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31.SC秋季\13.棄権届\"/>
    </mc:Choice>
  </mc:AlternateContent>
  <xr:revisionPtr revIDLastSave="0" documentId="13_ncr:1_{8C25A537-E802-459A-A639-0D931DBE3AEE}" xr6:coauthVersionLast="47" xr6:coauthVersionMax="47" xr10:uidLastSave="{00000000-0000-0000-0000-000000000000}"/>
  <bookViews>
    <workbookView xWindow="-120" yWindow="-120" windowWidth="29040" windowHeight="15840" firstSheet="6" activeTab="11" xr2:uid="{61C51571-23DD-44D6-BCAC-E91822057D5E}"/>
  </bookViews>
  <sheets>
    <sheet name="色々" sheetId="8" state="hidden" r:id="rId1"/>
    <sheet name="大会設定" sheetId="2" state="hidden" r:id="rId2"/>
    <sheet name="プログラム" sheetId="4" state="hidden" r:id="rId3"/>
    <sheet name="記録" sheetId="13" state="hidden" r:id="rId4"/>
    <sheet name="記録DATA" sheetId="12" state="hidden" r:id="rId5"/>
    <sheet name="選手" sheetId="3" state="hidden" r:id="rId6"/>
    <sheet name="選手番号" sheetId="14" r:id="rId7"/>
    <sheet name="リレーチーム" sheetId="10" state="hidden" r:id="rId8"/>
    <sheet name="チーム番号" sheetId="11" state="hidden" r:id="rId9"/>
    <sheet name="クラス" sheetId="9" state="hidden" r:id="rId10"/>
    <sheet name="プログラムデータ" sheetId="1" r:id="rId11"/>
    <sheet name="棄権届" sheetId="45" r:id="rId12"/>
    <sheet name="棄権届-R" sheetId="46" state="hidden" r:id="rId13"/>
    <sheet name="手書き用 (2)" sheetId="47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8" hidden="1">チーム番号!$E$1:$Q$101</definedName>
    <definedName name="_xlnm._FilterDatabase" localSheetId="10" hidden="1">プログラムデータ!$A$1:$Q$301</definedName>
    <definedName name="_xlnm._FilterDatabase" localSheetId="4" hidden="1">記録DATA!$A$1:$O$301</definedName>
    <definedName name="_xlnm._FilterDatabase" localSheetId="6" hidden="1">選手番号!$F$1:$P$3001</definedName>
    <definedName name="DESKTOP_GOMQ94H_SQLEXPRESS_Sw_学種" localSheetId="0" hidden="1">色々!$G$1:$K$8</definedName>
    <definedName name="DESKTOP_GOMQ94H_SQLEXPRESS_Sw_距離" localSheetId="0" hidden="1">色々!$A$1:$C$10</definedName>
    <definedName name="DESKTOP_GOMQ94H_SQLEXPRESS_Sw_競技進行" localSheetId="0" hidden="1">色々!#REF!</definedName>
    <definedName name="DESKTOP_GOMQ94H_SQLEXPRESS_Sw_種目" localSheetId="0" hidden="1">色々!$L$1:$O$8</definedName>
    <definedName name="DESKTOP_GOMQ94H_SQLEXPRESS_Sw_予決" localSheetId="0" hidden="1">色々!$D$1:$F$8</definedName>
    <definedName name="ExternalData_1" localSheetId="9" hidden="1">クラス!$A$1:$M$9</definedName>
    <definedName name="ExternalData_1" localSheetId="7" hidden="1">リレーチーム!$A$1:$V$55</definedName>
    <definedName name="ExternalData_1" localSheetId="3" hidden="1">記録!$A$1:$AX$995</definedName>
    <definedName name="ExternalData_1" localSheetId="1" hidden="1">大会設定!$A$1:$CE$2</definedName>
    <definedName name="ExternalData_2" localSheetId="5" hidden="1">選手!$A$1:$AF$369</definedName>
    <definedName name="ExternalData_3" localSheetId="2" hidden="1">プログラム!$A$1:$R$34</definedName>
    <definedName name="_xlnm.Print_Area" localSheetId="11">棄権届!$G$2:$AZ$27</definedName>
    <definedName name="_xlnm.Print_Area" localSheetId="12">'棄権届-R'!$G$2:$AY$26</definedName>
    <definedName name="_xlnm.Print_Area" localSheetId="13">'手書き用 (2)'!$G$1:$AP$28</definedName>
    <definedName name="リレー1">#REF!</definedName>
    <definedName name="リレー11">#REF!</definedName>
    <definedName name="リレーR">#REF!</definedName>
    <definedName name="愛知">#REF!</definedName>
    <definedName name="愛媛">#REF!</definedName>
    <definedName name="茨城">#REF!</definedName>
    <definedName name="岡山">#REF!</definedName>
    <definedName name="沖縄">#REF!</definedName>
    <definedName name="加盟団体">[1]Sheet4!$B$2</definedName>
    <definedName name="画像" localSheetId="0">INDIRECT(番号)</definedName>
    <definedName name="画像">INDIRECT(番号)</definedName>
    <definedName name="画像1" localSheetId="0">INDIRECT(番号)</definedName>
    <definedName name="画像1">INDIRECT(番号)</definedName>
    <definedName name="画像11" localSheetId="0">INDIRECT(番号)</definedName>
    <definedName name="画像11">INDIRECT(番号)</definedName>
    <definedName name="画像2" localSheetId="0">INDIRECT(番号)</definedName>
    <definedName name="画像2">INDIRECT(番号)</definedName>
    <definedName name="画像R14" localSheetId="0">INDIRECT(番号)</definedName>
    <definedName name="画像R14">INDIRECT(番号)</definedName>
    <definedName name="岩手">#REF!</definedName>
    <definedName name="岐阜">#REF!</definedName>
    <definedName name="旗" localSheetId="0">INDIRECT(県名8)</definedName>
    <definedName name="旗">INDIRECT(県名8)</definedName>
    <definedName name="旗11" localSheetId="0">INDIRECT(県名8)</definedName>
    <definedName name="旗11">INDIRECT(県名8)</definedName>
    <definedName name="旗8" localSheetId="0">INDIRECT(県名8)</definedName>
    <definedName name="旗8">INDIRECT(県名8)</definedName>
    <definedName name="旗R14" localSheetId="0">INDIRECT(県名8)</definedName>
    <definedName name="旗R14">INDIRECT(県名8)</definedName>
    <definedName name="宮崎">#REF!</definedName>
    <definedName name="宮城">#REF!</definedName>
    <definedName name="京都">#REF!</definedName>
    <definedName name="熊本">#REF!</definedName>
    <definedName name="群馬">#REF!</definedName>
    <definedName name="県11" localSheetId="0">INDIRECT(所属11)</definedName>
    <definedName name="県11">INDIRECT(所属11)</definedName>
    <definedName name="県12" localSheetId="0">INDIRECT(所属12)</definedName>
    <definedName name="県12">INDIRECT(所属12)</definedName>
    <definedName name="県13" localSheetId="0">INDIRECT(所属13)</definedName>
    <definedName name="県13">INDIRECT(所属13)</definedName>
    <definedName name="県14" localSheetId="0">INDIRECT(所属14)</definedName>
    <definedName name="県14">INDIRECT(所属14)</definedName>
    <definedName name="県15" localSheetId="0">INDIRECT(所属15)</definedName>
    <definedName name="県15">INDIRECT(所属15)</definedName>
    <definedName name="県16" localSheetId="0">INDIRECT(所属16)</definedName>
    <definedName name="県16">INDIRECT(所属16)</definedName>
    <definedName name="県17" localSheetId="0">INDIRECT(所属17)</definedName>
    <definedName name="県17">INDIRECT(所属17)</definedName>
    <definedName name="県18" localSheetId="0">INDIRECT(所属18)</definedName>
    <definedName name="県18">INDIRECT(所属18)</definedName>
    <definedName name="県8" localSheetId="0">INDIRECT(所属8)</definedName>
    <definedName name="県8">INDIRECT(所属8)</definedName>
    <definedName name="県R11" localSheetId="0">INDIRECT(所属R11)</definedName>
    <definedName name="県R11">INDIRECT(所属R11)</definedName>
    <definedName name="県R12" localSheetId="0">INDIRECT(所属R12)</definedName>
    <definedName name="県R12">INDIRECT(所属R12)</definedName>
    <definedName name="県R13" localSheetId="0">INDIRECT(所属R13)</definedName>
    <definedName name="県R13">INDIRECT(所属R13)</definedName>
    <definedName name="県R14" localSheetId="0">INDIRECT(所属R14)</definedName>
    <definedName name="県R14">INDIRECT(所属R14)</definedName>
    <definedName name="県R15" localSheetId="0">INDIRECT(所属R15)</definedName>
    <definedName name="県R15">INDIRECT(所属R15)</definedName>
    <definedName name="県R16" localSheetId="0">INDIRECT(所属R16)</definedName>
    <definedName name="県R16">INDIRECT(所属R16)</definedName>
    <definedName name="県R17" localSheetId="0">INDIRECT(所属R17)</definedName>
    <definedName name="県R17">INDIRECT(所属R17)</definedName>
    <definedName name="県R18" localSheetId="0">INDIRECT(所属R18)</definedName>
    <definedName name="県R18">INDIRECT(所属R18)</definedName>
    <definedName name="県R21" localSheetId="0">INDIRECT(所属R21)</definedName>
    <definedName name="県R21">INDIRECT(所属R21)</definedName>
    <definedName name="県R22" localSheetId="0">INDIRECT(所属R22)</definedName>
    <definedName name="県R22">INDIRECT(所属R22)</definedName>
    <definedName name="県R23" localSheetId="0">INDIRECT(所属R23)</definedName>
    <definedName name="県R23">INDIRECT(所属R23)</definedName>
    <definedName name="県R24" localSheetId="0">INDIRECT(所属R24)</definedName>
    <definedName name="県R24">INDIRECT(所属R24)</definedName>
    <definedName name="県R25" localSheetId="0">INDIRECT(所属R25)</definedName>
    <definedName name="県R25">INDIRECT(所属R25)</definedName>
    <definedName name="県R26" localSheetId="0">INDIRECT(所属R26)</definedName>
    <definedName name="県R26">INDIRECT(所属R26)</definedName>
    <definedName name="県R27" localSheetId="0">INDIRECT(所属R27)</definedName>
    <definedName name="県R27">INDIRECT(所属R27)</definedName>
    <definedName name="県R28" localSheetId="0">INDIRECT(所属R28)</definedName>
    <definedName name="県R28">INDIRECT(所属R28)</definedName>
    <definedName name="県旗" localSheetId="0">INDIRECT(数字)</definedName>
    <definedName name="県旗">INDIRECT(数字)</definedName>
    <definedName name="県旗1" localSheetId="0">INDIRECT(所属1)</definedName>
    <definedName name="県旗1">INDIRECT(所属1)</definedName>
    <definedName name="県旗11" localSheetId="0">INDIRECT(数字)</definedName>
    <definedName name="県旗11">INDIRECT(数字)</definedName>
    <definedName name="県旗2" localSheetId="0">INDIRECT(所属2)</definedName>
    <definedName name="県旗2">INDIRECT(所属2)</definedName>
    <definedName name="県旗3" localSheetId="0">INDIRECT(所属3)</definedName>
    <definedName name="県旗3">INDIRECT(所属3)</definedName>
    <definedName name="県旗4" localSheetId="0">INDIRECT(所属4)</definedName>
    <definedName name="県旗4">INDIRECT(所属4)</definedName>
    <definedName name="県旗5" localSheetId="0">INDIRECT(所属5)</definedName>
    <definedName name="県旗5">INDIRECT(所属5)</definedName>
    <definedName name="県旗6" localSheetId="0">INDIRECT(所属6)</definedName>
    <definedName name="県旗6">INDIRECT(所属6)</definedName>
    <definedName name="県旗7" localSheetId="0">INDIRECT(所属7)</definedName>
    <definedName name="県旗7">INDIRECT(所属7)</definedName>
    <definedName name="県旗8" localSheetId="0">INDIRECT(所属8)</definedName>
    <definedName name="県旗8">INDIRECT(所属8)</definedName>
    <definedName name="県旗88" localSheetId="0">INDIRECT(所属88)</definedName>
    <definedName name="県旗88">INDIRECT(所属88)</definedName>
    <definedName name="県旗888" localSheetId="0">INDIRECT(所属888)</definedName>
    <definedName name="県旗888">INDIRECT(所属888)</definedName>
    <definedName name="県旗R1" localSheetId="0">INDIRECT(所属R1)</definedName>
    <definedName name="県旗R1">INDIRECT(所属R1)</definedName>
    <definedName name="県旗R2" localSheetId="0">INDIRECT(所属R2)</definedName>
    <definedName name="県旗R2">INDIRECT(所属R2)</definedName>
    <definedName name="県旗R3" localSheetId="0">INDIRECT(所属R3)</definedName>
    <definedName name="県旗R3">INDIRECT(所属R3)</definedName>
    <definedName name="県旗R4" localSheetId="0">INDIRECT(所属R4)</definedName>
    <definedName name="県旗R4">INDIRECT(所属R4)</definedName>
    <definedName name="県旗R5" localSheetId="0">INDIRECT(所属R5)</definedName>
    <definedName name="県旗R5">INDIRECT(所属R5)</definedName>
    <definedName name="県旗R6" localSheetId="0">INDIRECT(所属R6)</definedName>
    <definedName name="県旗R6">INDIRECT(所属R6)</definedName>
    <definedName name="県旗R7" localSheetId="0">INDIRECT(所属R7)</definedName>
    <definedName name="県旗R7">INDIRECT(所属R7)</definedName>
    <definedName name="県旗R8" localSheetId="0">INDIRECT(所属R8)</definedName>
    <definedName name="県旗R8">INDIRECT(所属R8)</definedName>
    <definedName name="広島">#REF!</definedName>
    <definedName name="香川">#REF!</definedName>
    <definedName name="高知">#REF!</definedName>
    <definedName name="佐賀">#REF!</definedName>
    <definedName name="埼玉">#REF!</definedName>
    <definedName name="三重">#REF!</definedName>
    <definedName name="山形">#REF!</definedName>
    <definedName name="山口">#REF!</definedName>
    <definedName name="山梨">#REF!</definedName>
    <definedName name="滋賀">#REF!</definedName>
    <definedName name="鹿児島">#REF!</definedName>
    <definedName name="写真" localSheetId="0">INDIRECT(加盟団体)</definedName>
    <definedName name="写真">INDIRECT(加盟団体)</definedName>
    <definedName name="秋田">#REF!</definedName>
    <definedName name="所属1">[2]個人入場DATA!$P$10</definedName>
    <definedName name="所属11">[3]個人入場DATA2!$P$5</definedName>
    <definedName name="所属12">[3]個人入場DATA2!$P$6</definedName>
    <definedName name="所属13">[3]個人入場DATA2!$P$7</definedName>
    <definedName name="所属14">[3]個人入場DATA2!$P$8</definedName>
    <definedName name="所属15">[3]個人入場DATA2!$P$9</definedName>
    <definedName name="所属16">[3]個人入場DATA2!$P$10</definedName>
    <definedName name="所属17">[3]個人入場DATA2!$P$11</definedName>
    <definedName name="所属18">[3]個人入場DATA2!$P$12</definedName>
    <definedName name="所属2">[2]個人入場DATA!$P$22</definedName>
    <definedName name="所属3">[2]個人入場DATA!$P$34</definedName>
    <definedName name="所属4">[2]個人入場DATA!$P$46</definedName>
    <definedName name="所属5">[2]個人入場DATA!$P$58</definedName>
    <definedName name="所属6">[2]個人入場DATA!$P$70</definedName>
    <definedName name="所属7">[2]個人入場DATA!$P$82</definedName>
    <definedName name="所属8">[2]個人入場DATA!$P$94</definedName>
    <definedName name="所属88">#REF!</definedName>
    <definedName name="所属888">[3]個人入場DATA2!#REF!</definedName>
    <definedName name="所属R1">'[2]リレ-入場DATA'!$O$14</definedName>
    <definedName name="所属R11">#REF!</definedName>
    <definedName name="所属R12">#REF!</definedName>
    <definedName name="所属R13">#REF!</definedName>
    <definedName name="所属R14">#REF!</definedName>
    <definedName name="所属R15">#REF!</definedName>
    <definedName name="所属R16">#REF!</definedName>
    <definedName name="所属R17">#REF!</definedName>
    <definedName name="所属R18">#REF!</definedName>
    <definedName name="所属R2">'[2]リレ-入場DATA'!$O$30</definedName>
    <definedName name="所属R21">[3]個人入場DATA2!$P$22</definedName>
    <definedName name="所属R22">[3]個人入場DATA2!$P$23</definedName>
    <definedName name="所属R23">[3]個人入場DATA2!$P$24</definedName>
    <definedName name="所属R24">[3]個人入場DATA2!$P$25</definedName>
    <definedName name="所属R25">[3]個人入場DATA2!$P$26</definedName>
    <definedName name="所属R26">[3]個人入場DATA2!$P$27</definedName>
    <definedName name="所属R27">[3]個人入場DATA2!$P$28</definedName>
    <definedName name="所属R28">[3]個人入場DATA2!$P$29</definedName>
    <definedName name="所属R3">'[2]リレ-入場DATA'!$O$46</definedName>
    <definedName name="所属R4">'[2]リレ-入場DATA'!$O$62</definedName>
    <definedName name="所属R5">'[2]リレ-入場DATA'!$O$78</definedName>
    <definedName name="所属R6">'[2]リレ-入場DATA'!$O$94</definedName>
    <definedName name="所属R7">'[2]リレ-入場DATA'!$O$110</definedName>
    <definedName name="所属R8">'[2]リレ-入場DATA'!$O$126</definedName>
    <definedName name="新潟">#REF!</definedName>
    <definedName name="神奈川">#REF!</definedName>
    <definedName name="数字">[1]Sheet4!$F$4</definedName>
    <definedName name="青森">#REF!</definedName>
    <definedName name="静岡">#REF!</definedName>
    <definedName name="石川">#REF!</definedName>
    <definedName name="千葉">#REF!</definedName>
    <definedName name="大阪">#REF!</definedName>
    <definedName name="大分">#REF!</definedName>
    <definedName name="長崎">#REF!</definedName>
    <definedName name="長野">#REF!</definedName>
    <definedName name="鳥取">#REF!</definedName>
    <definedName name="島根">#REF!</definedName>
    <definedName name="東京">#REF!</definedName>
    <definedName name="徳島">#REF!</definedName>
    <definedName name="栃木">#REF!</definedName>
    <definedName name="奈良">#REF!</definedName>
    <definedName name="番号">[1]Sheet4!$A$2</definedName>
    <definedName name="富山">#REF!</definedName>
    <definedName name="福井">#REF!</definedName>
    <definedName name="福岡">#REF!</definedName>
    <definedName name="福島">#REF!</definedName>
    <definedName name="兵庫">#REF!</definedName>
    <definedName name="北海道">#REF!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02" i="14" l="1"/>
  <c r="P1501" i="14"/>
  <c r="P1500" i="14"/>
  <c r="P1499" i="14"/>
  <c r="P1498" i="14"/>
  <c r="P1497" i="14"/>
  <c r="P1496" i="14"/>
  <c r="P1495" i="14"/>
  <c r="P1494" i="14"/>
  <c r="P1493" i="14"/>
  <c r="P1492" i="14"/>
  <c r="P1491" i="14"/>
  <c r="P1490" i="14"/>
  <c r="P1489" i="14"/>
  <c r="P1488" i="14"/>
  <c r="P1487" i="14"/>
  <c r="P1486" i="14"/>
  <c r="P1485" i="14"/>
  <c r="P1484" i="14"/>
  <c r="P1483" i="14"/>
  <c r="P1482" i="14"/>
  <c r="P1481" i="14"/>
  <c r="P1480" i="14"/>
  <c r="P1479" i="14"/>
  <c r="P1478" i="14"/>
  <c r="P1477" i="14"/>
  <c r="P1476" i="14"/>
  <c r="P1475" i="14"/>
  <c r="P1474" i="14"/>
  <c r="P1473" i="14"/>
  <c r="P1472" i="14"/>
  <c r="P1471" i="14"/>
  <c r="P1470" i="14"/>
  <c r="P1469" i="14"/>
  <c r="P1468" i="14"/>
  <c r="P1467" i="14"/>
  <c r="P1466" i="14"/>
  <c r="P1465" i="14"/>
  <c r="P1464" i="14"/>
  <c r="P1463" i="14"/>
  <c r="P1462" i="14"/>
  <c r="P1461" i="14"/>
  <c r="P1460" i="14"/>
  <c r="P1459" i="14"/>
  <c r="P1458" i="14"/>
  <c r="P1457" i="14"/>
  <c r="P1456" i="14"/>
  <c r="P1455" i="14"/>
  <c r="P1454" i="14"/>
  <c r="P1453" i="14"/>
  <c r="P1452" i="14"/>
  <c r="P1451" i="14"/>
  <c r="P1450" i="14"/>
  <c r="P1449" i="14"/>
  <c r="P1448" i="14"/>
  <c r="P1447" i="14"/>
  <c r="P1446" i="14"/>
  <c r="P1445" i="14"/>
  <c r="P1444" i="14"/>
  <c r="P1443" i="14"/>
  <c r="P1442" i="14"/>
  <c r="P1441" i="14"/>
  <c r="P1440" i="14"/>
  <c r="P1439" i="14"/>
  <c r="P1438" i="14"/>
  <c r="P1437" i="14"/>
  <c r="P1436" i="14"/>
  <c r="P1435" i="14"/>
  <c r="P1434" i="14"/>
  <c r="P1433" i="14"/>
  <c r="P1432" i="14"/>
  <c r="P1431" i="14"/>
  <c r="P1430" i="14"/>
  <c r="P1429" i="14"/>
  <c r="P1428" i="14"/>
  <c r="P1427" i="14"/>
  <c r="P1426" i="14"/>
  <c r="P1425" i="14"/>
  <c r="P1424" i="14"/>
  <c r="P1423" i="14"/>
  <c r="P1422" i="14"/>
  <c r="P1421" i="14"/>
  <c r="P1420" i="14"/>
  <c r="P1419" i="14"/>
  <c r="P1418" i="14"/>
  <c r="P1417" i="14"/>
  <c r="P1416" i="14"/>
  <c r="P1415" i="14"/>
  <c r="P1414" i="14"/>
  <c r="P1413" i="14"/>
  <c r="P1412" i="14"/>
  <c r="P1411" i="14"/>
  <c r="P1410" i="14"/>
  <c r="P1409" i="14"/>
  <c r="P1408" i="14"/>
  <c r="P1407" i="14"/>
  <c r="P1406" i="14"/>
  <c r="P1405" i="14"/>
  <c r="P1404" i="14"/>
  <c r="P1403" i="14"/>
  <c r="P1402" i="14"/>
  <c r="P1401" i="14"/>
  <c r="P1400" i="14"/>
  <c r="P1399" i="14"/>
  <c r="P1398" i="14"/>
  <c r="P1397" i="14"/>
  <c r="P1396" i="14"/>
  <c r="P1395" i="14"/>
  <c r="P1394" i="14"/>
  <c r="P1393" i="14"/>
  <c r="P1392" i="14"/>
  <c r="P1391" i="14"/>
  <c r="P1390" i="14"/>
  <c r="P1389" i="14"/>
  <c r="P1388" i="14"/>
  <c r="P1387" i="14"/>
  <c r="P1386" i="14"/>
  <c r="P1385" i="14"/>
  <c r="P1384" i="14"/>
  <c r="P1383" i="14"/>
  <c r="P1382" i="14"/>
  <c r="P1381" i="14"/>
  <c r="P1380" i="14"/>
  <c r="P1379" i="14"/>
  <c r="P1378" i="14"/>
  <c r="P1377" i="14"/>
  <c r="P1376" i="14"/>
  <c r="P1375" i="14"/>
  <c r="P1374" i="14"/>
  <c r="P1373" i="14"/>
  <c r="P1372" i="14"/>
  <c r="P1371" i="14"/>
  <c r="P1370" i="14"/>
  <c r="P1369" i="14"/>
  <c r="P1368" i="14"/>
  <c r="P1367" i="14"/>
  <c r="P1366" i="14"/>
  <c r="P1365" i="14"/>
  <c r="P1364" i="14"/>
  <c r="P1363" i="14"/>
  <c r="P1362" i="14"/>
  <c r="P1361" i="14"/>
  <c r="P1360" i="14"/>
  <c r="P1359" i="14"/>
  <c r="P1358" i="14"/>
  <c r="P1357" i="14"/>
  <c r="P1356" i="14"/>
  <c r="P1355" i="14"/>
  <c r="P1354" i="14"/>
  <c r="P1353" i="14"/>
  <c r="P1352" i="14"/>
  <c r="P1351" i="14"/>
  <c r="P1350" i="14"/>
  <c r="P1349" i="14"/>
  <c r="P1348" i="14"/>
  <c r="P1347" i="14"/>
  <c r="P1346" i="14"/>
  <c r="P1345" i="14"/>
  <c r="P1344" i="14"/>
  <c r="P1343" i="14"/>
  <c r="P1342" i="14"/>
  <c r="P1341" i="14"/>
  <c r="P1340" i="14"/>
  <c r="P1339" i="14"/>
  <c r="P1338" i="14"/>
  <c r="P1337" i="14"/>
  <c r="P1336" i="14"/>
  <c r="P1335" i="14"/>
  <c r="P1334" i="14"/>
  <c r="P1333" i="14"/>
  <c r="P1332" i="14"/>
  <c r="P1331" i="14"/>
  <c r="P1330" i="14"/>
  <c r="P1329" i="14"/>
  <c r="P1328" i="14"/>
  <c r="P1327" i="14"/>
  <c r="P1326" i="14"/>
  <c r="P1325" i="14"/>
  <c r="P1324" i="14"/>
  <c r="P1323" i="14"/>
  <c r="P1322" i="14"/>
  <c r="P1321" i="14"/>
  <c r="P1320" i="14"/>
  <c r="P1319" i="14"/>
  <c r="P1318" i="14"/>
  <c r="P1317" i="14"/>
  <c r="P1316" i="14"/>
  <c r="P1315" i="14"/>
  <c r="P1314" i="14"/>
  <c r="P1313" i="14"/>
  <c r="P1312" i="14"/>
  <c r="P1311" i="14"/>
  <c r="P1310" i="14"/>
  <c r="P1309" i="14"/>
  <c r="P1308" i="14"/>
  <c r="P1307" i="14"/>
  <c r="P1306" i="14"/>
  <c r="P1305" i="14"/>
  <c r="P1304" i="14"/>
  <c r="P1303" i="14"/>
  <c r="P1302" i="14"/>
  <c r="P1301" i="14"/>
  <c r="P1300" i="14"/>
  <c r="P1299" i="14"/>
  <c r="P1298" i="14"/>
  <c r="P1297" i="14"/>
  <c r="P1296" i="14"/>
  <c r="P1295" i="14"/>
  <c r="P1294" i="14"/>
  <c r="P1293" i="14"/>
  <c r="P1292" i="14"/>
  <c r="P1291" i="14"/>
  <c r="P1290" i="14"/>
  <c r="P1289" i="14"/>
  <c r="P1288" i="14"/>
  <c r="P1287" i="14"/>
  <c r="P1286" i="14"/>
  <c r="P1285" i="14"/>
  <c r="P1284" i="14"/>
  <c r="P1283" i="14"/>
  <c r="P1282" i="14"/>
  <c r="P1281" i="14"/>
  <c r="P1280" i="14"/>
  <c r="P1279" i="14"/>
  <c r="P1278" i="14"/>
  <c r="P1277" i="14"/>
  <c r="P1276" i="14"/>
  <c r="P1275" i="14"/>
  <c r="P1274" i="14"/>
  <c r="P1273" i="14"/>
  <c r="P1272" i="14"/>
  <c r="P1271" i="14"/>
  <c r="P1270" i="14"/>
  <c r="P1269" i="14"/>
  <c r="P1268" i="14"/>
  <c r="P1267" i="14"/>
  <c r="P1266" i="14"/>
  <c r="P1265" i="14"/>
  <c r="P1264" i="14"/>
  <c r="P1263" i="14"/>
  <c r="P1262" i="14"/>
  <c r="P1261" i="14"/>
  <c r="P1260" i="14"/>
  <c r="P1259" i="14"/>
  <c r="P1258" i="14"/>
  <c r="P1257" i="14"/>
  <c r="P1256" i="14"/>
  <c r="P1255" i="14"/>
  <c r="P1254" i="14"/>
  <c r="P1253" i="14"/>
  <c r="P1252" i="14"/>
  <c r="P1251" i="14"/>
  <c r="P1250" i="14"/>
  <c r="P1249" i="14"/>
  <c r="P1248" i="14"/>
  <c r="P1247" i="14"/>
  <c r="P1246" i="14"/>
  <c r="P1245" i="14"/>
  <c r="P1244" i="14"/>
  <c r="P1243" i="14"/>
  <c r="P1242" i="14"/>
  <c r="P1241" i="14"/>
  <c r="P1240" i="14"/>
  <c r="P1239" i="14"/>
  <c r="P1238" i="14"/>
  <c r="P1237" i="14"/>
  <c r="P1236" i="14"/>
  <c r="P1235" i="14"/>
  <c r="P1234" i="14"/>
  <c r="P1233" i="14"/>
  <c r="P1232" i="14"/>
  <c r="P1231" i="14"/>
  <c r="P1230" i="14"/>
  <c r="P1229" i="14"/>
  <c r="P1228" i="14"/>
  <c r="P1227" i="14"/>
  <c r="P1226" i="14"/>
  <c r="P1225" i="14"/>
  <c r="P1224" i="14"/>
  <c r="P1223" i="14"/>
  <c r="P1222" i="14"/>
  <c r="P1221" i="14"/>
  <c r="P1220" i="14"/>
  <c r="P1219" i="14"/>
  <c r="P1218" i="14"/>
  <c r="P1217" i="14"/>
  <c r="P1216" i="14"/>
  <c r="P1215" i="14"/>
  <c r="P1214" i="14"/>
  <c r="P1213" i="14"/>
  <c r="P1212" i="14"/>
  <c r="P1211" i="14"/>
  <c r="P1210" i="14"/>
  <c r="P1209" i="14"/>
  <c r="P1208" i="14"/>
  <c r="P1207" i="14"/>
  <c r="P1206" i="14"/>
  <c r="P1205" i="14"/>
  <c r="P1204" i="14"/>
  <c r="P1203" i="14"/>
  <c r="P1202" i="14"/>
  <c r="P1201" i="14"/>
  <c r="P1200" i="14"/>
  <c r="P1199" i="14"/>
  <c r="P1198" i="14"/>
  <c r="P1197" i="14"/>
  <c r="P1196" i="14"/>
  <c r="P1195" i="14"/>
  <c r="P1194" i="14"/>
  <c r="P1193" i="14"/>
  <c r="P1192" i="14"/>
  <c r="P1191" i="14"/>
  <c r="P1190" i="14"/>
  <c r="P1189" i="14"/>
  <c r="P1188" i="14"/>
  <c r="P1187" i="14"/>
  <c r="P1186" i="14"/>
  <c r="P1185" i="14"/>
  <c r="P1184" i="14"/>
  <c r="P1183" i="14"/>
  <c r="P1182" i="14"/>
  <c r="P1181" i="14"/>
  <c r="P1180" i="14"/>
  <c r="P1179" i="14"/>
  <c r="P1178" i="14"/>
  <c r="P1177" i="14"/>
  <c r="P1176" i="14"/>
  <c r="P1175" i="14"/>
  <c r="P1174" i="14"/>
  <c r="P1173" i="14"/>
  <c r="P1172" i="14"/>
  <c r="P1171" i="14"/>
  <c r="P1170" i="14"/>
  <c r="P1169" i="14"/>
  <c r="P1168" i="14"/>
  <c r="P1167" i="14"/>
  <c r="P1166" i="14"/>
  <c r="P1165" i="14"/>
  <c r="P1164" i="14"/>
  <c r="P1163" i="14"/>
  <c r="P1162" i="14"/>
  <c r="P1161" i="14"/>
  <c r="P1160" i="14"/>
  <c r="P1159" i="14"/>
  <c r="P1158" i="14"/>
  <c r="P1157" i="14"/>
  <c r="P1156" i="14"/>
  <c r="P1155" i="14"/>
  <c r="P1154" i="14"/>
  <c r="P1153" i="14"/>
  <c r="P1152" i="14"/>
  <c r="P1151" i="14"/>
  <c r="P1150" i="14"/>
  <c r="P1149" i="14"/>
  <c r="P1148" i="14"/>
  <c r="P1147" i="14"/>
  <c r="P1146" i="14"/>
  <c r="P1145" i="14"/>
  <c r="P1144" i="14"/>
  <c r="P1143" i="14"/>
  <c r="P1142" i="14"/>
  <c r="P1141" i="14"/>
  <c r="P1140" i="14"/>
  <c r="P1139" i="14"/>
  <c r="P1138" i="14"/>
  <c r="P1137" i="14"/>
  <c r="P1136" i="14"/>
  <c r="P1135" i="14"/>
  <c r="P1134" i="14"/>
  <c r="P1133" i="14"/>
  <c r="P1132" i="14"/>
  <c r="P1131" i="14"/>
  <c r="P1130" i="14"/>
  <c r="P1129" i="14"/>
  <c r="P1128" i="14"/>
  <c r="P1127" i="14"/>
  <c r="P1126" i="14"/>
  <c r="P1125" i="14"/>
  <c r="P1124" i="14"/>
  <c r="P1123" i="14"/>
  <c r="P1122" i="14"/>
  <c r="P1121" i="14"/>
  <c r="P1120" i="14"/>
  <c r="P1119" i="14"/>
  <c r="P1118" i="14"/>
  <c r="P1117" i="14"/>
  <c r="P1116" i="14"/>
  <c r="P1115" i="14"/>
  <c r="P1114" i="14"/>
  <c r="P1113" i="14"/>
  <c r="P1112" i="14"/>
  <c r="P1111" i="14"/>
  <c r="P1110" i="14"/>
  <c r="P1109" i="14"/>
  <c r="P1108" i="14"/>
  <c r="P1107" i="14"/>
  <c r="P1106" i="14"/>
  <c r="P1105" i="14"/>
  <c r="P1104" i="14"/>
  <c r="P1103" i="14"/>
  <c r="P1102" i="14"/>
  <c r="P1101" i="14"/>
  <c r="P1100" i="14"/>
  <c r="P1099" i="14"/>
  <c r="P1098" i="14"/>
  <c r="P1097" i="14"/>
  <c r="P1096" i="14"/>
  <c r="P1095" i="14"/>
  <c r="P1094" i="14"/>
  <c r="P1093" i="14"/>
  <c r="P1092" i="14"/>
  <c r="P1091" i="14"/>
  <c r="P1090" i="14"/>
  <c r="P1089" i="14"/>
  <c r="P1088" i="14"/>
  <c r="P1087" i="14"/>
  <c r="P1086" i="14"/>
  <c r="P1085" i="14"/>
  <c r="P1084" i="14"/>
  <c r="P1083" i="14"/>
  <c r="P1082" i="14"/>
  <c r="P1081" i="14"/>
  <c r="P1080" i="14"/>
  <c r="P1079" i="14"/>
  <c r="P1078" i="14"/>
  <c r="P1077" i="14"/>
  <c r="P1076" i="14"/>
  <c r="P1075" i="14"/>
  <c r="P1074" i="14"/>
  <c r="P1073" i="14"/>
  <c r="P1072" i="14"/>
  <c r="P1071" i="14"/>
  <c r="P1070" i="14"/>
  <c r="P1069" i="14"/>
  <c r="P1068" i="14"/>
  <c r="P1067" i="14"/>
  <c r="P1066" i="14"/>
  <c r="P1065" i="14"/>
  <c r="P1064" i="14"/>
  <c r="P1063" i="14"/>
  <c r="P1062" i="14"/>
  <c r="P1061" i="14"/>
  <c r="P1060" i="14"/>
  <c r="P1059" i="14"/>
  <c r="P1058" i="14"/>
  <c r="P1057" i="14"/>
  <c r="P1056" i="14"/>
  <c r="P1055" i="14"/>
  <c r="P1054" i="14"/>
  <c r="P1053" i="14"/>
  <c r="P1052" i="14"/>
  <c r="P1051" i="14"/>
  <c r="P1050" i="14"/>
  <c r="P1049" i="14"/>
  <c r="P1048" i="14"/>
  <c r="P1047" i="14"/>
  <c r="P1046" i="14"/>
  <c r="P1045" i="14"/>
  <c r="P1044" i="14"/>
  <c r="P1043" i="14"/>
  <c r="P1042" i="14"/>
  <c r="P1041" i="14"/>
  <c r="P1040" i="14"/>
  <c r="P1039" i="14"/>
  <c r="P1038" i="14"/>
  <c r="P1037" i="14"/>
  <c r="P1036" i="14"/>
  <c r="P1035" i="14"/>
  <c r="P1034" i="14"/>
  <c r="P1033" i="14"/>
  <c r="P1032" i="14"/>
  <c r="P1031" i="14"/>
  <c r="P1030" i="14"/>
  <c r="P1029" i="14"/>
  <c r="P1028" i="14"/>
  <c r="P1027" i="14"/>
  <c r="P1026" i="14"/>
  <c r="P1025" i="14"/>
  <c r="P1024" i="14"/>
  <c r="P1023" i="14"/>
  <c r="P1022" i="14"/>
  <c r="P1021" i="14"/>
  <c r="P1020" i="14"/>
  <c r="P1019" i="14"/>
  <c r="P1018" i="14"/>
  <c r="P1017" i="14"/>
  <c r="P1016" i="14"/>
  <c r="P1015" i="14"/>
  <c r="P1014" i="14"/>
  <c r="P1013" i="14"/>
  <c r="P1012" i="14"/>
  <c r="P1011" i="14"/>
  <c r="P1010" i="14"/>
  <c r="P1009" i="14"/>
  <c r="P1008" i="14"/>
  <c r="P1007" i="14"/>
  <c r="P1006" i="14"/>
  <c r="P1005" i="14"/>
  <c r="P1004" i="14"/>
  <c r="P1003" i="14"/>
  <c r="P1002" i="14"/>
  <c r="P1001" i="14"/>
  <c r="P1000" i="14"/>
  <c r="P999" i="14"/>
  <c r="P998" i="14"/>
  <c r="P997" i="14"/>
  <c r="P996" i="14"/>
  <c r="P995" i="14"/>
  <c r="P994" i="14"/>
  <c r="P993" i="14"/>
  <c r="P992" i="14"/>
  <c r="P991" i="14"/>
  <c r="P990" i="14"/>
  <c r="P989" i="14"/>
  <c r="P988" i="14"/>
  <c r="P987" i="14"/>
  <c r="P986" i="14"/>
  <c r="P985" i="14"/>
  <c r="P984" i="14"/>
  <c r="P983" i="14"/>
  <c r="P982" i="14"/>
  <c r="P981" i="14"/>
  <c r="P980" i="14"/>
  <c r="P979" i="14"/>
  <c r="P978" i="14"/>
  <c r="P977" i="14"/>
  <c r="P976" i="14"/>
  <c r="P975" i="14"/>
  <c r="P974" i="14"/>
  <c r="P973" i="14"/>
  <c r="P972" i="14"/>
  <c r="P971" i="14"/>
  <c r="P970" i="14"/>
  <c r="P969" i="14"/>
  <c r="P968" i="14"/>
  <c r="P967" i="14"/>
  <c r="P966" i="14"/>
  <c r="P965" i="14"/>
  <c r="P964" i="14"/>
  <c r="P963" i="14"/>
  <c r="P962" i="14"/>
  <c r="P961" i="14"/>
  <c r="P960" i="14"/>
  <c r="P959" i="14"/>
  <c r="P958" i="14"/>
  <c r="P957" i="14"/>
  <c r="P956" i="14"/>
  <c r="P955" i="14"/>
  <c r="P954" i="14"/>
  <c r="P953" i="14"/>
  <c r="P952" i="14"/>
  <c r="P951" i="14"/>
  <c r="P950" i="14"/>
  <c r="P949" i="14"/>
  <c r="P948" i="14"/>
  <c r="P947" i="14"/>
  <c r="P946" i="14"/>
  <c r="P945" i="14"/>
  <c r="P944" i="14"/>
  <c r="P943" i="14"/>
  <c r="P942" i="14"/>
  <c r="P941" i="14"/>
  <c r="P940" i="14"/>
  <c r="P939" i="14"/>
  <c r="P938" i="14"/>
  <c r="P937" i="14"/>
  <c r="P936" i="14"/>
  <c r="P935" i="14"/>
  <c r="P934" i="14"/>
  <c r="P933" i="14"/>
  <c r="P932" i="14"/>
  <c r="P931" i="14"/>
  <c r="P930" i="14"/>
  <c r="P929" i="14"/>
  <c r="P928" i="14"/>
  <c r="P927" i="14"/>
  <c r="P926" i="14"/>
  <c r="P925" i="14"/>
  <c r="P924" i="14"/>
  <c r="P923" i="14"/>
  <c r="P922" i="14"/>
  <c r="P921" i="14"/>
  <c r="P920" i="14"/>
  <c r="P919" i="14"/>
  <c r="P918" i="14"/>
  <c r="P917" i="14"/>
  <c r="P916" i="14"/>
  <c r="P915" i="14"/>
  <c r="P914" i="14"/>
  <c r="P913" i="14"/>
  <c r="P912" i="14"/>
  <c r="P911" i="14"/>
  <c r="P910" i="14"/>
  <c r="P909" i="14"/>
  <c r="P908" i="14"/>
  <c r="P907" i="14"/>
  <c r="P906" i="14"/>
  <c r="P905" i="14"/>
  <c r="P904" i="14"/>
  <c r="P903" i="14"/>
  <c r="P902" i="14"/>
  <c r="P901" i="14"/>
  <c r="P900" i="14"/>
  <c r="P899" i="14"/>
  <c r="P898" i="14"/>
  <c r="P897" i="14"/>
  <c r="P896" i="14"/>
  <c r="P895" i="14"/>
  <c r="P894" i="14"/>
  <c r="P893" i="14"/>
  <c r="P892" i="14"/>
  <c r="P891" i="14"/>
  <c r="P890" i="14"/>
  <c r="P889" i="14"/>
  <c r="P888" i="14"/>
  <c r="P887" i="14"/>
  <c r="P886" i="14"/>
  <c r="P885" i="14"/>
  <c r="P884" i="14"/>
  <c r="P883" i="14"/>
  <c r="P882" i="14"/>
  <c r="P881" i="14"/>
  <c r="P880" i="14"/>
  <c r="P879" i="14"/>
  <c r="P878" i="14"/>
  <c r="P877" i="14"/>
  <c r="P876" i="14"/>
  <c r="P875" i="14"/>
  <c r="P874" i="14"/>
  <c r="P873" i="14"/>
  <c r="P872" i="14"/>
  <c r="P871" i="14"/>
  <c r="P870" i="14"/>
  <c r="P869" i="14"/>
  <c r="P868" i="14"/>
  <c r="P867" i="14"/>
  <c r="P866" i="14"/>
  <c r="P865" i="14"/>
  <c r="P864" i="14"/>
  <c r="P863" i="14"/>
  <c r="P862" i="14"/>
  <c r="P861" i="14"/>
  <c r="P860" i="14"/>
  <c r="P859" i="14"/>
  <c r="P858" i="14"/>
  <c r="P857" i="14"/>
  <c r="P856" i="14"/>
  <c r="P855" i="14"/>
  <c r="P854" i="14"/>
  <c r="P853" i="14"/>
  <c r="P852" i="14"/>
  <c r="P851" i="14"/>
  <c r="P850" i="14"/>
  <c r="P849" i="14"/>
  <c r="P848" i="14"/>
  <c r="P847" i="14"/>
  <c r="P846" i="14"/>
  <c r="P845" i="14"/>
  <c r="P844" i="14"/>
  <c r="P843" i="14"/>
  <c r="P842" i="14"/>
  <c r="P841" i="14"/>
  <c r="P840" i="14"/>
  <c r="P839" i="14"/>
  <c r="P838" i="14"/>
  <c r="P837" i="14"/>
  <c r="P836" i="14"/>
  <c r="P835" i="14"/>
  <c r="P834" i="14"/>
  <c r="P833" i="14"/>
  <c r="P832" i="14"/>
  <c r="P831" i="14"/>
  <c r="P830" i="14"/>
  <c r="P829" i="14"/>
  <c r="P828" i="14"/>
  <c r="P827" i="14"/>
  <c r="P826" i="14"/>
  <c r="P825" i="14"/>
  <c r="P824" i="14"/>
  <c r="P823" i="14"/>
  <c r="P822" i="14"/>
  <c r="P821" i="14"/>
  <c r="P820" i="14"/>
  <c r="P819" i="14"/>
  <c r="P818" i="14"/>
  <c r="P817" i="14"/>
  <c r="P816" i="14"/>
  <c r="P815" i="14"/>
  <c r="P814" i="14"/>
  <c r="P813" i="14"/>
  <c r="P812" i="14"/>
  <c r="P811" i="14"/>
  <c r="P810" i="14"/>
  <c r="P809" i="14"/>
  <c r="P808" i="14"/>
  <c r="P807" i="14"/>
  <c r="P806" i="14"/>
  <c r="P805" i="14"/>
  <c r="P804" i="14"/>
  <c r="P803" i="14"/>
  <c r="P802" i="14"/>
  <c r="P801" i="14"/>
  <c r="P800" i="14"/>
  <c r="P799" i="14"/>
  <c r="P798" i="14"/>
  <c r="P797" i="14"/>
  <c r="P796" i="14"/>
  <c r="P795" i="14"/>
  <c r="P794" i="14"/>
  <c r="P793" i="14"/>
  <c r="P792" i="14"/>
  <c r="P791" i="14"/>
  <c r="P790" i="14"/>
  <c r="P789" i="14"/>
  <c r="P788" i="14"/>
  <c r="P787" i="14"/>
  <c r="P786" i="14"/>
  <c r="P785" i="14"/>
  <c r="P784" i="14"/>
  <c r="P783" i="14"/>
  <c r="P782" i="14"/>
  <c r="P781" i="14"/>
  <c r="P780" i="14"/>
  <c r="P779" i="14"/>
  <c r="P778" i="14"/>
  <c r="P777" i="14"/>
  <c r="P776" i="14"/>
  <c r="P775" i="14"/>
  <c r="P774" i="14"/>
  <c r="P773" i="14"/>
  <c r="P772" i="14"/>
  <c r="P771" i="14"/>
  <c r="P770" i="14"/>
  <c r="P769" i="14"/>
  <c r="P768" i="14"/>
  <c r="P767" i="14"/>
  <c r="P766" i="14"/>
  <c r="P765" i="14"/>
  <c r="P764" i="14"/>
  <c r="P763" i="14"/>
  <c r="P762" i="14"/>
  <c r="P761" i="14"/>
  <c r="P760" i="14"/>
  <c r="P759" i="14"/>
  <c r="P758" i="14"/>
  <c r="P757" i="14"/>
  <c r="P756" i="14"/>
  <c r="P755" i="14"/>
  <c r="P754" i="14"/>
  <c r="P753" i="14"/>
  <c r="P752" i="14"/>
  <c r="P751" i="14"/>
  <c r="P750" i="14"/>
  <c r="P749" i="14"/>
  <c r="P748" i="14"/>
  <c r="P747" i="14"/>
  <c r="P746" i="14"/>
  <c r="P745" i="14"/>
  <c r="P744" i="14"/>
  <c r="P743" i="14"/>
  <c r="P742" i="14"/>
  <c r="P741" i="14"/>
  <c r="P740" i="14"/>
  <c r="P739" i="14"/>
  <c r="P738" i="14"/>
  <c r="P737" i="14"/>
  <c r="P736" i="14"/>
  <c r="P735" i="14"/>
  <c r="P734" i="14"/>
  <c r="P733" i="14"/>
  <c r="P732" i="14"/>
  <c r="P731" i="14"/>
  <c r="P730" i="14"/>
  <c r="P729" i="14"/>
  <c r="P728" i="14"/>
  <c r="P727" i="14"/>
  <c r="P726" i="14"/>
  <c r="P725" i="14"/>
  <c r="P724" i="14"/>
  <c r="P723" i="14"/>
  <c r="P722" i="14"/>
  <c r="P721" i="14"/>
  <c r="P720" i="14"/>
  <c r="P719" i="14"/>
  <c r="P718" i="14"/>
  <c r="P717" i="14"/>
  <c r="P716" i="14"/>
  <c r="P715" i="14"/>
  <c r="P714" i="14"/>
  <c r="P713" i="14"/>
  <c r="P712" i="14"/>
  <c r="P711" i="14"/>
  <c r="P710" i="14"/>
  <c r="P709" i="14"/>
  <c r="P708" i="14"/>
  <c r="P707" i="14"/>
  <c r="P706" i="14"/>
  <c r="P705" i="14"/>
  <c r="P704" i="14"/>
  <c r="P703" i="14"/>
  <c r="P702" i="14"/>
  <c r="P701" i="14"/>
  <c r="P700" i="14"/>
  <c r="P699" i="14"/>
  <c r="P698" i="14"/>
  <c r="P697" i="14"/>
  <c r="P696" i="14"/>
  <c r="P695" i="14"/>
  <c r="P694" i="14"/>
  <c r="P693" i="14"/>
  <c r="P692" i="14"/>
  <c r="P691" i="14"/>
  <c r="P690" i="14"/>
  <c r="P689" i="14"/>
  <c r="P688" i="14"/>
  <c r="P687" i="14"/>
  <c r="P686" i="14"/>
  <c r="P685" i="14"/>
  <c r="P684" i="14"/>
  <c r="P683" i="14"/>
  <c r="P682" i="14"/>
  <c r="P681" i="14"/>
  <c r="P680" i="14"/>
  <c r="P679" i="14"/>
  <c r="P678" i="14"/>
  <c r="P677" i="14"/>
  <c r="P676" i="14"/>
  <c r="P675" i="14"/>
  <c r="P674" i="14"/>
  <c r="P673" i="14"/>
  <c r="P672" i="14"/>
  <c r="P671" i="14"/>
  <c r="P670" i="14"/>
  <c r="P669" i="14"/>
  <c r="P668" i="14"/>
  <c r="P667" i="14"/>
  <c r="P666" i="14"/>
  <c r="P665" i="14"/>
  <c r="P664" i="14"/>
  <c r="P663" i="14"/>
  <c r="P662" i="14"/>
  <c r="P661" i="14"/>
  <c r="P660" i="14"/>
  <c r="P659" i="14"/>
  <c r="P658" i="14"/>
  <c r="P657" i="14"/>
  <c r="P656" i="14"/>
  <c r="P655" i="14"/>
  <c r="P654" i="14"/>
  <c r="P653" i="14"/>
  <c r="P652" i="14"/>
  <c r="P651" i="14"/>
  <c r="P650" i="14"/>
  <c r="P649" i="14"/>
  <c r="P648" i="14"/>
  <c r="P647" i="14"/>
  <c r="P646" i="14"/>
  <c r="P645" i="14"/>
  <c r="P644" i="14"/>
  <c r="P643" i="14"/>
  <c r="P642" i="14"/>
  <c r="P641" i="14"/>
  <c r="P640" i="14"/>
  <c r="P639" i="14"/>
  <c r="P638" i="14"/>
  <c r="P637" i="14"/>
  <c r="P636" i="14"/>
  <c r="P635" i="14"/>
  <c r="P634" i="14"/>
  <c r="P633" i="14"/>
  <c r="P632" i="14"/>
  <c r="P631" i="14"/>
  <c r="P630" i="14"/>
  <c r="P629" i="14"/>
  <c r="P628" i="14"/>
  <c r="P627" i="14"/>
  <c r="P626" i="14"/>
  <c r="P625" i="14"/>
  <c r="P624" i="14"/>
  <c r="P623" i="14"/>
  <c r="P622" i="14"/>
  <c r="P621" i="14"/>
  <c r="P620" i="14"/>
  <c r="P619" i="14"/>
  <c r="P618" i="14"/>
  <c r="P617" i="14"/>
  <c r="P616" i="14"/>
  <c r="P615" i="14"/>
  <c r="P614" i="14"/>
  <c r="P613" i="14"/>
  <c r="P612" i="14"/>
  <c r="P611" i="14"/>
  <c r="P610" i="14"/>
  <c r="P609" i="14"/>
  <c r="P608" i="14"/>
  <c r="P607" i="14"/>
  <c r="P606" i="14"/>
  <c r="P605" i="14"/>
  <c r="P604" i="14"/>
  <c r="P603" i="14"/>
  <c r="P602" i="14"/>
  <c r="P601" i="14"/>
  <c r="P600" i="14"/>
  <c r="P599" i="14"/>
  <c r="P598" i="14"/>
  <c r="P597" i="14"/>
  <c r="P596" i="14"/>
  <c r="P595" i="14"/>
  <c r="P594" i="14"/>
  <c r="P593" i="14"/>
  <c r="P592" i="14"/>
  <c r="P591" i="14"/>
  <c r="P590" i="14"/>
  <c r="P589" i="14"/>
  <c r="P588" i="14"/>
  <c r="P587" i="14"/>
  <c r="P586" i="14"/>
  <c r="P585" i="14"/>
  <c r="P584" i="14"/>
  <c r="P583" i="14"/>
  <c r="P582" i="14"/>
  <c r="P581" i="14"/>
  <c r="P580" i="14"/>
  <c r="P579" i="14"/>
  <c r="P578" i="14"/>
  <c r="P577" i="14"/>
  <c r="P576" i="14"/>
  <c r="P575" i="14"/>
  <c r="P574" i="14"/>
  <c r="P573" i="14"/>
  <c r="P572" i="14"/>
  <c r="P571" i="14"/>
  <c r="P570" i="14"/>
  <c r="P569" i="14"/>
  <c r="P568" i="14"/>
  <c r="P567" i="14"/>
  <c r="P566" i="14"/>
  <c r="P565" i="14"/>
  <c r="P564" i="14"/>
  <c r="P563" i="14"/>
  <c r="P562" i="14"/>
  <c r="P561" i="14"/>
  <c r="P560" i="14"/>
  <c r="P559" i="14"/>
  <c r="P558" i="14"/>
  <c r="P557" i="14"/>
  <c r="P556" i="14"/>
  <c r="P555" i="14"/>
  <c r="P554" i="14"/>
  <c r="P553" i="14"/>
  <c r="P552" i="14"/>
  <c r="P551" i="14"/>
  <c r="P550" i="14"/>
  <c r="P549" i="14"/>
  <c r="P548" i="14"/>
  <c r="P547" i="14"/>
  <c r="P546" i="14"/>
  <c r="P545" i="14"/>
  <c r="P544" i="14"/>
  <c r="P543" i="14"/>
  <c r="P542" i="14"/>
  <c r="P541" i="14"/>
  <c r="P540" i="14"/>
  <c r="P539" i="14"/>
  <c r="P538" i="14"/>
  <c r="P537" i="14"/>
  <c r="P536" i="14"/>
  <c r="P535" i="14"/>
  <c r="P534" i="14"/>
  <c r="P533" i="14"/>
  <c r="P532" i="14"/>
  <c r="P531" i="14"/>
  <c r="P530" i="14"/>
  <c r="P529" i="14"/>
  <c r="P528" i="14"/>
  <c r="P527" i="14"/>
  <c r="P526" i="14"/>
  <c r="P525" i="14"/>
  <c r="P524" i="14"/>
  <c r="P523" i="14"/>
  <c r="P522" i="14"/>
  <c r="P521" i="14"/>
  <c r="P520" i="14"/>
  <c r="P519" i="14"/>
  <c r="P518" i="14"/>
  <c r="P517" i="14"/>
  <c r="P516" i="14"/>
  <c r="P515" i="14"/>
  <c r="P514" i="14"/>
  <c r="P513" i="14"/>
  <c r="P512" i="14"/>
  <c r="P511" i="14"/>
  <c r="P510" i="14"/>
  <c r="P509" i="14"/>
  <c r="P508" i="14"/>
  <c r="P507" i="14"/>
  <c r="P506" i="14"/>
  <c r="P505" i="14"/>
  <c r="P504" i="14"/>
  <c r="P503" i="14"/>
  <c r="P502" i="14"/>
  <c r="P501" i="14"/>
  <c r="P500" i="14"/>
  <c r="P499" i="14"/>
  <c r="P498" i="14"/>
  <c r="P497" i="14"/>
  <c r="P496" i="14"/>
  <c r="P495" i="14"/>
  <c r="P494" i="14"/>
  <c r="P493" i="14"/>
  <c r="P492" i="14"/>
  <c r="P491" i="14"/>
  <c r="P490" i="14"/>
  <c r="P489" i="14"/>
  <c r="P488" i="14"/>
  <c r="P487" i="14"/>
  <c r="P486" i="14"/>
  <c r="P485" i="14"/>
  <c r="P484" i="14"/>
  <c r="P483" i="14"/>
  <c r="P482" i="14"/>
  <c r="P481" i="14"/>
  <c r="P480" i="14"/>
  <c r="P479" i="14"/>
  <c r="P478" i="14"/>
  <c r="P477" i="14"/>
  <c r="P476" i="14"/>
  <c r="P475" i="14"/>
  <c r="P474" i="14"/>
  <c r="P473" i="14"/>
  <c r="P472" i="14"/>
  <c r="P471" i="14"/>
  <c r="P470" i="14"/>
  <c r="P469" i="14"/>
  <c r="P468" i="14"/>
  <c r="P467" i="14"/>
  <c r="P466" i="14"/>
  <c r="P465" i="14"/>
  <c r="P464" i="14"/>
  <c r="P463" i="14"/>
  <c r="P462" i="14"/>
  <c r="P461" i="14"/>
  <c r="P460" i="14"/>
  <c r="P459" i="14"/>
  <c r="P458" i="14"/>
  <c r="P457" i="14"/>
  <c r="P456" i="14"/>
  <c r="P455" i="14"/>
  <c r="P454" i="14"/>
  <c r="P453" i="14"/>
  <c r="P452" i="14"/>
  <c r="P451" i="14"/>
  <c r="P450" i="14"/>
  <c r="P449" i="14"/>
  <c r="P448" i="14"/>
  <c r="P447" i="14"/>
  <c r="P446" i="14"/>
  <c r="P445" i="14"/>
  <c r="P444" i="14"/>
  <c r="P443" i="14"/>
  <c r="P442" i="14"/>
  <c r="P441" i="14"/>
  <c r="P440" i="14"/>
  <c r="P439" i="14"/>
  <c r="P438" i="14"/>
  <c r="P437" i="14"/>
  <c r="P436" i="14"/>
  <c r="P435" i="14"/>
  <c r="P434" i="14"/>
  <c r="P433" i="14"/>
  <c r="P432" i="14"/>
  <c r="P431" i="14"/>
  <c r="P430" i="14"/>
  <c r="P429" i="14"/>
  <c r="P428" i="14"/>
  <c r="P427" i="14"/>
  <c r="P426" i="14"/>
  <c r="P425" i="14"/>
  <c r="P424" i="14"/>
  <c r="P423" i="14"/>
  <c r="P422" i="14"/>
  <c r="P421" i="14"/>
  <c r="P420" i="14"/>
  <c r="P419" i="14"/>
  <c r="P418" i="14"/>
  <c r="P417" i="14"/>
  <c r="P416" i="14"/>
  <c r="P415" i="14"/>
  <c r="P414" i="14"/>
  <c r="P413" i="14"/>
  <c r="P412" i="14"/>
  <c r="P411" i="14"/>
  <c r="P410" i="14"/>
  <c r="P409" i="14"/>
  <c r="P408" i="14"/>
  <c r="P407" i="14"/>
  <c r="P406" i="14"/>
  <c r="P405" i="14"/>
  <c r="P404" i="14"/>
  <c r="P403" i="14"/>
  <c r="P402" i="14"/>
  <c r="P401" i="14"/>
  <c r="P400" i="14"/>
  <c r="P399" i="14"/>
  <c r="P398" i="14"/>
  <c r="P397" i="14"/>
  <c r="P396" i="14"/>
  <c r="P395" i="14"/>
  <c r="P394" i="14"/>
  <c r="P393" i="14"/>
  <c r="P392" i="14"/>
  <c r="P391" i="14"/>
  <c r="P390" i="14"/>
  <c r="P389" i="14"/>
  <c r="P388" i="14"/>
  <c r="P387" i="14"/>
  <c r="P386" i="14"/>
  <c r="P385" i="14"/>
  <c r="P384" i="14"/>
  <c r="P383" i="14"/>
  <c r="P382" i="14"/>
  <c r="P381" i="14"/>
  <c r="P380" i="14"/>
  <c r="P379" i="14"/>
  <c r="P378" i="14"/>
  <c r="P377" i="14"/>
  <c r="P376" i="14"/>
  <c r="P375" i="14"/>
  <c r="P374" i="14"/>
  <c r="P373" i="14"/>
  <c r="P372" i="14"/>
  <c r="P371" i="14"/>
  <c r="P370" i="14"/>
  <c r="P369" i="14"/>
  <c r="P368" i="14"/>
  <c r="P367" i="14"/>
  <c r="P366" i="14"/>
  <c r="P365" i="14"/>
  <c r="P364" i="14"/>
  <c r="P363" i="14"/>
  <c r="P362" i="14"/>
  <c r="P361" i="14"/>
  <c r="P360" i="14"/>
  <c r="P359" i="14"/>
  <c r="P358" i="14"/>
  <c r="P357" i="14"/>
  <c r="P356" i="14"/>
  <c r="P355" i="14"/>
  <c r="P354" i="14"/>
  <c r="P353" i="14"/>
  <c r="P352" i="14"/>
  <c r="P351" i="14"/>
  <c r="P350" i="14"/>
  <c r="P349" i="14"/>
  <c r="P348" i="14"/>
  <c r="P347" i="14"/>
  <c r="P346" i="14"/>
  <c r="P345" i="14"/>
  <c r="P344" i="14"/>
  <c r="P343" i="14"/>
  <c r="P342" i="14"/>
  <c r="P341" i="14"/>
  <c r="P340" i="14"/>
  <c r="P339" i="14"/>
  <c r="P338" i="14"/>
  <c r="P337" i="14"/>
  <c r="P336" i="14"/>
  <c r="P335" i="14"/>
  <c r="P334" i="14"/>
  <c r="P333" i="14"/>
  <c r="P332" i="14"/>
  <c r="P331" i="14"/>
  <c r="P330" i="14"/>
  <c r="P329" i="14"/>
  <c r="P328" i="14"/>
  <c r="P327" i="14"/>
  <c r="P326" i="14"/>
  <c r="P325" i="14"/>
  <c r="P324" i="14"/>
  <c r="P323" i="14"/>
  <c r="P322" i="14"/>
  <c r="P321" i="14"/>
  <c r="P320" i="14"/>
  <c r="P319" i="14"/>
  <c r="P318" i="14"/>
  <c r="P317" i="14"/>
  <c r="P316" i="14"/>
  <c r="P315" i="14"/>
  <c r="P314" i="14"/>
  <c r="P313" i="14"/>
  <c r="P312" i="14"/>
  <c r="P311" i="14"/>
  <c r="P310" i="14"/>
  <c r="P309" i="14"/>
  <c r="P308" i="14"/>
  <c r="P307" i="14"/>
  <c r="P306" i="14"/>
  <c r="P305" i="14"/>
  <c r="P304" i="14"/>
  <c r="P303" i="14"/>
  <c r="P302" i="14"/>
  <c r="P301" i="14"/>
  <c r="P300" i="14"/>
  <c r="P299" i="14"/>
  <c r="P298" i="14"/>
  <c r="P297" i="14"/>
  <c r="P296" i="14"/>
  <c r="P295" i="14"/>
  <c r="P294" i="14"/>
  <c r="P293" i="14"/>
  <c r="P292" i="14"/>
  <c r="P291" i="14"/>
  <c r="P290" i="14"/>
  <c r="P289" i="14"/>
  <c r="P288" i="14"/>
  <c r="P287" i="14"/>
  <c r="P286" i="14"/>
  <c r="P285" i="14"/>
  <c r="P284" i="14"/>
  <c r="P283" i="14"/>
  <c r="P282" i="14"/>
  <c r="P281" i="14"/>
  <c r="P280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P2" i="14"/>
  <c r="AE20" i="46"/>
  <c r="N20" i="46"/>
  <c r="AE19" i="46"/>
  <c r="N19" i="46"/>
  <c r="AE18" i="46"/>
  <c r="N18" i="46"/>
  <c r="AE17" i="46"/>
  <c r="N17" i="46"/>
  <c r="AE16" i="46"/>
  <c r="N16" i="46"/>
  <c r="AE15" i="46"/>
  <c r="N15" i="46"/>
  <c r="AE14" i="46"/>
  <c r="N14" i="46"/>
  <c r="AE13" i="46"/>
  <c r="N13" i="46"/>
  <c r="AE12" i="46"/>
  <c r="N12" i="46"/>
  <c r="AE11" i="46"/>
  <c r="N11" i="46"/>
  <c r="AE10" i="46"/>
  <c r="N10" i="46"/>
  <c r="AE9" i="46"/>
  <c r="W4" i="46"/>
  <c r="W4" i="45"/>
  <c r="I3001" i="12"/>
  <c r="H3001" i="12"/>
  <c r="B3001" i="12"/>
  <c r="A3001" i="12"/>
  <c r="F3001" i="12" s="1"/>
  <c r="G3001" i="12" s="1"/>
  <c r="I3000" i="12"/>
  <c r="H3000" i="12"/>
  <c r="B3000" i="12"/>
  <c r="A3000" i="12"/>
  <c r="F3000" i="12" s="1"/>
  <c r="I2999" i="12"/>
  <c r="H2999" i="12"/>
  <c r="B2999" i="12"/>
  <c r="A2999" i="12"/>
  <c r="F2999" i="12" s="1"/>
  <c r="I2998" i="12"/>
  <c r="H2998" i="12"/>
  <c r="B2998" i="12"/>
  <c r="A2998" i="12"/>
  <c r="F2998" i="12" s="1"/>
  <c r="I2997" i="12"/>
  <c r="H2997" i="12"/>
  <c r="B2997" i="12"/>
  <c r="A2997" i="12"/>
  <c r="F2997" i="12" s="1"/>
  <c r="I2996" i="12"/>
  <c r="H2996" i="12"/>
  <c r="B2996" i="12"/>
  <c r="A2996" i="12"/>
  <c r="F2996" i="12" s="1"/>
  <c r="I2995" i="12"/>
  <c r="H2995" i="12"/>
  <c r="B2995" i="12"/>
  <c r="A2995" i="12"/>
  <c r="F2995" i="12" s="1"/>
  <c r="I2994" i="12"/>
  <c r="H2994" i="12"/>
  <c r="B2994" i="12"/>
  <c r="E2994" i="12" s="1"/>
  <c r="A2994" i="12"/>
  <c r="F2994" i="12" s="1"/>
  <c r="I2993" i="12"/>
  <c r="H2993" i="12"/>
  <c r="B2993" i="12"/>
  <c r="A2993" i="12"/>
  <c r="F2993" i="12" s="1"/>
  <c r="I2992" i="12"/>
  <c r="H2992" i="12"/>
  <c r="B2992" i="12"/>
  <c r="A2992" i="12"/>
  <c r="F2992" i="12" s="1"/>
  <c r="I2991" i="12"/>
  <c r="H2991" i="12"/>
  <c r="B2991" i="12"/>
  <c r="A2991" i="12"/>
  <c r="F2991" i="12" s="1"/>
  <c r="I2990" i="12"/>
  <c r="H2990" i="12"/>
  <c r="B2990" i="12"/>
  <c r="E2990" i="12" s="1"/>
  <c r="A2990" i="12"/>
  <c r="F2990" i="12" s="1"/>
  <c r="I2989" i="12"/>
  <c r="H2989" i="12"/>
  <c r="B2989" i="12"/>
  <c r="A2989" i="12"/>
  <c r="F2989" i="12" s="1"/>
  <c r="I2988" i="12"/>
  <c r="H2988" i="12"/>
  <c r="B2988" i="12"/>
  <c r="A2988" i="12"/>
  <c r="F2988" i="12" s="1"/>
  <c r="I2987" i="12"/>
  <c r="H2987" i="12"/>
  <c r="B2987" i="12"/>
  <c r="A2987" i="12"/>
  <c r="F2987" i="12" s="1"/>
  <c r="I2986" i="12"/>
  <c r="H2986" i="12"/>
  <c r="E2986" i="12"/>
  <c r="B2986" i="12"/>
  <c r="A2986" i="12"/>
  <c r="F2986" i="12" s="1"/>
  <c r="I2985" i="12"/>
  <c r="H2985" i="12"/>
  <c r="B2985" i="12"/>
  <c r="A2985" i="12"/>
  <c r="F2985" i="12" s="1"/>
  <c r="I2984" i="12"/>
  <c r="H2984" i="12"/>
  <c r="B2984" i="12"/>
  <c r="A2984" i="12"/>
  <c r="F2984" i="12" s="1"/>
  <c r="I2983" i="12"/>
  <c r="H2983" i="12"/>
  <c r="B2983" i="12"/>
  <c r="A2983" i="12"/>
  <c r="F2983" i="12" s="1"/>
  <c r="I2982" i="12"/>
  <c r="H2982" i="12"/>
  <c r="B2982" i="12"/>
  <c r="A2982" i="12"/>
  <c r="F2982" i="12" s="1"/>
  <c r="I2981" i="12"/>
  <c r="H2981" i="12"/>
  <c r="B2981" i="12"/>
  <c r="A2981" i="12"/>
  <c r="F2981" i="12" s="1"/>
  <c r="I2980" i="12"/>
  <c r="H2980" i="12"/>
  <c r="B2980" i="12"/>
  <c r="A2980" i="12"/>
  <c r="F2980" i="12" s="1"/>
  <c r="I2979" i="12"/>
  <c r="H2979" i="12"/>
  <c r="B2979" i="12"/>
  <c r="A2979" i="12"/>
  <c r="F2979" i="12" s="1"/>
  <c r="I2978" i="12"/>
  <c r="H2978" i="12"/>
  <c r="B2978" i="12"/>
  <c r="E2978" i="12" s="1"/>
  <c r="A2978" i="12"/>
  <c r="F2978" i="12" s="1"/>
  <c r="I2977" i="12"/>
  <c r="H2977" i="12"/>
  <c r="B2977" i="12"/>
  <c r="A2977" i="12"/>
  <c r="F2977" i="12" s="1"/>
  <c r="I2976" i="12"/>
  <c r="H2976" i="12"/>
  <c r="B2976" i="12"/>
  <c r="A2976" i="12"/>
  <c r="F2976" i="12" s="1"/>
  <c r="I2975" i="12"/>
  <c r="H2975" i="12"/>
  <c r="B2975" i="12"/>
  <c r="A2975" i="12"/>
  <c r="F2975" i="12" s="1"/>
  <c r="I2974" i="12"/>
  <c r="H2974" i="12"/>
  <c r="B2974" i="12"/>
  <c r="E2974" i="12" s="1"/>
  <c r="A2974" i="12"/>
  <c r="F2974" i="12" s="1"/>
  <c r="I2973" i="12"/>
  <c r="H2973" i="12"/>
  <c r="B2973" i="12"/>
  <c r="A2973" i="12"/>
  <c r="F2973" i="12" s="1"/>
  <c r="I2972" i="12"/>
  <c r="H2972" i="12"/>
  <c r="B2972" i="12"/>
  <c r="A2972" i="12"/>
  <c r="F2972" i="12" s="1"/>
  <c r="I2971" i="12"/>
  <c r="H2971" i="12"/>
  <c r="B2971" i="12"/>
  <c r="A2971" i="12"/>
  <c r="F2971" i="12" s="1"/>
  <c r="G2971" i="12" s="1"/>
  <c r="I2970" i="12"/>
  <c r="H2970" i="12"/>
  <c r="B2970" i="12"/>
  <c r="A2970" i="12"/>
  <c r="F2970" i="12" s="1"/>
  <c r="I2969" i="12"/>
  <c r="H2969" i="12"/>
  <c r="B2969" i="12"/>
  <c r="A2969" i="12"/>
  <c r="F2969" i="12" s="1"/>
  <c r="I2968" i="12"/>
  <c r="H2968" i="12"/>
  <c r="B2968" i="12"/>
  <c r="A2968" i="12"/>
  <c r="F2968" i="12" s="1"/>
  <c r="I2967" i="12"/>
  <c r="H2967" i="12"/>
  <c r="B2967" i="12"/>
  <c r="A2967" i="12"/>
  <c r="F2967" i="12" s="1"/>
  <c r="I2966" i="12"/>
  <c r="H2966" i="12"/>
  <c r="B2966" i="12"/>
  <c r="A2966" i="12"/>
  <c r="F2966" i="12" s="1"/>
  <c r="I2965" i="12"/>
  <c r="H2965" i="12"/>
  <c r="B2965" i="12"/>
  <c r="A2965" i="12"/>
  <c r="F2965" i="12" s="1"/>
  <c r="I2964" i="12"/>
  <c r="H2964" i="12"/>
  <c r="B2964" i="12"/>
  <c r="A2964" i="12"/>
  <c r="F2964" i="12" s="1"/>
  <c r="I2963" i="12"/>
  <c r="H2963" i="12"/>
  <c r="B2963" i="12"/>
  <c r="A2963" i="12"/>
  <c r="F2963" i="12" s="1"/>
  <c r="G2963" i="12" s="1"/>
  <c r="I2962" i="12"/>
  <c r="H2962" i="12"/>
  <c r="B2962" i="12"/>
  <c r="A2962" i="12"/>
  <c r="F2962" i="12" s="1"/>
  <c r="I2961" i="12"/>
  <c r="H2961" i="12"/>
  <c r="B2961" i="12"/>
  <c r="A2961" i="12"/>
  <c r="F2961" i="12" s="1"/>
  <c r="G2961" i="12" s="1"/>
  <c r="I2960" i="12"/>
  <c r="H2960" i="12"/>
  <c r="B2960" i="12"/>
  <c r="A2960" i="12"/>
  <c r="F2960" i="12" s="1"/>
  <c r="I2959" i="12"/>
  <c r="H2959" i="12"/>
  <c r="B2959" i="12"/>
  <c r="A2959" i="12"/>
  <c r="F2959" i="12" s="1"/>
  <c r="G2959" i="12" s="1"/>
  <c r="I2958" i="12"/>
  <c r="H2958" i="12"/>
  <c r="B2958" i="12"/>
  <c r="A2958" i="12"/>
  <c r="F2958" i="12" s="1"/>
  <c r="I2957" i="12"/>
  <c r="H2957" i="12"/>
  <c r="B2957" i="12"/>
  <c r="A2957" i="12"/>
  <c r="F2957" i="12" s="1"/>
  <c r="G2957" i="12" s="1"/>
  <c r="I2956" i="12"/>
  <c r="H2956" i="12"/>
  <c r="B2956" i="12"/>
  <c r="A2956" i="12"/>
  <c r="F2956" i="12" s="1"/>
  <c r="G2956" i="12" s="1"/>
  <c r="I2955" i="12"/>
  <c r="H2955" i="12"/>
  <c r="B2955" i="12"/>
  <c r="A2955" i="12"/>
  <c r="F2955" i="12" s="1"/>
  <c r="G2955" i="12" s="1"/>
  <c r="I2954" i="12"/>
  <c r="H2954" i="12"/>
  <c r="B2954" i="12"/>
  <c r="E2954" i="12" s="1"/>
  <c r="A2954" i="12"/>
  <c r="F2954" i="12" s="1"/>
  <c r="I2953" i="12"/>
  <c r="H2953" i="12"/>
  <c r="B2953" i="12"/>
  <c r="A2953" i="12"/>
  <c r="F2953" i="12" s="1"/>
  <c r="I2952" i="12"/>
  <c r="H2952" i="12"/>
  <c r="B2952" i="12"/>
  <c r="E2952" i="12" s="1"/>
  <c r="A2952" i="12"/>
  <c r="F2952" i="12" s="1"/>
  <c r="I2951" i="12"/>
  <c r="H2951" i="12"/>
  <c r="B2951" i="12"/>
  <c r="A2951" i="12"/>
  <c r="F2951" i="12" s="1"/>
  <c r="I2950" i="12"/>
  <c r="H2950" i="12"/>
  <c r="B2950" i="12"/>
  <c r="A2950" i="12"/>
  <c r="F2950" i="12" s="1"/>
  <c r="I2949" i="12"/>
  <c r="H2949" i="12"/>
  <c r="B2949" i="12"/>
  <c r="A2949" i="12"/>
  <c r="F2949" i="12" s="1"/>
  <c r="I2948" i="12"/>
  <c r="H2948" i="12"/>
  <c r="B2948" i="12"/>
  <c r="A2948" i="12"/>
  <c r="F2948" i="12" s="1"/>
  <c r="I2947" i="12"/>
  <c r="H2947" i="12"/>
  <c r="B2947" i="12"/>
  <c r="A2947" i="12"/>
  <c r="F2947" i="12" s="1"/>
  <c r="I2946" i="12"/>
  <c r="H2946" i="12"/>
  <c r="B2946" i="12"/>
  <c r="A2946" i="12"/>
  <c r="F2946" i="12" s="1"/>
  <c r="I2945" i="12"/>
  <c r="H2945" i="12"/>
  <c r="B2945" i="12"/>
  <c r="A2945" i="12"/>
  <c r="F2945" i="12" s="1"/>
  <c r="I2944" i="12"/>
  <c r="H2944" i="12"/>
  <c r="B2944" i="12"/>
  <c r="A2944" i="12"/>
  <c r="F2944" i="12" s="1"/>
  <c r="I2943" i="12"/>
  <c r="H2943" i="12"/>
  <c r="B2943" i="12"/>
  <c r="A2943" i="12"/>
  <c r="F2943" i="12" s="1"/>
  <c r="I2942" i="12"/>
  <c r="H2942" i="12"/>
  <c r="B2942" i="12"/>
  <c r="A2942" i="12"/>
  <c r="F2942" i="12" s="1"/>
  <c r="I2941" i="12"/>
  <c r="H2941" i="12"/>
  <c r="B2941" i="12"/>
  <c r="A2941" i="12"/>
  <c r="F2941" i="12" s="1"/>
  <c r="I2940" i="12"/>
  <c r="H2940" i="12"/>
  <c r="B2940" i="12"/>
  <c r="A2940" i="12"/>
  <c r="F2940" i="12" s="1"/>
  <c r="I2939" i="12"/>
  <c r="H2939" i="12"/>
  <c r="B2939" i="12"/>
  <c r="A2939" i="12"/>
  <c r="F2939" i="12" s="1"/>
  <c r="I2938" i="12"/>
  <c r="H2938" i="12"/>
  <c r="E2938" i="12"/>
  <c r="B2938" i="12"/>
  <c r="A2938" i="12"/>
  <c r="F2938" i="12" s="1"/>
  <c r="I2937" i="12"/>
  <c r="H2937" i="12"/>
  <c r="B2937" i="12"/>
  <c r="A2937" i="12"/>
  <c r="F2937" i="12" s="1"/>
  <c r="I2936" i="12"/>
  <c r="H2936" i="12"/>
  <c r="B2936" i="12"/>
  <c r="A2936" i="12"/>
  <c r="F2936" i="12" s="1"/>
  <c r="I2935" i="12"/>
  <c r="H2935" i="12"/>
  <c r="B2935" i="12"/>
  <c r="A2935" i="12"/>
  <c r="F2935" i="12" s="1"/>
  <c r="I2934" i="12"/>
  <c r="H2934" i="12"/>
  <c r="B2934" i="12"/>
  <c r="A2934" i="12"/>
  <c r="F2934" i="12" s="1"/>
  <c r="I2933" i="12"/>
  <c r="H2933" i="12"/>
  <c r="B2933" i="12"/>
  <c r="A2933" i="12"/>
  <c r="F2933" i="12" s="1"/>
  <c r="I2932" i="12"/>
  <c r="H2932" i="12"/>
  <c r="B2932" i="12"/>
  <c r="A2932" i="12"/>
  <c r="F2932" i="12" s="1"/>
  <c r="I2931" i="12"/>
  <c r="H2931" i="12"/>
  <c r="B2931" i="12"/>
  <c r="A2931" i="12"/>
  <c r="F2931" i="12" s="1"/>
  <c r="I2930" i="12"/>
  <c r="H2930" i="12"/>
  <c r="B2930" i="12"/>
  <c r="A2930" i="12"/>
  <c r="F2930" i="12" s="1"/>
  <c r="I2929" i="12"/>
  <c r="H2929" i="12"/>
  <c r="B2929" i="12"/>
  <c r="A2929" i="12"/>
  <c r="F2929" i="12" s="1"/>
  <c r="I2928" i="12"/>
  <c r="H2928" i="12"/>
  <c r="B2928" i="12"/>
  <c r="A2928" i="12"/>
  <c r="F2928" i="12" s="1"/>
  <c r="I2927" i="12"/>
  <c r="H2927" i="12"/>
  <c r="B2927" i="12"/>
  <c r="A2927" i="12"/>
  <c r="F2927" i="12" s="1"/>
  <c r="G2927" i="12" s="1"/>
  <c r="I2926" i="12"/>
  <c r="H2926" i="12"/>
  <c r="B2926" i="12"/>
  <c r="A2926" i="12"/>
  <c r="F2926" i="12" s="1"/>
  <c r="I2925" i="12"/>
  <c r="H2925" i="12"/>
  <c r="B2925" i="12"/>
  <c r="A2925" i="12"/>
  <c r="F2925" i="12" s="1"/>
  <c r="G2925" i="12" s="1"/>
  <c r="I2924" i="12"/>
  <c r="H2924" i="12"/>
  <c r="B2924" i="12"/>
  <c r="A2924" i="12"/>
  <c r="F2924" i="12" s="1"/>
  <c r="I2923" i="12"/>
  <c r="H2923" i="12"/>
  <c r="B2923" i="12"/>
  <c r="A2923" i="12"/>
  <c r="F2923" i="12" s="1"/>
  <c r="G2923" i="12" s="1"/>
  <c r="I2922" i="12"/>
  <c r="H2922" i="12"/>
  <c r="B2922" i="12"/>
  <c r="A2922" i="12"/>
  <c r="F2922" i="12" s="1"/>
  <c r="I2921" i="12"/>
  <c r="H2921" i="12"/>
  <c r="B2921" i="12"/>
  <c r="A2921" i="12"/>
  <c r="F2921" i="12" s="1"/>
  <c r="G2921" i="12" s="1"/>
  <c r="I2920" i="12"/>
  <c r="H2920" i="12"/>
  <c r="B2920" i="12"/>
  <c r="A2920" i="12"/>
  <c r="F2920" i="12" s="1"/>
  <c r="G2920" i="12" s="1"/>
  <c r="I2919" i="12"/>
  <c r="H2919" i="12"/>
  <c r="B2919" i="12"/>
  <c r="A2919" i="12"/>
  <c r="F2919" i="12" s="1"/>
  <c r="G2919" i="12" s="1"/>
  <c r="I2918" i="12"/>
  <c r="H2918" i="12"/>
  <c r="B2918" i="12"/>
  <c r="A2918" i="12"/>
  <c r="F2918" i="12" s="1"/>
  <c r="I2917" i="12"/>
  <c r="H2917" i="12"/>
  <c r="B2917" i="12"/>
  <c r="A2917" i="12"/>
  <c r="F2917" i="12" s="1"/>
  <c r="G2917" i="12" s="1"/>
  <c r="I2916" i="12"/>
  <c r="H2916" i="12"/>
  <c r="B2916" i="12"/>
  <c r="A2916" i="12"/>
  <c r="F2916" i="12" s="1"/>
  <c r="I2915" i="12"/>
  <c r="H2915" i="12"/>
  <c r="F2915" i="12"/>
  <c r="B2915" i="12"/>
  <c r="A2915" i="12"/>
  <c r="I2914" i="12"/>
  <c r="H2914" i="12"/>
  <c r="B2914" i="12"/>
  <c r="A2914" i="12"/>
  <c r="F2914" i="12" s="1"/>
  <c r="I2913" i="12"/>
  <c r="H2913" i="12"/>
  <c r="B2913" i="12"/>
  <c r="A2913" i="12"/>
  <c r="F2913" i="12" s="1"/>
  <c r="I2912" i="12"/>
  <c r="H2912" i="12"/>
  <c r="B2912" i="12"/>
  <c r="A2912" i="12"/>
  <c r="F2912" i="12" s="1"/>
  <c r="I2911" i="12"/>
  <c r="H2911" i="12"/>
  <c r="B2911" i="12"/>
  <c r="A2911" i="12"/>
  <c r="F2911" i="12" s="1"/>
  <c r="G2911" i="12" s="1"/>
  <c r="I2910" i="12"/>
  <c r="H2910" i="12"/>
  <c r="B2910" i="12"/>
  <c r="A2910" i="12"/>
  <c r="F2910" i="12" s="1"/>
  <c r="G2910" i="12" s="1"/>
  <c r="I2909" i="12"/>
  <c r="H2909" i="12"/>
  <c r="B2909" i="12"/>
  <c r="A2909" i="12"/>
  <c r="F2909" i="12" s="1"/>
  <c r="I2908" i="12"/>
  <c r="H2908" i="12"/>
  <c r="B2908" i="12"/>
  <c r="E2908" i="12" s="1"/>
  <c r="A2908" i="12"/>
  <c r="F2908" i="12" s="1"/>
  <c r="I2907" i="12"/>
  <c r="H2907" i="12"/>
  <c r="B2907" i="12"/>
  <c r="A2907" i="12"/>
  <c r="F2907" i="12" s="1"/>
  <c r="I2906" i="12"/>
  <c r="H2906" i="12"/>
  <c r="B2906" i="12"/>
  <c r="A2906" i="12"/>
  <c r="F2906" i="12" s="1"/>
  <c r="I2905" i="12"/>
  <c r="H2905" i="12"/>
  <c r="B2905" i="12"/>
  <c r="A2905" i="12"/>
  <c r="F2905" i="12" s="1"/>
  <c r="I2904" i="12"/>
  <c r="H2904" i="12"/>
  <c r="B2904" i="12"/>
  <c r="A2904" i="12"/>
  <c r="F2904" i="12" s="1"/>
  <c r="I2903" i="12"/>
  <c r="H2903" i="12"/>
  <c r="B2903" i="12"/>
  <c r="A2903" i="12"/>
  <c r="F2903" i="12" s="1"/>
  <c r="I2902" i="12"/>
  <c r="H2902" i="12"/>
  <c r="B2902" i="12"/>
  <c r="A2902" i="12"/>
  <c r="F2902" i="12" s="1"/>
  <c r="I2901" i="12"/>
  <c r="H2901" i="12"/>
  <c r="B2901" i="12"/>
  <c r="A2901" i="12"/>
  <c r="F2901" i="12" s="1"/>
  <c r="I2900" i="12"/>
  <c r="H2900" i="12"/>
  <c r="B2900" i="12"/>
  <c r="A2900" i="12"/>
  <c r="F2900" i="12" s="1"/>
  <c r="I2899" i="12"/>
  <c r="H2899" i="12"/>
  <c r="E2899" i="12"/>
  <c r="B2899" i="12"/>
  <c r="A2899" i="12"/>
  <c r="F2899" i="12" s="1"/>
  <c r="I2898" i="12"/>
  <c r="H2898" i="12"/>
  <c r="B2898" i="12"/>
  <c r="A2898" i="12"/>
  <c r="F2898" i="12" s="1"/>
  <c r="I2897" i="12"/>
  <c r="H2897" i="12"/>
  <c r="B2897" i="12"/>
  <c r="A2897" i="12"/>
  <c r="F2897" i="12" s="1"/>
  <c r="I2896" i="12"/>
  <c r="H2896" i="12"/>
  <c r="B2896" i="12"/>
  <c r="A2896" i="12"/>
  <c r="F2896" i="12" s="1"/>
  <c r="I2895" i="12"/>
  <c r="H2895" i="12"/>
  <c r="B2895" i="12"/>
  <c r="A2895" i="12"/>
  <c r="F2895" i="12" s="1"/>
  <c r="I2894" i="12"/>
  <c r="H2894" i="12"/>
  <c r="B2894" i="12"/>
  <c r="A2894" i="12"/>
  <c r="F2894" i="12" s="1"/>
  <c r="I2893" i="12"/>
  <c r="H2893" i="12"/>
  <c r="B2893" i="12"/>
  <c r="A2893" i="12"/>
  <c r="F2893" i="12" s="1"/>
  <c r="I2892" i="12"/>
  <c r="H2892" i="12"/>
  <c r="B2892" i="12"/>
  <c r="A2892" i="12"/>
  <c r="F2892" i="12" s="1"/>
  <c r="I2891" i="12"/>
  <c r="H2891" i="12"/>
  <c r="B2891" i="12"/>
  <c r="A2891" i="12"/>
  <c r="F2891" i="12" s="1"/>
  <c r="I2890" i="12"/>
  <c r="H2890" i="12"/>
  <c r="B2890" i="12"/>
  <c r="A2890" i="12"/>
  <c r="F2890" i="12" s="1"/>
  <c r="I2889" i="12"/>
  <c r="H2889" i="12"/>
  <c r="B2889" i="12"/>
  <c r="A2889" i="12"/>
  <c r="F2889" i="12" s="1"/>
  <c r="I2888" i="12"/>
  <c r="H2888" i="12"/>
  <c r="E2888" i="12"/>
  <c r="B2888" i="12"/>
  <c r="A2888" i="12"/>
  <c r="F2888" i="12" s="1"/>
  <c r="I2887" i="12"/>
  <c r="H2887" i="12"/>
  <c r="B2887" i="12"/>
  <c r="A2887" i="12"/>
  <c r="F2887" i="12" s="1"/>
  <c r="I2886" i="12"/>
  <c r="H2886" i="12"/>
  <c r="B2886" i="12"/>
  <c r="A2886" i="12"/>
  <c r="F2886" i="12" s="1"/>
  <c r="G2886" i="12" s="1"/>
  <c r="I2885" i="12"/>
  <c r="H2885" i="12"/>
  <c r="B2885" i="12"/>
  <c r="A2885" i="12"/>
  <c r="F2885" i="12" s="1"/>
  <c r="I2884" i="12"/>
  <c r="H2884" i="12"/>
  <c r="B2884" i="12"/>
  <c r="A2884" i="12"/>
  <c r="F2884" i="12" s="1"/>
  <c r="G2884" i="12" s="1"/>
  <c r="I2883" i="12"/>
  <c r="H2883" i="12"/>
  <c r="B2883" i="12"/>
  <c r="A2883" i="12"/>
  <c r="F2883" i="12" s="1"/>
  <c r="G2883" i="12" s="1"/>
  <c r="I2882" i="12"/>
  <c r="H2882" i="12"/>
  <c r="B2882" i="12"/>
  <c r="A2882" i="12"/>
  <c r="F2882" i="12" s="1"/>
  <c r="I2881" i="12"/>
  <c r="H2881" i="12"/>
  <c r="B2881" i="12"/>
  <c r="A2881" i="12"/>
  <c r="F2881" i="12" s="1"/>
  <c r="G2881" i="12" s="1"/>
  <c r="I2880" i="12"/>
  <c r="H2880" i="12"/>
  <c r="B2880" i="12"/>
  <c r="A2880" i="12"/>
  <c r="F2880" i="12" s="1"/>
  <c r="I2879" i="12"/>
  <c r="H2879" i="12"/>
  <c r="B2879" i="12"/>
  <c r="E2879" i="12" s="1"/>
  <c r="A2879" i="12"/>
  <c r="F2879" i="12" s="1"/>
  <c r="I2878" i="12"/>
  <c r="H2878" i="12"/>
  <c r="B2878" i="12"/>
  <c r="A2878" i="12"/>
  <c r="F2878" i="12" s="1"/>
  <c r="G2878" i="12" s="1"/>
  <c r="I2877" i="12"/>
  <c r="H2877" i="12"/>
  <c r="B2877" i="12"/>
  <c r="A2877" i="12"/>
  <c r="F2877" i="12" s="1"/>
  <c r="I2876" i="12"/>
  <c r="H2876" i="12"/>
  <c r="B2876" i="12"/>
  <c r="A2876" i="12"/>
  <c r="F2876" i="12" s="1"/>
  <c r="G2876" i="12" s="1"/>
  <c r="I2875" i="12"/>
  <c r="H2875" i="12"/>
  <c r="B2875" i="12"/>
  <c r="A2875" i="12"/>
  <c r="F2875" i="12" s="1"/>
  <c r="G2875" i="12" s="1"/>
  <c r="I2874" i="12"/>
  <c r="H2874" i="12"/>
  <c r="F2874" i="12"/>
  <c r="B2874" i="12"/>
  <c r="A2874" i="12"/>
  <c r="I2873" i="12"/>
  <c r="H2873" i="12"/>
  <c r="B2873" i="12"/>
  <c r="A2873" i="12"/>
  <c r="F2873" i="12" s="1"/>
  <c r="I2872" i="12"/>
  <c r="H2872" i="12"/>
  <c r="B2872" i="12"/>
  <c r="A2872" i="12"/>
  <c r="F2872" i="12" s="1"/>
  <c r="I2871" i="12"/>
  <c r="H2871" i="12"/>
  <c r="B2871" i="12"/>
  <c r="A2871" i="12"/>
  <c r="F2871" i="12" s="1"/>
  <c r="I2870" i="12"/>
  <c r="H2870" i="12"/>
  <c r="B2870" i="12"/>
  <c r="A2870" i="12"/>
  <c r="F2870" i="12" s="1"/>
  <c r="I2869" i="12"/>
  <c r="H2869" i="12"/>
  <c r="B2869" i="12"/>
  <c r="A2869" i="12"/>
  <c r="F2869" i="12" s="1"/>
  <c r="I2868" i="12"/>
  <c r="H2868" i="12"/>
  <c r="B2868" i="12"/>
  <c r="A2868" i="12"/>
  <c r="F2868" i="12" s="1"/>
  <c r="I2867" i="12"/>
  <c r="H2867" i="12"/>
  <c r="B2867" i="12"/>
  <c r="A2867" i="12"/>
  <c r="F2867" i="12" s="1"/>
  <c r="I2866" i="12"/>
  <c r="H2866" i="12"/>
  <c r="B2866" i="12"/>
  <c r="A2866" i="12"/>
  <c r="F2866" i="12" s="1"/>
  <c r="I2865" i="12"/>
  <c r="H2865" i="12"/>
  <c r="B2865" i="12"/>
  <c r="A2865" i="12"/>
  <c r="F2865" i="12" s="1"/>
  <c r="I2864" i="12"/>
  <c r="H2864" i="12"/>
  <c r="B2864" i="12"/>
  <c r="A2864" i="12"/>
  <c r="F2864" i="12" s="1"/>
  <c r="I2863" i="12"/>
  <c r="H2863" i="12"/>
  <c r="F2863" i="12"/>
  <c r="B2863" i="12"/>
  <c r="A2863" i="12"/>
  <c r="I2862" i="12"/>
  <c r="H2862" i="12"/>
  <c r="B2862" i="12"/>
  <c r="A2862" i="12"/>
  <c r="F2862" i="12" s="1"/>
  <c r="I2861" i="12"/>
  <c r="H2861" i="12"/>
  <c r="B2861" i="12"/>
  <c r="A2861" i="12"/>
  <c r="F2861" i="12" s="1"/>
  <c r="I2860" i="12"/>
  <c r="H2860" i="12"/>
  <c r="B2860" i="12"/>
  <c r="A2860" i="12"/>
  <c r="F2860" i="12" s="1"/>
  <c r="I2859" i="12"/>
  <c r="H2859" i="12"/>
  <c r="B2859" i="12"/>
  <c r="A2859" i="12"/>
  <c r="F2859" i="12" s="1"/>
  <c r="I2858" i="12"/>
  <c r="H2858" i="12"/>
  <c r="B2858" i="12"/>
  <c r="A2858" i="12"/>
  <c r="F2858" i="12" s="1"/>
  <c r="I2857" i="12"/>
  <c r="H2857" i="12"/>
  <c r="B2857" i="12"/>
  <c r="A2857" i="12"/>
  <c r="F2857" i="12" s="1"/>
  <c r="I2856" i="12"/>
  <c r="H2856" i="12"/>
  <c r="B2856" i="12"/>
  <c r="A2856" i="12"/>
  <c r="F2856" i="12" s="1"/>
  <c r="I2855" i="12"/>
  <c r="H2855" i="12"/>
  <c r="B2855" i="12"/>
  <c r="A2855" i="12"/>
  <c r="F2855" i="12" s="1"/>
  <c r="I2854" i="12"/>
  <c r="H2854" i="12"/>
  <c r="B2854" i="12"/>
  <c r="A2854" i="12"/>
  <c r="F2854" i="12" s="1"/>
  <c r="I2853" i="12"/>
  <c r="H2853" i="12"/>
  <c r="B2853" i="12"/>
  <c r="A2853" i="12"/>
  <c r="F2853" i="12" s="1"/>
  <c r="I2852" i="12"/>
  <c r="H2852" i="12"/>
  <c r="B2852" i="12"/>
  <c r="A2852" i="12"/>
  <c r="F2852" i="12" s="1"/>
  <c r="I2851" i="12"/>
  <c r="H2851" i="12"/>
  <c r="B2851" i="12"/>
  <c r="A2851" i="12"/>
  <c r="F2851" i="12" s="1"/>
  <c r="I2850" i="12"/>
  <c r="H2850" i="12"/>
  <c r="B2850" i="12"/>
  <c r="A2850" i="12"/>
  <c r="F2850" i="12" s="1"/>
  <c r="I2849" i="12"/>
  <c r="H2849" i="12"/>
  <c r="B2849" i="12"/>
  <c r="A2849" i="12"/>
  <c r="F2849" i="12" s="1"/>
  <c r="I2848" i="12"/>
  <c r="H2848" i="12"/>
  <c r="B2848" i="12"/>
  <c r="A2848" i="12"/>
  <c r="F2848" i="12" s="1"/>
  <c r="I2847" i="12"/>
  <c r="H2847" i="12"/>
  <c r="B2847" i="12"/>
  <c r="A2847" i="12"/>
  <c r="F2847" i="12" s="1"/>
  <c r="I2846" i="12"/>
  <c r="H2846" i="12"/>
  <c r="B2846" i="12"/>
  <c r="A2846" i="12"/>
  <c r="F2846" i="12" s="1"/>
  <c r="I2845" i="12"/>
  <c r="H2845" i="12"/>
  <c r="B2845" i="12"/>
  <c r="A2845" i="12"/>
  <c r="F2845" i="12" s="1"/>
  <c r="I2844" i="12"/>
  <c r="H2844" i="12"/>
  <c r="B2844" i="12"/>
  <c r="A2844" i="12"/>
  <c r="F2844" i="12" s="1"/>
  <c r="I2843" i="12"/>
  <c r="H2843" i="12"/>
  <c r="B2843" i="12"/>
  <c r="A2843" i="12"/>
  <c r="F2843" i="12" s="1"/>
  <c r="I2842" i="12"/>
  <c r="H2842" i="12"/>
  <c r="B2842" i="12"/>
  <c r="A2842" i="12"/>
  <c r="F2842" i="12" s="1"/>
  <c r="I2841" i="12"/>
  <c r="H2841" i="12"/>
  <c r="B2841" i="12"/>
  <c r="A2841" i="12"/>
  <c r="F2841" i="12" s="1"/>
  <c r="I2840" i="12"/>
  <c r="H2840" i="12"/>
  <c r="B2840" i="12"/>
  <c r="A2840" i="12"/>
  <c r="F2840" i="12" s="1"/>
  <c r="I2839" i="12"/>
  <c r="H2839" i="12"/>
  <c r="B2839" i="12"/>
  <c r="A2839" i="12"/>
  <c r="F2839" i="12" s="1"/>
  <c r="I2838" i="12"/>
  <c r="H2838" i="12"/>
  <c r="B2838" i="12"/>
  <c r="A2838" i="12"/>
  <c r="F2838" i="12" s="1"/>
  <c r="G2838" i="12" s="1"/>
  <c r="I2837" i="12"/>
  <c r="H2837" i="12"/>
  <c r="B2837" i="12"/>
  <c r="A2837" i="12"/>
  <c r="F2837" i="12" s="1"/>
  <c r="G2837" i="12" s="1"/>
  <c r="I2836" i="12"/>
  <c r="H2836" i="12"/>
  <c r="B2836" i="12"/>
  <c r="A2836" i="12"/>
  <c r="F2836" i="12" s="1"/>
  <c r="I2835" i="12"/>
  <c r="H2835" i="12"/>
  <c r="B2835" i="12"/>
  <c r="A2835" i="12"/>
  <c r="F2835" i="12" s="1"/>
  <c r="I2834" i="12"/>
  <c r="H2834" i="12"/>
  <c r="B2834" i="12"/>
  <c r="A2834" i="12"/>
  <c r="F2834" i="12" s="1"/>
  <c r="G2834" i="12" s="1"/>
  <c r="I2833" i="12"/>
  <c r="H2833" i="12"/>
  <c r="B2833" i="12"/>
  <c r="A2833" i="12"/>
  <c r="F2833" i="12" s="1"/>
  <c r="G2833" i="12" s="1"/>
  <c r="I2832" i="12"/>
  <c r="H2832" i="12"/>
  <c r="B2832" i="12"/>
  <c r="A2832" i="12"/>
  <c r="F2832" i="12" s="1"/>
  <c r="I2831" i="12"/>
  <c r="H2831" i="12"/>
  <c r="B2831" i="12"/>
  <c r="A2831" i="12"/>
  <c r="F2831" i="12" s="1"/>
  <c r="I2830" i="12"/>
  <c r="H2830" i="12"/>
  <c r="B2830" i="12"/>
  <c r="A2830" i="12"/>
  <c r="F2830" i="12" s="1"/>
  <c r="G2830" i="12" s="1"/>
  <c r="I2829" i="12"/>
  <c r="H2829" i="12"/>
  <c r="B2829" i="12"/>
  <c r="A2829" i="12"/>
  <c r="F2829" i="12" s="1"/>
  <c r="G2829" i="12" s="1"/>
  <c r="I2828" i="12"/>
  <c r="H2828" i="12"/>
  <c r="B2828" i="12"/>
  <c r="A2828" i="12"/>
  <c r="F2828" i="12" s="1"/>
  <c r="I2827" i="12"/>
  <c r="H2827" i="12"/>
  <c r="B2827" i="12"/>
  <c r="A2827" i="12"/>
  <c r="F2827" i="12" s="1"/>
  <c r="I2826" i="12"/>
  <c r="H2826" i="12"/>
  <c r="B2826" i="12"/>
  <c r="A2826" i="12"/>
  <c r="F2826" i="12" s="1"/>
  <c r="G2826" i="12" s="1"/>
  <c r="I2825" i="12"/>
  <c r="H2825" i="12"/>
  <c r="B2825" i="12"/>
  <c r="A2825" i="12"/>
  <c r="F2825" i="12" s="1"/>
  <c r="G2825" i="12" s="1"/>
  <c r="I2824" i="12"/>
  <c r="H2824" i="12"/>
  <c r="B2824" i="12"/>
  <c r="A2824" i="12"/>
  <c r="F2824" i="12" s="1"/>
  <c r="I2823" i="12"/>
  <c r="H2823" i="12"/>
  <c r="B2823" i="12"/>
  <c r="A2823" i="12"/>
  <c r="F2823" i="12" s="1"/>
  <c r="I2822" i="12"/>
  <c r="H2822" i="12"/>
  <c r="B2822" i="12"/>
  <c r="A2822" i="12"/>
  <c r="F2822" i="12" s="1"/>
  <c r="G2822" i="12" s="1"/>
  <c r="I2821" i="12"/>
  <c r="H2821" i="12"/>
  <c r="B2821" i="12"/>
  <c r="A2821" i="12"/>
  <c r="F2821" i="12" s="1"/>
  <c r="G2821" i="12" s="1"/>
  <c r="I2820" i="12"/>
  <c r="H2820" i="12"/>
  <c r="B2820" i="12"/>
  <c r="A2820" i="12"/>
  <c r="F2820" i="12" s="1"/>
  <c r="I2819" i="12"/>
  <c r="H2819" i="12"/>
  <c r="B2819" i="12"/>
  <c r="A2819" i="12"/>
  <c r="F2819" i="12" s="1"/>
  <c r="I2818" i="12"/>
  <c r="H2818" i="12"/>
  <c r="B2818" i="12"/>
  <c r="A2818" i="12"/>
  <c r="F2818" i="12" s="1"/>
  <c r="G2818" i="12" s="1"/>
  <c r="I2817" i="12"/>
  <c r="H2817" i="12"/>
  <c r="B2817" i="12"/>
  <c r="A2817" i="12"/>
  <c r="F2817" i="12" s="1"/>
  <c r="G2817" i="12" s="1"/>
  <c r="I2816" i="12"/>
  <c r="H2816" i="12"/>
  <c r="B2816" i="12"/>
  <c r="A2816" i="12"/>
  <c r="F2816" i="12" s="1"/>
  <c r="I2815" i="12"/>
  <c r="H2815" i="12"/>
  <c r="B2815" i="12"/>
  <c r="A2815" i="12"/>
  <c r="F2815" i="12" s="1"/>
  <c r="I2814" i="12"/>
  <c r="H2814" i="12"/>
  <c r="B2814" i="12"/>
  <c r="A2814" i="12"/>
  <c r="F2814" i="12" s="1"/>
  <c r="G2814" i="12" s="1"/>
  <c r="I2813" i="12"/>
  <c r="H2813" i="12"/>
  <c r="B2813" i="12"/>
  <c r="A2813" i="12"/>
  <c r="F2813" i="12" s="1"/>
  <c r="G2813" i="12" s="1"/>
  <c r="I2812" i="12"/>
  <c r="H2812" i="12"/>
  <c r="B2812" i="12"/>
  <c r="A2812" i="12"/>
  <c r="F2812" i="12" s="1"/>
  <c r="I2811" i="12"/>
  <c r="H2811" i="12"/>
  <c r="B2811" i="12"/>
  <c r="A2811" i="12"/>
  <c r="F2811" i="12" s="1"/>
  <c r="I2810" i="12"/>
  <c r="H2810" i="12"/>
  <c r="B2810" i="12"/>
  <c r="A2810" i="12"/>
  <c r="F2810" i="12" s="1"/>
  <c r="G2810" i="12" s="1"/>
  <c r="I2809" i="12"/>
  <c r="H2809" i="12"/>
  <c r="B2809" i="12"/>
  <c r="A2809" i="12"/>
  <c r="F2809" i="12" s="1"/>
  <c r="G2809" i="12" s="1"/>
  <c r="I2808" i="12"/>
  <c r="H2808" i="12"/>
  <c r="B2808" i="12"/>
  <c r="A2808" i="12"/>
  <c r="F2808" i="12" s="1"/>
  <c r="I2807" i="12"/>
  <c r="H2807" i="12"/>
  <c r="B2807" i="12"/>
  <c r="A2807" i="12"/>
  <c r="F2807" i="12" s="1"/>
  <c r="I2806" i="12"/>
  <c r="H2806" i="12"/>
  <c r="B2806" i="12"/>
  <c r="A2806" i="12"/>
  <c r="F2806" i="12" s="1"/>
  <c r="G2806" i="12" s="1"/>
  <c r="I2805" i="12"/>
  <c r="H2805" i="12"/>
  <c r="B2805" i="12"/>
  <c r="A2805" i="12"/>
  <c r="F2805" i="12" s="1"/>
  <c r="G2805" i="12" s="1"/>
  <c r="I2804" i="12"/>
  <c r="H2804" i="12"/>
  <c r="B2804" i="12"/>
  <c r="A2804" i="12"/>
  <c r="F2804" i="12" s="1"/>
  <c r="I2803" i="12"/>
  <c r="H2803" i="12"/>
  <c r="B2803" i="12"/>
  <c r="A2803" i="12"/>
  <c r="F2803" i="12" s="1"/>
  <c r="I2802" i="12"/>
  <c r="H2802" i="12"/>
  <c r="B2802" i="12"/>
  <c r="A2802" i="12"/>
  <c r="F2802" i="12" s="1"/>
  <c r="G2802" i="12" s="1"/>
  <c r="I2801" i="12"/>
  <c r="H2801" i="12"/>
  <c r="B2801" i="12"/>
  <c r="A2801" i="12"/>
  <c r="F2801" i="12" s="1"/>
  <c r="G2801" i="12" s="1"/>
  <c r="I2800" i="12"/>
  <c r="H2800" i="12"/>
  <c r="B2800" i="12"/>
  <c r="A2800" i="12"/>
  <c r="F2800" i="12" s="1"/>
  <c r="I2799" i="12"/>
  <c r="H2799" i="12"/>
  <c r="B2799" i="12"/>
  <c r="A2799" i="12"/>
  <c r="F2799" i="12" s="1"/>
  <c r="I2798" i="12"/>
  <c r="H2798" i="12"/>
  <c r="B2798" i="12"/>
  <c r="A2798" i="12"/>
  <c r="F2798" i="12" s="1"/>
  <c r="G2798" i="12" s="1"/>
  <c r="I2797" i="12"/>
  <c r="H2797" i="12"/>
  <c r="B2797" i="12"/>
  <c r="A2797" i="12"/>
  <c r="F2797" i="12" s="1"/>
  <c r="I2796" i="12"/>
  <c r="H2796" i="12"/>
  <c r="F2796" i="12"/>
  <c r="B2796" i="12"/>
  <c r="A2796" i="12"/>
  <c r="I2795" i="12"/>
  <c r="H2795" i="12"/>
  <c r="B2795" i="12"/>
  <c r="A2795" i="12"/>
  <c r="F2795" i="12" s="1"/>
  <c r="I2794" i="12"/>
  <c r="H2794" i="12"/>
  <c r="B2794" i="12"/>
  <c r="A2794" i="12"/>
  <c r="F2794" i="12" s="1"/>
  <c r="I2793" i="12"/>
  <c r="H2793" i="12"/>
  <c r="B2793" i="12"/>
  <c r="A2793" i="12"/>
  <c r="F2793" i="12" s="1"/>
  <c r="I2792" i="12"/>
  <c r="H2792" i="12"/>
  <c r="B2792" i="12"/>
  <c r="A2792" i="12"/>
  <c r="F2792" i="12" s="1"/>
  <c r="I2791" i="12"/>
  <c r="H2791" i="12"/>
  <c r="B2791" i="12"/>
  <c r="A2791" i="12"/>
  <c r="F2791" i="12" s="1"/>
  <c r="I2790" i="12"/>
  <c r="H2790" i="12"/>
  <c r="B2790" i="12"/>
  <c r="A2790" i="12"/>
  <c r="F2790" i="12" s="1"/>
  <c r="I2789" i="12"/>
  <c r="H2789" i="12"/>
  <c r="B2789" i="12"/>
  <c r="A2789" i="12"/>
  <c r="F2789" i="12" s="1"/>
  <c r="I2788" i="12"/>
  <c r="H2788" i="12"/>
  <c r="B2788" i="12"/>
  <c r="A2788" i="12"/>
  <c r="F2788" i="12" s="1"/>
  <c r="I2787" i="12"/>
  <c r="H2787" i="12"/>
  <c r="B2787" i="12"/>
  <c r="A2787" i="12"/>
  <c r="F2787" i="12" s="1"/>
  <c r="I2786" i="12"/>
  <c r="H2786" i="12"/>
  <c r="B2786" i="12"/>
  <c r="A2786" i="12"/>
  <c r="F2786" i="12" s="1"/>
  <c r="I2785" i="12"/>
  <c r="H2785" i="12"/>
  <c r="B2785" i="12"/>
  <c r="A2785" i="12"/>
  <c r="F2785" i="12" s="1"/>
  <c r="I2784" i="12"/>
  <c r="H2784" i="12"/>
  <c r="B2784" i="12"/>
  <c r="A2784" i="12"/>
  <c r="F2784" i="12" s="1"/>
  <c r="I2783" i="12"/>
  <c r="H2783" i="12"/>
  <c r="B2783" i="12"/>
  <c r="A2783" i="12"/>
  <c r="F2783" i="12" s="1"/>
  <c r="I2782" i="12"/>
  <c r="H2782" i="12"/>
  <c r="B2782" i="12"/>
  <c r="A2782" i="12"/>
  <c r="F2782" i="12" s="1"/>
  <c r="I2781" i="12"/>
  <c r="H2781" i="12"/>
  <c r="B2781" i="12"/>
  <c r="A2781" i="12"/>
  <c r="F2781" i="12" s="1"/>
  <c r="I2780" i="12"/>
  <c r="H2780" i="12"/>
  <c r="B2780" i="12"/>
  <c r="A2780" i="12"/>
  <c r="F2780" i="12" s="1"/>
  <c r="I2779" i="12"/>
  <c r="H2779" i="12"/>
  <c r="B2779" i="12"/>
  <c r="A2779" i="12"/>
  <c r="F2779" i="12" s="1"/>
  <c r="I2778" i="12"/>
  <c r="H2778" i="12"/>
  <c r="B2778" i="12"/>
  <c r="A2778" i="12"/>
  <c r="F2778" i="12" s="1"/>
  <c r="I2777" i="12"/>
  <c r="H2777" i="12"/>
  <c r="B2777" i="12"/>
  <c r="A2777" i="12"/>
  <c r="F2777" i="12" s="1"/>
  <c r="I2776" i="12"/>
  <c r="H2776" i="12"/>
  <c r="B2776" i="12"/>
  <c r="A2776" i="12"/>
  <c r="F2776" i="12" s="1"/>
  <c r="I2775" i="12"/>
  <c r="H2775" i="12"/>
  <c r="B2775" i="12"/>
  <c r="A2775" i="12"/>
  <c r="F2775" i="12" s="1"/>
  <c r="I2774" i="12"/>
  <c r="H2774" i="12"/>
  <c r="E2774" i="12"/>
  <c r="B2774" i="12"/>
  <c r="A2774" i="12"/>
  <c r="F2774" i="12" s="1"/>
  <c r="I2773" i="12"/>
  <c r="H2773" i="12"/>
  <c r="E2773" i="12"/>
  <c r="B2773" i="12"/>
  <c r="A2773" i="12"/>
  <c r="F2773" i="12" s="1"/>
  <c r="G2773" i="12" s="1"/>
  <c r="I2772" i="12"/>
  <c r="H2772" i="12"/>
  <c r="B2772" i="12"/>
  <c r="A2772" i="12"/>
  <c r="F2772" i="12" s="1"/>
  <c r="G2772" i="12" s="1"/>
  <c r="I2771" i="12"/>
  <c r="H2771" i="12"/>
  <c r="B2771" i="12"/>
  <c r="A2771" i="12"/>
  <c r="F2771" i="12" s="1"/>
  <c r="G2771" i="12" s="1"/>
  <c r="I2770" i="12"/>
  <c r="H2770" i="12"/>
  <c r="B2770" i="12"/>
  <c r="A2770" i="12"/>
  <c r="F2770" i="12" s="1"/>
  <c r="G2770" i="12" s="1"/>
  <c r="I2769" i="12"/>
  <c r="H2769" i="12"/>
  <c r="B2769" i="12"/>
  <c r="A2769" i="12"/>
  <c r="F2769" i="12" s="1"/>
  <c r="G2769" i="12" s="1"/>
  <c r="I2768" i="12"/>
  <c r="H2768" i="12"/>
  <c r="B2768" i="12"/>
  <c r="A2768" i="12"/>
  <c r="F2768" i="12" s="1"/>
  <c r="G2768" i="12" s="1"/>
  <c r="I2767" i="12"/>
  <c r="H2767" i="12"/>
  <c r="B2767" i="12"/>
  <c r="A2767" i="12"/>
  <c r="F2767" i="12" s="1"/>
  <c r="G2767" i="12" s="1"/>
  <c r="I2766" i="12"/>
  <c r="H2766" i="12"/>
  <c r="B2766" i="12"/>
  <c r="A2766" i="12"/>
  <c r="F2766" i="12" s="1"/>
  <c r="G2766" i="12" s="1"/>
  <c r="I2765" i="12"/>
  <c r="H2765" i="12"/>
  <c r="B2765" i="12"/>
  <c r="A2765" i="12"/>
  <c r="F2765" i="12" s="1"/>
  <c r="G2765" i="12" s="1"/>
  <c r="I2764" i="12"/>
  <c r="H2764" i="12"/>
  <c r="B2764" i="12"/>
  <c r="A2764" i="12"/>
  <c r="F2764" i="12" s="1"/>
  <c r="G2764" i="12" s="1"/>
  <c r="I2763" i="12"/>
  <c r="H2763" i="12"/>
  <c r="B2763" i="12"/>
  <c r="A2763" i="12"/>
  <c r="F2763" i="12" s="1"/>
  <c r="G2763" i="12" s="1"/>
  <c r="I2762" i="12"/>
  <c r="H2762" i="12"/>
  <c r="B2762" i="12"/>
  <c r="A2762" i="12"/>
  <c r="F2762" i="12" s="1"/>
  <c r="G2762" i="12" s="1"/>
  <c r="I2761" i="12"/>
  <c r="H2761" i="12"/>
  <c r="B2761" i="12"/>
  <c r="E2761" i="12" s="1"/>
  <c r="A2761" i="12"/>
  <c r="F2761" i="12" s="1"/>
  <c r="G2761" i="12" s="1"/>
  <c r="I2760" i="12"/>
  <c r="H2760" i="12"/>
  <c r="B2760" i="12"/>
  <c r="A2760" i="12"/>
  <c r="F2760" i="12" s="1"/>
  <c r="G2760" i="12" s="1"/>
  <c r="I2759" i="12"/>
  <c r="H2759" i="12"/>
  <c r="B2759" i="12"/>
  <c r="A2759" i="12"/>
  <c r="F2759" i="12" s="1"/>
  <c r="G2759" i="12" s="1"/>
  <c r="I2758" i="12"/>
  <c r="H2758" i="12"/>
  <c r="B2758" i="12"/>
  <c r="A2758" i="12"/>
  <c r="F2758" i="12" s="1"/>
  <c r="G2758" i="12" s="1"/>
  <c r="I2757" i="12"/>
  <c r="H2757" i="12"/>
  <c r="B2757" i="12"/>
  <c r="A2757" i="12"/>
  <c r="F2757" i="12" s="1"/>
  <c r="G2757" i="12" s="1"/>
  <c r="I2756" i="12"/>
  <c r="H2756" i="12"/>
  <c r="B2756" i="12"/>
  <c r="A2756" i="12"/>
  <c r="F2756" i="12" s="1"/>
  <c r="G2756" i="12" s="1"/>
  <c r="I2755" i="12"/>
  <c r="H2755" i="12"/>
  <c r="B2755" i="12"/>
  <c r="A2755" i="12"/>
  <c r="F2755" i="12" s="1"/>
  <c r="G2755" i="12" s="1"/>
  <c r="I2754" i="12"/>
  <c r="H2754" i="12"/>
  <c r="B2754" i="12"/>
  <c r="A2754" i="12"/>
  <c r="F2754" i="12" s="1"/>
  <c r="G2754" i="12" s="1"/>
  <c r="I2753" i="12"/>
  <c r="H2753" i="12"/>
  <c r="B2753" i="12"/>
  <c r="A2753" i="12"/>
  <c r="F2753" i="12" s="1"/>
  <c r="G2753" i="12" s="1"/>
  <c r="I2752" i="12"/>
  <c r="H2752" i="12"/>
  <c r="B2752" i="12"/>
  <c r="A2752" i="12"/>
  <c r="F2752" i="12" s="1"/>
  <c r="G2752" i="12" s="1"/>
  <c r="I2751" i="12"/>
  <c r="H2751" i="12"/>
  <c r="B2751" i="12"/>
  <c r="A2751" i="12"/>
  <c r="F2751" i="12" s="1"/>
  <c r="G2751" i="12" s="1"/>
  <c r="I2750" i="12"/>
  <c r="H2750" i="12"/>
  <c r="B2750" i="12"/>
  <c r="E2750" i="12" s="1"/>
  <c r="A2750" i="12"/>
  <c r="F2750" i="12" s="1"/>
  <c r="I2749" i="12"/>
  <c r="H2749" i="12"/>
  <c r="B2749" i="12"/>
  <c r="A2749" i="12"/>
  <c r="F2749" i="12" s="1"/>
  <c r="I2748" i="12"/>
  <c r="H2748" i="12"/>
  <c r="B2748" i="12"/>
  <c r="A2748" i="12"/>
  <c r="F2748" i="12" s="1"/>
  <c r="I2747" i="12"/>
  <c r="H2747" i="12"/>
  <c r="B2747" i="12"/>
  <c r="A2747" i="12"/>
  <c r="F2747" i="12" s="1"/>
  <c r="I2746" i="12"/>
  <c r="H2746" i="12"/>
  <c r="B2746" i="12"/>
  <c r="A2746" i="12"/>
  <c r="F2746" i="12" s="1"/>
  <c r="I2745" i="12"/>
  <c r="H2745" i="12"/>
  <c r="B2745" i="12"/>
  <c r="A2745" i="12"/>
  <c r="F2745" i="12" s="1"/>
  <c r="I2744" i="12"/>
  <c r="H2744" i="12"/>
  <c r="B2744" i="12"/>
  <c r="A2744" i="12"/>
  <c r="F2744" i="12" s="1"/>
  <c r="I2743" i="12"/>
  <c r="H2743" i="12"/>
  <c r="B2743" i="12"/>
  <c r="A2743" i="12"/>
  <c r="F2743" i="12" s="1"/>
  <c r="I2742" i="12"/>
  <c r="H2742" i="12"/>
  <c r="B2742" i="12"/>
  <c r="A2742" i="12"/>
  <c r="F2742" i="12" s="1"/>
  <c r="I2741" i="12"/>
  <c r="H2741" i="12"/>
  <c r="B2741" i="12"/>
  <c r="A2741" i="12"/>
  <c r="F2741" i="12" s="1"/>
  <c r="I2740" i="12"/>
  <c r="H2740" i="12"/>
  <c r="B2740" i="12"/>
  <c r="A2740" i="12"/>
  <c r="F2740" i="12" s="1"/>
  <c r="I2739" i="12"/>
  <c r="H2739" i="12"/>
  <c r="B2739" i="12"/>
  <c r="A2739" i="12"/>
  <c r="F2739" i="12" s="1"/>
  <c r="I2738" i="12"/>
  <c r="H2738" i="12"/>
  <c r="B2738" i="12"/>
  <c r="A2738" i="12"/>
  <c r="F2738" i="12" s="1"/>
  <c r="I2737" i="12"/>
  <c r="H2737" i="12"/>
  <c r="B2737" i="12"/>
  <c r="A2737" i="12"/>
  <c r="F2737" i="12" s="1"/>
  <c r="I2736" i="12"/>
  <c r="H2736" i="12"/>
  <c r="E2736" i="12"/>
  <c r="B2736" i="12"/>
  <c r="A2736" i="12"/>
  <c r="F2736" i="12" s="1"/>
  <c r="I2735" i="12"/>
  <c r="H2735" i="12"/>
  <c r="B2735" i="12"/>
  <c r="A2735" i="12"/>
  <c r="F2735" i="12" s="1"/>
  <c r="I2734" i="12"/>
  <c r="H2734" i="12"/>
  <c r="B2734" i="12"/>
  <c r="A2734" i="12"/>
  <c r="F2734" i="12" s="1"/>
  <c r="I2733" i="12"/>
  <c r="H2733" i="12"/>
  <c r="B2733" i="12"/>
  <c r="A2733" i="12"/>
  <c r="F2733" i="12" s="1"/>
  <c r="I2732" i="12"/>
  <c r="H2732" i="12"/>
  <c r="E2732" i="12"/>
  <c r="B2732" i="12"/>
  <c r="A2732" i="12"/>
  <c r="F2732" i="12" s="1"/>
  <c r="I2731" i="12"/>
  <c r="H2731" i="12"/>
  <c r="B2731" i="12"/>
  <c r="A2731" i="12"/>
  <c r="F2731" i="12" s="1"/>
  <c r="I2730" i="12"/>
  <c r="H2730" i="12"/>
  <c r="B2730" i="12"/>
  <c r="A2730" i="12"/>
  <c r="F2730" i="12" s="1"/>
  <c r="I2729" i="12"/>
  <c r="H2729" i="12"/>
  <c r="B2729" i="12"/>
  <c r="A2729" i="12"/>
  <c r="F2729" i="12" s="1"/>
  <c r="I2728" i="12"/>
  <c r="H2728" i="12"/>
  <c r="B2728" i="12"/>
  <c r="A2728" i="12"/>
  <c r="F2728" i="12" s="1"/>
  <c r="I2727" i="12"/>
  <c r="H2727" i="12"/>
  <c r="B2727" i="12"/>
  <c r="A2727" i="12"/>
  <c r="F2727" i="12" s="1"/>
  <c r="I2726" i="12"/>
  <c r="H2726" i="12"/>
  <c r="B2726" i="12"/>
  <c r="A2726" i="12"/>
  <c r="F2726" i="12" s="1"/>
  <c r="I2725" i="12"/>
  <c r="H2725" i="12"/>
  <c r="B2725" i="12"/>
  <c r="A2725" i="12"/>
  <c r="F2725" i="12" s="1"/>
  <c r="I2724" i="12"/>
  <c r="H2724" i="12"/>
  <c r="B2724" i="12"/>
  <c r="A2724" i="12"/>
  <c r="F2724" i="12" s="1"/>
  <c r="I2723" i="12"/>
  <c r="H2723" i="12"/>
  <c r="B2723" i="12"/>
  <c r="A2723" i="12"/>
  <c r="F2723" i="12" s="1"/>
  <c r="I2722" i="12"/>
  <c r="H2722" i="12"/>
  <c r="B2722" i="12"/>
  <c r="A2722" i="12"/>
  <c r="F2722" i="12" s="1"/>
  <c r="I2721" i="12"/>
  <c r="H2721" i="12"/>
  <c r="B2721" i="12"/>
  <c r="A2721" i="12"/>
  <c r="F2721" i="12" s="1"/>
  <c r="I2720" i="12"/>
  <c r="H2720" i="12"/>
  <c r="B2720" i="12"/>
  <c r="A2720" i="12"/>
  <c r="F2720" i="12" s="1"/>
  <c r="G2720" i="12" s="1"/>
  <c r="I2719" i="12"/>
  <c r="H2719" i="12"/>
  <c r="B2719" i="12"/>
  <c r="A2719" i="12"/>
  <c r="F2719" i="12" s="1"/>
  <c r="I2718" i="12"/>
  <c r="H2718" i="12"/>
  <c r="B2718" i="12"/>
  <c r="A2718" i="12"/>
  <c r="F2718" i="12" s="1"/>
  <c r="G2718" i="12" s="1"/>
  <c r="I2717" i="12"/>
  <c r="H2717" i="12"/>
  <c r="B2717" i="12"/>
  <c r="A2717" i="12"/>
  <c r="F2717" i="12" s="1"/>
  <c r="I2716" i="12"/>
  <c r="H2716" i="12"/>
  <c r="B2716" i="12"/>
  <c r="A2716" i="12"/>
  <c r="F2716" i="12" s="1"/>
  <c r="G2716" i="12" s="1"/>
  <c r="I2715" i="12"/>
  <c r="H2715" i="12"/>
  <c r="B2715" i="12"/>
  <c r="A2715" i="12"/>
  <c r="F2715" i="12" s="1"/>
  <c r="I2714" i="12"/>
  <c r="H2714" i="12"/>
  <c r="B2714" i="12"/>
  <c r="A2714" i="12"/>
  <c r="F2714" i="12" s="1"/>
  <c r="G2714" i="12" s="1"/>
  <c r="I2713" i="12"/>
  <c r="H2713" i="12"/>
  <c r="B2713" i="12"/>
  <c r="A2713" i="12"/>
  <c r="F2713" i="12" s="1"/>
  <c r="I2712" i="12"/>
  <c r="H2712" i="12"/>
  <c r="B2712" i="12"/>
  <c r="A2712" i="12"/>
  <c r="F2712" i="12" s="1"/>
  <c r="G2712" i="12" s="1"/>
  <c r="I2711" i="12"/>
  <c r="H2711" i="12"/>
  <c r="B2711" i="12"/>
  <c r="A2711" i="12"/>
  <c r="F2711" i="12" s="1"/>
  <c r="I2710" i="12"/>
  <c r="H2710" i="12"/>
  <c r="B2710" i="12"/>
  <c r="A2710" i="12"/>
  <c r="F2710" i="12" s="1"/>
  <c r="I2709" i="12"/>
  <c r="H2709" i="12"/>
  <c r="B2709" i="12"/>
  <c r="A2709" i="12"/>
  <c r="F2709" i="12" s="1"/>
  <c r="G2709" i="12" s="1"/>
  <c r="I2708" i="12"/>
  <c r="H2708" i="12"/>
  <c r="B2708" i="12"/>
  <c r="A2708" i="12"/>
  <c r="F2708" i="12" s="1"/>
  <c r="I2707" i="12"/>
  <c r="H2707" i="12"/>
  <c r="B2707" i="12"/>
  <c r="A2707" i="12"/>
  <c r="F2707" i="12" s="1"/>
  <c r="G2707" i="12" s="1"/>
  <c r="I2706" i="12"/>
  <c r="H2706" i="12"/>
  <c r="B2706" i="12"/>
  <c r="A2706" i="12"/>
  <c r="F2706" i="12" s="1"/>
  <c r="I2705" i="12"/>
  <c r="H2705" i="12"/>
  <c r="B2705" i="12"/>
  <c r="A2705" i="12"/>
  <c r="F2705" i="12" s="1"/>
  <c r="I2704" i="12"/>
  <c r="H2704" i="12"/>
  <c r="B2704" i="12"/>
  <c r="A2704" i="12"/>
  <c r="F2704" i="12" s="1"/>
  <c r="I2703" i="12"/>
  <c r="H2703" i="12"/>
  <c r="B2703" i="12"/>
  <c r="A2703" i="12"/>
  <c r="F2703" i="12" s="1"/>
  <c r="I2702" i="12"/>
  <c r="H2702" i="12"/>
  <c r="B2702" i="12"/>
  <c r="A2702" i="12"/>
  <c r="F2702" i="12" s="1"/>
  <c r="I2701" i="12"/>
  <c r="H2701" i="12"/>
  <c r="B2701" i="12"/>
  <c r="A2701" i="12"/>
  <c r="F2701" i="12" s="1"/>
  <c r="G2701" i="12" s="1"/>
  <c r="I2700" i="12"/>
  <c r="H2700" i="12"/>
  <c r="B2700" i="12"/>
  <c r="A2700" i="12"/>
  <c r="F2700" i="12" s="1"/>
  <c r="G2700" i="12" s="1"/>
  <c r="I2699" i="12"/>
  <c r="H2699" i="12"/>
  <c r="B2699" i="12"/>
  <c r="A2699" i="12"/>
  <c r="F2699" i="12" s="1"/>
  <c r="I2698" i="12"/>
  <c r="H2698" i="12"/>
  <c r="B2698" i="12"/>
  <c r="A2698" i="12"/>
  <c r="F2698" i="12" s="1"/>
  <c r="G2698" i="12" s="1"/>
  <c r="I2697" i="12"/>
  <c r="H2697" i="12"/>
  <c r="B2697" i="12"/>
  <c r="A2697" i="12"/>
  <c r="F2697" i="12" s="1"/>
  <c r="I2696" i="12"/>
  <c r="H2696" i="12"/>
  <c r="B2696" i="12"/>
  <c r="A2696" i="12"/>
  <c r="F2696" i="12" s="1"/>
  <c r="I2695" i="12"/>
  <c r="H2695" i="12"/>
  <c r="B2695" i="12"/>
  <c r="A2695" i="12"/>
  <c r="F2695" i="12" s="1"/>
  <c r="I2694" i="12"/>
  <c r="H2694" i="12"/>
  <c r="B2694" i="12"/>
  <c r="A2694" i="12"/>
  <c r="F2694" i="12" s="1"/>
  <c r="I2693" i="12"/>
  <c r="H2693" i="12"/>
  <c r="B2693" i="12"/>
  <c r="A2693" i="12"/>
  <c r="F2693" i="12" s="1"/>
  <c r="I2692" i="12"/>
  <c r="H2692" i="12"/>
  <c r="B2692" i="12"/>
  <c r="A2692" i="12"/>
  <c r="F2692" i="12" s="1"/>
  <c r="G2692" i="12" s="1"/>
  <c r="I2691" i="12"/>
  <c r="H2691" i="12"/>
  <c r="B2691" i="12"/>
  <c r="A2691" i="12"/>
  <c r="F2691" i="12" s="1"/>
  <c r="G2691" i="12" s="1"/>
  <c r="I2690" i="12"/>
  <c r="H2690" i="12"/>
  <c r="B2690" i="12"/>
  <c r="A2690" i="12"/>
  <c r="F2690" i="12" s="1"/>
  <c r="I2689" i="12"/>
  <c r="H2689" i="12"/>
  <c r="B2689" i="12"/>
  <c r="A2689" i="12"/>
  <c r="F2689" i="12" s="1"/>
  <c r="I2688" i="12"/>
  <c r="H2688" i="12"/>
  <c r="B2688" i="12"/>
  <c r="A2688" i="12"/>
  <c r="F2688" i="12" s="1"/>
  <c r="I2687" i="12"/>
  <c r="H2687" i="12"/>
  <c r="B2687" i="12"/>
  <c r="A2687" i="12"/>
  <c r="F2687" i="12" s="1"/>
  <c r="G2687" i="12" s="1"/>
  <c r="I2686" i="12"/>
  <c r="H2686" i="12"/>
  <c r="B2686" i="12"/>
  <c r="A2686" i="12"/>
  <c r="F2686" i="12" s="1"/>
  <c r="I2685" i="12"/>
  <c r="H2685" i="12"/>
  <c r="B2685" i="12"/>
  <c r="A2685" i="12"/>
  <c r="F2685" i="12" s="1"/>
  <c r="I2684" i="12"/>
  <c r="H2684" i="12"/>
  <c r="B2684" i="12"/>
  <c r="A2684" i="12"/>
  <c r="F2684" i="12" s="1"/>
  <c r="G2684" i="12" s="1"/>
  <c r="I2683" i="12"/>
  <c r="H2683" i="12"/>
  <c r="B2683" i="12"/>
  <c r="A2683" i="12"/>
  <c r="F2683" i="12" s="1"/>
  <c r="I2682" i="12"/>
  <c r="H2682" i="12"/>
  <c r="B2682" i="12"/>
  <c r="A2682" i="12"/>
  <c r="F2682" i="12" s="1"/>
  <c r="G2682" i="12" s="1"/>
  <c r="I2681" i="12"/>
  <c r="H2681" i="12"/>
  <c r="B2681" i="12"/>
  <c r="A2681" i="12"/>
  <c r="F2681" i="12" s="1"/>
  <c r="I2680" i="12"/>
  <c r="H2680" i="12"/>
  <c r="B2680" i="12"/>
  <c r="A2680" i="12"/>
  <c r="F2680" i="12" s="1"/>
  <c r="I2679" i="12"/>
  <c r="H2679" i="12"/>
  <c r="B2679" i="12"/>
  <c r="A2679" i="12"/>
  <c r="F2679" i="12" s="1"/>
  <c r="I2678" i="12"/>
  <c r="H2678" i="12"/>
  <c r="B2678" i="12"/>
  <c r="A2678" i="12"/>
  <c r="F2678" i="12" s="1"/>
  <c r="I2677" i="12"/>
  <c r="H2677" i="12"/>
  <c r="B2677" i="12"/>
  <c r="A2677" i="12"/>
  <c r="F2677" i="12" s="1"/>
  <c r="G2677" i="12" s="1"/>
  <c r="I2676" i="12"/>
  <c r="H2676" i="12"/>
  <c r="B2676" i="12"/>
  <c r="A2676" i="12"/>
  <c r="F2676" i="12" s="1"/>
  <c r="I2675" i="12"/>
  <c r="H2675" i="12"/>
  <c r="B2675" i="12"/>
  <c r="A2675" i="12"/>
  <c r="F2675" i="12" s="1"/>
  <c r="G2675" i="12" s="1"/>
  <c r="I2674" i="12"/>
  <c r="H2674" i="12"/>
  <c r="B2674" i="12"/>
  <c r="A2674" i="12"/>
  <c r="F2674" i="12" s="1"/>
  <c r="I2673" i="12"/>
  <c r="H2673" i="12"/>
  <c r="B2673" i="12"/>
  <c r="A2673" i="12"/>
  <c r="F2673" i="12" s="1"/>
  <c r="I2672" i="12"/>
  <c r="H2672" i="12"/>
  <c r="B2672" i="12"/>
  <c r="A2672" i="12"/>
  <c r="F2672" i="12" s="1"/>
  <c r="I2671" i="12"/>
  <c r="H2671" i="12"/>
  <c r="B2671" i="12"/>
  <c r="A2671" i="12"/>
  <c r="F2671" i="12" s="1"/>
  <c r="I2670" i="12"/>
  <c r="H2670" i="12"/>
  <c r="B2670" i="12"/>
  <c r="A2670" i="12"/>
  <c r="F2670" i="12" s="1"/>
  <c r="I2669" i="12"/>
  <c r="H2669" i="12"/>
  <c r="B2669" i="12"/>
  <c r="A2669" i="12"/>
  <c r="F2669" i="12" s="1"/>
  <c r="G2669" i="12" s="1"/>
  <c r="I2668" i="12"/>
  <c r="H2668" i="12"/>
  <c r="B2668" i="12"/>
  <c r="A2668" i="12"/>
  <c r="F2668" i="12" s="1"/>
  <c r="G2668" i="12" s="1"/>
  <c r="I2667" i="12"/>
  <c r="H2667" i="12"/>
  <c r="B2667" i="12"/>
  <c r="A2667" i="12"/>
  <c r="F2667" i="12" s="1"/>
  <c r="G2667" i="12" s="1"/>
  <c r="I2666" i="12"/>
  <c r="H2666" i="12"/>
  <c r="B2666" i="12"/>
  <c r="A2666" i="12"/>
  <c r="F2666" i="12" s="1"/>
  <c r="G2666" i="12" s="1"/>
  <c r="I2665" i="12"/>
  <c r="H2665" i="12"/>
  <c r="B2665" i="12"/>
  <c r="A2665" i="12"/>
  <c r="F2665" i="12" s="1"/>
  <c r="I2664" i="12"/>
  <c r="H2664" i="12"/>
  <c r="B2664" i="12"/>
  <c r="A2664" i="12"/>
  <c r="F2664" i="12" s="1"/>
  <c r="G2664" i="12" s="1"/>
  <c r="I2663" i="12"/>
  <c r="H2663" i="12"/>
  <c r="B2663" i="12"/>
  <c r="A2663" i="12"/>
  <c r="F2663" i="12" s="1"/>
  <c r="I2662" i="12"/>
  <c r="H2662" i="12"/>
  <c r="B2662" i="12"/>
  <c r="A2662" i="12"/>
  <c r="F2662" i="12" s="1"/>
  <c r="I2661" i="12"/>
  <c r="H2661" i="12"/>
  <c r="B2661" i="12"/>
  <c r="A2661" i="12"/>
  <c r="F2661" i="12" s="1"/>
  <c r="G2661" i="12" s="1"/>
  <c r="I2660" i="12"/>
  <c r="H2660" i="12"/>
  <c r="B2660" i="12"/>
  <c r="A2660" i="12"/>
  <c r="F2660" i="12" s="1"/>
  <c r="G2660" i="12" s="1"/>
  <c r="I2659" i="12"/>
  <c r="H2659" i="12"/>
  <c r="B2659" i="12"/>
  <c r="A2659" i="12"/>
  <c r="F2659" i="12" s="1"/>
  <c r="I2658" i="12"/>
  <c r="H2658" i="12"/>
  <c r="B2658" i="12"/>
  <c r="A2658" i="12"/>
  <c r="F2658" i="12" s="1"/>
  <c r="I2657" i="12"/>
  <c r="H2657" i="12"/>
  <c r="B2657" i="12"/>
  <c r="A2657" i="12"/>
  <c r="F2657" i="12" s="1"/>
  <c r="G2657" i="12" s="1"/>
  <c r="I2656" i="12"/>
  <c r="H2656" i="12"/>
  <c r="B2656" i="12"/>
  <c r="E2656" i="12" s="1"/>
  <c r="A2656" i="12"/>
  <c r="F2656" i="12" s="1"/>
  <c r="I2655" i="12"/>
  <c r="H2655" i="12"/>
  <c r="B2655" i="12"/>
  <c r="A2655" i="12"/>
  <c r="F2655" i="12" s="1"/>
  <c r="I2654" i="12"/>
  <c r="H2654" i="12"/>
  <c r="B2654" i="12"/>
  <c r="A2654" i="12"/>
  <c r="F2654" i="12" s="1"/>
  <c r="I2653" i="12"/>
  <c r="H2653" i="12"/>
  <c r="B2653" i="12"/>
  <c r="A2653" i="12"/>
  <c r="F2653" i="12" s="1"/>
  <c r="I2652" i="12"/>
  <c r="H2652" i="12"/>
  <c r="B2652" i="12"/>
  <c r="E2652" i="12" s="1"/>
  <c r="A2652" i="12"/>
  <c r="F2652" i="12" s="1"/>
  <c r="I2651" i="12"/>
  <c r="H2651" i="12"/>
  <c r="B2651" i="12"/>
  <c r="A2651" i="12"/>
  <c r="F2651" i="12" s="1"/>
  <c r="I2650" i="12"/>
  <c r="H2650" i="12"/>
  <c r="B2650" i="12"/>
  <c r="A2650" i="12"/>
  <c r="F2650" i="12" s="1"/>
  <c r="I2649" i="12"/>
  <c r="H2649" i="12"/>
  <c r="B2649" i="12"/>
  <c r="A2649" i="12"/>
  <c r="F2649" i="12" s="1"/>
  <c r="I2648" i="12"/>
  <c r="H2648" i="12"/>
  <c r="B2648" i="12"/>
  <c r="A2648" i="12"/>
  <c r="F2648" i="12" s="1"/>
  <c r="I2647" i="12"/>
  <c r="H2647" i="12"/>
  <c r="B2647" i="12"/>
  <c r="A2647" i="12"/>
  <c r="F2647" i="12" s="1"/>
  <c r="I2646" i="12"/>
  <c r="H2646" i="12"/>
  <c r="B2646" i="12"/>
  <c r="A2646" i="12"/>
  <c r="F2646" i="12" s="1"/>
  <c r="I2645" i="12"/>
  <c r="H2645" i="12"/>
  <c r="B2645" i="12"/>
  <c r="A2645" i="12"/>
  <c r="F2645" i="12" s="1"/>
  <c r="I2644" i="12"/>
  <c r="H2644" i="12"/>
  <c r="B2644" i="12"/>
  <c r="A2644" i="12"/>
  <c r="F2644" i="12" s="1"/>
  <c r="I2643" i="12"/>
  <c r="H2643" i="12"/>
  <c r="B2643" i="12"/>
  <c r="A2643" i="12"/>
  <c r="F2643" i="12" s="1"/>
  <c r="I2642" i="12"/>
  <c r="H2642" i="12"/>
  <c r="B2642" i="12"/>
  <c r="A2642" i="12"/>
  <c r="F2642" i="12" s="1"/>
  <c r="I2641" i="12"/>
  <c r="H2641" i="12"/>
  <c r="B2641" i="12"/>
  <c r="A2641" i="12"/>
  <c r="F2641" i="12" s="1"/>
  <c r="I2640" i="12"/>
  <c r="H2640" i="12"/>
  <c r="B2640" i="12"/>
  <c r="A2640" i="12"/>
  <c r="F2640" i="12" s="1"/>
  <c r="I2639" i="12"/>
  <c r="H2639" i="12"/>
  <c r="B2639" i="12"/>
  <c r="A2639" i="12"/>
  <c r="F2639" i="12" s="1"/>
  <c r="I2638" i="12"/>
  <c r="H2638" i="12"/>
  <c r="B2638" i="12"/>
  <c r="A2638" i="12"/>
  <c r="F2638" i="12" s="1"/>
  <c r="I2637" i="12"/>
  <c r="H2637" i="12"/>
  <c r="B2637" i="12"/>
  <c r="A2637" i="12"/>
  <c r="F2637" i="12" s="1"/>
  <c r="I2636" i="12"/>
  <c r="H2636" i="12"/>
  <c r="B2636" i="12"/>
  <c r="A2636" i="12"/>
  <c r="F2636" i="12" s="1"/>
  <c r="I2635" i="12"/>
  <c r="H2635" i="12"/>
  <c r="B2635" i="12"/>
  <c r="A2635" i="12"/>
  <c r="F2635" i="12" s="1"/>
  <c r="I2634" i="12"/>
  <c r="H2634" i="12"/>
  <c r="B2634" i="12"/>
  <c r="A2634" i="12"/>
  <c r="F2634" i="12" s="1"/>
  <c r="I2633" i="12"/>
  <c r="H2633" i="12"/>
  <c r="B2633" i="12"/>
  <c r="A2633" i="12"/>
  <c r="F2633" i="12" s="1"/>
  <c r="I2632" i="12"/>
  <c r="H2632" i="12"/>
  <c r="B2632" i="12"/>
  <c r="A2632" i="12"/>
  <c r="F2632" i="12" s="1"/>
  <c r="I2631" i="12"/>
  <c r="H2631" i="12"/>
  <c r="B2631" i="12"/>
  <c r="A2631" i="12"/>
  <c r="F2631" i="12" s="1"/>
  <c r="I2630" i="12"/>
  <c r="H2630" i="12"/>
  <c r="B2630" i="12"/>
  <c r="A2630" i="12"/>
  <c r="F2630" i="12" s="1"/>
  <c r="I2629" i="12"/>
  <c r="H2629" i="12"/>
  <c r="B2629" i="12"/>
  <c r="A2629" i="12"/>
  <c r="F2629" i="12" s="1"/>
  <c r="I2628" i="12"/>
  <c r="H2628" i="12"/>
  <c r="E2628" i="12"/>
  <c r="B2628" i="12"/>
  <c r="A2628" i="12"/>
  <c r="F2628" i="12" s="1"/>
  <c r="I2627" i="12"/>
  <c r="H2627" i="12"/>
  <c r="B2627" i="12"/>
  <c r="A2627" i="12"/>
  <c r="F2627" i="12" s="1"/>
  <c r="I2626" i="12"/>
  <c r="H2626" i="12"/>
  <c r="B2626" i="12"/>
  <c r="A2626" i="12"/>
  <c r="F2626" i="12" s="1"/>
  <c r="I2625" i="12"/>
  <c r="H2625" i="12"/>
  <c r="B2625" i="12"/>
  <c r="A2625" i="12"/>
  <c r="F2625" i="12" s="1"/>
  <c r="I2624" i="12"/>
  <c r="H2624" i="12"/>
  <c r="E2624" i="12"/>
  <c r="B2624" i="12"/>
  <c r="A2624" i="12"/>
  <c r="F2624" i="12" s="1"/>
  <c r="I2623" i="12"/>
  <c r="H2623" i="12"/>
  <c r="B2623" i="12"/>
  <c r="A2623" i="12"/>
  <c r="F2623" i="12" s="1"/>
  <c r="G2623" i="12" s="1"/>
  <c r="I2622" i="12"/>
  <c r="H2622" i="12"/>
  <c r="B2622" i="12"/>
  <c r="A2622" i="12"/>
  <c r="F2622" i="12" s="1"/>
  <c r="I2621" i="12"/>
  <c r="H2621" i="12"/>
  <c r="B2621" i="12"/>
  <c r="A2621" i="12"/>
  <c r="F2621" i="12" s="1"/>
  <c r="I2620" i="12"/>
  <c r="H2620" i="12"/>
  <c r="B2620" i="12"/>
  <c r="A2620" i="12"/>
  <c r="F2620" i="12" s="1"/>
  <c r="I2619" i="12"/>
  <c r="H2619" i="12"/>
  <c r="E2619" i="12"/>
  <c r="B2619" i="12"/>
  <c r="A2619" i="12"/>
  <c r="F2619" i="12" s="1"/>
  <c r="I2618" i="12"/>
  <c r="H2618" i="12"/>
  <c r="B2618" i="12"/>
  <c r="A2618" i="12"/>
  <c r="F2618" i="12" s="1"/>
  <c r="I2617" i="12"/>
  <c r="H2617" i="12"/>
  <c r="B2617" i="12"/>
  <c r="A2617" i="12"/>
  <c r="F2617" i="12" s="1"/>
  <c r="I2616" i="12"/>
  <c r="H2616" i="12"/>
  <c r="B2616" i="12"/>
  <c r="A2616" i="12"/>
  <c r="F2616" i="12" s="1"/>
  <c r="I2615" i="12"/>
  <c r="H2615" i="12"/>
  <c r="B2615" i="12"/>
  <c r="A2615" i="12"/>
  <c r="F2615" i="12" s="1"/>
  <c r="I2614" i="12"/>
  <c r="H2614" i="12"/>
  <c r="B2614" i="12"/>
  <c r="A2614" i="12"/>
  <c r="F2614" i="12" s="1"/>
  <c r="I2613" i="12"/>
  <c r="H2613" i="12"/>
  <c r="B2613" i="12"/>
  <c r="A2613" i="12"/>
  <c r="F2613" i="12" s="1"/>
  <c r="I2612" i="12"/>
  <c r="H2612" i="12"/>
  <c r="E2612" i="12"/>
  <c r="B2612" i="12"/>
  <c r="A2612" i="12"/>
  <c r="F2612" i="12" s="1"/>
  <c r="I2611" i="12"/>
  <c r="H2611" i="12"/>
  <c r="B2611" i="12"/>
  <c r="A2611" i="12"/>
  <c r="F2611" i="12" s="1"/>
  <c r="I2610" i="12"/>
  <c r="H2610" i="12"/>
  <c r="B2610" i="12"/>
  <c r="A2610" i="12"/>
  <c r="F2610" i="12" s="1"/>
  <c r="I2609" i="12"/>
  <c r="H2609" i="12"/>
  <c r="B2609" i="12"/>
  <c r="A2609" i="12"/>
  <c r="F2609" i="12" s="1"/>
  <c r="I2608" i="12"/>
  <c r="H2608" i="12"/>
  <c r="B2608" i="12"/>
  <c r="A2608" i="12"/>
  <c r="F2608" i="12" s="1"/>
  <c r="I2607" i="12"/>
  <c r="H2607" i="12"/>
  <c r="E2607" i="12"/>
  <c r="B2607" i="12"/>
  <c r="A2607" i="12"/>
  <c r="F2607" i="12" s="1"/>
  <c r="G2607" i="12" s="1"/>
  <c r="I2606" i="12"/>
  <c r="H2606" i="12"/>
  <c r="B2606" i="12"/>
  <c r="A2606" i="12"/>
  <c r="F2606" i="12" s="1"/>
  <c r="I2605" i="12"/>
  <c r="H2605" i="12"/>
  <c r="B2605" i="12"/>
  <c r="A2605" i="12"/>
  <c r="F2605" i="12" s="1"/>
  <c r="I2604" i="12"/>
  <c r="H2604" i="12"/>
  <c r="B2604" i="12"/>
  <c r="A2604" i="12"/>
  <c r="F2604" i="12" s="1"/>
  <c r="I2603" i="12"/>
  <c r="H2603" i="12"/>
  <c r="B2603" i="12"/>
  <c r="A2603" i="12"/>
  <c r="F2603" i="12" s="1"/>
  <c r="I2602" i="12"/>
  <c r="H2602" i="12"/>
  <c r="B2602" i="12"/>
  <c r="A2602" i="12"/>
  <c r="F2602" i="12" s="1"/>
  <c r="G2602" i="12" s="1"/>
  <c r="I2601" i="12"/>
  <c r="H2601" i="12"/>
  <c r="B2601" i="12"/>
  <c r="A2601" i="12"/>
  <c r="F2601" i="12" s="1"/>
  <c r="G2601" i="12" s="1"/>
  <c r="I2600" i="12"/>
  <c r="H2600" i="12"/>
  <c r="B2600" i="12"/>
  <c r="A2600" i="12"/>
  <c r="F2600" i="12" s="1"/>
  <c r="G2600" i="12" s="1"/>
  <c r="I2599" i="12"/>
  <c r="H2599" i="12"/>
  <c r="B2599" i="12"/>
  <c r="A2599" i="12"/>
  <c r="F2599" i="12" s="1"/>
  <c r="G2599" i="12" s="1"/>
  <c r="I2598" i="12"/>
  <c r="H2598" i="12"/>
  <c r="B2598" i="12"/>
  <c r="A2598" i="12"/>
  <c r="F2598" i="12" s="1"/>
  <c r="G2598" i="12" s="1"/>
  <c r="I2597" i="12"/>
  <c r="H2597" i="12"/>
  <c r="B2597" i="12"/>
  <c r="A2597" i="12"/>
  <c r="F2597" i="12" s="1"/>
  <c r="G2597" i="12" s="1"/>
  <c r="I2596" i="12"/>
  <c r="H2596" i="12"/>
  <c r="B2596" i="12"/>
  <c r="E2596" i="12" s="1"/>
  <c r="A2596" i="12"/>
  <c r="F2596" i="12" s="1"/>
  <c r="I2595" i="12"/>
  <c r="H2595" i="12"/>
  <c r="B2595" i="12"/>
  <c r="A2595" i="12"/>
  <c r="F2595" i="12" s="1"/>
  <c r="I2594" i="12"/>
  <c r="H2594" i="12"/>
  <c r="B2594" i="12"/>
  <c r="A2594" i="12"/>
  <c r="F2594" i="12" s="1"/>
  <c r="I2593" i="12"/>
  <c r="H2593" i="12"/>
  <c r="B2593" i="12"/>
  <c r="A2593" i="12"/>
  <c r="F2593" i="12" s="1"/>
  <c r="I2592" i="12"/>
  <c r="H2592" i="12"/>
  <c r="F2592" i="12"/>
  <c r="G2592" i="12" s="1"/>
  <c r="B2592" i="12"/>
  <c r="A2592" i="12"/>
  <c r="I2591" i="12"/>
  <c r="H2591" i="12"/>
  <c r="B2591" i="12"/>
  <c r="A2591" i="12"/>
  <c r="F2591" i="12" s="1"/>
  <c r="I2590" i="12"/>
  <c r="H2590" i="12"/>
  <c r="B2590" i="12"/>
  <c r="A2590" i="12"/>
  <c r="F2590" i="12" s="1"/>
  <c r="I2589" i="12"/>
  <c r="H2589" i="12"/>
  <c r="B2589" i="12"/>
  <c r="A2589" i="12"/>
  <c r="F2589" i="12" s="1"/>
  <c r="I2588" i="12"/>
  <c r="H2588" i="12"/>
  <c r="B2588" i="12"/>
  <c r="A2588" i="12"/>
  <c r="F2588" i="12" s="1"/>
  <c r="I2587" i="12"/>
  <c r="H2587" i="12"/>
  <c r="E2587" i="12"/>
  <c r="B2587" i="12"/>
  <c r="A2587" i="12"/>
  <c r="F2587" i="12" s="1"/>
  <c r="I2586" i="12"/>
  <c r="H2586" i="12"/>
  <c r="B2586" i="12"/>
  <c r="A2586" i="12"/>
  <c r="F2586" i="12" s="1"/>
  <c r="G2586" i="12" s="1"/>
  <c r="I2585" i="12"/>
  <c r="H2585" i="12"/>
  <c r="B2585" i="12"/>
  <c r="E2585" i="12" s="1"/>
  <c r="A2585" i="12"/>
  <c r="F2585" i="12" s="1"/>
  <c r="I2584" i="12"/>
  <c r="H2584" i="12"/>
  <c r="B2584" i="12"/>
  <c r="A2584" i="12"/>
  <c r="F2584" i="12" s="1"/>
  <c r="I2583" i="12"/>
  <c r="H2583" i="12"/>
  <c r="B2583" i="12"/>
  <c r="A2583" i="12"/>
  <c r="F2583" i="12" s="1"/>
  <c r="I2582" i="12"/>
  <c r="H2582" i="12"/>
  <c r="B2582" i="12"/>
  <c r="A2582" i="12"/>
  <c r="F2582" i="12" s="1"/>
  <c r="I2581" i="12"/>
  <c r="H2581" i="12"/>
  <c r="B2581" i="12"/>
  <c r="A2581" i="12"/>
  <c r="F2581" i="12" s="1"/>
  <c r="I2580" i="12"/>
  <c r="H2580" i="12"/>
  <c r="B2580" i="12"/>
  <c r="A2580" i="12"/>
  <c r="F2580" i="12" s="1"/>
  <c r="I2579" i="12"/>
  <c r="H2579" i="12"/>
  <c r="B2579" i="12"/>
  <c r="A2579" i="12"/>
  <c r="F2579" i="12" s="1"/>
  <c r="I2578" i="12"/>
  <c r="H2578" i="12"/>
  <c r="F2578" i="12"/>
  <c r="G2578" i="12" s="1"/>
  <c r="B2578" i="12"/>
  <c r="A2578" i="12"/>
  <c r="I2577" i="12"/>
  <c r="H2577" i="12"/>
  <c r="E2577" i="12"/>
  <c r="B2577" i="12"/>
  <c r="A2577" i="12"/>
  <c r="F2577" i="12" s="1"/>
  <c r="I2576" i="12"/>
  <c r="H2576" i="12"/>
  <c r="B2576" i="12"/>
  <c r="A2576" i="12"/>
  <c r="F2576" i="12" s="1"/>
  <c r="I2575" i="12"/>
  <c r="H2575" i="12"/>
  <c r="B2575" i="12"/>
  <c r="A2575" i="12"/>
  <c r="F2575" i="12" s="1"/>
  <c r="I2574" i="12"/>
  <c r="H2574" i="12"/>
  <c r="B2574" i="12"/>
  <c r="A2574" i="12"/>
  <c r="F2574" i="12" s="1"/>
  <c r="G2574" i="12" s="1"/>
  <c r="I2573" i="12"/>
  <c r="H2573" i="12"/>
  <c r="B2573" i="12"/>
  <c r="A2573" i="12"/>
  <c r="F2573" i="12" s="1"/>
  <c r="I2572" i="12"/>
  <c r="H2572" i="12"/>
  <c r="B2572" i="12"/>
  <c r="A2572" i="12"/>
  <c r="F2572" i="12" s="1"/>
  <c r="I2571" i="12"/>
  <c r="H2571" i="12"/>
  <c r="E2571" i="12"/>
  <c r="B2571" i="12"/>
  <c r="A2571" i="12"/>
  <c r="F2571" i="12" s="1"/>
  <c r="I2570" i="12"/>
  <c r="H2570" i="12"/>
  <c r="B2570" i="12"/>
  <c r="A2570" i="12"/>
  <c r="F2570" i="12" s="1"/>
  <c r="I2569" i="12"/>
  <c r="H2569" i="12"/>
  <c r="B2569" i="12"/>
  <c r="A2569" i="12"/>
  <c r="F2569" i="12" s="1"/>
  <c r="I2568" i="12"/>
  <c r="H2568" i="12"/>
  <c r="F2568" i="12"/>
  <c r="B2568" i="12"/>
  <c r="A2568" i="12"/>
  <c r="I2567" i="12"/>
  <c r="H2567" i="12"/>
  <c r="B2567" i="12"/>
  <c r="A2567" i="12"/>
  <c r="F2567" i="12" s="1"/>
  <c r="I2566" i="12"/>
  <c r="H2566" i="12"/>
  <c r="B2566" i="12"/>
  <c r="A2566" i="12"/>
  <c r="F2566" i="12" s="1"/>
  <c r="I2565" i="12"/>
  <c r="H2565" i="12"/>
  <c r="B2565" i="12"/>
  <c r="A2565" i="12"/>
  <c r="F2565" i="12" s="1"/>
  <c r="G2565" i="12" s="1"/>
  <c r="I2564" i="12"/>
  <c r="H2564" i="12"/>
  <c r="B2564" i="12"/>
  <c r="E2564" i="12" s="1"/>
  <c r="A2564" i="12"/>
  <c r="F2564" i="12" s="1"/>
  <c r="I2563" i="12"/>
  <c r="H2563" i="12"/>
  <c r="B2563" i="12"/>
  <c r="A2563" i="12"/>
  <c r="F2563" i="12" s="1"/>
  <c r="I2562" i="12"/>
  <c r="H2562" i="12"/>
  <c r="B2562" i="12"/>
  <c r="A2562" i="12"/>
  <c r="F2562" i="12" s="1"/>
  <c r="I2561" i="12"/>
  <c r="H2561" i="12"/>
  <c r="B2561" i="12"/>
  <c r="A2561" i="12"/>
  <c r="F2561" i="12" s="1"/>
  <c r="I2560" i="12"/>
  <c r="H2560" i="12"/>
  <c r="F2560" i="12"/>
  <c r="G2560" i="12" s="1"/>
  <c r="B2560" i="12"/>
  <c r="A2560" i="12"/>
  <c r="I2559" i="12"/>
  <c r="H2559" i="12"/>
  <c r="B2559" i="12"/>
  <c r="A2559" i="12"/>
  <c r="F2559" i="12" s="1"/>
  <c r="I2558" i="12"/>
  <c r="H2558" i="12"/>
  <c r="F2558" i="12"/>
  <c r="G2558" i="12" s="1"/>
  <c r="B2558" i="12"/>
  <c r="A2558" i="12"/>
  <c r="I2557" i="12"/>
  <c r="H2557" i="12"/>
  <c r="B2557" i="12"/>
  <c r="A2557" i="12"/>
  <c r="F2557" i="12" s="1"/>
  <c r="I2556" i="12"/>
  <c r="H2556" i="12"/>
  <c r="B2556" i="12"/>
  <c r="A2556" i="12"/>
  <c r="F2556" i="12" s="1"/>
  <c r="I2555" i="12"/>
  <c r="H2555" i="12"/>
  <c r="B2555" i="12"/>
  <c r="E2555" i="12" s="1"/>
  <c r="A2555" i="12"/>
  <c r="F2555" i="12" s="1"/>
  <c r="I2554" i="12"/>
  <c r="H2554" i="12"/>
  <c r="B2554" i="12"/>
  <c r="A2554" i="12"/>
  <c r="F2554" i="12" s="1"/>
  <c r="I2553" i="12"/>
  <c r="H2553" i="12"/>
  <c r="E2553" i="12"/>
  <c r="B2553" i="12"/>
  <c r="A2553" i="12"/>
  <c r="F2553" i="12" s="1"/>
  <c r="I2552" i="12"/>
  <c r="H2552" i="12"/>
  <c r="B2552" i="12"/>
  <c r="A2552" i="12"/>
  <c r="F2552" i="12" s="1"/>
  <c r="I2551" i="12"/>
  <c r="H2551" i="12"/>
  <c r="B2551" i="12"/>
  <c r="A2551" i="12"/>
  <c r="F2551" i="12" s="1"/>
  <c r="I2550" i="12"/>
  <c r="H2550" i="12"/>
  <c r="B2550" i="12"/>
  <c r="A2550" i="12"/>
  <c r="F2550" i="12" s="1"/>
  <c r="I2549" i="12"/>
  <c r="H2549" i="12"/>
  <c r="B2549" i="12"/>
  <c r="A2549" i="12"/>
  <c r="F2549" i="12" s="1"/>
  <c r="I2548" i="12"/>
  <c r="H2548" i="12"/>
  <c r="E2548" i="12"/>
  <c r="B2548" i="12"/>
  <c r="A2548" i="12"/>
  <c r="F2548" i="12" s="1"/>
  <c r="I2547" i="12"/>
  <c r="H2547" i="12"/>
  <c r="B2547" i="12"/>
  <c r="A2547" i="12"/>
  <c r="F2547" i="12" s="1"/>
  <c r="I2546" i="12"/>
  <c r="H2546" i="12"/>
  <c r="B2546" i="12"/>
  <c r="A2546" i="12"/>
  <c r="F2546" i="12" s="1"/>
  <c r="I2545" i="12"/>
  <c r="H2545" i="12"/>
  <c r="B2545" i="12"/>
  <c r="A2545" i="12"/>
  <c r="F2545" i="12" s="1"/>
  <c r="I2544" i="12"/>
  <c r="H2544" i="12"/>
  <c r="B2544" i="12"/>
  <c r="A2544" i="12"/>
  <c r="F2544" i="12" s="1"/>
  <c r="G2544" i="12" s="1"/>
  <c r="I2543" i="12"/>
  <c r="H2543" i="12"/>
  <c r="B2543" i="12"/>
  <c r="A2543" i="12"/>
  <c r="F2543" i="12" s="1"/>
  <c r="I2542" i="12"/>
  <c r="H2542" i="12"/>
  <c r="B2542" i="12"/>
  <c r="A2542" i="12"/>
  <c r="F2542" i="12" s="1"/>
  <c r="G2542" i="12" s="1"/>
  <c r="I2541" i="12"/>
  <c r="H2541" i="12"/>
  <c r="B2541" i="12"/>
  <c r="A2541" i="12"/>
  <c r="F2541" i="12" s="1"/>
  <c r="G2541" i="12" s="1"/>
  <c r="I2540" i="12"/>
  <c r="H2540" i="12"/>
  <c r="B2540" i="12"/>
  <c r="A2540" i="12"/>
  <c r="F2540" i="12" s="1"/>
  <c r="I2539" i="12"/>
  <c r="H2539" i="12"/>
  <c r="E2539" i="12"/>
  <c r="B2539" i="12"/>
  <c r="A2539" i="12"/>
  <c r="F2539" i="12" s="1"/>
  <c r="I2538" i="12"/>
  <c r="H2538" i="12"/>
  <c r="B2538" i="12"/>
  <c r="A2538" i="12"/>
  <c r="F2538" i="12" s="1"/>
  <c r="I2537" i="12"/>
  <c r="H2537" i="12"/>
  <c r="B2537" i="12"/>
  <c r="A2537" i="12"/>
  <c r="F2537" i="12" s="1"/>
  <c r="I2536" i="12"/>
  <c r="H2536" i="12"/>
  <c r="B2536" i="12"/>
  <c r="A2536" i="12"/>
  <c r="F2536" i="12" s="1"/>
  <c r="I2535" i="12"/>
  <c r="H2535" i="12"/>
  <c r="B2535" i="12"/>
  <c r="A2535" i="12"/>
  <c r="F2535" i="12" s="1"/>
  <c r="I2534" i="12"/>
  <c r="H2534" i="12"/>
  <c r="B2534" i="12"/>
  <c r="A2534" i="12"/>
  <c r="F2534" i="12" s="1"/>
  <c r="I2533" i="12"/>
  <c r="H2533" i="12"/>
  <c r="B2533" i="12"/>
  <c r="A2533" i="12"/>
  <c r="F2533" i="12" s="1"/>
  <c r="I2532" i="12"/>
  <c r="H2532" i="12"/>
  <c r="B2532" i="12"/>
  <c r="A2532" i="12"/>
  <c r="F2532" i="12" s="1"/>
  <c r="I2531" i="12"/>
  <c r="H2531" i="12"/>
  <c r="B2531" i="12"/>
  <c r="A2531" i="12"/>
  <c r="F2531" i="12" s="1"/>
  <c r="I2530" i="12"/>
  <c r="H2530" i="12"/>
  <c r="B2530" i="12"/>
  <c r="A2530" i="12"/>
  <c r="F2530" i="12" s="1"/>
  <c r="I2529" i="12"/>
  <c r="H2529" i="12"/>
  <c r="B2529" i="12"/>
  <c r="A2529" i="12"/>
  <c r="F2529" i="12" s="1"/>
  <c r="I2528" i="12"/>
  <c r="H2528" i="12"/>
  <c r="F2528" i="12"/>
  <c r="G2528" i="12" s="1"/>
  <c r="B2528" i="12"/>
  <c r="A2528" i="12"/>
  <c r="I2527" i="12"/>
  <c r="H2527" i="12"/>
  <c r="B2527" i="12"/>
  <c r="A2527" i="12"/>
  <c r="F2527" i="12" s="1"/>
  <c r="I2526" i="12"/>
  <c r="H2526" i="12"/>
  <c r="B2526" i="12"/>
  <c r="A2526" i="12"/>
  <c r="F2526" i="12" s="1"/>
  <c r="I2525" i="12"/>
  <c r="H2525" i="12"/>
  <c r="B2525" i="12"/>
  <c r="A2525" i="12"/>
  <c r="F2525" i="12" s="1"/>
  <c r="I2524" i="12"/>
  <c r="H2524" i="12"/>
  <c r="B2524" i="12"/>
  <c r="A2524" i="12"/>
  <c r="F2524" i="12" s="1"/>
  <c r="G2524" i="12" s="1"/>
  <c r="I2523" i="12"/>
  <c r="H2523" i="12"/>
  <c r="B2523" i="12"/>
  <c r="E2523" i="12" s="1"/>
  <c r="A2523" i="12"/>
  <c r="F2523" i="12" s="1"/>
  <c r="I2522" i="12"/>
  <c r="H2522" i="12"/>
  <c r="B2522" i="12"/>
  <c r="A2522" i="12"/>
  <c r="F2522" i="12" s="1"/>
  <c r="I2521" i="12"/>
  <c r="H2521" i="12"/>
  <c r="B2521" i="12"/>
  <c r="A2521" i="12"/>
  <c r="F2521" i="12" s="1"/>
  <c r="I2520" i="12"/>
  <c r="H2520" i="12"/>
  <c r="B2520" i="12"/>
  <c r="A2520" i="12"/>
  <c r="F2520" i="12" s="1"/>
  <c r="I2519" i="12"/>
  <c r="H2519" i="12"/>
  <c r="B2519" i="12"/>
  <c r="A2519" i="12"/>
  <c r="F2519" i="12" s="1"/>
  <c r="I2518" i="12"/>
  <c r="H2518" i="12"/>
  <c r="B2518" i="12"/>
  <c r="A2518" i="12"/>
  <c r="F2518" i="12" s="1"/>
  <c r="I2517" i="12"/>
  <c r="H2517" i="12"/>
  <c r="E2517" i="12"/>
  <c r="B2517" i="12"/>
  <c r="A2517" i="12"/>
  <c r="F2517" i="12" s="1"/>
  <c r="I2516" i="12"/>
  <c r="H2516" i="12"/>
  <c r="E2516" i="12"/>
  <c r="B2516" i="12"/>
  <c r="A2516" i="12"/>
  <c r="F2516" i="12" s="1"/>
  <c r="I2515" i="12"/>
  <c r="H2515" i="12"/>
  <c r="B2515" i="12"/>
  <c r="A2515" i="12"/>
  <c r="F2515" i="12" s="1"/>
  <c r="I2514" i="12"/>
  <c r="H2514" i="12"/>
  <c r="B2514" i="12"/>
  <c r="A2514" i="12"/>
  <c r="F2514" i="12" s="1"/>
  <c r="I2513" i="12"/>
  <c r="H2513" i="12"/>
  <c r="B2513" i="12"/>
  <c r="A2513" i="12"/>
  <c r="F2513" i="12" s="1"/>
  <c r="I2512" i="12"/>
  <c r="H2512" i="12"/>
  <c r="B2512" i="12"/>
  <c r="A2512" i="12"/>
  <c r="F2512" i="12" s="1"/>
  <c r="I2511" i="12"/>
  <c r="H2511" i="12"/>
  <c r="B2511" i="12"/>
  <c r="A2511" i="12"/>
  <c r="F2511" i="12" s="1"/>
  <c r="I2510" i="12"/>
  <c r="H2510" i="12"/>
  <c r="B2510" i="12"/>
  <c r="A2510" i="12"/>
  <c r="F2510" i="12" s="1"/>
  <c r="I2509" i="12"/>
  <c r="H2509" i="12"/>
  <c r="B2509" i="12"/>
  <c r="A2509" i="12"/>
  <c r="F2509" i="12" s="1"/>
  <c r="I2508" i="12"/>
  <c r="H2508" i="12"/>
  <c r="B2508" i="12"/>
  <c r="A2508" i="12"/>
  <c r="F2508" i="12" s="1"/>
  <c r="I2507" i="12"/>
  <c r="H2507" i="12"/>
  <c r="B2507" i="12"/>
  <c r="E2507" i="12" s="1"/>
  <c r="A2507" i="12"/>
  <c r="F2507" i="12" s="1"/>
  <c r="I2506" i="12"/>
  <c r="H2506" i="12"/>
  <c r="B2506" i="12"/>
  <c r="A2506" i="12"/>
  <c r="F2506" i="12" s="1"/>
  <c r="I2505" i="12"/>
  <c r="H2505" i="12"/>
  <c r="B2505" i="12"/>
  <c r="A2505" i="12"/>
  <c r="F2505" i="12" s="1"/>
  <c r="I2504" i="12"/>
  <c r="H2504" i="12"/>
  <c r="B2504" i="12"/>
  <c r="A2504" i="12"/>
  <c r="F2504" i="12" s="1"/>
  <c r="I2503" i="12"/>
  <c r="H2503" i="12"/>
  <c r="B2503" i="12"/>
  <c r="A2503" i="12"/>
  <c r="F2503" i="12" s="1"/>
  <c r="I2502" i="12"/>
  <c r="H2502" i="12"/>
  <c r="B2502" i="12"/>
  <c r="A2502" i="12"/>
  <c r="F2502" i="12" s="1"/>
  <c r="I2501" i="12"/>
  <c r="H2501" i="12"/>
  <c r="B2501" i="12"/>
  <c r="A2501" i="12"/>
  <c r="F2501" i="12" s="1"/>
  <c r="I2500" i="12"/>
  <c r="H2500" i="12"/>
  <c r="B2500" i="12"/>
  <c r="A2500" i="12"/>
  <c r="F2500" i="12" s="1"/>
  <c r="I2499" i="12"/>
  <c r="H2499" i="12"/>
  <c r="B2499" i="12"/>
  <c r="A2499" i="12"/>
  <c r="F2499" i="12" s="1"/>
  <c r="I2498" i="12"/>
  <c r="H2498" i="12"/>
  <c r="F2498" i="12"/>
  <c r="B2498" i="12"/>
  <c r="A2498" i="12"/>
  <c r="I2497" i="12"/>
  <c r="H2497" i="12"/>
  <c r="F2497" i="12"/>
  <c r="B2497" i="12"/>
  <c r="A2497" i="12"/>
  <c r="I2496" i="12"/>
  <c r="H2496" i="12"/>
  <c r="B2496" i="12"/>
  <c r="A2496" i="12"/>
  <c r="F2496" i="12" s="1"/>
  <c r="I2495" i="12"/>
  <c r="H2495" i="12"/>
  <c r="E2495" i="12"/>
  <c r="B2495" i="12"/>
  <c r="A2495" i="12"/>
  <c r="F2495" i="12" s="1"/>
  <c r="G2495" i="12" s="1"/>
  <c r="I2494" i="12"/>
  <c r="H2494" i="12"/>
  <c r="B2494" i="12"/>
  <c r="A2494" i="12"/>
  <c r="F2494" i="12" s="1"/>
  <c r="I2493" i="12"/>
  <c r="H2493" i="12"/>
  <c r="B2493" i="12"/>
  <c r="A2493" i="12"/>
  <c r="F2493" i="12" s="1"/>
  <c r="G2493" i="12" s="1"/>
  <c r="I2492" i="12"/>
  <c r="H2492" i="12"/>
  <c r="B2492" i="12"/>
  <c r="A2492" i="12"/>
  <c r="F2492" i="12" s="1"/>
  <c r="I2491" i="12"/>
  <c r="H2491" i="12"/>
  <c r="B2491" i="12"/>
  <c r="A2491" i="12"/>
  <c r="F2491" i="12" s="1"/>
  <c r="I2490" i="12"/>
  <c r="H2490" i="12"/>
  <c r="B2490" i="12"/>
  <c r="A2490" i="12"/>
  <c r="F2490" i="12" s="1"/>
  <c r="I2489" i="12"/>
  <c r="H2489" i="12"/>
  <c r="B2489" i="12"/>
  <c r="A2489" i="12"/>
  <c r="F2489" i="12" s="1"/>
  <c r="G2489" i="12" s="1"/>
  <c r="I2488" i="12"/>
  <c r="H2488" i="12"/>
  <c r="B2488" i="12"/>
  <c r="A2488" i="12"/>
  <c r="F2488" i="12" s="1"/>
  <c r="G2488" i="12" s="1"/>
  <c r="I2487" i="12"/>
  <c r="H2487" i="12"/>
  <c r="B2487" i="12"/>
  <c r="A2487" i="12"/>
  <c r="F2487" i="12" s="1"/>
  <c r="I2486" i="12"/>
  <c r="H2486" i="12"/>
  <c r="B2486" i="12"/>
  <c r="A2486" i="12"/>
  <c r="F2486" i="12" s="1"/>
  <c r="I2485" i="12"/>
  <c r="H2485" i="12"/>
  <c r="B2485" i="12"/>
  <c r="A2485" i="12"/>
  <c r="F2485" i="12" s="1"/>
  <c r="G2485" i="12" s="1"/>
  <c r="I2484" i="12"/>
  <c r="H2484" i="12"/>
  <c r="B2484" i="12"/>
  <c r="A2484" i="12"/>
  <c r="F2484" i="12" s="1"/>
  <c r="I2483" i="12"/>
  <c r="H2483" i="12"/>
  <c r="B2483" i="12"/>
  <c r="E2483" i="12" s="1"/>
  <c r="A2483" i="12"/>
  <c r="F2483" i="12" s="1"/>
  <c r="I2482" i="12"/>
  <c r="H2482" i="12"/>
  <c r="B2482" i="12"/>
  <c r="A2482" i="12"/>
  <c r="F2482" i="12" s="1"/>
  <c r="I2481" i="12"/>
  <c r="H2481" i="12"/>
  <c r="B2481" i="12"/>
  <c r="A2481" i="12"/>
  <c r="F2481" i="12" s="1"/>
  <c r="I2480" i="12"/>
  <c r="H2480" i="12"/>
  <c r="B2480" i="12"/>
  <c r="A2480" i="12"/>
  <c r="F2480" i="12" s="1"/>
  <c r="I2479" i="12"/>
  <c r="H2479" i="12"/>
  <c r="B2479" i="12"/>
  <c r="A2479" i="12"/>
  <c r="F2479" i="12" s="1"/>
  <c r="I2478" i="12"/>
  <c r="H2478" i="12"/>
  <c r="E2478" i="12"/>
  <c r="B2478" i="12"/>
  <c r="A2478" i="12"/>
  <c r="F2478" i="12" s="1"/>
  <c r="I2477" i="12"/>
  <c r="H2477" i="12"/>
  <c r="B2477" i="12"/>
  <c r="A2477" i="12"/>
  <c r="F2477" i="12" s="1"/>
  <c r="I2476" i="12"/>
  <c r="H2476" i="12"/>
  <c r="B2476" i="12"/>
  <c r="A2476" i="12"/>
  <c r="F2476" i="12" s="1"/>
  <c r="I2475" i="12"/>
  <c r="H2475" i="12"/>
  <c r="B2475" i="12"/>
  <c r="A2475" i="12"/>
  <c r="F2475" i="12" s="1"/>
  <c r="I2474" i="12"/>
  <c r="H2474" i="12"/>
  <c r="B2474" i="12"/>
  <c r="A2474" i="12"/>
  <c r="F2474" i="12" s="1"/>
  <c r="I2473" i="12"/>
  <c r="H2473" i="12"/>
  <c r="B2473" i="12"/>
  <c r="A2473" i="12"/>
  <c r="F2473" i="12" s="1"/>
  <c r="I2472" i="12"/>
  <c r="H2472" i="12"/>
  <c r="B2472" i="12"/>
  <c r="A2472" i="12"/>
  <c r="F2472" i="12" s="1"/>
  <c r="I2471" i="12"/>
  <c r="H2471" i="12"/>
  <c r="B2471" i="12"/>
  <c r="A2471" i="12"/>
  <c r="F2471" i="12" s="1"/>
  <c r="I2470" i="12"/>
  <c r="H2470" i="12"/>
  <c r="B2470" i="12"/>
  <c r="A2470" i="12"/>
  <c r="F2470" i="12" s="1"/>
  <c r="I2469" i="12"/>
  <c r="H2469" i="12"/>
  <c r="B2469" i="12"/>
  <c r="A2469" i="12"/>
  <c r="F2469" i="12" s="1"/>
  <c r="I2468" i="12"/>
  <c r="H2468" i="12"/>
  <c r="B2468" i="12"/>
  <c r="A2468" i="12"/>
  <c r="F2468" i="12" s="1"/>
  <c r="I2467" i="12"/>
  <c r="H2467" i="12"/>
  <c r="B2467" i="12"/>
  <c r="A2467" i="12"/>
  <c r="F2467" i="12" s="1"/>
  <c r="I2466" i="12"/>
  <c r="H2466" i="12"/>
  <c r="B2466" i="12"/>
  <c r="A2466" i="12"/>
  <c r="F2466" i="12" s="1"/>
  <c r="I2465" i="12"/>
  <c r="H2465" i="12"/>
  <c r="B2465" i="12"/>
  <c r="A2465" i="12"/>
  <c r="F2465" i="12" s="1"/>
  <c r="I2464" i="12"/>
  <c r="H2464" i="12"/>
  <c r="B2464" i="12"/>
  <c r="A2464" i="12"/>
  <c r="F2464" i="12" s="1"/>
  <c r="I2463" i="12"/>
  <c r="H2463" i="12"/>
  <c r="B2463" i="12"/>
  <c r="A2463" i="12"/>
  <c r="F2463" i="12" s="1"/>
  <c r="I2462" i="12"/>
  <c r="H2462" i="12"/>
  <c r="B2462" i="12"/>
  <c r="A2462" i="12"/>
  <c r="F2462" i="12" s="1"/>
  <c r="I2461" i="12"/>
  <c r="H2461" i="12"/>
  <c r="B2461" i="12"/>
  <c r="A2461" i="12"/>
  <c r="F2461" i="12" s="1"/>
  <c r="I2460" i="12"/>
  <c r="H2460" i="12"/>
  <c r="B2460" i="12"/>
  <c r="A2460" i="12"/>
  <c r="F2460" i="12" s="1"/>
  <c r="I2459" i="12"/>
  <c r="H2459" i="12"/>
  <c r="E2459" i="12"/>
  <c r="B2459" i="12"/>
  <c r="A2459" i="12"/>
  <c r="F2459" i="12" s="1"/>
  <c r="I2458" i="12"/>
  <c r="H2458" i="12"/>
  <c r="E2458" i="12"/>
  <c r="B2458" i="12"/>
  <c r="A2458" i="12"/>
  <c r="F2458" i="12" s="1"/>
  <c r="I2457" i="12"/>
  <c r="H2457" i="12"/>
  <c r="B2457" i="12"/>
  <c r="A2457" i="12"/>
  <c r="F2457" i="12" s="1"/>
  <c r="I2456" i="12"/>
  <c r="H2456" i="12"/>
  <c r="B2456" i="12"/>
  <c r="A2456" i="12"/>
  <c r="F2456" i="12" s="1"/>
  <c r="I2455" i="12"/>
  <c r="H2455" i="12"/>
  <c r="B2455" i="12"/>
  <c r="A2455" i="12"/>
  <c r="F2455" i="12" s="1"/>
  <c r="I2454" i="12"/>
  <c r="H2454" i="12"/>
  <c r="B2454" i="12"/>
  <c r="A2454" i="12"/>
  <c r="F2454" i="12" s="1"/>
  <c r="I2453" i="12"/>
  <c r="H2453" i="12"/>
  <c r="B2453" i="12"/>
  <c r="A2453" i="12"/>
  <c r="F2453" i="12" s="1"/>
  <c r="I2452" i="12"/>
  <c r="H2452" i="12"/>
  <c r="B2452" i="12"/>
  <c r="A2452" i="12"/>
  <c r="F2452" i="12" s="1"/>
  <c r="I2451" i="12"/>
  <c r="H2451" i="12"/>
  <c r="B2451" i="12"/>
  <c r="A2451" i="12"/>
  <c r="F2451" i="12" s="1"/>
  <c r="I2450" i="12"/>
  <c r="H2450" i="12"/>
  <c r="B2450" i="12"/>
  <c r="A2450" i="12"/>
  <c r="F2450" i="12" s="1"/>
  <c r="I2449" i="12"/>
  <c r="H2449" i="12"/>
  <c r="B2449" i="12"/>
  <c r="A2449" i="12"/>
  <c r="F2449" i="12" s="1"/>
  <c r="I2448" i="12"/>
  <c r="H2448" i="12"/>
  <c r="B2448" i="12"/>
  <c r="A2448" i="12"/>
  <c r="F2448" i="12" s="1"/>
  <c r="I2447" i="12"/>
  <c r="H2447" i="12"/>
  <c r="B2447" i="12"/>
  <c r="A2447" i="12"/>
  <c r="F2447" i="12" s="1"/>
  <c r="I2446" i="12"/>
  <c r="H2446" i="12"/>
  <c r="B2446" i="12"/>
  <c r="A2446" i="12"/>
  <c r="F2446" i="12" s="1"/>
  <c r="I2445" i="12"/>
  <c r="H2445" i="12"/>
  <c r="B2445" i="12"/>
  <c r="A2445" i="12"/>
  <c r="F2445" i="12" s="1"/>
  <c r="I2444" i="12"/>
  <c r="H2444" i="12"/>
  <c r="B2444" i="12"/>
  <c r="A2444" i="12"/>
  <c r="F2444" i="12" s="1"/>
  <c r="I2443" i="12"/>
  <c r="H2443" i="12"/>
  <c r="B2443" i="12"/>
  <c r="A2443" i="12"/>
  <c r="F2443" i="12" s="1"/>
  <c r="I2442" i="12"/>
  <c r="H2442" i="12"/>
  <c r="B2442" i="12"/>
  <c r="A2442" i="12"/>
  <c r="F2442" i="12" s="1"/>
  <c r="I2441" i="12"/>
  <c r="H2441" i="12"/>
  <c r="B2441" i="12"/>
  <c r="A2441" i="12"/>
  <c r="F2441" i="12" s="1"/>
  <c r="I2440" i="12"/>
  <c r="H2440" i="12"/>
  <c r="B2440" i="12"/>
  <c r="A2440" i="12"/>
  <c r="F2440" i="12" s="1"/>
  <c r="I2439" i="12"/>
  <c r="H2439" i="12"/>
  <c r="B2439" i="12"/>
  <c r="A2439" i="12"/>
  <c r="F2439" i="12" s="1"/>
  <c r="I2438" i="12"/>
  <c r="H2438" i="12"/>
  <c r="B2438" i="12"/>
  <c r="A2438" i="12"/>
  <c r="F2438" i="12" s="1"/>
  <c r="I2437" i="12"/>
  <c r="H2437" i="12"/>
  <c r="B2437" i="12"/>
  <c r="A2437" i="12"/>
  <c r="F2437" i="12" s="1"/>
  <c r="I2436" i="12"/>
  <c r="H2436" i="12"/>
  <c r="B2436" i="12"/>
  <c r="A2436" i="12"/>
  <c r="F2436" i="12" s="1"/>
  <c r="I2435" i="12"/>
  <c r="H2435" i="12"/>
  <c r="B2435" i="12"/>
  <c r="A2435" i="12"/>
  <c r="F2435" i="12" s="1"/>
  <c r="I2434" i="12"/>
  <c r="H2434" i="12"/>
  <c r="B2434" i="12"/>
  <c r="A2434" i="12"/>
  <c r="F2434" i="12" s="1"/>
  <c r="I2433" i="12"/>
  <c r="H2433" i="12"/>
  <c r="F2433" i="12"/>
  <c r="B2433" i="12"/>
  <c r="A2433" i="12"/>
  <c r="I2432" i="12"/>
  <c r="H2432" i="12"/>
  <c r="B2432" i="12"/>
  <c r="A2432" i="12"/>
  <c r="F2432" i="12" s="1"/>
  <c r="I2431" i="12"/>
  <c r="H2431" i="12"/>
  <c r="E2431" i="12"/>
  <c r="B2431" i="12"/>
  <c r="A2431" i="12"/>
  <c r="F2431" i="12" s="1"/>
  <c r="I2430" i="12"/>
  <c r="H2430" i="12"/>
  <c r="E2430" i="12"/>
  <c r="B2430" i="12"/>
  <c r="A2430" i="12"/>
  <c r="F2430" i="12" s="1"/>
  <c r="I2429" i="12"/>
  <c r="H2429" i="12"/>
  <c r="B2429" i="12"/>
  <c r="A2429" i="12"/>
  <c r="F2429" i="12" s="1"/>
  <c r="I2428" i="12"/>
  <c r="H2428" i="12"/>
  <c r="E2428" i="12"/>
  <c r="B2428" i="12"/>
  <c r="A2428" i="12"/>
  <c r="F2428" i="12" s="1"/>
  <c r="I2427" i="12"/>
  <c r="H2427" i="12"/>
  <c r="E2427" i="12"/>
  <c r="B2427" i="12"/>
  <c r="A2427" i="12"/>
  <c r="F2427" i="12" s="1"/>
  <c r="G2427" i="12" s="1"/>
  <c r="I2426" i="12"/>
  <c r="H2426" i="12"/>
  <c r="B2426" i="12"/>
  <c r="A2426" i="12"/>
  <c r="F2426" i="12" s="1"/>
  <c r="I2425" i="12"/>
  <c r="H2425" i="12"/>
  <c r="B2425" i="12"/>
  <c r="A2425" i="12"/>
  <c r="F2425" i="12" s="1"/>
  <c r="I2424" i="12"/>
  <c r="H2424" i="12"/>
  <c r="B2424" i="12"/>
  <c r="A2424" i="12"/>
  <c r="F2424" i="12" s="1"/>
  <c r="G2424" i="12" s="1"/>
  <c r="I2423" i="12"/>
  <c r="H2423" i="12"/>
  <c r="B2423" i="12"/>
  <c r="A2423" i="12"/>
  <c r="F2423" i="12" s="1"/>
  <c r="G2423" i="12" s="1"/>
  <c r="I2422" i="12"/>
  <c r="H2422" i="12"/>
  <c r="B2422" i="12"/>
  <c r="A2422" i="12"/>
  <c r="F2422" i="12" s="1"/>
  <c r="I2421" i="12"/>
  <c r="H2421" i="12"/>
  <c r="B2421" i="12"/>
  <c r="A2421" i="12"/>
  <c r="F2421" i="12" s="1"/>
  <c r="G2421" i="12" s="1"/>
  <c r="I2420" i="12"/>
  <c r="H2420" i="12"/>
  <c r="B2420" i="12"/>
  <c r="A2420" i="12"/>
  <c r="F2420" i="12" s="1"/>
  <c r="G2420" i="12" s="1"/>
  <c r="I2419" i="12"/>
  <c r="H2419" i="12"/>
  <c r="B2419" i="12"/>
  <c r="A2419" i="12"/>
  <c r="F2419" i="12" s="1"/>
  <c r="I2418" i="12"/>
  <c r="H2418" i="12"/>
  <c r="B2418" i="12"/>
  <c r="A2418" i="12"/>
  <c r="F2418" i="12" s="1"/>
  <c r="G2418" i="12" s="1"/>
  <c r="I2417" i="12"/>
  <c r="H2417" i="12"/>
  <c r="B2417" i="12"/>
  <c r="A2417" i="12"/>
  <c r="F2417" i="12" s="1"/>
  <c r="I2416" i="12"/>
  <c r="H2416" i="12"/>
  <c r="B2416" i="12"/>
  <c r="A2416" i="12"/>
  <c r="F2416" i="12" s="1"/>
  <c r="G2416" i="12" s="1"/>
  <c r="I2415" i="12"/>
  <c r="H2415" i="12"/>
  <c r="B2415" i="12"/>
  <c r="A2415" i="12"/>
  <c r="F2415" i="12" s="1"/>
  <c r="G2415" i="12" s="1"/>
  <c r="I2414" i="12"/>
  <c r="H2414" i="12"/>
  <c r="B2414" i="12"/>
  <c r="A2414" i="12"/>
  <c r="F2414" i="12" s="1"/>
  <c r="I2413" i="12"/>
  <c r="H2413" i="12"/>
  <c r="E2413" i="12"/>
  <c r="B2413" i="12"/>
  <c r="A2413" i="12"/>
  <c r="F2413" i="12" s="1"/>
  <c r="I2412" i="12"/>
  <c r="H2412" i="12"/>
  <c r="B2412" i="12"/>
  <c r="A2412" i="12"/>
  <c r="F2412" i="12" s="1"/>
  <c r="I2411" i="12"/>
  <c r="H2411" i="12"/>
  <c r="B2411" i="12"/>
  <c r="A2411" i="12"/>
  <c r="F2411" i="12" s="1"/>
  <c r="I2410" i="12"/>
  <c r="H2410" i="12"/>
  <c r="B2410" i="12"/>
  <c r="A2410" i="12"/>
  <c r="F2410" i="12" s="1"/>
  <c r="I2409" i="12"/>
  <c r="H2409" i="12"/>
  <c r="B2409" i="12"/>
  <c r="A2409" i="12"/>
  <c r="F2409" i="12" s="1"/>
  <c r="I2408" i="12"/>
  <c r="H2408" i="12"/>
  <c r="B2408" i="12"/>
  <c r="A2408" i="12"/>
  <c r="F2408" i="12" s="1"/>
  <c r="I2407" i="12"/>
  <c r="H2407" i="12"/>
  <c r="B2407" i="12"/>
  <c r="A2407" i="12"/>
  <c r="F2407" i="12" s="1"/>
  <c r="I2406" i="12"/>
  <c r="H2406" i="12"/>
  <c r="E2406" i="12"/>
  <c r="B2406" i="12"/>
  <c r="A2406" i="12"/>
  <c r="F2406" i="12" s="1"/>
  <c r="I2405" i="12"/>
  <c r="H2405" i="12"/>
  <c r="B2405" i="12"/>
  <c r="A2405" i="12"/>
  <c r="F2405" i="12" s="1"/>
  <c r="G2405" i="12" s="1"/>
  <c r="I2404" i="12"/>
  <c r="H2404" i="12"/>
  <c r="B2404" i="12"/>
  <c r="A2404" i="12"/>
  <c r="F2404" i="12" s="1"/>
  <c r="G2404" i="12" s="1"/>
  <c r="I2403" i="12"/>
  <c r="H2403" i="12"/>
  <c r="B2403" i="12"/>
  <c r="A2403" i="12"/>
  <c r="F2403" i="12" s="1"/>
  <c r="I2402" i="12"/>
  <c r="H2402" i="12"/>
  <c r="B2402" i="12"/>
  <c r="A2402" i="12"/>
  <c r="F2402" i="12" s="1"/>
  <c r="G2402" i="12" s="1"/>
  <c r="I2401" i="12"/>
  <c r="H2401" i="12"/>
  <c r="B2401" i="12"/>
  <c r="A2401" i="12"/>
  <c r="F2401" i="12" s="1"/>
  <c r="I2400" i="12"/>
  <c r="H2400" i="12"/>
  <c r="B2400" i="12"/>
  <c r="A2400" i="12"/>
  <c r="F2400" i="12" s="1"/>
  <c r="I2399" i="12"/>
  <c r="H2399" i="12"/>
  <c r="B2399" i="12"/>
  <c r="A2399" i="12"/>
  <c r="F2399" i="12" s="1"/>
  <c r="G2399" i="12" s="1"/>
  <c r="I2398" i="12"/>
  <c r="H2398" i="12"/>
  <c r="B2398" i="12"/>
  <c r="A2398" i="12"/>
  <c r="F2398" i="12" s="1"/>
  <c r="G2398" i="12" s="1"/>
  <c r="I2397" i="12"/>
  <c r="H2397" i="12"/>
  <c r="B2397" i="12"/>
  <c r="A2397" i="12"/>
  <c r="F2397" i="12" s="1"/>
  <c r="I2396" i="12"/>
  <c r="H2396" i="12"/>
  <c r="B2396" i="12"/>
  <c r="A2396" i="12"/>
  <c r="F2396" i="12" s="1"/>
  <c r="I2395" i="12"/>
  <c r="H2395" i="12"/>
  <c r="B2395" i="12"/>
  <c r="A2395" i="12"/>
  <c r="F2395" i="12" s="1"/>
  <c r="G2395" i="12" s="1"/>
  <c r="I2394" i="12"/>
  <c r="H2394" i="12"/>
  <c r="B2394" i="12"/>
  <c r="A2394" i="12"/>
  <c r="F2394" i="12" s="1"/>
  <c r="G2394" i="12" s="1"/>
  <c r="I2393" i="12"/>
  <c r="H2393" i="12"/>
  <c r="B2393" i="12"/>
  <c r="A2393" i="12"/>
  <c r="F2393" i="12" s="1"/>
  <c r="I2392" i="12"/>
  <c r="H2392" i="12"/>
  <c r="B2392" i="12"/>
  <c r="A2392" i="12"/>
  <c r="F2392" i="12" s="1"/>
  <c r="I2391" i="12"/>
  <c r="H2391" i="12"/>
  <c r="B2391" i="12"/>
  <c r="A2391" i="12"/>
  <c r="F2391" i="12" s="1"/>
  <c r="G2391" i="12" s="1"/>
  <c r="I2390" i="12"/>
  <c r="H2390" i="12"/>
  <c r="B2390" i="12"/>
  <c r="A2390" i="12"/>
  <c r="F2390" i="12" s="1"/>
  <c r="G2390" i="12" s="1"/>
  <c r="I2389" i="12"/>
  <c r="H2389" i="12"/>
  <c r="B2389" i="12"/>
  <c r="A2389" i="12"/>
  <c r="F2389" i="12" s="1"/>
  <c r="I2388" i="12"/>
  <c r="H2388" i="12"/>
  <c r="B2388" i="12"/>
  <c r="A2388" i="12"/>
  <c r="F2388" i="12" s="1"/>
  <c r="I2387" i="12"/>
  <c r="H2387" i="12"/>
  <c r="B2387" i="12"/>
  <c r="A2387" i="12"/>
  <c r="F2387" i="12" s="1"/>
  <c r="G2387" i="12" s="1"/>
  <c r="I2386" i="12"/>
  <c r="H2386" i="12"/>
  <c r="B2386" i="12"/>
  <c r="A2386" i="12"/>
  <c r="F2386" i="12" s="1"/>
  <c r="G2386" i="12" s="1"/>
  <c r="I2385" i="12"/>
  <c r="H2385" i="12"/>
  <c r="B2385" i="12"/>
  <c r="A2385" i="12"/>
  <c r="F2385" i="12" s="1"/>
  <c r="I2384" i="12"/>
  <c r="H2384" i="12"/>
  <c r="B2384" i="12"/>
  <c r="A2384" i="12"/>
  <c r="F2384" i="12" s="1"/>
  <c r="I2383" i="12"/>
  <c r="H2383" i="12"/>
  <c r="B2383" i="12"/>
  <c r="A2383" i="12"/>
  <c r="F2383" i="12" s="1"/>
  <c r="G2383" i="12" s="1"/>
  <c r="I2382" i="12"/>
  <c r="H2382" i="12"/>
  <c r="B2382" i="12"/>
  <c r="A2382" i="12"/>
  <c r="F2382" i="12" s="1"/>
  <c r="G2382" i="12" s="1"/>
  <c r="I2381" i="12"/>
  <c r="H2381" i="12"/>
  <c r="B2381" i="12"/>
  <c r="A2381" i="12"/>
  <c r="F2381" i="12" s="1"/>
  <c r="I2380" i="12"/>
  <c r="H2380" i="12"/>
  <c r="B2380" i="12"/>
  <c r="A2380" i="12"/>
  <c r="F2380" i="12" s="1"/>
  <c r="I2379" i="12"/>
  <c r="H2379" i="12"/>
  <c r="B2379" i="12"/>
  <c r="A2379" i="12"/>
  <c r="F2379" i="12" s="1"/>
  <c r="G2379" i="12" s="1"/>
  <c r="I2378" i="12"/>
  <c r="H2378" i="12"/>
  <c r="B2378" i="12"/>
  <c r="A2378" i="12"/>
  <c r="F2378" i="12" s="1"/>
  <c r="G2378" i="12" s="1"/>
  <c r="I2377" i="12"/>
  <c r="H2377" i="12"/>
  <c r="B2377" i="12"/>
  <c r="A2377" i="12"/>
  <c r="F2377" i="12" s="1"/>
  <c r="I2376" i="12"/>
  <c r="H2376" i="12"/>
  <c r="B2376" i="12"/>
  <c r="A2376" i="12"/>
  <c r="F2376" i="12" s="1"/>
  <c r="I2375" i="12"/>
  <c r="H2375" i="12"/>
  <c r="B2375" i="12"/>
  <c r="A2375" i="12"/>
  <c r="F2375" i="12" s="1"/>
  <c r="G2375" i="12" s="1"/>
  <c r="I2374" i="12"/>
  <c r="H2374" i="12"/>
  <c r="B2374" i="12"/>
  <c r="A2374" i="12"/>
  <c r="F2374" i="12" s="1"/>
  <c r="G2374" i="12" s="1"/>
  <c r="I2373" i="12"/>
  <c r="H2373" i="12"/>
  <c r="B2373" i="12"/>
  <c r="A2373" i="12"/>
  <c r="F2373" i="12" s="1"/>
  <c r="G2373" i="12" s="1"/>
  <c r="I2372" i="12"/>
  <c r="H2372" i="12"/>
  <c r="B2372" i="12"/>
  <c r="A2372" i="12"/>
  <c r="F2372" i="12" s="1"/>
  <c r="G2372" i="12" s="1"/>
  <c r="I2371" i="12"/>
  <c r="H2371" i="12"/>
  <c r="B2371" i="12"/>
  <c r="A2371" i="12"/>
  <c r="F2371" i="12" s="1"/>
  <c r="G2371" i="12" s="1"/>
  <c r="I2370" i="12"/>
  <c r="H2370" i="12"/>
  <c r="B2370" i="12"/>
  <c r="A2370" i="12"/>
  <c r="F2370" i="12" s="1"/>
  <c r="G2370" i="12" s="1"/>
  <c r="I2369" i="12"/>
  <c r="H2369" i="12"/>
  <c r="B2369" i="12"/>
  <c r="A2369" i="12"/>
  <c r="F2369" i="12" s="1"/>
  <c r="G2369" i="12" s="1"/>
  <c r="I2368" i="12"/>
  <c r="H2368" i="12"/>
  <c r="B2368" i="12"/>
  <c r="A2368" i="12"/>
  <c r="F2368" i="12" s="1"/>
  <c r="G2368" i="12" s="1"/>
  <c r="I2367" i="12"/>
  <c r="H2367" i="12"/>
  <c r="B2367" i="12"/>
  <c r="A2367" i="12"/>
  <c r="F2367" i="12" s="1"/>
  <c r="G2367" i="12" s="1"/>
  <c r="I2366" i="12"/>
  <c r="H2366" i="12"/>
  <c r="B2366" i="12"/>
  <c r="A2366" i="12"/>
  <c r="F2366" i="12" s="1"/>
  <c r="G2366" i="12" s="1"/>
  <c r="I2365" i="12"/>
  <c r="H2365" i="12"/>
  <c r="B2365" i="12"/>
  <c r="A2365" i="12"/>
  <c r="F2365" i="12" s="1"/>
  <c r="G2365" i="12" s="1"/>
  <c r="I2364" i="12"/>
  <c r="H2364" i="12"/>
  <c r="B2364" i="12"/>
  <c r="A2364" i="12"/>
  <c r="F2364" i="12" s="1"/>
  <c r="G2364" i="12" s="1"/>
  <c r="I2363" i="12"/>
  <c r="H2363" i="12"/>
  <c r="B2363" i="12"/>
  <c r="A2363" i="12"/>
  <c r="F2363" i="12" s="1"/>
  <c r="G2363" i="12" s="1"/>
  <c r="I2362" i="12"/>
  <c r="H2362" i="12"/>
  <c r="B2362" i="12"/>
  <c r="A2362" i="12"/>
  <c r="F2362" i="12" s="1"/>
  <c r="G2362" i="12" s="1"/>
  <c r="I2361" i="12"/>
  <c r="H2361" i="12"/>
  <c r="B2361" i="12"/>
  <c r="A2361" i="12"/>
  <c r="F2361" i="12" s="1"/>
  <c r="G2361" i="12" s="1"/>
  <c r="I2360" i="12"/>
  <c r="H2360" i="12"/>
  <c r="B2360" i="12"/>
  <c r="A2360" i="12"/>
  <c r="F2360" i="12" s="1"/>
  <c r="G2360" i="12" s="1"/>
  <c r="I2359" i="12"/>
  <c r="H2359" i="12"/>
  <c r="B2359" i="12"/>
  <c r="A2359" i="12"/>
  <c r="F2359" i="12" s="1"/>
  <c r="G2359" i="12" s="1"/>
  <c r="I2358" i="12"/>
  <c r="H2358" i="12"/>
  <c r="B2358" i="12"/>
  <c r="A2358" i="12"/>
  <c r="F2358" i="12" s="1"/>
  <c r="G2358" i="12" s="1"/>
  <c r="I2357" i="12"/>
  <c r="H2357" i="12"/>
  <c r="B2357" i="12"/>
  <c r="A2357" i="12"/>
  <c r="F2357" i="12" s="1"/>
  <c r="G2357" i="12" s="1"/>
  <c r="I2356" i="12"/>
  <c r="H2356" i="12"/>
  <c r="B2356" i="12"/>
  <c r="A2356" i="12"/>
  <c r="F2356" i="12" s="1"/>
  <c r="G2356" i="12" s="1"/>
  <c r="I2355" i="12"/>
  <c r="H2355" i="12"/>
  <c r="B2355" i="12"/>
  <c r="A2355" i="12"/>
  <c r="F2355" i="12" s="1"/>
  <c r="G2355" i="12" s="1"/>
  <c r="I2354" i="12"/>
  <c r="H2354" i="12"/>
  <c r="B2354" i="12"/>
  <c r="A2354" i="12"/>
  <c r="F2354" i="12" s="1"/>
  <c r="G2354" i="12" s="1"/>
  <c r="I2353" i="12"/>
  <c r="H2353" i="12"/>
  <c r="B2353" i="12"/>
  <c r="A2353" i="12"/>
  <c r="F2353" i="12" s="1"/>
  <c r="G2353" i="12" s="1"/>
  <c r="I2352" i="12"/>
  <c r="H2352" i="12"/>
  <c r="B2352" i="12"/>
  <c r="A2352" i="12"/>
  <c r="F2352" i="12" s="1"/>
  <c r="G2352" i="12" s="1"/>
  <c r="I2351" i="12"/>
  <c r="H2351" i="12"/>
  <c r="B2351" i="12"/>
  <c r="A2351" i="12"/>
  <c r="F2351" i="12" s="1"/>
  <c r="G2351" i="12" s="1"/>
  <c r="I2350" i="12"/>
  <c r="H2350" i="12"/>
  <c r="B2350" i="12"/>
  <c r="A2350" i="12"/>
  <c r="F2350" i="12" s="1"/>
  <c r="G2350" i="12" s="1"/>
  <c r="I2349" i="12"/>
  <c r="H2349" i="12"/>
  <c r="B2349" i="12"/>
  <c r="A2349" i="12"/>
  <c r="F2349" i="12" s="1"/>
  <c r="G2349" i="12" s="1"/>
  <c r="I2348" i="12"/>
  <c r="H2348" i="12"/>
  <c r="B2348" i="12"/>
  <c r="A2348" i="12"/>
  <c r="F2348" i="12" s="1"/>
  <c r="G2348" i="12" s="1"/>
  <c r="I2347" i="12"/>
  <c r="H2347" i="12"/>
  <c r="B2347" i="12"/>
  <c r="A2347" i="12"/>
  <c r="F2347" i="12" s="1"/>
  <c r="G2347" i="12" s="1"/>
  <c r="I2346" i="12"/>
  <c r="H2346" i="12"/>
  <c r="B2346" i="12"/>
  <c r="A2346" i="12"/>
  <c r="F2346" i="12" s="1"/>
  <c r="G2346" i="12" s="1"/>
  <c r="I2345" i="12"/>
  <c r="H2345" i="12"/>
  <c r="B2345" i="12"/>
  <c r="A2345" i="12"/>
  <c r="F2345" i="12" s="1"/>
  <c r="G2345" i="12" s="1"/>
  <c r="I2344" i="12"/>
  <c r="H2344" i="12"/>
  <c r="B2344" i="12"/>
  <c r="A2344" i="12"/>
  <c r="F2344" i="12" s="1"/>
  <c r="G2344" i="12" s="1"/>
  <c r="I2343" i="12"/>
  <c r="H2343" i="12"/>
  <c r="B2343" i="12"/>
  <c r="A2343" i="12"/>
  <c r="F2343" i="12" s="1"/>
  <c r="G2343" i="12" s="1"/>
  <c r="I2342" i="12"/>
  <c r="H2342" i="12"/>
  <c r="B2342" i="12"/>
  <c r="A2342" i="12"/>
  <c r="F2342" i="12" s="1"/>
  <c r="G2342" i="12" s="1"/>
  <c r="I2341" i="12"/>
  <c r="H2341" i="12"/>
  <c r="B2341" i="12"/>
  <c r="A2341" i="12"/>
  <c r="F2341" i="12" s="1"/>
  <c r="G2341" i="12" s="1"/>
  <c r="I2340" i="12"/>
  <c r="H2340" i="12"/>
  <c r="B2340" i="12"/>
  <c r="A2340" i="12"/>
  <c r="F2340" i="12" s="1"/>
  <c r="G2340" i="12" s="1"/>
  <c r="I2339" i="12"/>
  <c r="H2339" i="12"/>
  <c r="B2339" i="12"/>
  <c r="A2339" i="12"/>
  <c r="F2339" i="12" s="1"/>
  <c r="G2339" i="12" s="1"/>
  <c r="I2338" i="12"/>
  <c r="H2338" i="12"/>
  <c r="B2338" i="12"/>
  <c r="A2338" i="12"/>
  <c r="F2338" i="12" s="1"/>
  <c r="G2338" i="12" s="1"/>
  <c r="I2337" i="12"/>
  <c r="H2337" i="12"/>
  <c r="B2337" i="12"/>
  <c r="A2337" i="12"/>
  <c r="F2337" i="12" s="1"/>
  <c r="G2337" i="12" s="1"/>
  <c r="I2336" i="12"/>
  <c r="H2336" i="12"/>
  <c r="B2336" i="12"/>
  <c r="A2336" i="12"/>
  <c r="F2336" i="12" s="1"/>
  <c r="G2336" i="12" s="1"/>
  <c r="I2335" i="12"/>
  <c r="H2335" i="12"/>
  <c r="B2335" i="12"/>
  <c r="A2335" i="12"/>
  <c r="F2335" i="12" s="1"/>
  <c r="G2335" i="12" s="1"/>
  <c r="I2334" i="12"/>
  <c r="H2334" i="12"/>
  <c r="B2334" i="12"/>
  <c r="A2334" i="12"/>
  <c r="F2334" i="12" s="1"/>
  <c r="G2334" i="12" s="1"/>
  <c r="I2333" i="12"/>
  <c r="H2333" i="12"/>
  <c r="B2333" i="12"/>
  <c r="A2333" i="12"/>
  <c r="F2333" i="12" s="1"/>
  <c r="G2333" i="12" s="1"/>
  <c r="I2332" i="12"/>
  <c r="H2332" i="12"/>
  <c r="B2332" i="12"/>
  <c r="A2332" i="12"/>
  <c r="F2332" i="12" s="1"/>
  <c r="G2332" i="12" s="1"/>
  <c r="I2331" i="12"/>
  <c r="H2331" i="12"/>
  <c r="B2331" i="12"/>
  <c r="A2331" i="12"/>
  <c r="F2331" i="12" s="1"/>
  <c r="G2331" i="12" s="1"/>
  <c r="I2330" i="12"/>
  <c r="H2330" i="12"/>
  <c r="B2330" i="12"/>
  <c r="A2330" i="12"/>
  <c r="F2330" i="12" s="1"/>
  <c r="G2330" i="12" s="1"/>
  <c r="I2329" i="12"/>
  <c r="H2329" i="12"/>
  <c r="B2329" i="12"/>
  <c r="A2329" i="12"/>
  <c r="F2329" i="12" s="1"/>
  <c r="G2329" i="12" s="1"/>
  <c r="I2328" i="12"/>
  <c r="H2328" i="12"/>
  <c r="B2328" i="12"/>
  <c r="A2328" i="12"/>
  <c r="F2328" i="12" s="1"/>
  <c r="G2328" i="12" s="1"/>
  <c r="I2327" i="12"/>
  <c r="H2327" i="12"/>
  <c r="B2327" i="12"/>
  <c r="A2327" i="12"/>
  <c r="F2327" i="12" s="1"/>
  <c r="G2327" i="12" s="1"/>
  <c r="I2326" i="12"/>
  <c r="H2326" i="12"/>
  <c r="B2326" i="12"/>
  <c r="A2326" i="12"/>
  <c r="F2326" i="12" s="1"/>
  <c r="G2326" i="12" s="1"/>
  <c r="I2325" i="12"/>
  <c r="H2325" i="12"/>
  <c r="B2325" i="12"/>
  <c r="A2325" i="12"/>
  <c r="F2325" i="12" s="1"/>
  <c r="G2325" i="12" s="1"/>
  <c r="I2324" i="12"/>
  <c r="H2324" i="12"/>
  <c r="B2324" i="12"/>
  <c r="A2324" i="12"/>
  <c r="F2324" i="12" s="1"/>
  <c r="G2324" i="12" s="1"/>
  <c r="I2323" i="12"/>
  <c r="H2323" i="12"/>
  <c r="B2323" i="12"/>
  <c r="A2323" i="12"/>
  <c r="F2323" i="12" s="1"/>
  <c r="G2323" i="12" s="1"/>
  <c r="I2322" i="12"/>
  <c r="H2322" i="12"/>
  <c r="B2322" i="12"/>
  <c r="A2322" i="12"/>
  <c r="F2322" i="12" s="1"/>
  <c r="G2322" i="12" s="1"/>
  <c r="I2321" i="12"/>
  <c r="H2321" i="12"/>
  <c r="B2321" i="12"/>
  <c r="A2321" i="12"/>
  <c r="F2321" i="12" s="1"/>
  <c r="G2321" i="12" s="1"/>
  <c r="I2320" i="12"/>
  <c r="H2320" i="12"/>
  <c r="B2320" i="12"/>
  <c r="A2320" i="12"/>
  <c r="F2320" i="12" s="1"/>
  <c r="G2320" i="12" s="1"/>
  <c r="I2319" i="12"/>
  <c r="H2319" i="12"/>
  <c r="B2319" i="12"/>
  <c r="A2319" i="12"/>
  <c r="F2319" i="12" s="1"/>
  <c r="G2319" i="12" s="1"/>
  <c r="I2318" i="12"/>
  <c r="H2318" i="12"/>
  <c r="B2318" i="12"/>
  <c r="A2318" i="12"/>
  <c r="F2318" i="12" s="1"/>
  <c r="G2318" i="12" s="1"/>
  <c r="I2317" i="12"/>
  <c r="H2317" i="12"/>
  <c r="B2317" i="12"/>
  <c r="A2317" i="12"/>
  <c r="F2317" i="12" s="1"/>
  <c r="G2317" i="12" s="1"/>
  <c r="I2316" i="12"/>
  <c r="H2316" i="12"/>
  <c r="B2316" i="12"/>
  <c r="A2316" i="12"/>
  <c r="F2316" i="12" s="1"/>
  <c r="G2316" i="12" s="1"/>
  <c r="I2315" i="12"/>
  <c r="H2315" i="12"/>
  <c r="B2315" i="12"/>
  <c r="A2315" i="12"/>
  <c r="F2315" i="12" s="1"/>
  <c r="G2315" i="12" s="1"/>
  <c r="I2314" i="12"/>
  <c r="H2314" i="12"/>
  <c r="B2314" i="12"/>
  <c r="A2314" i="12"/>
  <c r="F2314" i="12" s="1"/>
  <c r="G2314" i="12" s="1"/>
  <c r="I2313" i="12"/>
  <c r="H2313" i="12"/>
  <c r="B2313" i="12"/>
  <c r="A2313" i="12"/>
  <c r="F2313" i="12" s="1"/>
  <c r="G2313" i="12" s="1"/>
  <c r="I2312" i="12"/>
  <c r="H2312" i="12"/>
  <c r="B2312" i="12"/>
  <c r="A2312" i="12"/>
  <c r="F2312" i="12" s="1"/>
  <c r="G2312" i="12" s="1"/>
  <c r="I2311" i="12"/>
  <c r="H2311" i="12"/>
  <c r="B2311" i="12"/>
  <c r="A2311" i="12"/>
  <c r="F2311" i="12" s="1"/>
  <c r="G2311" i="12" s="1"/>
  <c r="I2310" i="12"/>
  <c r="H2310" i="12"/>
  <c r="B2310" i="12"/>
  <c r="A2310" i="12"/>
  <c r="F2310" i="12" s="1"/>
  <c r="G2310" i="12" s="1"/>
  <c r="I2309" i="12"/>
  <c r="H2309" i="12"/>
  <c r="B2309" i="12"/>
  <c r="A2309" i="12"/>
  <c r="F2309" i="12" s="1"/>
  <c r="G2309" i="12" s="1"/>
  <c r="I2308" i="12"/>
  <c r="H2308" i="12"/>
  <c r="B2308" i="12"/>
  <c r="A2308" i="12"/>
  <c r="F2308" i="12" s="1"/>
  <c r="G2308" i="12" s="1"/>
  <c r="I2307" i="12"/>
  <c r="H2307" i="12"/>
  <c r="B2307" i="12"/>
  <c r="A2307" i="12"/>
  <c r="F2307" i="12" s="1"/>
  <c r="G2307" i="12" s="1"/>
  <c r="I2306" i="12"/>
  <c r="H2306" i="12"/>
  <c r="B2306" i="12"/>
  <c r="A2306" i="12"/>
  <c r="F2306" i="12" s="1"/>
  <c r="G2306" i="12" s="1"/>
  <c r="I2305" i="12"/>
  <c r="H2305" i="12"/>
  <c r="B2305" i="12"/>
  <c r="A2305" i="12"/>
  <c r="F2305" i="12" s="1"/>
  <c r="G2305" i="12" s="1"/>
  <c r="I2304" i="12"/>
  <c r="H2304" i="12"/>
  <c r="B2304" i="12"/>
  <c r="A2304" i="12"/>
  <c r="F2304" i="12" s="1"/>
  <c r="I2303" i="12"/>
  <c r="H2303" i="12"/>
  <c r="B2303" i="12"/>
  <c r="A2303" i="12"/>
  <c r="F2303" i="12" s="1"/>
  <c r="I2302" i="12"/>
  <c r="H2302" i="12"/>
  <c r="B2302" i="12"/>
  <c r="A2302" i="12"/>
  <c r="F2302" i="12" s="1"/>
  <c r="I2301" i="12"/>
  <c r="H2301" i="12"/>
  <c r="B2301" i="12"/>
  <c r="A2301" i="12"/>
  <c r="F2301" i="12" s="1"/>
  <c r="I2300" i="12"/>
  <c r="H2300" i="12"/>
  <c r="B2300" i="12"/>
  <c r="A2300" i="12"/>
  <c r="F2300" i="12" s="1"/>
  <c r="I2299" i="12"/>
  <c r="H2299" i="12"/>
  <c r="B2299" i="12"/>
  <c r="A2299" i="12"/>
  <c r="F2299" i="12" s="1"/>
  <c r="I2298" i="12"/>
  <c r="H2298" i="12"/>
  <c r="B2298" i="12"/>
  <c r="A2298" i="12"/>
  <c r="F2298" i="12" s="1"/>
  <c r="I2297" i="12"/>
  <c r="H2297" i="12"/>
  <c r="B2297" i="12"/>
  <c r="A2297" i="12"/>
  <c r="F2297" i="12" s="1"/>
  <c r="I2296" i="12"/>
  <c r="H2296" i="12"/>
  <c r="B2296" i="12"/>
  <c r="A2296" i="12"/>
  <c r="F2296" i="12" s="1"/>
  <c r="I2295" i="12"/>
  <c r="H2295" i="12"/>
  <c r="B2295" i="12"/>
  <c r="A2295" i="12"/>
  <c r="F2295" i="12" s="1"/>
  <c r="I2294" i="12"/>
  <c r="H2294" i="12"/>
  <c r="B2294" i="12"/>
  <c r="A2294" i="12"/>
  <c r="F2294" i="12" s="1"/>
  <c r="I2293" i="12"/>
  <c r="H2293" i="12"/>
  <c r="B2293" i="12"/>
  <c r="A2293" i="12"/>
  <c r="F2293" i="12" s="1"/>
  <c r="I2292" i="12"/>
  <c r="H2292" i="12"/>
  <c r="B2292" i="12"/>
  <c r="A2292" i="12"/>
  <c r="F2292" i="12" s="1"/>
  <c r="I2291" i="12"/>
  <c r="H2291" i="12"/>
  <c r="B2291" i="12"/>
  <c r="A2291" i="12"/>
  <c r="F2291" i="12" s="1"/>
  <c r="I2290" i="12"/>
  <c r="H2290" i="12"/>
  <c r="B2290" i="12"/>
  <c r="A2290" i="12"/>
  <c r="F2290" i="12" s="1"/>
  <c r="I2289" i="12"/>
  <c r="H2289" i="12"/>
  <c r="B2289" i="12"/>
  <c r="A2289" i="12"/>
  <c r="F2289" i="12" s="1"/>
  <c r="I2288" i="12"/>
  <c r="H2288" i="12"/>
  <c r="B2288" i="12"/>
  <c r="A2288" i="12"/>
  <c r="F2288" i="12" s="1"/>
  <c r="I2287" i="12"/>
  <c r="H2287" i="12"/>
  <c r="B2287" i="12"/>
  <c r="A2287" i="12"/>
  <c r="F2287" i="12" s="1"/>
  <c r="I2286" i="12"/>
  <c r="H2286" i="12"/>
  <c r="B2286" i="12"/>
  <c r="A2286" i="12"/>
  <c r="F2286" i="12" s="1"/>
  <c r="I2285" i="12"/>
  <c r="H2285" i="12"/>
  <c r="B2285" i="12"/>
  <c r="A2285" i="12"/>
  <c r="F2285" i="12" s="1"/>
  <c r="I2284" i="12"/>
  <c r="H2284" i="12"/>
  <c r="B2284" i="12"/>
  <c r="A2284" i="12"/>
  <c r="F2284" i="12" s="1"/>
  <c r="I2283" i="12"/>
  <c r="H2283" i="12"/>
  <c r="F2283" i="12"/>
  <c r="G2283" i="12" s="1"/>
  <c r="B2283" i="12"/>
  <c r="A2283" i="12"/>
  <c r="I2282" i="12"/>
  <c r="H2282" i="12"/>
  <c r="B2282" i="12"/>
  <c r="A2282" i="12"/>
  <c r="F2282" i="12" s="1"/>
  <c r="I2281" i="12"/>
  <c r="H2281" i="12"/>
  <c r="B2281" i="12"/>
  <c r="A2281" i="12"/>
  <c r="F2281" i="12" s="1"/>
  <c r="I2280" i="12"/>
  <c r="H2280" i="12"/>
  <c r="B2280" i="12"/>
  <c r="A2280" i="12"/>
  <c r="F2280" i="12" s="1"/>
  <c r="I2279" i="12"/>
  <c r="H2279" i="12"/>
  <c r="B2279" i="12"/>
  <c r="A2279" i="12"/>
  <c r="F2279" i="12" s="1"/>
  <c r="I2278" i="12"/>
  <c r="H2278" i="12"/>
  <c r="B2278" i="12"/>
  <c r="A2278" i="12"/>
  <c r="F2278" i="12" s="1"/>
  <c r="I2277" i="12"/>
  <c r="H2277" i="12"/>
  <c r="B2277" i="12"/>
  <c r="A2277" i="12"/>
  <c r="F2277" i="12" s="1"/>
  <c r="I2276" i="12"/>
  <c r="H2276" i="12"/>
  <c r="B2276" i="12"/>
  <c r="A2276" i="12"/>
  <c r="F2276" i="12" s="1"/>
  <c r="I2275" i="12"/>
  <c r="H2275" i="12"/>
  <c r="B2275" i="12"/>
  <c r="A2275" i="12"/>
  <c r="F2275" i="12" s="1"/>
  <c r="I2274" i="12"/>
  <c r="H2274" i="12"/>
  <c r="B2274" i="12"/>
  <c r="A2274" i="12"/>
  <c r="F2274" i="12" s="1"/>
  <c r="I2273" i="12"/>
  <c r="H2273" i="12"/>
  <c r="B2273" i="12"/>
  <c r="A2273" i="12"/>
  <c r="F2273" i="12" s="1"/>
  <c r="I2272" i="12"/>
  <c r="H2272" i="12"/>
  <c r="B2272" i="12"/>
  <c r="A2272" i="12"/>
  <c r="F2272" i="12" s="1"/>
  <c r="I2271" i="12"/>
  <c r="H2271" i="12"/>
  <c r="F2271" i="12"/>
  <c r="G2271" i="12" s="1"/>
  <c r="B2271" i="12"/>
  <c r="A2271" i="12"/>
  <c r="I2270" i="12"/>
  <c r="H2270" i="12"/>
  <c r="B2270" i="12"/>
  <c r="A2270" i="12"/>
  <c r="F2270" i="12" s="1"/>
  <c r="G2270" i="12" s="1"/>
  <c r="I2269" i="12"/>
  <c r="H2269" i="12"/>
  <c r="B2269" i="12"/>
  <c r="A2269" i="12"/>
  <c r="F2269" i="12" s="1"/>
  <c r="G2269" i="12" s="1"/>
  <c r="I2268" i="12"/>
  <c r="H2268" i="12"/>
  <c r="B2268" i="12"/>
  <c r="A2268" i="12"/>
  <c r="F2268" i="12" s="1"/>
  <c r="I2267" i="12"/>
  <c r="H2267" i="12"/>
  <c r="B2267" i="12"/>
  <c r="A2267" i="12"/>
  <c r="F2267" i="12" s="1"/>
  <c r="G2267" i="12" s="1"/>
  <c r="I2266" i="12"/>
  <c r="H2266" i="12"/>
  <c r="B2266" i="12"/>
  <c r="A2266" i="12"/>
  <c r="F2266" i="12" s="1"/>
  <c r="G2266" i="12" s="1"/>
  <c r="I2265" i="12"/>
  <c r="H2265" i="12"/>
  <c r="B2265" i="12"/>
  <c r="A2265" i="12"/>
  <c r="F2265" i="12" s="1"/>
  <c r="G2265" i="12" s="1"/>
  <c r="I2264" i="12"/>
  <c r="H2264" i="12"/>
  <c r="B2264" i="12"/>
  <c r="A2264" i="12"/>
  <c r="F2264" i="12" s="1"/>
  <c r="I2263" i="12"/>
  <c r="H2263" i="12"/>
  <c r="B2263" i="12"/>
  <c r="A2263" i="12"/>
  <c r="F2263" i="12" s="1"/>
  <c r="G2263" i="12" s="1"/>
  <c r="I2262" i="12"/>
  <c r="H2262" i="12"/>
  <c r="B2262" i="12"/>
  <c r="A2262" i="12"/>
  <c r="F2262" i="12" s="1"/>
  <c r="G2262" i="12" s="1"/>
  <c r="I2261" i="12"/>
  <c r="H2261" i="12"/>
  <c r="B2261" i="12"/>
  <c r="A2261" i="12"/>
  <c r="F2261" i="12" s="1"/>
  <c r="G2261" i="12" s="1"/>
  <c r="I2260" i="12"/>
  <c r="H2260" i="12"/>
  <c r="B2260" i="12"/>
  <c r="A2260" i="12"/>
  <c r="F2260" i="12" s="1"/>
  <c r="I2259" i="12"/>
  <c r="H2259" i="12"/>
  <c r="B2259" i="12"/>
  <c r="A2259" i="12"/>
  <c r="F2259" i="12" s="1"/>
  <c r="G2259" i="12" s="1"/>
  <c r="I2258" i="12"/>
  <c r="H2258" i="12"/>
  <c r="B2258" i="12"/>
  <c r="A2258" i="12"/>
  <c r="F2258" i="12" s="1"/>
  <c r="G2258" i="12" s="1"/>
  <c r="I2257" i="12"/>
  <c r="H2257" i="12"/>
  <c r="B2257" i="12"/>
  <c r="A2257" i="12"/>
  <c r="F2257" i="12" s="1"/>
  <c r="G2257" i="12" s="1"/>
  <c r="I2256" i="12"/>
  <c r="H2256" i="12"/>
  <c r="B2256" i="12"/>
  <c r="A2256" i="12"/>
  <c r="F2256" i="12" s="1"/>
  <c r="I2255" i="12"/>
  <c r="H2255" i="12"/>
  <c r="B2255" i="12"/>
  <c r="A2255" i="12"/>
  <c r="F2255" i="12" s="1"/>
  <c r="G2255" i="12" s="1"/>
  <c r="I2254" i="12"/>
  <c r="H2254" i="12"/>
  <c r="B2254" i="12"/>
  <c r="A2254" i="12"/>
  <c r="F2254" i="12" s="1"/>
  <c r="G2254" i="12" s="1"/>
  <c r="I2253" i="12"/>
  <c r="H2253" i="12"/>
  <c r="B2253" i="12"/>
  <c r="A2253" i="12"/>
  <c r="F2253" i="12" s="1"/>
  <c r="G2253" i="12" s="1"/>
  <c r="I2252" i="12"/>
  <c r="H2252" i="12"/>
  <c r="B2252" i="12"/>
  <c r="A2252" i="12"/>
  <c r="F2252" i="12" s="1"/>
  <c r="I2251" i="12"/>
  <c r="H2251" i="12"/>
  <c r="B2251" i="12"/>
  <c r="A2251" i="12"/>
  <c r="F2251" i="12" s="1"/>
  <c r="G2251" i="12" s="1"/>
  <c r="I2250" i="12"/>
  <c r="H2250" i="12"/>
  <c r="B2250" i="12"/>
  <c r="A2250" i="12"/>
  <c r="F2250" i="12" s="1"/>
  <c r="G2250" i="12" s="1"/>
  <c r="I2249" i="12"/>
  <c r="H2249" i="12"/>
  <c r="B2249" i="12"/>
  <c r="A2249" i="12"/>
  <c r="F2249" i="12" s="1"/>
  <c r="G2249" i="12" s="1"/>
  <c r="I2248" i="12"/>
  <c r="H2248" i="12"/>
  <c r="B2248" i="12"/>
  <c r="A2248" i="12"/>
  <c r="F2248" i="12" s="1"/>
  <c r="I2247" i="12"/>
  <c r="H2247" i="12"/>
  <c r="B2247" i="12"/>
  <c r="A2247" i="12"/>
  <c r="F2247" i="12" s="1"/>
  <c r="I2246" i="12"/>
  <c r="H2246" i="12"/>
  <c r="B2246" i="12"/>
  <c r="A2246" i="12"/>
  <c r="F2246" i="12" s="1"/>
  <c r="G2246" i="12" s="1"/>
  <c r="I2245" i="12"/>
  <c r="H2245" i="12"/>
  <c r="B2245" i="12"/>
  <c r="A2245" i="12"/>
  <c r="F2245" i="12" s="1"/>
  <c r="G2245" i="12" s="1"/>
  <c r="I2244" i="12"/>
  <c r="H2244" i="12"/>
  <c r="B2244" i="12"/>
  <c r="A2244" i="12"/>
  <c r="F2244" i="12" s="1"/>
  <c r="I2243" i="12"/>
  <c r="H2243" i="12"/>
  <c r="B2243" i="12"/>
  <c r="A2243" i="12"/>
  <c r="F2243" i="12" s="1"/>
  <c r="I2242" i="12"/>
  <c r="H2242" i="12"/>
  <c r="B2242" i="12"/>
  <c r="A2242" i="12"/>
  <c r="F2242" i="12" s="1"/>
  <c r="G2242" i="12" s="1"/>
  <c r="I2241" i="12"/>
  <c r="H2241" i="12"/>
  <c r="B2241" i="12"/>
  <c r="A2241" i="12"/>
  <c r="F2241" i="12" s="1"/>
  <c r="G2241" i="12" s="1"/>
  <c r="I2240" i="12"/>
  <c r="H2240" i="12"/>
  <c r="B2240" i="12"/>
  <c r="A2240" i="12"/>
  <c r="F2240" i="12" s="1"/>
  <c r="I2239" i="12"/>
  <c r="H2239" i="12"/>
  <c r="B2239" i="12"/>
  <c r="A2239" i="12"/>
  <c r="F2239" i="12" s="1"/>
  <c r="G2239" i="12" s="1"/>
  <c r="I2238" i="12"/>
  <c r="H2238" i="12"/>
  <c r="B2238" i="12"/>
  <c r="A2238" i="12"/>
  <c r="F2238" i="12" s="1"/>
  <c r="G2238" i="12" s="1"/>
  <c r="I2237" i="12"/>
  <c r="H2237" i="12"/>
  <c r="B2237" i="12"/>
  <c r="A2237" i="12"/>
  <c r="F2237" i="12" s="1"/>
  <c r="G2237" i="12" s="1"/>
  <c r="I2236" i="12"/>
  <c r="H2236" i="12"/>
  <c r="B2236" i="12"/>
  <c r="A2236" i="12"/>
  <c r="F2236" i="12" s="1"/>
  <c r="I2235" i="12"/>
  <c r="H2235" i="12"/>
  <c r="B2235" i="12"/>
  <c r="A2235" i="12"/>
  <c r="F2235" i="12" s="1"/>
  <c r="I2234" i="12"/>
  <c r="H2234" i="12"/>
  <c r="B2234" i="12"/>
  <c r="A2234" i="12"/>
  <c r="F2234" i="12" s="1"/>
  <c r="G2234" i="12" s="1"/>
  <c r="I2233" i="12"/>
  <c r="H2233" i="12"/>
  <c r="B2233" i="12"/>
  <c r="A2233" i="12"/>
  <c r="F2233" i="12" s="1"/>
  <c r="G2233" i="12" s="1"/>
  <c r="I2232" i="12"/>
  <c r="H2232" i="12"/>
  <c r="B2232" i="12"/>
  <c r="A2232" i="12"/>
  <c r="F2232" i="12" s="1"/>
  <c r="I2231" i="12"/>
  <c r="H2231" i="12"/>
  <c r="B2231" i="12"/>
  <c r="A2231" i="12"/>
  <c r="F2231" i="12" s="1"/>
  <c r="G2231" i="12" s="1"/>
  <c r="I2230" i="12"/>
  <c r="H2230" i="12"/>
  <c r="B2230" i="12"/>
  <c r="A2230" i="12"/>
  <c r="F2230" i="12" s="1"/>
  <c r="G2230" i="12" s="1"/>
  <c r="I2229" i="12"/>
  <c r="H2229" i="12"/>
  <c r="B2229" i="12"/>
  <c r="A2229" i="12"/>
  <c r="F2229" i="12" s="1"/>
  <c r="G2229" i="12" s="1"/>
  <c r="I2228" i="12"/>
  <c r="H2228" i="12"/>
  <c r="B2228" i="12"/>
  <c r="A2228" i="12"/>
  <c r="F2228" i="12" s="1"/>
  <c r="I2227" i="12"/>
  <c r="H2227" i="12"/>
  <c r="B2227" i="12"/>
  <c r="A2227" i="12"/>
  <c r="F2227" i="12" s="1"/>
  <c r="I2226" i="12"/>
  <c r="H2226" i="12"/>
  <c r="B2226" i="12"/>
  <c r="A2226" i="12"/>
  <c r="F2226" i="12" s="1"/>
  <c r="G2226" i="12" s="1"/>
  <c r="I2225" i="12"/>
  <c r="H2225" i="12"/>
  <c r="B2225" i="12"/>
  <c r="A2225" i="12"/>
  <c r="F2225" i="12" s="1"/>
  <c r="G2225" i="12" s="1"/>
  <c r="I2224" i="12"/>
  <c r="H2224" i="12"/>
  <c r="B2224" i="12"/>
  <c r="A2224" i="12"/>
  <c r="F2224" i="12" s="1"/>
  <c r="I2223" i="12"/>
  <c r="H2223" i="12"/>
  <c r="B2223" i="12"/>
  <c r="A2223" i="12"/>
  <c r="F2223" i="12" s="1"/>
  <c r="G2223" i="12" s="1"/>
  <c r="I2222" i="12"/>
  <c r="H2222" i="12"/>
  <c r="B2222" i="12"/>
  <c r="A2222" i="12"/>
  <c r="F2222" i="12" s="1"/>
  <c r="G2222" i="12" s="1"/>
  <c r="I2221" i="12"/>
  <c r="H2221" i="12"/>
  <c r="B2221" i="12"/>
  <c r="A2221" i="12"/>
  <c r="F2221" i="12" s="1"/>
  <c r="G2221" i="12" s="1"/>
  <c r="I2220" i="12"/>
  <c r="H2220" i="12"/>
  <c r="B2220" i="12"/>
  <c r="A2220" i="12"/>
  <c r="F2220" i="12" s="1"/>
  <c r="I2219" i="12"/>
  <c r="H2219" i="12"/>
  <c r="F2219" i="12"/>
  <c r="B2219" i="12"/>
  <c r="A2219" i="12"/>
  <c r="I2218" i="12"/>
  <c r="H2218" i="12"/>
  <c r="B2218" i="12"/>
  <c r="A2218" i="12"/>
  <c r="F2218" i="12" s="1"/>
  <c r="I2217" i="12"/>
  <c r="H2217" i="12"/>
  <c r="B2217" i="12"/>
  <c r="A2217" i="12"/>
  <c r="F2217" i="12" s="1"/>
  <c r="I2216" i="12"/>
  <c r="H2216" i="12"/>
  <c r="B2216" i="12"/>
  <c r="A2216" i="12"/>
  <c r="F2216" i="12" s="1"/>
  <c r="I2215" i="12"/>
  <c r="H2215" i="12"/>
  <c r="B2215" i="12"/>
  <c r="A2215" i="12"/>
  <c r="F2215" i="12" s="1"/>
  <c r="I2214" i="12"/>
  <c r="H2214" i="12"/>
  <c r="B2214" i="12"/>
  <c r="A2214" i="12"/>
  <c r="F2214" i="12" s="1"/>
  <c r="I2213" i="12"/>
  <c r="H2213" i="12"/>
  <c r="B2213" i="12"/>
  <c r="A2213" i="12"/>
  <c r="F2213" i="12" s="1"/>
  <c r="I2212" i="12"/>
  <c r="H2212" i="12"/>
  <c r="B2212" i="12"/>
  <c r="A2212" i="12"/>
  <c r="F2212" i="12" s="1"/>
  <c r="I2211" i="12"/>
  <c r="H2211" i="12"/>
  <c r="F2211" i="12"/>
  <c r="B2211" i="12"/>
  <c r="A2211" i="12"/>
  <c r="I2210" i="12"/>
  <c r="H2210" i="12"/>
  <c r="B2210" i="12"/>
  <c r="A2210" i="12"/>
  <c r="F2210" i="12" s="1"/>
  <c r="I2209" i="12"/>
  <c r="H2209" i="12"/>
  <c r="B2209" i="12"/>
  <c r="A2209" i="12"/>
  <c r="F2209" i="12" s="1"/>
  <c r="I2208" i="12"/>
  <c r="H2208" i="12"/>
  <c r="B2208" i="12"/>
  <c r="A2208" i="12"/>
  <c r="F2208" i="12" s="1"/>
  <c r="I2207" i="12"/>
  <c r="H2207" i="12"/>
  <c r="B2207" i="12"/>
  <c r="A2207" i="12"/>
  <c r="F2207" i="12" s="1"/>
  <c r="I2206" i="12"/>
  <c r="H2206" i="12"/>
  <c r="B2206" i="12"/>
  <c r="A2206" i="12"/>
  <c r="F2206" i="12" s="1"/>
  <c r="I2205" i="12"/>
  <c r="H2205" i="12"/>
  <c r="B2205" i="12"/>
  <c r="A2205" i="12"/>
  <c r="F2205" i="12" s="1"/>
  <c r="I2204" i="12"/>
  <c r="H2204" i="12"/>
  <c r="B2204" i="12"/>
  <c r="A2204" i="12"/>
  <c r="F2204" i="12" s="1"/>
  <c r="I2203" i="12"/>
  <c r="H2203" i="12"/>
  <c r="B2203" i="12"/>
  <c r="A2203" i="12"/>
  <c r="F2203" i="12" s="1"/>
  <c r="I2202" i="12"/>
  <c r="H2202" i="12"/>
  <c r="B2202" i="12"/>
  <c r="A2202" i="12"/>
  <c r="F2202" i="12" s="1"/>
  <c r="I2201" i="12"/>
  <c r="H2201" i="12"/>
  <c r="B2201" i="12"/>
  <c r="A2201" i="12"/>
  <c r="F2201" i="12" s="1"/>
  <c r="I2200" i="12"/>
  <c r="H2200" i="12"/>
  <c r="B2200" i="12"/>
  <c r="A2200" i="12"/>
  <c r="F2200" i="12" s="1"/>
  <c r="I2199" i="12"/>
  <c r="H2199" i="12"/>
  <c r="B2199" i="12"/>
  <c r="A2199" i="12"/>
  <c r="F2199" i="12" s="1"/>
  <c r="I2198" i="12"/>
  <c r="H2198" i="12"/>
  <c r="B2198" i="12"/>
  <c r="A2198" i="12"/>
  <c r="F2198" i="12" s="1"/>
  <c r="I2197" i="12"/>
  <c r="H2197" i="12"/>
  <c r="B2197" i="12"/>
  <c r="A2197" i="12"/>
  <c r="F2197" i="12" s="1"/>
  <c r="I2196" i="12"/>
  <c r="H2196" i="12"/>
  <c r="B2196" i="12"/>
  <c r="A2196" i="12"/>
  <c r="F2196" i="12" s="1"/>
  <c r="I2195" i="12"/>
  <c r="H2195" i="12"/>
  <c r="B2195" i="12"/>
  <c r="A2195" i="12"/>
  <c r="F2195" i="12" s="1"/>
  <c r="I2194" i="12"/>
  <c r="H2194" i="12"/>
  <c r="B2194" i="12"/>
  <c r="A2194" i="12"/>
  <c r="F2194" i="12" s="1"/>
  <c r="I2193" i="12"/>
  <c r="H2193" i="12"/>
  <c r="B2193" i="12"/>
  <c r="A2193" i="12"/>
  <c r="F2193" i="12" s="1"/>
  <c r="I2192" i="12"/>
  <c r="H2192" i="12"/>
  <c r="B2192" i="12"/>
  <c r="A2192" i="12"/>
  <c r="F2192" i="12" s="1"/>
  <c r="I2191" i="12"/>
  <c r="H2191" i="12"/>
  <c r="B2191" i="12"/>
  <c r="A2191" i="12"/>
  <c r="F2191" i="12" s="1"/>
  <c r="I2190" i="12"/>
  <c r="H2190" i="12"/>
  <c r="B2190" i="12"/>
  <c r="A2190" i="12"/>
  <c r="F2190" i="12" s="1"/>
  <c r="I2189" i="12"/>
  <c r="H2189" i="12"/>
  <c r="B2189" i="12"/>
  <c r="A2189" i="12"/>
  <c r="F2189" i="12" s="1"/>
  <c r="I2188" i="12"/>
  <c r="H2188" i="12"/>
  <c r="B2188" i="12"/>
  <c r="A2188" i="12"/>
  <c r="F2188" i="12" s="1"/>
  <c r="I2187" i="12"/>
  <c r="H2187" i="12"/>
  <c r="B2187" i="12"/>
  <c r="A2187" i="12"/>
  <c r="F2187" i="12" s="1"/>
  <c r="I2186" i="12"/>
  <c r="H2186" i="12"/>
  <c r="B2186" i="12"/>
  <c r="A2186" i="12"/>
  <c r="F2186" i="12" s="1"/>
  <c r="I2185" i="12"/>
  <c r="H2185" i="12"/>
  <c r="B2185" i="12"/>
  <c r="A2185" i="12"/>
  <c r="F2185" i="12" s="1"/>
  <c r="I2184" i="12"/>
  <c r="H2184" i="12"/>
  <c r="B2184" i="12"/>
  <c r="A2184" i="12"/>
  <c r="F2184" i="12" s="1"/>
  <c r="I2183" i="12"/>
  <c r="H2183" i="12"/>
  <c r="B2183" i="12"/>
  <c r="A2183" i="12"/>
  <c r="F2183" i="12" s="1"/>
  <c r="I2182" i="12"/>
  <c r="H2182" i="12"/>
  <c r="B2182" i="12"/>
  <c r="A2182" i="12"/>
  <c r="F2182" i="12" s="1"/>
  <c r="I2181" i="12"/>
  <c r="H2181" i="12"/>
  <c r="B2181" i="12"/>
  <c r="A2181" i="12"/>
  <c r="F2181" i="12" s="1"/>
  <c r="I2180" i="12"/>
  <c r="H2180" i="12"/>
  <c r="B2180" i="12"/>
  <c r="A2180" i="12"/>
  <c r="F2180" i="12" s="1"/>
  <c r="I2179" i="12"/>
  <c r="H2179" i="12"/>
  <c r="B2179" i="12"/>
  <c r="A2179" i="12"/>
  <c r="F2179" i="12" s="1"/>
  <c r="I2178" i="12"/>
  <c r="H2178" i="12"/>
  <c r="B2178" i="12"/>
  <c r="A2178" i="12"/>
  <c r="F2178" i="12" s="1"/>
  <c r="I2177" i="12"/>
  <c r="H2177" i="12"/>
  <c r="B2177" i="12"/>
  <c r="A2177" i="12"/>
  <c r="F2177" i="12" s="1"/>
  <c r="I2176" i="12"/>
  <c r="H2176" i="12"/>
  <c r="B2176" i="12"/>
  <c r="A2176" i="12"/>
  <c r="F2176" i="12" s="1"/>
  <c r="I2175" i="12"/>
  <c r="H2175" i="12"/>
  <c r="B2175" i="12"/>
  <c r="A2175" i="12"/>
  <c r="F2175" i="12" s="1"/>
  <c r="I2174" i="12"/>
  <c r="H2174" i="12"/>
  <c r="B2174" i="12"/>
  <c r="A2174" i="12"/>
  <c r="F2174" i="12" s="1"/>
  <c r="I2173" i="12"/>
  <c r="H2173" i="12"/>
  <c r="B2173" i="12"/>
  <c r="A2173" i="12"/>
  <c r="F2173" i="12" s="1"/>
  <c r="I2172" i="12"/>
  <c r="H2172" i="12"/>
  <c r="B2172" i="12"/>
  <c r="A2172" i="12"/>
  <c r="F2172" i="12" s="1"/>
  <c r="I2171" i="12"/>
  <c r="H2171" i="12"/>
  <c r="B2171" i="12"/>
  <c r="A2171" i="12"/>
  <c r="F2171" i="12" s="1"/>
  <c r="I2170" i="12"/>
  <c r="H2170" i="12"/>
  <c r="B2170" i="12"/>
  <c r="A2170" i="12"/>
  <c r="F2170" i="12" s="1"/>
  <c r="I2169" i="12"/>
  <c r="H2169" i="12"/>
  <c r="B2169" i="12"/>
  <c r="A2169" i="12"/>
  <c r="F2169" i="12" s="1"/>
  <c r="I2168" i="12"/>
  <c r="H2168" i="12"/>
  <c r="B2168" i="12"/>
  <c r="A2168" i="12"/>
  <c r="F2168" i="12" s="1"/>
  <c r="I2167" i="12"/>
  <c r="H2167" i="12"/>
  <c r="B2167" i="12"/>
  <c r="A2167" i="12"/>
  <c r="F2167" i="12" s="1"/>
  <c r="I2166" i="12"/>
  <c r="H2166" i="12"/>
  <c r="B2166" i="12"/>
  <c r="A2166" i="12"/>
  <c r="F2166" i="12" s="1"/>
  <c r="I2165" i="12"/>
  <c r="H2165" i="12"/>
  <c r="B2165" i="12"/>
  <c r="A2165" i="12"/>
  <c r="F2165" i="12" s="1"/>
  <c r="I2164" i="12"/>
  <c r="H2164" i="12"/>
  <c r="B2164" i="12"/>
  <c r="A2164" i="12"/>
  <c r="F2164" i="12" s="1"/>
  <c r="I2163" i="12"/>
  <c r="H2163" i="12"/>
  <c r="B2163" i="12"/>
  <c r="A2163" i="12"/>
  <c r="F2163" i="12" s="1"/>
  <c r="I2162" i="12"/>
  <c r="H2162" i="12"/>
  <c r="B2162" i="12"/>
  <c r="A2162" i="12"/>
  <c r="F2162" i="12" s="1"/>
  <c r="I2161" i="12"/>
  <c r="H2161" i="12"/>
  <c r="B2161" i="12"/>
  <c r="A2161" i="12"/>
  <c r="F2161" i="12" s="1"/>
  <c r="I2160" i="12"/>
  <c r="H2160" i="12"/>
  <c r="B2160" i="12"/>
  <c r="A2160" i="12"/>
  <c r="F2160" i="12" s="1"/>
  <c r="I2159" i="12"/>
  <c r="H2159" i="12"/>
  <c r="B2159" i="12"/>
  <c r="A2159" i="12"/>
  <c r="F2159" i="12" s="1"/>
  <c r="I2158" i="12"/>
  <c r="H2158" i="12"/>
  <c r="B2158" i="12"/>
  <c r="A2158" i="12"/>
  <c r="F2158" i="12" s="1"/>
  <c r="I2157" i="12"/>
  <c r="H2157" i="12"/>
  <c r="B2157" i="12"/>
  <c r="A2157" i="12"/>
  <c r="F2157" i="12" s="1"/>
  <c r="I2156" i="12"/>
  <c r="H2156" i="12"/>
  <c r="B2156" i="12"/>
  <c r="A2156" i="12"/>
  <c r="F2156" i="12" s="1"/>
  <c r="I2155" i="12"/>
  <c r="H2155" i="12"/>
  <c r="B2155" i="12"/>
  <c r="A2155" i="12"/>
  <c r="F2155" i="12" s="1"/>
  <c r="I2154" i="12"/>
  <c r="H2154" i="12"/>
  <c r="B2154" i="12"/>
  <c r="A2154" i="12"/>
  <c r="F2154" i="12" s="1"/>
  <c r="I2153" i="12"/>
  <c r="H2153" i="12"/>
  <c r="B2153" i="12"/>
  <c r="A2153" i="12"/>
  <c r="F2153" i="12" s="1"/>
  <c r="I2152" i="12"/>
  <c r="H2152" i="12"/>
  <c r="B2152" i="12"/>
  <c r="A2152" i="12"/>
  <c r="F2152" i="12" s="1"/>
  <c r="I2151" i="12"/>
  <c r="H2151" i="12"/>
  <c r="F2151" i="12"/>
  <c r="G2151" i="12" s="1"/>
  <c r="B2151" i="12"/>
  <c r="A2151" i="12"/>
  <c r="I2150" i="12"/>
  <c r="H2150" i="12"/>
  <c r="B2150" i="12"/>
  <c r="A2150" i="12"/>
  <c r="F2150" i="12" s="1"/>
  <c r="I2149" i="12"/>
  <c r="H2149" i="12"/>
  <c r="B2149" i="12"/>
  <c r="A2149" i="12"/>
  <c r="F2149" i="12" s="1"/>
  <c r="I2148" i="12"/>
  <c r="H2148" i="12"/>
  <c r="B2148" i="12"/>
  <c r="A2148" i="12"/>
  <c r="F2148" i="12" s="1"/>
  <c r="I2147" i="12"/>
  <c r="H2147" i="12"/>
  <c r="B2147" i="12"/>
  <c r="A2147" i="12"/>
  <c r="F2147" i="12" s="1"/>
  <c r="I2146" i="12"/>
  <c r="H2146" i="12"/>
  <c r="B2146" i="12"/>
  <c r="A2146" i="12"/>
  <c r="F2146" i="12" s="1"/>
  <c r="I2145" i="12"/>
  <c r="H2145" i="12"/>
  <c r="B2145" i="12"/>
  <c r="A2145" i="12"/>
  <c r="F2145" i="12" s="1"/>
  <c r="I2144" i="12"/>
  <c r="H2144" i="12"/>
  <c r="B2144" i="12"/>
  <c r="A2144" i="12"/>
  <c r="F2144" i="12" s="1"/>
  <c r="I2143" i="12"/>
  <c r="H2143" i="12"/>
  <c r="B2143" i="12"/>
  <c r="A2143" i="12"/>
  <c r="F2143" i="12" s="1"/>
  <c r="I2142" i="12"/>
  <c r="H2142" i="12"/>
  <c r="B2142" i="12"/>
  <c r="A2142" i="12"/>
  <c r="F2142" i="12" s="1"/>
  <c r="I2141" i="12"/>
  <c r="H2141" i="12"/>
  <c r="B2141" i="12"/>
  <c r="A2141" i="12"/>
  <c r="F2141" i="12" s="1"/>
  <c r="I2140" i="12"/>
  <c r="H2140" i="12"/>
  <c r="B2140" i="12"/>
  <c r="A2140" i="12"/>
  <c r="F2140" i="12" s="1"/>
  <c r="I2139" i="12"/>
  <c r="H2139" i="12"/>
  <c r="B2139" i="12"/>
  <c r="A2139" i="12"/>
  <c r="F2139" i="12" s="1"/>
  <c r="G2139" i="12" s="1"/>
  <c r="I2138" i="12"/>
  <c r="H2138" i="12"/>
  <c r="B2138" i="12"/>
  <c r="A2138" i="12"/>
  <c r="F2138" i="12" s="1"/>
  <c r="G2138" i="12" s="1"/>
  <c r="I2137" i="12"/>
  <c r="H2137" i="12"/>
  <c r="B2137" i="12"/>
  <c r="A2137" i="12"/>
  <c r="F2137" i="12" s="1"/>
  <c r="G2137" i="12" s="1"/>
  <c r="I2136" i="12"/>
  <c r="H2136" i="12"/>
  <c r="B2136" i="12"/>
  <c r="A2136" i="12"/>
  <c r="F2136" i="12" s="1"/>
  <c r="I2135" i="12"/>
  <c r="H2135" i="12"/>
  <c r="B2135" i="12"/>
  <c r="A2135" i="12"/>
  <c r="F2135" i="12" s="1"/>
  <c r="I2134" i="12"/>
  <c r="H2134" i="12"/>
  <c r="B2134" i="12"/>
  <c r="A2134" i="12"/>
  <c r="F2134" i="12" s="1"/>
  <c r="I2133" i="12"/>
  <c r="H2133" i="12"/>
  <c r="B2133" i="12"/>
  <c r="A2133" i="12"/>
  <c r="F2133" i="12" s="1"/>
  <c r="I2132" i="12"/>
  <c r="H2132" i="12"/>
  <c r="B2132" i="12"/>
  <c r="A2132" i="12"/>
  <c r="F2132" i="12" s="1"/>
  <c r="I2131" i="12"/>
  <c r="H2131" i="12"/>
  <c r="B2131" i="12"/>
  <c r="A2131" i="12"/>
  <c r="F2131" i="12" s="1"/>
  <c r="I2130" i="12"/>
  <c r="H2130" i="12"/>
  <c r="B2130" i="12"/>
  <c r="A2130" i="12"/>
  <c r="F2130" i="12" s="1"/>
  <c r="I2129" i="12"/>
  <c r="H2129" i="12"/>
  <c r="B2129" i="12"/>
  <c r="A2129" i="12"/>
  <c r="F2129" i="12" s="1"/>
  <c r="I2128" i="12"/>
  <c r="H2128" i="12"/>
  <c r="B2128" i="12"/>
  <c r="A2128" i="12"/>
  <c r="F2128" i="12" s="1"/>
  <c r="I2127" i="12"/>
  <c r="H2127" i="12"/>
  <c r="B2127" i="12"/>
  <c r="A2127" i="12"/>
  <c r="F2127" i="12" s="1"/>
  <c r="I2126" i="12"/>
  <c r="H2126" i="12"/>
  <c r="B2126" i="12"/>
  <c r="A2126" i="12"/>
  <c r="F2126" i="12" s="1"/>
  <c r="I2125" i="12"/>
  <c r="H2125" i="12"/>
  <c r="B2125" i="12"/>
  <c r="A2125" i="12"/>
  <c r="F2125" i="12" s="1"/>
  <c r="I2124" i="12"/>
  <c r="H2124" i="12"/>
  <c r="B2124" i="12"/>
  <c r="A2124" i="12"/>
  <c r="F2124" i="12" s="1"/>
  <c r="I2123" i="12"/>
  <c r="H2123" i="12"/>
  <c r="F2123" i="12"/>
  <c r="G2123" i="12" s="1"/>
  <c r="B2123" i="12"/>
  <c r="A2123" i="12"/>
  <c r="I2122" i="12"/>
  <c r="H2122" i="12"/>
  <c r="B2122" i="12"/>
  <c r="A2122" i="12"/>
  <c r="F2122" i="12" s="1"/>
  <c r="I2121" i="12"/>
  <c r="H2121" i="12"/>
  <c r="B2121" i="12"/>
  <c r="A2121" i="12"/>
  <c r="F2121" i="12" s="1"/>
  <c r="I2120" i="12"/>
  <c r="H2120" i="12"/>
  <c r="B2120" i="12"/>
  <c r="A2120" i="12"/>
  <c r="F2120" i="12" s="1"/>
  <c r="I2119" i="12"/>
  <c r="H2119" i="12"/>
  <c r="B2119" i="12"/>
  <c r="A2119" i="12"/>
  <c r="F2119" i="12" s="1"/>
  <c r="I2118" i="12"/>
  <c r="H2118" i="12"/>
  <c r="B2118" i="12"/>
  <c r="A2118" i="12"/>
  <c r="F2118" i="12" s="1"/>
  <c r="I2117" i="12"/>
  <c r="H2117" i="12"/>
  <c r="B2117" i="12"/>
  <c r="A2117" i="12"/>
  <c r="F2117" i="12" s="1"/>
  <c r="I2116" i="12"/>
  <c r="H2116" i="12"/>
  <c r="B2116" i="12"/>
  <c r="A2116" i="12"/>
  <c r="F2116" i="12" s="1"/>
  <c r="I2115" i="12"/>
  <c r="H2115" i="12"/>
  <c r="B2115" i="12"/>
  <c r="A2115" i="12"/>
  <c r="F2115" i="12" s="1"/>
  <c r="I2114" i="12"/>
  <c r="H2114" i="12"/>
  <c r="B2114" i="12"/>
  <c r="A2114" i="12"/>
  <c r="F2114" i="12" s="1"/>
  <c r="I2113" i="12"/>
  <c r="H2113" i="12"/>
  <c r="B2113" i="12"/>
  <c r="A2113" i="12"/>
  <c r="F2113" i="12" s="1"/>
  <c r="I2112" i="12"/>
  <c r="H2112" i="12"/>
  <c r="F2112" i="12"/>
  <c r="B2112" i="12"/>
  <c r="A2112" i="12"/>
  <c r="I2111" i="12"/>
  <c r="H2111" i="12"/>
  <c r="B2111" i="12"/>
  <c r="A2111" i="12"/>
  <c r="F2111" i="12" s="1"/>
  <c r="I2110" i="12"/>
  <c r="H2110" i="12"/>
  <c r="B2110" i="12"/>
  <c r="A2110" i="12"/>
  <c r="F2110" i="12" s="1"/>
  <c r="I2109" i="12"/>
  <c r="H2109" i="12"/>
  <c r="B2109" i="12"/>
  <c r="A2109" i="12"/>
  <c r="F2109" i="12" s="1"/>
  <c r="I2108" i="12"/>
  <c r="H2108" i="12"/>
  <c r="B2108" i="12"/>
  <c r="A2108" i="12"/>
  <c r="F2108" i="12" s="1"/>
  <c r="I2107" i="12"/>
  <c r="H2107" i="12"/>
  <c r="B2107" i="12"/>
  <c r="A2107" i="12"/>
  <c r="F2107" i="12" s="1"/>
  <c r="G2107" i="12" s="1"/>
  <c r="I2106" i="12"/>
  <c r="H2106" i="12"/>
  <c r="B2106" i="12"/>
  <c r="A2106" i="12"/>
  <c r="F2106" i="12" s="1"/>
  <c r="G2106" i="12" s="1"/>
  <c r="I2105" i="12"/>
  <c r="H2105" i="12"/>
  <c r="B2105" i="12"/>
  <c r="A2105" i="12"/>
  <c r="F2105" i="12" s="1"/>
  <c r="G2105" i="12" s="1"/>
  <c r="I2104" i="12"/>
  <c r="H2104" i="12"/>
  <c r="B2104" i="12"/>
  <c r="A2104" i="12"/>
  <c r="F2104" i="12" s="1"/>
  <c r="I2103" i="12"/>
  <c r="H2103" i="12"/>
  <c r="B2103" i="12"/>
  <c r="A2103" i="12"/>
  <c r="F2103" i="12" s="1"/>
  <c r="I2102" i="12"/>
  <c r="H2102" i="12"/>
  <c r="B2102" i="12"/>
  <c r="A2102" i="12"/>
  <c r="F2102" i="12" s="1"/>
  <c r="G2102" i="12" s="1"/>
  <c r="I2101" i="12"/>
  <c r="H2101" i="12"/>
  <c r="B2101" i="12"/>
  <c r="A2101" i="12"/>
  <c r="F2101" i="12" s="1"/>
  <c r="G2101" i="12" s="1"/>
  <c r="I2100" i="12"/>
  <c r="H2100" i="12"/>
  <c r="B2100" i="12"/>
  <c r="A2100" i="12"/>
  <c r="F2100" i="12" s="1"/>
  <c r="I2099" i="12"/>
  <c r="H2099" i="12"/>
  <c r="B2099" i="12"/>
  <c r="A2099" i="12"/>
  <c r="F2099" i="12" s="1"/>
  <c r="I2098" i="12"/>
  <c r="H2098" i="12"/>
  <c r="B2098" i="12"/>
  <c r="A2098" i="12"/>
  <c r="F2098" i="12" s="1"/>
  <c r="G2098" i="12" s="1"/>
  <c r="I2097" i="12"/>
  <c r="H2097" i="12"/>
  <c r="B2097" i="12"/>
  <c r="A2097" i="12"/>
  <c r="F2097" i="12" s="1"/>
  <c r="G2097" i="12" s="1"/>
  <c r="I2096" i="12"/>
  <c r="H2096" i="12"/>
  <c r="B2096" i="12"/>
  <c r="A2096" i="12"/>
  <c r="F2096" i="12" s="1"/>
  <c r="I2095" i="12"/>
  <c r="H2095" i="12"/>
  <c r="B2095" i="12"/>
  <c r="A2095" i="12"/>
  <c r="F2095" i="12" s="1"/>
  <c r="I2094" i="12"/>
  <c r="H2094" i="12"/>
  <c r="B2094" i="12"/>
  <c r="A2094" i="12"/>
  <c r="F2094" i="12" s="1"/>
  <c r="I2093" i="12"/>
  <c r="H2093" i="12"/>
  <c r="B2093" i="12"/>
  <c r="A2093" i="12"/>
  <c r="F2093" i="12" s="1"/>
  <c r="I2092" i="12"/>
  <c r="H2092" i="12"/>
  <c r="B2092" i="12"/>
  <c r="A2092" i="12"/>
  <c r="F2092" i="12" s="1"/>
  <c r="I2091" i="12"/>
  <c r="H2091" i="12"/>
  <c r="F2091" i="12"/>
  <c r="G2091" i="12" s="1"/>
  <c r="B2091" i="12"/>
  <c r="A2091" i="12"/>
  <c r="I2090" i="12"/>
  <c r="H2090" i="12"/>
  <c r="B2090" i="12"/>
  <c r="A2090" i="12"/>
  <c r="F2090" i="12" s="1"/>
  <c r="I2089" i="12"/>
  <c r="H2089" i="12"/>
  <c r="B2089" i="12"/>
  <c r="A2089" i="12"/>
  <c r="F2089" i="12" s="1"/>
  <c r="I2088" i="12"/>
  <c r="H2088" i="12"/>
  <c r="B2088" i="12"/>
  <c r="A2088" i="12"/>
  <c r="F2088" i="12" s="1"/>
  <c r="I2087" i="12"/>
  <c r="H2087" i="12"/>
  <c r="B2087" i="12"/>
  <c r="A2087" i="12"/>
  <c r="F2087" i="12" s="1"/>
  <c r="I2086" i="12"/>
  <c r="H2086" i="12"/>
  <c r="B2086" i="12"/>
  <c r="A2086" i="12"/>
  <c r="F2086" i="12" s="1"/>
  <c r="I2085" i="12"/>
  <c r="H2085" i="12"/>
  <c r="B2085" i="12"/>
  <c r="A2085" i="12"/>
  <c r="F2085" i="12" s="1"/>
  <c r="I2084" i="12"/>
  <c r="H2084" i="12"/>
  <c r="F2084" i="12"/>
  <c r="B2084" i="12"/>
  <c r="A2084" i="12"/>
  <c r="I2083" i="12"/>
  <c r="H2083" i="12"/>
  <c r="B2083" i="12"/>
  <c r="A2083" i="12"/>
  <c r="F2083" i="12" s="1"/>
  <c r="I2082" i="12"/>
  <c r="H2082" i="12"/>
  <c r="B2082" i="12"/>
  <c r="A2082" i="12"/>
  <c r="F2082" i="12" s="1"/>
  <c r="I2081" i="12"/>
  <c r="H2081" i="12"/>
  <c r="B2081" i="12"/>
  <c r="A2081" i="12"/>
  <c r="F2081" i="12" s="1"/>
  <c r="I2080" i="12"/>
  <c r="H2080" i="12"/>
  <c r="B2080" i="12"/>
  <c r="A2080" i="12"/>
  <c r="F2080" i="12" s="1"/>
  <c r="I2079" i="12"/>
  <c r="H2079" i="12"/>
  <c r="B2079" i="12"/>
  <c r="A2079" i="12"/>
  <c r="F2079" i="12" s="1"/>
  <c r="G2079" i="12" s="1"/>
  <c r="I2078" i="12"/>
  <c r="H2078" i="12"/>
  <c r="B2078" i="12"/>
  <c r="A2078" i="12"/>
  <c r="F2078" i="12" s="1"/>
  <c r="G2078" i="12" s="1"/>
  <c r="I2077" i="12"/>
  <c r="H2077" i="12"/>
  <c r="B2077" i="12"/>
  <c r="A2077" i="12"/>
  <c r="F2077" i="12" s="1"/>
  <c r="G2077" i="12" s="1"/>
  <c r="I2076" i="12"/>
  <c r="H2076" i="12"/>
  <c r="B2076" i="12"/>
  <c r="A2076" i="12"/>
  <c r="F2076" i="12" s="1"/>
  <c r="G2076" i="12" s="1"/>
  <c r="I2075" i="12"/>
  <c r="H2075" i="12"/>
  <c r="B2075" i="12"/>
  <c r="A2075" i="12"/>
  <c r="F2075" i="12" s="1"/>
  <c r="G2075" i="12" s="1"/>
  <c r="I2074" i="12"/>
  <c r="H2074" i="12"/>
  <c r="B2074" i="12"/>
  <c r="A2074" i="12"/>
  <c r="F2074" i="12" s="1"/>
  <c r="G2074" i="12" s="1"/>
  <c r="I2073" i="12"/>
  <c r="H2073" i="12"/>
  <c r="B2073" i="12"/>
  <c r="A2073" i="12"/>
  <c r="F2073" i="12" s="1"/>
  <c r="G2073" i="12" s="1"/>
  <c r="I2072" i="12"/>
  <c r="H2072" i="12"/>
  <c r="B2072" i="12"/>
  <c r="A2072" i="12"/>
  <c r="F2072" i="12" s="1"/>
  <c r="I2071" i="12"/>
  <c r="H2071" i="12"/>
  <c r="B2071" i="12"/>
  <c r="A2071" i="12"/>
  <c r="F2071" i="12" s="1"/>
  <c r="I2070" i="12"/>
  <c r="H2070" i="12"/>
  <c r="B2070" i="12"/>
  <c r="A2070" i="12"/>
  <c r="F2070" i="12" s="1"/>
  <c r="G2070" i="12" s="1"/>
  <c r="I2069" i="12"/>
  <c r="H2069" i="12"/>
  <c r="B2069" i="12"/>
  <c r="A2069" i="12"/>
  <c r="F2069" i="12" s="1"/>
  <c r="G2069" i="12" s="1"/>
  <c r="I2068" i="12"/>
  <c r="H2068" i="12"/>
  <c r="B2068" i="12"/>
  <c r="A2068" i="12"/>
  <c r="F2068" i="12" s="1"/>
  <c r="I2067" i="12"/>
  <c r="H2067" i="12"/>
  <c r="B2067" i="12"/>
  <c r="A2067" i="12"/>
  <c r="F2067" i="12" s="1"/>
  <c r="I2066" i="12"/>
  <c r="H2066" i="12"/>
  <c r="B2066" i="12"/>
  <c r="A2066" i="12"/>
  <c r="F2066" i="12" s="1"/>
  <c r="I2065" i="12"/>
  <c r="H2065" i="12"/>
  <c r="B2065" i="12"/>
  <c r="A2065" i="12"/>
  <c r="F2065" i="12" s="1"/>
  <c r="I2064" i="12"/>
  <c r="H2064" i="12"/>
  <c r="B2064" i="12"/>
  <c r="A2064" i="12"/>
  <c r="F2064" i="12" s="1"/>
  <c r="I2063" i="12"/>
  <c r="H2063" i="12"/>
  <c r="B2063" i="12"/>
  <c r="A2063" i="12"/>
  <c r="F2063" i="12" s="1"/>
  <c r="I2062" i="12"/>
  <c r="H2062" i="12"/>
  <c r="B2062" i="12"/>
  <c r="A2062" i="12"/>
  <c r="F2062" i="12" s="1"/>
  <c r="I2061" i="12"/>
  <c r="H2061" i="12"/>
  <c r="B2061" i="12"/>
  <c r="A2061" i="12"/>
  <c r="F2061" i="12" s="1"/>
  <c r="I2060" i="12"/>
  <c r="H2060" i="12"/>
  <c r="B2060" i="12"/>
  <c r="A2060" i="12"/>
  <c r="F2060" i="12" s="1"/>
  <c r="I2059" i="12"/>
  <c r="H2059" i="12"/>
  <c r="B2059" i="12"/>
  <c r="A2059" i="12"/>
  <c r="F2059" i="12" s="1"/>
  <c r="I2058" i="12"/>
  <c r="H2058" i="12"/>
  <c r="B2058" i="12"/>
  <c r="A2058" i="12"/>
  <c r="F2058" i="12" s="1"/>
  <c r="I2057" i="12"/>
  <c r="H2057" i="12"/>
  <c r="B2057" i="12"/>
  <c r="A2057" i="12"/>
  <c r="F2057" i="12" s="1"/>
  <c r="I2056" i="12"/>
  <c r="H2056" i="12"/>
  <c r="B2056" i="12"/>
  <c r="A2056" i="12"/>
  <c r="F2056" i="12" s="1"/>
  <c r="I2055" i="12"/>
  <c r="H2055" i="12"/>
  <c r="B2055" i="12"/>
  <c r="A2055" i="12"/>
  <c r="F2055" i="12" s="1"/>
  <c r="I2054" i="12"/>
  <c r="H2054" i="12"/>
  <c r="B2054" i="12"/>
  <c r="A2054" i="12"/>
  <c r="F2054" i="12" s="1"/>
  <c r="I2053" i="12"/>
  <c r="H2053" i="12"/>
  <c r="B2053" i="12"/>
  <c r="A2053" i="12"/>
  <c r="F2053" i="12" s="1"/>
  <c r="I2052" i="12"/>
  <c r="H2052" i="12"/>
  <c r="B2052" i="12"/>
  <c r="A2052" i="12"/>
  <c r="F2052" i="12" s="1"/>
  <c r="I2051" i="12"/>
  <c r="H2051" i="12"/>
  <c r="B2051" i="12"/>
  <c r="A2051" i="12"/>
  <c r="F2051" i="12" s="1"/>
  <c r="I2050" i="12"/>
  <c r="H2050" i="12"/>
  <c r="B2050" i="12"/>
  <c r="A2050" i="12"/>
  <c r="F2050" i="12" s="1"/>
  <c r="I2049" i="12"/>
  <c r="H2049" i="12"/>
  <c r="B2049" i="12"/>
  <c r="A2049" i="12"/>
  <c r="F2049" i="12" s="1"/>
  <c r="I2048" i="12"/>
  <c r="H2048" i="12"/>
  <c r="B2048" i="12"/>
  <c r="A2048" i="12"/>
  <c r="F2048" i="12" s="1"/>
  <c r="I2047" i="12"/>
  <c r="H2047" i="12"/>
  <c r="F2047" i="12"/>
  <c r="B2047" i="12"/>
  <c r="A2047" i="12"/>
  <c r="I2046" i="12"/>
  <c r="H2046" i="12"/>
  <c r="B2046" i="12"/>
  <c r="A2046" i="12"/>
  <c r="F2046" i="12" s="1"/>
  <c r="I2045" i="12"/>
  <c r="H2045" i="12"/>
  <c r="B2045" i="12"/>
  <c r="A2045" i="12"/>
  <c r="F2045" i="12" s="1"/>
  <c r="I2044" i="12"/>
  <c r="H2044" i="12"/>
  <c r="B2044" i="12"/>
  <c r="A2044" i="12"/>
  <c r="F2044" i="12" s="1"/>
  <c r="I2043" i="12"/>
  <c r="H2043" i="12"/>
  <c r="B2043" i="12"/>
  <c r="A2043" i="12"/>
  <c r="F2043" i="12" s="1"/>
  <c r="I2042" i="12"/>
  <c r="H2042" i="12"/>
  <c r="B2042" i="12"/>
  <c r="A2042" i="12"/>
  <c r="F2042" i="12" s="1"/>
  <c r="I2041" i="12"/>
  <c r="H2041" i="12"/>
  <c r="B2041" i="12"/>
  <c r="A2041" i="12"/>
  <c r="F2041" i="12" s="1"/>
  <c r="I2040" i="12"/>
  <c r="H2040" i="12"/>
  <c r="B2040" i="12"/>
  <c r="A2040" i="12"/>
  <c r="F2040" i="12" s="1"/>
  <c r="I2039" i="12"/>
  <c r="H2039" i="12"/>
  <c r="B2039" i="12"/>
  <c r="A2039" i="12"/>
  <c r="F2039" i="12" s="1"/>
  <c r="I2038" i="12"/>
  <c r="H2038" i="12"/>
  <c r="B2038" i="12"/>
  <c r="A2038" i="12"/>
  <c r="F2038" i="12" s="1"/>
  <c r="I2037" i="12"/>
  <c r="H2037" i="12"/>
  <c r="B2037" i="12"/>
  <c r="A2037" i="12"/>
  <c r="F2037" i="12" s="1"/>
  <c r="I2036" i="12"/>
  <c r="H2036" i="12"/>
  <c r="B2036" i="12"/>
  <c r="A2036" i="12"/>
  <c r="F2036" i="12" s="1"/>
  <c r="I2035" i="12"/>
  <c r="H2035" i="12"/>
  <c r="B2035" i="12"/>
  <c r="A2035" i="12"/>
  <c r="F2035" i="12" s="1"/>
  <c r="I2034" i="12"/>
  <c r="H2034" i="12"/>
  <c r="B2034" i="12"/>
  <c r="A2034" i="12"/>
  <c r="F2034" i="12" s="1"/>
  <c r="I2033" i="12"/>
  <c r="H2033" i="12"/>
  <c r="B2033" i="12"/>
  <c r="A2033" i="12"/>
  <c r="F2033" i="12" s="1"/>
  <c r="I2032" i="12"/>
  <c r="H2032" i="12"/>
  <c r="B2032" i="12"/>
  <c r="A2032" i="12"/>
  <c r="F2032" i="12" s="1"/>
  <c r="I2031" i="12"/>
  <c r="H2031" i="12"/>
  <c r="B2031" i="12"/>
  <c r="A2031" i="12"/>
  <c r="F2031" i="12" s="1"/>
  <c r="I2030" i="12"/>
  <c r="H2030" i="12"/>
  <c r="B2030" i="12"/>
  <c r="A2030" i="12"/>
  <c r="F2030" i="12" s="1"/>
  <c r="I2029" i="12"/>
  <c r="H2029" i="12"/>
  <c r="B2029" i="12"/>
  <c r="A2029" i="12"/>
  <c r="F2029" i="12" s="1"/>
  <c r="I2028" i="12"/>
  <c r="H2028" i="12"/>
  <c r="B2028" i="12"/>
  <c r="A2028" i="12"/>
  <c r="F2028" i="12" s="1"/>
  <c r="I2027" i="12"/>
  <c r="H2027" i="12"/>
  <c r="B2027" i="12"/>
  <c r="A2027" i="12"/>
  <c r="F2027" i="12" s="1"/>
  <c r="I2026" i="12"/>
  <c r="H2026" i="12"/>
  <c r="F2026" i="12"/>
  <c r="B2026" i="12"/>
  <c r="A2026" i="12"/>
  <c r="I2025" i="12"/>
  <c r="H2025" i="12"/>
  <c r="B2025" i="12"/>
  <c r="A2025" i="12"/>
  <c r="F2025" i="12" s="1"/>
  <c r="I2024" i="12"/>
  <c r="H2024" i="12"/>
  <c r="B2024" i="12"/>
  <c r="A2024" i="12"/>
  <c r="F2024" i="12" s="1"/>
  <c r="I2023" i="12"/>
  <c r="H2023" i="12"/>
  <c r="B2023" i="12"/>
  <c r="A2023" i="12"/>
  <c r="F2023" i="12" s="1"/>
  <c r="I2022" i="12"/>
  <c r="H2022" i="12"/>
  <c r="B2022" i="12"/>
  <c r="A2022" i="12"/>
  <c r="F2022" i="12" s="1"/>
  <c r="I2021" i="12"/>
  <c r="H2021" i="12"/>
  <c r="B2021" i="12"/>
  <c r="A2021" i="12"/>
  <c r="F2021" i="12" s="1"/>
  <c r="I2020" i="12"/>
  <c r="H2020" i="12"/>
  <c r="B2020" i="12"/>
  <c r="A2020" i="12"/>
  <c r="F2020" i="12" s="1"/>
  <c r="I2019" i="12"/>
  <c r="H2019" i="12"/>
  <c r="B2019" i="12"/>
  <c r="A2019" i="12"/>
  <c r="F2019" i="12" s="1"/>
  <c r="I2018" i="12"/>
  <c r="H2018" i="12"/>
  <c r="B2018" i="12"/>
  <c r="A2018" i="12"/>
  <c r="F2018" i="12" s="1"/>
  <c r="I2017" i="12"/>
  <c r="H2017" i="12"/>
  <c r="B2017" i="12"/>
  <c r="A2017" i="12"/>
  <c r="F2017" i="12" s="1"/>
  <c r="I2016" i="12"/>
  <c r="H2016" i="12"/>
  <c r="B2016" i="12"/>
  <c r="A2016" i="12"/>
  <c r="F2016" i="12" s="1"/>
  <c r="I2015" i="12"/>
  <c r="H2015" i="12"/>
  <c r="B2015" i="12"/>
  <c r="A2015" i="12"/>
  <c r="F2015" i="12" s="1"/>
  <c r="I2014" i="12"/>
  <c r="H2014" i="12"/>
  <c r="B2014" i="12"/>
  <c r="A2014" i="12"/>
  <c r="F2014" i="12" s="1"/>
  <c r="I2013" i="12"/>
  <c r="H2013" i="12"/>
  <c r="B2013" i="12"/>
  <c r="A2013" i="12"/>
  <c r="F2013" i="12" s="1"/>
  <c r="I2012" i="12"/>
  <c r="H2012" i="12"/>
  <c r="B2012" i="12"/>
  <c r="A2012" i="12"/>
  <c r="F2012" i="12" s="1"/>
  <c r="I2011" i="12"/>
  <c r="H2011" i="12"/>
  <c r="B2011" i="12"/>
  <c r="A2011" i="12"/>
  <c r="F2011" i="12" s="1"/>
  <c r="I2010" i="12"/>
  <c r="H2010" i="12"/>
  <c r="B2010" i="12"/>
  <c r="A2010" i="12"/>
  <c r="F2010" i="12" s="1"/>
  <c r="I2009" i="12"/>
  <c r="H2009" i="12"/>
  <c r="B2009" i="12"/>
  <c r="A2009" i="12"/>
  <c r="F2009" i="12" s="1"/>
  <c r="I2008" i="12"/>
  <c r="H2008" i="12"/>
  <c r="B2008" i="12"/>
  <c r="A2008" i="12"/>
  <c r="F2008" i="12" s="1"/>
  <c r="I2007" i="12"/>
  <c r="H2007" i="12"/>
  <c r="B2007" i="12"/>
  <c r="A2007" i="12"/>
  <c r="F2007" i="12" s="1"/>
  <c r="I2006" i="12"/>
  <c r="H2006" i="12"/>
  <c r="B2006" i="12"/>
  <c r="A2006" i="12"/>
  <c r="F2006" i="12" s="1"/>
  <c r="I2005" i="12"/>
  <c r="H2005" i="12"/>
  <c r="B2005" i="12"/>
  <c r="A2005" i="12"/>
  <c r="F2005" i="12" s="1"/>
  <c r="I2004" i="12"/>
  <c r="H2004" i="12"/>
  <c r="B2004" i="12"/>
  <c r="A2004" i="12"/>
  <c r="F2004" i="12" s="1"/>
  <c r="I2003" i="12"/>
  <c r="H2003" i="12"/>
  <c r="E2003" i="12"/>
  <c r="B2003" i="12"/>
  <c r="A2003" i="12"/>
  <c r="F2003" i="12" s="1"/>
  <c r="G2003" i="12" s="1"/>
  <c r="I2002" i="12"/>
  <c r="H2002" i="12"/>
  <c r="B2002" i="12"/>
  <c r="A2002" i="12"/>
  <c r="F2002" i="12" s="1"/>
  <c r="I2001" i="12"/>
  <c r="H2001" i="12"/>
  <c r="B2001" i="12"/>
  <c r="E2001" i="12" s="1"/>
  <c r="A2001" i="12"/>
  <c r="F2001" i="12" s="1"/>
  <c r="I2000" i="12"/>
  <c r="H2000" i="12"/>
  <c r="B2000" i="12"/>
  <c r="A2000" i="12"/>
  <c r="F2000" i="12" s="1"/>
  <c r="I1999" i="12"/>
  <c r="H1999" i="12"/>
  <c r="B1999" i="12"/>
  <c r="A1999" i="12"/>
  <c r="F1999" i="12" s="1"/>
  <c r="I1998" i="12"/>
  <c r="H1998" i="12"/>
  <c r="B1998" i="12"/>
  <c r="A1998" i="12"/>
  <c r="F1998" i="12" s="1"/>
  <c r="I1997" i="12"/>
  <c r="H1997" i="12"/>
  <c r="B1997" i="12"/>
  <c r="A1997" i="12"/>
  <c r="F1997" i="12" s="1"/>
  <c r="I1996" i="12"/>
  <c r="H1996" i="12"/>
  <c r="B1996" i="12"/>
  <c r="A1996" i="12"/>
  <c r="F1996" i="12" s="1"/>
  <c r="I1995" i="12"/>
  <c r="H1995" i="12"/>
  <c r="E1995" i="12"/>
  <c r="B1995" i="12"/>
  <c r="A1995" i="12"/>
  <c r="F1995" i="12" s="1"/>
  <c r="I1994" i="12"/>
  <c r="H1994" i="12"/>
  <c r="B1994" i="12"/>
  <c r="A1994" i="12"/>
  <c r="F1994" i="12" s="1"/>
  <c r="I1993" i="12"/>
  <c r="H1993" i="12"/>
  <c r="E1993" i="12"/>
  <c r="B1993" i="12"/>
  <c r="A1993" i="12"/>
  <c r="F1993" i="12" s="1"/>
  <c r="I1992" i="12"/>
  <c r="H1992" i="12"/>
  <c r="B1992" i="12"/>
  <c r="A1992" i="12"/>
  <c r="F1992" i="12" s="1"/>
  <c r="I1991" i="12"/>
  <c r="H1991" i="12"/>
  <c r="B1991" i="12"/>
  <c r="A1991" i="12"/>
  <c r="F1991" i="12" s="1"/>
  <c r="I1990" i="12"/>
  <c r="H1990" i="12"/>
  <c r="B1990" i="12"/>
  <c r="A1990" i="12"/>
  <c r="F1990" i="12" s="1"/>
  <c r="I1989" i="12"/>
  <c r="H1989" i="12"/>
  <c r="B1989" i="12"/>
  <c r="A1989" i="12"/>
  <c r="F1989" i="12" s="1"/>
  <c r="I1988" i="12"/>
  <c r="H1988" i="12"/>
  <c r="B1988" i="12"/>
  <c r="A1988" i="12"/>
  <c r="F1988" i="12" s="1"/>
  <c r="I1987" i="12"/>
  <c r="H1987" i="12"/>
  <c r="E1987" i="12"/>
  <c r="B1987" i="12"/>
  <c r="A1987" i="12"/>
  <c r="F1987" i="12" s="1"/>
  <c r="G1987" i="12" s="1"/>
  <c r="I1986" i="12"/>
  <c r="H1986" i="12"/>
  <c r="B1986" i="12"/>
  <c r="A1986" i="12"/>
  <c r="F1986" i="12" s="1"/>
  <c r="I1985" i="12"/>
  <c r="H1985" i="12"/>
  <c r="B1985" i="12"/>
  <c r="E1985" i="12" s="1"/>
  <c r="A1985" i="12"/>
  <c r="F1985" i="12" s="1"/>
  <c r="I1984" i="12"/>
  <c r="H1984" i="12"/>
  <c r="B1984" i="12"/>
  <c r="A1984" i="12"/>
  <c r="F1984" i="12" s="1"/>
  <c r="I1983" i="12"/>
  <c r="H1983" i="12"/>
  <c r="B1983" i="12"/>
  <c r="A1983" i="12"/>
  <c r="F1983" i="12" s="1"/>
  <c r="I1982" i="12"/>
  <c r="H1982" i="12"/>
  <c r="B1982" i="12"/>
  <c r="A1982" i="12"/>
  <c r="F1982" i="12" s="1"/>
  <c r="I1981" i="12"/>
  <c r="H1981" i="12"/>
  <c r="E1981" i="12"/>
  <c r="B1981" i="12"/>
  <c r="A1981" i="12"/>
  <c r="F1981" i="12" s="1"/>
  <c r="I1980" i="12"/>
  <c r="H1980" i="12"/>
  <c r="B1980" i="12"/>
  <c r="A1980" i="12"/>
  <c r="F1980" i="12" s="1"/>
  <c r="I1979" i="12"/>
  <c r="H1979" i="12"/>
  <c r="E1979" i="12"/>
  <c r="B1979" i="12"/>
  <c r="A1979" i="12"/>
  <c r="F1979" i="12" s="1"/>
  <c r="I1978" i="12"/>
  <c r="H1978" i="12"/>
  <c r="B1978" i="12"/>
  <c r="A1978" i="12"/>
  <c r="F1978" i="12" s="1"/>
  <c r="I1977" i="12"/>
  <c r="H1977" i="12"/>
  <c r="E1977" i="12"/>
  <c r="B1977" i="12"/>
  <c r="A1977" i="12"/>
  <c r="F1977" i="12" s="1"/>
  <c r="I1976" i="12"/>
  <c r="H1976" i="12"/>
  <c r="B1976" i="12"/>
  <c r="A1976" i="12"/>
  <c r="F1976" i="12" s="1"/>
  <c r="I1975" i="12"/>
  <c r="H1975" i="12"/>
  <c r="B1975" i="12"/>
  <c r="A1975" i="12"/>
  <c r="F1975" i="12" s="1"/>
  <c r="G1975" i="12" s="1"/>
  <c r="I1974" i="12"/>
  <c r="H1974" i="12"/>
  <c r="B1974" i="12"/>
  <c r="A1974" i="12"/>
  <c r="F1974" i="12" s="1"/>
  <c r="I1973" i="12"/>
  <c r="H1973" i="12"/>
  <c r="B1973" i="12"/>
  <c r="E1973" i="12" s="1"/>
  <c r="A1973" i="12"/>
  <c r="F1973" i="12" s="1"/>
  <c r="I1972" i="12"/>
  <c r="H1972" i="12"/>
  <c r="B1972" i="12"/>
  <c r="A1972" i="12"/>
  <c r="F1972" i="12" s="1"/>
  <c r="I1971" i="12"/>
  <c r="H1971" i="12"/>
  <c r="B1971" i="12"/>
  <c r="E1971" i="12" s="1"/>
  <c r="A1971" i="12"/>
  <c r="F1971" i="12" s="1"/>
  <c r="I1970" i="12"/>
  <c r="H1970" i="12"/>
  <c r="B1970" i="12"/>
  <c r="A1970" i="12"/>
  <c r="F1970" i="12" s="1"/>
  <c r="I1969" i="12"/>
  <c r="H1969" i="12"/>
  <c r="B1969" i="12"/>
  <c r="A1969" i="12"/>
  <c r="F1969" i="12" s="1"/>
  <c r="I1968" i="12"/>
  <c r="H1968" i="12"/>
  <c r="B1968" i="12"/>
  <c r="A1968" i="12"/>
  <c r="F1968" i="12" s="1"/>
  <c r="I1967" i="12"/>
  <c r="H1967" i="12"/>
  <c r="B1967" i="12"/>
  <c r="A1967" i="12"/>
  <c r="F1967" i="12" s="1"/>
  <c r="I1966" i="12"/>
  <c r="H1966" i="12"/>
  <c r="B1966" i="12"/>
  <c r="A1966" i="12"/>
  <c r="F1966" i="12" s="1"/>
  <c r="I1965" i="12"/>
  <c r="H1965" i="12"/>
  <c r="B1965" i="12"/>
  <c r="A1965" i="12"/>
  <c r="F1965" i="12" s="1"/>
  <c r="I1964" i="12"/>
  <c r="H1964" i="12"/>
  <c r="B1964" i="12"/>
  <c r="A1964" i="12"/>
  <c r="F1964" i="12" s="1"/>
  <c r="I1963" i="12"/>
  <c r="H1963" i="12"/>
  <c r="E1963" i="12"/>
  <c r="B1963" i="12"/>
  <c r="A1963" i="12"/>
  <c r="F1963" i="12" s="1"/>
  <c r="I1962" i="12"/>
  <c r="H1962" i="12"/>
  <c r="B1962" i="12"/>
  <c r="A1962" i="12"/>
  <c r="F1962" i="12" s="1"/>
  <c r="I1961" i="12"/>
  <c r="H1961" i="12"/>
  <c r="B1961" i="12"/>
  <c r="A1961" i="12"/>
  <c r="F1961" i="12" s="1"/>
  <c r="I1960" i="12"/>
  <c r="H1960" i="12"/>
  <c r="B1960" i="12"/>
  <c r="A1960" i="12"/>
  <c r="F1960" i="12" s="1"/>
  <c r="I1959" i="12"/>
  <c r="H1959" i="12"/>
  <c r="E1959" i="12"/>
  <c r="B1959" i="12"/>
  <c r="A1959" i="12"/>
  <c r="F1959" i="12" s="1"/>
  <c r="I1958" i="12"/>
  <c r="H1958" i="12"/>
  <c r="B1958" i="12"/>
  <c r="A1958" i="12"/>
  <c r="F1958" i="12" s="1"/>
  <c r="I1957" i="12"/>
  <c r="H1957" i="12"/>
  <c r="B1957" i="12"/>
  <c r="A1957" i="12"/>
  <c r="F1957" i="12" s="1"/>
  <c r="I1956" i="12"/>
  <c r="H1956" i="12"/>
  <c r="B1956" i="12"/>
  <c r="A1956" i="12"/>
  <c r="F1956" i="12" s="1"/>
  <c r="I1955" i="12"/>
  <c r="H1955" i="12"/>
  <c r="B1955" i="12"/>
  <c r="A1955" i="12"/>
  <c r="F1955" i="12" s="1"/>
  <c r="I1954" i="12"/>
  <c r="H1954" i="12"/>
  <c r="B1954" i="12"/>
  <c r="A1954" i="12"/>
  <c r="F1954" i="12" s="1"/>
  <c r="I1953" i="12"/>
  <c r="H1953" i="12"/>
  <c r="B1953" i="12"/>
  <c r="A1953" i="12"/>
  <c r="F1953" i="12" s="1"/>
  <c r="I1952" i="12"/>
  <c r="H1952" i="12"/>
  <c r="B1952" i="12"/>
  <c r="A1952" i="12"/>
  <c r="F1952" i="12" s="1"/>
  <c r="I1951" i="12"/>
  <c r="H1951" i="12"/>
  <c r="E1951" i="12"/>
  <c r="B1951" i="12"/>
  <c r="A1951" i="12"/>
  <c r="F1951" i="12" s="1"/>
  <c r="I1950" i="12"/>
  <c r="H1950" i="12"/>
  <c r="B1950" i="12"/>
  <c r="A1950" i="12"/>
  <c r="F1950" i="12" s="1"/>
  <c r="I1949" i="12"/>
  <c r="H1949" i="12"/>
  <c r="B1949" i="12"/>
  <c r="A1949" i="12"/>
  <c r="F1949" i="12" s="1"/>
  <c r="I1948" i="12"/>
  <c r="H1948" i="12"/>
  <c r="B1948" i="12"/>
  <c r="A1948" i="12"/>
  <c r="F1948" i="12" s="1"/>
  <c r="G1948" i="12" s="1"/>
  <c r="I1947" i="12"/>
  <c r="H1947" i="12"/>
  <c r="B1947" i="12"/>
  <c r="E1947" i="12" s="1"/>
  <c r="A1947" i="12"/>
  <c r="F1947" i="12" s="1"/>
  <c r="I1946" i="12"/>
  <c r="H1946" i="12"/>
  <c r="B1946" i="12"/>
  <c r="A1946" i="12"/>
  <c r="F1946" i="12" s="1"/>
  <c r="I1945" i="12"/>
  <c r="H1945" i="12"/>
  <c r="B1945" i="12"/>
  <c r="A1945" i="12"/>
  <c r="F1945" i="12" s="1"/>
  <c r="I1944" i="12"/>
  <c r="H1944" i="12"/>
  <c r="B1944" i="12"/>
  <c r="A1944" i="12"/>
  <c r="F1944" i="12" s="1"/>
  <c r="I1943" i="12"/>
  <c r="H1943" i="12"/>
  <c r="E1943" i="12"/>
  <c r="B1943" i="12"/>
  <c r="A1943" i="12"/>
  <c r="F1943" i="12" s="1"/>
  <c r="I1942" i="12"/>
  <c r="H1942" i="12"/>
  <c r="B1942" i="12"/>
  <c r="A1942" i="12"/>
  <c r="F1942" i="12" s="1"/>
  <c r="I1941" i="12"/>
  <c r="H1941" i="12"/>
  <c r="B1941" i="12"/>
  <c r="A1941" i="12"/>
  <c r="F1941" i="12" s="1"/>
  <c r="I1940" i="12"/>
  <c r="H1940" i="12"/>
  <c r="B1940" i="12"/>
  <c r="A1940" i="12"/>
  <c r="F1940" i="12" s="1"/>
  <c r="I1939" i="12"/>
  <c r="H1939" i="12"/>
  <c r="E1939" i="12"/>
  <c r="B1939" i="12"/>
  <c r="A1939" i="12"/>
  <c r="F1939" i="12" s="1"/>
  <c r="I1938" i="12"/>
  <c r="H1938" i="12"/>
  <c r="B1938" i="12"/>
  <c r="A1938" i="12"/>
  <c r="F1938" i="12" s="1"/>
  <c r="I1937" i="12"/>
  <c r="H1937" i="12"/>
  <c r="B1937" i="12"/>
  <c r="A1937" i="12"/>
  <c r="F1937" i="12" s="1"/>
  <c r="I1936" i="12"/>
  <c r="H1936" i="12"/>
  <c r="B1936" i="12"/>
  <c r="A1936" i="12"/>
  <c r="F1936" i="12" s="1"/>
  <c r="I1935" i="12"/>
  <c r="H1935" i="12"/>
  <c r="B1935" i="12"/>
  <c r="A1935" i="12"/>
  <c r="F1935" i="12" s="1"/>
  <c r="I1934" i="12"/>
  <c r="H1934" i="12"/>
  <c r="B1934" i="12"/>
  <c r="A1934" i="12"/>
  <c r="F1934" i="12" s="1"/>
  <c r="I1933" i="12"/>
  <c r="H1933" i="12"/>
  <c r="B1933" i="12"/>
  <c r="A1933" i="12"/>
  <c r="F1933" i="12" s="1"/>
  <c r="I1932" i="12"/>
  <c r="H1932" i="12"/>
  <c r="B1932" i="12"/>
  <c r="A1932" i="12"/>
  <c r="F1932" i="12" s="1"/>
  <c r="I1931" i="12"/>
  <c r="H1931" i="12"/>
  <c r="B1931" i="12"/>
  <c r="E1931" i="12" s="1"/>
  <c r="A1931" i="12"/>
  <c r="F1931" i="12" s="1"/>
  <c r="I1930" i="12"/>
  <c r="H1930" i="12"/>
  <c r="B1930" i="12"/>
  <c r="A1930" i="12"/>
  <c r="F1930" i="12" s="1"/>
  <c r="I1929" i="12"/>
  <c r="H1929" i="12"/>
  <c r="B1929" i="12"/>
  <c r="A1929" i="12"/>
  <c r="F1929" i="12" s="1"/>
  <c r="I1928" i="12"/>
  <c r="H1928" i="12"/>
  <c r="B1928" i="12"/>
  <c r="A1928" i="12"/>
  <c r="F1928" i="12" s="1"/>
  <c r="I1927" i="12"/>
  <c r="H1927" i="12"/>
  <c r="E1927" i="12"/>
  <c r="B1927" i="12"/>
  <c r="A1927" i="12"/>
  <c r="F1927" i="12" s="1"/>
  <c r="G1927" i="12" s="1"/>
  <c r="I1926" i="12"/>
  <c r="H1926" i="12"/>
  <c r="B1926" i="12"/>
  <c r="A1926" i="12"/>
  <c r="F1926" i="12" s="1"/>
  <c r="I1925" i="12"/>
  <c r="H1925" i="12"/>
  <c r="B1925" i="12"/>
  <c r="A1925" i="12"/>
  <c r="F1925" i="12" s="1"/>
  <c r="I1924" i="12"/>
  <c r="H1924" i="12"/>
  <c r="B1924" i="12"/>
  <c r="A1924" i="12"/>
  <c r="F1924" i="12" s="1"/>
  <c r="G1924" i="12" s="1"/>
  <c r="I1923" i="12"/>
  <c r="H1923" i="12"/>
  <c r="B1923" i="12"/>
  <c r="A1923" i="12"/>
  <c r="F1923" i="12" s="1"/>
  <c r="G1923" i="12" s="1"/>
  <c r="I1922" i="12"/>
  <c r="H1922" i="12"/>
  <c r="B1922" i="12"/>
  <c r="A1922" i="12"/>
  <c r="F1922" i="12" s="1"/>
  <c r="I1921" i="12"/>
  <c r="H1921" i="12"/>
  <c r="B1921" i="12"/>
  <c r="A1921" i="12"/>
  <c r="F1921" i="12" s="1"/>
  <c r="I1920" i="12"/>
  <c r="H1920" i="12"/>
  <c r="B1920" i="12"/>
  <c r="A1920" i="12"/>
  <c r="F1920" i="12" s="1"/>
  <c r="G1920" i="12" s="1"/>
  <c r="I1919" i="12"/>
  <c r="H1919" i="12"/>
  <c r="B1919" i="12"/>
  <c r="E1919" i="12" s="1"/>
  <c r="A1919" i="12"/>
  <c r="F1919" i="12" s="1"/>
  <c r="I1918" i="12"/>
  <c r="H1918" i="12"/>
  <c r="B1918" i="12"/>
  <c r="A1918" i="12"/>
  <c r="F1918" i="12" s="1"/>
  <c r="I1917" i="12"/>
  <c r="H1917" i="12"/>
  <c r="B1917" i="12"/>
  <c r="A1917" i="12"/>
  <c r="F1917" i="12" s="1"/>
  <c r="I1916" i="12"/>
  <c r="H1916" i="12"/>
  <c r="B1916" i="12"/>
  <c r="A1916" i="12"/>
  <c r="F1916" i="12" s="1"/>
  <c r="I1915" i="12"/>
  <c r="H1915" i="12"/>
  <c r="E1915" i="12"/>
  <c r="B1915" i="12"/>
  <c r="A1915" i="12"/>
  <c r="F1915" i="12" s="1"/>
  <c r="I1914" i="12"/>
  <c r="H1914" i="12"/>
  <c r="B1914" i="12"/>
  <c r="A1914" i="12"/>
  <c r="F1914" i="12" s="1"/>
  <c r="I1913" i="12"/>
  <c r="H1913" i="12"/>
  <c r="B1913" i="12"/>
  <c r="A1913" i="12"/>
  <c r="F1913" i="12" s="1"/>
  <c r="I1912" i="12"/>
  <c r="H1912" i="12"/>
  <c r="B1912" i="12"/>
  <c r="A1912" i="12"/>
  <c r="F1912" i="12" s="1"/>
  <c r="I1911" i="12"/>
  <c r="H1911" i="12"/>
  <c r="B1911" i="12"/>
  <c r="A1911" i="12"/>
  <c r="F1911" i="12" s="1"/>
  <c r="I1910" i="12"/>
  <c r="H1910" i="12"/>
  <c r="B1910" i="12"/>
  <c r="A1910" i="12"/>
  <c r="F1910" i="12" s="1"/>
  <c r="I1909" i="12"/>
  <c r="H1909" i="12"/>
  <c r="B1909" i="12"/>
  <c r="A1909" i="12"/>
  <c r="F1909" i="12" s="1"/>
  <c r="I1908" i="12"/>
  <c r="H1908" i="12"/>
  <c r="B1908" i="12"/>
  <c r="A1908" i="12"/>
  <c r="F1908" i="12" s="1"/>
  <c r="I1907" i="12"/>
  <c r="H1907" i="12"/>
  <c r="E1907" i="12"/>
  <c r="B1907" i="12"/>
  <c r="A1907" i="12"/>
  <c r="F1907" i="12" s="1"/>
  <c r="I1906" i="12"/>
  <c r="H1906" i="12"/>
  <c r="B1906" i="12"/>
  <c r="A1906" i="12"/>
  <c r="F1906" i="12" s="1"/>
  <c r="I1905" i="12"/>
  <c r="H1905" i="12"/>
  <c r="B1905" i="12"/>
  <c r="A1905" i="12"/>
  <c r="F1905" i="12" s="1"/>
  <c r="I1904" i="12"/>
  <c r="H1904" i="12"/>
  <c r="B1904" i="12"/>
  <c r="A1904" i="12"/>
  <c r="F1904" i="12" s="1"/>
  <c r="I1903" i="12"/>
  <c r="H1903" i="12"/>
  <c r="B1903" i="12"/>
  <c r="A1903" i="12"/>
  <c r="F1903" i="12" s="1"/>
  <c r="I1902" i="12"/>
  <c r="H1902" i="12"/>
  <c r="B1902" i="12"/>
  <c r="A1902" i="12"/>
  <c r="F1902" i="12" s="1"/>
  <c r="I1901" i="12"/>
  <c r="H1901" i="12"/>
  <c r="B1901" i="12"/>
  <c r="A1901" i="12"/>
  <c r="F1901" i="12" s="1"/>
  <c r="I1900" i="12"/>
  <c r="H1900" i="12"/>
  <c r="B1900" i="12"/>
  <c r="A1900" i="12"/>
  <c r="F1900" i="12" s="1"/>
  <c r="I1899" i="12"/>
  <c r="H1899" i="12"/>
  <c r="B1899" i="12"/>
  <c r="A1899" i="12"/>
  <c r="F1899" i="12" s="1"/>
  <c r="I1898" i="12"/>
  <c r="H1898" i="12"/>
  <c r="B1898" i="12"/>
  <c r="A1898" i="12"/>
  <c r="F1898" i="12" s="1"/>
  <c r="I1897" i="12"/>
  <c r="H1897" i="12"/>
  <c r="B1897" i="12"/>
  <c r="A1897" i="12"/>
  <c r="F1897" i="12" s="1"/>
  <c r="I1896" i="12"/>
  <c r="H1896" i="12"/>
  <c r="B1896" i="12"/>
  <c r="A1896" i="12"/>
  <c r="F1896" i="12" s="1"/>
  <c r="I1895" i="12"/>
  <c r="H1895" i="12"/>
  <c r="B1895" i="12"/>
  <c r="A1895" i="12"/>
  <c r="F1895" i="12" s="1"/>
  <c r="I1894" i="12"/>
  <c r="H1894" i="12"/>
  <c r="B1894" i="12"/>
  <c r="A1894" i="12"/>
  <c r="F1894" i="12" s="1"/>
  <c r="I1893" i="12"/>
  <c r="H1893" i="12"/>
  <c r="B1893" i="12"/>
  <c r="A1893" i="12"/>
  <c r="F1893" i="12" s="1"/>
  <c r="I1892" i="12"/>
  <c r="H1892" i="12"/>
  <c r="B1892" i="12"/>
  <c r="A1892" i="12"/>
  <c r="F1892" i="12" s="1"/>
  <c r="I1891" i="12"/>
  <c r="H1891" i="12"/>
  <c r="B1891" i="12"/>
  <c r="A1891" i="12"/>
  <c r="F1891" i="12" s="1"/>
  <c r="I1890" i="12"/>
  <c r="H1890" i="12"/>
  <c r="B1890" i="12"/>
  <c r="A1890" i="12"/>
  <c r="F1890" i="12" s="1"/>
  <c r="I1889" i="12"/>
  <c r="H1889" i="12"/>
  <c r="B1889" i="12"/>
  <c r="A1889" i="12"/>
  <c r="F1889" i="12" s="1"/>
  <c r="I1888" i="12"/>
  <c r="H1888" i="12"/>
  <c r="B1888" i="12"/>
  <c r="A1888" i="12"/>
  <c r="F1888" i="12" s="1"/>
  <c r="I1887" i="12"/>
  <c r="H1887" i="12"/>
  <c r="B1887" i="12"/>
  <c r="A1887" i="12"/>
  <c r="F1887" i="12" s="1"/>
  <c r="I1886" i="12"/>
  <c r="H1886" i="12"/>
  <c r="B1886" i="12"/>
  <c r="A1886" i="12"/>
  <c r="F1886" i="12" s="1"/>
  <c r="I1885" i="12"/>
  <c r="H1885" i="12"/>
  <c r="B1885" i="12"/>
  <c r="A1885" i="12"/>
  <c r="F1885" i="12" s="1"/>
  <c r="I1884" i="12"/>
  <c r="H1884" i="12"/>
  <c r="B1884" i="12"/>
  <c r="A1884" i="12"/>
  <c r="F1884" i="12" s="1"/>
  <c r="I1883" i="12"/>
  <c r="H1883" i="12"/>
  <c r="B1883" i="12"/>
  <c r="E1883" i="12" s="1"/>
  <c r="A1883" i="12"/>
  <c r="F1883" i="12" s="1"/>
  <c r="I1882" i="12"/>
  <c r="H1882" i="12"/>
  <c r="B1882" i="12"/>
  <c r="A1882" i="12"/>
  <c r="F1882" i="12" s="1"/>
  <c r="G1882" i="12" s="1"/>
  <c r="I1881" i="12"/>
  <c r="H1881" i="12"/>
  <c r="B1881" i="12"/>
  <c r="A1881" i="12"/>
  <c r="F1881" i="12" s="1"/>
  <c r="I1880" i="12"/>
  <c r="H1880" i="12"/>
  <c r="B1880" i="12"/>
  <c r="A1880" i="12"/>
  <c r="F1880" i="12" s="1"/>
  <c r="I1879" i="12"/>
  <c r="H1879" i="12"/>
  <c r="B1879" i="12"/>
  <c r="E1879" i="12" s="1"/>
  <c r="A1879" i="12"/>
  <c r="F1879" i="12" s="1"/>
  <c r="I1878" i="12"/>
  <c r="H1878" i="12"/>
  <c r="B1878" i="12"/>
  <c r="A1878" i="12"/>
  <c r="F1878" i="12" s="1"/>
  <c r="I1877" i="12"/>
  <c r="H1877" i="12"/>
  <c r="B1877" i="12"/>
  <c r="A1877" i="12"/>
  <c r="F1877" i="12" s="1"/>
  <c r="I1876" i="12"/>
  <c r="H1876" i="12"/>
  <c r="B1876" i="12"/>
  <c r="A1876" i="12"/>
  <c r="F1876" i="12" s="1"/>
  <c r="I1875" i="12"/>
  <c r="H1875" i="12"/>
  <c r="B1875" i="12"/>
  <c r="A1875" i="12"/>
  <c r="F1875" i="12" s="1"/>
  <c r="I1874" i="12"/>
  <c r="H1874" i="12"/>
  <c r="B1874" i="12"/>
  <c r="A1874" i="12"/>
  <c r="F1874" i="12" s="1"/>
  <c r="I1873" i="12"/>
  <c r="H1873" i="12"/>
  <c r="B1873" i="12"/>
  <c r="A1873" i="12"/>
  <c r="F1873" i="12" s="1"/>
  <c r="I1872" i="12"/>
  <c r="H1872" i="12"/>
  <c r="B1872" i="12"/>
  <c r="A1872" i="12"/>
  <c r="F1872" i="12" s="1"/>
  <c r="I1871" i="12"/>
  <c r="H1871" i="12"/>
  <c r="E1871" i="12"/>
  <c r="B1871" i="12"/>
  <c r="A1871" i="12"/>
  <c r="F1871" i="12" s="1"/>
  <c r="I1870" i="12"/>
  <c r="H1870" i="12"/>
  <c r="B1870" i="12"/>
  <c r="A1870" i="12"/>
  <c r="F1870" i="12" s="1"/>
  <c r="I1869" i="12"/>
  <c r="H1869" i="12"/>
  <c r="B1869" i="12"/>
  <c r="A1869" i="12"/>
  <c r="F1869" i="12" s="1"/>
  <c r="I1868" i="12"/>
  <c r="H1868" i="12"/>
  <c r="B1868" i="12"/>
  <c r="A1868" i="12"/>
  <c r="F1868" i="12" s="1"/>
  <c r="I1867" i="12"/>
  <c r="H1867" i="12"/>
  <c r="B1867" i="12"/>
  <c r="A1867" i="12"/>
  <c r="F1867" i="12" s="1"/>
  <c r="I1866" i="12"/>
  <c r="H1866" i="12"/>
  <c r="B1866" i="12"/>
  <c r="A1866" i="12"/>
  <c r="F1866" i="12" s="1"/>
  <c r="I1865" i="12"/>
  <c r="H1865" i="12"/>
  <c r="B1865" i="12"/>
  <c r="A1865" i="12"/>
  <c r="F1865" i="12" s="1"/>
  <c r="I1864" i="12"/>
  <c r="H1864" i="12"/>
  <c r="B1864" i="12"/>
  <c r="A1864" i="12"/>
  <c r="F1864" i="12" s="1"/>
  <c r="I1863" i="12"/>
  <c r="H1863" i="12"/>
  <c r="B1863" i="12"/>
  <c r="A1863" i="12"/>
  <c r="F1863" i="12" s="1"/>
  <c r="I1862" i="12"/>
  <c r="H1862" i="12"/>
  <c r="B1862" i="12"/>
  <c r="A1862" i="12"/>
  <c r="F1862" i="12" s="1"/>
  <c r="I1861" i="12"/>
  <c r="H1861" i="12"/>
  <c r="B1861" i="12"/>
  <c r="A1861" i="12"/>
  <c r="F1861" i="12" s="1"/>
  <c r="I1860" i="12"/>
  <c r="H1860" i="12"/>
  <c r="B1860" i="12"/>
  <c r="A1860" i="12"/>
  <c r="F1860" i="12" s="1"/>
  <c r="I1859" i="12"/>
  <c r="H1859" i="12"/>
  <c r="B1859" i="12"/>
  <c r="A1859" i="12"/>
  <c r="F1859" i="12" s="1"/>
  <c r="I1858" i="12"/>
  <c r="H1858" i="12"/>
  <c r="B1858" i="12"/>
  <c r="A1858" i="12"/>
  <c r="F1858" i="12" s="1"/>
  <c r="I1857" i="12"/>
  <c r="H1857" i="12"/>
  <c r="B1857" i="12"/>
  <c r="A1857" i="12"/>
  <c r="F1857" i="12" s="1"/>
  <c r="I1856" i="12"/>
  <c r="H1856" i="12"/>
  <c r="B1856" i="12"/>
  <c r="A1856" i="12"/>
  <c r="F1856" i="12" s="1"/>
  <c r="I1855" i="12"/>
  <c r="H1855" i="12"/>
  <c r="B1855" i="12"/>
  <c r="A1855" i="12"/>
  <c r="F1855" i="12" s="1"/>
  <c r="I1854" i="12"/>
  <c r="H1854" i="12"/>
  <c r="B1854" i="12"/>
  <c r="E1854" i="12" s="1"/>
  <c r="A1854" i="12"/>
  <c r="F1854" i="12" s="1"/>
  <c r="I1853" i="12"/>
  <c r="H1853" i="12"/>
  <c r="B1853" i="12"/>
  <c r="A1853" i="12"/>
  <c r="F1853" i="12" s="1"/>
  <c r="I1852" i="12"/>
  <c r="H1852" i="12"/>
  <c r="B1852" i="12"/>
  <c r="A1852" i="12"/>
  <c r="F1852" i="12" s="1"/>
  <c r="I1851" i="12"/>
  <c r="H1851" i="12"/>
  <c r="E1851" i="12"/>
  <c r="B1851" i="12"/>
  <c r="A1851" i="12"/>
  <c r="F1851" i="12" s="1"/>
  <c r="I1850" i="12"/>
  <c r="H1850" i="12"/>
  <c r="B1850" i="12"/>
  <c r="A1850" i="12"/>
  <c r="F1850" i="12" s="1"/>
  <c r="I1849" i="12"/>
  <c r="H1849" i="12"/>
  <c r="B1849" i="12"/>
  <c r="A1849" i="12"/>
  <c r="F1849" i="12" s="1"/>
  <c r="I1848" i="12"/>
  <c r="H1848" i="12"/>
  <c r="B1848" i="12"/>
  <c r="A1848" i="12"/>
  <c r="F1848" i="12" s="1"/>
  <c r="I1847" i="12"/>
  <c r="H1847" i="12"/>
  <c r="E1847" i="12"/>
  <c r="B1847" i="12"/>
  <c r="A1847" i="12"/>
  <c r="F1847" i="12" s="1"/>
  <c r="I1846" i="12"/>
  <c r="H1846" i="12"/>
  <c r="B1846" i="12"/>
  <c r="A1846" i="12"/>
  <c r="F1846" i="12" s="1"/>
  <c r="G1846" i="12" s="1"/>
  <c r="I1845" i="12"/>
  <c r="H1845" i="12"/>
  <c r="B1845" i="12"/>
  <c r="A1845" i="12"/>
  <c r="F1845" i="12" s="1"/>
  <c r="I1844" i="12"/>
  <c r="H1844" i="12"/>
  <c r="B1844" i="12"/>
  <c r="A1844" i="12"/>
  <c r="F1844" i="12" s="1"/>
  <c r="I1843" i="12"/>
  <c r="H1843" i="12"/>
  <c r="B1843" i="12"/>
  <c r="E1843" i="12" s="1"/>
  <c r="A1843" i="12"/>
  <c r="F1843" i="12" s="1"/>
  <c r="G1843" i="12" s="1"/>
  <c r="I1842" i="12"/>
  <c r="H1842" i="12"/>
  <c r="B1842" i="12"/>
  <c r="A1842" i="12"/>
  <c r="F1842" i="12" s="1"/>
  <c r="I1841" i="12"/>
  <c r="H1841" i="12"/>
  <c r="B1841" i="12"/>
  <c r="A1841" i="12"/>
  <c r="F1841" i="12" s="1"/>
  <c r="I1840" i="12"/>
  <c r="H1840" i="12"/>
  <c r="B1840" i="12"/>
  <c r="A1840" i="12"/>
  <c r="F1840" i="12" s="1"/>
  <c r="I1839" i="12"/>
  <c r="H1839" i="12"/>
  <c r="B1839" i="12"/>
  <c r="A1839" i="12"/>
  <c r="F1839" i="12" s="1"/>
  <c r="I1838" i="12"/>
  <c r="H1838" i="12"/>
  <c r="B1838" i="12"/>
  <c r="A1838" i="12"/>
  <c r="F1838" i="12" s="1"/>
  <c r="I1837" i="12"/>
  <c r="H1837" i="12"/>
  <c r="B1837" i="12"/>
  <c r="A1837" i="12"/>
  <c r="F1837" i="12" s="1"/>
  <c r="I1836" i="12"/>
  <c r="H1836" i="12"/>
  <c r="B1836" i="12"/>
  <c r="A1836" i="12"/>
  <c r="F1836" i="12" s="1"/>
  <c r="I1835" i="12"/>
  <c r="H1835" i="12"/>
  <c r="B1835" i="12"/>
  <c r="A1835" i="12"/>
  <c r="F1835" i="12" s="1"/>
  <c r="G1835" i="12" s="1"/>
  <c r="I1834" i="12"/>
  <c r="H1834" i="12"/>
  <c r="B1834" i="12"/>
  <c r="A1834" i="12"/>
  <c r="F1834" i="12" s="1"/>
  <c r="I1833" i="12"/>
  <c r="H1833" i="12"/>
  <c r="B1833" i="12"/>
  <c r="A1833" i="12"/>
  <c r="F1833" i="12" s="1"/>
  <c r="G1833" i="12" s="1"/>
  <c r="I1832" i="12"/>
  <c r="H1832" i="12"/>
  <c r="B1832" i="12"/>
  <c r="A1832" i="12"/>
  <c r="F1832" i="12" s="1"/>
  <c r="I1831" i="12"/>
  <c r="H1831" i="12"/>
  <c r="B1831" i="12"/>
  <c r="A1831" i="12"/>
  <c r="F1831" i="12" s="1"/>
  <c r="G1831" i="12" s="1"/>
  <c r="I1830" i="12"/>
  <c r="H1830" i="12"/>
  <c r="B1830" i="12"/>
  <c r="A1830" i="12"/>
  <c r="F1830" i="12" s="1"/>
  <c r="I1829" i="12"/>
  <c r="H1829" i="12"/>
  <c r="B1829" i="12"/>
  <c r="A1829" i="12"/>
  <c r="F1829" i="12" s="1"/>
  <c r="G1829" i="12" s="1"/>
  <c r="I1828" i="12"/>
  <c r="H1828" i="12"/>
  <c r="B1828" i="12"/>
  <c r="A1828" i="12"/>
  <c r="F1828" i="12" s="1"/>
  <c r="I1827" i="12"/>
  <c r="H1827" i="12"/>
  <c r="B1827" i="12"/>
  <c r="A1827" i="12"/>
  <c r="F1827" i="12" s="1"/>
  <c r="I1826" i="12"/>
  <c r="H1826" i="12"/>
  <c r="B1826" i="12"/>
  <c r="A1826" i="12"/>
  <c r="F1826" i="12" s="1"/>
  <c r="I1825" i="12"/>
  <c r="H1825" i="12"/>
  <c r="B1825" i="12"/>
  <c r="A1825" i="12"/>
  <c r="F1825" i="12" s="1"/>
  <c r="G1825" i="12" s="1"/>
  <c r="I1824" i="12"/>
  <c r="H1824" i="12"/>
  <c r="B1824" i="12"/>
  <c r="A1824" i="12"/>
  <c r="F1824" i="12" s="1"/>
  <c r="I1823" i="12"/>
  <c r="H1823" i="12"/>
  <c r="B1823" i="12"/>
  <c r="A1823" i="12"/>
  <c r="F1823" i="12" s="1"/>
  <c r="I1822" i="12"/>
  <c r="H1822" i="12"/>
  <c r="B1822" i="12"/>
  <c r="A1822" i="12"/>
  <c r="F1822" i="12" s="1"/>
  <c r="I1821" i="12"/>
  <c r="H1821" i="12"/>
  <c r="B1821" i="12"/>
  <c r="A1821" i="12"/>
  <c r="F1821" i="12" s="1"/>
  <c r="G1821" i="12" s="1"/>
  <c r="I1820" i="12"/>
  <c r="H1820" i="12"/>
  <c r="B1820" i="12"/>
  <c r="A1820" i="12"/>
  <c r="F1820" i="12" s="1"/>
  <c r="I1819" i="12"/>
  <c r="H1819" i="12"/>
  <c r="B1819" i="12"/>
  <c r="A1819" i="12"/>
  <c r="F1819" i="12" s="1"/>
  <c r="I1818" i="12"/>
  <c r="H1818" i="12"/>
  <c r="B1818" i="12"/>
  <c r="A1818" i="12"/>
  <c r="F1818" i="12" s="1"/>
  <c r="G1818" i="12" s="1"/>
  <c r="I1817" i="12"/>
  <c r="H1817" i="12"/>
  <c r="B1817" i="12"/>
  <c r="A1817" i="12"/>
  <c r="F1817" i="12" s="1"/>
  <c r="G1817" i="12" s="1"/>
  <c r="I1816" i="12"/>
  <c r="H1816" i="12"/>
  <c r="B1816" i="12"/>
  <c r="A1816" i="12"/>
  <c r="F1816" i="12" s="1"/>
  <c r="I1815" i="12"/>
  <c r="H1815" i="12"/>
  <c r="B1815" i="12"/>
  <c r="E1815" i="12" s="1"/>
  <c r="A1815" i="12"/>
  <c r="F1815" i="12" s="1"/>
  <c r="I1814" i="12"/>
  <c r="H1814" i="12"/>
  <c r="B1814" i="12"/>
  <c r="A1814" i="12"/>
  <c r="F1814" i="12" s="1"/>
  <c r="I1813" i="12"/>
  <c r="H1813" i="12"/>
  <c r="B1813" i="12"/>
  <c r="A1813" i="12"/>
  <c r="F1813" i="12" s="1"/>
  <c r="I1812" i="12"/>
  <c r="H1812" i="12"/>
  <c r="B1812" i="12"/>
  <c r="A1812" i="12"/>
  <c r="F1812" i="12" s="1"/>
  <c r="I1811" i="12"/>
  <c r="H1811" i="12"/>
  <c r="E1811" i="12"/>
  <c r="B1811" i="12"/>
  <c r="A1811" i="12"/>
  <c r="F1811" i="12" s="1"/>
  <c r="I1810" i="12"/>
  <c r="H1810" i="12"/>
  <c r="B1810" i="12"/>
  <c r="A1810" i="12"/>
  <c r="F1810" i="12" s="1"/>
  <c r="I1809" i="12"/>
  <c r="H1809" i="12"/>
  <c r="B1809" i="12"/>
  <c r="A1809" i="12"/>
  <c r="F1809" i="12" s="1"/>
  <c r="I1808" i="12"/>
  <c r="H1808" i="12"/>
  <c r="B1808" i="12"/>
  <c r="A1808" i="12"/>
  <c r="F1808" i="12" s="1"/>
  <c r="I1807" i="12"/>
  <c r="H1807" i="12"/>
  <c r="B1807" i="12"/>
  <c r="A1807" i="12"/>
  <c r="F1807" i="12" s="1"/>
  <c r="I1806" i="12"/>
  <c r="H1806" i="12"/>
  <c r="B1806" i="12"/>
  <c r="A1806" i="12"/>
  <c r="F1806" i="12" s="1"/>
  <c r="I1805" i="12"/>
  <c r="H1805" i="12"/>
  <c r="B1805" i="12"/>
  <c r="A1805" i="12"/>
  <c r="F1805" i="12" s="1"/>
  <c r="I1804" i="12"/>
  <c r="H1804" i="12"/>
  <c r="B1804" i="12"/>
  <c r="A1804" i="12"/>
  <c r="F1804" i="12" s="1"/>
  <c r="I1803" i="12"/>
  <c r="H1803" i="12"/>
  <c r="B1803" i="12"/>
  <c r="A1803" i="12"/>
  <c r="F1803" i="12" s="1"/>
  <c r="I1802" i="12"/>
  <c r="H1802" i="12"/>
  <c r="B1802" i="12"/>
  <c r="A1802" i="12"/>
  <c r="F1802" i="12" s="1"/>
  <c r="I1801" i="12"/>
  <c r="H1801" i="12"/>
  <c r="B1801" i="12"/>
  <c r="A1801" i="12"/>
  <c r="F1801" i="12" s="1"/>
  <c r="I1800" i="12"/>
  <c r="H1800" i="12"/>
  <c r="B1800" i="12"/>
  <c r="A1800" i="12"/>
  <c r="F1800" i="12" s="1"/>
  <c r="I1799" i="12"/>
  <c r="H1799" i="12"/>
  <c r="B1799" i="12"/>
  <c r="A1799" i="12"/>
  <c r="F1799" i="12" s="1"/>
  <c r="G1799" i="12" s="1"/>
  <c r="I1798" i="12"/>
  <c r="H1798" i="12"/>
  <c r="B1798" i="12"/>
  <c r="A1798" i="12"/>
  <c r="F1798" i="12" s="1"/>
  <c r="G1798" i="12" s="1"/>
  <c r="I1797" i="12"/>
  <c r="H1797" i="12"/>
  <c r="B1797" i="12"/>
  <c r="A1797" i="12"/>
  <c r="F1797" i="12" s="1"/>
  <c r="I1796" i="12"/>
  <c r="H1796" i="12"/>
  <c r="B1796" i="12"/>
  <c r="A1796" i="12"/>
  <c r="F1796" i="12" s="1"/>
  <c r="G1796" i="12" s="1"/>
  <c r="I1795" i="12"/>
  <c r="H1795" i="12"/>
  <c r="B1795" i="12"/>
  <c r="A1795" i="12"/>
  <c r="F1795" i="12" s="1"/>
  <c r="G1795" i="12" s="1"/>
  <c r="I1794" i="12"/>
  <c r="H1794" i="12"/>
  <c r="B1794" i="12"/>
  <c r="A1794" i="12"/>
  <c r="F1794" i="12" s="1"/>
  <c r="G1794" i="12" s="1"/>
  <c r="I1793" i="12"/>
  <c r="H1793" i="12"/>
  <c r="B1793" i="12"/>
  <c r="A1793" i="12"/>
  <c r="F1793" i="12" s="1"/>
  <c r="I1792" i="12"/>
  <c r="H1792" i="12"/>
  <c r="B1792" i="12"/>
  <c r="A1792" i="12"/>
  <c r="F1792" i="12" s="1"/>
  <c r="I1791" i="12"/>
  <c r="H1791" i="12"/>
  <c r="B1791" i="12"/>
  <c r="A1791" i="12"/>
  <c r="F1791" i="12" s="1"/>
  <c r="I1790" i="12"/>
  <c r="H1790" i="12"/>
  <c r="B1790" i="12"/>
  <c r="A1790" i="12"/>
  <c r="F1790" i="12" s="1"/>
  <c r="G1790" i="12" s="1"/>
  <c r="I1789" i="12"/>
  <c r="H1789" i="12"/>
  <c r="B1789" i="12"/>
  <c r="A1789" i="12"/>
  <c r="F1789" i="12" s="1"/>
  <c r="G1789" i="12" s="1"/>
  <c r="I1788" i="12"/>
  <c r="H1788" i="12"/>
  <c r="B1788" i="12"/>
  <c r="A1788" i="12"/>
  <c r="F1788" i="12" s="1"/>
  <c r="I1787" i="12"/>
  <c r="H1787" i="12"/>
  <c r="B1787" i="12"/>
  <c r="A1787" i="12"/>
  <c r="F1787" i="12" s="1"/>
  <c r="G1787" i="12" s="1"/>
  <c r="I1786" i="12"/>
  <c r="H1786" i="12"/>
  <c r="B1786" i="12"/>
  <c r="A1786" i="12"/>
  <c r="F1786" i="12" s="1"/>
  <c r="I1785" i="12"/>
  <c r="H1785" i="12"/>
  <c r="B1785" i="12"/>
  <c r="A1785" i="12"/>
  <c r="F1785" i="12" s="1"/>
  <c r="I1784" i="12"/>
  <c r="H1784" i="12"/>
  <c r="B1784" i="12"/>
  <c r="A1784" i="12"/>
  <c r="F1784" i="12" s="1"/>
  <c r="I1783" i="12"/>
  <c r="H1783" i="12"/>
  <c r="B1783" i="12"/>
  <c r="A1783" i="12"/>
  <c r="F1783" i="12" s="1"/>
  <c r="G1783" i="12" s="1"/>
  <c r="I1782" i="12"/>
  <c r="H1782" i="12"/>
  <c r="B1782" i="12"/>
  <c r="A1782" i="12"/>
  <c r="F1782" i="12" s="1"/>
  <c r="I1781" i="12"/>
  <c r="H1781" i="12"/>
  <c r="B1781" i="12"/>
  <c r="A1781" i="12"/>
  <c r="F1781" i="12" s="1"/>
  <c r="I1780" i="12"/>
  <c r="H1780" i="12"/>
  <c r="B1780" i="12"/>
  <c r="A1780" i="12"/>
  <c r="F1780" i="12" s="1"/>
  <c r="G1780" i="12" s="1"/>
  <c r="I1779" i="12"/>
  <c r="H1779" i="12"/>
  <c r="B1779" i="12"/>
  <c r="A1779" i="12"/>
  <c r="F1779" i="12" s="1"/>
  <c r="I1778" i="12"/>
  <c r="H1778" i="12"/>
  <c r="B1778" i="12"/>
  <c r="A1778" i="12"/>
  <c r="F1778" i="12" s="1"/>
  <c r="G1778" i="12" s="1"/>
  <c r="I1777" i="12"/>
  <c r="H1777" i="12"/>
  <c r="B1777" i="12"/>
  <c r="A1777" i="12"/>
  <c r="F1777" i="12" s="1"/>
  <c r="I1776" i="12"/>
  <c r="H1776" i="12"/>
  <c r="B1776" i="12"/>
  <c r="A1776" i="12"/>
  <c r="F1776" i="12" s="1"/>
  <c r="I1775" i="12"/>
  <c r="H1775" i="12"/>
  <c r="B1775" i="12"/>
  <c r="A1775" i="12"/>
  <c r="F1775" i="12" s="1"/>
  <c r="I1774" i="12"/>
  <c r="H1774" i="12"/>
  <c r="B1774" i="12"/>
  <c r="A1774" i="12"/>
  <c r="F1774" i="12" s="1"/>
  <c r="I1773" i="12"/>
  <c r="H1773" i="12"/>
  <c r="B1773" i="12"/>
  <c r="A1773" i="12"/>
  <c r="F1773" i="12" s="1"/>
  <c r="G1773" i="12" s="1"/>
  <c r="I1772" i="12"/>
  <c r="H1772" i="12"/>
  <c r="B1772" i="12"/>
  <c r="A1772" i="12"/>
  <c r="F1772" i="12" s="1"/>
  <c r="I1771" i="12"/>
  <c r="H1771" i="12"/>
  <c r="B1771" i="12"/>
  <c r="A1771" i="12"/>
  <c r="F1771" i="12" s="1"/>
  <c r="I1770" i="12"/>
  <c r="H1770" i="12"/>
  <c r="B1770" i="12"/>
  <c r="A1770" i="12"/>
  <c r="F1770" i="12" s="1"/>
  <c r="G1770" i="12" s="1"/>
  <c r="I1769" i="12"/>
  <c r="H1769" i="12"/>
  <c r="B1769" i="12"/>
  <c r="A1769" i="12"/>
  <c r="F1769" i="12" s="1"/>
  <c r="I1768" i="12"/>
  <c r="H1768" i="12"/>
  <c r="B1768" i="12"/>
  <c r="A1768" i="12"/>
  <c r="F1768" i="12" s="1"/>
  <c r="I1767" i="12"/>
  <c r="H1767" i="12"/>
  <c r="B1767" i="12"/>
  <c r="A1767" i="12"/>
  <c r="F1767" i="12" s="1"/>
  <c r="I1766" i="12"/>
  <c r="H1766" i="12"/>
  <c r="B1766" i="12"/>
  <c r="A1766" i="12"/>
  <c r="F1766" i="12" s="1"/>
  <c r="G1766" i="12" s="1"/>
  <c r="I1765" i="12"/>
  <c r="H1765" i="12"/>
  <c r="B1765" i="12"/>
  <c r="A1765" i="12"/>
  <c r="F1765" i="12" s="1"/>
  <c r="I1764" i="12"/>
  <c r="H1764" i="12"/>
  <c r="B1764" i="12"/>
  <c r="A1764" i="12"/>
  <c r="F1764" i="12" s="1"/>
  <c r="G1764" i="12" s="1"/>
  <c r="I1763" i="12"/>
  <c r="H1763" i="12"/>
  <c r="B1763" i="12"/>
  <c r="A1763" i="12"/>
  <c r="F1763" i="12" s="1"/>
  <c r="G1763" i="12" s="1"/>
  <c r="I1762" i="12"/>
  <c r="H1762" i="12"/>
  <c r="B1762" i="12"/>
  <c r="A1762" i="12"/>
  <c r="F1762" i="12" s="1"/>
  <c r="G1762" i="12" s="1"/>
  <c r="I1761" i="12"/>
  <c r="H1761" i="12"/>
  <c r="B1761" i="12"/>
  <c r="A1761" i="12"/>
  <c r="F1761" i="12" s="1"/>
  <c r="I1760" i="12"/>
  <c r="H1760" i="12"/>
  <c r="B1760" i="12"/>
  <c r="A1760" i="12"/>
  <c r="F1760" i="12" s="1"/>
  <c r="I1759" i="12"/>
  <c r="H1759" i="12"/>
  <c r="B1759" i="12"/>
  <c r="A1759" i="12"/>
  <c r="F1759" i="12" s="1"/>
  <c r="G1759" i="12" s="1"/>
  <c r="I1758" i="12"/>
  <c r="H1758" i="12"/>
  <c r="B1758" i="12"/>
  <c r="A1758" i="12"/>
  <c r="F1758" i="12" s="1"/>
  <c r="G1758" i="12" s="1"/>
  <c r="I1757" i="12"/>
  <c r="H1757" i="12"/>
  <c r="B1757" i="12"/>
  <c r="A1757" i="12"/>
  <c r="F1757" i="12" s="1"/>
  <c r="G1757" i="12" s="1"/>
  <c r="I1756" i="12"/>
  <c r="H1756" i="12"/>
  <c r="B1756" i="12"/>
  <c r="A1756" i="12"/>
  <c r="F1756" i="12" s="1"/>
  <c r="I1755" i="12"/>
  <c r="H1755" i="12"/>
  <c r="B1755" i="12"/>
  <c r="A1755" i="12"/>
  <c r="F1755" i="12" s="1"/>
  <c r="I1754" i="12"/>
  <c r="H1754" i="12"/>
  <c r="B1754" i="12"/>
  <c r="E1754" i="12" s="1"/>
  <c r="A1754" i="12"/>
  <c r="F1754" i="12" s="1"/>
  <c r="I1753" i="12"/>
  <c r="H1753" i="12"/>
  <c r="B1753" i="12"/>
  <c r="A1753" i="12"/>
  <c r="F1753" i="12" s="1"/>
  <c r="I1752" i="12"/>
  <c r="H1752" i="12"/>
  <c r="B1752" i="12"/>
  <c r="A1752" i="12"/>
  <c r="F1752" i="12" s="1"/>
  <c r="I1751" i="12"/>
  <c r="H1751" i="12"/>
  <c r="B1751" i="12"/>
  <c r="A1751" i="12"/>
  <c r="F1751" i="12" s="1"/>
  <c r="I1750" i="12"/>
  <c r="H1750" i="12"/>
  <c r="B1750" i="12"/>
  <c r="A1750" i="12"/>
  <c r="F1750" i="12" s="1"/>
  <c r="I1749" i="12"/>
  <c r="H1749" i="12"/>
  <c r="B1749" i="12"/>
  <c r="A1749" i="12"/>
  <c r="F1749" i="12" s="1"/>
  <c r="I1748" i="12"/>
  <c r="H1748" i="12"/>
  <c r="B1748" i="12"/>
  <c r="A1748" i="12"/>
  <c r="F1748" i="12" s="1"/>
  <c r="I1747" i="12"/>
  <c r="H1747" i="12"/>
  <c r="B1747" i="12"/>
  <c r="A1747" i="12"/>
  <c r="F1747" i="12" s="1"/>
  <c r="I1746" i="12"/>
  <c r="H1746" i="12"/>
  <c r="B1746" i="12"/>
  <c r="A1746" i="12"/>
  <c r="F1746" i="12" s="1"/>
  <c r="I1745" i="12"/>
  <c r="H1745" i="12"/>
  <c r="B1745" i="12"/>
  <c r="A1745" i="12"/>
  <c r="F1745" i="12" s="1"/>
  <c r="I1744" i="12"/>
  <c r="H1744" i="12"/>
  <c r="B1744" i="12"/>
  <c r="A1744" i="12"/>
  <c r="F1744" i="12" s="1"/>
  <c r="I1743" i="12"/>
  <c r="H1743" i="12"/>
  <c r="B1743" i="12"/>
  <c r="A1743" i="12"/>
  <c r="F1743" i="12" s="1"/>
  <c r="I1742" i="12"/>
  <c r="H1742" i="12"/>
  <c r="B1742" i="12"/>
  <c r="A1742" i="12"/>
  <c r="F1742" i="12" s="1"/>
  <c r="I1741" i="12"/>
  <c r="H1741" i="12"/>
  <c r="B1741" i="12"/>
  <c r="A1741" i="12"/>
  <c r="F1741" i="12" s="1"/>
  <c r="I1740" i="12"/>
  <c r="H1740" i="12"/>
  <c r="B1740" i="12"/>
  <c r="A1740" i="12"/>
  <c r="F1740" i="12" s="1"/>
  <c r="I1739" i="12"/>
  <c r="H1739" i="12"/>
  <c r="E1739" i="12"/>
  <c r="B1739" i="12"/>
  <c r="A1739" i="12"/>
  <c r="F1739" i="12" s="1"/>
  <c r="G1739" i="12" s="1"/>
  <c r="I1738" i="12"/>
  <c r="H1738" i="12"/>
  <c r="B1738" i="12"/>
  <c r="A1738" i="12"/>
  <c r="F1738" i="12" s="1"/>
  <c r="G1738" i="12" s="1"/>
  <c r="I1737" i="12"/>
  <c r="H1737" i="12"/>
  <c r="B1737" i="12"/>
  <c r="A1737" i="12"/>
  <c r="F1737" i="12" s="1"/>
  <c r="I1736" i="12"/>
  <c r="H1736" i="12"/>
  <c r="B1736" i="12"/>
  <c r="A1736" i="12"/>
  <c r="F1736" i="12" s="1"/>
  <c r="I1735" i="12"/>
  <c r="H1735" i="12"/>
  <c r="B1735" i="12"/>
  <c r="A1735" i="12"/>
  <c r="F1735" i="12" s="1"/>
  <c r="I1734" i="12"/>
  <c r="H1734" i="12"/>
  <c r="B1734" i="12"/>
  <c r="A1734" i="12"/>
  <c r="F1734" i="12" s="1"/>
  <c r="G1734" i="12" s="1"/>
  <c r="I1733" i="12"/>
  <c r="H1733" i="12"/>
  <c r="B1733" i="12"/>
  <c r="A1733" i="12"/>
  <c r="F1733" i="12" s="1"/>
  <c r="I1732" i="12"/>
  <c r="H1732" i="12"/>
  <c r="B1732" i="12"/>
  <c r="A1732" i="12"/>
  <c r="F1732" i="12" s="1"/>
  <c r="G1732" i="12" s="1"/>
  <c r="I1731" i="12"/>
  <c r="H1731" i="12"/>
  <c r="B1731" i="12"/>
  <c r="A1731" i="12"/>
  <c r="F1731" i="12" s="1"/>
  <c r="G1731" i="12" s="1"/>
  <c r="I1730" i="12"/>
  <c r="H1730" i="12"/>
  <c r="B1730" i="12"/>
  <c r="A1730" i="12"/>
  <c r="F1730" i="12" s="1"/>
  <c r="G1730" i="12" s="1"/>
  <c r="I1729" i="12"/>
  <c r="H1729" i="12"/>
  <c r="B1729" i="12"/>
  <c r="A1729" i="12"/>
  <c r="F1729" i="12" s="1"/>
  <c r="I1728" i="12"/>
  <c r="H1728" i="12"/>
  <c r="B1728" i="12"/>
  <c r="A1728" i="12"/>
  <c r="F1728" i="12" s="1"/>
  <c r="I1727" i="12"/>
  <c r="H1727" i="12"/>
  <c r="B1727" i="12"/>
  <c r="A1727" i="12"/>
  <c r="F1727" i="12" s="1"/>
  <c r="G1727" i="12" s="1"/>
  <c r="I1726" i="12"/>
  <c r="H1726" i="12"/>
  <c r="B1726" i="12"/>
  <c r="E1726" i="12" s="1"/>
  <c r="A1726" i="12"/>
  <c r="F1726" i="12" s="1"/>
  <c r="I1725" i="12"/>
  <c r="H1725" i="12"/>
  <c r="B1725" i="12"/>
  <c r="A1725" i="12"/>
  <c r="F1725" i="12" s="1"/>
  <c r="I1724" i="12"/>
  <c r="H1724" i="12"/>
  <c r="B1724" i="12"/>
  <c r="A1724" i="12"/>
  <c r="F1724" i="12" s="1"/>
  <c r="I1723" i="12"/>
  <c r="H1723" i="12"/>
  <c r="B1723" i="12"/>
  <c r="A1723" i="12"/>
  <c r="F1723" i="12" s="1"/>
  <c r="I1722" i="12"/>
  <c r="H1722" i="12"/>
  <c r="B1722" i="12"/>
  <c r="E1722" i="12" s="1"/>
  <c r="A1722" i="12"/>
  <c r="F1722" i="12" s="1"/>
  <c r="I1721" i="12"/>
  <c r="H1721" i="12"/>
  <c r="B1721" i="12"/>
  <c r="A1721" i="12"/>
  <c r="F1721" i="12" s="1"/>
  <c r="I1720" i="12"/>
  <c r="H1720" i="12"/>
  <c r="B1720" i="12"/>
  <c r="A1720" i="12"/>
  <c r="F1720" i="12" s="1"/>
  <c r="I1719" i="12"/>
  <c r="H1719" i="12"/>
  <c r="B1719" i="12"/>
  <c r="A1719" i="12"/>
  <c r="F1719" i="12" s="1"/>
  <c r="I1718" i="12"/>
  <c r="H1718" i="12"/>
  <c r="B1718" i="12"/>
  <c r="A1718" i="12"/>
  <c r="F1718" i="12" s="1"/>
  <c r="I1717" i="12"/>
  <c r="H1717" i="12"/>
  <c r="B1717" i="12"/>
  <c r="A1717" i="12"/>
  <c r="F1717" i="12" s="1"/>
  <c r="I1716" i="12"/>
  <c r="H1716" i="12"/>
  <c r="B1716" i="12"/>
  <c r="A1716" i="12"/>
  <c r="F1716" i="12" s="1"/>
  <c r="I1715" i="12"/>
  <c r="H1715" i="12"/>
  <c r="B1715" i="12"/>
  <c r="A1715" i="12"/>
  <c r="F1715" i="12" s="1"/>
  <c r="I1714" i="12"/>
  <c r="H1714" i="12"/>
  <c r="E1714" i="12"/>
  <c r="B1714" i="12"/>
  <c r="A1714" i="12"/>
  <c r="F1714" i="12" s="1"/>
  <c r="I1713" i="12"/>
  <c r="H1713" i="12"/>
  <c r="B1713" i="12"/>
  <c r="A1713" i="12"/>
  <c r="F1713" i="12" s="1"/>
  <c r="I1712" i="12"/>
  <c r="H1712" i="12"/>
  <c r="B1712" i="12"/>
  <c r="A1712" i="12"/>
  <c r="F1712" i="12" s="1"/>
  <c r="I1711" i="12"/>
  <c r="H1711" i="12"/>
  <c r="B1711" i="12"/>
  <c r="A1711" i="12"/>
  <c r="F1711" i="12" s="1"/>
  <c r="G1711" i="12" s="1"/>
  <c r="I1710" i="12"/>
  <c r="H1710" i="12"/>
  <c r="B1710" i="12"/>
  <c r="A1710" i="12"/>
  <c r="F1710" i="12" s="1"/>
  <c r="I1709" i="12"/>
  <c r="H1709" i="12"/>
  <c r="B1709" i="12"/>
  <c r="A1709" i="12"/>
  <c r="F1709" i="12" s="1"/>
  <c r="G1709" i="12" s="1"/>
  <c r="I1708" i="12"/>
  <c r="H1708" i="12"/>
  <c r="B1708" i="12"/>
  <c r="A1708" i="12"/>
  <c r="F1708" i="12" s="1"/>
  <c r="I1707" i="12"/>
  <c r="H1707" i="12"/>
  <c r="B1707" i="12"/>
  <c r="A1707" i="12"/>
  <c r="F1707" i="12" s="1"/>
  <c r="G1707" i="12" s="1"/>
  <c r="I1706" i="12"/>
  <c r="H1706" i="12"/>
  <c r="B1706" i="12"/>
  <c r="A1706" i="12"/>
  <c r="F1706" i="12" s="1"/>
  <c r="G1706" i="12" s="1"/>
  <c r="I1705" i="12"/>
  <c r="H1705" i="12"/>
  <c r="B1705" i="12"/>
  <c r="A1705" i="12"/>
  <c r="F1705" i="12" s="1"/>
  <c r="I1704" i="12"/>
  <c r="H1704" i="12"/>
  <c r="B1704" i="12"/>
  <c r="A1704" i="12"/>
  <c r="F1704" i="12" s="1"/>
  <c r="I1703" i="12"/>
  <c r="H1703" i="12"/>
  <c r="B1703" i="12"/>
  <c r="A1703" i="12"/>
  <c r="F1703" i="12" s="1"/>
  <c r="I1702" i="12"/>
  <c r="H1702" i="12"/>
  <c r="B1702" i="12"/>
  <c r="A1702" i="12"/>
  <c r="F1702" i="12" s="1"/>
  <c r="G1702" i="12" s="1"/>
  <c r="I1701" i="12"/>
  <c r="H1701" i="12"/>
  <c r="B1701" i="12"/>
  <c r="A1701" i="12"/>
  <c r="F1701" i="12" s="1"/>
  <c r="I1700" i="12"/>
  <c r="H1700" i="12"/>
  <c r="B1700" i="12"/>
  <c r="A1700" i="12"/>
  <c r="F1700" i="12" s="1"/>
  <c r="G1700" i="12" s="1"/>
  <c r="I1699" i="12"/>
  <c r="H1699" i="12"/>
  <c r="B1699" i="12"/>
  <c r="A1699" i="12"/>
  <c r="F1699" i="12" s="1"/>
  <c r="G1699" i="12" s="1"/>
  <c r="I1698" i="12"/>
  <c r="H1698" i="12"/>
  <c r="B1698" i="12"/>
  <c r="A1698" i="12"/>
  <c r="F1698" i="12" s="1"/>
  <c r="G1698" i="12" s="1"/>
  <c r="I1697" i="12"/>
  <c r="H1697" i="12"/>
  <c r="B1697" i="12"/>
  <c r="A1697" i="12"/>
  <c r="F1697" i="12" s="1"/>
  <c r="I1696" i="12"/>
  <c r="H1696" i="12"/>
  <c r="B1696" i="12"/>
  <c r="A1696" i="12"/>
  <c r="F1696" i="12" s="1"/>
  <c r="I1695" i="12"/>
  <c r="H1695" i="12"/>
  <c r="B1695" i="12"/>
  <c r="A1695" i="12"/>
  <c r="F1695" i="12" s="1"/>
  <c r="G1695" i="12" s="1"/>
  <c r="I1694" i="12"/>
  <c r="H1694" i="12"/>
  <c r="B1694" i="12"/>
  <c r="E1694" i="12" s="1"/>
  <c r="A1694" i="12"/>
  <c r="F1694" i="12" s="1"/>
  <c r="G1694" i="12" s="1"/>
  <c r="I1693" i="12"/>
  <c r="H1693" i="12"/>
  <c r="B1693" i="12"/>
  <c r="A1693" i="12"/>
  <c r="F1693" i="12" s="1"/>
  <c r="G1693" i="12" s="1"/>
  <c r="I1692" i="12"/>
  <c r="H1692" i="12"/>
  <c r="B1692" i="12"/>
  <c r="A1692" i="12"/>
  <c r="F1692" i="12" s="1"/>
  <c r="I1691" i="12"/>
  <c r="H1691" i="12"/>
  <c r="B1691" i="12"/>
  <c r="A1691" i="12"/>
  <c r="F1691" i="12" s="1"/>
  <c r="G1691" i="12" s="1"/>
  <c r="I1690" i="12"/>
  <c r="H1690" i="12"/>
  <c r="B1690" i="12"/>
  <c r="E1690" i="12" s="1"/>
  <c r="A1690" i="12"/>
  <c r="F1690" i="12" s="1"/>
  <c r="I1689" i="12"/>
  <c r="H1689" i="12"/>
  <c r="B1689" i="12"/>
  <c r="A1689" i="12"/>
  <c r="F1689" i="12" s="1"/>
  <c r="I1688" i="12"/>
  <c r="H1688" i="12"/>
  <c r="B1688" i="12"/>
  <c r="A1688" i="12"/>
  <c r="F1688" i="12" s="1"/>
  <c r="I1687" i="12"/>
  <c r="H1687" i="12"/>
  <c r="B1687" i="12"/>
  <c r="A1687" i="12"/>
  <c r="F1687" i="12" s="1"/>
  <c r="I1686" i="12"/>
  <c r="H1686" i="12"/>
  <c r="B1686" i="12"/>
  <c r="A1686" i="12"/>
  <c r="F1686" i="12" s="1"/>
  <c r="I1685" i="12"/>
  <c r="H1685" i="12"/>
  <c r="B1685" i="12"/>
  <c r="A1685" i="12"/>
  <c r="F1685" i="12" s="1"/>
  <c r="I1684" i="12"/>
  <c r="H1684" i="12"/>
  <c r="B1684" i="12"/>
  <c r="A1684" i="12"/>
  <c r="F1684" i="12" s="1"/>
  <c r="I1683" i="12"/>
  <c r="H1683" i="12"/>
  <c r="B1683" i="12"/>
  <c r="A1683" i="12"/>
  <c r="F1683" i="12" s="1"/>
  <c r="I1682" i="12"/>
  <c r="H1682" i="12"/>
  <c r="B1682" i="12"/>
  <c r="A1682" i="12"/>
  <c r="F1682" i="12" s="1"/>
  <c r="I1681" i="12"/>
  <c r="H1681" i="12"/>
  <c r="B1681" i="12"/>
  <c r="A1681" i="12"/>
  <c r="F1681" i="12" s="1"/>
  <c r="I1680" i="12"/>
  <c r="H1680" i="12"/>
  <c r="B1680" i="12"/>
  <c r="A1680" i="12"/>
  <c r="F1680" i="12" s="1"/>
  <c r="I1679" i="12"/>
  <c r="H1679" i="12"/>
  <c r="B1679" i="12"/>
  <c r="A1679" i="12"/>
  <c r="F1679" i="12" s="1"/>
  <c r="I1678" i="12"/>
  <c r="H1678" i="12"/>
  <c r="B1678" i="12"/>
  <c r="A1678" i="12"/>
  <c r="F1678" i="12" s="1"/>
  <c r="I1677" i="12"/>
  <c r="H1677" i="12"/>
  <c r="B1677" i="12"/>
  <c r="A1677" i="12"/>
  <c r="F1677" i="12" s="1"/>
  <c r="I1676" i="12"/>
  <c r="H1676" i="12"/>
  <c r="B1676" i="12"/>
  <c r="A1676" i="12"/>
  <c r="F1676" i="12" s="1"/>
  <c r="I1675" i="12"/>
  <c r="H1675" i="12"/>
  <c r="B1675" i="12"/>
  <c r="A1675" i="12"/>
  <c r="F1675" i="12" s="1"/>
  <c r="I1674" i="12"/>
  <c r="H1674" i="12"/>
  <c r="B1674" i="12"/>
  <c r="A1674" i="12"/>
  <c r="F1674" i="12" s="1"/>
  <c r="I1673" i="12"/>
  <c r="H1673" i="12"/>
  <c r="B1673" i="12"/>
  <c r="A1673" i="12"/>
  <c r="F1673" i="12" s="1"/>
  <c r="I1672" i="12"/>
  <c r="H1672" i="12"/>
  <c r="B1672" i="12"/>
  <c r="A1672" i="12"/>
  <c r="F1672" i="12" s="1"/>
  <c r="I1671" i="12"/>
  <c r="H1671" i="12"/>
  <c r="E1671" i="12"/>
  <c r="B1671" i="12"/>
  <c r="A1671" i="12"/>
  <c r="F1671" i="12" s="1"/>
  <c r="G1671" i="12" s="1"/>
  <c r="I1670" i="12"/>
  <c r="H1670" i="12"/>
  <c r="B1670" i="12"/>
  <c r="A1670" i="12"/>
  <c r="F1670" i="12" s="1"/>
  <c r="I1669" i="12"/>
  <c r="H1669" i="12"/>
  <c r="B1669" i="12"/>
  <c r="A1669" i="12"/>
  <c r="F1669" i="12" s="1"/>
  <c r="I1668" i="12"/>
  <c r="H1668" i="12"/>
  <c r="B1668" i="12"/>
  <c r="A1668" i="12"/>
  <c r="F1668" i="12" s="1"/>
  <c r="G1668" i="12" s="1"/>
  <c r="I1667" i="12"/>
  <c r="H1667" i="12"/>
  <c r="B1667" i="12"/>
  <c r="A1667" i="12"/>
  <c r="F1667" i="12" s="1"/>
  <c r="G1667" i="12" s="1"/>
  <c r="I1666" i="12"/>
  <c r="H1666" i="12"/>
  <c r="B1666" i="12"/>
  <c r="A1666" i="12"/>
  <c r="F1666" i="12" s="1"/>
  <c r="G1666" i="12" s="1"/>
  <c r="I1665" i="12"/>
  <c r="H1665" i="12"/>
  <c r="B1665" i="12"/>
  <c r="A1665" i="12"/>
  <c r="F1665" i="12" s="1"/>
  <c r="I1664" i="12"/>
  <c r="H1664" i="12"/>
  <c r="B1664" i="12"/>
  <c r="A1664" i="12"/>
  <c r="F1664" i="12" s="1"/>
  <c r="I1663" i="12"/>
  <c r="H1663" i="12"/>
  <c r="B1663" i="12"/>
  <c r="A1663" i="12"/>
  <c r="F1663" i="12" s="1"/>
  <c r="G1663" i="12" s="1"/>
  <c r="I1662" i="12"/>
  <c r="H1662" i="12"/>
  <c r="B1662" i="12"/>
  <c r="A1662" i="12"/>
  <c r="F1662" i="12" s="1"/>
  <c r="I1661" i="12"/>
  <c r="H1661" i="12"/>
  <c r="B1661" i="12"/>
  <c r="A1661" i="12"/>
  <c r="F1661" i="12" s="1"/>
  <c r="I1660" i="12"/>
  <c r="H1660" i="12"/>
  <c r="B1660" i="12"/>
  <c r="A1660" i="12"/>
  <c r="F1660" i="12" s="1"/>
  <c r="I1659" i="12"/>
  <c r="H1659" i="12"/>
  <c r="B1659" i="12"/>
  <c r="A1659" i="12"/>
  <c r="F1659" i="12" s="1"/>
  <c r="I1658" i="12"/>
  <c r="H1658" i="12"/>
  <c r="B1658" i="12"/>
  <c r="A1658" i="12"/>
  <c r="F1658" i="12" s="1"/>
  <c r="I1657" i="12"/>
  <c r="H1657" i="12"/>
  <c r="B1657" i="12"/>
  <c r="A1657" i="12"/>
  <c r="F1657" i="12" s="1"/>
  <c r="G1657" i="12" s="1"/>
  <c r="I1656" i="12"/>
  <c r="H1656" i="12"/>
  <c r="B1656" i="12"/>
  <c r="E1656" i="12" s="1"/>
  <c r="A1656" i="12"/>
  <c r="F1656" i="12" s="1"/>
  <c r="I1655" i="12"/>
  <c r="H1655" i="12"/>
  <c r="B1655" i="12"/>
  <c r="E1655" i="12" s="1"/>
  <c r="A1655" i="12"/>
  <c r="F1655" i="12" s="1"/>
  <c r="I1654" i="12"/>
  <c r="H1654" i="12"/>
  <c r="B1654" i="12"/>
  <c r="A1654" i="12"/>
  <c r="F1654" i="12" s="1"/>
  <c r="I1653" i="12"/>
  <c r="H1653" i="12"/>
  <c r="B1653" i="12"/>
  <c r="A1653" i="12"/>
  <c r="F1653" i="12" s="1"/>
  <c r="I1652" i="12"/>
  <c r="H1652" i="12"/>
  <c r="B1652" i="12"/>
  <c r="A1652" i="12"/>
  <c r="F1652" i="12" s="1"/>
  <c r="I1651" i="12"/>
  <c r="H1651" i="12"/>
  <c r="B1651" i="12"/>
  <c r="A1651" i="12"/>
  <c r="F1651" i="12" s="1"/>
  <c r="I1650" i="12"/>
  <c r="H1650" i="12"/>
  <c r="B1650" i="12"/>
  <c r="A1650" i="12"/>
  <c r="F1650" i="12" s="1"/>
  <c r="I1649" i="12"/>
  <c r="H1649" i="12"/>
  <c r="B1649" i="12"/>
  <c r="A1649" i="12"/>
  <c r="F1649" i="12" s="1"/>
  <c r="I1648" i="12"/>
  <c r="H1648" i="12"/>
  <c r="B1648" i="12"/>
  <c r="A1648" i="12"/>
  <c r="F1648" i="12" s="1"/>
  <c r="I1647" i="12"/>
  <c r="H1647" i="12"/>
  <c r="B1647" i="12"/>
  <c r="A1647" i="12"/>
  <c r="F1647" i="12" s="1"/>
  <c r="I1646" i="12"/>
  <c r="H1646" i="12"/>
  <c r="B1646" i="12"/>
  <c r="A1646" i="12"/>
  <c r="F1646" i="12" s="1"/>
  <c r="I1645" i="12"/>
  <c r="H1645" i="12"/>
  <c r="B1645" i="12"/>
  <c r="A1645" i="12"/>
  <c r="F1645" i="12" s="1"/>
  <c r="I1644" i="12"/>
  <c r="H1644" i="12"/>
  <c r="B1644" i="12"/>
  <c r="A1644" i="12"/>
  <c r="F1644" i="12" s="1"/>
  <c r="I1643" i="12"/>
  <c r="H1643" i="12"/>
  <c r="B1643" i="12"/>
  <c r="A1643" i="12"/>
  <c r="F1643" i="12" s="1"/>
  <c r="I1642" i="12"/>
  <c r="H1642" i="12"/>
  <c r="B1642" i="12"/>
  <c r="A1642" i="12"/>
  <c r="F1642" i="12" s="1"/>
  <c r="I1641" i="12"/>
  <c r="H1641" i="12"/>
  <c r="B1641" i="12"/>
  <c r="A1641" i="12"/>
  <c r="F1641" i="12" s="1"/>
  <c r="I1640" i="12"/>
  <c r="H1640" i="12"/>
  <c r="E1640" i="12"/>
  <c r="B1640" i="12"/>
  <c r="A1640" i="12"/>
  <c r="F1640" i="12" s="1"/>
  <c r="I1639" i="12"/>
  <c r="H1639" i="12"/>
  <c r="B1639" i="12"/>
  <c r="E1639" i="12" s="1"/>
  <c r="A1639" i="12"/>
  <c r="F1639" i="12" s="1"/>
  <c r="I1638" i="12"/>
  <c r="H1638" i="12"/>
  <c r="B1638" i="12"/>
  <c r="A1638" i="12"/>
  <c r="F1638" i="12" s="1"/>
  <c r="I1637" i="12"/>
  <c r="H1637" i="12"/>
  <c r="B1637" i="12"/>
  <c r="A1637" i="12"/>
  <c r="F1637" i="12" s="1"/>
  <c r="I1636" i="12"/>
  <c r="H1636" i="12"/>
  <c r="B1636" i="12"/>
  <c r="A1636" i="12"/>
  <c r="F1636" i="12" s="1"/>
  <c r="G1636" i="12" s="1"/>
  <c r="I1635" i="12"/>
  <c r="H1635" i="12"/>
  <c r="B1635" i="12"/>
  <c r="A1635" i="12"/>
  <c r="F1635" i="12" s="1"/>
  <c r="G1635" i="12" s="1"/>
  <c r="I1634" i="12"/>
  <c r="H1634" i="12"/>
  <c r="B1634" i="12"/>
  <c r="A1634" i="12"/>
  <c r="F1634" i="12" s="1"/>
  <c r="G1634" i="12" s="1"/>
  <c r="I1633" i="12"/>
  <c r="H1633" i="12"/>
  <c r="B1633" i="12"/>
  <c r="A1633" i="12"/>
  <c r="F1633" i="12" s="1"/>
  <c r="G1633" i="12" s="1"/>
  <c r="I1632" i="12"/>
  <c r="H1632" i="12"/>
  <c r="B1632" i="12"/>
  <c r="A1632" i="12"/>
  <c r="F1632" i="12" s="1"/>
  <c r="G1632" i="12" s="1"/>
  <c r="I1631" i="12"/>
  <c r="H1631" i="12"/>
  <c r="B1631" i="12"/>
  <c r="A1631" i="12"/>
  <c r="F1631" i="12" s="1"/>
  <c r="I1630" i="12"/>
  <c r="H1630" i="12"/>
  <c r="B1630" i="12"/>
  <c r="A1630" i="12"/>
  <c r="F1630" i="12" s="1"/>
  <c r="G1630" i="12" s="1"/>
  <c r="I1629" i="12"/>
  <c r="H1629" i="12"/>
  <c r="B1629" i="12"/>
  <c r="A1629" i="12"/>
  <c r="F1629" i="12" s="1"/>
  <c r="G1629" i="12" s="1"/>
  <c r="I1628" i="12"/>
  <c r="H1628" i="12"/>
  <c r="F1628" i="12"/>
  <c r="B1628" i="12"/>
  <c r="A1628" i="12"/>
  <c r="I1627" i="12"/>
  <c r="H1627" i="12"/>
  <c r="B1627" i="12"/>
  <c r="A1627" i="12"/>
  <c r="F1627" i="12" s="1"/>
  <c r="I1626" i="12"/>
  <c r="H1626" i="12"/>
  <c r="B1626" i="12"/>
  <c r="A1626" i="12"/>
  <c r="F1626" i="12" s="1"/>
  <c r="I1625" i="12"/>
  <c r="H1625" i="12"/>
  <c r="B1625" i="12"/>
  <c r="A1625" i="12"/>
  <c r="F1625" i="12" s="1"/>
  <c r="G1625" i="12" s="1"/>
  <c r="I1624" i="12"/>
  <c r="H1624" i="12"/>
  <c r="B1624" i="12"/>
  <c r="A1624" i="12"/>
  <c r="F1624" i="12" s="1"/>
  <c r="I1623" i="12"/>
  <c r="H1623" i="12"/>
  <c r="B1623" i="12"/>
  <c r="A1623" i="12"/>
  <c r="F1623" i="12" s="1"/>
  <c r="I1622" i="12"/>
  <c r="H1622" i="12"/>
  <c r="B1622" i="12"/>
  <c r="A1622" i="12"/>
  <c r="F1622" i="12" s="1"/>
  <c r="G1622" i="12" s="1"/>
  <c r="I1621" i="12"/>
  <c r="H1621" i="12"/>
  <c r="B1621" i="12"/>
  <c r="A1621" i="12"/>
  <c r="F1621" i="12" s="1"/>
  <c r="G1621" i="12" s="1"/>
  <c r="I1620" i="12"/>
  <c r="H1620" i="12"/>
  <c r="B1620" i="12"/>
  <c r="A1620" i="12"/>
  <c r="F1620" i="12" s="1"/>
  <c r="G1620" i="12" s="1"/>
  <c r="I1619" i="12"/>
  <c r="H1619" i="12"/>
  <c r="B1619" i="12"/>
  <c r="A1619" i="12"/>
  <c r="F1619" i="12" s="1"/>
  <c r="I1618" i="12"/>
  <c r="H1618" i="12"/>
  <c r="B1618" i="12"/>
  <c r="A1618" i="12"/>
  <c r="F1618" i="12" s="1"/>
  <c r="G1618" i="12" s="1"/>
  <c r="I1617" i="12"/>
  <c r="H1617" i="12"/>
  <c r="B1617" i="12"/>
  <c r="A1617" i="12"/>
  <c r="F1617" i="12" s="1"/>
  <c r="G1617" i="12" s="1"/>
  <c r="I1616" i="12"/>
  <c r="H1616" i="12"/>
  <c r="B1616" i="12"/>
  <c r="A1616" i="12"/>
  <c r="F1616" i="12" s="1"/>
  <c r="G1616" i="12" s="1"/>
  <c r="I1615" i="12"/>
  <c r="H1615" i="12"/>
  <c r="B1615" i="12"/>
  <c r="A1615" i="12"/>
  <c r="F1615" i="12" s="1"/>
  <c r="I1614" i="12"/>
  <c r="H1614" i="12"/>
  <c r="B1614" i="12"/>
  <c r="E1614" i="12" s="1"/>
  <c r="A1614" i="12"/>
  <c r="F1614" i="12" s="1"/>
  <c r="G1614" i="12" s="1"/>
  <c r="I1613" i="12"/>
  <c r="H1613" i="12"/>
  <c r="B1613" i="12"/>
  <c r="A1613" i="12"/>
  <c r="F1613" i="12" s="1"/>
  <c r="G1613" i="12" s="1"/>
  <c r="I1612" i="12"/>
  <c r="H1612" i="12"/>
  <c r="B1612" i="12"/>
  <c r="A1612" i="12"/>
  <c r="F1612" i="12" s="1"/>
  <c r="I1611" i="12"/>
  <c r="H1611" i="12"/>
  <c r="B1611" i="12"/>
  <c r="A1611" i="12"/>
  <c r="F1611" i="12" s="1"/>
  <c r="I1610" i="12"/>
  <c r="H1610" i="12"/>
  <c r="B1610" i="12"/>
  <c r="E1610" i="12" s="1"/>
  <c r="A1610" i="12"/>
  <c r="F1610" i="12" s="1"/>
  <c r="I1609" i="12"/>
  <c r="H1609" i="12"/>
  <c r="B1609" i="12"/>
  <c r="A1609" i="12"/>
  <c r="F1609" i="12" s="1"/>
  <c r="I1608" i="12"/>
  <c r="H1608" i="12"/>
  <c r="B1608" i="12"/>
  <c r="A1608" i="12"/>
  <c r="F1608" i="12" s="1"/>
  <c r="G1608" i="12" s="1"/>
  <c r="I1607" i="12"/>
  <c r="H1607" i="12"/>
  <c r="B1607" i="12"/>
  <c r="A1607" i="12"/>
  <c r="F1607" i="12" s="1"/>
  <c r="I1606" i="12"/>
  <c r="H1606" i="12"/>
  <c r="B1606" i="12"/>
  <c r="A1606" i="12"/>
  <c r="F1606" i="12" s="1"/>
  <c r="G1606" i="12" s="1"/>
  <c r="I1605" i="12"/>
  <c r="H1605" i="12"/>
  <c r="B1605" i="12"/>
  <c r="A1605" i="12"/>
  <c r="F1605" i="12" s="1"/>
  <c r="G1605" i="12" s="1"/>
  <c r="I1604" i="12"/>
  <c r="H1604" i="12"/>
  <c r="B1604" i="12"/>
  <c r="A1604" i="12"/>
  <c r="F1604" i="12" s="1"/>
  <c r="G1604" i="12" s="1"/>
  <c r="I1603" i="12"/>
  <c r="H1603" i="12"/>
  <c r="B1603" i="12"/>
  <c r="A1603" i="12"/>
  <c r="F1603" i="12" s="1"/>
  <c r="I1602" i="12"/>
  <c r="H1602" i="12"/>
  <c r="B1602" i="12"/>
  <c r="A1602" i="12"/>
  <c r="F1602" i="12" s="1"/>
  <c r="G1602" i="12" s="1"/>
  <c r="I1601" i="12"/>
  <c r="H1601" i="12"/>
  <c r="B1601" i="12"/>
  <c r="A1601" i="12"/>
  <c r="F1601" i="12" s="1"/>
  <c r="G1601" i="12" s="1"/>
  <c r="I1600" i="12"/>
  <c r="H1600" i="12"/>
  <c r="B1600" i="12"/>
  <c r="A1600" i="12"/>
  <c r="F1600" i="12" s="1"/>
  <c r="G1600" i="12" s="1"/>
  <c r="I1599" i="12"/>
  <c r="H1599" i="12"/>
  <c r="B1599" i="12"/>
  <c r="A1599" i="12"/>
  <c r="F1599" i="12" s="1"/>
  <c r="I1598" i="12"/>
  <c r="H1598" i="12"/>
  <c r="B1598" i="12"/>
  <c r="E1598" i="12" s="1"/>
  <c r="A1598" i="12"/>
  <c r="F1598" i="12" s="1"/>
  <c r="G1598" i="12" s="1"/>
  <c r="I1597" i="12"/>
  <c r="H1597" i="12"/>
  <c r="B1597" i="12"/>
  <c r="A1597" i="12"/>
  <c r="F1597" i="12" s="1"/>
  <c r="G1597" i="12" s="1"/>
  <c r="I1596" i="12"/>
  <c r="H1596" i="12"/>
  <c r="F1596" i="12"/>
  <c r="B1596" i="12"/>
  <c r="A1596" i="12"/>
  <c r="I1595" i="12"/>
  <c r="H1595" i="12"/>
  <c r="B1595" i="12"/>
  <c r="A1595" i="12"/>
  <c r="F1595" i="12" s="1"/>
  <c r="I1594" i="12"/>
  <c r="H1594" i="12"/>
  <c r="B1594" i="12"/>
  <c r="A1594" i="12"/>
  <c r="F1594" i="12" s="1"/>
  <c r="I1593" i="12"/>
  <c r="H1593" i="12"/>
  <c r="B1593" i="12"/>
  <c r="A1593" i="12"/>
  <c r="F1593" i="12" s="1"/>
  <c r="I1592" i="12"/>
  <c r="H1592" i="12"/>
  <c r="B1592" i="12"/>
  <c r="A1592" i="12"/>
  <c r="F1592" i="12" s="1"/>
  <c r="I1591" i="12"/>
  <c r="H1591" i="12"/>
  <c r="B1591" i="12"/>
  <c r="A1591" i="12"/>
  <c r="F1591" i="12" s="1"/>
  <c r="I1590" i="12"/>
  <c r="H1590" i="12"/>
  <c r="B1590" i="12"/>
  <c r="A1590" i="12"/>
  <c r="F1590" i="12" s="1"/>
  <c r="I1589" i="12"/>
  <c r="H1589" i="12"/>
  <c r="B1589" i="12"/>
  <c r="A1589" i="12"/>
  <c r="F1589" i="12" s="1"/>
  <c r="I1588" i="12"/>
  <c r="H1588" i="12"/>
  <c r="B1588" i="12"/>
  <c r="A1588" i="12"/>
  <c r="F1588" i="12" s="1"/>
  <c r="I1587" i="12"/>
  <c r="H1587" i="12"/>
  <c r="F1587" i="12"/>
  <c r="B1587" i="12"/>
  <c r="A1587" i="12"/>
  <c r="I1586" i="12"/>
  <c r="H1586" i="12"/>
  <c r="B1586" i="12"/>
  <c r="A1586" i="12"/>
  <c r="F1586" i="12" s="1"/>
  <c r="G1586" i="12" s="1"/>
  <c r="I1585" i="12"/>
  <c r="H1585" i="12"/>
  <c r="B1585" i="12"/>
  <c r="A1585" i="12"/>
  <c r="F1585" i="12" s="1"/>
  <c r="G1585" i="12" s="1"/>
  <c r="I1584" i="12"/>
  <c r="H1584" i="12"/>
  <c r="B1584" i="12"/>
  <c r="A1584" i="12"/>
  <c r="F1584" i="12" s="1"/>
  <c r="G1584" i="12" s="1"/>
  <c r="I1583" i="12"/>
  <c r="H1583" i="12"/>
  <c r="B1583" i="12"/>
  <c r="A1583" i="12"/>
  <c r="F1583" i="12" s="1"/>
  <c r="I1582" i="12"/>
  <c r="H1582" i="12"/>
  <c r="B1582" i="12"/>
  <c r="A1582" i="12"/>
  <c r="F1582" i="12" s="1"/>
  <c r="G1582" i="12" s="1"/>
  <c r="I1581" i="12"/>
  <c r="H1581" i="12"/>
  <c r="B1581" i="12"/>
  <c r="A1581" i="12"/>
  <c r="F1581" i="12" s="1"/>
  <c r="G1581" i="12" s="1"/>
  <c r="I1580" i="12"/>
  <c r="H1580" i="12"/>
  <c r="B1580" i="12"/>
  <c r="A1580" i="12"/>
  <c r="F1580" i="12" s="1"/>
  <c r="I1579" i="12"/>
  <c r="H1579" i="12"/>
  <c r="B1579" i="12"/>
  <c r="A1579" i="12"/>
  <c r="F1579" i="12" s="1"/>
  <c r="I1578" i="12"/>
  <c r="H1578" i="12"/>
  <c r="B1578" i="12"/>
  <c r="A1578" i="12"/>
  <c r="F1578" i="12" s="1"/>
  <c r="I1577" i="12"/>
  <c r="H1577" i="12"/>
  <c r="B1577" i="12"/>
  <c r="A1577" i="12"/>
  <c r="F1577" i="12" s="1"/>
  <c r="G1577" i="12" s="1"/>
  <c r="I1576" i="12"/>
  <c r="H1576" i="12"/>
  <c r="B1576" i="12"/>
  <c r="A1576" i="12"/>
  <c r="F1576" i="12" s="1"/>
  <c r="G1576" i="12" s="1"/>
  <c r="I1575" i="12"/>
  <c r="H1575" i="12"/>
  <c r="B1575" i="12"/>
  <c r="A1575" i="12"/>
  <c r="F1575" i="12" s="1"/>
  <c r="I1574" i="12"/>
  <c r="H1574" i="12"/>
  <c r="B1574" i="12"/>
  <c r="A1574" i="12"/>
  <c r="F1574" i="12" s="1"/>
  <c r="G1574" i="12" s="1"/>
  <c r="I1573" i="12"/>
  <c r="H1573" i="12"/>
  <c r="F1573" i="12"/>
  <c r="B1573" i="12"/>
  <c r="A1573" i="12"/>
  <c r="I1572" i="12"/>
  <c r="H1572" i="12"/>
  <c r="B1572" i="12"/>
  <c r="A1572" i="12"/>
  <c r="F1572" i="12" s="1"/>
  <c r="I1571" i="12"/>
  <c r="H1571" i="12"/>
  <c r="B1571" i="12"/>
  <c r="A1571" i="12"/>
  <c r="F1571" i="12" s="1"/>
  <c r="I1570" i="12"/>
  <c r="H1570" i="12"/>
  <c r="B1570" i="12"/>
  <c r="A1570" i="12"/>
  <c r="F1570" i="12" s="1"/>
  <c r="I1569" i="12"/>
  <c r="H1569" i="12"/>
  <c r="B1569" i="12"/>
  <c r="A1569" i="12"/>
  <c r="F1569" i="12" s="1"/>
  <c r="I1568" i="12"/>
  <c r="H1568" i="12"/>
  <c r="B1568" i="12"/>
  <c r="A1568" i="12"/>
  <c r="F1568" i="12" s="1"/>
  <c r="I1567" i="12"/>
  <c r="H1567" i="12"/>
  <c r="B1567" i="12"/>
  <c r="A1567" i="12"/>
  <c r="F1567" i="12" s="1"/>
  <c r="I1566" i="12"/>
  <c r="H1566" i="12"/>
  <c r="B1566" i="12"/>
  <c r="A1566" i="12"/>
  <c r="F1566" i="12" s="1"/>
  <c r="I1565" i="12"/>
  <c r="H1565" i="12"/>
  <c r="B1565" i="12"/>
  <c r="A1565" i="12"/>
  <c r="F1565" i="12" s="1"/>
  <c r="I1564" i="12"/>
  <c r="H1564" i="12"/>
  <c r="B1564" i="12"/>
  <c r="A1564" i="12"/>
  <c r="F1564" i="12" s="1"/>
  <c r="I1563" i="12"/>
  <c r="H1563" i="12"/>
  <c r="B1563" i="12"/>
  <c r="A1563" i="12"/>
  <c r="F1563" i="12" s="1"/>
  <c r="I1562" i="12"/>
  <c r="H1562" i="12"/>
  <c r="B1562" i="12"/>
  <c r="A1562" i="12"/>
  <c r="F1562" i="12" s="1"/>
  <c r="G1562" i="12" s="1"/>
  <c r="I1561" i="12"/>
  <c r="H1561" i="12"/>
  <c r="B1561" i="12"/>
  <c r="A1561" i="12"/>
  <c r="F1561" i="12" s="1"/>
  <c r="I1560" i="12"/>
  <c r="H1560" i="12"/>
  <c r="B1560" i="12"/>
  <c r="A1560" i="12"/>
  <c r="F1560" i="12" s="1"/>
  <c r="I1559" i="12"/>
  <c r="H1559" i="12"/>
  <c r="B1559" i="12"/>
  <c r="A1559" i="12"/>
  <c r="F1559" i="12" s="1"/>
  <c r="I1558" i="12"/>
  <c r="H1558" i="12"/>
  <c r="F1558" i="12"/>
  <c r="B1558" i="12"/>
  <c r="A1558" i="12"/>
  <c r="I1557" i="12"/>
  <c r="H1557" i="12"/>
  <c r="B1557" i="12"/>
  <c r="A1557" i="12"/>
  <c r="F1557" i="12" s="1"/>
  <c r="I1556" i="12"/>
  <c r="H1556" i="12"/>
  <c r="B1556" i="12"/>
  <c r="E1556" i="12" s="1"/>
  <c r="A1556" i="12"/>
  <c r="F1556" i="12" s="1"/>
  <c r="I1555" i="12"/>
  <c r="H1555" i="12"/>
  <c r="B1555" i="12"/>
  <c r="A1555" i="12"/>
  <c r="F1555" i="12" s="1"/>
  <c r="I1554" i="12"/>
  <c r="H1554" i="12"/>
  <c r="B1554" i="12"/>
  <c r="A1554" i="12"/>
  <c r="F1554" i="12" s="1"/>
  <c r="I1553" i="12"/>
  <c r="H1553" i="12"/>
  <c r="B1553" i="12"/>
  <c r="A1553" i="12"/>
  <c r="F1553" i="12" s="1"/>
  <c r="I1552" i="12"/>
  <c r="H1552" i="12"/>
  <c r="B1552" i="12"/>
  <c r="A1552" i="12"/>
  <c r="F1552" i="12" s="1"/>
  <c r="I1551" i="12"/>
  <c r="H1551" i="12"/>
  <c r="F1551" i="12"/>
  <c r="B1551" i="12"/>
  <c r="A1551" i="12"/>
  <c r="I1550" i="12"/>
  <c r="H1550" i="12"/>
  <c r="B1550" i="12"/>
  <c r="A1550" i="12"/>
  <c r="F1550" i="12" s="1"/>
  <c r="I1549" i="12"/>
  <c r="H1549" i="12"/>
  <c r="B1549" i="12"/>
  <c r="A1549" i="12"/>
  <c r="F1549" i="12" s="1"/>
  <c r="I1548" i="12"/>
  <c r="H1548" i="12"/>
  <c r="B1548" i="12"/>
  <c r="A1548" i="12"/>
  <c r="F1548" i="12" s="1"/>
  <c r="I1547" i="12"/>
  <c r="H1547" i="12"/>
  <c r="B1547" i="12"/>
  <c r="A1547" i="12"/>
  <c r="F1547" i="12" s="1"/>
  <c r="I1546" i="12"/>
  <c r="H1546" i="12"/>
  <c r="B1546" i="12"/>
  <c r="A1546" i="12"/>
  <c r="F1546" i="12" s="1"/>
  <c r="G1546" i="12" s="1"/>
  <c r="I1545" i="12"/>
  <c r="H1545" i="12"/>
  <c r="B1545" i="12"/>
  <c r="A1545" i="12"/>
  <c r="F1545" i="12" s="1"/>
  <c r="I1544" i="12"/>
  <c r="H1544" i="12"/>
  <c r="B1544" i="12"/>
  <c r="A1544" i="12"/>
  <c r="F1544" i="12" s="1"/>
  <c r="I1543" i="12"/>
  <c r="H1543" i="12"/>
  <c r="B1543" i="12"/>
  <c r="A1543" i="12"/>
  <c r="F1543" i="12" s="1"/>
  <c r="I1542" i="12"/>
  <c r="H1542" i="12"/>
  <c r="B1542" i="12"/>
  <c r="A1542" i="12"/>
  <c r="F1542" i="12" s="1"/>
  <c r="G1542" i="12" s="1"/>
  <c r="I1541" i="12"/>
  <c r="H1541" i="12"/>
  <c r="B1541" i="12"/>
  <c r="A1541" i="12"/>
  <c r="F1541" i="12" s="1"/>
  <c r="I1540" i="12"/>
  <c r="H1540" i="12"/>
  <c r="B1540" i="12"/>
  <c r="A1540" i="12"/>
  <c r="F1540" i="12" s="1"/>
  <c r="I1539" i="12"/>
  <c r="H1539" i="12"/>
  <c r="B1539" i="12"/>
  <c r="A1539" i="12"/>
  <c r="F1539" i="12" s="1"/>
  <c r="I1538" i="12"/>
  <c r="H1538" i="12"/>
  <c r="F1538" i="12"/>
  <c r="B1538" i="12"/>
  <c r="A1538" i="12"/>
  <c r="I1537" i="12"/>
  <c r="H1537" i="12"/>
  <c r="B1537" i="12"/>
  <c r="A1537" i="12"/>
  <c r="F1537" i="12" s="1"/>
  <c r="I1536" i="12"/>
  <c r="H1536" i="12"/>
  <c r="B1536" i="12"/>
  <c r="E1536" i="12" s="1"/>
  <c r="A1536" i="12"/>
  <c r="F1536" i="12" s="1"/>
  <c r="I1535" i="12"/>
  <c r="H1535" i="12"/>
  <c r="B1535" i="12"/>
  <c r="A1535" i="12"/>
  <c r="F1535" i="12" s="1"/>
  <c r="I1534" i="12"/>
  <c r="H1534" i="12"/>
  <c r="F1534" i="12"/>
  <c r="B1534" i="12"/>
  <c r="A1534" i="12"/>
  <c r="I1533" i="12"/>
  <c r="H1533" i="12"/>
  <c r="B1533" i="12"/>
  <c r="A1533" i="12"/>
  <c r="F1533" i="12" s="1"/>
  <c r="I1532" i="12"/>
  <c r="H1532" i="12"/>
  <c r="B1532" i="12"/>
  <c r="A1532" i="12"/>
  <c r="F1532" i="12" s="1"/>
  <c r="G1532" i="12" s="1"/>
  <c r="I1531" i="12"/>
  <c r="H1531" i="12"/>
  <c r="B1531" i="12"/>
  <c r="A1531" i="12"/>
  <c r="F1531" i="12" s="1"/>
  <c r="I1530" i="12"/>
  <c r="H1530" i="12"/>
  <c r="B1530" i="12"/>
  <c r="A1530" i="12"/>
  <c r="F1530" i="12" s="1"/>
  <c r="G1530" i="12" s="1"/>
  <c r="I1529" i="12"/>
  <c r="H1529" i="12"/>
  <c r="B1529" i="12"/>
  <c r="A1529" i="12"/>
  <c r="F1529" i="12" s="1"/>
  <c r="I1528" i="12"/>
  <c r="H1528" i="12"/>
  <c r="B1528" i="12"/>
  <c r="A1528" i="12"/>
  <c r="F1528" i="12" s="1"/>
  <c r="I1527" i="12"/>
  <c r="H1527" i="12"/>
  <c r="B1527" i="12"/>
  <c r="A1527" i="12"/>
  <c r="F1527" i="12" s="1"/>
  <c r="I1526" i="12"/>
  <c r="H1526" i="12"/>
  <c r="B1526" i="12"/>
  <c r="A1526" i="12"/>
  <c r="F1526" i="12" s="1"/>
  <c r="G1526" i="12" s="1"/>
  <c r="I1525" i="12"/>
  <c r="H1525" i="12"/>
  <c r="B1525" i="12"/>
  <c r="A1525" i="12"/>
  <c r="F1525" i="12" s="1"/>
  <c r="I1524" i="12"/>
  <c r="H1524" i="12"/>
  <c r="B1524" i="12"/>
  <c r="E1524" i="12" s="1"/>
  <c r="A1524" i="12"/>
  <c r="F1524" i="12" s="1"/>
  <c r="I1523" i="12"/>
  <c r="H1523" i="12"/>
  <c r="B1523" i="12"/>
  <c r="A1523" i="12"/>
  <c r="F1523" i="12" s="1"/>
  <c r="I1522" i="12"/>
  <c r="H1522" i="12"/>
  <c r="F1522" i="12"/>
  <c r="B1522" i="12"/>
  <c r="A1522" i="12"/>
  <c r="I1521" i="12"/>
  <c r="H1521" i="12"/>
  <c r="B1521" i="12"/>
  <c r="A1521" i="12"/>
  <c r="F1521" i="12" s="1"/>
  <c r="I1520" i="12"/>
  <c r="H1520" i="12"/>
  <c r="B1520" i="12"/>
  <c r="E1520" i="12" s="1"/>
  <c r="A1520" i="12"/>
  <c r="F1520" i="12" s="1"/>
  <c r="I1519" i="12"/>
  <c r="H1519" i="12"/>
  <c r="B1519" i="12"/>
  <c r="A1519" i="12"/>
  <c r="F1519" i="12" s="1"/>
  <c r="I1518" i="12"/>
  <c r="H1518" i="12"/>
  <c r="B1518" i="12"/>
  <c r="A1518" i="12"/>
  <c r="F1518" i="12" s="1"/>
  <c r="I1517" i="12"/>
  <c r="H1517" i="12"/>
  <c r="B1517" i="12"/>
  <c r="A1517" i="12"/>
  <c r="F1517" i="12" s="1"/>
  <c r="I1516" i="12"/>
  <c r="H1516" i="12"/>
  <c r="B1516" i="12"/>
  <c r="A1516" i="12"/>
  <c r="F1516" i="12" s="1"/>
  <c r="I1515" i="12"/>
  <c r="H1515" i="12"/>
  <c r="B1515" i="12"/>
  <c r="A1515" i="12"/>
  <c r="F1515" i="12" s="1"/>
  <c r="I1514" i="12"/>
  <c r="H1514" i="12"/>
  <c r="F1514" i="12"/>
  <c r="B1514" i="12"/>
  <c r="A1514" i="12"/>
  <c r="I1513" i="12"/>
  <c r="H1513" i="12"/>
  <c r="B1513" i="12"/>
  <c r="A1513" i="12"/>
  <c r="F1513" i="12" s="1"/>
  <c r="I1512" i="12"/>
  <c r="H1512" i="12"/>
  <c r="B1512" i="12"/>
  <c r="A1512" i="12"/>
  <c r="F1512" i="12" s="1"/>
  <c r="I1511" i="12"/>
  <c r="H1511" i="12"/>
  <c r="F1511" i="12"/>
  <c r="B1511" i="12"/>
  <c r="A1511" i="12"/>
  <c r="I1510" i="12"/>
  <c r="H1510" i="12"/>
  <c r="B1510" i="12"/>
  <c r="A1510" i="12"/>
  <c r="F1510" i="12" s="1"/>
  <c r="G1510" i="12" s="1"/>
  <c r="I1509" i="12"/>
  <c r="H1509" i="12"/>
  <c r="B1509" i="12"/>
  <c r="A1509" i="12"/>
  <c r="F1509" i="12" s="1"/>
  <c r="I1508" i="12"/>
  <c r="H1508" i="12"/>
  <c r="B1508" i="12"/>
  <c r="A1508" i="12"/>
  <c r="F1508" i="12" s="1"/>
  <c r="I1507" i="12"/>
  <c r="H1507" i="12"/>
  <c r="B1507" i="12"/>
  <c r="A1507" i="12"/>
  <c r="F1507" i="12" s="1"/>
  <c r="I1506" i="12"/>
  <c r="H1506" i="12"/>
  <c r="B1506" i="12"/>
  <c r="A1506" i="12"/>
  <c r="F1506" i="12" s="1"/>
  <c r="I1505" i="12"/>
  <c r="H1505" i="12"/>
  <c r="B1505" i="12"/>
  <c r="A1505" i="12"/>
  <c r="F1505" i="12" s="1"/>
  <c r="I1504" i="12"/>
  <c r="H1504" i="12"/>
  <c r="B1504" i="12"/>
  <c r="E1504" i="12" s="1"/>
  <c r="A1504" i="12"/>
  <c r="F1504" i="12" s="1"/>
  <c r="I1503" i="12"/>
  <c r="H1503" i="12"/>
  <c r="B1503" i="12"/>
  <c r="A1503" i="12"/>
  <c r="F1503" i="12" s="1"/>
  <c r="I1502" i="12"/>
  <c r="H1502" i="12"/>
  <c r="B1502" i="12"/>
  <c r="A1502" i="12"/>
  <c r="F1502" i="12" s="1"/>
  <c r="I1501" i="12"/>
  <c r="H1501" i="12"/>
  <c r="B1501" i="12"/>
  <c r="A1501" i="12"/>
  <c r="F1501" i="12" s="1"/>
  <c r="I1500" i="12"/>
  <c r="H1500" i="12"/>
  <c r="F1500" i="12"/>
  <c r="B1500" i="12"/>
  <c r="A1500" i="12"/>
  <c r="I1499" i="12"/>
  <c r="H1499" i="12"/>
  <c r="B1499" i="12"/>
  <c r="A1499" i="12"/>
  <c r="F1499" i="12" s="1"/>
  <c r="I1498" i="12"/>
  <c r="H1498" i="12"/>
  <c r="E1498" i="12"/>
  <c r="B1498" i="12"/>
  <c r="A1498" i="12"/>
  <c r="F1498" i="12" s="1"/>
  <c r="G1498" i="12" s="1"/>
  <c r="I1497" i="12"/>
  <c r="H1497" i="12"/>
  <c r="B1497" i="12"/>
  <c r="A1497" i="12"/>
  <c r="F1497" i="12" s="1"/>
  <c r="I1496" i="12"/>
  <c r="H1496" i="12"/>
  <c r="B1496" i="12"/>
  <c r="A1496" i="12"/>
  <c r="F1496" i="12" s="1"/>
  <c r="I1495" i="12"/>
  <c r="H1495" i="12"/>
  <c r="B1495" i="12"/>
  <c r="A1495" i="12"/>
  <c r="F1495" i="12" s="1"/>
  <c r="I1494" i="12"/>
  <c r="H1494" i="12"/>
  <c r="B1494" i="12"/>
  <c r="A1494" i="12"/>
  <c r="F1494" i="12" s="1"/>
  <c r="G1494" i="12" s="1"/>
  <c r="I1493" i="12"/>
  <c r="H1493" i="12"/>
  <c r="B1493" i="12"/>
  <c r="A1493" i="12"/>
  <c r="F1493" i="12" s="1"/>
  <c r="I1492" i="12"/>
  <c r="H1492" i="12"/>
  <c r="E1492" i="12"/>
  <c r="B1492" i="12"/>
  <c r="A1492" i="12"/>
  <c r="F1492" i="12" s="1"/>
  <c r="G1492" i="12" s="1"/>
  <c r="I1491" i="12"/>
  <c r="H1491" i="12"/>
  <c r="B1491" i="12"/>
  <c r="A1491" i="12"/>
  <c r="F1491" i="12" s="1"/>
  <c r="I1490" i="12"/>
  <c r="H1490" i="12"/>
  <c r="B1490" i="12"/>
  <c r="E1490" i="12" s="1"/>
  <c r="A1490" i="12"/>
  <c r="F1490" i="12" s="1"/>
  <c r="I1489" i="12"/>
  <c r="H1489" i="12"/>
  <c r="B1489" i="12"/>
  <c r="A1489" i="12"/>
  <c r="F1489" i="12" s="1"/>
  <c r="I1488" i="12"/>
  <c r="H1488" i="12"/>
  <c r="B1488" i="12"/>
  <c r="A1488" i="12"/>
  <c r="F1488" i="12" s="1"/>
  <c r="I1487" i="12"/>
  <c r="H1487" i="12"/>
  <c r="F1487" i="12"/>
  <c r="B1487" i="12"/>
  <c r="A1487" i="12"/>
  <c r="I1486" i="12"/>
  <c r="H1486" i="12"/>
  <c r="B1486" i="12"/>
  <c r="A1486" i="12"/>
  <c r="F1486" i="12" s="1"/>
  <c r="I1485" i="12"/>
  <c r="H1485" i="12"/>
  <c r="B1485" i="12"/>
  <c r="A1485" i="12"/>
  <c r="F1485" i="12" s="1"/>
  <c r="I1484" i="12"/>
  <c r="H1484" i="12"/>
  <c r="B1484" i="12"/>
  <c r="A1484" i="12"/>
  <c r="F1484" i="12" s="1"/>
  <c r="I1483" i="12"/>
  <c r="H1483" i="12"/>
  <c r="B1483" i="12"/>
  <c r="A1483" i="12"/>
  <c r="F1483" i="12" s="1"/>
  <c r="I1482" i="12"/>
  <c r="H1482" i="12"/>
  <c r="B1482" i="12"/>
  <c r="A1482" i="12"/>
  <c r="F1482" i="12" s="1"/>
  <c r="G1482" i="12" s="1"/>
  <c r="I1481" i="12"/>
  <c r="H1481" i="12"/>
  <c r="B1481" i="12"/>
  <c r="A1481" i="12"/>
  <c r="F1481" i="12" s="1"/>
  <c r="I1480" i="12"/>
  <c r="H1480" i="12"/>
  <c r="B1480" i="12"/>
  <c r="A1480" i="12"/>
  <c r="F1480" i="12" s="1"/>
  <c r="I1479" i="12"/>
  <c r="H1479" i="12"/>
  <c r="B1479" i="12"/>
  <c r="A1479" i="12"/>
  <c r="F1479" i="12" s="1"/>
  <c r="I1478" i="12"/>
  <c r="H1478" i="12"/>
  <c r="B1478" i="12"/>
  <c r="A1478" i="12"/>
  <c r="F1478" i="12" s="1"/>
  <c r="G1478" i="12" s="1"/>
  <c r="I1477" i="12"/>
  <c r="H1477" i="12"/>
  <c r="B1477" i="12"/>
  <c r="A1477" i="12"/>
  <c r="F1477" i="12" s="1"/>
  <c r="I1476" i="12"/>
  <c r="H1476" i="12"/>
  <c r="F1476" i="12"/>
  <c r="B1476" i="12"/>
  <c r="E1476" i="12" s="1"/>
  <c r="A1476" i="12"/>
  <c r="I1475" i="12"/>
  <c r="H1475" i="12"/>
  <c r="B1475" i="12"/>
  <c r="A1475" i="12"/>
  <c r="F1475" i="12" s="1"/>
  <c r="I1474" i="12"/>
  <c r="H1474" i="12"/>
  <c r="B1474" i="12"/>
  <c r="A1474" i="12"/>
  <c r="F1474" i="12" s="1"/>
  <c r="I1473" i="12"/>
  <c r="H1473" i="12"/>
  <c r="B1473" i="12"/>
  <c r="A1473" i="12"/>
  <c r="F1473" i="12" s="1"/>
  <c r="I1472" i="12"/>
  <c r="H1472" i="12"/>
  <c r="B1472" i="12"/>
  <c r="A1472" i="12"/>
  <c r="F1472" i="12" s="1"/>
  <c r="I1471" i="12"/>
  <c r="H1471" i="12"/>
  <c r="F1471" i="12"/>
  <c r="B1471" i="12"/>
  <c r="A1471" i="12"/>
  <c r="I1470" i="12"/>
  <c r="H1470" i="12"/>
  <c r="B1470" i="12"/>
  <c r="A1470" i="12"/>
  <c r="F1470" i="12" s="1"/>
  <c r="I1469" i="12"/>
  <c r="H1469" i="12"/>
  <c r="B1469" i="12"/>
  <c r="A1469" i="12"/>
  <c r="F1469" i="12" s="1"/>
  <c r="I1468" i="12"/>
  <c r="H1468" i="12"/>
  <c r="B1468" i="12"/>
  <c r="A1468" i="12"/>
  <c r="F1468" i="12" s="1"/>
  <c r="I1467" i="12"/>
  <c r="H1467" i="12"/>
  <c r="B1467" i="12"/>
  <c r="A1467" i="12"/>
  <c r="F1467" i="12" s="1"/>
  <c r="I1466" i="12"/>
  <c r="H1466" i="12"/>
  <c r="B1466" i="12"/>
  <c r="A1466" i="12"/>
  <c r="F1466" i="12" s="1"/>
  <c r="G1466" i="12" s="1"/>
  <c r="I1465" i="12"/>
  <c r="H1465" i="12"/>
  <c r="B1465" i="12"/>
  <c r="A1465" i="12"/>
  <c r="F1465" i="12" s="1"/>
  <c r="I1464" i="12"/>
  <c r="H1464" i="12"/>
  <c r="B1464" i="12"/>
  <c r="E1464" i="12" s="1"/>
  <c r="A1464" i="12"/>
  <c r="F1464" i="12" s="1"/>
  <c r="I1463" i="12"/>
  <c r="H1463" i="12"/>
  <c r="B1463" i="12"/>
  <c r="A1463" i="12"/>
  <c r="F1463" i="12" s="1"/>
  <c r="I1462" i="12"/>
  <c r="H1462" i="12"/>
  <c r="B1462" i="12"/>
  <c r="A1462" i="12"/>
  <c r="F1462" i="12" s="1"/>
  <c r="G1462" i="12" s="1"/>
  <c r="I1461" i="12"/>
  <c r="H1461" i="12"/>
  <c r="B1461" i="12"/>
  <c r="A1461" i="12"/>
  <c r="F1461" i="12" s="1"/>
  <c r="G1461" i="12" s="1"/>
  <c r="I1460" i="12"/>
  <c r="H1460" i="12"/>
  <c r="F1460" i="12"/>
  <c r="B1460" i="12"/>
  <c r="A1460" i="12"/>
  <c r="I1459" i="12"/>
  <c r="H1459" i="12"/>
  <c r="F1459" i="12"/>
  <c r="B1459" i="12"/>
  <c r="A1459" i="12"/>
  <c r="I1458" i="12"/>
  <c r="H1458" i="12"/>
  <c r="B1458" i="12"/>
  <c r="A1458" i="12"/>
  <c r="F1458" i="12" s="1"/>
  <c r="G1458" i="12" s="1"/>
  <c r="I1457" i="12"/>
  <c r="H1457" i="12"/>
  <c r="B1457" i="12"/>
  <c r="A1457" i="12"/>
  <c r="F1457" i="12" s="1"/>
  <c r="G1457" i="12" s="1"/>
  <c r="I1456" i="12"/>
  <c r="H1456" i="12"/>
  <c r="B1456" i="12"/>
  <c r="A1456" i="12"/>
  <c r="F1456" i="12" s="1"/>
  <c r="G1456" i="12" s="1"/>
  <c r="I1455" i="12"/>
  <c r="H1455" i="12"/>
  <c r="B1455" i="12"/>
  <c r="A1455" i="12"/>
  <c r="F1455" i="12" s="1"/>
  <c r="I1454" i="12"/>
  <c r="H1454" i="12"/>
  <c r="B1454" i="12"/>
  <c r="A1454" i="12"/>
  <c r="F1454" i="12" s="1"/>
  <c r="I1453" i="12"/>
  <c r="H1453" i="12"/>
  <c r="B1453" i="12"/>
  <c r="A1453" i="12"/>
  <c r="F1453" i="12" s="1"/>
  <c r="I1452" i="12"/>
  <c r="H1452" i="12"/>
  <c r="B1452" i="12"/>
  <c r="A1452" i="12"/>
  <c r="F1452" i="12" s="1"/>
  <c r="I1451" i="12"/>
  <c r="H1451" i="12"/>
  <c r="B1451" i="12"/>
  <c r="A1451" i="12"/>
  <c r="F1451" i="12" s="1"/>
  <c r="I1450" i="12"/>
  <c r="H1450" i="12"/>
  <c r="B1450" i="12"/>
  <c r="A1450" i="12"/>
  <c r="F1450" i="12" s="1"/>
  <c r="I1449" i="12"/>
  <c r="H1449" i="12"/>
  <c r="B1449" i="12"/>
  <c r="A1449" i="12"/>
  <c r="F1449" i="12" s="1"/>
  <c r="I1448" i="12"/>
  <c r="H1448" i="12"/>
  <c r="B1448" i="12"/>
  <c r="A1448" i="12"/>
  <c r="F1448" i="12" s="1"/>
  <c r="I1447" i="12"/>
  <c r="H1447" i="12"/>
  <c r="B1447" i="12"/>
  <c r="A1447" i="12"/>
  <c r="F1447" i="12" s="1"/>
  <c r="I1446" i="12"/>
  <c r="H1446" i="12"/>
  <c r="B1446" i="12"/>
  <c r="A1446" i="12"/>
  <c r="F1446" i="12" s="1"/>
  <c r="G1446" i="12" s="1"/>
  <c r="I1445" i="12"/>
  <c r="H1445" i="12"/>
  <c r="B1445" i="12"/>
  <c r="A1445" i="12"/>
  <c r="F1445" i="12" s="1"/>
  <c r="G1445" i="12" s="1"/>
  <c r="I1444" i="12"/>
  <c r="H1444" i="12"/>
  <c r="B1444" i="12"/>
  <c r="A1444" i="12"/>
  <c r="F1444" i="12" s="1"/>
  <c r="I1443" i="12"/>
  <c r="H1443" i="12"/>
  <c r="B1443" i="12"/>
  <c r="A1443" i="12"/>
  <c r="F1443" i="12" s="1"/>
  <c r="I1442" i="12"/>
  <c r="H1442" i="12"/>
  <c r="B1442" i="12"/>
  <c r="E1442" i="12" s="1"/>
  <c r="A1442" i="12"/>
  <c r="F1442" i="12" s="1"/>
  <c r="I1441" i="12"/>
  <c r="H1441" i="12"/>
  <c r="B1441" i="12"/>
  <c r="A1441" i="12"/>
  <c r="F1441" i="12" s="1"/>
  <c r="I1440" i="12"/>
  <c r="H1440" i="12"/>
  <c r="B1440" i="12"/>
  <c r="A1440" i="12"/>
  <c r="F1440" i="12" s="1"/>
  <c r="I1439" i="12"/>
  <c r="H1439" i="12"/>
  <c r="B1439" i="12"/>
  <c r="A1439" i="12"/>
  <c r="F1439" i="12" s="1"/>
  <c r="I1438" i="12"/>
  <c r="H1438" i="12"/>
  <c r="E1438" i="12"/>
  <c r="B1438" i="12"/>
  <c r="A1438" i="12"/>
  <c r="F1438" i="12" s="1"/>
  <c r="I1437" i="12"/>
  <c r="H1437" i="12"/>
  <c r="B1437" i="12"/>
  <c r="A1437" i="12"/>
  <c r="F1437" i="12" s="1"/>
  <c r="I1436" i="12"/>
  <c r="H1436" i="12"/>
  <c r="B1436" i="12"/>
  <c r="A1436" i="12"/>
  <c r="F1436" i="12" s="1"/>
  <c r="I1435" i="12"/>
  <c r="H1435" i="12"/>
  <c r="B1435" i="12"/>
  <c r="A1435" i="12"/>
  <c r="F1435" i="12" s="1"/>
  <c r="I1434" i="12"/>
  <c r="H1434" i="12"/>
  <c r="B1434" i="12"/>
  <c r="A1434" i="12"/>
  <c r="F1434" i="12" s="1"/>
  <c r="G1434" i="12" s="1"/>
  <c r="I1433" i="12"/>
  <c r="H1433" i="12"/>
  <c r="B1433" i="12"/>
  <c r="A1433" i="12"/>
  <c r="F1433" i="12" s="1"/>
  <c r="G1433" i="12" s="1"/>
  <c r="I1432" i="12"/>
  <c r="H1432" i="12"/>
  <c r="B1432" i="12"/>
  <c r="E1432" i="12" s="1"/>
  <c r="A1432" i="12"/>
  <c r="F1432" i="12" s="1"/>
  <c r="I1431" i="12"/>
  <c r="H1431" i="12"/>
  <c r="B1431" i="12"/>
  <c r="A1431" i="12"/>
  <c r="F1431" i="12" s="1"/>
  <c r="I1430" i="12"/>
  <c r="H1430" i="12"/>
  <c r="B1430" i="12"/>
  <c r="A1430" i="12"/>
  <c r="F1430" i="12" s="1"/>
  <c r="I1429" i="12"/>
  <c r="H1429" i="12"/>
  <c r="B1429" i="12"/>
  <c r="A1429" i="12"/>
  <c r="F1429" i="12" s="1"/>
  <c r="I1428" i="12"/>
  <c r="H1428" i="12"/>
  <c r="B1428" i="12"/>
  <c r="A1428" i="12"/>
  <c r="F1428" i="12" s="1"/>
  <c r="I1427" i="12"/>
  <c r="H1427" i="12"/>
  <c r="B1427" i="12"/>
  <c r="A1427" i="12"/>
  <c r="F1427" i="12" s="1"/>
  <c r="I1426" i="12"/>
  <c r="H1426" i="12"/>
  <c r="B1426" i="12"/>
  <c r="A1426" i="12"/>
  <c r="F1426" i="12" s="1"/>
  <c r="G1426" i="12" s="1"/>
  <c r="I1425" i="12"/>
  <c r="H1425" i="12"/>
  <c r="F1425" i="12"/>
  <c r="B1425" i="12"/>
  <c r="A1425" i="12"/>
  <c r="I1424" i="12"/>
  <c r="H1424" i="12"/>
  <c r="B1424" i="12"/>
  <c r="A1424" i="12"/>
  <c r="F1424" i="12" s="1"/>
  <c r="I1423" i="12"/>
  <c r="H1423" i="12"/>
  <c r="B1423" i="12"/>
  <c r="A1423" i="12"/>
  <c r="F1423" i="12" s="1"/>
  <c r="I1422" i="12"/>
  <c r="H1422" i="12"/>
  <c r="B1422" i="12"/>
  <c r="A1422" i="12"/>
  <c r="F1422" i="12" s="1"/>
  <c r="I1421" i="12"/>
  <c r="H1421" i="12"/>
  <c r="B1421" i="12"/>
  <c r="A1421" i="12"/>
  <c r="F1421" i="12" s="1"/>
  <c r="I1420" i="12"/>
  <c r="H1420" i="12"/>
  <c r="B1420" i="12"/>
  <c r="A1420" i="12"/>
  <c r="F1420" i="12" s="1"/>
  <c r="I1419" i="12"/>
  <c r="H1419" i="12"/>
  <c r="B1419" i="12"/>
  <c r="A1419" i="12"/>
  <c r="F1419" i="12" s="1"/>
  <c r="I1418" i="12"/>
  <c r="H1418" i="12"/>
  <c r="B1418" i="12"/>
  <c r="A1418" i="12"/>
  <c r="F1418" i="12" s="1"/>
  <c r="I1417" i="12"/>
  <c r="H1417" i="12"/>
  <c r="B1417" i="12"/>
  <c r="A1417" i="12"/>
  <c r="F1417" i="12" s="1"/>
  <c r="I1416" i="12"/>
  <c r="H1416" i="12"/>
  <c r="B1416" i="12"/>
  <c r="A1416" i="12"/>
  <c r="F1416" i="12" s="1"/>
  <c r="I1415" i="12"/>
  <c r="H1415" i="12"/>
  <c r="B1415" i="12"/>
  <c r="A1415" i="12"/>
  <c r="F1415" i="12" s="1"/>
  <c r="I1414" i="12"/>
  <c r="H1414" i="12"/>
  <c r="F1414" i="12"/>
  <c r="B1414" i="12"/>
  <c r="A1414" i="12"/>
  <c r="I1413" i="12"/>
  <c r="H1413" i="12"/>
  <c r="B1413" i="12"/>
  <c r="A1413" i="12"/>
  <c r="F1413" i="12" s="1"/>
  <c r="I1412" i="12"/>
  <c r="H1412" i="12"/>
  <c r="B1412" i="12"/>
  <c r="A1412" i="12"/>
  <c r="F1412" i="12" s="1"/>
  <c r="I1411" i="12"/>
  <c r="H1411" i="12"/>
  <c r="B1411" i="12"/>
  <c r="A1411" i="12"/>
  <c r="F1411" i="12" s="1"/>
  <c r="I1410" i="12"/>
  <c r="H1410" i="12"/>
  <c r="B1410" i="12"/>
  <c r="A1410" i="12"/>
  <c r="F1410" i="12" s="1"/>
  <c r="I1409" i="12"/>
  <c r="H1409" i="12"/>
  <c r="F1409" i="12"/>
  <c r="B1409" i="12"/>
  <c r="A1409" i="12"/>
  <c r="I1408" i="12"/>
  <c r="H1408" i="12"/>
  <c r="B1408" i="12"/>
  <c r="A1408" i="12"/>
  <c r="F1408" i="12" s="1"/>
  <c r="I1407" i="12"/>
  <c r="H1407" i="12"/>
  <c r="B1407" i="12"/>
  <c r="A1407" i="12"/>
  <c r="F1407" i="12" s="1"/>
  <c r="I1406" i="12"/>
  <c r="H1406" i="12"/>
  <c r="B1406" i="12"/>
  <c r="A1406" i="12"/>
  <c r="F1406" i="12" s="1"/>
  <c r="I1405" i="12"/>
  <c r="H1405" i="12"/>
  <c r="B1405" i="12"/>
  <c r="A1405" i="12"/>
  <c r="F1405" i="12" s="1"/>
  <c r="I1404" i="12"/>
  <c r="H1404" i="12"/>
  <c r="B1404" i="12"/>
  <c r="A1404" i="12"/>
  <c r="F1404" i="12" s="1"/>
  <c r="I1403" i="12"/>
  <c r="H1403" i="12"/>
  <c r="B1403" i="12"/>
  <c r="A1403" i="12"/>
  <c r="F1403" i="12" s="1"/>
  <c r="I1402" i="12"/>
  <c r="H1402" i="12"/>
  <c r="B1402" i="12"/>
  <c r="A1402" i="12"/>
  <c r="F1402" i="12" s="1"/>
  <c r="I1401" i="12"/>
  <c r="H1401" i="12"/>
  <c r="B1401" i="12"/>
  <c r="A1401" i="12"/>
  <c r="F1401" i="12" s="1"/>
  <c r="I1400" i="12"/>
  <c r="H1400" i="12"/>
  <c r="B1400" i="12"/>
  <c r="A1400" i="12"/>
  <c r="F1400" i="12" s="1"/>
  <c r="I1399" i="12"/>
  <c r="H1399" i="12"/>
  <c r="B1399" i="12"/>
  <c r="A1399" i="12"/>
  <c r="F1399" i="12" s="1"/>
  <c r="I1398" i="12"/>
  <c r="H1398" i="12"/>
  <c r="B1398" i="12"/>
  <c r="A1398" i="12"/>
  <c r="F1398" i="12" s="1"/>
  <c r="I1397" i="12"/>
  <c r="H1397" i="12"/>
  <c r="B1397" i="12"/>
  <c r="A1397" i="12"/>
  <c r="F1397" i="12" s="1"/>
  <c r="I1396" i="12"/>
  <c r="H1396" i="12"/>
  <c r="B1396" i="12"/>
  <c r="A1396" i="12"/>
  <c r="F1396" i="12" s="1"/>
  <c r="I1395" i="12"/>
  <c r="H1395" i="12"/>
  <c r="B1395" i="12"/>
  <c r="A1395" i="12"/>
  <c r="F1395" i="12" s="1"/>
  <c r="I1394" i="12"/>
  <c r="H1394" i="12"/>
  <c r="B1394" i="12"/>
  <c r="A1394" i="12"/>
  <c r="F1394" i="12" s="1"/>
  <c r="I1393" i="12"/>
  <c r="H1393" i="12"/>
  <c r="F1393" i="12"/>
  <c r="B1393" i="12"/>
  <c r="A1393" i="12"/>
  <c r="I1392" i="12"/>
  <c r="H1392" i="12"/>
  <c r="B1392" i="12"/>
  <c r="A1392" i="12"/>
  <c r="F1392" i="12" s="1"/>
  <c r="I1391" i="12"/>
  <c r="H1391" i="12"/>
  <c r="B1391" i="12"/>
  <c r="A1391" i="12"/>
  <c r="F1391" i="12" s="1"/>
  <c r="I1390" i="12"/>
  <c r="H1390" i="12"/>
  <c r="B1390" i="12"/>
  <c r="A1390" i="12"/>
  <c r="F1390" i="12" s="1"/>
  <c r="I1389" i="12"/>
  <c r="H1389" i="12"/>
  <c r="B1389" i="12"/>
  <c r="A1389" i="12"/>
  <c r="F1389" i="12" s="1"/>
  <c r="I1388" i="12"/>
  <c r="H1388" i="12"/>
  <c r="B1388" i="12"/>
  <c r="A1388" i="12"/>
  <c r="F1388" i="12" s="1"/>
  <c r="I1387" i="12"/>
  <c r="H1387" i="12"/>
  <c r="B1387" i="12"/>
  <c r="A1387" i="12"/>
  <c r="F1387" i="12" s="1"/>
  <c r="I1386" i="12"/>
  <c r="H1386" i="12"/>
  <c r="B1386" i="12"/>
  <c r="A1386" i="12"/>
  <c r="F1386" i="12" s="1"/>
  <c r="I1385" i="12"/>
  <c r="H1385" i="12"/>
  <c r="B1385" i="12"/>
  <c r="A1385" i="12"/>
  <c r="F1385" i="12" s="1"/>
  <c r="I1384" i="12"/>
  <c r="H1384" i="12"/>
  <c r="B1384" i="12"/>
  <c r="A1384" i="12"/>
  <c r="F1384" i="12" s="1"/>
  <c r="I1383" i="12"/>
  <c r="H1383" i="12"/>
  <c r="B1383" i="12"/>
  <c r="A1383" i="12"/>
  <c r="F1383" i="12" s="1"/>
  <c r="I1382" i="12"/>
  <c r="H1382" i="12"/>
  <c r="F1382" i="12"/>
  <c r="B1382" i="12"/>
  <c r="A1382" i="12"/>
  <c r="I1381" i="12"/>
  <c r="H1381" i="12"/>
  <c r="B1381" i="12"/>
  <c r="A1381" i="12"/>
  <c r="F1381" i="12" s="1"/>
  <c r="I1380" i="12"/>
  <c r="H1380" i="12"/>
  <c r="B1380" i="12"/>
  <c r="A1380" i="12"/>
  <c r="F1380" i="12" s="1"/>
  <c r="I1379" i="12"/>
  <c r="H1379" i="12"/>
  <c r="B1379" i="12"/>
  <c r="A1379" i="12"/>
  <c r="F1379" i="12" s="1"/>
  <c r="I1378" i="12"/>
  <c r="H1378" i="12"/>
  <c r="B1378" i="12"/>
  <c r="A1378" i="12"/>
  <c r="F1378" i="12" s="1"/>
  <c r="I1377" i="12"/>
  <c r="H1377" i="12"/>
  <c r="F1377" i="12"/>
  <c r="B1377" i="12"/>
  <c r="A1377" i="12"/>
  <c r="I1376" i="12"/>
  <c r="H1376" i="12"/>
  <c r="B1376" i="12"/>
  <c r="A1376" i="12"/>
  <c r="F1376" i="12" s="1"/>
  <c r="I1375" i="12"/>
  <c r="H1375" i="12"/>
  <c r="B1375" i="12"/>
  <c r="A1375" i="12"/>
  <c r="F1375" i="12" s="1"/>
  <c r="I1374" i="12"/>
  <c r="H1374" i="12"/>
  <c r="B1374" i="12"/>
  <c r="A1374" i="12"/>
  <c r="F1374" i="12" s="1"/>
  <c r="I1373" i="12"/>
  <c r="H1373" i="12"/>
  <c r="B1373" i="12"/>
  <c r="A1373" i="12"/>
  <c r="F1373" i="12" s="1"/>
  <c r="I1372" i="12"/>
  <c r="H1372" i="12"/>
  <c r="B1372" i="12"/>
  <c r="A1372" i="12"/>
  <c r="F1372" i="12" s="1"/>
  <c r="I1371" i="12"/>
  <c r="H1371" i="12"/>
  <c r="B1371" i="12"/>
  <c r="A1371" i="12"/>
  <c r="F1371" i="12" s="1"/>
  <c r="I1370" i="12"/>
  <c r="H1370" i="12"/>
  <c r="B1370" i="12"/>
  <c r="A1370" i="12"/>
  <c r="F1370" i="12" s="1"/>
  <c r="I1369" i="12"/>
  <c r="H1369" i="12"/>
  <c r="B1369" i="12"/>
  <c r="A1369" i="12"/>
  <c r="F1369" i="12" s="1"/>
  <c r="I1368" i="12"/>
  <c r="H1368" i="12"/>
  <c r="B1368" i="12"/>
  <c r="A1368" i="12"/>
  <c r="F1368" i="12" s="1"/>
  <c r="I1367" i="12"/>
  <c r="H1367" i="12"/>
  <c r="B1367" i="12"/>
  <c r="A1367" i="12"/>
  <c r="F1367" i="12" s="1"/>
  <c r="I1366" i="12"/>
  <c r="H1366" i="12"/>
  <c r="B1366" i="12"/>
  <c r="A1366" i="12"/>
  <c r="F1366" i="12" s="1"/>
  <c r="I1365" i="12"/>
  <c r="H1365" i="12"/>
  <c r="B1365" i="12"/>
  <c r="A1365" i="12"/>
  <c r="F1365" i="12" s="1"/>
  <c r="I1364" i="12"/>
  <c r="H1364" i="12"/>
  <c r="B1364" i="12"/>
  <c r="A1364" i="12"/>
  <c r="F1364" i="12" s="1"/>
  <c r="I1363" i="12"/>
  <c r="H1363" i="12"/>
  <c r="B1363" i="12"/>
  <c r="A1363" i="12"/>
  <c r="F1363" i="12" s="1"/>
  <c r="I1362" i="12"/>
  <c r="H1362" i="12"/>
  <c r="B1362" i="12"/>
  <c r="A1362" i="12"/>
  <c r="F1362" i="12" s="1"/>
  <c r="I1361" i="12"/>
  <c r="H1361" i="12"/>
  <c r="F1361" i="12"/>
  <c r="B1361" i="12"/>
  <c r="A1361" i="12"/>
  <c r="I1360" i="12"/>
  <c r="H1360" i="12"/>
  <c r="B1360" i="12"/>
  <c r="A1360" i="12"/>
  <c r="F1360" i="12" s="1"/>
  <c r="I1359" i="12"/>
  <c r="H1359" i="12"/>
  <c r="B1359" i="12"/>
  <c r="A1359" i="12"/>
  <c r="F1359" i="12" s="1"/>
  <c r="I1358" i="12"/>
  <c r="H1358" i="12"/>
  <c r="B1358" i="12"/>
  <c r="A1358" i="12"/>
  <c r="F1358" i="12" s="1"/>
  <c r="I1357" i="12"/>
  <c r="H1357" i="12"/>
  <c r="B1357" i="12"/>
  <c r="A1357" i="12"/>
  <c r="F1357" i="12" s="1"/>
  <c r="I1356" i="12"/>
  <c r="H1356" i="12"/>
  <c r="B1356" i="12"/>
  <c r="A1356" i="12"/>
  <c r="F1356" i="12" s="1"/>
  <c r="I1355" i="12"/>
  <c r="H1355" i="12"/>
  <c r="B1355" i="12"/>
  <c r="A1355" i="12"/>
  <c r="F1355" i="12" s="1"/>
  <c r="I1354" i="12"/>
  <c r="H1354" i="12"/>
  <c r="B1354" i="12"/>
  <c r="A1354" i="12"/>
  <c r="F1354" i="12" s="1"/>
  <c r="I1353" i="12"/>
  <c r="H1353" i="12"/>
  <c r="B1353" i="12"/>
  <c r="A1353" i="12"/>
  <c r="F1353" i="12" s="1"/>
  <c r="I1352" i="12"/>
  <c r="H1352" i="12"/>
  <c r="B1352" i="12"/>
  <c r="A1352" i="12"/>
  <c r="F1352" i="12" s="1"/>
  <c r="I1351" i="12"/>
  <c r="H1351" i="12"/>
  <c r="B1351" i="12"/>
  <c r="A1351" i="12"/>
  <c r="F1351" i="12" s="1"/>
  <c r="I1350" i="12"/>
  <c r="H1350" i="12"/>
  <c r="F1350" i="12"/>
  <c r="B1350" i="12"/>
  <c r="A1350" i="12"/>
  <c r="I1349" i="12"/>
  <c r="H1349" i="12"/>
  <c r="B1349" i="12"/>
  <c r="A1349" i="12"/>
  <c r="F1349" i="12" s="1"/>
  <c r="I1348" i="12"/>
  <c r="H1348" i="12"/>
  <c r="B1348" i="12"/>
  <c r="A1348" i="12"/>
  <c r="F1348" i="12" s="1"/>
  <c r="I1347" i="12"/>
  <c r="H1347" i="12"/>
  <c r="B1347" i="12"/>
  <c r="A1347" i="12"/>
  <c r="F1347" i="12" s="1"/>
  <c r="I1346" i="12"/>
  <c r="H1346" i="12"/>
  <c r="B1346" i="12"/>
  <c r="A1346" i="12"/>
  <c r="F1346" i="12" s="1"/>
  <c r="I1345" i="12"/>
  <c r="H1345" i="12"/>
  <c r="F1345" i="12"/>
  <c r="B1345" i="12"/>
  <c r="A1345" i="12"/>
  <c r="I1344" i="12"/>
  <c r="H1344" i="12"/>
  <c r="B1344" i="12"/>
  <c r="A1344" i="12"/>
  <c r="F1344" i="12" s="1"/>
  <c r="I1343" i="12"/>
  <c r="H1343" i="12"/>
  <c r="B1343" i="12"/>
  <c r="A1343" i="12"/>
  <c r="F1343" i="12" s="1"/>
  <c r="I1342" i="12"/>
  <c r="H1342" i="12"/>
  <c r="B1342" i="12"/>
  <c r="A1342" i="12"/>
  <c r="F1342" i="12" s="1"/>
  <c r="I1341" i="12"/>
  <c r="H1341" i="12"/>
  <c r="B1341" i="12"/>
  <c r="A1341" i="12"/>
  <c r="F1341" i="12" s="1"/>
  <c r="I1340" i="12"/>
  <c r="H1340" i="12"/>
  <c r="B1340" i="12"/>
  <c r="A1340" i="12"/>
  <c r="F1340" i="12" s="1"/>
  <c r="I1339" i="12"/>
  <c r="H1339" i="12"/>
  <c r="B1339" i="12"/>
  <c r="A1339" i="12"/>
  <c r="F1339" i="12" s="1"/>
  <c r="I1338" i="12"/>
  <c r="H1338" i="12"/>
  <c r="B1338" i="12"/>
  <c r="A1338" i="12"/>
  <c r="F1338" i="12" s="1"/>
  <c r="I1337" i="12"/>
  <c r="H1337" i="12"/>
  <c r="B1337" i="12"/>
  <c r="A1337" i="12"/>
  <c r="F1337" i="12" s="1"/>
  <c r="I1336" i="12"/>
  <c r="H1336" i="12"/>
  <c r="B1336" i="12"/>
  <c r="A1336" i="12"/>
  <c r="F1336" i="12" s="1"/>
  <c r="I1335" i="12"/>
  <c r="H1335" i="12"/>
  <c r="B1335" i="12"/>
  <c r="A1335" i="12"/>
  <c r="F1335" i="12" s="1"/>
  <c r="I1334" i="12"/>
  <c r="H1334" i="12"/>
  <c r="B1334" i="12"/>
  <c r="A1334" i="12"/>
  <c r="F1334" i="12" s="1"/>
  <c r="I1333" i="12"/>
  <c r="H1333" i="12"/>
  <c r="B1333" i="12"/>
  <c r="A1333" i="12"/>
  <c r="F1333" i="12" s="1"/>
  <c r="I1332" i="12"/>
  <c r="H1332" i="12"/>
  <c r="B1332" i="12"/>
  <c r="A1332" i="12"/>
  <c r="F1332" i="12" s="1"/>
  <c r="I1331" i="12"/>
  <c r="H1331" i="12"/>
  <c r="B1331" i="12"/>
  <c r="A1331" i="12"/>
  <c r="F1331" i="12" s="1"/>
  <c r="I1330" i="12"/>
  <c r="H1330" i="12"/>
  <c r="B1330" i="12"/>
  <c r="A1330" i="12"/>
  <c r="F1330" i="12" s="1"/>
  <c r="I1329" i="12"/>
  <c r="H1329" i="12"/>
  <c r="F1329" i="12"/>
  <c r="B1329" i="12"/>
  <c r="A1329" i="12"/>
  <c r="I1328" i="12"/>
  <c r="H1328" i="12"/>
  <c r="B1328" i="12"/>
  <c r="A1328" i="12"/>
  <c r="F1328" i="12" s="1"/>
  <c r="I1327" i="12"/>
  <c r="H1327" i="12"/>
  <c r="B1327" i="12"/>
  <c r="A1327" i="12"/>
  <c r="F1327" i="12" s="1"/>
  <c r="I1326" i="12"/>
  <c r="H1326" i="12"/>
  <c r="B1326" i="12"/>
  <c r="A1326" i="12"/>
  <c r="F1326" i="12" s="1"/>
  <c r="I1325" i="12"/>
  <c r="H1325" i="12"/>
  <c r="B1325" i="12"/>
  <c r="A1325" i="12"/>
  <c r="F1325" i="12" s="1"/>
  <c r="I1324" i="12"/>
  <c r="H1324" i="12"/>
  <c r="B1324" i="12"/>
  <c r="A1324" i="12"/>
  <c r="F1324" i="12" s="1"/>
  <c r="I1323" i="12"/>
  <c r="H1323" i="12"/>
  <c r="B1323" i="12"/>
  <c r="A1323" i="12"/>
  <c r="F1323" i="12" s="1"/>
  <c r="I1322" i="12"/>
  <c r="H1322" i="12"/>
  <c r="B1322" i="12"/>
  <c r="A1322" i="12"/>
  <c r="F1322" i="12" s="1"/>
  <c r="I1321" i="12"/>
  <c r="H1321" i="12"/>
  <c r="B1321" i="12"/>
  <c r="A1321" i="12"/>
  <c r="F1321" i="12" s="1"/>
  <c r="I1320" i="12"/>
  <c r="H1320" i="12"/>
  <c r="B1320" i="12"/>
  <c r="A1320" i="12"/>
  <c r="F1320" i="12" s="1"/>
  <c r="I1319" i="12"/>
  <c r="H1319" i="12"/>
  <c r="B1319" i="12"/>
  <c r="A1319" i="12"/>
  <c r="F1319" i="12" s="1"/>
  <c r="I1318" i="12"/>
  <c r="H1318" i="12"/>
  <c r="F1318" i="12"/>
  <c r="B1318" i="12"/>
  <c r="A1318" i="12"/>
  <c r="I1317" i="12"/>
  <c r="H1317" i="12"/>
  <c r="B1317" i="12"/>
  <c r="A1317" i="12"/>
  <c r="F1317" i="12" s="1"/>
  <c r="I1316" i="12"/>
  <c r="H1316" i="12"/>
  <c r="B1316" i="12"/>
  <c r="A1316" i="12"/>
  <c r="F1316" i="12" s="1"/>
  <c r="I1315" i="12"/>
  <c r="H1315" i="12"/>
  <c r="B1315" i="12"/>
  <c r="A1315" i="12"/>
  <c r="F1315" i="12" s="1"/>
  <c r="I1314" i="12"/>
  <c r="H1314" i="12"/>
  <c r="B1314" i="12"/>
  <c r="A1314" i="12"/>
  <c r="F1314" i="12" s="1"/>
  <c r="I1313" i="12"/>
  <c r="H1313" i="12"/>
  <c r="B1313" i="12"/>
  <c r="A1313" i="12"/>
  <c r="F1313" i="12" s="1"/>
  <c r="I1312" i="12"/>
  <c r="H1312" i="12"/>
  <c r="F1312" i="12"/>
  <c r="B1312" i="12"/>
  <c r="A1312" i="12"/>
  <c r="I1311" i="12"/>
  <c r="H1311" i="12"/>
  <c r="B1311" i="12"/>
  <c r="A1311" i="12"/>
  <c r="F1311" i="12" s="1"/>
  <c r="I1310" i="12"/>
  <c r="H1310" i="12"/>
  <c r="B1310" i="12"/>
  <c r="A1310" i="12"/>
  <c r="F1310" i="12" s="1"/>
  <c r="I1309" i="12"/>
  <c r="H1309" i="12"/>
  <c r="B1309" i="12"/>
  <c r="A1309" i="12"/>
  <c r="F1309" i="12" s="1"/>
  <c r="I1308" i="12"/>
  <c r="H1308" i="12"/>
  <c r="B1308" i="12"/>
  <c r="A1308" i="12"/>
  <c r="F1308" i="12" s="1"/>
  <c r="I1307" i="12"/>
  <c r="H1307" i="12"/>
  <c r="B1307" i="12"/>
  <c r="A1307" i="12"/>
  <c r="F1307" i="12" s="1"/>
  <c r="I1306" i="12"/>
  <c r="H1306" i="12"/>
  <c r="B1306" i="12"/>
  <c r="A1306" i="12"/>
  <c r="F1306" i="12" s="1"/>
  <c r="I1305" i="12"/>
  <c r="H1305" i="12"/>
  <c r="B1305" i="12"/>
  <c r="A1305" i="12"/>
  <c r="F1305" i="12" s="1"/>
  <c r="I1304" i="12"/>
  <c r="H1304" i="12"/>
  <c r="B1304" i="12"/>
  <c r="A1304" i="12"/>
  <c r="F1304" i="12" s="1"/>
  <c r="I1303" i="12"/>
  <c r="H1303" i="12"/>
  <c r="B1303" i="12"/>
  <c r="A1303" i="12"/>
  <c r="F1303" i="12" s="1"/>
  <c r="I1302" i="12"/>
  <c r="H1302" i="12"/>
  <c r="B1302" i="12"/>
  <c r="A1302" i="12"/>
  <c r="F1302" i="12" s="1"/>
  <c r="G1302" i="12" s="1"/>
  <c r="I1301" i="12"/>
  <c r="H1301" i="12"/>
  <c r="B1301" i="12"/>
  <c r="A1301" i="12"/>
  <c r="F1301" i="12" s="1"/>
  <c r="I1300" i="12"/>
  <c r="H1300" i="12"/>
  <c r="B1300" i="12"/>
  <c r="A1300" i="12"/>
  <c r="F1300" i="12" s="1"/>
  <c r="I1299" i="12"/>
  <c r="H1299" i="12"/>
  <c r="B1299" i="12"/>
  <c r="A1299" i="12"/>
  <c r="F1299" i="12" s="1"/>
  <c r="I1298" i="12"/>
  <c r="H1298" i="12"/>
  <c r="B1298" i="12"/>
  <c r="A1298" i="12"/>
  <c r="F1298" i="12" s="1"/>
  <c r="I1297" i="12"/>
  <c r="H1297" i="12"/>
  <c r="B1297" i="12"/>
  <c r="A1297" i="12"/>
  <c r="F1297" i="12" s="1"/>
  <c r="I1296" i="12"/>
  <c r="H1296" i="12"/>
  <c r="B1296" i="12"/>
  <c r="A1296" i="12"/>
  <c r="F1296" i="12" s="1"/>
  <c r="I1295" i="12"/>
  <c r="H1295" i="12"/>
  <c r="B1295" i="12"/>
  <c r="A1295" i="12"/>
  <c r="F1295" i="12" s="1"/>
  <c r="I1294" i="12"/>
  <c r="H1294" i="12"/>
  <c r="B1294" i="12"/>
  <c r="A1294" i="12"/>
  <c r="F1294" i="12" s="1"/>
  <c r="I1293" i="12"/>
  <c r="H1293" i="12"/>
  <c r="B1293" i="12"/>
  <c r="A1293" i="12"/>
  <c r="F1293" i="12" s="1"/>
  <c r="I1292" i="12"/>
  <c r="H1292" i="12"/>
  <c r="B1292" i="12"/>
  <c r="A1292" i="12"/>
  <c r="F1292" i="12" s="1"/>
  <c r="I1291" i="12"/>
  <c r="H1291" i="12"/>
  <c r="B1291" i="12"/>
  <c r="A1291" i="12"/>
  <c r="F1291" i="12" s="1"/>
  <c r="I1290" i="12"/>
  <c r="H1290" i="12"/>
  <c r="B1290" i="12"/>
  <c r="A1290" i="12"/>
  <c r="F1290" i="12" s="1"/>
  <c r="I1289" i="12"/>
  <c r="H1289" i="12"/>
  <c r="B1289" i="12"/>
  <c r="A1289" i="12"/>
  <c r="F1289" i="12" s="1"/>
  <c r="I1288" i="12"/>
  <c r="H1288" i="12"/>
  <c r="B1288" i="12"/>
  <c r="A1288" i="12"/>
  <c r="F1288" i="12" s="1"/>
  <c r="I1287" i="12"/>
  <c r="H1287" i="12"/>
  <c r="B1287" i="12"/>
  <c r="A1287" i="12"/>
  <c r="F1287" i="12" s="1"/>
  <c r="I1286" i="12"/>
  <c r="H1286" i="12"/>
  <c r="F1286" i="12"/>
  <c r="B1286" i="12"/>
  <c r="A1286" i="12"/>
  <c r="I1285" i="12"/>
  <c r="H1285" i="12"/>
  <c r="B1285" i="12"/>
  <c r="A1285" i="12"/>
  <c r="F1285" i="12" s="1"/>
  <c r="I1284" i="12"/>
  <c r="H1284" i="12"/>
  <c r="B1284" i="12"/>
  <c r="A1284" i="12"/>
  <c r="F1284" i="12" s="1"/>
  <c r="I1283" i="12"/>
  <c r="H1283" i="12"/>
  <c r="B1283" i="12"/>
  <c r="A1283" i="12"/>
  <c r="F1283" i="12" s="1"/>
  <c r="I1282" i="12"/>
  <c r="H1282" i="12"/>
  <c r="B1282" i="12"/>
  <c r="A1282" i="12"/>
  <c r="F1282" i="12" s="1"/>
  <c r="I1281" i="12"/>
  <c r="H1281" i="12"/>
  <c r="B1281" i="12"/>
  <c r="A1281" i="12"/>
  <c r="F1281" i="12" s="1"/>
  <c r="I1280" i="12"/>
  <c r="H1280" i="12"/>
  <c r="B1280" i="12"/>
  <c r="A1280" i="12"/>
  <c r="F1280" i="12" s="1"/>
  <c r="I1279" i="12"/>
  <c r="H1279" i="12"/>
  <c r="B1279" i="12"/>
  <c r="A1279" i="12"/>
  <c r="F1279" i="12" s="1"/>
  <c r="I1278" i="12"/>
  <c r="H1278" i="12"/>
  <c r="B1278" i="12"/>
  <c r="A1278" i="12"/>
  <c r="F1278" i="12" s="1"/>
  <c r="I1277" i="12"/>
  <c r="H1277" i="12"/>
  <c r="B1277" i="12"/>
  <c r="A1277" i="12"/>
  <c r="F1277" i="12" s="1"/>
  <c r="I1276" i="12"/>
  <c r="H1276" i="12"/>
  <c r="B1276" i="12"/>
  <c r="A1276" i="12"/>
  <c r="F1276" i="12" s="1"/>
  <c r="I1275" i="12"/>
  <c r="H1275" i="12"/>
  <c r="B1275" i="12"/>
  <c r="A1275" i="12"/>
  <c r="F1275" i="12" s="1"/>
  <c r="I1274" i="12"/>
  <c r="H1274" i="12"/>
  <c r="F1274" i="12"/>
  <c r="B1274" i="12"/>
  <c r="A1274" i="12"/>
  <c r="I1273" i="12"/>
  <c r="H1273" i="12"/>
  <c r="B1273" i="12"/>
  <c r="A1273" i="12"/>
  <c r="F1273" i="12" s="1"/>
  <c r="I1272" i="12"/>
  <c r="H1272" i="12"/>
  <c r="B1272" i="12"/>
  <c r="A1272" i="12"/>
  <c r="F1272" i="12" s="1"/>
  <c r="I1271" i="12"/>
  <c r="H1271" i="12"/>
  <c r="B1271" i="12"/>
  <c r="A1271" i="12"/>
  <c r="F1271" i="12" s="1"/>
  <c r="I1270" i="12"/>
  <c r="H1270" i="12"/>
  <c r="B1270" i="12"/>
  <c r="A1270" i="12"/>
  <c r="F1270" i="12" s="1"/>
  <c r="I1269" i="12"/>
  <c r="H1269" i="12"/>
  <c r="B1269" i="12"/>
  <c r="A1269" i="12"/>
  <c r="F1269" i="12" s="1"/>
  <c r="I1268" i="12"/>
  <c r="H1268" i="12"/>
  <c r="B1268" i="12"/>
  <c r="A1268" i="12"/>
  <c r="F1268" i="12" s="1"/>
  <c r="I1267" i="12"/>
  <c r="H1267" i="12"/>
  <c r="B1267" i="12"/>
  <c r="A1267" i="12"/>
  <c r="F1267" i="12" s="1"/>
  <c r="I1266" i="12"/>
  <c r="H1266" i="12"/>
  <c r="B1266" i="12"/>
  <c r="A1266" i="12"/>
  <c r="F1266" i="12" s="1"/>
  <c r="I1265" i="12"/>
  <c r="H1265" i="12"/>
  <c r="B1265" i="12"/>
  <c r="A1265" i="12"/>
  <c r="F1265" i="12" s="1"/>
  <c r="I1264" i="12"/>
  <c r="H1264" i="12"/>
  <c r="B1264" i="12"/>
  <c r="A1264" i="12"/>
  <c r="F1264" i="12" s="1"/>
  <c r="I1263" i="12"/>
  <c r="H1263" i="12"/>
  <c r="B1263" i="12"/>
  <c r="A1263" i="12"/>
  <c r="F1263" i="12" s="1"/>
  <c r="I1262" i="12"/>
  <c r="H1262" i="12"/>
  <c r="B1262" i="12"/>
  <c r="A1262" i="12"/>
  <c r="F1262" i="12" s="1"/>
  <c r="I1261" i="12"/>
  <c r="H1261" i="12"/>
  <c r="B1261" i="12"/>
  <c r="A1261" i="12"/>
  <c r="F1261" i="12" s="1"/>
  <c r="I1260" i="12"/>
  <c r="H1260" i="12"/>
  <c r="B1260" i="12"/>
  <c r="A1260" i="12"/>
  <c r="F1260" i="12" s="1"/>
  <c r="I1259" i="12"/>
  <c r="H1259" i="12"/>
  <c r="B1259" i="12"/>
  <c r="A1259" i="12"/>
  <c r="F1259" i="12" s="1"/>
  <c r="I1258" i="12"/>
  <c r="H1258" i="12"/>
  <c r="B1258" i="12"/>
  <c r="A1258" i="12"/>
  <c r="F1258" i="12" s="1"/>
  <c r="I1257" i="12"/>
  <c r="H1257" i="12"/>
  <c r="B1257" i="12"/>
  <c r="A1257" i="12"/>
  <c r="F1257" i="12" s="1"/>
  <c r="I1256" i="12"/>
  <c r="H1256" i="12"/>
  <c r="B1256" i="12"/>
  <c r="A1256" i="12"/>
  <c r="F1256" i="12" s="1"/>
  <c r="I1255" i="12"/>
  <c r="H1255" i="12"/>
  <c r="B1255" i="12"/>
  <c r="A1255" i="12"/>
  <c r="F1255" i="12" s="1"/>
  <c r="I1254" i="12"/>
  <c r="H1254" i="12"/>
  <c r="B1254" i="12"/>
  <c r="A1254" i="12"/>
  <c r="F1254" i="12" s="1"/>
  <c r="I1253" i="12"/>
  <c r="H1253" i="12"/>
  <c r="B1253" i="12"/>
  <c r="A1253" i="12"/>
  <c r="F1253" i="12" s="1"/>
  <c r="I1252" i="12"/>
  <c r="H1252" i="12"/>
  <c r="F1252" i="12"/>
  <c r="B1252" i="12"/>
  <c r="A1252" i="12"/>
  <c r="I1251" i="12"/>
  <c r="H1251" i="12"/>
  <c r="B1251" i="12"/>
  <c r="A1251" i="12"/>
  <c r="F1251" i="12" s="1"/>
  <c r="I1250" i="12"/>
  <c r="H1250" i="12"/>
  <c r="B1250" i="12"/>
  <c r="A1250" i="12"/>
  <c r="F1250" i="12" s="1"/>
  <c r="I1249" i="12"/>
  <c r="H1249" i="12"/>
  <c r="B1249" i="12"/>
  <c r="A1249" i="12"/>
  <c r="F1249" i="12" s="1"/>
  <c r="I1248" i="12"/>
  <c r="H1248" i="12"/>
  <c r="F1248" i="12"/>
  <c r="B1248" i="12"/>
  <c r="A1248" i="12"/>
  <c r="I1247" i="12"/>
  <c r="H1247" i="12"/>
  <c r="B1247" i="12"/>
  <c r="A1247" i="12"/>
  <c r="F1247" i="12" s="1"/>
  <c r="I1246" i="12"/>
  <c r="H1246" i="12"/>
  <c r="B1246" i="12"/>
  <c r="A1246" i="12"/>
  <c r="F1246" i="12" s="1"/>
  <c r="I1245" i="12"/>
  <c r="H1245" i="12"/>
  <c r="B1245" i="12"/>
  <c r="A1245" i="12"/>
  <c r="F1245" i="12" s="1"/>
  <c r="I1244" i="12"/>
  <c r="H1244" i="12"/>
  <c r="B1244" i="12"/>
  <c r="A1244" i="12"/>
  <c r="F1244" i="12" s="1"/>
  <c r="I1243" i="12"/>
  <c r="H1243" i="12"/>
  <c r="B1243" i="12"/>
  <c r="A1243" i="12"/>
  <c r="F1243" i="12" s="1"/>
  <c r="I1242" i="12"/>
  <c r="H1242" i="12"/>
  <c r="B1242" i="12"/>
  <c r="A1242" i="12"/>
  <c r="F1242" i="12" s="1"/>
  <c r="I1241" i="12"/>
  <c r="H1241" i="12"/>
  <c r="B1241" i="12"/>
  <c r="A1241" i="12"/>
  <c r="F1241" i="12" s="1"/>
  <c r="I1240" i="12"/>
  <c r="H1240" i="12"/>
  <c r="B1240" i="12"/>
  <c r="A1240" i="12"/>
  <c r="F1240" i="12" s="1"/>
  <c r="I1239" i="12"/>
  <c r="H1239" i="12"/>
  <c r="B1239" i="12"/>
  <c r="A1239" i="12"/>
  <c r="F1239" i="12" s="1"/>
  <c r="I1238" i="12"/>
  <c r="H1238" i="12"/>
  <c r="B1238" i="12"/>
  <c r="A1238" i="12"/>
  <c r="F1238" i="12" s="1"/>
  <c r="G1238" i="12" s="1"/>
  <c r="I1237" i="12"/>
  <c r="H1237" i="12"/>
  <c r="B1237" i="12"/>
  <c r="A1237" i="12"/>
  <c r="F1237" i="12" s="1"/>
  <c r="I1236" i="12"/>
  <c r="H1236" i="12"/>
  <c r="B1236" i="12"/>
  <c r="A1236" i="12"/>
  <c r="F1236" i="12" s="1"/>
  <c r="I1235" i="12"/>
  <c r="H1235" i="12"/>
  <c r="B1235" i="12"/>
  <c r="A1235" i="12"/>
  <c r="F1235" i="12" s="1"/>
  <c r="I1234" i="12"/>
  <c r="H1234" i="12"/>
  <c r="B1234" i="12"/>
  <c r="A1234" i="12"/>
  <c r="F1234" i="12" s="1"/>
  <c r="I1233" i="12"/>
  <c r="H1233" i="12"/>
  <c r="B1233" i="12"/>
  <c r="A1233" i="12"/>
  <c r="F1233" i="12" s="1"/>
  <c r="I1232" i="12"/>
  <c r="H1232" i="12"/>
  <c r="B1232" i="12"/>
  <c r="A1232" i="12"/>
  <c r="F1232" i="12" s="1"/>
  <c r="I1231" i="12"/>
  <c r="H1231" i="12"/>
  <c r="B1231" i="12"/>
  <c r="A1231" i="12"/>
  <c r="F1231" i="12" s="1"/>
  <c r="I1230" i="12"/>
  <c r="H1230" i="12"/>
  <c r="B1230" i="12"/>
  <c r="A1230" i="12"/>
  <c r="F1230" i="12" s="1"/>
  <c r="I1229" i="12"/>
  <c r="H1229" i="12"/>
  <c r="B1229" i="12"/>
  <c r="A1229" i="12"/>
  <c r="F1229" i="12" s="1"/>
  <c r="I1228" i="12"/>
  <c r="H1228" i="12"/>
  <c r="B1228" i="12"/>
  <c r="A1228" i="12"/>
  <c r="F1228" i="12" s="1"/>
  <c r="I1227" i="12"/>
  <c r="H1227" i="12"/>
  <c r="B1227" i="12"/>
  <c r="A1227" i="12"/>
  <c r="F1227" i="12" s="1"/>
  <c r="I1226" i="12"/>
  <c r="H1226" i="12"/>
  <c r="B1226" i="12"/>
  <c r="A1226" i="12"/>
  <c r="F1226" i="12" s="1"/>
  <c r="I1225" i="12"/>
  <c r="H1225" i="12"/>
  <c r="B1225" i="12"/>
  <c r="A1225" i="12"/>
  <c r="F1225" i="12" s="1"/>
  <c r="I1224" i="12"/>
  <c r="H1224" i="12"/>
  <c r="B1224" i="12"/>
  <c r="A1224" i="12"/>
  <c r="F1224" i="12" s="1"/>
  <c r="I1223" i="12"/>
  <c r="H1223" i="12"/>
  <c r="B1223" i="12"/>
  <c r="A1223" i="12"/>
  <c r="F1223" i="12" s="1"/>
  <c r="I1222" i="12"/>
  <c r="H1222" i="12"/>
  <c r="F1222" i="12"/>
  <c r="B1222" i="12"/>
  <c r="A1222" i="12"/>
  <c r="I1221" i="12"/>
  <c r="H1221" i="12"/>
  <c r="B1221" i="12"/>
  <c r="A1221" i="12"/>
  <c r="F1221" i="12" s="1"/>
  <c r="I1220" i="12"/>
  <c r="H1220" i="12"/>
  <c r="B1220" i="12"/>
  <c r="A1220" i="12"/>
  <c r="F1220" i="12" s="1"/>
  <c r="I1219" i="12"/>
  <c r="H1219" i="12"/>
  <c r="B1219" i="12"/>
  <c r="A1219" i="12"/>
  <c r="F1219" i="12" s="1"/>
  <c r="I1218" i="12"/>
  <c r="H1218" i="12"/>
  <c r="B1218" i="12"/>
  <c r="A1218" i="12"/>
  <c r="F1218" i="12" s="1"/>
  <c r="I1217" i="12"/>
  <c r="H1217" i="12"/>
  <c r="B1217" i="12"/>
  <c r="A1217" i="12"/>
  <c r="F1217" i="12" s="1"/>
  <c r="I1216" i="12"/>
  <c r="H1216" i="12"/>
  <c r="B1216" i="12"/>
  <c r="A1216" i="12"/>
  <c r="F1216" i="12" s="1"/>
  <c r="I1215" i="12"/>
  <c r="H1215" i="12"/>
  <c r="B1215" i="12"/>
  <c r="A1215" i="12"/>
  <c r="F1215" i="12" s="1"/>
  <c r="I1214" i="12"/>
  <c r="H1214" i="12"/>
  <c r="B1214" i="12"/>
  <c r="A1214" i="12"/>
  <c r="F1214" i="12" s="1"/>
  <c r="I1213" i="12"/>
  <c r="H1213" i="12"/>
  <c r="B1213" i="12"/>
  <c r="A1213" i="12"/>
  <c r="F1213" i="12" s="1"/>
  <c r="I1212" i="12"/>
  <c r="H1212" i="12"/>
  <c r="B1212" i="12"/>
  <c r="A1212" i="12"/>
  <c r="F1212" i="12" s="1"/>
  <c r="I1211" i="12"/>
  <c r="H1211" i="12"/>
  <c r="B1211" i="12"/>
  <c r="A1211" i="12"/>
  <c r="F1211" i="12" s="1"/>
  <c r="I1210" i="12"/>
  <c r="H1210" i="12"/>
  <c r="F1210" i="12"/>
  <c r="B1210" i="12"/>
  <c r="A1210" i="12"/>
  <c r="I1209" i="12"/>
  <c r="H1209" i="12"/>
  <c r="B1209" i="12"/>
  <c r="A1209" i="12"/>
  <c r="F1209" i="12" s="1"/>
  <c r="I1208" i="12"/>
  <c r="H1208" i="12"/>
  <c r="B1208" i="12"/>
  <c r="A1208" i="12"/>
  <c r="F1208" i="12" s="1"/>
  <c r="I1207" i="12"/>
  <c r="H1207" i="12"/>
  <c r="B1207" i="12"/>
  <c r="A1207" i="12"/>
  <c r="F1207" i="12" s="1"/>
  <c r="I1206" i="12"/>
  <c r="H1206" i="12"/>
  <c r="B1206" i="12"/>
  <c r="A1206" i="12"/>
  <c r="F1206" i="12" s="1"/>
  <c r="I1205" i="12"/>
  <c r="H1205" i="12"/>
  <c r="B1205" i="12"/>
  <c r="A1205" i="12"/>
  <c r="F1205" i="12" s="1"/>
  <c r="I1204" i="12"/>
  <c r="H1204" i="12"/>
  <c r="B1204" i="12"/>
  <c r="A1204" i="12"/>
  <c r="F1204" i="12" s="1"/>
  <c r="I1203" i="12"/>
  <c r="H1203" i="12"/>
  <c r="B1203" i="12"/>
  <c r="A1203" i="12"/>
  <c r="F1203" i="12" s="1"/>
  <c r="I1202" i="12"/>
  <c r="H1202" i="12"/>
  <c r="B1202" i="12"/>
  <c r="A1202" i="12"/>
  <c r="F1202" i="12" s="1"/>
  <c r="I1201" i="12"/>
  <c r="H1201" i="12"/>
  <c r="B1201" i="12"/>
  <c r="A1201" i="12"/>
  <c r="F1201" i="12" s="1"/>
  <c r="I1200" i="12"/>
  <c r="H1200" i="12"/>
  <c r="B1200" i="12"/>
  <c r="A1200" i="12"/>
  <c r="F1200" i="12" s="1"/>
  <c r="I1199" i="12"/>
  <c r="H1199" i="12"/>
  <c r="B1199" i="12"/>
  <c r="A1199" i="12"/>
  <c r="F1199" i="12" s="1"/>
  <c r="I1198" i="12"/>
  <c r="H1198" i="12"/>
  <c r="B1198" i="12"/>
  <c r="A1198" i="12"/>
  <c r="F1198" i="12" s="1"/>
  <c r="I1197" i="12"/>
  <c r="H1197" i="12"/>
  <c r="B1197" i="12"/>
  <c r="A1197" i="12"/>
  <c r="F1197" i="12" s="1"/>
  <c r="I1196" i="12"/>
  <c r="H1196" i="12"/>
  <c r="B1196" i="12"/>
  <c r="A1196" i="12"/>
  <c r="F1196" i="12" s="1"/>
  <c r="I1195" i="12"/>
  <c r="H1195" i="12"/>
  <c r="B1195" i="12"/>
  <c r="A1195" i="12"/>
  <c r="F1195" i="12" s="1"/>
  <c r="I1194" i="12"/>
  <c r="H1194" i="12"/>
  <c r="B1194" i="12"/>
  <c r="A1194" i="12"/>
  <c r="F1194" i="12" s="1"/>
  <c r="I1193" i="12"/>
  <c r="H1193" i="12"/>
  <c r="B1193" i="12"/>
  <c r="A1193" i="12"/>
  <c r="F1193" i="12" s="1"/>
  <c r="I1192" i="12"/>
  <c r="H1192" i="12"/>
  <c r="B1192" i="12"/>
  <c r="A1192" i="12"/>
  <c r="F1192" i="12" s="1"/>
  <c r="I1191" i="12"/>
  <c r="H1191" i="12"/>
  <c r="B1191" i="12"/>
  <c r="A1191" i="12"/>
  <c r="F1191" i="12" s="1"/>
  <c r="I1190" i="12"/>
  <c r="H1190" i="12"/>
  <c r="B1190" i="12"/>
  <c r="A1190" i="12"/>
  <c r="F1190" i="12" s="1"/>
  <c r="I1189" i="12"/>
  <c r="H1189" i="12"/>
  <c r="B1189" i="12"/>
  <c r="A1189" i="12"/>
  <c r="F1189" i="12" s="1"/>
  <c r="I1188" i="12"/>
  <c r="H1188" i="12"/>
  <c r="F1188" i="12"/>
  <c r="B1188" i="12"/>
  <c r="A1188" i="12"/>
  <c r="I1187" i="12"/>
  <c r="H1187" i="12"/>
  <c r="B1187" i="12"/>
  <c r="A1187" i="12"/>
  <c r="F1187" i="12" s="1"/>
  <c r="I1186" i="12"/>
  <c r="H1186" i="12"/>
  <c r="B1186" i="12"/>
  <c r="A1186" i="12"/>
  <c r="F1186" i="12" s="1"/>
  <c r="I1185" i="12"/>
  <c r="H1185" i="12"/>
  <c r="B1185" i="12"/>
  <c r="A1185" i="12"/>
  <c r="F1185" i="12" s="1"/>
  <c r="I1184" i="12"/>
  <c r="H1184" i="12"/>
  <c r="F1184" i="12"/>
  <c r="B1184" i="12"/>
  <c r="A1184" i="12"/>
  <c r="I1183" i="12"/>
  <c r="H1183" i="12"/>
  <c r="B1183" i="12"/>
  <c r="A1183" i="12"/>
  <c r="F1183" i="12" s="1"/>
  <c r="I1182" i="12"/>
  <c r="H1182" i="12"/>
  <c r="B1182" i="12"/>
  <c r="A1182" i="12"/>
  <c r="F1182" i="12" s="1"/>
  <c r="I1181" i="12"/>
  <c r="H1181" i="12"/>
  <c r="B1181" i="12"/>
  <c r="A1181" i="12"/>
  <c r="F1181" i="12" s="1"/>
  <c r="I1180" i="12"/>
  <c r="H1180" i="12"/>
  <c r="B1180" i="12"/>
  <c r="A1180" i="12"/>
  <c r="F1180" i="12" s="1"/>
  <c r="I1179" i="12"/>
  <c r="H1179" i="12"/>
  <c r="B1179" i="12"/>
  <c r="A1179" i="12"/>
  <c r="F1179" i="12" s="1"/>
  <c r="I1178" i="12"/>
  <c r="H1178" i="12"/>
  <c r="B1178" i="12"/>
  <c r="A1178" i="12"/>
  <c r="F1178" i="12" s="1"/>
  <c r="I1177" i="12"/>
  <c r="H1177" i="12"/>
  <c r="B1177" i="12"/>
  <c r="A1177" i="12"/>
  <c r="F1177" i="12" s="1"/>
  <c r="I1176" i="12"/>
  <c r="H1176" i="12"/>
  <c r="B1176" i="12"/>
  <c r="A1176" i="12"/>
  <c r="F1176" i="12" s="1"/>
  <c r="I1175" i="12"/>
  <c r="H1175" i="12"/>
  <c r="B1175" i="12"/>
  <c r="A1175" i="12"/>
  <c r="F1175" i="12" s="1"/>
  <c r="I1174" i="12"/>
  <c r="H1174" i="12"/>
  <c r="B1174" i="12"/>
  <c r="A1174" i="12"/>
  <c r="F1174" i="12" s="1"/>
  <c r="G1174" i="12" s="1"/>
  <c r="I1173" i="12"/>
  <c r="H1173" i="12"/>
  <c r="B1173" i="12"/>
  <c r="A1173" i="12"/>
  <c r="F1173" i="12" s="1"/>
  <c r="I1172" i="12"/>
  <c r="H1172" i="12"/>
  <c r="B1172" i="12"/>
  <c r="A1172" i="12"/>
  <c r="F1172" i="12" s="1"/>
  <c r="I1171" i="12"/>
  <c r="H1171" i="12"/>
  <c r="B1171" i="12"/>
  <c r="A1171" i="12"/>
  <c r="F1171" i="12" s="1"/>
  <c r="I1170" i="12"/>
  <c r="H1170" i="12"/>
  <c r="B1170" i="12"/>
  <c r="A1170" i="12"/>
  <c r="F1170" i="12" s="1"/>
  <c r="I1169" i="12"/>
  <c r="H1169" i="12"/>
  <c r="B1169" i="12"/>
  <c r="A1169" i="12"/>
  <c r="F1169" i="12" s="1"/>
  <c r="I1168" i="12"/>
  <c r="H1168" i="12"/>
  <c r="B1168" i="12"/>
  <c r="A1168" i="12"/>
  <c r="F1168" i="12" s="1"/>
  <c r="I1167" i="12"/>
  <c r="H1167" i="12"/>
  <c r="B1167" i="12"/>
  <c r="A1167" i="12"/>
  <c r="F1167" i="12" s="1"/>
  <c r="I1166" i="12"/>
  <c r="H1166" i="12"/>
  <c r="B1166" i="12"/>
  <c r="A1166" i="12"/>
  <c r="F1166" i="12" s="1"/>
  <c r="I1165" i="12"/>
  <c r="H1165" i="12"/>
  <c r="B1165" i="12"/>
  <c r="A1165" i="12"/>
  <c r="F1165" i="12" s="1"/>
  <c r="I1164" i="12"/>
  <c r="H1164" i="12"/>
  <c r="B1164" i="12"/>
  <c r="A1164" i="12"/>
  <c r="F1164" i="12" s="1"/>
  <c r="I1163" i="12"/>
  <c r="H1163" i="12"/>
  <c r="B1163" i="12"/>
  <c r="A1163" i="12"/>
  <c r="F1163" i="12" s="1"/>
  <c r="I1162" i="12"/>
  <c r="H1162" i="12"/>
  <c r="B1162" i="12"/>
  <c r="A1162" i="12"/>
  <c r="F1162" i="12" s="1"/>
  <c r="I1161" i="12"/>
  <c r="H1161" i="12"/>
  <c r="B1161" i="12"/>
  <c r="A1161" i="12"/>
  <c r="F1161" i="12" s="1"/>
  <c r="I1160" i="12"/>
  <c r="H1160" i="12"/>
  <c r="B1160" i="12"/>
  <c r="A1160" i="12"/>
  <c r="F1160" i="12" s="1"/>
  <c r="I1159" i="12"/>
  <c r="H1159" i="12"/>
  <c r="B1159" i="12"/>
  <c r="A1159" i="12"/>
  <c r="F1159" i="12" s="1"/>
  <c r="I1158" i="12"/>
  <c r="H1158" i="12"/>
  <c r="F1158" i="12"/>
  <c r="B1158" i="12"/>
  <c r="A1158" i="12"/>
  <c r="I1157" i="12"/>
  <c r="H1157" i="12"/>
  <c r="B1157" i="12"/>
  <c r="A1157" i="12"/>
  <c r="F1157" i="12" s="1"/>
  <c r="I1156" i="12"/>
  <c r="H1156" i="12"/>
  <c r="B1156" i="12"/>
  <c r="A1156" i="12"/>
  <c r="F1156" i="12" s="1"/>
  <c r="I1155" i="12"/>
  <c r="H1155" i="12"/>
  <c r="B1155" i="12"/>
  <c r="A1155" i="12"/>
  <c r="F1155" i="12" s="1"/>
  <c r="I1154" i="12"/>
  <c r="H1154" i="12"/>
  <c r="B1154" i="12"/>
  <c r="A1154" i="12"/>
  <c r="F1154" i="12" s="1"/>
  <c r="I1153" i="12"/>
  <c r="H1153" i="12"/>
  <c r="B1153" i="12"/>
  <c r="A1153" i="12"/>
  <c r="F1153" i="12" s="1"/>
  <c r="I1152" i="12"/>
  <c r="H1152" i="12"/>
  <c r="B1152" i="12"/>
  <c r="A1152" i="12"/>
  <c r="F1152" i="12" s="1"/>
  <c r="I1151" i="12"/>
  <c r="H1151" i="12"/>
  <c r="B1151" i="12"/>
  <c r="A1151" i="12"/>
  <c r="F1151" i="12" s="1"/>
  <c r="I1150" i="12"/>
  <c r="H1150" i="12"/>
  <c r="B1150" i="12"/>
  <c r="A1150" i="12"/>
  <c r="F1150" i="12" s="1"/>
  <c r="I1149" i="12"/>
  <c r="H1149" i="12"/>
  <c r="B1149" i="12"/>
  <c r="A1149" i="12"/>
  <c r="F1149" i="12" s="1"/>
  <c r="I1148" i="12"/>
  <c r="H1148" i="12"/>
  <c r="B1148" i="12"/>
  <c r="A1148" i="12"/>
  <c r="F1148" i="12" s="1"/>
  <c r="I1147" i="12"/>
  <c r="H1147" i="12"/>
  <c r="B1147" i="12"/>
  <c r="A1147" i="12"/>
  <c r="F1147" i="12" s="1"/>
  <c r="I1146" i="12"/>
  <c r="H1146" i="12"/>
  <c r="F1146" i="12"/>
  <c r="B1146" i="12"/>
  <c r="A1146" i="12"/>
  <c r="I1145" i="12"/>
  <c r="H1145" i="12"/>
  <c r="B1145" i="12"/>
  <c r="A1145" i="12"/>
  <c r="F1145" i="12" s="1"/>
  <c r="I1144" i="12"/>
  <c r="H1144" i="12"/>
  <c r="B1144" i="12"/>
  <c r="A1144" i="12"/>
  <c r="F1144" i="12" s="1"/>
  <c r="I1143" i="12"/>
  <c r="H1143" i="12"/>
  <c r="B1143" i="12"/>
  <c r="A1143" i="12"/>
  <c r="F1143" i="12" s="1"/>
  <c r="I1142" i="12"/>
  <c r="H1142" i="12"/>
  <c r="B1142" i="12"/>
  <c r="A1142" i="12"/>
  <c r="F1142" i="12" s="1"/>
  <c r="I1141" i="12"/>
  <c r="H1141" i="12"/>
  <c r="B1141" i="12"/>
  <c r="A1141" i="12"/>
  <c r="F1141" i="12" s="1"/>
  <c r="I1140" i="12"/>
  <c r="H1140" i="12"/>
  <c r="B1140" i="12"/>
  <c r="A1140" i="12"/>
  <c r="F1140" i="12" s="1"/>
  <c r="I1139" i="12"/>
  <c r="H1139" i="12"/>
  <c r="B1139" i="12"/>
  <c r="A1139" i="12"/>
  <c r="F1139" i="12" s="1"/>
  <c r="I1138" i="12"/>
  <c r="H1138" i="12"/>
  <c r="B1138" i="12"/>
  <c r="A1138" i="12"/>
  <c r="F1138" i="12" s="1"/>
  <c r="I1137" i="12"/>
  <c r="H1137" i="12"/>
  <c r="B1137" i="12"/>
  <c r="A1137" i="12"/>
  <c r="F1137" i="12" s="1"/>
  <c r="I1136" i="12"/>
  <c r="H1136" i="12"/>
  <c r="B1136" i="12"/>
  <c r="A1136" i="12"/>
  <c r="F1136" i="12" s="1"/>
  <c r="I1135" i="12"/>
  <c r="H1135" i="12"/>
  <c r="B1135" i="12"/>
  <c r="A1135" i="12"/>
  <c r="F1135" i="12" s="1"/>
  <c r="I1134" i="12"/>
  <c r="H1134" i="12"/>
  <c r="B1134" i="12"/>
  <c r="A1134" i="12"/>
  <c r="F1134" i="12" s="1"/>
  <c r="I1133" i="12"/>
  <c r="H1133" i="12"/>
  <c r="B1133" i="12"/>
  <c r="A1133" i="12"/>
  <c r="F1133" i="12" s="1"/>
  <c r="I1132" i="12"/>
  <c r="H1132" i="12"/>
  <c r="B1132" i="12"/>
  <c r="A1132" i="12"/>
  <c r="F1132" i="12" s="1"/>
  <c r="I1131" i="12"/>
  <c r="H1131" i="12"/>
  <c r="B1131" i="12"/>
  <c r="A1131" i="12"/>
  <c r="F1131" i="12" s="1"/>
  <c r="I1130" i="12"/>
  <c r="H1130" i="12"/>
  <c r="B1130" i="12"/>
  <c r="A1130" i="12"/>
  <c r="F1130" i="12" s="1"/>
  <c r="I1129" i="12"/>
  <c r="H1129" i="12"/>
  <c r="B1129" i="12"/>
  <c r="A1129" i="12"/>
  <c r="F1129" i="12" s="1"/>
  <c r="I1128" i="12"/>
  <c r="H1128" i="12"/>
  <c r="B1128" i="12"/>
  <c r="A1128" i="12"/>
  <c r="F1128" i="12" s="1"/>
  <c r="I1127" i="12"/>
  <c r="H1127" i="12"/>
  <c r="B1127" i="12"/>
  <c r="A1127" i="12"/>
  <c r="F1127" i="12" s="1"/>
  <c r="I1126" i="12"/>
  <c r="H1126" i="12"/>
  <c r="B1126" i="12"/>
  <c r="A1126" i="12"/>
  <c r="F1126" i="12" s="1"/>
  <c r="I1125" i="12"/>
  <c r="H1125" i="12"/>
  <c r="F1125" i="12"/>
  <c r="B1125" i="12"/>
  <c r="A1125" i="12"/>
  <c r="I1124" i="12"/>
  <c r="H1124" i="12"/>
  <c r="B1124" i="12"/>
  <c r="A1124" i="12"/>
  <c r="F1124" i="12" s="1"/>
  <c r="I1123" i="12"/>
  <c r="H1123" i="12"/>
  <c r="B1123" i="12"/>
  <c r="A1123" i="12"/>
  <c r="F1123" i="12" s="1"/>
  <c r="I1122" i="12"/>
  <c r="H1122" i="12"/>
  <c r="B1122" i="12"/>
  <c r="A1122" i="12"/>
  <c r="F1122" i="12" s="1"/>
  <c r="I1121" i="12"/>
  <c r="H1121" i="12"/>
  <c r="B1121" i="12"/>
  <c r="A1121" i="12"/>
  <c r="F1121" i="12" s="1"/>
  <c r="I1120" i="12"/>
  <c r="H1120" i="12"/>
  <c r="B1120" i="12"/>
  <c r="A1120" i="12"/>
  <c r="F1120" i="12" s="1"/>
  <c r="I1119" i="12"/>
  <c r="H1119" i="12"/>
  <c r="B1119" i="12"/>
  <c r="A1119" i="12"/>
  <c r="F1119" i="12" s="1"/>
  <c r="I1118" i="12"/>
  <c r="H1118" i="12"/>
  <c r="B1118" i="12"/>
  <c r="A1118" i="12"/>
  <c r="F1118" i="12" s="1"/>
  <c r="I1117" i="12"/>
  <c r="H1117" i="12"/>
  <c r="B1117" i="12"/>
  <c r="A1117" i="12"/>
  <c r="F1117" i="12" s="1"/>
  <c r="I1116" i="12"/>
  <c r="H1116" i="12"/>
  <c r="B1116" i="12"/>
  <c r="A1116" i="12"/>
  <c r="F1116" i="12" s="1"/>
  <c r="I1115" i="12"/>
  <c r="H1115" i="12"/>
  <c r="B1115" i="12"/>
  <c r="A1115" i="12"/>
  <c r="F1115" i="12" s="1"/>
  <c r="I1114" i="12"/>
  <c r="H1114" i="12"/>
  <c r="B1114" i="12"/>
  <c r="A1114" i="12"/>
  <c r="F1114" i="12" s="1"/>
  <c r="I1113" i="12"/>
  <c r="H1113" i="12"/>
  <c r="B1113" i="12"/>
  <c r="A1113" i="12"/>
  <c r="F1113" i="12" s="1"/>
  <c r="I1112" i="12"/>
  <c r="H1112" i="12"/>
  <c r="B1112" i="12"/>
  <c r="A1112" i="12"/>
  <c r="F1112" i="12" s="1"/>
  <c r="I1111" i="12"/>
  <c r="H1111" i="12"/>
  <c r="B1111" i="12"/>
  <c r="A1111" i="12"/>
  <c r="F1111" i="12" s="1"/>
  <c r="I1110" i="12"/>
  <c r="H1110" i="12"/>
  <c r="F1110" i="12"/>
  <c r="B1110" i="12"/>
  <c r="A1110" i="12"/>
  <c r="I1109" i="12"/>
  <c r="H1109" i="12"/>
  <c r="B1109" i="12"/>
  <c r="A1109" i="12"/>
  <c r="F1109" i="12" s="1"/>
  <c r="I1108" i="12"/>
  <c r="H1108" i="12"/>
  <c r="B1108" i="12"/>
  <c r="A1108" i="12"/>
  <c r="F1108" i="12" s="1"/>
  <c r="I1107" i="12"/>
  <c r="H1107" i="12"/>
  <c r="B1107" i="12"/>
  <c r="A1107" i="12"/>
  <c r="F1107" i="12" s="1"/>
  <c r="I1106" i="12"/>
  <c r="H1106" i="12"/>
  <c r="B1106" i="12"/>
  <c r="A1106" i="12"/>
  <c r="F1106" i="12" s="1"/>
  <c r="I1105" i="12"/>
  <c r="H1105" i="12"/>
  <c r="B1105" i="12"/>
  <c r="A1105" i="12"/>
  <c r="F1105" i="12" s="1"/>
  <c r="I1104" i="12"/>
  <c r="H1104" i="12"/>
  <c r="B1104" i="12"/>
  <c r="A1104" i="12"/>
  <c r="F1104" i="12" s="1"/>
  <c r="I1103" i="12"/>
  <c r="H1103" i="12"/>
  <c r="B1103" i="12"/>
  <c r="A1103" i="12"/>
  <c r="F1103" i="12" s="1"/>
  <c r="G1103" i="12" s="1"/>
  <c r="I1102" i="12"/>
  <c r="H1102" i="12"/>
  <c r="B1102" i="12"/>
  <c r="A1102" i="12"/>
  <c r="F1102" i="12" s="1"/>
  <c r="G1102" i="12" s="1"/>
  <c r="I1101" i="12"/>
  <c r="H1101" i="12"/>
  <c r="B1101" i="12"/>
  <c r="A1101" i="12"/>
  <c r="F1101" i="12" s="1"/>
  <c r="I1100" i="12"/>
  <c r="H1100" i="12"/>
  <c r="B1100" i="12"/>
  <c r="A1100" i="12"/>
  <c r="F1100" i="12" s="1"/>
  <c r="G1100" i="12" s="1"/>
  <c r="I1099" i="12"/>
  <c r="H1099" i="12"/>
  <c r="B1099" i="12"/>
  <c r="A1099" i="12"/>
  <c r="F1099" i="12" s="1"/>
  <c r="G1099" i="12" s="1"/>
  <c r="I1098" i="12"/>
  <c r="H1098" i="12"/>
  <c r="B1098" i="12"/>
  <c r="A1098" i="12"/>
  <c r="F1098" i="12" s="1"/>
  <c r="G1098" i="12" s="1"/>
  <c r="I1097" i="12"/>
  <c r="H1097" i="12"/>
  <c r="B1097" i="12"/>
  <c r="A1097" i="12"/>
  <c r="F1097" i="12" s="1"/>
  <c r="I1096" i="12"/>
  <c r="H1096" i="12"/>
  <c r="B1096" i="12"/>
  <c r="A1096" i="12"/>
  <c r="F1096" i="12" s="1"/>
  <c r="G1096" i="12" s="1"/>
  <c r="I1095" i="12"/>
  <c r="H1095" i="12"/>
  <c r="B1095" i="12"/>
  <c r="A1095" i="12"/>
  <c r="F1095" i="12" s="1"/>
  <c r="G1095" i="12" s="1"/>
  <c r="I1094" i="12"/>
  <c r="H1094" i="12"/>
  <c r="B1094" i="12"/>
  <c r="A1094" i="12"/>
  <c r="F1094" i="12" s="1"/>
  <c r="I1093" i="12"/>
  <c r="H1093" i="12"/>
  <c r="B1093" i="12"/>
  <c r="A1093" i="12"/>
  <c r="F1093" i="12" s="1"/>
  <c r="I1092" i="12"/>
  <c r="H1092" i="12"/>
  <c r="B1092" i="12"/>
  <c r="A1092" i="12"/>
  <c r="F1092" i="12" s="1"/>
  <c r="G1092" i="12" s="1"/>
  <c r="I1091" i="12"/>
  <c r="H1091" i="12"/>
  <c r="B1091" i="12"/>
  <c r="A1091" i="12"/>
  <c r="F1091" i="12" s="1"/>
  <c r="G1091" i="12" s="1"/>
  <c r="I1090" i="12"/>
  <c r="H1090" i="12"/>
  <c r="B1090" i="12"/>
  <c r="A1090" i="12"/>
  <c r="F1090" i="12" s="1"/>
  <c r="I1089" i="12"/>
  <c r="H1089" i="12"/>
  <c r="B1089" i="12"/>
  <c r="A1089" i="12"/>
  <c r="F1089" i="12" s="1"/>
  <c r="I1088" i="12"/>
  <c r="H1088" i="12"/>
  <c r="B1088" i="12"/>
  <c r="A1088" i="12"/>
  <c r="F1088" i="12" s="1"/>
  <c r="G1088" i="12" s="1"/>
  <c r="I1087" i="12"/>
  <c r="H1087" i="12"/>
  <c r="B1087" i="12"/>
  <c r="A1087" i="12"/>
  <c r="F1087" i="12" s="1"/>
  <c r="G1087" i="12" s="1"/>
  <c r="I1086" i="12"/>
  <c r="H1086" i="12"/>
  <c r="B1086" i="12"/>
  <c r="A1086" i="12"/>
  <c r="F1086" i="12" s="1"/>
  <c r="G1086" i="12" s="1"/>
  <c r="I1085" i="12"/>
  <c r="H1085" i="12"/>
  <c r="B1085" i="12"/>
  <c r="A1085" i="12"/>
  <c r="F1085" i="12" s="1"/>
  <c r="I1084" i="12"/>
  <c r="H1084" i="12"/>
  <c r="B1084" i="12"/>
  <c r="A1084" i="12"/>
  <c r="F1084" i="12" s="1"/>
  <c r="G1084" i="12" s="1"/>
  <c r="I1083" i="12"/>
  <c r="H1083" i="12"/>
  <c r="B1083" i="12"/>
  <c r="A1083" i="12"/>
  <c r="F1083" i="12" s="1"/>
  <c r="G1083" i="12" s="1"/>
  <c r="I1082" i="12"/>
  <c r="H1082" i="12"/>
  <c r="B1082" i="12"/>
  <c r="A1082" i="12"/>
  <c r="F1082" i="12" s="1"/>
  <c r="G1082" i="12" s="1"/>
  <c r="I1081" i="12"/>
  <c r="H1081" i="12"/>
  <c r="B1081" i="12"/>
  <c r="A1081" i="12"/>
  <c r="F1081" i="12" s="1"/>
  <c r="I1080" i="12"/>
  <c r="H1080" i="12"/>
  <c r="B1080" i="12"/>
  <c r="A1080" i="12"/>
  <c r="F1080" i="12" s="1"/>
  <c r="I1079" i="12"/>
  <c r="H1079" i="12"/>
  <c r="B1079" i="12"/>
  <c r="A1079" i="12"/>
  <c r="F1079" i="12" s="1"/>
  <c r="I1078" i="12"/>
  <c r="H1078" i="12"/>
  <c r="F1078" i="12"/>
  <c r="B1078" i="12"/>
  <c r="A1078" i="12"/>
  <c r="I1077" i="12"/>
  <c r="H1077" i="12"/>
  <c r="B1077" i="12"/>
  <c r="A1077" i="12"/>
  <c r="F1077" i="12" s="1"/>
  <c r="I1076" i="12"/>
  <c r="H1076" i="12"/>
  <c r="B1076" i="12"/>
  <c r="A1076" i="12"/>
  <c r="F1076" i="12" s="1"/>
  <c r="I1075" i="12"/>
  <c r="H1075" i="12"/>
  <c r="B1075" i="12"/>
  <c r="A1075" i="12"/>
  <c r="F1075" i="12" s="1"/>
  <c r="I1074" i="12"/>
  <c r="H1074" i="12"/>
  <c r="B1074" i="12"/>
  <c r="A1074" i="12"/>
  <c r="F1074" i="12" s="1"/>
  <c r="I1073" i="12"/>
  <c r="H1073" i="12"/>
  <c r="B1073" i="12"/>
  <c r="A1073" i="12"/>
  <c r="F1073" i="12" s="1"/>
  <c r="I1072" i="12"/>
  <c r="H1072" i="12"/>
  <c r="B1072" i="12"/>
  <c r="A1072" i="12"/>
  <c r="F1072" i="12" s="1"/>
  <c r="G1072" i="12" s="1"/>
  <c r="I1071" i="12"/>
  <c r="H1071" i="12"/>
  <c r="B1071" i="12"/>
  <c r="A1071" i="12"/>
  <c r="F1071" i="12" s="1"/>
  <c r="G1071" i="12" s="1"/>
  <c r="I1070" i="12"/>
  <c r="H1070" i="12"/>
  <c r="B1070" i="12"/>
  <c r="A1070" i="12"/>
  <c r="F1070" i="12" s="1"/>
  <c r="G1070" i="12" s="1"/>
  <c r="I1069" i="12"/>
  <c r="H1069" i="12"/>
  <c r="B1069" i="12"/>
  <c r="A1069" i="12"/>
  <c r="F1069" i="12" s="1"/>
  <c r="I1068" i="12"/>
  <c r="H1068" i="12"/>
  <c r="B1068" i="12"/>
  <c r="A1068" i="12"/>
  <c r="F1068" i="12" s="1"/>
  <c r="G1068" i="12" s="1"/>
  <c r="I1067" i="12"/>
  <c r="H1067" i="12"/>
  <c r="B1067" i="12"/>
  <c r="A1067" i="12"/>
  <c r="F1067" i="12" s="1"/>
  <c r="G1067" i="12" s="1"/>
  <c r="I1066" i="12"/>
  <c r="H1066" i="12"/>
  <c r="B1066" i="12"/>
  <c r="A1066" i="12"/>
  <c r="F1066" i="12" s="1"/>
  <c r="G1066" i="12" s="1"/>
  <c r="I1065" i="12"/>
  <c r="H1065" i="12"/>
  <c r="B1065" i="12"/>
  <c r="A1065" i="12"/>
  <c r="F1065" i="12" s="1"/>
  <c r="I1064" i="12"/>
  <c r="H1064" i="12"/>
  <c r="B1064" i="12"/>
  <c r="A1064" i="12"/>
  <c r="F1064" i="12" s="1"/>
  <c r="G1064" i="12" s="1"/>
  <c r="I1063" i="12"/>
  <c r="H1063" i="12"/>
  <c r="B1063" i="12"/>
  <c r="A1063" i="12"/>
  <c r="F1063" i="12" s="1"/>
  <c r="G1063" i="12" s="1"/>
  <c r="I1062" i="12"/>
  <c r="H1062" i="12"/>
  <c r="B1062" i="12"/>
  <c r="A1062" i="12"/>
  <c r="F1062" i="12" s="1"/>
  <c r="G1062" i="12" s="1"/>
  <c r="I1061" i="12"/>
  <c r="H1061" i="12"/>
  <c r="B1061" i="12"/>
  <c r="A1061" i="12"/>
  <c r="F1061" i="12" s="1"/>
  <c r="I1060" i="12"/>
  <c r="H1060" i="12"/>
  <c r="B1060" i="12"/>
  <c r="A1060" i="12"/>
  <c r="F1060" i="12" s="1"/>
  <c r="G1060" i="12" s="1"/>
  <c r="I1059" i="12"/>
  <c r="H1059" i="12"/>
  <c r="B1059" i="12"/>
  <c r="A1059" i="12"/>
  <c r="F1059" i="12" s="1"/>
  <c r="G1059" i="12" s="1"/>
  <c r="I1058" i="12"/>
  <c r="H1058" i="12"/>
  <c r="B1058" i="12"/>
  <c r="A1058" i="12"/>
  <c r="F1058" i="12" s="1"/>
  <c r="I1057" i="12"/>
  <c r="H1057" i="12"/>
  <c r="B1057" i="12"/>
  <c r="A1057" i="12"/>
  <c r="F1057" i="12" s="1"/>
  <c r="I1056" i="12"/>
  <c r="H1056" i="12"/>
  <c r="B1056" i="12"/>
  <c r="A1056" i="12"/>
  <c r="F1056" i="12" s="1"/>
  <c r="G1056" i="12" s="1"/>
  <c r="I1055" i="12"/>
  <c r="H1055" i="12"/>
  <c r="B1055" i="12"/>
  <c r="A1055" i="12"/>
  <c r="F1055" i="12" s="1"/>
  <c r="G1055" i="12" s="1"/>
  <c r="I1054" i="12"/>
  <c r="H1054" i="12"/>
  <c r="B1054" i="12"/>
  <c r="A1054" i="12"/>
  <c r="F1054" i="12" s="1"/>
  <c r="G1054" i="12" s="1"/>
  <c r="I1053" i="12"/>
  <c r="H1053" i="12"/>
  <c r="B1053" i="12"/>
  <c r="A1053" i="12"/>
  <c r="F1053" i="12" s="1"/>
  <c r="I1052" i="12"/>
  <c r="H1052" i="12"/>
  <c r="B1052" i="12"/>
  <c r="A1052" i="12"/>
  <c r="F1052" i="12" s="1"/>
  <c r="G1052" i="12" s="1"/>
  <c r="I1051" i="12"/>
  <c r="H1051" i="12"/>
  <c r="B1051" i="12"/>
  <c r="A1051" i="12"/>
  <c r="F1051" i="12" s="1"/>
  <c r="G1051" i="12" s="1"/>
  <c r="I1050" i="12"/>
  <c r="H1050" i="12"/>
  <c r="F1050" i="12"/>
  <c r="B1050" i="12"/>
  <c r="A1050" i="12"/>
  <c r="I1049" i="12"/>
  <c r="H1049" i="12"/>
  <c r="B1049" i="12"/>
  <c r="A1049" i="12"/>
  <c r="F1049" i="12" s="1"/>
  <c r="I1048" i="12"/>
  <c r="H1048" i="12"/>
  <c r="B1048" i="12"/>
  <c r="A1048" i="12"/>
  <c r="F1048" i="12" s="1"/>
  <c r="I1047" i="12"/>
  <c r="H1047" i="12"/>
  <c r="B1047" i="12"/>
  <c r="A1047" i="12"/>
  <c r="F1047" i="12" s="1"/>
  <c r="I1046" i="12"/>
  <c r="H1046" i="12"/>
  <c r="B1046" i="12"/>
  <c r="A1046" i="12"/>
  <c r="F1046" i="12" s="1"/>
  <c r="I1045" i="12"/>
  <c r="H1045" i="12"/>
  <c r="B1045" i="12"/>
  <c r="A1045" i="12"/>
  <c r="F1045" i="12" s="1"/>
  <c r="I1044" i="12"/>
  <c r="H1044" i="12"/>
  <c r="B1044" i="12"/>
  <c r="A1044" i="12"/>
  <c r="F1044" i="12" s="1"/>
  <c r="I1043" i="12"/>
  <c r="H1043" i="12"/>
  <c r="B1043" i="12"/>
  <c r="A1043" i="12"/>
  <c r="F1043" i="12" s="1"/>
  <c r="I1042" i="12"/>
  <c r="H1042" i="12"/>
  <c r="B1042" i="12"/>
  <c r="A1042" i="12"/>
  <c r="F1042" i="12" s="1"/>
  <c r="I1041" i="12"/>
  <c r="H1041" i="12"/>
  <c r="F1041" i="12"/>
  <c r="B1041" i="12"/>
  <c r="A1041" i="12"/>
  <c r="I1040" i="12"/>
  <c r="H1040" i="12"/>
  <c r="B1040" i="12"/>
  <c r="A1040" i="12"/>
  <c r="F1040" i="12" s="1"/>
  <c r="G1040" i="12" s="1"/>
  <c r="I1039" i="12"/>
  <c r="H1039" i="12"/>
  <c r="B1039" i="12"/>
  <c r="A1039" i="12"/>
  <c r="F1039" i="12" s="1"/>
  <c r="G1039" i="12" s="1"/>
  <c r="I1038" i="12"/>
  <c r="H1038" i="12"/>
  <c r="B1038" i="12"/>
  <c r="A1038" i="12"/>
  <c r="F1038" i="12" s="1"/>
  <c r="G1038" i="12" s="1"/>
  <c r="I1037" i="12"/>
  <c r="H1037" i="12"/>
  <c r="B1037" i="12"/>
  <c r="A1037" i="12"/>
  <c r="F1037" i="12" s="1"/>
  <c r="I1036" i="12"/>
  <c r="H1036" i="12"/>
  <c r="B1036" i="12"/>
  <c r="A1036" i="12"/>
  <c r="F1036" i="12" s="1"/>
  <c r="G1036" i="12" s="1"/>
  <c r="I1035" i="12"/>
  <c r="H1035" i="12"/>
  <c r="B1035" i="12"/>
  <c r="A1035" i="12"/>
  <c r="F1035" i="12" s="1"/>
  <c r="G1035" i="12" s="1"/>
  <c r="I1034" i="12"/>
  <c r="H1034" i="12"/>
  <c r="B1034" i="12"/>
  <c r="A1034" i="12"/>
  <c r="F1034" i="12" s="1"/>
  <c r="G1034" i="12" s="1"/>
  <c r="I1033" i="12"/>
  <c r="H1033" i="12"/>
  <c r="B1033" i="12"/>
  <c r="A1033" i="12"/>
  <c r="F1033" i="12" s="1"/>
  <c r="I1032" i="12"/>
  <c r="H1032" i="12"/>
  <c r="B1032" i="12"/>
  <c r="A1032" i="12"/>
  <c r="F1032" i="12" s="1"/>
  <c r="G1032" i="12" s="1"/>
  <c r="I1031" i="12"/>
  <c r="H1031" i="12"/>
  <c r="B1031" i="12"/>
  <c r="A1031" i="12"/>
  <c r="F1031" i="12" s="1"/>
  <c r="G1031" i="12" s="1"/>
  <c r="I1030" i="12"/>
  <c r="H1030" i="12"/>
  <c r="B1030" i="12"/>
  <c r="A1030" i="12"/>
  <c r="F1030" i="12" s="1"/>
  <c r="G1030" i="12" s="1"/>
  <c r="I1029" i="12"/>
  <c r="H1029" i="12"/>
  <c r="B1029" i="12"/>
  <c r="A1029" i="12"/>
  <c r="F1029" i="12" s="1"/>
  <c r="I1028" i="12"/>
  <c r="H1028" i="12"/>
  <c r="B1028" i="12"/>
  <c r="A1028" i="12"/>
  <c r="F1028" i="12" s="1"/>
  <c r="G1028" i="12" s="1"/>
  <c r="I1027" i="12"/>
  <c r="H1027" i="12"/>
  <c r="B1027" i="12"/>
  <c r="A1027" i="12"/>
  <c r="F1027" i="12" s="1"/>
  <c r="G1027" i="12" s="1"/>
  <c r="I1026" i="12"/>
  <c r="H1026" i="12"/>
  <c r="B1026" i="12"/>
  <c r="A1026" i="12"/>
  <c r="F1026" i="12" s="1"/>
  <c r="G1026" i="12" s="1"/>
  <c r="I1025" i="12"/>
  <c r="H1025" i="12"/>
  <c r="B1025" i="12"/>
  <c r="A1025" i="12"/>
  <c r="F1025" i="12" s="1"/>
  <c r="I1024" i="12"/>
  <c r="H1024" i="12"/>
  <c r="B1024" i="12"/>
  <c r="A1024" i="12"/>
  <c r="F1024" i="12" s="1"/>
  <c r="I1023" i="12"/>
  <c r="H1023" i="12"/>
  <c r="B1023" i="12"/>
  <c r="A1023" i="12"/>
  <c r="F1023" i="12" s="1"/>
  <c r="I1022" i="12"/>
  <c r="H1022" i="12"/>
  <c r="B1022" i="12"/>
  <c r="A1022" i="12"/>
  <c r="F1022" i="12" s="1"/>
  <c r="I1021" i="12"/>
  <c r="H1021" i="12"/>
  <c r="B1021" i="12"/>
  <c r="A1021" i="12"/>
  <c r="F1021" i="12" s="1"/>
  <c r="I1020" i="12"/>
  <c r="H1020" i="12"/>
  <c r="B1020" i="12"/>
  <c r="A1020" i="12"/>
  <c r="F1020" i="12" s="1"/>
  <c r="I1019" i="12"/>
  <c r="H1019" i="12"/>
  <c r="B1019" i="12"/>
  <c r="A1019" i="12"/>
  <c r="F1019" i="12" s="1"/>
  <c r="I1018" i="12"/>
  <c r="H1018" i="12"/>
  <c r="B1018" i="12"/>
  <c r="A1018" i="12"/>
  <c r="F1018" i="12" s="1"/>
  <c r="I1017" i="12"/>
  <c r="H1017" i="12"/>
  <c r="B1017" i="12"/>
  <c r="A1017" i="12"/>
  <c r="F1017" i="12" s="1"/>
  <c r="I1016" i="12"/>
  <c r="H1016" i="12"/>
  <c r="B1016" i="12"/>
  <c r="A1016" i="12"/>
  <c r="F1016" i="12" s="1"/>
  <c r="I1015" i="12"/>
  <c r="H1015" i="12"/>
  <c r="B1015" i="12"/>
  <c r="A1015" i="12"/>
  <c r="F1015" i="12" s="1"/>
  <c r="I1014" i="12"/>
  <c r="H1014" i="12"/>
  <c r="B1014" i="12"/>
  <c r="A1014" i="12"/>
  <c r="F1014" i="12" s="1"/>
  <c r="I1013" i="12"/>
  <c r="H1013" i="12"/>
  <c r="B1013" i="12"/>
  <c r="A1013" i="12"/>
  <c r="F1013" i="12" s="1"/>
  <c r="I1012" i="12"/>
  <c r="H1012" i="12"/>
  <c r="B1012" i="12"/>
  <c r="A1012" i="12"/>
  <c r="F1012" i="12" s="1"/>
  <c r="I1011" i="12"/>
  <c r="H1011" i="12"/>
  <c r="B1011" i="12"/>
  <c r="A1011" i="12"/>
  <c r="F1011" i="12" s="1"/>
  <c r="I1010" i="12"/>
  <c r="H1010" i="12"/>
  <c r="B1010" i="12"/>
  <c r="A1010" i="12"/>
  <c r="F1010" i="12" s="1"/>
  <c r="I1009" i="12"/>
  <c r="H1009" i="12"/>
  <c r="B1009" i="12"/>
  <c r="A1009" i="12"/>
  <c r="F1009" i="12" s="1"/>
  <c r="I1008" i="12"/>
  <c r="H1008" i="12"/>
  <c r="B1008" i="12"/>
  <c r="A1008" i="12"/>
  <c r="F1008" i="12" s="1"/>
  <c r="I1007" i="12"/>
  <c r="H1007" i="12"/>
  <c r="B1007" i="12"/>
  <c r="A1007" i="12"/>
  <c r="F1007" i="12" s="1"/>
  <c r="I1006" i="12"/>
  <c r="H1006" i="12"/>
  <c r="B1006" i="12"/>
  <c r="A1006" i="12"/>
  <c r="F1006" i="12" s="1"/>
  <c r="I1005" i="12"/>
  <c r="H1005" i="12"/>
  <c r="B1005" i="12"/>
  <c r="A1005" i="12"/>
  <c r="F1005" i="12" s="1"/>
  <c r="I1004" i="12"/>
  <c r="H1004" i="12"/>
  <c r="B1004" i="12"/>
  <c r="A1004" i="12"/>
  <c r="F1004" i="12" s="1"/>
  <c r="I1003" i="12"/>
  <c r="H1003" i="12"/>
  <c r="B1003" i="12"/>
  <c r="A1003" i="12"/>
  <c r="F1003" i="12" s="1"/>
  <c r="I1002" i="12"/>
  <c r="H1002" i="12"/>
  <c r="B1002" i="12"/>
  <c r="A1002" i="12"/>
  <c r="F1002" i="12" s="1"/>
  <c r="I1001" i="12"/>
  <c r="H1001" i="12"/>
  <c r="B1001" i="12"/>
  <c r="A1001" i="12"/>
  <c r="F1001" i="12" s="1"/>
  <c r="I1000" i="12"/>
  <c r="H1000" i="12"/>
  <c r="B1000" i="12"/>
  <c r="A1000" i="12"/>
  <c r="F1000" i="12" s="1"/>
  <c r="I999" i="12"/>
  <c r="H999" i="12"/>
  <c r="B999" i="12"/>
  <c r="A999" i="12"/>
  <c r="F999" i="12" s="1"/>
  <c r="I998" i="12"/>
  <c r="H998" i="12"/>
  <c r="B998" i="12"/>
  <c r="A998" i="12"/>
  <c r="F998" i="12" s="1"/>
  <c r="I997" i="12"/>
  <c r="H997" i="12"/>
  <c r="B997" i="12"/>
  <c r="A997" i="12"/>
  <c r="F997" i="12" s="1"/>
  <c r="I996" i="12"/>
  <c r="H996" i="12"/>
  <c r="B996" i="12"/>
  <c r="A996" i="12"/>
  <c r="F996" i="12" s="1"/>
  <c r="I995" i="12"/>
  <c r="H995" i="12"/>
  <c r="B995" i="12"/>
  <c r="A995" i="12"/>
  <c r="F995" i="12" s="1"/>
  <c r="I994" i="12"/>
  <c r="H994" i="12"/>
  <c r="B994" i="12"/>
  <c r="A994" i="12"/>
  <c r="F994" i="12" s="1"/>
  <c r="I993" i="12"/>
  <c r="H993" i="12"/>
  <c r="B993" i="12"/>
  <c r="A993" i="12"/>
  <c r="F993" i="12" s="1"/>
  <c r="I992" i="12"/>
  <c r="H992" i="12"/>
  <c r="B992" i="12"/>
  <c r="A992" i="12"/>
  <c r="F992" i="12" s="1"/>
  <c r="G992" i="12" s="1"/>
  <c r="I991" i="12"/>
  <c r="H991" i="12"/>
  <c r="B991" i="12"/>
  <c r="A991" i="12"/>
  <c r="F991" i="12" s="1"/>
  <c r="G991" i="12" s="1"/>
  <c r="I990" i="12"/>
  <c r="H990" i="12"/>
  <c r="B990" i="12"/>
  <c r="A990" i="12"/>
  <c r="F990" i="12" s="1"/>
  <c r="I989" i="12"/>
  <c r="H989" i="12"/>
  <c r="B989" i="12"/>
  <c r="A989" i="12"/>
  <c r="F989" i="12" s="1"/>
  <c r="I988" i="12"/>
  <c r="H988" i="12"/>
  <c r="B988" i="12"/>
  <c r="A988" i="12"/>
  <c r="F988" i="12" s="1"/>
  <c r="G988" i="12" s="1"/>
  <c r="I987" i="12"/>
  <c r="H987" i="12"/>
  <c r="B987" i="12"/>
  <c r="A987" i="12"/>
  <c r="F987" i="12" s="1"/>
  <c r="G987" i="12" s="1"/>
  <c r="I986" i="12"/>
  <c r="H986" i="12"/>
  <c r="B986" i="12"/>
  <c r="A986" i="12"/>
  <c r="F986" i="12" s="1"/>
  <c r="G986" i="12" s="1"/>
  <c r="I985" i="12"/>
  <c r="H985" i="12"/>
  <c r="B985" i="12"/>
  <c r="A985" i="12"/>
  <c r="F985" i="12" s="1"/>
  <c r="I984" i="12"/>
  <c r="H984" i="12"/>
  <c r="B984" i="12"/>
  <c r="A984" i="12"/>
  <c r="F984" i="12" s="1"/>
  <c r="G984" i="12" s="1"/>
  <c r="I983" i="12"/>
  <c r="H983" i="12"/>
  <c r="B983" i="12"/>
  <c r="A983" i="12"/>
  <c r="F983" i="12" s="1"/>
  <c r="G983" i="12" s="1"/>
  <c r="I982" i="12"/>
  <c r="H982" i="12"/>
  <c r="F982" i="12"/>
  <c r="B982" i="12"/>
  <c r="A982" i="12"/>
  <c r="I981" i="12"/>
  <c r="H981" i="12"/>
  <c r="B981" i="12"/>
  <c r="A981" i="12"/>
  <c r="F981" i="12" s="1"/>
  <c r="I980" i="12"/>
  <c r="H980" i="12"/>
  <c r="B980" i="12"/>
  <c r="A980" i="12"/>
  <c r="F980" i="12" s="1"/>
  <c r="I979" i="12"/>
  <c r="H979" i="12"/>
  <c r="B979" i="12"/>
  <c r="A979" i="12"/>
  <c r="F979" i="12" s="1"/>
  <c r="I978" i="12"/>
  <c r="H978" i="12"/>
  <c r="B978" i="12"/>
  <c r="A978" i="12"/>
  <c r="F978" i="12" s="1"/>
  <c r="I977" i="12"/>
  <c r="H977" i="12"/>
  <c r="B977" i="12"/>
  <c r="A977" i="12"/>
  <c r="F977" i="12" s="1"/>
  <c r="I976" i="12"/>
  <c r="H976" i="12"/>
  <c r="B976" i="12"/>
  <c r="A976" i="12"/>
  <c r="F976" i="12" s="1"/>
  <c r="I975" i="12"/>
  <c r="H975" i="12"/>
  <c r="B975" i="12"/>
  <c r="A975" i="12"/>
  <c r="F975" i="12" s="1"/>
  <c r="I974" i="12"/>
  <c r="H974" i="12"/>
  <c r="B974" i="12"/>
  <c r="A974" i="12"/>
  <c r="F974" i="12" s="1"/>
  <c r="I973" i="12"/>
  <c r="H973" i="12"/>
  <c r="B973" i="12"/>
  <c r="A973" i="12"/>
  <c r="F973" i="12" s="1"/>
  <c r="I972" i="12"/>
  <c r="H972" i="12"/>
  <c r="B972" i="12"/>
  <c r="A972" i="12"/>
  <c r="F972" i="12" s="1"/>
  <c r="I971" i="12"/>
  <c r="H971" i="12"/>
  <c r="B971" i="12"/>
  <c r="A971" i="12"/>
  <c r="F971" i="12" s="1"/>
  <c r="I970" i="12"/>
  <c r="H970" i="12"/>
  <c r="B970" i="12"/>
  <c r="A970" i="12"/>
  <c r="F970" i="12" s="1"/>
  <c r="I969" i="12"/>
  <c r="H969" i="12"/>
  <c r="B969" i="12"/>
  <c r="A969" i="12"/>
  <c r="F969" i="12" s="1"/>
  <c r="I968" i="12"/>
  <c r="H968" i="12"/>
  <c r="B968" i="12"/>
  <c r="A968" i="12"/>
  <c r="F968" i="12" s="1"/>
  <c r="I967" i="12"/>
  <c r="H967" i="12"/>
  <c r="B967" i="12"/>
  <c r="A967" i="12"/>
  <c r="F967" i="12" s="1"/>
  <c r="I966" i="12"/>
  <c r="H966" i="12"/>
  <c r="B966" i="12"/>
  <c r="A966" i="12"/>
  <c r="F966" i="12" s="1"/>
  <c r="I965" i="12"/>
  <c r="H965" i="12"/>
  <c r="F965" i="12"/>
  <c r="B965" i="12"/>
  <c r="A965" i="12"/>
  <c r="I964" i="12"/>
  <c r="H964" i="12"/>
  <c r="B964" i="12"/>
  <c r="A964" i="12"/>
  <c r="F964" i="12" s="1"/>
  <c r="I963" i="12"/>
  <c r="H963" i="12"/>
  <c r="B963" i="12"/>
  <c r="A963" i="12"/>
  <c r="F963" i="12" s="1"/>
  <c r="I962" i="12"/>
  <c r="H962" i="12"/>
  <c r="B962" i="12"/>
  <c r="A962" i="12"/>
  <c r="F962" i="12" s="1"/>
  <c r="I961" i="12"/>
  <c r="H961" i="12"/>
  <c r="B961" i="12"/>
  <c r="A961" i="12"/>
  <c r="F961" i="12" s="1"/>
  <c r="I960" i="12"/>
  <c r="H960" i="12"/>
  <c r="B960" i="12"/>
  <c r="A960" i="12"/>
  <c r="F960" i="12" s="1"/>
  <c r="I959" i="12"/>
  <c r="H959" i="12"/>
  <c r="B959" i="12"/>
  <c r="A959" i="12"/>
  <c r="F959" i="12" s="1"/>
  <c r="I958" i="12"/>
  <c r="H958" i="12"/>
  <c r="B958" i="12"/>
  <c r="A958" i="12"/>
  <c r="F958" i="12" s="1"/>
  <c r="I957" i="12"/>
  <c r="H957" i="12"/>
  <c r="B957" i="12"/>
  <c r="A957" i="12"/>
  <c r="F957" i="12" s="1"/>
  <c r="I956" i="12"/>
  <c r="H956" i="12"/>
  <c r="B956" i="12"/>
  <c r="A956" i="12"/>
  <c r="F956" i="12" s="1"/>
  <c r="I955" i="12"/>
  <c r="H955" i="12"/>
  <c r="B955" i="12"/>
  <c r="A955" i="12"/>
  <c r="F955" i="12" s="1"/>
  <c r="I954" i="12"/>
  <c r="H954" i="12"/>
  <c r="B954" i="12"/>
  <c r="A954" i="12"/>
  <c r="F954" i="12" s="1"/>
  <c r="I953" i="12"/>
  <c r="H953" i="12"/>
  <c r="B953" i="12"/>
  <c r="A953" i="12"/>
  <c r="F953" i="12" s="1"/>
  <c r="I952" i="12"/>
  <c r="H952" i="12"/>
  <c r="B952" i="12"/>
  <c r="A952" i="12"/>
  <c r="F952" i="12" s="1"/>
  <c r="I951" i="12"/>
  <c r="H951" i="12"/>
  <c r="B951" i="12"/>
  <c r="A951" i="12"/>
  <c r="F951" i="12" s="1"/>
  <c r="I950" i="12"/>
  <c r="H950" i="12"/>
  <c r="B950" i="12"/>
  <c r="A950" i="12"/>
  <c r="F950" i="12" s="1"/>
  <c r="I949" i="12"/>
  <c r="H949" i="12"/>
  <c r="B949" i="12"/>
  <c r="A949" i="12"/>
  <c r="F949" i="12" s="1"/>
  <c r="I948" i="12"/>
  <c r="H948" i="12"/>
  <c r="B948" i="12"/>
  <c r="A948" i="12"/>
  <c r="F948" i="12" s="1"/>
  <c r="G948" i="12" s="1"/>
  <c r="I947" i="12"/>
  <c r="H947" i="12"/>
  <c r="B947" i="12"/>
  <c r="A947" i="12"/>
  <c r="F947" i="12" s="1"/>
  <c r="G947" i="12" s="1"/>
  <c r="I946" i="12"/>
  <c r="H946" i="12"/>
  <c r="B946" i="12"/>
  <c r="A946" i="12"/>
  <c r="F946" i="12" s="1"/>
  <c r="G946" i="12" s="1"/>
  <c r="I945" i="12"/>
  <c r="H945" i="12"/>
  <c r="B945" i="12"/>
  <c r="A945" i="12"/>
  <c r="F945" i="12" s="1"/>
  <c r="I944" i="12"/>
  <c r="H944" i="12"/>
  <c r="B944" i="12"/>
  <c r="A944" i="12"/>
  <c r="F944" i="12" s="1"/>
  <c r="G944" i="12" s="1"/>
  <c r="I943" i="12"/>
  <c r="H943" i="12"/>
  <c r="B943" i="12"/>
  <c r="A943" i="12"/>
  <c r="F943" i="12" s="1"/>
  <c r="G943" i="12" s="1"/>
  <c r="I942" i="12"/>
  <c r="H942" i="12"/>
  <c r="B942" i="12"/>
  <c r="A942" i="12"/>
  <c r="F942" i="12" s="1"/>
  <c r="I941" i="12"/>
  <c r="H941" i="12"/>
  <c r="B941" i="12"/>
  <c r="A941" i="12"/>
  <c r="F941" i="12" s="1"/>
  <c r="I940" i="12"/>
  <c r="H940" i="12"/>
  <c r="B940" i="12"/>
  <c r="A940" i="12"/>
  <c r="F940" i="12" s="1"/>
  <c r="G940" i="12" s="1"/>
  <c r="I939" i="12"/>
  <c r="H939" i="12"/>
  <c r="B939" i="12"/>
  <c r="A939" i="12"/>
  <c r="F939" i="12" s="1"/>
  <c r="G939" i="12" s="1"/>
  <c r="I938" i="12"/>
  <c r="H938" i="12"/>
  <c r="B938" i="12"/>
  <c r="A938" i="12"/>
  <c r="F938" i="12" s="1"/>
  <c r="G938" i="12" s="1"/>
  <c r="I937" i="12"/>
  <c r="H937" i="12"/>
  <c r="B937" i="12"/>
  <c r="A937" i="12"/>
  <c r="F937" i="12" s="1"/>
  <c r="I936" i="12"/>
  <c r="H936" i="12"/>
  <c r="B936" i="12"/>
  <c r="A936" i="12"/>
  <c r="F936" i="12" s="1"/>
  <c r="G936" i="12" s="1"/>
  <c r="I935" i="12"/>
  <c r="H935" i="12"/>
  <c r="B935" i="12"/>
  <c r="A935" i="12"/>
  <c r="F935" i="12" s="1"/>
  <c r="G935" i="12" s="1"/>
  <c r="I934" i="12"/>
  <c r="H934" i="12"/>
  <c r="B934" i="12"/>
  <c r="A934" i="12"/>
  <c r="F934" i="12" s="1"/>
  <c r="I933" i="12"/>
  <c r="H933" i="12"/>
  <c r="B933" i="12"/>
  <c r="A933" i="12"/>
  <c r="F933" i="12" s="1"/>
  <c r="I932" i="12"/>
  <c r="H932" i="12"/>
  <c r="B932" i="12"/>
  <c r="A932" i="12"/>
  <c r="F932" i="12" s="1"/>
  <c r="G932" i="12" s="1"/>
  <c r="I931" i="12"/>
  <c r="H931" i="12"/>
  <c r="B931" i="12"/>
  <c r="A931" i="12"/>
  <c r="F931" i="12" s="1"/>
  <c r="G931" i="12" s="1"/>
  <c r="I930" i="12"/>
  <c r="H930" i="12"/>
  <c r="F930" i="12"/>
  <c r="B930" i="12"/>
  <c r="A930" i="12"/>
  <c r="I929" i="12"/>
  <c r="H929" i="12"/>
  <c r="B929" i="12"/>
  <c r="A929" i="12"/>
  <c r="F929" i="12" s="1"/>
  <c r="I928" i="12"/>
  <c r="H928" i="12"/>
  <c r="B928" i="12"/>
  <c r="A928" i="12"/>
  <c r="F928" i="12" s="1"/>
  <c r="I927" i="12"/>
  <c r="H927" i="12"/>
  <c r="B927" i="12"/>
  <c r="A927" i="12"/>
  <c r="F927" i="12" s="1"/>
  <c r="I926" i="12"/>
  <c r="H926" i="12"/>
  <c r="B926" i="12"/>
  <c r="A926" i="12"/>
  <c r="F926" i="12" s="1"/>
  <c r="I925" i="12"/>
  <c r="H925" i="12"/>
  <c r="B925" i="12"/>
  <c r="A925" i="12"/>
  <c r="F925" i="12" s="1"/>
  <c r="I924" i="12"/>
  <c r="H924" i="12"/>
  <c r="B924" i="12"/>
  <c r="A924" i="12"/>
  <c r="F924" i="12" s="1"/>
  <c r="I923" i="12"/>
  <c r="H923" i="12"/>
  <c r="B923" i="12"/>
  <c r="A923" i="12"/>
  <c r="F923" i="12" s="1"/>
  <c r="I922" i="12"/>
  <c r="H922" i="12"/>
  <c r="B922" i="12"/>
  <c r="A922" i="12"/>
  <c r="F922" i="12" s="1"/>
  <c r="I921" i="12"/>
  <c r="H921" i="12"/>
  <c r="B921" i="12"/>
  <c r="A921" i="12"/>
  <c r="F921" i="12" s="1"/>
  <c r="I920" i="12"/>
  <c r="H920" i="12"/>
  <c r="B920" i="12"/>
  <c r="A920" i="12"/>
  <c r="F920" i="12" s="1"/>
  <c r="I919" i="12"/>
  <c r="H919" i="12"/>
  <c r="B919" i="12"/>
  <c r="A919" i="12"/>
  <c r="F919" i="12" s="1"/>
  <c r="I918" i="12"/>
  <c r="H918" i="12"/>
  <c r="B918" i="12"/>
  <c r="A918" i="12"/>
  <c r="F918" i="12" s="1"/>
  <c r="I917" i="12"/>
  <c r="H917" i="12"/>
  <c r="B917" i="12"/>
  <c r="A917" i="12"/>
  <c r="F917" i="12" s="1"/>
  <c r="I916" i="12"/>
  <c r="H916" i="12"/>
  <c r="B916" i="12"/>
  <c r="A916" i="12"/>
  <c r="F916" i="12" s="1"/>
  <c r="I915" i="12"/>
  <c r="H915" i="12"/>
  <c r="B915" i="12"/>
  <c r="A915" i="12"/>
  <c r="F915" i="12" s="1"/>
  <c r="I914" i="12"/>
  <c r="H914" i="12"/>
  <c r="B914" i="12"/>
  <c r="A914" i="12"/>
  <c r="F914" i="12" s="1"/>
  <c r="I913" i="12"/>
  <c r="H913" i="12"/>
  <c r="B913" i="12"/>
  <c r="A913" i="12"/>
  <c r="F913" i="12" s="1"/>
  <c r="I912" i="12"/>
  <c r="H912" i="12"/>
  <c r="B912" i="12"/>
  <c r="A912" i="12"/>
  <c r="F912" i="12" s="1"/>
  <c r="I911" i="12"/>
  <c r="H911" i="12"/>
  <c r="B911" i="12"/>
  <c r="A911" i="12"/>
  <c r="F911" i="12" s="1"/>
  <c r="I910" i="12"/>
  <c r="H910" i="12"/>
  <c r="B910" i="12"/>
  <c r="A910" i="12"/>
  <c r="F910" i="12" s="1"/>
  <c r="I909" i="12"/>
  <c r="H909" i="12"/>
  <c r="B909" i="12"/>
  <c r="A909" i="12"/>
  <c r="F909" i="12" s="1"/>
  <c r="I908" i="12"/>
  <c r="H908" i="12"/>
  <c r="B908" i="12"/>
  <c r="A908" i="12"/>
  <c r="F908" i="12" s="1"/>
  <c r="I907" i="12"/>
  <c r="H907" i="12"/>
  <c r="B907" i="12"/>
  <c r="A907" i="12"/>
  <c r="F907" i="12" s="1"/>
  <c r="I906" i="12"/>
  <c r="H906" i="12"/>
  <c r="F906" i="12"/>
  <c r="G906" i="12" s="1"/>
  <c r="B906" i="12"/>
  <c r="A906" i="12"/>
  <c r="I905" i="12"/>
  <c r="H905" i="12"/>
  <c r="B905" i="12"/>
  <c r="A905" i="12"/>
  <c r="F905" i="12" s="1"/>
  <c r="I904" i="12"/>
  <c r="H904" i="12"/>
  <c r="B904" i="12"/>
  <c r="A904" i="12"/>
  <c r="F904" i="12" s="1"/>
  <c r="G904" i="12" s="1"/>
  <c r="I903" i="12"/>
  <c r="H903" i="12"/>
  <c r="B903" i="12"/>
  <c r="A903" i="12"/>
  <c r="F903" i="12" s="1"/>
  <c r="G903" i="12" s="1"/>
  <c r="I902" i="12"/>
  <c r="H902" i="12"/>
  <c r="B902" i="12"/>
  <c r="A902" i="12"/>
  <c r="F902" i="12" s="1"/>
  <c r="G902" i="12" s="1"/>
  <c r="I901" i="12"/>
  <c r="H901" i="12"/>
  <c r="B901" i="12"/>
  <c r="A901" i="12"/>
  <c r="F901" i="12" s="1"/>
  <c r="I900" i="12"/>
  <c r="H900" i="12"/>
  <c r="B900" i="12"/>
  <c r="A900" i="12"/>
  <c r="F900" i="12" s="1"/>
  <c r="I899" i="12"/>
  <c r="H899" i="12"/>
  <c r="B899" i="12"/>
  <c r="A899" i="12"/>
  <c r="F899" i="12" s="1"/>
  <c r="I898" i="12"/>
  <c r="H898" i="12"/>
  <c r="B898" i="12"/>
  <c r="A898" i="12"/>
  <c r="F898" i="12" s="1"/>
  <c r="I897" i="12"/>
  <c r="H897" i="12"/>
  <c r="B897" i="12"/>
  <c r="A897" i="12"/>
  <c r="F897" i="12" s="1"/>
  <c r="I896" i="12"/>
  <c r="H896" i="12"/>
  <c r="B896" i="12"/>
  <c r="A896" i="12"/>
  <c r="F896" i="12" s="1"/>
  <c r="I895" i="12"/>
  <c r="H895" i="12"/>
  <c r="B895" i="12"/>
  <c r="A895" i="12"/>
  <c r="F895" i="12" s="1"/>
  <c r="I894" i="12"/>
  <c r="H894" i="12"/>
  <c r="B894" i="12"/>
  <c r="A894" i="12"/>
  <c r="F894" i="12" s="1"/>
  <c r="I893" i="12"/>
  <c r="H893" i="12"/>
  <c r="B893" i="12"/>
  <c r="A893" i="12"/>
  <c r="F893" i="12" s="1"/>
  <c r="I892" i="12"/>
  <c r="H892" i="12"/>
  <c r="B892" i="12"/>
  <c r="A892" i="12"/>
  <c r="F892" i="12" s="1"/>
  <c r="G892" i="12" s="1"/>
  <c r="I891" i="12"/>
  <c r="H891" i="12"/>
  <c r="B891" i="12"/>
  <c r="A891" i="12"/>
  <c r="F891" i="12" s="1"/>
  <c r="G891" i="12" s="1"/>
  <c r="I890" i="12"/>
  <c r="H890" i="12"/>
  <c r="B890" i="12"/>
  <c r="A890" i="12"/>
  <c r="F890" i="12" s="1"/>
  <c r="G890" i="12" s="1"/>
  <c r="I889" i="12"/>
  <c r="H889" i="12"/>
  <c r="B889" i="12"/>
  <c r="A889" i="12"/>
  <c r="F889" i="12" s="1"/>
  <c r="I888" i="12"/>
  <c r="H888" i="12"/>
  <c r="B888" i="12"/>
  <c r="A888" i="12"/>
  <c r="F888" i="12" s="1"/>
  <c r="G888" i="12" s="1"/>
  <c r="I887" i="12"/>
  <c r="H887" i="12"/>
  <c r="B887" i="12"/>
  <c r="A887" i="12"/>
  <c r="F887" i="12" s="1"/>
  <c r="G887" i="12" s="1"/>
  <c r="I886" i="12"/>
  <c r="H886" i="12"/>
  <c r="B886" i="12"/>
  <c r="A886" i="12"/>
  <c r="F886" i="12" s="1"/>
  <c r="I885" i="12"/>
  <c r="H885" i="12"/>
  <c r="F885" i="12"/>
  <c r="B885" i="12"/>
  <c r="A885" i="12"/>
  <c r="I884" i="12"/>
  <c r="H884" i="12"/>
  <c r="B884" i="12"/>
  <c r="A884" i="12"/>
  <c r="F884" i="12" s="1"/>
  <c r="I883" i="12"/>
  <c r="H883" i="12"/>
  <c r="B883" i="12"/>
  <c r="A883" i="12"/>
  <c r="F883" i="12" s="1"/>
  <c r="I882" i="12"/>
  <c r="H882" i="12"/>
  <c r="B882" i="12"/>
  <c r="A882" i="12"/>
  <c r="F882" i="12" s="1"/>
  <c r="I881" i="12"/>
  <c r="H881" i="12"/>
  <c r="B881" i="12"/>
  <c r="A881" i="12"/>
  <c r="F881" i="12" s="1"/>
  <c r="I880" i="12"/>
  <c r="H880" i="12"/>
  <c r="B880" i="12"/>
  <c r="A880" i="12"/>
  <c r="F880" i="12" s="1"/>
  <c r="I879" i="12"/>
  <c r="H879" i="12"/>
  <c r="B879" i="12"/>
  <c r="A879" i="12"/>
  <c r="F879" i="12" s="1"/>
  <c r="I878" i="12"/>
  <c r="H878" i="12"/>
  <c r="B878" i="12"/>
  <c r="A878" i="12"/>
  <c r="F878" i="12" s="1"/>
  <c r="I877" i="12"/>
  <c r="H877" i="12"/>
  <c r="B877" i="12"/>
  <c r="A877" i="12"/>
  <c r="F877" i="12" s="1"/>
  <c r="I876" i="12"/>
  <c r="H876" i="12"/>
  <c r="B876" i="12"/>
  <c r="A876" i="12"/>
  <c r="F876" i="12" s="1"/>
  <c r="I875" i="12"/>
  <c r="H875" i="12"/>
  <c r="B875" i="12"/>
  <c r="A875" i="12"/>
  <c r="F875" i="12" s="1"/>
  <c r="I874" i="12"/>
  <c r="H874" i="12"/>
  <c r="B874" i="12"/>
  <c r="A874" i="12"/>
  <c r="F874" i="12" s="1"/>
  <c r="I873" i="12"/>
  <c r="H873" i="12"/>
  <c r="B873" i="12"/>
  <c r="A873" i="12"/>
  <c r="F873" i="12" s="1"/>
  <c r="I872" i="12"/>
  <c r="H872" i="12"/>
  <c r="B872" i="12"/>
  <c r="A872" i="12"/>
  <c r="F872" i="12" s="1"/>
  <c r="I871" i="12"/>
  <c r="H871" i="12"/>
  <c r="B871" i="12"/>
  <c r="A871" i="12"/>
  <c r="F871" i="12" s="1"/>
  <c r="I870" i="12"/>
  <c r="H870" i="12"/>
  <c r="B870" i="12"/>
  <c r="A870" i="12"/>
  <c r="F870" i="12" s="1"/>
  <c r="I869" i="12"/>
  <c r="H869" i="12"/>
  <c r="B869" i="12"/>
  <c r="A869" i="12"/>
  <c r="F869" i="12" s="1"/>
  <c r="I868" i="12"/>
  <c r="H868" i="12"/>
  <c r="B868" i="12"/>
  <c r="A868" i="12"/>
  <c r="F868" i="12" s="1"/>
  <c r="I867" i="12"/>
  <c r="H867" i="12"/>
  <c r="B867" i="12"/>
  <c r="A867" i="12"/>
  <c r="F867" i="12" s="1"/>
  <c r="I866" i="12"/>
  <c r="H866" i="12"/>
  <c r="B866" i="12"/>
  <c r="A866" i="12"/>
  <c r="F866" i="12" s="1"/>
  <c r="I865" i="12"/>
  <c r="H865" i="12"/>
  <c r="B865" i="12"/>
  <c r="A865" i="12"/>
  <c r="F865" i="12" s="1"/>
  <c r="I864" i="12"/>
  <c r="H864" i="12"/>
  <c r="B864" i="12"/>
  <c r="A864" i="12"/>
  <c r="F864" i="12" s="1"/>
  <c r="I863" i="12"/>
  <c r="H863" i="12"/>
  <c r="B863" i="12"/>
  <c r="A863" i="12"/>
  <c r="F863" i="12" s="1"/>
  <c r="I862" i="12"/>
  <c r="H862" i="12"/>
  <c r="B862" i="12"/>
  <c r="A862" i="12"/>
  <c r="F862" i="12" s="1"/>
  <c r="I861" i="12"/>
  <c r="H861" i="12"/>
  <c r="B861" i="12"/>
  <c r="A861" i="12"/>
  <c r="F861" i="12" s="1"/>
  <c r="I860" i="12"/>
  <c r="H860" i="12"/>
  <c r="B860" i="12"/>
  <c r="A860" i="12"/>
  <c r="F860" i="12" s="1"/>
  <c r="I859" i="12"/>
  <c r="H859" i="12"/>
  <c r="B859" i="12"/>
  <c r="A859" i="12"/>
  <c r="F859" i="12" s="1"/>
  <c r="I858" i="12"/>
  <c r="H858" i="12"/>
  <c r="B858" i="12"/>
  <c r="A858" i="12"/>
  <c r="F858" i="12" s="1"/>
  <c r="I857" i="12"/>
  <c r="H857" i="12"/>
  <c r="B857" i="12"/>
  <c r="A857" i="12"/>
  <c r="F857" i="12" s="1"/>
  <c r="I856" i="12"/>
  <c r="H856" i="12"/>
  <c r="B856" i="12"/>
  <c r="A856" i="12"/>
  <c r="F856" i="12" s="1"/>
  <c r="I855" i="12"/>
  <c r="H855" i="12"/>
  <c r="B855" i="12"/>
  <c r="A855" i="12"/>
  <c r="F855" i="12" s="1"/>
  <c r="I854" i="12"/>
  <c r="H854" i="12"/>
  <c r="B854" i="12"/>
  <c r="A854" i="12"/>
  <c r="F854" i="12" s="1"/>
  <c r="I853" i="12"/>
  <c r="H853" i="12"/>
  <c r="B853" i="12"/>
  <c r="A853" i="12"/>
  <c r="F853" i="12" s="1"/>
  <c r="I852" i="12"/>
  <c r="H852" i="12"/>
  <c r="B852" i="12"/>
  <c r="A852" i="12"/>
  <c r="F852" i="12" s="1"/>
  <c r="I851" i="12"/>
  <c r="H851" i="12"/>
  <c r="B851" i="12"/>
  <c r="A851" i="12"/>
  <c r="F851" i="12" s="1"/>
  <c r="I850" i="12"/>
  <c r="H850" i="12"/>
  <c r="B850" i="12"/>
  <c r="A850" i="12"/>
  <c r="F850" i="12" s="1"/>
  <c r="I849" i="12"/>
  <c r="H849" i="12"/>
  <c r="B849" i="12"/>
  <c r="A849" i="12"/>
  <c r="F849" i="12" s="1"/>
  <c r="I848" i="12"/>
  <c r="H848" i="12"/>
  <c r="B848" i="12"/>
  <c r="A848" i="12"/>
  <c r="F848" i="12" s="1"/>
  <c r="I847" i="12"/>
  <c r="H847" i="12"/>
  <c r="B847" i="12"/>
  <c r="A847" i="12"/>
  <c r="F847" i="12" s="1"/>
  <c r="I846" i="12"/>
  <c r="H846" i="12"/>
  <c r="B846" i="12"/>
  <c r="A846" i="12"/>
  <c r="F846" i="12" s="1"/>
  <c r="I845" i="12"/>
  <c r="H845" i="12"/>
  <c r="F845" i="12"/>
  <c r="B845" i="12"/>
  <c r="A845" i="12"/>
  <c r="I844" i="12"/>
  <c r="H844" i="12"/>
  <c r="B844" i="12"/>
  <c r="A844" i="12"/>
  <c r="F844" i="12" s="1"/>
  <c r="I843" i="12"/>
  <c r="H843" i="12"/>
  <c r="B843" i="12"/>
  <c r="A843" i="12"/>
  <c r="F843" i="12" s="1"/>
  <c r="I842" i="12"/>
  <c r="H842" i="12"/>
  <c r="B842" i="12"/>
  <c r="A842" i="12"/>
  <c r="F842" i="12" s="1"/>
  <c r="I841" i="12"/>
  <c r="H841" i="12"/>
  <c r="B841" i="12"/>
  <c r="A841" i="12"/>
  <c r="F841" i="12" s="1"/>
  <c r="I840" i="12"/>
  <c r="H840" i="12"/>
  <c r="B840" i="12"/>
  <c r="A840" i="12"/>
  <c r="F840" i="12" s="1"/>
  <c r="I839" i="12"/>
  <c r="H839" i="12"/>
  <c r="B839" i="12"/>
  <c r="A839" i="12"/>
  <c r="F839" i="12" s="1"/>
  <c r="I838" i="12"/>
  <c r="H838" i="12"/>
  <c r="F838" i="12"/>
  <c r="B838" i="12"/>
  <c r="A838" i="12"/>
  <c r="I837" i="12"/>
  <c r="H837" i="12"/>
  <c r="B837" i="12"/>
  <c r="A837" i="12"/>
  <c r="F837" i="12" s="1"/>
  <c r="I836" i="12"/>
  <c r="H836" i="12"/>
  <c r="B836" i="12"/>
  <c r="A836" i="12"/>
  <c r="F836" i="12" s="1"/>
  <c r="I835" i="12"/>
  <c r="H835" i="12"/>
  <c r="B835" i="12"/>
  <c r="A835" i="12"/>
  <c r="F835" i="12" s="1"/>
  <c r="I834" i="12"/>
  <c r="H834" i="12"/>
  <c r="B834" i="12"/>
  <c r="A834" i="12"/>
  <c r="F834" i="12" s="1"/>
  <c r="I833" i="12"/>
  <c r="H833" i="12"/>
  <c r="B833" i="12"/>
  <c r="A833" i="12"/>
  <c r="F833" i="12" s="1"/>
  <c r="I832" i="12"/>
  <c r="H832" i="12"/>
  <c r="B832" i="12"/>
  <c r="A832" i="12"/>
  <c r="F832" i="12" s="1"/>
  <c r="I831" i="12"/>
  <c r="H831" i="12"/>
  <c r="B831" i="12"/>
  <c r="A831" i="12"/>
  <c r="F831" i="12" s="1"/>
  <c r="I830" i="12"/>
  <c r="H830" i="12"/>
  <c r="B830" i="12"/>
  <c r="A830" i="12"/>
  <c r="F830" i="12" s="1"/>
  <c r="I829" i="12"/>
  <c r="H829" i="12"/>
  <c r="B829" i="12"/>
  <c r="A829" i="12"/>
  <c r="F829" i="12" s="1"/>
  <c r="I828" i="12"/>
  <c r="H828" i="12"/>
  <c r="B828" i="12"/>
  <c r="A828" i="12"/>
  <c r="F828" i="12" s="1"/>
  <c r="I827" i="12"/>
  <c r="H827" i="12"/>
  <c r="B827" i="12"/>
  <c r="A827" i="12"/>
  <c r="F827" i="12" s="1"/>
  <c r="I826" i="12"/>
  <c r="H826" i="12"/>
  <c r="B826" i="12"/>
  <c r="A826" i="12"/>
  <c r="F826" i="12" s="1"/>
  <c r="I825" i="12"/>
  <c r="H825" i="12"/>
  <c r="B825" i="12"/>
  <c r="A825" i="12"/>
  <c r="F825" i="12" s="1"/>
  <c r="I824" i="12"/>
  <c r="H824" i="12"/>
  <c r="B824" i="12"/>
  <c r="A824" i="12"/>
  <c r="F824" i="12" s="1"/>
  <c r="I823" i="12"/>
  <c r="H823" i="12"/>
  <c r="B823" i="12"/>
  <c r="A823" i="12"/>
  <c r="F823" i="12" s="1"/>
  <c r="I822" i="12"/>
  <c r="H822" i="12"/>
  <c r="B822" i="12"/>
  <c r="A822" i="12"/>
  <c r="F822" i="12" s="1"/>
  <c r="I821" i="12"/>
  <c r="H821" i="12"/>
  <c r="B821" i="12"/>
  <c r="A821" i="12"/>
  <c r="F821" i="12" s="1"/>
  <c r="I820" i="12"/>
  <c r="H820" i="12"/>
  <c r="B820" i="12"/>
  <c r="A820" i="12"/>
  <c r="F820" i="12" s="1"/>
  <c r="I819" i="12"/>
  <c r="H819" i="12"/>
  <c r="B819" i="12"/>
  <c r="A819" i="12"/>
  <c r="F819" i="12" s="1"/>
  <c r="I818" i="12"/>
  <c r="H818" i="12"/>
  <c r="B818" i="12"/>
  <c r="A818" i="12"/>
  <c r="F818" i="12" s="1"/>
  <c r="I817" i="12"/>
  <c r="H817" i="12"/>
  <c r="B817" i="12"/>
  <c r="A817" i="12"/>
  <c r="F817" i="12" s="1"/>
  <c r="I816" i="12"/>
  <c r="H816" i="12"/>
  <c r="B816" i="12"/>
  <c r="A816" i="12"/>
  <c r="F816" i="12" s="1"/>
  <c r="I815" i="12"/>
  <c r="H815" i="12"/>
  <c r="B815" i="12"/>
  <c r="A815" i="12"/>
  <c r="F815" i="12" s="1"/>
  <c r="I814" i="12"/>
  <c r="H814" i="12"/>
  <c r="B814" i="12"/>
  <c r="A814" i="12"/>
  <c r="F814" i="12" s="1"/>
  <c r="I813" i="12"/>
  <c r="H813" i="12"/>
  <c r="B813" i="12"/>
  <c r="A813" i="12"/>
  <c r="F813" i="12" s="1"/>
  <c r="I812" i="12"/>
  <c r="H812" i="12"/>
  <c r="B812" i="12"/>
  <c r="A812" i="12"/>
  <c r="F812" i="12" s="1"/>
  <c r="G812" i="12" s="1"/>
  <c r="I811" i="12"/>
  <c r="H811" i="12"/>
  <c r="B811" i="12"/>
  <c r="A811" i="12"/>
  <c r="F811" i="12" s="1"/>
  <c r="G811" i="12" s="1"/>
  <c r="I810" i="12"/>
  <c r="H810" i="12"/>
  <c r="B810" i="12"/>
  <c r="A810" i="12"/>
  <c r="F810" i="12" s="1"/>
  <c r="G810" i="12" s="1"/>
  <c r="I809" i="12"/>
  <c r="H809" i="12"/>
  <c r="B809" i="12"/>
  <c r="A809" i="12"/>
  <c r="F809" i="12" s="1"/>
  <c r="I808" i="12"/>
  <c r="H808" i="12"/>
  <c r="B808" i="12"/>
  <c r="A808" i="12"/>
  <c r="F808" i="12" s="1"/>
  <c r="G808" i="12" s="1"/>
  <c r="I807" i="12"/>
  <c r="H807" i="12"/>
  <c r="B807" i="12"/>
  <c r="A807" i="12"/>
  <c r="F807" i="12" s="1"/>
  <c r="G807" i="12" s="1"/>
  <c r="I806" i="12"/>
  <c r="H806" i="12"/>
  <c r="B806" i="12"/>
  <c r="A806" i="12"/>
  <c r="F806" i="12" s="1"/>
  <c r="I805" i="12"/>
  <c r="H805" i="12"/>
  <c r="B805" i="12"/>
  <c r="A805" i="12"/>
  <c r="F805" i="12" s="1"/>
  <c r="I804" i="12"/>
  <c r="H804" i="12"/>
  <c r="B804" i="12"/>
  <c r="A804" i="12"/>
  <c r="F804" i="12" s="1"/>
  <c r="G804" i="12" s="1"/>
  <c r="I803" i="12"/>
  <c r="H803" i="12"/>
  <c r="B803" i="12"/>
  <c r="A803" i="12"/>
  <c r="F803" i="12" s="1"/>
  <c r="G803" i="12" s="1"/>
  <c r="I802" i="12"/>
  <c r="H802" i="12"/>
  <c r="B802" i="12"/>
  <c r="A802" i="12"/>
  <c r="F802" i="12" s="1"/>
  <c r="I801" i="12"/>
  <c r="H801" i="12"/>
  <c r="B801" i="12"/>
  <c r="A801" i="12"/>
  <c r="F801" i="12" s="1"/>
  <c r="I800" i="12"/>
  <c r="H800" i="12"/>
  <c r="B800" i="12"/>
  <c r="A800" i="12"/>
  <c r="F800" i="12" s="1"/>
  <c r="G800" i="12" s="1"/>
  <c r="I799" i="12"/>
  <c r="H799" i="12"/>
  <c r="B799" i="12"/>
  <c r="A799" i="12"/>
  <c r="F799" i="12" s="1"/>
  <c r="G799" i="12" s="1"/>
  <c r="I798" i="12"/>
  <c r="H798" i="12"/>
  <c r="B798" i="12"/>
  <c r="A798" i="12"/>
  <c r="F798" i="12" s="1"/>
  <c r="G798" i="12" s="1"/>
  <c r="I797" i="12"/>
  <c r="H797" i="12"/>
  <c r="B797" i="12"/>
  <c r="A797" i="12"/>
  <c r="F797" i="12" s="1"/>
  <c r="I796" i="12"/>
  <c r="H796" i="12"/>
  <c r="B796" i="12"/>
  <c r="A796" i="12"/>
  <c r="F796" i="12" s="1"/>
  <c r="G796" i="12" s="1"/>
  <c r="I795" i="12"/>
  <c r="H795" i="12"/>
  <c r="B795" i="12"/>
  <c r="A795" i="12"/>
  <c r="F795" i="12" s="1"/>
  <c r="G795" i="12" s="1"/>
  <c r="I794" i="12"/>
  <c r="H794" i="12"/>
  <c r="B794" i="12"/>
  <c r="A794" i="12"/>
  <c r="F794" i="12" s="1"/>
  <c r="G794" i="12" s="1"/>
  <c r="I793" i="12"/>
  <c r="H793" i="12"/>
  <c r="B793" i="12"/>
  <c r="A793" i="12"/>
  <c r="F793" i="12" s="1"/>
  <c r="I792" i="12"/>
  <c r="H792" i="12"/>
  <c r="B792" i="12"/>
  <c r="A792" i="12"/>
  <c r="F792" i="12" s="1"/>
  <c r="G792" i="12" s="1"/>
  <c r="I791" i="12"/>
  <c r="H791" i="12"/>
  <c r="B791" i="12"/>
  <c r="A791" i="12"/>
  <c r="F791" i="12" s="1"/>
  <c r="G791" i="12" s="1"/>
  <c r="I790" i="12"/>
  <c r="H790" i="12"/>
  <c r="B790" i="12"/>
  <c r="A790" i="12"/>
  <c r="F790" i="12" s="1"/>
  <c r="I789" i="12"/>
  <c r="H789" i="12"/>
  <c r="B789" i="12"/>
  <c r="A789" i="12"/>
  <c r="F789" i="12" s="1"/>
  <c r="I788" i="12"/>
  <c r="H788" i="12"/>
  <c r="B788" i="12"/>
  <c r="A788" i="12"/>
  <c r="F788" i="12" s="1"/>
  <c r="I787" i="12"/>
  <c r="H787" i="12"/>
  <c r="B787" i="12"/>
  <c r="A787" i="12"/>
  <c r="F787" i="12" s="1"/>
  <c r="I786" i="12"/>
  <c r="H786" i="12"/>
  <c r="B786" i="12"/>
  <c r="A786" i="12"/>
  <c r="F786" i="12" s="1"/>
  <c r="I785" i="12"/>
  <c r="H785" i="12"/>
  <c r="B785" i="12"/>
  <c r="A785" i="12"/>
  <c r="F785" i="12" s="1"/>
  <c r="I784" i="12"/>
  <c r="H784" i="12"/>
  <c r="B784" i="12"/>
  <c r="A784" i="12"/>
  <c r="F784" i="12" s="1"/>
  <c r="I783" i="12"/>
  <c r="H783" i="12"/>
  <c r="B783" i="12"/>
  <c r="A783" i="12"/>
  <c r="F783" i="12" s="1"/>
  <c r="I782" i="12"/>
  <c r="H782" i="12"/>
  <c r="B782" i="12"/>
  <c r="A782" i="12"/>
  <c r="F782" i="12" s="1"/>
  <c r="I781" i="12"/>
  <c r="H781" i="12"/>
  <c r="B781" i="12"/>
  <c r="A781" i="12"/>
  <c r="F781" i="12" s="1"/>
  <c r="I780" i="12"/>
  <c r="H780" i="12"/>
  <c r="B780" i="12"/>
  <c r="A780" i="12"/>
  <c r="F780" i="12" s="1"/>
  <c r="I779" i="12"/>
  <c r="H779" i="12"/>
  <c r="B779" i="12"/>
  <c r="A779" i="12"/>
  <c r="F779" i="12" s="1"/>
  <c r="I778" i="12"/>
  <c r="H778" i="12"/>
  <c r="B778" i="12"/>
  <c r="A778" i="12"/>
  <c r="F778" i="12" s="1"/>
  <c r="I777" i="12"/>
  <c r="H777" i="12"/>
  <c r="B777" i="12"/>
  <c r="A777" i="12"/>
  <c r="F777" i="12" s="1"/>
  <c r="I776" i="12"/>
  <c r="H776" i="12"/>
  <c r="B776" i="12"/>
  <c r="A776" i="12"/>
  <c r="F776" i="12" s="1"/>
  <c r="I775" i="12"/>
  <c r="H775" i="12"/>
  <c r="B775" i="12"/>
  <c r="A775" i="12"/>
  <c r="F775" i="12" s="1"/>
  <c r="I774" i="12"/>
  <c r="H774" i="12"/>
  <c r="B774" i="12"/>
  <c r="A774" i="12"/>
  <c r="F774" i="12" s="1"/>
  <c r="I773" i="12"/>
  <c r="H773" i="12"/>
  <c r="B773" i="12"/>
  <c r="A773" i="12"/>
  <c r="F773" i="12" s="1"/>
  <c r="I772" i="12"/>
  <c r="H772" i="12"/>
  <c r="B772" i="12"/>
  <c r="A772" i="12"/>
  <c r="F772" i="12" s="1"/>
  <c r="I771" i="12"/>
  <c r="H771" i="12"/>
  <c r="B771" i="12"/>
  <c r="A771" i="12"/>
  <c r="F771" i="12" s="1"/>
  <c r="I770" i="12"/>
  <c r="H770" i="12"/>
  <c r="B770" i="12"/>
  <c r="A770" i="12"/>
  <c r="F770" i="12" s="1"/>
  <c r="I769" i="12"/>
  <c r="H769" i="12"/>
  <c r="B769" i="12"/>
  <c r="A769" i="12"/>
  <c r="F769" i="12" s="1"/>
  <c r="I768" i="12"/>
  <c r="H768" i="12"/>
  <c r="B768" i="12"/>
  <c r="A768" i="12"/>
  <c r="F768" i="12" s="1"/>
  <c r="I767" i="12"/>
  <c r="H767" i="12"/>
  <c r="B767" i="12"/>
  <c r="A767" i="12"/>
  <c r="F767" i="12" s="1"/>
  <c r="I766" i="12"/>
  <c r="H766" i="12"/>
  <c r="B766" i="12"/>
  <c r="A766" i="12"/>
  <c r="F766" i="12" s="1"/>
  <c r="I765" i="12"/>
  <c r="H765" i="12"/>
  <c r="F765" i="12"/>
  <c r="B765" i="12"/>
  <c r="A765" i="12"/>
  <c r="I764" i="12"/>
  <c r="H764" i="12"/>
  <c r="B764" i="12"/>
  <c r="A764" i="12"/>
  <c r="F764" i="12" s="1"/>
  <c r="I763" i="12"/>
  <c r="H763" i="12"/>
  <c r="B763" i="12"/>
  <c r="A763" i="12"/>
  <c r="F763" i="12" s="1"/>
  <c r="I762" i="12"/>
  <c r="H762" i="12"/>
  <c r="B762" i="12"/>
  <c r="A762" i="12"/>
  <c r="F762" i="12" s="1"/>
  <c r="I761" i="12"/>
  <c r="H761" i="12"/>
  <c r="B761" i="12"/>
  <c r="A761" i="12"/>
  <c r="F761" i="12" s="1"/>
  <c r="I760" i="12"/>
  <c r="H760" i="12"/>
  <c r="B760" i="12"/>
  <c r="A760" i="12"/>
  <c r="F760" i="12" s="1"/>
  <c r="I759" i="12"/>
  <c r="H759" i="12"/>
  <c r="B759" i="12"/>
  <c r="A759" i="12"/>
  <c r="F759" i="12" s="1"/>
  <c r="I758" i="12"/>
  <c r="H758" i="12"/>
  <c r="B758" i="12"/>
  <c r="A758" i="12"/>
  <c r="F758" i="12" s="1"/>
  <c r="I757" i="12"/>
  <c r="H757" i="12"/>
  <c r="B757" i="12"/>
  <c r="A757" i="12"/>
  <c r="F757" i="12" s="1"/>
  <c r="I756" i="12"/>
  <c r="H756" i="12"/>
  <c r="B756" i="12"/>
  <c r="A756" i="12"/>
  <c r="F756" i="12" s="1"/>
  <c r="I755" i="12"/>
  <c r="H755" i="12"/>
  <c r="B755" i="12"/>
  <c r="A755" i="12"/>
  <c r="F755" i="12" s="1"/>
  <c r="I754" i="12"/>
  <c r="H754" i="12"/>
  <c r="B754" i="12"/>
  <c r="A754" i="12"/>
  <c r="F754" i="12" s="1"/>
  <c r="I753" i="12"/>
  <c r="H753" i="12"/>
  <c r="B753" i="12"/>
  <c r="A753" i="12"/>
  <c r="F753" i="12" s="1"/>
  <c r="I752" i="12"/>
  <c r="H752" i="12"/>
  <c r="B752" i="12"/>
  <c r="A752" i="12"/>
  <c r="F752" i="12" s="1"/>
  <c r="I751" i="12"/>
  <c r="H751" i="12"/>
  <c r="B751" i="12"/>
  <c r="A751" i="12"/>
  <c r="F751" i="12" s="1"/>
  <c r="I750" i="12"/>
  <c r="H750" i="12"/>
  <c r="B750" i="12"/>
  <c r="A750" i="12"/>
  <c r="F750" i="12" s="1"/>
  <c r="I749" i="12"/>
  <c r="H749" i="12"/>
  <c r="B749" i="12"/>
  <c r="A749" i="12"/>
  <c r="F749" i="12" s="1"/>
  <c r="I748" i="12"/>
  <c r="H748" i="12"/>
  <c r="B748" i="12"/>
  <c r="A748" i="12"/>
  <c r="F748" i="12" s="1"/>
  <c r="I747" i="12"/>
  <c r="H747" i="12"/>
  <c r="B747" i="12"/>
  <c r="A747" i="12"/>
  <c r="F747" i="12" s="1"/>
  <c r="I746" i="12"/>
  <c r="H746" i="12"/>
  <c r="B746" i="12"/>
  <c r="A746" i="12"/>
  <c r="F746" i="12" s="1"/>
  <c r="I745" i="12"/>
  <c r="H745" i="12"/>
  <c r="B745" i="12"/>
  <c r="A745" i="12"/>
  <c r="F745" i="12" s="1"/>
  <c r="I744" i="12"/>
  <c r="H744" i="12"/>
  <c r="B744" i="12"/>
  <c r="A744" i="12"/>
  <c r="F744" i="12" s="1"/>
  <c r="G744" i="12" s="1"/>
  <c r="I743" i="12"/>
  <c r="H743" i="12"/>
  <c r="B743" i="12"/>
  <c r="A743" i="12"/>
  <c r="F743" i="12" s="1"/>
  <c r="G743" i="12" s="1"/>
  <c r="I742" i="12"/>
  <c r="H742" i="12"/>
  <c r="B742" i="12"/>
  <c r="A742" i="12"/>
  <c r="F742" i="12" s="1"/>
  <c r="I741" i="12"/>
  <c r="H741" i="12"/>
  <c r="B741" i="12"/>
  <c r="A741" i="12"/>
  <c r="F741" i="12" s="1"/>
  <c r="I740" i="12"/>
  <c r="H740" i="12"/>
  <c r="B740" i="12"/>
  <c r="A740" i="12"/>
  <c r="F740" i="12" s="1"/>
  <c r="G740" i="12" s="1"/>
  <c r="I739" i="12"/>
  <c r="H739" i="12"/>
  <c r="B739" i="12"/>
  <c r="A739" i="12"/>
  <c r="F739" i="12" s="1"/>
  <c r="G739" i="12" s="1"/>
  <c r="I738" i="12"/>
  <c r="H738" i="12"/>
  <c r="B738" i="12"/>
  <c r="A738" i="12"/>
  <c r="F738" i="12" s="1"/>
  <c r="I737" i="12"/>
  <c r="H737" i="12"/>
  <c r="B737" i="12"/>
  <c r="A737" i="12"/>
  <c r="F737" i="12" s="1"/>
  <c r="I736" i="12"/>
  <c r="H736" i="12"/>
  <c r="B736" i="12"/>
  <c r="A736" i="12"/>
  <c r="F736" i="12" s="1"/>
  <c r="G736" i="12" s="1"/>
  <c r="I735" i="12"/>
  <c r="H735" i="12"/>
  <c r="B735" i="12"/>
  <c r="A735" i="12"/>
  <c r="F735" i="12" s="1"/>
  <c r="G735" i="12" s="1"/>
  <c r="I734" i="12"/>
  <c r="H734" i="12"/>
  <c r="B734" i="12"/>
  <c r="A734" i="12"/>
  <c r="F734" i="12" s="1"/>
  <c r="G734" i="12" s="1"/>
  <c r="I733" i="12"/>
  <c r="H733" i="12"/>
  <c r="B733" i="12"/>
  <c r="A733" i="12"/>
  <c r="F733" i="12" s="1"/>
  <c r="I732" i="12"/>
  <c r="H732" i="12"/>
  <c r="B732" i="12"/>
  <c r="A732" i="12"/>
  <c r="F732" i="12" s="1"/>
  <c r="G732" i="12" s="1"/>
  <c r="I731" i="12"/>
  <c r="H731" i="12"/>
  <c r="B731" i="12"/>
  <c r="A731" i="12"/>
  <c r="F731" i="12" s="1"/>
  <c r="G731" i="12" s="1"/>
  <c r="I730" i="12"/>
  <c r="H730" i="12"/>
  <c r="B730" i="12"/>
  <c r="A730" i="12"/>
  <c r="F730" i="12" s="1"/>
  <c r="G730" i="12" s="1"/>
  <c r="I729" i="12"/>
  <c r="H729" i="12"/>
  <c r="B729" i="12"/>
  <c r="A729" i="12"/>
  <c r="F729" i="12" s="1"/>
  <c r="I728" i="12"/>
  <c r="H728" i="12"/>
  <c r="B728" i="12"/>
  <c r="A728" i="12"/>
  <c r="F728" i="12" s="1"/>
  <c r="G728" i="12" s="1"/>
  <c r="I727" i="12"/>
  <c r="H727" i="12"/>
  <c r="B727" i="12"/>
  <c r="A727" i="12"/>
  <c r="F727" i="12" s="1"/>
  <c r="G727" i="12" s="1"/>
  <c r="I726" i="12"/>
  <c r="H726" i="12"/>
  <c r="F726" i="12"/>
  <c r="B726" i="12"/>
  <c r="A726" i="12"/>
  <c r="I725" i="12"/>
  <c r="H725" i="12"/>
  <c r="B725" i="12"/>
  <c r="A725" i="12"/>
  <c r="F725" i="12" s="1"/>
  <c r="I724" i="12"/>
  <c r="H724" i="12"/>
  <c r="B724" i="12"/>
  <c r="A724" i="12"/>
  <c r="F724" i="12" s="1"/>
  <c r="I723" i="12"/>
  <c r="H723" i="12"/>
  <c r="B723" i="12"/>
  <c r="A723" i="12"/>
  <c r="F723" i="12" s="1"/>
  <c r="I722" i="12"/>
  <c r="H722" i="12"/>
  <c r="B722" i="12"/>
  <c r="A722" i="12"/>
  <c r="F722" i="12" s="1"/>
  <c r="I721" i="12"/>
  <c r="H721" i="12"/>
  <c r="B721" i="12"/>
  <c r="A721" i="12"/>
  <c r="F721" i="12" s="1"/>
  <c r="I720" i="12"/>
  <c r="H720" i="12"/>
  <c r="B720" i="12"/>
  <c r="A720" i="12"/>
  <c r="F720" i="12" s="1"/>
  <c r="I719" i="12"/>
  <c r="H719" i="12"/>
  <c r="B719" i="12"/>
  <c r="A719" i="12"/>
  <c r="F719" i="12" s="1"/>
  <c r="I718" i="12"/>
  <c r="H718" i="12"/>
  <c r="B718" i="12"/>
  <c r="A718" i="12"/>
  <c r="F718" i="12" s="1"/>
  <c r="I717" i="12"/>
  <c r="H717" i="12"/>
  <c r="B717" i="12"/>
  <c r="A717" i="12"/>
  <c r="F717" i="12" s="1"/>
  <c r="I716" i="12"/>
  <c r="H716" i="12"/>
  <c r="B716" i="12"/>
  <c r="A716" i="12"/>
  <c r="F716" i="12" s="1"/>
  <c r="I715" i="12"/>
  <c r="H715" i="12"/>
  <c r="B715" i="12"/>
  <c r="A715" i="12"/>
  <c r="F715" i="12" s="1"/>
  <c r="I714" i="12"/>
  <c r="H714" i="12"/>
  <c r="B714" i="12"/>
  <c r="A714" i="12"/>
  <c r="F714" i="12" s="1"/>
  <c r="I713" i="12"/>
  <c r="H713" i="12"/>
  <c r="B713" i="12"/>
  <c r="A713" i="12"/>
  <c r="F713" i="12" s="1"/>
  <c r="I712" i="12"/>
  <c r="H712" i="12"/>
  <c r="B712" i="12"/>
  <c r="A712" i="12"/>
  <c r="F712" i="12" s="1"/>
  <c r="I711" i="12"/>
  <c r="H711" i="12"/>
  <c r="B711" i="12"/>
  <c r="A711" i="12"/>
  <c r="F711" i="12" s="1"/>
  <c r="I710" i="12"/>
  <c r="H710" i="12"/>
  <c r="B710" i="12"/>
  <c r="A710" i="12"/>
  <c r="F710" i="12" s="1"/>
  <c r="I709" i="12"/>
  <c r="H709" i="12"/>
  <c r="B709" i="12"/>
  <c r="A709" i="12"/>
  <c r="F709" i="12" s="1"/>
  <c r="I708" i="12"/>
  <c r="H708" i="12"/>
  <c r="B708" i="12"/>
  <c r="A708" i="12"/>
  <c r="F708" i="12" s="1"/>
  <c r="I707" i="12"/>
  <c r="H707" i="12"/>
  <c r="B707" i="12"/>
  <c r="A707" i="12"/>
  <c r="F707" i="12" s="1"/>
  <c r="I706" i="12"/>
  <c r="H706" i="12"/>
  <c r="B706" i="12"/>
  <c r="A706" i="12"/>
  <c r="F706" i="12" s="1"/>
  <c r="I705" i="12"/>
  <c r="H705" i="12"/>
  <c r="F705" i="12"/>
  <c r="B705" i="12"/>
  <c r="A705" i="12"/>
  <c r="I704" i="12"/>
  <c r="H704" i="12"/>
  <c r="B704" i="12"/>
  <c r="A704" i="12"/>
  <c r="F704" i="12" s="1"/>
  <c r="I703" i="12"/>
  <c r="H703" i="12"/>
  <c r="B703" i="12"/>
  <c r="A703" i="12"/>
  <c r="F703" i="12" s="1"/>
  <c r="I702" i="12"/>
  <c r="H702" i="12"/>
  <c r="B702" i="12"/>
  <c r="A702" i="12"/>
  <c r="F702" i="12" s="1"/>
  <c r="I701" i="12"/>
  <c r="H701" i="12"/>
  <c r="F701" i="12"/>
  <c r="B701" i="12"/>
  <c r="A701" i="12"/>
  <c r="I700" i="12"/>
  <c r="H700" i="12"/>
  <c r="B700" i="12"/>
  <c r="A700" i="12"/>
  <c r="F700" i="12" s="1"/>
  <c r="I699" i="12"/>
  <c r="H699" i="12"/>
  <c r="B699" i="12"/>
  <c r="A699" i="12"/>
  <c r="F699" i="12" s="1"/>
  <c r="I698" i="12"/>
  <c r="H698" i="12"/>
  <c r="B698" i="12"/>
  <c r="A698" i="12"/>
  <c r="F698" i="12" s="1"/>
  <c r="I697" i="12"/>
  <c r="H697" i="12"/>
  <c r="B697" i="12"/>
  <c r="A697" i="12"/>
  <c r="F697" i="12" s="1"/>
  <c r="I696" i="12"/>
  <c r="H696" i="12"/>
  <c r="B696" i="12"/>
  <c r="A696" i="12"/>
  <c r="F696" i="12" s="1"/>
  <c r="I695" i="12"/>
  <c r="H695" i="12"/>
  <c r="B695" i="12"/>
  <c r="A695" i="12"/>
  <c r="F695" i="12" s="1"/>
  <c r="I694" i="12"/>
  <c r="H694" i="12"/>
  <c r="B694" i="12"/>
  <c r="A694" i="12"/>
  <c r="F694" i="12" s="1"/>
  <c r="I693" i="12"/>
  <c r="H693" i="12"/>
  <c r="B693" i="12"/>
  <c r="A693" i="12"/>
  <c r="F693" i="12" s="1"/>
  <c r="I692" i="12"/>
  <c r="H692" i="12"/>
  <c r="B692" i="12"/>
  <c r="A692" i="12"/>
  <c r="F692" i="12" s="1"/>
  <c r="I691" i="12"/>
  <c r="H691" i="12"/>
  <c r="B691" i="12"/>
  <c r="A691" i="12"/>
  <c r="F691" i="12" s="1"/>
  <c r="I690" i="12"/>
  <c r="H690" i="12"/>
  <c r="B690" i="12"/>
  <c r="A690" i="12"/>
  <c r="F690" i="12" s="1"/>
  <c r="I689" i="12"/>
  <c r="H689" i="12"/>
  <c r="B689" i="12"/>
  <c r="A689" i="12"/>
  <c r="F689" i="12" s="1"/>
  <c r="I688" i="12"/>
  <c r="H688" i="12"/>
  <c r="B688" i="12"/>
  <c r="A688" i="12"/>
  <c r="F688" i="12" s="1"/>
  <c r="I687" i="12"/>
  <c r="H687" i="12"/>
  <c r="B687" i="12"/>
  <c r="A687" i="12"/>
  <c r="F687" i="12" s="1"/>
  <c r="I686" i="12"/>
  <c r="H686" i="12"/>
  <c r="B686" i="12"/>
  <c r="A686" i="12"/>
  <c r="F686" i="12" s="1"/>
  <c r="I685" i="12"/>
  <c r="H685" i="12"/>
  <c r="B685" i="12"/>
  <c r="A685" i="12"/>
  <c r="F685" i="12" s="1"/>
  <c r="I684" i="12"/>
  <c r="H684" i="12"/>
  <c r="B684" i="12"/>
  <c r="A684" i="12"/>
  <c r="F684" i="12" s="1"/>
  <c r="I683" i="12"/>
  <c r="H683" i="12"/>
  <c r="B683" i="12"/>
  <c r="A683" i="12"/>
  <c r="F683" i="12" s="1"/>
  <c r="I682" i="12"/>
  <c r="H682" i="12"/>
  <c r="B682" i="12"/>
  <c r="A682" i="12"/>
  <c r="F682" i="12" s="1"/>
  <c r="I681" i="12"/>
  <c r="H681" i="12"/>
  <c r="B681" i="12"/>
  <c r="A681" i="12"/>
  <c r="F681" i="12" s="1"/>
  <c r="I680" i="12"/>
  <c r="H680" i="12"/>
  <c r="B680" i="12"/>
  <c r="A680" i="12"/>
  <c r="F680" i="12" s="1"/>
  <c r="I679" i="12"/>
  <c r="H679" i="12"/>
  <c r="B679" i="12"/>
  <c r="A679" i="12"/>
  <c r="F679" i="12" s="1"/>
  <c r="I678" i="12"/>
  <c r="H678" i="12"/>
  <c r="B678" i="12"/>
  <c r="A678" i="12"/>
  <c r="F678" i="12" s="1"/>
  <c r="I677" i="12"/>
  <c r="H677" i="12"/>
  <c r="B677" i="12"/>
  <c r="A677" i="12"/>
  <c r="F677" i="12" s="1"/>
  <c r="I676" i="12"/>
  <c r="H676" i="12"/>
  <c r="B676" i="12"/>
  <c r="A676" i="12"/>
  <c r="F676" i="12" s="1"/>
  <c r="I675" i="12"/>
  <c r="H675" i="12"/>
  <c r="B675" i="12"/>
  <c r="A675" i="12"/>
  <c r="F675" i="12" s="1"/>
  <c r="I674" i="12"/>
  <c r="H674" i="12"/>
  <c r="B674" i="12"/>
  <c r="A674" i="12"/>
  <c r="F674" i="12" s="1"/>
  <c r="I673" i="12"/>
  <c r="H673" i="12"/>
  <c r="B673" i="12"/>
  <c r="A673" i="12"/>
  <c r="F673" i="12" s="1"/>
  <c r="I672" i="12"/>
  <c r="H672" i="12"/>
  <c r="B672" i="12"/>
  <c r="A672" i="12"/>
  <c r="F672" i="12" s="1"/>
  <c r="I671" i="12"/>
  <c r="H671" i="12"/>
  <c r="B671" i="12"/>
  <c r="A671" i="12"/>
  <c r="F671" i="12" s="1"/>
  <c r="I670" i="12"/>
  <c r="H670" i="12"/>
  <c r="B670" i="12"/>
  <c r="A670" i="12"/>
  <c r="F670" i="12" s="1"/>
  <c r="I669" i="12"/>
  <c r="H669" i="12"/>
  <c r="B669" i="12"/>
  <c r="A669" i="12"/>
  <c r="F669" i="12" s="1"/>
  <c r="I668" i="12"/>
  <c r="H668" i="12"/>
  <c r="B668" i="12"/>
  <c r="A668" i="12"/>
  <c r="F668" i="12" s="1"/>
  <c r="I667" i="12"/>
  <c r="H667" i="12"/>
  <c r="B667" i="12"/>
  <c r="A667" i="12"/>
  <c r="F667" i="12" s="1"/>
  <c r="I666" i="12"/>
  <c r="H666" i="12"/>
  <c r="B666" i="12"/>
  <c r="A666" i="12"/>
  <c r="F666" i="12" s="1"/>
  <c r="I665" i="12"/>
  <c r="H665" i="12"/>
  <c r="B665" i="12"/>
  <c r="A665" i="12"/>
  <c r="F665" i="12" s="1"/>
  <c r="I664" i="12"/>
  <c r="H664" i="12"/>
  <c r="B664" i="12"/>
  <c r="A664" i="12"/>
  <c r="F664" i="12" s="1"/>
  <c r="I663" i="12"/>
  <c r="H663" i="12"/>
  <c r="B663" i="12"/>
  <c r="A663" i="12"/>
  <c r="F663" i="12" s="1"/>
  <c r="I662" i="12"/>
  <c r="H662" i="12"/>
  <c r="F662" i="12"/>
  <c r="B662" i="12"/>
  <c r="A662" i="12"/>
  <c r="I661" i="12"/>
  <c r="H661" i="12"/>
  <c r="B661" i="12"/>
  <c r="A661" i="12"/>
  <c r="F661" i="12" s="1"/>
  <c r="I660" i="12"/>
  <c r="H660" i="12"/>
  <c r="B660" i="12"/>
  <c r="A660" i="12"/>
  <c r="F660" i="12" s="1"/>
  <c r="I659" i="12"/>
  <c r="H659" i="12"/>
  <c r="B659" i="12"/>
  <c r="A659" i="12"/>
  <c r="F659" i="12" s="1"/>
  <c r="I658" i="12"/>
  <c r="H658" i="12"/>
  <c r="B658" i="12"/>
  <c r="A658" i="12"/>
  <c r="F658" i="12" s="1"/>
  <c r="I657" i="12"/>
  <c r="H657" i="12"/>
  <c r="B657" i="12"/>
  <c r="A657" i="12"/>
  <c r="F657" i="12" s="1"/>
  <c r="I656" i="12"/>
  <c r="H656" i="12"/>
  <c r="B656" i="12"/>
  <c r="A656" i="12"/>
  <c r="F656" i="12" s="1"/>
  <c r="I655" i="12"/>
  <c r="H655" i="12"/>
  <c r="B655" i="12"/>
  <c r="A655" i="12"/>
  <c r="F655" i="12" s="1"/>
  <c r="I654" i="12"/>
  <c r="H654" i="12"/>
  <c r="B654" i="12"/>
  <c r="A654" i="12"/>
  <c r="F654" i="12" s="1"/>
  <c r="I653" i="12"/>
  <c r="H653" i="12"/>
  <c r="B653" i="12"/>
  <c r="A653" i="12"/>
  <c r="F653" i="12" s="1"/>
  <c r="I652" i="12"/>
  <c r="H652" i="12"/>
  <c r="B652" i="12"/>
  <c r="A652" i="12"/>
  <c r="F652" i="12" s="1"/>
  <c r="I651" i="12"/>
  <c r="H651" i="12"/>
  <c r="B651" i="12"/>
  <c r="A651" i="12"/>
  <c r="F651" i="12" s="1"/>
  <c r="I650" i="12"/>
  <c r="H650" i="12"/>
  <c r="B650" i="12"/>
  <c r="A650" i="12"/>
  <c r="F650" i="12" s="1"/>
  <c r="I649" i="12"/>
  <c r="H649" i="12"/>
  <c r="B649" i="12"/>
  <c r="A649" i="12"/>
  <c r="F649" i="12" s="1"/>
  <c r="I648" i="12"/>
  <c r="H648" i="12"/>
  <c r="B648" i="12"/>
  <c r="A648" i="12"/>
  <c r="F648" i="12" s="1"/>
  <c r="I647" i="12"/>
  <c r="H647" i="12"/>
  <c r="B647" i="12"/>
  <c r="A647" i="12"/>
  <c r="F647" i="12" s="1"/>
  <c r="I646" i="12"/>
  <c r="H646" i="12"/>
  <c r="B646" i="12"/>
  <c r="A646" i="12"/>
  <c r="F646" i="12" s="1"/>
  <c r="I645" i="12"/>
  <c r="H645" i="12"/>
  <c r="B645" i="12"/>
  <c r="A645" i="12"/>
  <c r="F645" i="12" s="1"/>
  <c r="I644" i="12"/>
  <c r="H644" i="12"/>
  <c r="B644" i="12"/>
  <c r="A644" i="12"/>
  <c r="F644" i="12" s="1"/>
  <c r="I643" i="12"/>
  <c r="H643" i="12"/>
  <c r="B643" i="12"/>
  <c r="A643" i="12"/>
  <c r="F643" i="12" s="1"/>
  <c r="I642" i="12"/>
  <c r="H642" i="12"/>
  <c r="B642" i="12"/>
  <c r="A642" i="12"/>
  <c r="F642" i="12" s="1"/>
  <c r="I641" i="12"/>
  <c r="H641" i="12"/>
  <c r="B641" i="12"/>
  <c r="A641" i="12"/>
  <c r="F641" i="12" s="1"/>
  <c r="I640" i="12"/>
  <c r="H640" i="12"/>
  <c r="B640" i="12"/>
  <c r="A640" i="12"/>
  <c r="F640" i="12" s="1"/>
  <c r="I639" i="12"/>
  <c r="H639" i="12"/>
  <c r="B639" i="12"/>
  <c r="A639" i="12"/>
  <c r="F639" i="12" s="1"/>
  <c r="I638" i="12"/>
  <c r="H638" i="12"/>
  <c r="B638" i="12"/>
  <c r="A638" i="12"/>
  <c r="F638" i="12" s="1"/>
  <c r="I637" i="12"/>
  <c r="H637" i="12"/>
  <c r="B637" i="12"/>
  <c r="A637" i="12"/>
  <c r="F637" i="12" s="1"/>
  <c r="I636" i="12"/>
  <c r="H636" i="12"/>
  <c r="B636" i="12"/>
  <c r="A636" i="12"/>
  <c r="F636" i="12" s="1"/>
  <c r="I635" i="12"/>
  <c r="H635" i="12"/>
  <c r="B635" i="12"/>
  <c r="A635" i="12"/>
  <c r="F635" i="12" s="1"/>
  <c r="I634" i="12"/>
  <c r="H634" i="12"/>
  <c r="B634" i="12"/>
  <c r="A634" i="12"/>
  <c r="F634" i="12" s="1"/>
  <c r="I633" i="12"/>
  <c r="H633" i="12"/>
  <c r="B633" i="12"/>
  <c r="A633" i="12"/>
  <c r="F633" i="12" s="1"/>
  <c r="I632" i="12"/>
  <c r="H632" i="12"/>
  <c r="B632" i="12"/>
  <c r="A632" i="12"/>
  <c r="F632" i="12" s="1"/>
  <c r="I631" i="12"/>
  <c r="H631" i="12"/>
  <c r="B631" i="12"/>
  <c r="A631" i="12"/>
  <c r="F631" i="12" s="1"/>
  <c r="I630" i="12"/>
  <c r="H630" i="12"/>
  <c r="B630" i="12"/>
  <c r="A630" i="12"/>
  <c r="F630" i="12" s="1"/>
  <c r="I629" i="12"/>
  <c r="H629" i="12"/>
  <c r="B629" i="12"/>
  <c r="A629" i="12"/>
  <c r="F629" i="12" s="1"/>
  <c r="I628" i="12"/>
  <c r="H628" i="12"/>
  <c r="B628" i="12"/>
  <c r="A628" i="12"/>
  <c r="F628" i="12" s="1"/>
  <c r="I627" i="12"/>
  <c r="H627" i="12"/>
  <c r="B627" i="12"/>
  <c r="A627" i="12"/>
  <c r="F627" i="12" s="1"/>
  <c r="I626" i="12"/>
  <c r="H626" i="12"/>
  <c r="B626" i="12"/>
  <c r="A626" i="12"/>
  <c r="F626" i="12" s="1"/>
  <c r="I625" i="12"/>
  <c r="H625" i="12"/>
  <c r="B625" i="12"/>
  <c r="A625" i="12"/>
  <c r="F625" i="12" s="1"/>
  <c r="I624" i="12"/>
  <c r="H624" i="12"/>
  <c r="B624" i="12"/>
  <c r="A624" i="12"/>
  <c r="F624" i="12" s="1"/>
  <c r="I623" i="12"/>
  <c r="H623" i="12"/>
  <c r="B623" i="12"/>
  <c r="A623" i="12"/>
  <c r="F623" i="12" s="1"/>
  <c r="I622" i="12"/>
  <c r="H622" i="12"/>
  <c r="B622" i="12"/>
  <c r="A622" i="12"/>
  <c r="F622" i="12" s="1"/>
  <c r="I621" i="12"/>
  <c r="H621" i="12"/>
  <c r="B621" i="12"/>
  <c r="A621" i="12"/>
  <c r="F621" i="12" s="1"/>
  <c r="I620" i="12"/>
  <c r="H620" i="12"/>
  <c r="B620" i="12"/>
  <c r="A620" i="12"/>
  <c r="F620" i="12" s="1"/>
  <c r="I619" i="12"/>
  <c r="H619" i="12"/>
  <c r="B619" i="12"/>
  <c r="A619" i="12"/>
  <c r="F619" i="12" s="1"/>
  <c r="I618" i="12"/>
  <c r="H618" i="12"/>
  <c r="B618" i="12"/>
  <c r="A618" i="12"/>
  <c r="F618" i="12" s="1"/>
  <c r="I617" i="12"/>
  <c r="H617" i="12"/>
  <c r="B617" i="12"/>
  <c r="A617" i="12"/>
  <c r="F617" i="12" s="1"/>
  <c r="I616" i="12"/>
  <c r="H616" i="12"/>
  <c r="B616" i="12"/>
  <c r="A616" i="12"/>
  <c r="F616" i="12" s="1"/>
  <c r="I615" i="12"/>
  <c r="H615" i="12"/>
  <c r="B615" i="12"/>
  <c r="A615" i="12"/>
  <c r="F615" i="12" s="1"/>
  <c r="I614" i="12"/>
  <c r="H614" i="12"/>
  <c r="B614" i="12"/>
  <c r="A614" i="12"/>
  <c r="F614" i="12" s="1"/>
  <c r="I613" i="12"/>
  <c r="H613" i="12"/>
  <c r="F613" i="12"/>
  <c r="B613" i="12"/>
  <c r="A613" i="12"/>
  <c r="I612" i="12"/>
  <c r="H612" i="12"/>
  <c r="B612" i="12"/>
  <c r="A612" i="12"/>
  <c r="F612" i="12" s="1"/>
  <c r="I611" i="12"/>
  <c r="H611" i="12"/>
  <c r="B611" i="12"/>
  <c r="A611" i="12"/>
  <c r="F611" i="12" s="1"/>
  <c r="I610" i="12"/>
  <c r="H610" i="12"/>
  <c r="B610" i="12"/>
  <c r="A610" i="12"/>
  <c r="F610" i="12" s="1"/>
  <c r="I609" i="12"/>
  <c r="H609" i="12"/>
  <c r="B609" i="12"/>
  <c r="A609" i="12"/>
  <c r="F609" i="12" s="1"/>
  <c r="I608" i="12"/>
  <c r="H608" i="12"/>
  <c r="B608" i="12"/>
  <c r="A608" i="12"/>
  <c r="F608" i="12" s="1"/>
  <c r="I607" i="12"/>
  <c r="H607" i="12"/>
  <c r="B607" i="12"/>
  <c r="A607" i="12"/>
  <c r="F607" i="12" s="1"/>
  <c r="I606" i="12"/>
  <c r="H606" i="12"/>
  <c r="B606" i="12"/>
  <c r="A606" i="12"/>
  <c r="F606" i="12" s="1"/>
  <c r="I605" i="12"/>
  <c r="H605" i="12"/>
  <c r="B605" i="12"/>
  <c r="A605" i="12"/>
  <c r="F605" i="12" s="1"/>
  <c r="I604" i="12"/>
  <c r="H604" i="12"/>
  <c r="B604" i="12"/>
  <c r="A604" i="12"/>
  <c r="F604" i="12" s="1"/>
  <c r="I603" i="12"/>
  <c r="H603" i="12"/>
  <c r="B603" i="12"/>
  <c r="A603" i="12"/>
  <c r="F603" i="12" s="1"/>
  <c r="I602" i="12"/>
  <c r="H602" i="12"/>
  <c r="B602" i="12"/>
  <c r="A602" i="12"/>
  <c r="F602" i="12" s="1"/>
  <c r="I601" i="12"/>
  <c r="H601" i="12"/>
  <c r="B601" i="12"/>
  <c r="A601" i="12"/>
  <c r="F601" i="12" s="1"/>
  <c r="I600" i="12"/>
  <c r="H600" i="12"/>
  <c r="B600" i="12"/>
  <c r="A600" i="12"/>
  <c r="F600" i="12" s="1"/>
  <c r="I599" i="12"/>
  <c r="H599" i="12"/>
  <c r="B599" i="12"/>
  <c r="A599" i="12"/>
  <c r="F599" i="12" s="1"/>
  <c r="I598" i="12"/>
  <c r="H598" i="12"/>
  <c r="B598" i="12"/>
  <c r="A598" i="12"/>
  <c r="F598" i="12" s="1"/>
  <c r="I597" i="12"/>
  <c r="H597" i="12"/>
  <c r="B597" i="12"/>
  <c r="A597" i="12"/>
  <c r="F597" i="12" s="1"/>
  <c r="I596" i="12"/>
  <c r="H596" i="12"/>
  <c r="B596" i="12"/>
  <c r="A596" i="12"/>
  <c r="F596" i="12" s="1"/>
  <c r="I595" i="12"/>
  <c r="H595" i="12"/>
  <c r="B595" i="12"/>
  <c r="A595" i="12"/>
  <c r="F595" i="12" s="1"/>
  <c r="I594" i="12"/>
  <c r="H594" i="12"/>
  <c r="B594" i="12"/>
  <c r="A594" i="12"/>
  <c r="F594" i="12" s="1"/>
  <c r="I593" i="12"/>
  <c r="H593" i="12"/>
  <c r="B593" i="12"/>
  <c r="A593" i="12"/>
  <c r="F593" i="12" s="1"/>
  <c r="I592" i="12"/>
  <c r="H592" i="12"/>
  <c r="B592" i="12"/>
  <c r="A592" i="12"/>
  <c r="F592" i="12" s="1"/>
  <c r="I591" i="12"/>
  <c r="H591" i="12"/>
  <c r="B591" i="12"/>
  <c r="A591" i="12"/>
  <c r="F591" i="12" s="1"/>
  <c r="I590" i="12"/>
  <c r="H590" i="12"/>
  <c r="B590" i="12"/>
  <c r="A590" i="12"/>
  <c r="F590" i="12" s="1"/>
  <c r="I589" i="12"/>
  <c r="H589" i="12"/>
  <c r="B589" i="12"/>
  <c r="A589" i="12"/>
  <c r="F589" i="12" s="1"/>
  <c r="I588" i="12"/>
  <c r="H588" i="12"/>
  <c r="B588" i="12"/>
  <c r="A588" i="12"/>
  <c r="F588" i="12" s="1"/>
  <c r="I587" i="12"/>
  <c r="H587" i="12"/>
  <c r="B587" i="12"/>
  <c r="A587" i="12"/>
  <c r="F587" i="12" s="1"/>
  <c r="I586" i="12"/>
  <c r="H586" i="12"/>
  <c r="B586" i="12"/>
  <c r="A586" i="12"/>
  <c r="F586" i="12" s="1"/>
  <c r="I585" i="12"/>
  <c r="H585" i="12"/>
  <c r="B585" i="12"/>
  <c r="A585" i="12"/>
  <c r="F585" i="12" s="1"/>
  <c r="I584" i="12"/>
  <c r="H584" i="12"/>
  <c r="B584" i="12"/>
  <c r="A584" i="12"/>
  <c r="F584" i="12" s="1"/>
  <c r="I583" i="12"/>
  <c r="H583" i="12"/>
  <c r="B583" i="12"/>
  <c r="A583" i="12"/>
  <c r="F583" i="12" s="1"/>
  <c r="I582" i="12"/>
  <c r="H582" i="12"/>
  <c r="B582" i="12"/>
  <c r="A582" i="12"/>
  <c r="F582" i="12" s="1"/>
  <c r="I581" i="12"/>
  <c r="H581" i="12"/>
  <c r="B581" i="12"/>
  <c r="A581" i="12"/>
  <c r="F581" i="12" s="1"/>
  <c r="I580" i="12"/>
  <c r="H580" i="12"/>
  <c r="B580" i="12"/>
  <c r="A580" i="12"/>
  <c r="F580" i="12" s="1"/>
  <c r="I579" i="12"/>
  <c r="H579" i="12"/>
  <c r="B579" i="12"/>
  <c r="A579" i="12"/>
  <c r="F579" i="12" s="1"/>
  <c r="I578" i="12"/>
  <c r="H578" i="12"/>
  <c r="B578" i="12"/>
  <c r="A578" i="12"/>
  <c r="F578" i="12" s="1"/>
  <c r="I577" i="12"/>
  <c r="H577" i="12"/>
  <c r="B577" i="12"/>
  <c r="A577" i="12"/>
  <c r="F577" i="12" s="1"/>
  <c r="I576" i="12"/>
  <c r="H576" i="12"/>
  <c r="B576" i="12"/>
  <c r="A576" i="12"/>
  <c r="F576" i="12" s="1"/>
  <c r="I575" i="12"/>
  <c r="H575" i="12"/>
  <c r="B575" i="12"/>
  <c r="A575" i="12"/>
  <c r="F575" i="12" s="1"/>
  <c r="I574" i="12"/>
  <c r="H574" i="12"/>
  <c r="B574" i="12"/>
  <c r="A574" i="12"/>
  <c r="F574" i="12" s="1"/>
  <c r="I573" i="12"/>
  <c r="H573" i="12"/>
  <c r="F573" i="12"/>
  <c r="B573" i="12"/>
  <c r="A573" i="12"/>
  <c r="I572" i="12"/>
  <c r="H572" i="12"/>
  <c r="B572" i="12"/>
  <c r="A572" i="12"/>
  <c r="F572" i="12" s="1"/>
  <c r="I571" i="12"/>
  <c r="H571" i="12"/>
  <c r="B571" i="12"/>
  <c r="A571" i="12"/>
  <c r="F571" i="12" s="1"/>
  <c r="I570" i="12"/>
  <c r="H570" i="12"/>
  <c r="B570" i="12"/>
  <c r="A570" i="12"/>
  <c r="F570" i="12" s="1"/>
  <c r="I569" i="12"/>
  <c r="H569" i="12"/>
  <c r="B569" i="12"/>
  <c r="A569" i="12"/>
  <c r="F569" i="12" s="1"/>
  <c r="I568" i="12"/>
  <c r="H568" i="12"/>
  <c r="B568" i="12"/>
  <c r="A568" i="12"/>
  <c r="F568" i="12" s="1"/>
  <c r="I567" i="12"/>
  <c r="H567" i="12"/>
  <c r="B567" i="12"/>
  <c r="A567" i="12"/>
  <c r="F567" i="12" s="1"/>
  <c r="I566" i="12"/>
  <c r="H566" i="12"/>
  <c r="B566" i="12"/>
  <c r="A566" i="12"/>
  <c r="F566" i="12" s="1"/>
  <c r="I565" i="12"/>
  <c r="H565" i="12"/>
  <c r="F565" i="12"/>
  <c r="B565" i="12"/>
  <c r="A565" i="12"/>
  <c r="I564" i="12"/>
  <c r="H564" i="12"/>
  <c r="B564" i="12"/>
  <c r="A564" i="12"/>
  <c r="F564" i="12" s="1"/>
  <c r="I563" i="12"/>
  <c r="H563" i="12"/>
  <c r="B563" i="12"/>
  <c r="A563" i="12"/>
  <c r="F563" i="12" s="1"/>
  <c r="I562" i="12"/>
  <c r="H562" i="12"/>
  <c r="B562" i="12"/>
  <c r="A562" i="12"/>
  <c r="F562" i="12" s="1"/>
  <c r="I561" i="12"/>
  <c r="H561" i="12"/>
  <c r="B561" i="12"/>
  <c r="A561" i="12"/>
  <c r="F561" i="12" s="1"/>
  <c r="I560" i="12"/>
  <c r="H560" i="12"/>
  <c r="B560" i="12"/>
  <c r="A560" i="12"/>
  <c r="F560" i="12" s="1"/>
  <c r="I559" i="12"/>
  <c r="H559" i="12"/>
  <c r="B559" i="12"/>
  <c r="A559" i="12"/>
  <c r="F559" i="12" s="1"/>
  <c r="I558" i="12"/>
  <c r="H558" i="12"/>
  <c r="B558" i="12"/>
  <c r="A558" i="12"/>
  <c r="F558" i="12" s="1"/>
  <c r="I557" i="12"/>
  <c r="H557" i="12"/>
  <c r="B557" i="12"/>
  <c r="A557" i="12"/>
  <c r="F557" i="12" s="1"/>
  <c r="I556" i="12"/>
  <c r="H556" i="12"/>
  <c r="B556" i="12"/>
  <c r="A556" i="12"/>
  <c r="F556" i="12" s="1"/>
  <c r="I555" i="12"/>
  <c r="H555" i="12"/>
  <c r="B555" i="12"/>
  <c r="A555" i="12"/>
  <c r="F555" i="12" s="1"/>
  <c r="I554" i="12"/>
  <c r="H554" i="12"/>
  <c r="B554" i="12"/>
  <c r="A554" i="12"/>
  <c r="F554" i="12" s="1"/>
  <c r="I553" i="12"/>
  <c r="H553" i="12"/>
  <c r="B553" i="12"/>
  <c r="A553" i="12"/>
  <c r="F553" i="12" s="1"/>
  <c r="I552" i="12"/>
  <c r="H552" i="12"/>
  <c r="B552" i="12"/>
  <c r="A552" i="12"/>
  <c r="F552" i="12" s="1"/>
  <c r="I551" i="12"/>
  <c r="H551" i="12"/>
  <c r="B551" i="12"/>
  <c r="A551" i="12"/>
  <c r="F551" i="12" s="1"/>
  <c r="I550" i="12"/>
  <c r="H550" i="12"/>
  <c r="B550" i="12"/>
  <c r="A550" i="12"/>
  <c r="F550" i="12" s="1"/>
  <c r="I549" i="12"/>
  <c r="H549" i="12"/>
  <c r="B549" i="12"/>
  <c r="A549" i="12"/>
  <c r="F549" i="12" s="1"/>
  <c r="I548" i="12"/>
  <c r="H548" i="12"/>
  <c r="B548" i="12"/>
  <c r="A548" i="12"/>
  <c r="F548" i="12" s="1"/>
  <c r="I547" i="12"/>
  <c r="H547" i="12"/>
  <c r="B547" i="12"/>
  <c r="A547" i="12"/>
  <c r="F547" i="12" s="1"/>
  <c r="G547" i="12" s="1"/>
  <c r="I546" i="12"/>
  <c r="H546" i="12"/>
  <c r="B546" i="12"/>
  <c r="A546" i="12"/>
  <c r="F546" i="12" s="1"/>
  <c r="G546" i="12" s="1"/>
  <c r="I545" i="12"/>
  <c r="H545" i="12"/>
  <c r="B545" i="12"/>
  <c r="A545" i="12"/>
  <c r="F545" i="12" s="1"/>
  <c r="I544" i="12"/>
  <c r="H544" i="12"/>
  <c r="B544" i="12"/>
  <c r="A544" i="12"/>
  <c r="F544" i="12" s="1"/>
  <c r="I543" i="12"/>
  <c r="H543" i="12"/>
  <c r="B543" i="12"/>
  <c r="A543" i="12"/>
  <c r="F543" i="12" s="1"/>
  <c r="G543" i="12" s="1"/>
  <c r="I542" i="12"/>
  <c r="H542" i="12"/>
  <c r="B542" i="12"/>
  <c r="A542" i="12"/>
  <c r="F542" i="12" s="1"/>
  <c r="G542" i="12" s="1"/>
  <c r="I541" i="12"/>
  <c r="H541" i="12"/>
  <c r="B541" i="12"/>
  <c r="A541" i="12"/>
  <c r="F541" i="12" s="1"/>
  <c r="I540" i="12"/>
  <c r="H540" i="12"/>
  <c r="B540" i="12"/>
  <c r="A540" i="12"/>
  <c r="F540" i="12" s="1"/>
  <c r="I539" i="12"/>
  <c r="H539" i="12"/>
  <c r="B539" i="12"/>
  <c r="A539" i="12"/>
  <c r="F539" i="12" s="1"/>
  <c r="G539" i="12" s="1"/>
  <c r="I538" i="12"/>
  <c r="H538" i="12"/>
  <c r="B538" i="12"/>
  <c r="A538" i="12"/>
  <c r="F538" i="12" s="1"/>
  <c r="G538" i="12" s="1"/>
  <c r="I537" i="12"/>
  <c r="H537" i="12"/>
  <c r="B537" i="12"/>
  <c r="A537" i="12"/>
  <c r="F537" i="12" s="1"/>
  <c r="I536" i="12"/>
  <c r="H536" i="12"/>
  <c r="B536" i="12"/>
  <c r="A536" i="12"/>
  <c r="F536" i="12" s="1"/>
  <c r="I535" i="12"/>
  <c r="H535" i="12"/>
  <c r="B535" i="12"/>
  <c r="A535" i="12"/>
  <c r="F535" i="12" s="1"/>
  <c r="G535" i="12" s="1"/>
  <c r="I534" i="12"/>
  <c r="H534" i="12"/>
  <c r="B534" i="12"/>
  <c r="A534" i="12"/>
  <c r="F534" i="12" s="1"/>
  <c r="G534" i="12" s="1"/>
  <c r="I533" i="12"/>
  <c r="H533" i="12"/>
  <c r="B533" i="12"/>
  <c r="A533" i="12"/>
  <c r="F533" i="12" s="1"/>
  <c r="I532" i="12"/>
  <c r="H532" i="12"/>
  <c r="B532" i="12"/>
  <c r="A532" i="12"/>
  <c r="F532" i="12" s="1"/>
  <c r="I531" i="12"/>
  <c r="H531" i="12"/>
  <c r="B531" i="12"/>
  <c r="A531" i="12"/>
  <c r="F531" i="12" s="1"/>
  <c r="G531" i="12" s="1"/>
  <c r="I530" i="12"/>
  <c r="H530" i="12"/>
  <c r="B530" i="12"/>
  <c r="A530" i="12"/>
  <c r="F530" i="12" s="1"/>
  <c r="G530" i="12" s="1"/>
  <c r="I529" i="12"/>
  <c r="H529" i="12"/>
  <c r="B529" i="12"/>
  <c r="A529" i="12"/>
  <c r="F529" i="12" s="1"/>
  <c r="I528" i="12"/>
  <c r="H528" i="12"/>
  <c r="B528" i="12"/>
  <c r="A528" i="12"/>
  <c r="F528" i="12" s="1"/>
  <c r="I527" i="12"/>
  <c r="H527" i="12"/>
  <c r="B527" i="12"/>
  <c r="A527" i="12"/>
  <c r="F527" i="12" s="1"/>
  <c r="G527" i="12" s="1"/>
  <c r="I526" i="12"/>
  <c r="H526" i="12"/>
  <c r="B526" i="12"/>
  <c r="A526" i="12"/>
  <c r="F526" i="12" s="1"/>
  <c r="G526" i="12" s="1"/>
  <c r="I525" i="12"/>
  <c r="H525" i="12"/>
  <c r="B525" i="12"/>
  <c r="A525" i="12"/>
  <c r="F525" i="12" s="1"/>
  <c r="I524" i="12"/>
  <c r="H524" i="12"/>
  <c r="B524" i="12"/>
  <c r="A524" i="12"/>
  <c r="F524" i="12" s="1"/>
  <c r="I523" i="12"/>
  <c r="H523" i="12"/>
  <c r="B523" i="12"/>
  <c r="A523" i="12"/>
  <c r="F523" i="12" s="1"/>
  <c r="G523" i="12" s="1"/>
  <c r="I522" i="12"/>
  <c r="H522" i="12"/>
  <c r="B522" i="12"/>
  <c r="A522" i="12"/>
  <c r="F522" i="12" s="1"/>
  <c r="G522" i="12" s="1"/>
  <c r="I521" i="12"/>
  <c r="H521" i="12"/>
  <c r="B521" i="12"/>
  <c r="A521" i="12"/>
  <c r="F521" i="12" s="1"/>
  <c r="I520" i="12"/>
  <c r="H520" i="12"/>
  <c r="B520" i="12"/>
  <c r="A520" i="12"/>
  <c r="F520" i="12" s="1"/>
  <c r="I519" i="12"/>
  <c r="H519" i="12"/>
  <c r="B519" i="12"/>
  <c r="A519" i="12"/>
  <c r="F519" i="12" s="1"/>
  <c r="G519" i="12" s="1"/>
  <c r="I518" i="12"/>
  <c r="H518" i="12"/>
  <c r="B518" i="12"/>
  <c r="A518" i="12"/>
  <c r="F518" i="12" s="1"/>
  <c r="G518" i="12" s="1"/>
  <c r="I517" i="12"/>
  <c r="H517" i="12"/>
  <c r="B517" i="12"/>
  <c r="A517" i="12"/>
  <c r="F517" i="12" s="1"/>
  <c r="I516" i="12"/>
  <c r="H516" i="12"/>
  <c r="B516" i="12"/>
  <c r="A516" i="12"/>
  <c r="F516" i="12" s="1"/>
  <c r="I515" i="12"/>
  <c r="H515" i="12"/>
  <c r="B515" i="12"/>
  <c r="A515" i="12"/>
  <c r="F515" i="12" s="1"/>
  <c r="G515" i="12" s="1"/>
  <c r="I514" i="12"/>
  <c r="H514" i="12"/>
  <c r="B514" i="12"/>
  <c r="A514" i="12"/>
  <c r="F514" i="12" s="1"/>
  <c r="G514" i="12" s="1"/>
  <c r="I513" i="12"/>
  <c r="H513" i="12"/>
  <c r="B513" i="12"/>
  <c r="A513" i="12"/>
  <c r="F513" i="12" s="1"/>
  <c r="I512" i="12"/>
  <c r="H512" i="12"/>
  <c r="B512" i="12"/>
  <c r="A512" i="12"/>
  <c r="F512" i="12" s="1"/>
  <c r="I511" i="12"/>
  <c r="H511" i="12"/>
  <c r="B511" i="12"/>
  <c r="A511" i="12"/>
  <c r="F511" i="12" s="1"/>
  <c r="G511" i="12" s="1"/>
  <c r="I510" i="12"/>
  <c r="H510" i="12"/>
  <c r="B510" i="12"/>
  <c r="A510" i="12"/>
  <c r="F510" i="12" s="1"/>
  <c r="G510" i="12" s="1"/>
  <c r="I509" i="12"/>
  <c r="H509" i="12"/>
  <c r="B509" i="12"/>
  <c r="A509" i="12"/>
  <c r="F509" i="12" s="1"/>
  <c r="I508" i="12"/>
  <c r="H508" i="12"/>
  <c r="B508" i="12"/>
  <c r="A508" i="12"/>
  <c r="F508" i="12" s="1"/>
  <c r="I507" i="12"/>
  <c r="H507" i="12"/>
  <c r="B507" i="12"/>
  <c r="A507" i="12"/>
  <c r="F507" i="12" s="1"/>
  <c r="I506" i="12"/>
  <c r="H506" i="12"/>
  <c r="B506" i="12"/>
  <c r="A506" i="12"/>
  <c r="F506" i="12" s="1"/>
  <c r="I505" i="12"/>
  <c r="H505" i="12"/>
  <c r="B505" i="12"/>
  <c r="A505" i="12"/>
  <c r="F505" i="12" s="1"/>
  <c r="I504" i="12"/>
  <c r="H504" i="12"/>
  <c r="B504" i="12"/>
  <c r="A504" i="12"/>
  <c r="F504" i="12" s="1"/>
  <c r="I503" i="12"/>
  <c r="H503" i="12"/>
  <c r="B503" i="12"/>
  <c r="A503" i="12"/>
  <c r="F503" i="12" s="1"/>
  <c r="I502" i="12"/>
  <c r="H502" i="12"/>
  <c r="B502" i="12"/>
  <c r="A502" i="12"/>
  <c r="F502" i="12" s="1"/>
  <c r="I501" i="12"/>
  <c r="H501" i="12"/>
  <c r="B501" i="12"/>
  <c r="A501" i="12"/>
  <c r="F501" i="12" s="1"/>
  <c r="I500" i="12"/>
  <c r="H500" i="12"/>
  <c r="B500" i="12"/>
  <c r="A500" i="12"/>
  <c r="F500" i="12" s="1"/>
  <c r="I499" i="12"/>
  <c r="H499" i="12"/>
  <c r="B499" i="12"/>
  <c r="A499" i="12"/>
  <c r="F499" i="12" s="1"/>
  <c r="I498" i="12"/>
  <c r="H498" i="12"/>
  <c r="B498" i="12"/>
  <c r="A498" i="12"/>
  <c r="F498" i="12" s="1"/>
  <c r="I497" i="12"/>
  <c r="H497" i="12"/>
  <c r="B497" i="12"/>
  <c r="A497" i="12"/>
  <c r="F497" i="12" s="1"/>
  <c r="I496" i="12"/>
  <c r="H496" i="12"/>
  <c r="B496" i="12"/>
  <c r="A496" i="12"/>
  <c r="F496" i="12" s="1"/>
  <c r="I495" i="12"/>
  <c r="H495" i="12"/>
  <c r="B495" i="12"/>
  <c r="A495" i="12"/>
  <c r="F495" i="12" s="1"/>
  <c r="I494" i="12"/>
  <c r="H494" i="12"/>
  <c r="B494" i="12"/>
  <c r="A494" i="12"/>
  <c r="F494" i="12" s="1"/>
  <c r="I493" i="12"/>
  <c r="H493" i="12"/>
  <c r="B493" i="12"/>
  <c r="A493" i="12"/>
  <c r="F493" i="12" s="1"/>
  <c r="I492" i="12"/>
  <c r="H492" i="12"/>
  <c r="B492" i="12"/>
  <c r="A492" i="12"/>
  <c r="F492" i="12" s="1"/>
  <c r="I491" i="12"/>
  <c r="H491" i="12"/>
  <c r="B491" i="12"/>
  <c r="A491" i="12"/>
  <c r="F491" i="12" s="1"/>
  <c r="I490" i="12"/>
  <c r="H490" i="12"/>
  <c r="B490" i="12"/>
  <c r="A490" i="12"/>
  <c r="F490" i="12" s="1"/>
  <c r="I489" i="12"/>
  <c r="H489" i="12"/>
  <c r="B489" i="12"/>
  <c r="A489" i="12"/>
  <c r="F489" i="12" s="1"/>
  <c r="I488" i="12"/>
  <c r="H488" i="12"/>
  <c r="B488" i="12"/>
  <c r="A488" i="12"/>
  <c r="F488" i="12" s="1"/>
  <c r="I487" i="12"/>
  <c r="H487" i="12"/>
  <c r="B487" i="12"/>
  <c r="A487" i="12"/>
  <c r="F487" i="12" s="1"/>
  <c r="I486" i="12"/>
  <c r="H486" i="12"/>
  <c r="B486" i="12"/>
  <c r="A486" i="12"/>
  <c r="F486" i="12" s="1"/>
  <c r="I485" i="12"/>
  <c r="H485" i="12"/>
  <c r="B485" i="12"/>
  <c r="A485" i="12"/>
  <c r="F485" i="12" s="1"/>
  <c r="I484" i="12"/>
  <c r="H484" i="12"/>
  <c r="B484" i="12"/>
  <c r="A484" i="12"/>
  <c r="F484" i="12" s="1"/>
  <c r="I483" i="12"/>
  <c r="H483" i="12"/>
  <c r="B483" i="12"/>
  <c r="A483" i="12"/>
  <c r="F483" i="12" s="1"/>
  <c r="I482" i="12"/>
  <c r="H482" i="12"/>
  <c r="B482" i="12"/>
  <c r="A482" i="12"/>
  <c r="F482" i="12" s="1"/>
  <c r="I481" i="12"/>
  <c r="H481" i="12"/>
  <c r="B481" i="12"/>
  <c r="A481" i="12"/>
  <c r="F481" i="12" s="1"/>
  <c r="I480" i="12"/>
  <c r="H480" i="12"/>
  <c r="B480" i="12"/>
  <c r="A480" i="12"/>
  <c r="F480" i="12" s="1"/>
  <c r="I479" i="12"/>
  <c r="H479" i="12"/>
  <c r="B479" i="12"/>
  <c r="A479" i="12"/>
  <c r="F479" i="12" s="1"/>
  <c r="I478" i="12"/>
  <c r="H478" i="12"/>
  <c r="B478" i="12"/>
  <c r="A478" i="12"/>
  <c r="F478" i="12" s="1"/>
  <c r="I477" i="12"/>
  <c r="H477" i="12"/>
  <c r="B477" i="12"/>
  <c r="A477" i="12"/>
  <c r="F477" i="12" s="1"/>
  <c r="I476" i="12"/>
  <c r="H476" i="12"/>
  <c r="B476" i="12"/>
  <c r="A476" i="12"/>
  <c r="F476" i="12" s="1"/>
  <c r="I475" i="12"/>
  <c r="H475" i="12"/>
  <c r="B475" i="12"/>
  <c r="A475" i="12"/>
  <c r="F475" i="12" s="1"/>
  <c r="I474" i="12"/>
  <c r="H474" i="12"/>
  <c r="B474" i="12"/>
  <c r="A474" i="12"/>
  <c r="F474" i="12" s="1"/>
  <c r="I473" i="12"/>
  <c r="H473" i="12"/>
  <c r="B473" i="12"/>
  <c r="A473" i="12"/>
  <c r="F473" i="12" s="1"/>
  <c r="I472" i="12"/>
  <c r="H472" i="12"/>
  <c r="B472" i="12"/>
  <c r="A472" i="12"/>
  <c r="F472" i="12" s="1"/>
  <c r="I471" i="12"/>
  <c r="H471" i="12"/>
  <c r="B471" i="12"/>
  <c r="A471" i="12"/>
  <c r="F471" i="12" s="1"/>
  <c r="I470" i="12"/>
  <c r="H470" i="12"/>
  <c r="B470" i="12"/>
  <c r="A470" i="12"/>
  <c r="F470" i="12" s="1"/>
  <c r="I469" i="12"/>
  <c r="H469" i="12"/>
  <c r="B469" i="12"/>
  <c r="A469" i="12"/>
  <c r="F469" i="12" s="1"/>
  <c r="I468" i="12"/>
  <c r="H468" i="12"/>
  <c r="B468" i="12"/>
  <c r="A468" i="12"/>
  <c r="F468" i="12" s="1"/>
  <c r="I467" i="12"/>
  <c r="H467" i="12"/>
  <c r="B467" i="12"/>
  <c r="A467" i="12"/>
  <c r="F467" i="12" s="1"/>
  <c r="I466" i="12"/>
  <c r="H466" i="12"/>
  <c r="B466" i="12"/>
  <c r="A466" i="12"/>
  <c r="F466" i="12" s="1"/>
  <c r="I465" i="12"/>
  <c r="H465" i="12"/>
  <c r="B465" i="12"/>
  <c r="A465" i="12"/>
  <c r="F465" i="12" s="1"/>
  <c r="I464" i="12"/>
  <c r="H464" i="12"/>
  <c r="B464" i="12"/>
  <c r="A464" i="12"/>
  <c r="F464" i="12" s="1"/>
  <c r="I463" i="12"/>
  <c r="H463" i="12"/>
  <c r="B463" i="12"/>
  <c r="A463" i="12"/>
  <c r="F463" i="12" s="1"/>
  <c r="I462" i="12"/>
  <c r="H462" i="12"/>
  <c r="B462" i="12"/>
  <c r="A462" i="12"/>
  <c r="F462" i="12" s="1"/>
  <c r="I461" i="12"/>
  <c r="H461" i="12"/>
  <c r="B461" i="12"/>
  <c r="A461" i="12"/>
  <c r="F461" i="12" s="1"/>
  <c r="I460" i="12"/>
  <c r="H460" i="12"/>
  <c r="B460" i="12"/>
  <c r="A460" i="12"/>
  <c r="F460" i="12" s="1"/>
  <c r="I459" i="12"/>
  <c r="H459" i="12"/>
  <c r="B459" i="12"/>
  <c r="A459" i="12"/>
  <c r="F459" i="12" s="1"/>
  <c r="I458" i="12"/>
  <c r="H458" i="12"/>
  <c r="B458" i="12"/>
  <c r="A458" i="12"/>
  <c r="F458" i="12" s="1"/>
  <c r="I457" i="12"/>
  <c r="H457" i="12"/>
  <c r="B457" i="12"/>
  <c r="A457" i="12"/>
  <c r="F457" i="12" s="1"/>
  <c r="I456" i="12"/>
  <c r="H456" i="12"/>
  <c r="B456" i="12"/>
  <c r="A456" i="12"/>
  <c r="F456" i="12" s="1"/>
  <c r="I455" i="12"/>
  <c r="H455" i="12"/>
  <c r="B455" i="12"/>
  <c r="A455" i="12"/>
  <c r="F455" i="12" s="1"/>
  <c r="I454" i="12"/>
  <c r="H454" i="12"/>
  <c r="B454" i="12"/>
  <c r="A454" i="12"/>
  <c r="F454" i="12" s="1"/>
  <c r="I453" i="12"/>
  <c r="H453" i="12"/>
  <c r="B453" i="12"/>
  <c r="A453" i="12"/>
  <c r="F453" i="12" s="1"/>
  <c r="I452" i="12"/>
  <c r="H452" i="12"/>
  <c r="B452" i="12"/>
  <c r="A452" i="12"/>
  <c r="F452" i="12" s="1"/>
  <c r="I451" i="12"/>
  <c r="H451" i="12"/>
  <c r="B451" i="12"/>
  <c r="A451" i="12"/>
  <c r="F451" i="12" s="1"/>
  <c r="I450" i="12"/>
  <c r="H450" i="12"/>
  <c r="B450" i="12"/>
  <c r="A450" i="12"/>
  <c r="F450" i="12" s="1"/>
  <c r="I449" i="12"/>
  <c r="H449" i="12"/>
  <c r="B449" i="12"/>
  <c r="A449" i="12"/>
  <c r="F449" i="12" s="1"/>
  <c r="I448" i="12"/>
  <c r="H448" i="12"/>
  <c r="B448" i="12"/>
  <c r="A448" i="12"/>
  <c r="F448" i="12" s="1"/>
  <c r="I447" i="12"/>
  <c r="H447" i="12"/>
  <c r="B447" i="12"/>
  <c r="A447" i="12"/>
  <c r="F447" i="12" s="1"/>
  <c r="I446" i="12"/>
  <c r="H446" i="12"/>
  <c r="B446" i="12"/>
  <c r="A446" i="12"/>
  <c r="F446" i="12" s="1"/>
  <c r="I445" i="12"/>
  <c r="H445" i="12"/>
  <c r="F445" i="12"/>
  <c r="B445" i="12"/>
  <c r="A445" i="12"/>
  <c r="I444" i="12"/>
  <c r="H444" i="12"/>
  <c r="B444" i="12"/>
  <c r="A444" i="12"/>
  <c r="F444" i="12" s="1"/>
  <c r="I443" i="12"/>
  <c r="H443" i="12"/>
  <c r="B443" i="12"/>
  <c r="A443" i="12"/>
  <c r="F443" i="12" s="1"/>
  <c r="I442" i="12"/>
  <c r="H442" i="12"/>
  <c r="B442" i="12"/>
  <c r="A442" i="12"/>
  <c r="F442" i="12" s="1"/>
  <c r="I441" i="12"/>
  <c r="H441" i="12"/>
  <c r="B441" i="12"/>
  <c r="A441" i="12"/>
  <c r="F441" i="12" s="1"/>
  <c r="I440" i="12"/>
  <c r="H440" i="12"/>
  <c r="B440" i="12"/>
  <c r="A440" i="12"/>
  <c r="F440" i="12" s="1"/>
  <c r="I439" i="12"/>
  <c r="H439" i="12"/>
  <c r="B439" i="12"/>
  <c r="A439" i="12"/>
  <c r="F439" i="12" s="1"/>
  <c r="I438" i="12"/>
  <c r="H438" i="12"/>
  <c r="B438" i="12"/>
  <c r="A438" i="12"/>
  <c r="F438" i="12" s="1"/>
  <c r="I437" i="12"/>
  <c r="H437" i="12"/>
  <c r="F437" i="12"/>
  <c r="B437" i="12"/>
  <c r="A437" i="12"/>
  <c r="I436" i="12"/>
  <c r="H436" i="12"/>
  <c r="B436" i="12"/>
  <c r="A436" i="12"/>
  <c r="F436" i="12" s="1"/>
  <c r="I435" i="12"/>
  <c r="H435" i="12"/>
  <c r="B435" i="12"/>
  <c r="A435" i="12"/>
  <c r="F435" i="12" s="1"/>
  <c r="I434" i="12"/>
  <c r="H434" i="12"/>
  <c r="B434" i="12"/>
  <c r="A434" i="12"/>
  <c r="F434" i="12" s="1"/>
  <c r="I433" i="12"/>
  <c r="H433" i="12"/>
  <c r="B433" i="12"/>
  <c r="A433" i="12"/>
  <c r="F433" i="12" s="1"/>
  <c r="I432" i="12"/>
  <c r="H432" i="12"/>
  <c r="B432" i="12"/>
  <c r="A432" i="12"/>
  <c r="F432" i="12" s="1"/>
  <c r="I431" i="12"/>
  <c r="H431" i="12"/>
  <c r="B431" i="12"/>
  <c r="A431" i="12"/>
  <c r="F431" i="12" s="1"/>
  <c r="I430" i="12"/>
  <c r="H430" i="12"/>
  <c r="B430" i="12"/>
  <c r="A430" i="12"/>
  <c r="F430" i="12" s="1"/>
  <c r="I429" i="12"/>
  <c r="H429" i="12"/>
  <c r="B429" i="12"/>
  <c r="A429" i="12"/>
  <c r="F429" i="12" s="1"/>
  <c r="I428" i="12"/>
  <c r="H428" i="12"/>
  <c r="B428" i="12"/>
  <c r="A428" i="12"/>
  <c r="F428" i="12" s="1"/>
  <c r="I427" i="12"/>
  <c r="H427" i="12"/>
  <c r="B427" i="12"/>
  <c r="A427" i="12"/>
  <c r="F427" i="12" s="1"/>
  <c r="I426" i="12"/>
  <c r="H426" i="12"/>
  <c r="B426" i="12"/>
  <c r="A426" i="12"/>
  <c r="F426" i="12" s="1"/>
  <c r="I425" i="12"/>
  <c r="H425" i="12"/>
  <c r="B425" i="12"/>
  <c r="A425" i="12"/>
  <c r="F425" i="12" s="1"/>
  <c r="I424" i="12"/>
  <c r="H424" i="12"/>
  <c r="B424" i="12"/>
  <c r="A424" i="12"/>
  <c r="F424" i="12" s="1"/>
  <c r="I423" i="12"/>
  <c r="H423" i="12"/>
  <c r="B423" i="12"/>
  <c r="A423" i="12"/>
  <c r="F423" i="12" s="1"/>
  <c r="I422" i="12"/>
  <c r="H422" i="12"/>
  <c r="B422" i="12"/>
  <c r="A422" i="12"/>
  <c r="F422" i="12" s="1"/>
  <c r="I421" i="12"/>
  <c r="H421" i="12"/>
  <c r="B421" i="12"/>
  <c r="A421" i="12"/>
  <c r="F421" i="12" s="1"/>
  <c r="I420" i="12"/>
  <c r="H420" i="12"/>
  <c r="B420" i="12"/>
  <c r="A420" i="12"/>
  <c r="F420" i="12" s="1"/>
  <c r="I419" i="12"/>
  <c r="H419" i="12"/>
  <c r="B419" i="12"/>
  <c r="A419" i="12"/>
  <c r="F419" i="12" s="1"/>
  <c r="I418" i="12"/>
  <c r="H418" i="12"/>
  <c r="B418" i="12"/>
  <c r="A418" i="12"/>
  <c r="F418" i="12" s="1"/>
  <c r="G418" i="12" s="1"/>
  <c r="I417" i="12"/>
  <c r="H417" i="12"/>
  <c r="B417" i="12"/>
  <c r="A417" i="12"/>
  <c r="F417" i="12" s="1"/>
  <c r="I416" i="12"/>
  <c r="H416" i="12"/>
  <c r="B416" i="12"/>
  <c r="A416" i="12"/>
  <c r="F416" i="12" s="1"/>
  <c r="I415" i="12"/>
  <c r="H415" i="12"/>
  <c r="B415" i="12"/>
  <c r="A415" i="12"/>
  <c r="F415" i="12" s="1"/>
  <c r="G415" i="12" s="1"/>
  <c r="I414" i="12"/>
  <c r="H414" i="12"/>
  <c r="B414" i="12"/>
  <c r="A414" i="12"/>
  <c r="F414" i="12" s="1"/>
  <c r="G414" i="12" s="1"/>
  <c r="I413" i="12"/>
  <c r="H413" i="12"/>
  <c r="B413" i="12"/>
  <c r="A413" i="12"/>
  <c r="F413" i="12" s="1"/>
  <c r="I412" i="12"/>
  <c r="H412" i="12"/>
  <c r="B412" i="12"/>
  <c r="A412" i="12"/>
  <c r="F412" i="12" s="1"/>
  <c r="I411" i="12"/>
  <c r="H411" i="12"/>
  <c r="B411" i="12"/>
  <c r="A411" i="12"/>
  <c r="F411" i="12" s="1"/>
  <c r="G411" i="12" s="1"/>
  <c r="I410" i="12"/>
  <c r="H410" i="12"/>
  <c r="B410" i="12"/>
  <c r="A410" i="12"/>
  <c r="F410" i="12" s="1"/>
  <c r="G410" i="12" s="1"/>
  <c r="I409" i="12"/>
  <c r="H409" i="12"/>
  <c r="B409" i="12"/>
  <c r="A409" i="12"/>
  <c r="F409" i="12" s="1"/>
  <c r="I408" i="12"/>
  <c r="H408" i="12"/>
  <c r="B408" i="12"/>
  <c r="A408" i="12"/>
  <c r="F408" i="12" s="1"/>
  <c r="I407" i="12"/>
  <c r="H407" i="12"/>
  <c r="B407" i="12"/>
  <c r="A407" i="12"/>
  <c r="F407" i="12" s="1"/>
  <c r="G407" i="12" s="1"/>
  <c r="I406" i="12"/>
  <c r="H406" i="12"/>
  <c r="B406" i="12"/>
  <c r="A406" i="12"/>
  <c r="F406" i="12" s="1"/>
  <c r="G406" i="12" s="1"/>
  <c r="I405" i="12"/>
  <c r="H405" i="12"/>
  <c r="B405" i="12"/>
  <c r="A405" i="12"/>
  <c r="F405" i="12" s="1"/>
  <c r="I404" i="12"/>
  <c r="H404" i="12"/>
  <c r="B404" i="12"/>
  <c r="A404" i="12"/>
  <c r="F404" i="12" s="1"/>
  <c r="I403" i="12"/>
  <c r="H403" i="12"/>
  <c r="B403" i="12"/>
  <c r="A403" i="12"/>
  <c r="F403" i="12" s="1"/>
  <c r="G403" i="12" s="1"/>
  <c r="I402" i="12"/>
  <c r="H402" i="12"/>
  <c r="B402" i="12"/>
  <c r="A402" i="12"/>
  <c r="F402" i="12" s="1"/>
  <c r="G402" i="12" s="1"/>
  <c r="I401" i="12"/>
  <c r="H401" i="12"/>
  <c r="B401" i="12"/>
  <c r="A401" i="12"/>
  <c r="F401" i="12" s="1"/>
  <c r="I400" i="12"/>
  <c r="H400" i="12"/>
  <c r="B400" i="12"/>
  <c r="A400" i="12"/>
  <c r="F400" i="12" s="1"/>
  <c r="I399" i="12"/>
  <c r="H399" i="12"/>
  <c r="B399" i="12"/>
  <c r="A399" i="12"/>
  <c r="F399" i="12" s="1"/>
  <c r="G399" i="12" s="1"/>
  <c r="I398" i="12"/>
  <c r="H398" i="12"/>
  <c r="B398" i="12"/>
  <c r="A398" i="12"/>
  <c r="F398" i="12" s="1"/>
  <c r="G398" i="12" s="1"/>
  <c r="I397" i="12"/>
  <c r="H397" i="12"/>
  <c r="B397" i="12"/>
  <c r="A397" i="12"/>
  <c r="F397" i="12" s="1"/>
  <c r="I396" i="12"/>
  <c r="H396" i="12"/>
  <c r="B396" i="12"/>
  <c r="A396" i="12"/>
  <c r="F396" i="12" s="1"/>
  <c r="I395" i="12"/>
  <c r="H395" i="12"/>
  <c r="B395" i="12"/>
  <c r="A395" i="12"/>
  <c r="F395" i="12" s="1"/>
  <c r="G395" i="12" s="1"/>
  <c r="I394" i="12"/>
  <c r="H394" i="12"/>
  <c r="B394" i="12"/>
  <c r="A394" i="12"/>
  <c r="F394" i="12" s="1"/>
  <c r="G394" i="12" s="1"/>
  <c r="I393" i="12"/>
  <c r="H393" i="12"/>
  <c r="B393" i="12"/>
  <c r="A393" i="12"/>
  <c r="F393" i="12" s="1"/>
  <c r="I392" i="12"/>
  <c r="H392" i="12"/>
  <c r="B392" i="12"/>
  <c r="A392" i="12"/>
  <c r="F392" i="12" s="1"/>
  <c r="I391" i="12"/>
  <c r="H391" i="12"/>
  <c r="B391" i="12"/>
  <c r="A391" i="12"/>
  <c r="F391" i="12" s="1"/>
  <c r="G391" i="12" s="1"/>
  <c r="I390" i="12"/>
  <c r="H390" i="12"/>
  <c r="B390" i="12"/>
  <c r="A390" i="12"/>
  <c r="F390" i="12" s="1"/>
  <c r="G390" i="12" s="1"/>
  <c r="I389" i="12"/>
  <c r="H389" i="12"/>
  <c r="B389" i="12"/>
  <c r="A389" i="12"/>
  <c r="F389" i="12" s="1"/>
  <c r="I388" i="12"/>
  <c r="H388" i="12"/>
  <c r="B388" i="12"/>
  <c r="A388" i="12"/>
  <c r="F388" i="12" s="1"/>
  <c r="I387" i="12"/>
  <c r="H387" i="12"/>
  <c r="B387" i="12"/>
  <c r="A387" i="12"/>
  <c r="F387" i="12" s="1"/>
  <c r="G387" i="12" s="1"/>
  <c r="I386" i="12"/>
  <c r="H386" i="12"/>
  <c r="B386" i="12"/>
  <c r="A386" i="12"/>
  <c r="F386" i="12" s="1"/>
  <c r="G386" i="12" s="1"/>
  <c r="I385" i="12"/>
  <c r="H385" i="12"/>
  <c r="B385" i="12"/>
  <c r="A385" i="12"/>
  <c r="F385" i="12" s="1"/>
  <c r="I384" i="12"/>
  <c r="H384" i="12"/>
  <c r="B384" i="12"/>
  <c r="A384" i="12"/>
  <c r="F384" i="12" s="1"/>
  <c r="I383" i="12"/>
  <c r="H383" i="12"/>
  <c r="B383" i="12"/>
  <c r="A383" i="12"/>
  <c r="F383" i="12" s="1"/>
  <c r="G383" i="12" s="1"/>
  <c r="I382" i="12"/>
  <c r="H382" i="12"/>
  <c r="B382" i="12"/>
  <c r="A382" i="12"/>
  <c r="F382" i="12" s="1"/>
  <c r="G382" i="12" s="1"/>
  <c r="I381" i="12"/>
  <c r="H381" i="12"/>
  <c r="B381" i="12"/>
  <c r="A381" i="12"/>
  <c r="F381" i="12" s="1"/>
  <c r="I380" i="12"/>
  <c r="H380" i="12"/>
  <c r="B380" i="12"/>
  <c r="A380" i="12"/>
  <c r="F380" i="12" s="1"/>
  <c r="I379" i="12"/>
  <c r="H379" i="12"/>
  <c r="B379" i="12"/>
  <c r="A379" i="12"/>
  <c r="F379" i="12" s="1"/>
  <c r="I378" i="12"/>
  <c r="H378" i="12"/>
  <c r="B378" i="12"/>
  <c r="A378" i="12"/>
  <c r="F378" i="12" s="1"/>
  <c r="I377" i="12"/>
  <c r="H377" i="12"/>
  <c r="B377" i="12"/>
  <c r="A377" i="12"/>
  <c r="F377" i="12" s="1"/>
  <c r="I376" i="12"/>
  <c r="H376" i="12"/>
  <c r="B376" i="12"/>
  <c r="A376" i="12"/>
  <c r="F376" i="12" s="1"/>
  <c r="I375" i="12"/>
  <c r="H375" i="12"/>
  <c r="B375" i="12"/>
  <c r="A375" i="12"/>
  <c r="F375" i="12" s="1"/>
  <c r="I374" i="12"/>
  <c r="H374" i="12"/>
  <c r="B374" i="12"/>
  <c r="A374" i="12"/>
  <c r="F374" i="12" s="1"/>
  <c r="I373" i="12"/>
  <c r="H373" i="12"/>
  <c r="B373" i="12"/>
  <c r="A373" i="12"/>
  <c r="F373" i="12" s="1"/>
  <c r="I372" i="12"/>
  <c r="H372" i="12"/>
  <c r="B372" i="12"/>
  <c r="A372" i="12"/>
  <c r="F372" i="12" s="1"/>
  <c r="I371" i="12"/>
  <c r="H371" i="12"/>
  <c r="B371" i="12"/>
  <c r="A371" i="12"/>
  <c r="F371" i="12" s="1"/>
  <c r="G371" i="12" s="1"/>
  <c r="I370" i="12"/>
  <c r="H370" i="12"/>
  <c r="B370" i="12"/>
  <c r="A370" i="12"/>
  <c r="F370" i="12" s="1"/>
  <c r="G370" i="12" s="1"/>
  <c r="I369" i="12"/>
  <c r="H369" i="12"/>
  <c r="B369" i="12"/>
  <c r="A369" i="12"/>
  <c r="F369" i="12" s="1"/>
  <c r="I368" i="12"/>
  <c r="H368" i="12"/>
  <c r="B368" i="12"/>
  <c r="A368" i="12"/>
  <c r="F368" i="12" s="1"/>
  <c r="I367" i="12"/>
  <c r="H367" i="12"/>
  <c r="B367" i="12"/>
  <c r="A367" i="12"/>
  <c r="F367" i="12" s="1"/>
  <c r="G367" i="12" s="1"/>
  <c r="I366" i="12"/>
  <c r="H366" i="12"/>
  <c r="B366" i="12"/>
  <c r="A366" i="12"/>
  <c r="F366" i="12" s="1"/>
  <c r="G366" i="12" s="1"/>
  <c r="I365" i="12"/>
  <c r="H365" i="12"/>
  <c r="B365" i="12"/>
  <c r="A365" i="12"/>
  <c r="F365" i="12" s="1"/>
  <c r="I364" i="12"/>
  <c r="H364" i="12"/>
  <c r="B364" i="12"/>
  <c r="A364" i="12"/>
  <c r="F364" i="12" s="1"/>
  <c r="I363" i="12"/>
  <c r="H363" i="12"/>
  <c r="B363" i="12"/>
  <c r="A363" i="12"/>
  <c r="F363" i="12" s="1"/>
  <c r="G363" i="12" s="1"/>
  <c r="I362" i="12"/>
  <c r="H362" i="12"/>
  <c r="B362" i="12"/>
  <c r="A362" i="12"/>
  <c r="F362" i="12" s="1"/>
  <c r="G362" i="12" s="1"/>
  <c r="I361" i="12"/>
  <c r="H361" i="12"/>
  <c r="B361" i="12"/>
  <c r="A361" i="12"/>
  <c r="F361" i="12" s="1"/>
  <c r="I360" i="12"/>
  <c r="H360" i="12"/>
  <c r="B360" i="12"/>
  <c r="A360" i="12"/>
  <c r="F360" i="12" s="1"/>
  <c r="I359" i="12"/>
  <c r="H359" i="12"/>
  <c r="B359" i="12"/>
  <c r="A359" i="12"/>
  <c r="F359" i="12" s="1"/>
  <c r="G359" i="12" s="1"/>
  <c r="I358" i="12"/>
  <c r="H358" i="12"/>
  <c r="B358" i="12"/>
  <c r="A358" i="12"/>
  <c r="F358" i="12" s="1"/>
  <c r="G358" i="12" s="1"/>
  <c r="I357" i="12"/>
  <c r="H357" i="12"/>
  <c r="B357" i="12"/>
  <c r="A357" i="12"/>
  <c r="F357" i="12" s="1"/>
  <c r="I356" i="12"/>
  <c r="H356" i="12"/>
  <c r="B356" i="12"/>
  <c r="A356" i="12"/>
  <c r="F356" i="12" s="1"/>
  <c r="I355" i="12"/>
  <c r="H355" i="12"/>
  <c r="B355" i="12"/>
  <c r="A355" i="12"/>
  <c r="F355" i="12" s="1"/>
  <c r="G355" i="12" s="1"/>
  <c r="I354" i="12"/>
  <c r="H354" i="12"/>
  <c r="B354" i="12"/>
  <c r="A354" i="12"/>
  <c r="F354" i="12" s="1"/>
  <c r="G354" i="12" s="1"/>
  <c r="I353" i="12"/>
  <c r="H353" i="12"/>
  <c r="B353" i="12"/>
  <c r="A353" i="12"/>
  <c r="F353" i="12" s="1"/>
  <c r="I352" i="12"/>
  <c r="H352" i="12"/>
  <c r="B352" i="12"/>
  <c r="A352" i="12"/>
  <c r="F352" i="12" s="1"/>
  <c r="I351" i="12"/>
  <c r="H351" i="12"/>
  <c r="B351" i="12"/>
  <c r="A351" i="12"/>
  <c r="F351" i="12" s="1"/>
  <c r="G351" i="12" s="1"/>
  <c r="I350" i="12"/>
  <c r="H350" i="12"/>
  <c r="B350" i="12"/>
  <c r="A350" i="12"/>
  <c r="F350" i="12" s="1"/>
  <c r="G350" i="12" s="1"/>
  <c r="I349" i="12"/>
  <c r="H349" i="12"/>
  <c r="B349" i="12"/>
  <c r="A349" i="12"/>
  <c r="F349" i="12" s="1"/>
  <c r="I348" i="12"/>
  <c r="H348" i="12"/>
  <c r="B348" i="12"/>
  <c r="A348" i="12"/>
  <c r="F348" i="12" s="1"/>
  <c r="I347" i="12"/>
  <c r="H347" i="12"/>
  <c r="B347" i="12"/>
  <c r="A347" i="12"/>
  <c r="F347" i="12" s="1"/>
  <c r="G347" i="12" s="1"/>
  <c r="I346" i="12"/>
  <c r="H346" i="12"/>
  <c r="B346" i="12"/>
  <c r="A346" i="12"/>
  <c r="F346" i="12" s="1"/>
  <c r="G346" i="12" s="1"/>
  <c r="I345" i="12"/>
  <c r="H345" i="12"/>
  <c r="B345" i="12"/>
  <c r="A345" i="12"/>
  <c r="F345" i="12" s="1"/>
  <c r="I344" i="12"/>
  <c r="H344" i="12"/>
  <c r="B344" i="12"/>
  <c r="A344" i="12"/>
  <c r="F344" i="12" s="1"/>
  <c r="I343" i="12"/>
  <c r="H343" i="12"/>
  <c r="B343" i="12"/>
  <c r="A343" i="12"/>
  <c r="F343" i="12" s="1"/>
  <c r="G343" i="12" s="1"/>
  <c r="I342" i="12"/>
  <c r="H342" i="12"/>
  <c r="B342" i="12"/>
  <c r="A342" i="12"/>
  <c r="F342" i="12" s="1"/>
  <c r="G342" i="12" s="1"/>
  <c r="I341" i="12"/>
  <c r="H341" i="12"/>
  <c r="B341" i="12"/>
  <c r="A341" i="12"/>
  <c r="F341" i="12" s="1"/>
  <c r="I340" i="12"/>
  <c r="H340" i="12"/>
  <c r="B340" i="12"/>
  <c r="A340" i="12"/>
  <c r="F340" i="12" s="1"/>
  <c r="I339" i="12"/>
  <c r="H339" i="12"/>
  <c r="B339" i="12"/>
  <c r="A339" i="12"/>
  <c r="F339" i="12" s="1"/>
  <c r="G339" i="12" s="1"/>
  <c r="I338" i="12"/>
  <c r="H338" i="12"/>
  <c r="B338" i="12"/>
  <c r="A338" i="12"/>
  <c r="F338" i="12" s="1"/>
  <c r="G338" i="12" s="1"/>
  <c r="I337" i="12"/>
  <c r="H337" i="12"/>
  <c r="B337" i="12"/>
  <c r="A337" i="12"/>
  <c r="F337" i="12" s="1"/>
  <c r="I336" i="12"/>
  <c r="H336" i="12"/>
  <c r="B336" i="12"/>
  <c r="A336" i="12"/>
  <c r="F336" i="12" s="1"/>
  <c r="I335" i="12"/>
  <c r="H335" i="12"/>
  <c r="B335" i="12"/>
  <c r="A335" i="12"/>
  <c r="F335" i="12" s="1"/>
  <c r="G335" i="12" s="1"/>
  <c r="I334" i="12"/>
  <c r="H334" i="12"/>
  <c r="B334" i="12"/>
  <c r="A334" i="12"/>
  <c r="F334" i="12" s="1"/>
  <c r="G334" i="12" s="1"/>
  <c r="I333" i="12"/>
  <c r="H333" i="12"/>
  <c r="B333" i="12"/>
  <c r="A333" i="12"/>
  <c r="F333" i="12" s="1"/>
  <c r="I332" i="12"/>
  <c r="H332" i="12"/>
  <c r="B332" i="12"/>
  <c r="A332" i="12"/>
  <c r="F332" i="12" s="1"/>
  <c r="I331" i="12"/>
  <c r="H331" i="12"/>
  <c r="B331" i="12"/>
  <c r="A331" i="12"/>
  <c r="F331" i="12" s="1"/>
  <c r="G331" i="12" s="1"/>
  <c r="I330" i="12"/>
  <c r="H330" i="12"/>
  <c r="B330" i="12"/>
  <c r="A330" i="12"/>
  <c r="F330" i="12" s="1"/>
  <c r="G330" i="12" s="1"/>
  <c r="I329" i="12"/>
  <c r="H329" i="12"/>
  <c r="B329" i="12"/>
  <c r="A329" i="12"/>
  <c r="F329" i="12" s="1"/>
  <c r="I328" i="12"/>
  <c r="H328" i="12"/>
  <c r="B328" i="12"/>
  <c r="A328" i="12"/>
  <c r="F328" i="12" s="1"/>
  <c r="I327" i="12"/>
  <c r="H327" i="12"/>
  <c r="B327" i="12"/>
  <c r="A327" i="12"/>
  <c r="F327" i="12" s="1"/>
  <c r="G327" i="12" s="1"/>
  <c r="I326" i="12"/>
  <c r="H326" i="12"/>
  <c r="B326" i="12"/>
  <c r="A326" i="12"/>
  <c r="F326" i="12" s="1"/>
  <c r="G326" i="12" s="1"/>
  <c r="I325" i="12"/>
  <c r="H325" i="12"/>
  <c r="B325" i="12"/>
  <c r="A325" i="12"/>
  <c r="F325" i="12" s="1"/>
  <c r="I324" i="12"/>
  <c r="H324" i="12"/>
  <c r="B324" i="12"/>
  <c r="A324" i="12"/>
  <c r="F324" i="12" s="1"/>
  <c r="I323" i="12"/>
  <c r="H323" i="12"/>
  <c r="B323" i="12"/>
  <c r="A323" i="12"/>
  <c r="F323" i="12" s="1"/>
  <c r="G323" i="12" s="1"/>
  <c r="I322" i="12"/>
  <c r="H322" i="12"/>
  <c r="B322" i="12"/>
  <c r="A322" i="12"/>
  <c r="F322" i="12" s="1"/>
  <c r="G322" i="12" s="1"/>
  <c r="I321" i="12"/>
  <c r="H321" i="12"/>
  <c r="B321" i="12"/>
  <c r="A321" i="12"/>
  <c r="F321" i="12" s="1"/>
  <c r="I320" i="12"/>
  <c r="H320" i="12"/>
  <c r="B320" i="12"/>
  <c r="A320" i="12"/>
  <c r="F320" i="12" s="1"/>
  <c r="I319" i="12"/>
  <c r="H319" i="12"/>
  <c r="B319" i="12"/>
  <c r="A319" i="12"/>
  <c r="F319" i="12" s="1"/>
  <c r="G319" i="12" s="1"/>
  <c r="I318" i="12"/>
  <c r="H318" i="12"/>
  <c r="B318" i="12"/>
  <c r="A318" i="12"/>
  <c r="F318" i="12" s="1"/>
  <c r="G318" i="12" s="1"/>
  <c r="I317" i="12"/>
  <c r="H317" i="12"/>
  <c r="F317" i="12"/>
  <c r="B317" i="12"/>
  <c r="A317" i="12"/>
  <c r="I316" i="12"/>
  <c r="H316" i="12"/>
  <c r="B316" i="12"/>
  <c r="A316" i="12"/>
  <c r="F316" i="12" s="1"/>
  <c r="I315" i="12"/>
  <c r="H315" i="12"/>
  <c r="B315" i="12"/>
  <c r="A315" i="12"/>
  <c r="F315" i="12" s="1"/>
  <c r="I314" i="12"/>
  <c r="H314" i="12"/>
  <c r="B314" i="12"/>
  <c r="A314" i="12"/>
  <c r="F314" i="12" s="1"/>
  <c r="I313" i="12"/>
  <c r="H313" i="12"/>
  <c r="B313" i="12"/>
  <c r="A313" i="12"/>
  <c r="F313" i="12" s="1"/>
  <c r="I312" i="12"/>
  <c r="H312" i="12"/>
  <c r="B312" i="12"/>
  <c r="A312" i="12"/>
  <c r="F312" i="12" s="1"/>
  <c r="I311" i="12"/>
  <c r="H311" i="12"/>
  <c r="B311" i="12"/>
  <c r="A311" i="12"/>
  <c r="F311" i="12" s="1"/>
  <c r="I310" i="12"/>
  <c r="H310" i="12"/>
  <c r="B310" i="12"/>
  <c r="A310" i="12"/>
  <c r="F310" i="12" s="1"/>
  <c r="I309" i="12"/>
  <c r="H309" i="12"/>
  <c r="F309" i="12"/>
  <c r="B309" i="12"/>
  <c r="A309" i="12"/>
  <c r="I308" i="12"/>
  <c r="H308" i="12"/>
  <c r="B308" i="12"/>
  <c r="A308" i="12"/>
  <c r="F308" i="12" s="1"/>
  <c r="I307" i="12"/>
  <c r="H307" i="12"/>
  <c r="B307" i="12"/>
  <c r="A307" i="12"/>
  <c r="F307" i="12" s="1"/>
  <c r="I306" i="12"/>
  <c r="H306" i="12"/>
  <c r="B306" i="12"/>
  <c r="A306" i="12"/>
  <c r="F306" i="12" s="1"/>
  <c r="I305" i="12"/>
  <c r="H305" i="12"/>
  <c r="B305" i="12"/>
  <c r="A305" i="12"/>
  <c r="F305" i="12" s="1"/>
  <c r="I304" i="12"/>
  <c r="H304" i="12"/>
  <c r="B304" i="12"/>
  <c r="A304" i="12"/>
  <c r="F304" i="12" s="1"/>
  <c r="I303" i="12"/>
  <c r="H303" i="12"/>
  <c r="B303" i="12"/>
  <c r="A303" i="12"/>
  <c r="F303" i="12" s="1"/>
  <c r="I302" i="12"/>
  <c r="H302" i="12"/>
  <c r="B302" i="12"/>
  <c r="A302" i="12"/>
  <c r="F302" i="12" s="1"/>
  <c r="N301" i="1"/>
  <c r="I301" i="1"/>
  <c r="H301" i="1"/>
  <c r="G301" i="1"/>
  <c r="P301" i="1" s="1"/>
  <c r="F301" i="1"/>
  <c r="O301" i="1" s="1"/>
  <c r="E301" i="1"/>
  <c r="D301" i="1"/>
  <c r="L301" i="1" s="1"/>
  <c r="C301" i="1"/>
  <c r="J301" i="1" s="1"/>
  <c r="B301" i="1"/>
  <c r="A301" i="1"/>
  <c r="K300" i="1"/>
  <c r="I300" i="1"/>
  <c r="H300" i="1"/>
  <c r="G300" i="1"/>
  <c r="P300" i="1" s="1"/>
  <c r="F300" i="1"/>
  <c r="O300" i="1" s="1"/>
  <c r="E300" i="1"/>
  <c r="N300" i="1" s="1"/>
  <c r="D300" i="1"/>
  <c r="L300" i="1" s="1"/>
  <c r="C300" i="1"/>
  <c r="B300" i="1"/>
  <c r="A300" i="1"/>
  <c r="L299" i="1"/>
  <c r="I299" i="1"/>
  <c r="H299" i="1"/>
  <c r="G299" i="1"/>
  <c r="P299" i="1" s="1"/>
  <c r="F299" i="1"/>
  <c r="O299" i="1" s="1"/>
  <c r="E299" i="1"/>
  <c r="N299" i="1" s="1"/>
  <c r="D299" i="1"/>
  <c r="K299" i="1" s="1"/>
  <c r="C299" i="1"/>
  <c r="M299" i="1" s="1"/>
  <c r="B299" i="1"/>
  <c r="A299" i="1"/>
  <c r="K298" i="1"/>
  <c r="I298" i="1"/>
  <c r="H298" i="1"/>
  <c r="G298" i="1"/>
  <c r="P298" i="1" s="1"/>
  <c r="F298" i="1"/>
  <c r="O298" i="1" s="1"/>
  <c r="E298" i="1"/>
  <c r="N298" i="1" s="1"/>
  <c r="D298" i="1"/>
  <c r="L298" i="1" s="1"/>
  <c r="M298" i="1" s="1"/>
  <c r="C298" i="1"/>
  <c r="J298" i="1" s="1"/>
  <c r="B298" i="1"/>
  <c r="A298" i="1"/>
  <c r="P297" i="1"/>
  <c r="J297" i="1"/>
  <c r="I297" i="1"/>
  <c r="H297" i="1"/>
  <c r="G297" i="1"/>
  <c r="F297" i="1"/>
  <c r="O297" i="1" s="1"/>
  <c r="E297" i="1"/>
  <c r="N297" i="1" s="1"/>
  <c r="D297" i="1"/>
  <c r="L297" i="1" s="1"/>
  <c r="M297" i="1" s="1"/>
  <c r="C297" i="1"/>
  <c r="B297" i="1"/>
  <c r="A297" i="1"/>
  <c r="O296" i="1"/>
  <c r="I296" i="1"/>
  <c r="H296" i="1"/>
  <c r="G296" i="1"/>
  <c r="P296" i="1" s="1"/>
  <c r="F296" i="1"/>
  <c r="E296" i="1"/>
  <c r="N296" i="1" s="1"/>
  <c r="D296" i="1"/>
  <c r="L296" i="1" s="1"/>
  <c r="C296" i="1"/>
  <c r="B296" i="1"/>
  <c r="A296" i="1"/>
  <c r="I295" i="1"/>
  <c r="H295" i="1"/>
  <c r="G295" i="1"/>
  <c r="P295" i="1" s="1"/>
  <c r="F295" i="1"/>
  <c r="O295" i="1" s="1"/>
  <c r="E295" i="1"/>
  <c r="N295" i="1" s="1"/>
  <c r="D295" i="1"/>
  <c r="K295" i="1" s="1"/>
  <c r="C295" i="1"/>
  <c r="J295" i="1" s="1"/>
  <c r="B295" i="1"/>
  <c r="A295" i="1"/>
  <c r="I294" i="1"/>
  <c r="H294" i="1"/>
  <c r="G294" i="1"/>
  <c r="P294" i="1" s="1"/>
  <c r="F294" i="1"/>
  <c r="O294" i="1" s="1"/>
  <c r="E294" i="1"/>
  <c r="N294" i="1" s="1"/>
  <c r="D294" i="1"/>
  <c r="L294" i="1" s="1"/>
  <c r="C294" i="1"/>
  <c r="J294" i="1" s="1"/>
  <c r="B294" i="1"/>
  <c r="A294" i="1"/>
  <c r="P293" i="1"/>
  <c r="N293" i="1"/>
  <c r="J293" i="1"/>
  <c r="I293" i="1"/>
  <c r="H293" i="1"/>
  <c r="G293" i="1"/>
  <c r="F293" i="1"/>
  <c r="O293" i="1" s="1"/>
  <c r="E293" i="1"/>
  <c r="D293" i="1"/>
  <c r="C293" i="1"/>
  <c r="B293" i="1"/>
  <c r="A293" i="1"/>
  <c r="O292" i="1"/>
  <c r="K292" i="1"/>
  <c r="I292" i="1"/>
  <c r="H292" i="1"/>
  <c r="G292" i="1"/>
  <c r="P292" i="1" s="1"/>
  <c r="F292" i="1"/>
  <c r="E292" i="1"/>
  <c r="N292" i="1" s="1"/>
  <c r="D292" i="1"/>
  <c r="L292" i="1" s="1"/>
  <c r="C292" i="1"/>
  <c r="J292" i="1" s="1"/>
  <c r="B292" i="1"/>
  <c r="A292" i="1"/>
  <c r="N291" i="1"/>
  <c r="I291" i="1"/>
  <c r="H291" i="1"/>
  <c r="G291" i="1"/>
  <c r="P291" i="1" s="1"/>
  <c r="F291" i="1"/>
  <c r="O291" i="1" s="1"/>
  <c r="E291" i="1"/>
  <c r="D291" i="1"/>
  <c r="K291" i="1" s="1"/>
  <c r="C291" i="1"/>
  <c r="J291" i="1" s="1"/>
  <c r="B291" i="1"/>
  <c r="A291" i="1"/>
  <c r="K290" i="1"/>
  <c r="I290" i="1"/>
  <c r="H290" i="1"/>
  <c r="G290" i="1"/>
  <c r="P290" i="1" s="1"/>
  <c r="F290" i="1"/>
  <c r="O290" i="1" s="1"/>
  <c r="E290" i="1"/>
  <c r="N290" i="1" s="1"/>
  <c r="D290" i="1"/>
  <c r="L290" i="1" s="1"/>
  <c r="C290" i="1"/>
  <c r="J290" i="1" s="1"/>
  <c r="B290" i="1"/>
  <c r="A290" i="1"/>
  <c r="P289" i="1"/>
  <c r="J289" i="1"/>
  <c r="I289" i="1"/>
  <c r="H289" i="1"/>
  <c r="G289" i="1"/>
  <c r="F289" i="1"/>
  <c r="O289" i="1" s="1"/>
  <c r="E289" i="1"/>
  <c r="N289" i="1" s="1"/>
  <c r="D289" i="1"/>
  <c r="C289" i="1"/>
  <c r="B289" i="1"/>
  <c r="A289" i="1"/>
  <c r="O288" i="1"/>
  <c r="I288" i="1"/>
  <c r="H288" i="1"/>
  <c r="G288" i="1"/>
  <c r="P288" i="1" s="1"/>
  <c r="F288" i="1"/>
  <c r="E288" i="1"/>
  <c r="N288" i="1" s="1"/>
  <c r="D288" i="1"/>
  <c r="L288" i="1" s="1"/>
  <c r="C288" i="1"/>
  <c r="J288" i="1" s="1"/>
  <c r="B288" i="1"/>
  <c r="A288" i="1"/>
  <c r="I287" i="1"/>
  <c r="H287" i="1"/>
  <c r="G287" i="1"/>
  <c r="P287" i="1" s="1"/>
  <c r="F287" i="1"/>
  <c r="O287" i="1" s="1"/>
  <c r="E287" i="1"/>
  <c r="N287" i="1" s="1"/>
  <c r="D287" i="1"/>
  <c r="K287" i="1" s="1"/>
  <c r="C287" i="1"/>
  <c r="J287" i="1" s="1"/>
  <c r="B287" i="1"/>
  <c r="A287" i="1"/>
  <c r="I286" i="1"/>
  <c r="H286" i="1"/>
  <c r="G286" i="1"/>
  <c r="P286" i="1" s="1"/>
  <c r="F286" i="1"/>
  <c r="O286" i="1" s="1"/>
  <c r="E286" i="1"/>
  <c r="N286" i="1" s="1"/>
  <c r="D286" i="1"/>
  <c r="L286" i="1" s="1"/>
  <c r="C286" i="1"/>
  <c r="J286" i="1" s="1"/>
  <c r="B286" i="1"/>
  <c r="A286" i="1"/>
  <c r="P285" i="1"/>
  <c r="N285" i="1"/>
  <c r="J285" i="1"/>
  <c r="I285" i="1"/>
  <c r="H285" i="1"/>
  <c r="G285" i="1"/>
  <c r="F285" i="1"/>
  <c r="O285" i="1" s="1"/>
  <c r="E285" i="1"/>
  <c r="D285" i="1"/>
  <c r="C285" i="1"/>
  <c r="B285" i="1"/>
  <c r="A285" i="1"/>
  <c r="O284" i="1"/>
  <c r="K284" i="1"/>
  <c r="I284" i="1"/>
  <c r="H284" i="1"/>
  <c r="G284" i="1"/>
  <c r="P284" i="1" s="1"/>
  <c r="F284" i="1"/>
  <c r="E284" i="1"/>
  <c r="N284" i="1" s="1"/>
  <c r="D284" i="1"/>
  <c r="L284" i="1" s="1"/>
  <c r="C284" i="1"/>
  <c r="J284" i="1" s="1"/>
  <c r="B284" i="1"/>
  <c r="A284" i="1"/>
  <c r="N283" i="1"/>
  <c r="I283" i="1"/>
  <c r="H283" i="1"/>
  <c r="G283" i="1"/>
  <c r="P283" i="1" s="1"/>
  <c r="F283" i="1"/>
  <c r="O283" i="1" s="1"/>
  <c r="E283" i="1"/>
  <c r="D283" i="1"/>
  <c r="K283" i="1" s="1"/>
  <c r="C283" i="1"/>
  <c r="J283" i="1" s="1"/>
  <c r="B283" i="1"/>
  <c r="A283" i="1"/>
  <c r="K282" i="1"/>
  <c r="I282" i="1"/>
  <c r="H282" i="1"/>
  <c r="G282" i="1"/>
  <c r="P282" i="1" s="1"/>
  <c r="F282" i="1"/>
  <c r="O282" i="1" s="1"/>
  <c r="E282" i="1"/>
  <c r="N282" i="1" s="1"/>
  <c r="D282" i="1"/>
  <c r="L282" i="1" s="1"/>
  <c r="C282" i="1"/>
  <c r="J282" i="1" s="1"/>
  <c r="B282" i="1"/>
  <c r="A282" i="1"/>
  <c r="P281" i="1"/>
  <c r="J281" i="1"/>
  <c r="I281" i="1"/>
  <c r="H281" i="1"/>
  <c r="G281" i="1"/>
  <c r="F281" i="1"/>
  <c r="O281" i="1" s="1"/>
  <c r="E281" i="1"/>
  <c r="N281" i="1" s="1"/>
  <c r="D281" i="1"/>
  <c r="C281" i="1"/>
  <c r="B281" i="1"/>
  <c r="A281" i="1"/>
  <c r="O280" i="1"/>
  <c r="I280" i="1"/>
  <c r="H280" i="1"/>
  <c r="G280" i="1"/>
  <c r="P280" i="1" s="1"/>
  <c r="F280" i="1"/>
  <c r="E280" i="1"/>
  <c r="N280" i="1" s="1"/>
  <c r="D280" i="1"/>
  <c r="L280" i="1" s="1"/>
  <c r="C280" i="1"/>
  <c r="J280" i="1" s="1"/>
  <c r="B280" i="1"/>
  <c r="A280" i="1"/>
  <c r="I279" i="1"/>
  <c r="H279" i="1"/>
  <c r="G279" i="1"/>
  <c r="P279" i="1" s="1"/>
  <c r="F279" i="1"/>
  <c r="O279" i="1" s="1"/>
  <c r="E279" i="1"/>
  <c r="N279" i="1" s="1"/>
  <c r="D279" i="1"/>
  <c r="K279" i="1" s="1"/>
  <c r="C279" i="1"/>
  <c r="J279" i="1" s="1"/>
  <c r="B279" i="1"/>
  <c r="A279" i="1"/>
  <c r="I278" i="1"/>
  <c r="H278" i="1"/>
  <c r="G278" i="1"/>
  <c r="P278" i="1" s="1"/>
  <c r="F278" i="1"/>
  <c r="O278" i="1" s="1"/>
  <c r="E278" i="1"/>
  <c r="N278" i="1" s="1"/>
  <c r="D278" i="1"/>
  <c r="L278" i="1" s="1"/>
  <c r="C278" i="1"/>
  <c r="J278" i="1" s="1"/>
  <c r="B278" i="1"/>
  <c r="A278" i="1"/>
  <c r="P277" i="1"/>
  <c r="N277" i="1"/>
  <c r="J277" i="1"/>
  <c r="I277" i="1"/>
  <c r="H277" i="1"/>
  <c r="G277" i="1"/>
  <c r="F277" i="1"/>
  <c r="O277" i="1" s="1"/>
  <c r="E277" i="1"/>
  <c r="D277" i="1"/>
  <c r="C277" i="1"/>
  <c r="B277" i="1"/>
  <c r="A277" i="1"/>
  <c r="O276" i="1"/>
  <c r="K276" i="1"/>
  <c r="I276" i="1"/>
  <c r="H276" i="1"/>
  <c r="G276" i="1"/>
  <c r="P276" i="1" s="1"/>
  <c r="F276" i="1"/>
  <c r="E276" i="1"/>
  <c r="N276" i="1" s="1"/>
  <c r="D276" i="1"/>
  <c r="L276" i="1" s="1"/>
  <c r="C276" i="1"/>
  <c r="J276" i="1" s="1"/>
  <c r="B276" i="1"/>
  <c r="A276" i="1"/>
  <c r="N275" i="1"/>
  <c r="I275" i="1"/>
  <c r="H275" i="1"/>
  <c r="G275" i="1"/>
  <c r="P275" i="1" s="1"/>
  <c r="F275" i="1"/>
  <c r="O275" i="1" s="1"/>
  <c r="E275" i="1"/>
  <c r="D275" i="1"/>
  <c r="K275" i="1" s="1"/>
  <c r="C275" i="1"/>
  <c r="J275" i="1" s="1"/>
  <c r="B275" i="1"/>
  <c r="A275" i="1"/>
  <c r="K274" i="1"/>
  <c r="I274" i="1"/>
  <c r="H274" i="1"/>
  <c r="G274" i="1"/>
  <c r="P274" i="1" s="1"/>
  <c r="F274" i="1"/>
  <c r="O274" i="1" s="1"/>
  <c r="E274" i="1"/>
  <c r="N274" i="1" s="1"/>
  <c r="D274" i="1"/>
  <c r="L274" i="1" s="1"/>
  <c r="C274" i="1"/>
  <c r="J274" i="1" s="1"/>
  <c r="B274" i="1"/>
  <c r="A274" i="1"/>
  <c r="P273" i="1"/>
  <c r="J273" i="1"/>
  <c r="I273" i="1"/>
  <c r="H273" i="1"/>
  <c r="G273" i="1"/>
  <c r="F273" i="1"/>
  <c r="O273" i="1" s="1"/>
  <c r="E273" i="1"/>
  <c r="N273" i="1" s="1"/>
  <c r="D273" i="1"/>
  <c r="C273" i="1"/>
  <c r="B273" i="1"/>
  <c r="A273" i="1"/>
  <c r="O272" i="1"/>
  <c r="I272" i="1"/>
  <c r="H272" i="1"/>
  <c r="G272" i="1"/>
  <c r="P272" i="1" s="1"/>
  <c r="F272" i="1"/>
  <c r="E272" i="1"/>
  <c r="N272" i="1" s="1"/>
  <c r="D272" i="1"/>
  <c r="L272" i="1" s="1"/>
  <c r="C272" i="1"/>
  <c r="J272" i="1" s="1"/>
  <c r="B272" i="1"/>
  <c r="A272" i="1"/>
  <c r="I271" i="1"/>
  <c r="H271" i="1"/>
  <c r="G271" i="1"/>
  <c r="P271" i="1" s="1"/>
  <c r="F271" i="1"/>
  <c r="O271" i="1" s="1"/>
  <c r="E271" i="1"/>
  <c r="N271" i="1" s="1"/>
  <c r="D271" i="1"/>
  <c r="C271" i="1"/>
  <c r="J271" i="1" s="1"/>
  <c r="B271" i="1"/>
  <c r="A271" i="1"/>
  <c r="I270" i="1"/>
  <c r="H270" i="1"/>
  <c r="G270" i="1"/>
  <c r="P270" i="1" s="1"/>
  <c r="F270" i="1"/>
  <c r="O270" i="1" s="1"/>
  <c r="E270" i="1"/>
  <c r="N270" i="1" s="1"/>
  <c r="D270" i="1"/>
  <c r="L270" i="1" s="1"/>
  <c r="C270" i="1"/>
  <c r="J270" i="1" s="1"/>
  <c r="B270" i="1"/>
  <c r="A270" i="1"/>
  <c r="P269" i="1"/>
  <c r="N269" i="1"/>
  <c r="J269" i="1"/>
  <c r="I269" i="1"/>
  <c r="H269" i="1"/>
  <c r="G269" i="1"/>
  <c r="F269" i="1"/>
  <c r="O269" i="1" s="1"/>
  <c r="E269" i="1"/>
  <c r="D269" i="1"/>
  <c r="C269" i="1"/>
  <c r="B269" i="1"/>
  <c r="A269" i="1"/>
  <c r="K268" i="1"/>
  <c r="I268" i="1"/>
  <c r="H268" i="1"/>
  <c r="G268" i="1"/>
  <c r="P268" i="1" s="1"/>
  <c r="F268" i="1"/>
  <c r="O268" i="1" s="1"/>
  <c r="E268" i="1"/>
  <c r="N268" i="1" s="1"/>
  <c r="D268" i="1"/>
  <c r="L268" i="1" s="1"/>
  <c r="C268" i="1"/>
  <c r="J268" i="1" s="1"/>
  <c r="B268" i="1"/>
  <c r="A268" i="1"/>
  <c r="I267" i="1"/>
  <c r="H267" i="1"/>
  <c r="G267" i="1"/>
  <c r="P267" i="1" s="1"/>
  <c r="F267" i="1"/>
  <c r="O267" i="1" s="1"/>
  <c r="E267" i="1"/>
  <c r="N267" i="1" s="1"/>
  <c r="D267" i="1"/>
  <c r="L267" i="1" s="1"/>
  <c r="C267" i="1"/>
  <c r="B267" i="1"/>
  <c r="A267" i="1"/>
  <c r="P266" i="1"/>
  <c r="K266" i="1"/>
  <c r="I266" i="1"/>
  <c r="H266" i="1"/>
  <c r="G266" i="1"/>
  <c r="F266" i="1"/>
  <c r="O266" i="1" s="1"/>
  <c r="E266" i="1"/>
  <c r="N266" i="1" s="1"/>
  <c r="D266" i="1"/>
  <c r="L266" i="1" s="1"/>
  <c r="C266" i="1"/>
  <c r="B266" i="1"/>
  <c r="A266" i="1"/>
  <c r="P265" i="1"/>
  <c r="J265" i="1"/>
  <c r="I265" i="1"/>
  <c r="H265" i="1"/>
  <c r="G265" i="1"/>
  <c r="F265" i="1"/>
  <c r="O265" i="1" s="1"/>
  <c r="E265" i="1"/>
  <c r="N265" i="1" s="1"/>
  <c r="D265" i="1"/>
  <c r="C265" i="1"/>
  <c r="B265" i="1"/>
  <c r="A265" i="1"/>
  <c r="I264" i="1"/>
  <c r="H264" i="1"/>
  <c r="G264" i="1"/>
  <c r="P264" i="1" s="1"/>
  <c r="F264" i="1"/>
  <c r="O264" i="1" s="1"/>
  <c r="E264" i="1"/>
  <c r="N264" i="1" s="1"/>
  <c r="D264" i="1"/>
  <c r="L264" i="1" s="1"/>
  <c r="C264" i="1"/>
  <c r="J264" i="1" s="1"/>
  <c r="B264" i="1"/>
  <c r="A264" i="1"/>
  <c r="O263" i="1"/>
  <c r="I263" i="1"/>
  <c r="H263" i="1"/>
  <c r="G263" i="1"/>
  <c r="P263" i="1" s="1"/>
  <c r="F263" i="1"/>
  <c r="E263" i="1"/>
  <c r="N263" i="1" s="1"/>
  <c r="D263" i="1"/>
  <c r="L263" i="1" s="1"/>
  <c r="C263" i="1"/>
  <c r="M263" i="1" s="1"/>
  <c r="B263" i="1"/>
  <c r="A263" i="1"/>
  <c r="P262" i="1"/>
  <c r="K262" i="1"/>
  <c r="I262" i="1"/>
  <c r="H262" i="1"/>
  <c r="G262" i="1"/>
  <c r="F262" i="1"/>
  <c r="O262" i="1" s="1"/>
  <c r="E262" i="1"/>
  <c r="N262" i="1" s="1"/>
  <c r="D262" i="1"/>
  <c r="L262" i="1" s="1"/>
  <c r="C262" i="1"/>
  <c r="B262" i="1"/>
  <c r="A262" i="1"/>
  <c r="I261" i="1"/>
  <c r="H261" i="1"/>
  <c r="G261" i="1"/>
  <c r="P261" i="1" s="1"/>
  <c r="F261" i="1"/>
  <c r="O261" i="1" s="1"/>
  <c r="E261" i="1"/>
  <c r="N261" i="1" s="1"/>
  <c r="D261" i="1"/>
  <c r="C261" i="1"/>
  <c r="J261" i="1" s="1"/>
  <c r="B261" i="1"/>
  <c r="A261" i="1"/>
  <c r="N260" i="1"/>
  <c r="I260" i="1"/>
  <c r="H260" i="1"/>
  <c r="G260" i="1"/>
  <c r="P260" i="1" s="1"/>
  <c r="F260" i="1"/>
  <c r="O260" i="1" s="1"/>
  <c r="E260" i="1"/>
  <c r="D260" i="1"/>
  <c r="L260" i="1" s="1"/>
  <c r="C260" i="1"/>
  <c r="J260" i="1" s="1"/>
  <c r="B260" i="1"/>
  <c r="A260" i="1"/>
  <c r="I259" i="1"/>
  <c r="H259" i="1"/>
  <c r="G259" i="1"/>
  <c r="P259" i="1" s="1"/>
  <c r="F259" i="1"/>
  <c r="O259" i="1" s="1"/>
  <c r="E259" i="1"/>
  <c r="N259" i="1" s="1"/>
  <c r="D259" i="1"/>
  <c r="C259" i="1"/>
  <c r="J259" i="1" s="1"/>
  <c r="B259" i="1"/>
  <c r="A259" i="1"/>
  <c r="L258" i="1"/>
  <c r="I258" i="1"/>
  <c r="H258" i="1"/>
  <c r="G258" i="1"/>
  <c r="P258" i="1" s="1"/>
  <c r="F258" i="1"/>
  <c r="O258" i="1" s="1"/>
  <c r="E258" i="1"/>
  <c r="N258" i="1" s="1"/>
  <c r="D258" i="1"/>
  <c r="K258" i="1" s="1"/>
  <c r="C258" i="1"/>
  <c r="J258" i="1" s="1"/>
  <c r="B258" i="1"/>
  <c r="A258" i="1"/>
  <c r="J257" i="1"/>
  <c r="I257" i="1"/>
  <c r="H257" i="1"/>
  <c r="G257" i="1"/>
  <c r="P257" i="1" s="1"/>
  <c r="F257" i="1"/>
  <c r="O257" i="1" s="1"/>
  <c r="E257" i="1"/>
  <c r="N257" i="1" s="1"/>
  <c r="D257" i="1"/>
  <c r="L257" i="1" s="1"/>
  <c r="C257" i="1"/>
  <c r="B257" i="1"/>
  <c r="A257" i="1"/>
  <c r="O256" i="1"/>
  <c r="K256" i="1"/>
  <c r="I256" i="1"/>
  <c r="H256" i="1"/>
  <c r="G256" i="1"/>
  <c r="P256" i="1" s="1"/>
  <c r="F256" i="1"/>
  <c r="E256" i="1"/>
  <c r="N256" i="1" s="1"/>
  <c r="D256" i="1"/>
  <c r="L256" i="1" s="1"/>
  <c r="C256" i="1"/>
  <c r="J256" i="1" s="1"/>
  <c r="B256" i="1"/>
  <c r="A256" i="1"/>
  <c r="I255" i="1"/>
  <c r="H255" i="1"/>
  <c r="G255" i="1"/>
  <c r="P255" i="1" s="1"/>
  <c r="F255" i="1"/>
  <c r="O255" i="1" s="1"/>
  <c r="E255" i="1"/>
  <c r="N255" i="1" s="1"/>
  <c r="D255" i="1"/>
  <c r="C255" i="1"/>
  <c r="J255" i="1" s="1"/>
  <c r="B255" i="1"/>
  <c r="A255" i="1"/>
  <c r="P254" i="1"/>
  <c r="J254" i="1"/>
  <c r="I254" i="1"/>
  <c r="H254" i="1"/>
  <c r="G254" i="1"/>
  <c r="F254" i="1"/>
  <c r="O254" i="1" s="1"/>
  <c r="E254" i="1"/>
  <c r="N254" i="1" s="1"/>
  <c r="D254" i="1"/>
  <c r="K254" i="1" s="1"/>
  <c r="C254" i="1"/>
  <c r="B254" i="1"/>
  <c r="A254" i="1"/>
  <c r="K253" i="1"/>
  <c r="I253" i="1"/>
  <c r="H253" i="1"/>
  <c r="G253" i="1"/>
  <c r="P253" i="1" s="1"/>
  <c r="F253" i="1"/>
  <c r="O253" i="1" s="1"/>
  <c r="E253" i="1"/>
  <c r="N253" i="1" s="1"/>
  <c r="D253" i="1"/>
  <c r="L253" i="1" s="1"/>
  <c r="C253" i="1"/>
  <c r="B253" i="1"/>
  <c r="A253" i="1"/>
  <c r="J252" i="1"/>
  <c r="I252" i="1"/>
  <c r="H252" i="1"/>
  <c r="G252" i="1"/>
  <c r="P252" i="1" s="1"/>
  <c r="F252" i="1"/>
  <c r="O252" i="1" s="1"/>
  <c r="E252" i="1"/>
  <c r="N252" i="1" s="1"/>
  <c r="D252" i="1"/>
  <c r="K252" i="1" s="1"/>
  <c r="C252" i="1"/>
  <c r="B252" i="1"/>
  <c r="A252" i="1"/>
  <c r="O251" i="1"/>
  <c r="I251" i="1"/>
  <c r="H251" i="1"/>
  <c r="G251" i="1"/>
  <c r="P251" i="1" s="1"/>
  <c r="F251" i="1"/>
  <c r="E251" i="1"/>
  <c r="N251" i="1" s="1"/>
  <c r="D251" i="1"/>
  <c r="K251" i="1" s="1"/>
  <c r="C251" i="1"/>
  <c r="J251" i="1" s="1"/>
  <c r="B251" i="1"/>
  <c r="A251" i="1"/>
  <c r="I250" i="1"/>
  <c r="H250" i="1"/>
  <c r="G250" i="1"/>
  <c r="P250" i="1" s="1"/>
  <c r="F250" i="1"/>
  <c r="O250" i="1" s="1"/>
  <c r="E250" i="1"/>
  <c r="N250" i="1" s="1"/>
  <c r="D250" i="1"/>
  <c r="K250" i="1" s="1"/>
  <c r="C250" i="1"/>
  <c r="J250" i="1" s="1"/>
  <c r="B250" i="1"/>
  <c r="A250" i="1"/>
  <c r="K249" i="1"/>
  <c r="I249" i="1"/>
  <c r="H249" i="1"/>
  <c r="G249" i="1"/>
  <c r="P249" i="1" s="1"/>
  <c r="F249" i="1"/>
  <c r="O249" i="1" s="1"/>
  <c r="E249" i="1"/>
  <c r="N249" i="1" s="1"/>
  <c r="D249" i="1"/>
  <c r="L249" i="1" s="1"/>
  <c r="C249" i="1"/>
  <c r="M249" i="1" s="1"/>
  <c r="B249" i="1"/>
  <c r="A249" i="1"/>
  <c r="L248" i="1"/>
  <c r="I248" i="1"/>
  <c r="H248" i="1"/>
  <c r="G248" i="1"/>
  <c r="P248" i="1" s="1"/>
  <c r="F248" i="1"/>
  <c r="O248" i="1" s="1"/>
  <c r="E248" i="1"/>
  <c r="N248" i="1" s="1"/>
  <c r="D248" i="1"/>
  <c r="K248" i="1" s="1"/>
  <c r="C248" i="1"/>
  <c r="J248" i="1" s="1"/>
  <c r="B248" i="1"/>
  <c r="A248" i="1"/>
  <c r="I247" i="1"/>
  <c r="H247" i="1"/>
  <c r="G247" i="1"/>
  <c r="P247" i="1" s="1"/>
  <c r="F247" i="1"/>
  <c r="O247" i="1" s="1"/>
  <c r="E247" i="1"/>
  <c r="N247" i="1" s="1"/>
  <c r="D247" i="1"/>
  <c r="K247" i="1" s="1"/>
  <c r="C247" i="1"/>
  <c r="B247" i="1"/>
  <c r="A247" i="1"/>
  <c r="P246" i="1"/>
  <c r="I246" i="1"/>
  <c r="H246" i="1"/>
  <c r="G246" i="1"/>
  <c r="F246" i="1"/>
  <c r="O246" i="1" s="1"/>
  <c r="E246" i="1"/>
  <c r="N246" i="1" s="1"/>
  <c r="D246" i="1"/>
  <c r="K246" i="1" s="1"/>
  <c r="C246" i="1"/>
  <c r="J246" i="1" s="1"/>
  <c r="B246" i="1"/>
  <c r="A246" i="1"/>
  <c r="O245" i="1"/>
  <c r="I245" i="1"/>
  <c r="H245" i="1"/>
  <c r="G245" i="1"/>
  <c r="P245" i="1" s="1"/>
  <c r="F245" i="1"/>
  <c r="E245" i="1"/>
  <c r="N245" i="1" s="1"/>
  <c r="D245" i="1"/>
  <c r="L245" i="1" s="1"/>
  <c r="C245" i="1"/>
  <c r="B245" i="1"/>
  <c r="A245" i="1"/>
  <c r="O244" i="1"/>
  <c r="I244" i="1"/>
  <c r="H244" i="1"/>
  <c r="G244" i="1"/>
  <c r="P244" i="1" s="1"/>
  <c r="F244" i="1"/>
  <c r="E244" i="1"/>
  <c r="N244" i="1" s="1"/>
  <c r="D244" i="1"/>
  <c r="C244" i="1"/>
  <c r="J244" i="1" s="1"/>
  <c r="B244" i="1"/>
  <c r="A244" i="1"/>
  <c r="O243" i="1"/>
  <c r="I243" i="1"/>
  <c r="H243" i="1"/>
  <c r="G243" i="1"/>
  <c r="P243" i="1" s="1"/>
  <c r="F243" i="1"/>
  <c r="E243" i="1"/>
  <c r="N243" i="1" s="1"/>
  <c r="D243" i="1"/>
  <c r="K243" i="1" s="1"/>
  <c r="C243" i="1"/>
  <c r="J243" i="1" s="1"/>
  <c r="B243" i="1"/>
  <c r="A243" i="1"/>
  <c r="L242" i="1"/>
  <c r="I242" i="1"/>
  <c r="H242" i="1"/>
  <c r="G242" i="1"/>
  <c r="P242" i="1" s="1"/>
  <c r="F242" i="1"/>
  <c r="O242" i="1" s="1"/>
  <c r="E242" i="1"/>
  <c r="N242" i="1" s="1"/>
  <c r="D242" i="1"/>
  <c r="K242" i="1" s="1"/>
  <c r="C242" i="1"/>
  <c r="J242" i="1" s="1"/>
  <c r="B242" i="1"/>
  <c r="A242" i="1"/>
  <c r="K241" i="1"/>
  <c r="I241" i="1"/>
  <c r="H241" i="1"/>
  <c r="G241" i="1"/>
  <c r="P241" i="1" s="1"/>
  <c r="F241" i="1"/>
  <c r="O241" i="1" s="1"/>
  <c r="E241" i="1"/>
  <c r="N241" i="1" s="1"/>
  <c r="D241" i="1"/>
  <c r="L241" i="1" s="1"/>
  <c r="C241" i="1"/>
  <c r="M241" i="1" s="1"/>
  <c r="B241" i="1"/>
  <c r="A241" i="1"/>
  <c r="N240" i="1"/>
  <c r="J240" i="1"/>
  <c r="I240" i="1"/>
  <c r="H240" i="1"/>
  <c r="G240" i="1"/>
  <c r="P240" i="1" s="1"/>
  <c r="F240" i="1"/>
  <c r="O240" i="1" s="1"/>
  <c r="E240" i="1"/>
  <c r="D240" i="1"/>
  <c r="K240" i="1" s="1"/>
  <c r="C240" i="1"/>
  <c r="B240" i="1"/>
  <c r="A240" i="1"/>
  <c r="L239" i="1"/>
  <c r="I239" i="1"/>
  <c r="H239" i="1"/>
  <c r="G239" i="1"/>
  <c r="P239" i="1" s="1"/>
  <c r="F239" i="1"/>
  <c r="O239" i="1" s="1"/>
  <c r="E239" i="1"/>
  <c r="N239" i="1" s="1"/>
  <c r="D239" i="1"/>
  <c r="K239" i="1" s="1"/>
  <c r="C239" i="1"/>
  <c r="J239" i="1" s="1"/>
  <c r="B239" i="1"/>
  <c r="A239" i="1"/>
  <c r="I238" i="1"/>
  <c r="H238" i="1"/>
  <c r="G238" i="1"/>
  <c r="P238" i="1" s="1"/>
  <c r="F238" i="1"/>
  <c r="O238" i="1" s="1"/>
  <c r="E238" i="1"/>
  <c r="N238" i="1" s="1"/>
  <c r="D238" i="1"/>
  <c r="C238" i="1"/>
  <c r="J238" i="1" s="1"/>
  <c r="B238" i="1"/>
  <c r="A238" i="1"/>
  <c r="K237" i="1"/>
  <c r="I237" i="1"/>
  <c r="H237" i="1"/>
  <c r="G237" i="1"/>
  <c r="P237" i="1" s="1"/>
  <c r="F237" i="1"/>
  <c r="O237" i="1" s="1"/>
  <c r="E237" i="1"/>
  <c r="N237" i="1" s="1"/>
  <c r="D237" i="1"/>
  <c r="L237" i="1" s="1"/>
  <c r="C237" i="1"/>
  <c r="M237" i="1" s="1"/>
  <c r="B237" i="1"/>
  <c r="A237" i="1"/>
  <c r="L236" i="1"/>
  <c r="J236" i="1"/>
  <c r="I236" i="1"/>
  <c r="H236" i="1"/>
  <c r="G236" i="1"/>
  <c r="P236" i="1" s="1"/>
  <c r="F236" i="1"/>
  <c r="O236" i="1" s="1"/>
  <c r="E236" i="1"/>
  <c r="N236" i="1" s="1"/>
  <c r="D236" i="1"/>
  <c r="K236" i="1" s="1"/>
  <c r="C236" i="1"/>
  <c r="B236" i="1"/>
  <c r="A236" i="1"/>
  <c r="I235" i="1"/>
  <c r="H235" i="1"/>
  <c r="G235" i="1"/>
  <c r="P235" i="1" s="1"/>
  <c r="F235" i="1"/>
  <c r="O235" i="1" s="1"/>
  <c r="E235" i="1"/>
  <c r="N235" i="1" s="1"/>
  <c r="D235" i="1"/>
  <c r="C235" i="1"/>
  <c r="J235" i="1" s="1"/>
  <c r="B235" i="1"/>
  <c r="A235" i="1"/>
  <c r="P234" i="1"/>
  <c r="I234" i="1"/>
  <c r="H234" i="1"/>
  <c r="G234" i="1"/>
  <c r="F234" i="1"/>
  <c r="O234" i="1" s="1"/>
  <c r="E234" i="1"/>
  <c r="N234" i="1" s="1"/>
  <c r="D234" i="1"/>
  <c r="K234" i="1" s="1"/>
  <c r="C234" i="1"/>
  <c r="J234" i="1" s="1"/>
  <c r="B234" i="1"/>
  <c r="A234" i="1"/>
  <c r="O233" i="1"/>
  <c r="I233" i="1"/>
  <c r="H233" i="1"/>
  <c r="G233" i="1"/>
  <c r="P233" i="1" s="1"/>
  <c r="F233" i="1"/>
  <c r="E233" i="1"/>
  <c r="N233" i="1" s="1"/>
  <c r="D233" i="1"/>
  <c r="L233" i="1" s="1"/>
  <c r="C233" i="1"/>
  <c r="B233" i="1"/>
  <c r="A233" i="1"/>
  <c r="O232" i="1"/>
  <c r="I232" i="1"/>
  <c r="H232" i="1"/>
  <c r="G232" i="1"/>
  <c r="P232" i="1" s="1"/>
  <c r="F232" i="1"/>
  <c r="E232" i="1"/>
  <c r="N232" i="1" s="1"/>
  <c r="D232" i="1"/>
  <c r="C232" i="1"/>
  <c r="J232" i="1" s="1"/>
  <c r="B232" i="1"/>
  <c r="A232" i="1"/>
  <c r="O231" i="1"/>
  <c r="I231" i="1"/>
  <c r="H231" i="1"/>
  <c r="G231" i="1"/>
  <c r="P231" i="1" s="1"/>
  <c r="F231" i="1"/>
  <c r="E231" i="1"/>
  <c r="N231" i="1" s="1"/>
  <c r="D231" i="1"/>
  <c r="K231" i="1" s="1"/>
  <c r="C231" i="1"/>
  <c r="J231" i="1" s="1"/>
  <c r="B231" i="1"/>
  <c r="A231" i="1"/>
  <c r="I230" i="1"/>
  <c r="H230" i="1"/>
  <c r="G230" i="1"/>
  <c r="P230" i="1" s="1"/>
  <c r="F230" i="1"/>
  <c r="O230" i="1" s="1"/>
  <c r="E230" i="1"/>
  <c r="N230" i="1" s="1"/>
  <c r="D230" i="1"/>
  <c r="K230" i="1" s="1"/>
  <c r="C230" i="1"/>
  <c r="J230" i="1" s="1"/>
  <c r="B230" i="1"/>
  <c r="A230" i="1"/>
  <c r="J229" i="1"/>
  <c r="I229" i="1"/>
  <c r="H229" i="1"/>
  <c r="G229" i="1"/>
  <c r="P229" i="1" s="1"/>
  <c r="F229" i="1"/>
  <c r="O229" i="1" s="1"/>
  <c r="E229" i="1"/>
  <c r="N229" i="1" s="1"/>
  <c r="D229" i="1"/>
  <c r="L229" i="1" s="1"/>
  <c r="C229" i="1"/>
  <c r="B229" i="1"/>
  <c r="A229" i="1"/>
  <c r="J228" i="1"/>
  <c r="I228" i="1"/>
  <c r="H228" i="1"/>
  <c r="G228" i="1"/>
  <c r="P228" i="1" s="1"/>
  <c r="F228" i="1"/>
  <c r="O228" i="1" s="1"/>
  <c r="E228" i="1"/>
  <c r="N228" i="1" s="1"/>
  <c r="D228" i="1"/>
  <c r="K228" i="1" s="1"/>
  <c r="C228" i="1"/>
  <c r="B228" i="1"/>
  <c r="A228" i="1"/>
  <c r="I227" i="1"/>
  <c r="H227" i="1"/>
  <c r="G227" i="1"/>
  <c r="P227" i="1" s="1"/>
  <c r="F227" i="1"/>
  <c r="O227" i="1" s="1"/>
  <c r="E227" i="1"/>
  <c r="N227" i="1" s="1"/>
  <c r="D227" i="1"/>
  <c r="C227" i="1"/>
  <c r="J227" i="1" s="1"/>
  <c r="B227" i="1"/>
  <c r="A227" i="1"/>
  <c r="P226" i="1"/>
  <c r="I226" i="1"/>
  <c r="H226" i="1"/>
  <c r="G226" i="1"/>
  <c r="F226" i="1"/>
  <c r="O226" i="1" s="1"/>
  <c r="E226" i="1"/>
  <c r="N226" i="1" s="1"/>
  <c r="D226" i="1"/>
  <c r="K226" i="1" s="1"/>
  <c r="C226" i="1"/>
  <c r="J226" i="1" s="1"/>
  <c r="B226" i="1"/>
  <c r="A226" i="1"/>
  <c r="O225" i="1"/>
  <c r="N225" i="1"/>
  <c r="I225" i="1"/>
  <c r="H225" i="1"/>
  <c r="G225" i="1"/>
  <c r="P225" i="1" s="1"/>
  <c r="F225" i="1"/>
  <c r="E225" i="1"/>
  <c r="D225" i="1"/>
  <c r="L225" i="1" s="1"/>
  <c r="C225" i="1"/>
  <c r="B225" i="1"/>
  <c r="A225" i="1"/>
  <c r="O224" i="1"/>
  <c r="N224" i="1"/>
  <c r="I224" i="1"/>
  <c r="H224" i="1"/>
  <c r="G224" i="1"/>
  <c r="P224" i="1" s="1"/>
  <c r="F224" i="1"/>
  <c r="E224" i="1"/>
  <c r="D224" i="1"/>
  <c r="K224" i="1" s="1"/>
  <c r="C224" i="1"/>
  <c r="J224" i="1" s="1"/>
  <c r="B224" i="1"/>
  <c r="A224" i="1"/>
  <c r="O223" i="1"/>
  <c r="L223" i="1"/>
  <c r="I223" i="1"/>
  <c r="H223" i="1"/>
  <c r="G223" i="1"/>
  <c r="P223" i="1" s="1"/>
  <c r="F223" i="1"/>
  <c r="E223" i="1"/>
  <c r="N223" i="1" s="1"/>
  <c r="D223" i="1"/>
  <c r="K223" i="1" s="1"/>
  <c r="C223" i="1"/>
  <c r="J223" i="1" s="1"/>
  <c r="B223" i="1"/>
  <c r="A223" i="1"/>
  <c r="J222" i="1"/>
  <c r="I222" i="1"/>
  <c r="H222" i="1"/>
  <c r="G222" i="1"/>
  <c r="P222" i="1" s="1"/>
  <c r="F222" i="1"/>
  <c r="O222" i="1" s="1"/>
  <c r="E222" i="1"/>
  <c r="N222" i="1" s="1"/>
  <c r="D222" i="1"/>
  <c r="C222" i="1"/>
  <c r="B222" i="1"/>
  <c r="A222" i="1"/>
  <c r="I221" i="1"/>
  <c r="H221" i="1"/>
  <c r="G221" i="1"/>
  <c r="P221" i="1" s="1"/>
  <c r="F221" i="1"/>
  <c r="O221" i="1" s="1"/>
  <c r="E221" i="1"/>
  <c r="N221" i="1" s="1"/>
  <c r="D221" i="1"/>
  <c r="L221" i="1" s="1"/>
  <c r="C221" i="1"/>
  <c r="J221" i="1" s="1"/>
  <c r="B221" i="1"/>
  <c r="A221" i="1"/>
  <c r="N220" i="1"/>
  <c r="I220" i="1"/>
  <c r="H220" i="1"/>
  <c r="G220" i="1"/>
  <c r="P220" i="1" s="1"/>
  <c r="F220" i="1"/>
  <c r="O220" i="1" s="1"/>
  <c r="E220" i="1"/>
  <c r="D220" i="1"/>
  <c r="L220" i="1" s="1"/>
  <c r="C220" i="1"/>
  <c r="J220" i="1" s="1"/>
  <c r="B220" i="1"/>
  <c r="A220" i="1"/>
  <c r="I219" i="1"/>
  <c r="H219" i="1"/>
  <c r="G219" i="1"/>
  <c r="P219" i="1" s="1"/>
  <c r="F219" i="1"/>
  <c r="O219" i="1" s="1"/>
  <c r="E219" i="1"/>
  <c r="N219" i="1" s="1"/>
  <c r="D219" i="1"/>
  <c r="C219" i="1"/>
  <c r="J219" i="1" s="1"/>
  <c r="B219" i="1"/>
  <c r="A219" i="1"/>
  <c r="I218" i="1"/>
  <c r="H218" i="1"/>
  <c r="G218" i="1"/>
  <c r="P218" i="1" s="1"/>
  <c r="F218" i="1"/>
  <c r="O218" i="1" s="1"/>
  <c r="E218" i="1"/>
  <c r="N218" i="1" s="1"/>
  <c r="D218" i="1"/>
  <c r="K218" i="1" s="1"/>
  <c r="C218" i="1"/>
  <c r="J218" i="1" s="1"/>
  <c r="B218" i="1"/>
  <c r="A218" i="1"/>
  <c r="K217" i="1"/>
  <c r="I217" i="1"/>
  <c r="H217" i="1"/>
  <c r="G217" i="1"/>
  <c r="P217" i="1" s="1"/>
  <c r="F217" i="1"/>
  <c r="O217" i="1" s="1"/>
  <c r="E217" i="1"/>
  <c r="N217" i="1" s="1"/>
  <c r="D217" i="1"/>
  <c r="L217" i="1" s="1"/>
  <c r="C217" i="1"/>
  <c r="B217" i="1"/>
  <c r="A217" i="1"/>
  <c r="J216" i="1"/>
  <c r="I216" i="1"/>
  <c r="H216" i="1"/>
  <c r="G216" i="1"/>
  <c r="P216" i="1" s="1"/>
  <c r="F216" i="1"/>
  <c r="O216" i="1" s="1"/>
  <c r="E216" i="1"/>
  <c r="N216" i="1" s="1"/>
  <c r="D216" i="1"/>
  <c r="L216" i="1" s="1"/>
  <c r="C216" i="1"/>
  <c r="B216" i="1"/>
  <c r="A216" i="1"/>
  <c r="I215" i="1"/>
  <c r="H215" i="1"/>
  <c r="G215" i="1"/>
  <c r="P215" i="1" s="1"/>
  <c r="F215" i="1"/>
  <c r="O215" i="1" s="1"/>
  <c r="E215" i="1"/>
  <c r="N215" i="1" s="1"/>
  <c r="D215" i="1"/>
  <c r="C215" i="1"/>
  <c r="J215" i="1" s="1"/>
  <c r="B215" i="1"/>
  <c r="A215" i="1"/>
  <c r="I214" i="1"/>
  <c r="H214" i="1"/>
  <c r="G214" i="1"/>
  <c r="P214" i="1" s="1"/>
  <c r="F214" i="1"/>
  <c r="O214" i="1" s="1"/>
  <c r="E214" i="1"/>
  <c r="N214" i="1" s="1"/>
  <c r="D214" i="1"/>
  <c r="C214" i="1"/>
  <c r="J214" i="1" s="1"/>
  <c r="B214" i="1"/>
  <c r="A214" i="1"/>
  <c r="I213" i="1"/>
  <c r="H213" i="1"/>
  <c r="G213" i="1"/>
  <c r="P213" i="1" s="1"/>
  <c r="F213" i="1"/>
  <c r="O213" i="1" s="1"/>
  <c r="E213" i="1"/>
  <c r="N213" i="1" s="1"/>
  <c r="D213" i="1"/>
  <c r="L213" i="1" s="1"/>
  <c r="C213" i="1"/>
  <c r="B213" i="1"/>
  <c r="A213" i="1"/>
  <c r="N212" i="1"/>
  <c r="I212" i="1"/>
  <c r="H212" i="1"/>
  <c r="G212" i="1"/>
  <c r="P212" i="1" s="1"/>
  <c r="F212" i="1"/>
  <c r="O212" i="1" s="1"/>
  <c r="E212" i="1"/>
  <c r="D212" i="1"/>
  <c r="L212" i="1" s="1"/>
  <c r="C212" i="1"/>
  <c r="J212" i="1" s="1"/>
  <c r="B212" i="1"/>
  <c r="A212" i="1"/>
  <c r="I211" i="1"/>
  <c r="H211" i="1"/>
  <c r="G211" i="1"/>
  <c r="P211" i="1" s="1"/>
  <c r="F211" i="1"/>
  <c r="O211" i="1" s="1"/>
  <c r="E211" i="1"/>
  <c r="N211" i="1" s="1"/>
  <c r="D211" i="1"/>
  <c r="C211" i="1"/>
  <c r="J211" i="1" s="1"/>
  <c r="B211" i="1"/>
  <c r="A211" i="1"/>
  <c r="I210" i="1"/>
  <c r="H210" i="1"/>
  <c r="G210" i="1"/>
  <c r="P210" i="1" s="1"/>
  <c r="F210" i="1"/>
  <c r="O210" i="1" s="1"/>
  <c r="E210" i="1"/>
  <c r="N210" i="1" s="1"/>
  <c r="D210" i="1"/>
  <c r="K210" i="1" s="1"/>
  <c r="C210" i="1"/>
  <c r="J210" i="1" s="1"/>
  <c r="B210" i="1"/>
  <c r="A210" i="1"/>
  <c r="O209" i="1"/>
  <c r="I209" i="1"/>
  <c r="H209" i="1"/>
  <c r="G209" i="1"/>
  <c r="P209" i="1" s="1"/>
  <c r="F209" i="1"/>
  <c r="E209" i="1"/>
  <c r="N209" i="1" s="1"/>
  <c r="D209" i="1"/>
  <c r="L209" i="1" s="1"/>
  <c r="C209" i="1"/>
  <c r="B209" i="1"/>
  <c r="A209" i="1"/>
  <c r="O208" i="1"/>
  <c r="N208" i="1"/>
  <c r="I208" i="1"/>
  <c r="H208" i="1"/>
  <c r="G208" i="1"/>
  <c r="P208" i="1" s="1"/>
  <c r="F208" i="1"/>
  <c r="E208" i="1"/>
  <c r="D208" i="1"/>
  <c r="L208" i="1" s="1"/>
  <c r="C208" i="1"/>
  <c r="J208" i="1" s="1"/>
  <c r="B208" i="1"/>
  <c r="A208" i="1"/>
  <c r="I207" i="1"/>
  <c r="H207" i="1"/>
  <c r="G207" i="1"/>
  <c r="P207" i="1" s="1"/>
  <c r="F207" i="1"/>
  <c r="O207" i="1" s="1"/>
  <c r="E207" i="1"/>
  <c r="N207" i="1" s="1"/>
  <c r="D207" i="1"/>
  <c r="C207" i="1"/>
  <c r="J207" i="1" s="1"/>
  <c r="B207" i="1"/>
  <c r="A207" i="1"/>
  <c r="J206" i="1"/>
  <c r="I206" i="1"/>
  <c r="H206" i="1"/>
  <c r="G206" i="1"/>
  <c r="P206" i="1" s="1"/>
  <c r="F206" i="1"/>
  <c r="O206" i="1" s="1"/>
  <c r="E206" i="1"/>
  <c r="N206" i="1" s="1"/>
  <c r="D206" i="1"/>
  <c r="C206" i="1"/>
  <c r="B206" i="1"/>
  <c r="A206" i="1"/>
  <c r="K205" i="1"/>
  <c r="I205" i="1"/>
  <c r="H205" i="1"/>
  <c r="G205" i="1"/>
  <c r="P205" i="1" s="1"/>
  <c r="F205" i="1"/>
  <c r="O205" i="1" s="1"/>
  <c r="E205" i="1"/>
  <c r="N205" i="1" s="1"/>
  <c r="D205" i="1"/>
  <c r="L205" i="1" s="1"/>
  <c r="C205" i="1"/>
  <c r="M205" i="1" s="1"/>
  <c r="B205" i="1"/>
  <c r="A205" i="1"/>
  <c r="J204" i="1"/>
  <c r="I204" i="1"/>
  <c r="H204" i="1"/>
  <c r="G204" i="1"/>
  <c r="P204" i="1" s="1"/>
  <c r="F204" i="1"/>
  <c r="O204" i="1" s="1"/>
  <c r="E204" i="1"/>
  <c r="N204" i="1" s="1"/>
  <c r="D204" i="1"/>
  <c r="L204" i="1" s="1"/>
  <c r="C204" i="1"/>
  <c r="B204" i="1"/>
  <c r="A204" i="1"/>
  <c r="I203" i="1"/>
  <c r="H203" i="1"/>
  <c r="G203" i="1"/>
  <c r="P203" i="1" s="1"/>
  <c r="F203" i="1"/>
  <c r="O203" i="1" s="1"/>
  <c r="E203" i="1"/>
  <c r="N203" i="1" s="1"/>
  <c r="D203" i="1"/>
  <c r="C203" i="1"/>
  <c r="J203" i="1" s="1"/>
  <c r="B203" i="1"/>
  <c r="A203" i="1"/>
  <c r="I202" i="1"/>
  <c r="H202" i="1"/>
  <c r="G202" i="1"/>
  <c r="P202" i="1" s="1"/>
  <c r="F202" i="1"/>
  <c r="O202" i="1" s="1"/>
  <c r="E202" i="1"/>
  <c r="N202" i="1" s="1"/>
  <c r="D202" i="1"/>
  <c r="K202" i="1" s="1"/>
  <c r="C202" i="1"/>
  <c r="J202" i="1" s="1"/>
  <c r="B202" i="1"/>
  <c r="A202" i="1"/>
  <c r="I201" i="1"/>
  <c r="H201" i="1"/>
  <c r="G201" i="1"/>
  <c r="P201" i="1" s="1"/>
  <c r="F201" i="1"/>
  <c r="O201" i="1" s="1"/>
  <c r="E201" i="1"/>
  <c r="N201" i="1" s="1"/>
  <c r="D201" i="1"/>
  <c r="L201" i="1" s="1"/>
  <c r="C201" i="1"/>
  <c r="B201" i="1"/>
  <c r="A201" i="1"/>
  <c r="N200" i="1"/>
  <c r="I200" i="1"/>
  <c r="H200" i="1"/>
  <c r="G200" i="1"/>
  <c r="P200" i="1" s="1"/>
  <c r="F200" i="1"/>
  <c r="O200" i="1" s="1"/>
  <c r="E200" i="1"/>
  <c r="D200" i="1"/>
  <c r="L200" i="1" s="1"/>
  <c r="C200" i="1"/>
  <c r="J200" i="1" s="1"/>
  <c r="B200" i="1"/>
  <c r="A200" i="1"/>
  <c r="I199" i="1"/>
  <c r="H199" i="1"/>
  <c r="G199" i="1"/>
  <c r="P199" i="1" s="1"/>
  <c r="F199" i="1"/>
  <c r="O199" i="1" s="1"/>
  <c r="E199" i="1"/>
  <c r="N199" i="1" s="1"/>
  <c r="D199" i="1"/>
  <c r="C199" i="1"/>
  <c r="J199" i="1" s="1"/>
  <c r="B199" i="1"/>
  <c r="A199" i="1"/>
  <c r="I198" i="1"/>
  <c r="H198" i="1"/>
  <c r="G198" i="1"/>
  <c r="P198" i="1" s="1"/>
  <c r="F198" i="1"/>
  <c r="O198" i="1" s="1"/>
  <c r="E198" i="1"/>
  <c r="N198" i="1" s="1"/>
  <c r="D198" i="1"/>
  <c r="K198" i="1" s="1"/>
  <c r="C198" i="1"/>
  <c r="J198" i="1" s="1"/>
  <c r="B198" i="1"/>
  <c r="A198" i="1"/>
  <c r="P197" i="1"/>
  <c r="N197" i="1"/>
  <c r="I197" i="1"/>
  <c r="H197" i="1"/>
  <c r="G197" i="1"/>
  <c r="F197" i="1"/>
  <c r="O197" i="1" s="1"/>
  <c r="E197" i="1"/>
  <c r="D197" i="1"/>
  <c r="L197" i="1" s="1"/>
  <c r="M197" i="1" s="1"/>
  <c r="C197" i="1"/>
  <c r="J197" i="1" s="1"/>
  <c r="B197" i="1"/>
  <c r="A197" i="1"/>
  <c r="O196" i="1"/>
  <c r="N196" i="1"/>
  <c r="I196" i="1"/>
  <c r="H196" i="1"/>
  <c r="G196" i="1"/>
  <c r="P196" i="1" s="1"/>
  <c r="F196" i="1"/>
  <c r="E196" i="1"/>
  <c r="D196" i="1"/>
  <c r="L196" i="1" s="1"/>
  <c r="C196" i="1"/>
  <c r="J196" i="1" s="1"/>
  <c r="B196" i="1"/>
  <c r="A196" i="1"/>
  <c r="O195" i="1"/>
  <c r="I195" i="1"/>
  <c r="H195" i="1"/>
  <c r="G195" i="1"/>
  <c r="P195" i="1" s="1"/>
  <c r="F195" i="1"/>
  <c r="E195" i="1"/>
  <c r="N195" i="1" s="1"/>
  <c r="D195" i="1"/>
  <c r="L195" i="1" s="1"/>
  <c r="C195" i="1"/>
  <c r="B195" i="1"/>
  <c r="A195" i="1"/>
  <c r="I194" i="1"/>
  <c r="H194" i="1"/>
  <c r="G194" i="1"/>
  <c r="P194" i="1" s="1"/>
  <c r="F194" i="1"/>
  <c r="O194" i="1" s="1"/>
  <c r="E194" i="1"/>
  <c r="N194" i="1" s="1"/>
  <c r="D194" i="1"/>
  <c r="K194" i="1" s="1"/>
  <c r="C194" i="1"/>
  <c r="J194" i="1" s="1"/>
  <c r="B194" i="1"/>
  <c r="A194" i="1"/>
  <c r="P193" i="1"/>
  <c r="I193" i="1"/>
  <c r="H193" i="1"/>
  <c r="G193" i="1"/>
  <c r="F193" i="1"/>
  <c r="O193" i="1" s="1"/>
  <c r="E193" i="1"/>
  <c r="N193" i="1" s="1"/>
  <c r="D193" i="1"/>
  <c r="L193" i="1" s="1"/>
  <c r="C193" i="1"/>
  <c r="J193" i="1" s="1"/>
  <c r="B193" i="1"/>
  <c r="A193" i="1"/>
  <c r="N192" i="1"/>
  <c r="K192" i="1"/>
  <c r="I192" i="1"/>
  <c r="H192" i="1"/>
  <c r="G192" i="1"/>
  <c r="P192" i="1" s="1"/>
  <c r="F192" i="1"/>
  <c r="O192" i="1" s="1"/>
  <c r="E192" i="1"/>
  <c r="D192" i="1"/>
  <c r="L192" i="1" s="1"/>
  <c r="C192" i="1"/>
  <c r="J192" i="1" s="1"/>
  <c r="B192" i="1"/>
  <c r="A192" i="1"/>
  <c r="O191" i="1"/>
  <c r="N191" i="1"/>
  <c r="I191" i="1"/>
  <c r="H191" i="1"/>
  <c r="G191" i="1"/>
  <c r="P191" i="1" s="1"/>
  <c r="F191" i="1"/>
  <c r="E191" i="1"/>
  <c r="D191" i="1"/>
  <c r="L191" i="1" s="1"/>
  <c r="C191" i="1"/>
  <c r="B191" i="1"/>
  <c r="A191" i="1"/>
  <c r="I190" i="1"/>
  <c r="H190" i="1"/>
  <c r="G190" i="1"/>
  <c r="P190" i="1" s="1"/>
  <c r="F190" i="1"/>
  <c r="O190" i="1" s="1"/>
  <c r="E190" i="1"/>
  <c r="N190" i="1" s="1"/>
  <c r="D190" i="1"/>
  <c r="C190" i="1"/>
  <c r="J190" i="1" s="1"/>
  <c r="B190" i="1"/>
  <c r="A190" i="1"/>
  <c r="J189" i="1"/>
  <c r="I189" i="1"/>
  <c r="H189" i="1"/>
  <c r="G189" i="1"/>
  <c r="P189" i="1" s="1"/>
  <c r="F189" i="1"/>
  <c r="O189" i="1" s="1"/>
  <c r="E189" i="1"/>
  <c r="N189" i="1" s="1"/>
  <c r="D189" i="1"/>
  <c r="L189" i="1" s="1"/>
  <c r="C189" i="1"/>
  <c r="B189" i="1"/>
  <c r="A189" i="1"/>
  <c r="I188" i="1"/>
  <c r="H188" i="1"/>
  <c r="G188" i="1"/>
  <c r="P188" i="1" s="1"/>
  <c r="F188" i="1"/>
  <c r="O188" i="1" s="1"/>
  <c r="E188" i="1"/>
  <c r="N188" i="1" s="1"/>
  <c r="D188" i="1"/>
  <c r="L188" i="1" s="1"/>
  <c r="C188" i="1"/>
  <c r="B188" i="1"/>
  <c r="A188" i="1"/>
  <c r="O187" i="1"/>
  <c r="I187" i="1"/>
  <c r="H187" i="1"/>
  <c r="G187" i="1"/>
  <c r="P187" i="1" s="1"/>
  <c r="F187" i="1"/>
  <c r="E187" i="1"/>
  <c r="N187" i="1" s="1"/>
  <c r="D187" i="1"/>
  <c r="L187" i="1" s="1"/>
  <c r="C187" i="1"/>
  <c r="B187" i="1"/>
  <c r="A187" i="1"/>
  <c r="P186" i="1"/>
  <c r="O186" i="1"/>
  <c r="I186" i="1"/>
  <c r="H186" i="1"/>
  <c r="G186" i="1"/>
  <c r="F186" i="1"/>
  <c r="E186" i="1"/>
  <c r="N186" i="1" s="1"/>
  <c r="D186" i="1"/>
  <c r="K186" i="1" s="1"/>
  <c r="C186" i="1"/>
  <c r="J186" i="1" s="1"/>
  <c r="B186" i="1"/>
  <c r="A186" i="1"/>
  <c r="I185" i="1"/>
  <c r="H185" i="1"/>
  <c r="G185" i="1"/>
  <c r="P185" i="1" s="1"/>
  <c r="F185" i="1"/>
  <c r="O185" i="1" s="1"/>
  <c r="E185" i="1"/>
  <c r="N185" i="1" s="1"/>
  <c r="D185" i="1"/>
  <c r="L185" i="1" s="1"/>
  <c r="M185" i="1" s="1"/>
  <c r="C185" i="1"/>
  <c r="J185" i="1" s="1"/>
  <c r="B185" i="1"/>
  <c r="A185" i="1"/>
  <c r="N184" i="1"/>
  <c r="I184" i="1"/>
  <c r="H184" i="1"/>
  <c r="G184" i="1"/>
  <c r="P184" i="1" s="1"/>
  <c r="F184" i="1"/>
  <c r="O184" i="1" s="1"/>
  <c r="E184" i="1"/>
  <c r="D184" i="1"/>
  <c r="L184" i="1" s="1"/>
  <c r="C184" i="1"/>
  <c r="J184" i="1" s="1"/>
  <c r="B184" i="1"/>
  <c r="A184" i="1"/>
  <c r="O183" i="1"/>
  <c r="N183" i="1"/>
  <c r="I183" i="1"/>
  <c r="H183" i="1"/>
  <c r="G183" i="1"/>
  <c r="P183" i="1" s="1"/>
  <c r="F183" i="1"/>
  <c r="E183" i="1"/>
  <c r="D183" i="1"/>
  <c r="C183" i="1"/>
  <c r="B183" i="1"/>
  <c r="A183" i="1"/>
  <c r="P182" i="1"/>
  <c r="O182" i="1"/>
  <c r="I182" i="1"/>
  <c r="H182" i="1"/>
  <c r="G182" i="1"/>
  <c r="F182" i="1"/>
  <c r="E182" i="1"/>
  <c r="N182" i="1" s="1"/>
  <c r="D182" i="1"/>
  <c r="K182" i="1" s="1"/>
  <c r="C182" i="1"/>
  <c r="J182" i="1" s="1"/>
  <c r="B182" i="1"/>
  <c r="A182" i="1"/>
  <c r="P181" i="1"/>
  <c r="N181" i="1"/>
  <c r="I181" i="1"/>
  <c r="H181" i="1"/>
  <c r="G181" i="1"/>
  <c r="F181" i="1"/>
  <c r="O181" i="1" s="1"/>
  <c r="E181" i="1"/>
  <c r="D181" i="1"/>
  <c r="L181" i="1" s="1"/>
  <c r="M181" i="1" s="1"/>
  <c r="C181" i="1"/>
  <c r="J181" i="1" s="1"/>
  <c r="B181" i="1"/>
  <c r="A181" i="1"/>
  <c r="O180" i="1"/>
  <c r="N180" i="1"/>
  <c r="I180" i="1"/>
  <c r="H180" i="1"/>
  <c r="G180" i="1"/>
  <c r="P180" i="1" s="1"/>
  <c r="F180" i="1"/>
  <c r="E180" i="1"/>
  <c r="D180" i="1"/>
  <c r="L180" i="1" s="1"/>
  <c r="C180" i="1"/>
  <c r="J180" i="1" s="1"/>
  <c r="B180" i="1"/>
  <c r="A180" i="1"/>
  <c r="O179" i="1"/>
  <c r="I179" i="1"/>
  <c r="H179" i="1"/>
  <c r="G179" i="1"/>
  <c r="P179" i="1" s="1"/>
  <c r="F179" i="1"/>
  <c r="E179" i="1"/>
  <c r="N179" i="1" s="1"/>
  <c r="D179" i="1"/>
  <c r="L179" i="1" s="1"/>
  <c r="C179" i="1"/>
  <c r="B179" i="1"/>
  <c r="A179" i="1"/>
  <c r="I178" i="1"/>
  <c r="H178" i="1"/>
  <c r="G178" i="1"/>
  <c r="P178" i="1" s="1"/>
  <c r="F178" i="1"/>
  <c r="O178" i="1" s="1"/>
  <c r="E178" i="1"/>
  <c r="N178" i="1" s="1"/>
  <c r="D178" i="1"/>
  <c r="K178" i="1" s="1"/>
  <c r="C178" i="1"/>
  <c r="J178" i="1" s="1"/>
  <c r="B178" i="1"/>
  <c r="A178" i="1"/>
  <c r="P177" i="1"/>
  <c r="I177" i="1"/>
  <c r="H177" i="1"/>
  <c r="G177" i="1"/>
  <c r="F177" i="1"/>
  <c r="O177" i="1" s="1"/>
  <c r="E177" i="1"/>
  <c r="N177" i="1" s="1"/>
  <c r="D177" i="1"/>
  <c r="L177" i="1" s="1"/>
  <c r="C177" i="1"/>
  <c r="J177" i="1" s="1"/>
  <c r="B177" i="1"/>
  <c r="A177" i="1"/>
  <c r="N176" i="1"/>
  <c r="K176" i="1"/>
  <c r="I176" i="1"/>
  <c r="H176" i="1"/>
  <c r="G176" i="1"/>
  <c r="P176" i="1" s="1"/>
  <c r="F176" i="1"/>
  <c r="O176" i="1" s="1"/>
  <c r="E176" i="1"/>
  <c r="D176" i="1"/>
  <c r="L176" i="1" s="1"/>
  <c r="C176" i="1"/>
  <c r="J176" i="1" s="1"/>
  <c r="B176" i="1"/>
  <c r="A176" i="1"/>
  <c r="O175" i="1"/>
  <c r="N175" i="1"/>
  <c r="I175" i="1"/>
  <c r="H175" i="1"/>
  <c r="G175" i="1"/>
  <c r="P175" i="1" s="1"/>
  <c r="F175" i="1"/>
  <c r="E175" i="1"/>
  <c r="D175" i="1"/>
  <c r="L175" i="1" s="1"/>
  <c r="C175" i="1"/>
  <c r="B175" i="1"/>
  <c r="A175" i="1"/>
  <c r="I174" i="1"/>
  <c r="H174" i="1"/>
  <c r="G174" i="1"/>
  <c r="P174" i="1" s="1"/>
  <c r="F174" i="1"/>
  <c r="O174" i="1" s="1"/>
  <c r="E174" i="1"/>
  <c r="N174" i="1" s="1"/>
  <c r="D174" i="1"/>
  <c r="C174" i="1"/>
  <c r="J174" i="1" s="1"/>
  <c r="B174" i="1"/>
  <c r="A174" i="1"/>
  <c r="J173" i="1"/>
  <c r="I173" i="1"/>
  <c r="H173" i="1"/>
  <c r="G173" i="1"/>
  <c r="P173" i="1" s="1"/>
  <c r="F173" i="1"/>
  <c r="O173" i="1" s="1"/>
  <c r="E173" i="1"/>
  <c r="N173" i="1" s="1"/>
  <c r="D173" i="1"/>
  <c r="L173" i="1" s="1"/>
  <c r="M173" i="1" s="1"/>
  <c r="C173" i="1"/>
  <c r="B173" i="1"/>
  <c r="A173" i="1"/>
  <c r="I172" i="1"/>
  <c r="H172" i="1"/>
  <c r="G172" i="1"/>
  <c r="P172" i="1" s="1"/>
  <c r="F172" i="1"/>
  <c r="O172" i="1" s="1"/>
  <c r="E172" i="1"/>
  <c r="N172" i="1" s="1"/>
  <c r="D172" i="1"/>
  <c r="L172" i="1" s="1"/>
  <c r="C172" i="1"/>
  <c r="B172" i="1"/>
  <c r="A172" i="1"/>
  <c r="P171" i="1"/>
  <c r="K171" i="1"/>
  <c r="I171" i="1"/>
  <c r="H171" i="1"/>
  <c r="G171" i="1"/>
  <c r="F171" i="1"/>
  <c r="O171" i="1" s="1"/>
  <c r="E171" i="1"/>
  <c r="N171" i="1" s="1"/>
  <c r="D171" i="1"/>
  <c r="L171" i="1" s="1"/>
  <c r="C171" i="1"/>
  <c r="B171" i="1"/>
  <c r="A171" i="1"/>
  <c r="I170" i="1"/>
  <c r="H170" i="1"/>
  <c r="G170" i="1"/>
  <c r="P170" i="1" s="1"/>
  <c r="F170" i="1"/>
  <c r="O170" i="1" s="1"/>
  <c r="E170" i="1"/>
  <c r="N170" i="1" s="1"/>
  <c r="D170" i="1"/>
  <c r="C170" i="1"/>
  <c r="J170" i="1" s="1"/>
  <c r="B170" i="1"/>
  <c r="A170" i="1"/>
  <c r="I169" i="1"/>
  <c r="H169" i="1"/>
  <c r="G169" i="1"/>
  <c r="P169" i="1" s="1"/>
  <c r="F169" i="1"/>
  <c r="O169" i="1" s="1"/>
  <c r="E169" i="1"/>
  <c r="N169" i="1" s="1"/>
  <c r="D169" i="1"/>
  <c r="L169" i="1" s="1"/>
  <c r="C169" i="1"/>
  <c r="J169" i="1" s="1"/>
  <c r="B169" i="1"/>
  <c r="A169" i="1"/>
  <c r="N168" i="1"/>
  <c r="K168" i="1"/>
  <c r="I168" i="1"/>
  <c r="H168" i="1"/>
  <c r="G168" i="1"/>
  <c r="P168" i="1" s="1"/>
  <c r="F168" i="1"/>
  <c r="O168" i="1" s="1"/>
  <c r="E168" i="1"/>
  <c r="D168" i="1"/>
  <c r="L168" i="1" s="1"/>
  <c r="C168" i="1"/>
  <c r="M168" i="1" s="1"/>
  <c r="B168" i="1"/>
  <c r="A168" i="1"/>
  <c r="I167" i="1"/>
  <c r="H167" i="1"/>
  <c r="G167" i="1"/>
  <c r="P167" i="1" s="1"/>
  <c r="F167" i="1"/>
  <c r="O167" i="1" s="1"/>
  <c r="E167" i="1"/>
  <c r="N167" i="1" s="1"/>
  <c r="D167" i="1"/>
  <c r="C167" i="1"/>
  <c r="B167" i="1"/>
  <c r="A167" i="1"/>
  <c r="P166" i="1"/>
  <c r="L166" i="1"/>
  <c r="M166" i="1" s="1"/>
  <c r="I166" i="1"/>
  <c r="H166" i="1"/>
  <c r="G166" i="1"/>
  <c r="F166" i="1"/>
  <c r="O166" i="1" s="1"/>
  <c r="E166" i="1"/>
  <c r="N166" i="1" s="1"/>
  <c r="D166" i="1"/>
  <c r="K166" i="1" s="1"/>
  <c r="C166" i="1"/>
  <c r="J166" i="1" s="1"/>
  <c r="B166" i="1"/>
  <c r="A166" i="1"/>
  <c r="I165" i="1"/>
  <c r="H165" i="1"/>
  <c r="G165" i="1"/>
  <c r="P165" i="1" s="1"/>
  <c r="F165" i="1"/>
  <c r="O165" i="1" s="1"/>
  <c r="E165" i="1"/>
  <c r="N165" i="1" s="1"/>
  <c r="D165" i="1"/>
  <c r="L165" i="1" s="1"/>
  <c r="M165" i="1" s="1"/>
  <c r="C165" i="1"/>
  <c r="J165" i="1" s="1"/>
  <c r="B165" i="1"/>
  <c r="A165" i="1"/>
  <c r="N164" i="1"/>
  <c r="I164" i="1"/>
  <c r="H164" i="1"/>
  <c r="G164" i="1"/>
  <c r="P164" i="1" s="1"/>
  <c r="F164" i="1"/>
  <c r="O164" i="1" s="1"/>
  <c r="E164" i="1"/>
  <c r="D164" i="1"/>
  <c r="L164" i="1" s="1"/>
  <c r="C164" i="1"/>
  <c r="J164" i="1" s="1"/>
  <c r="B164" i="1"/>
  <c r="A164" i="1"/>
  <c r="O163" i="1"/>
  <c r="I163" i="1"/>
  <c r="H163" i="1"/>
  <c r="G163" i="1"/>
  <c r="P163" i="1" s="1"/>
  <c r="F163" i="1"/>
  <c r="E163" i="1"/>
  <c r="N163" i="1" s="1"/>
  <c r="D163" i="1"/>
  <c r="K163" i="1" s="1"/>
  <c r="C163" i="1"/>
  <c r="B163" i="1"/>
  <c r="A163" i="1"/>
  <c r="P162" i="1"/>
  <c r="K162" i="1"/>
  <c r="I162" i="1"/>
  <c r="H162" i="1"/>
  <c r="G162" i="1"/>
  <c r="F162" i="1"/>
  <c r="O162" i="1" s="1"/>
  <c r="E162" i="1"/>
  <c r="N162" i="1" s="1"/>
  <c r="D162" i="1"/>
  <c r="L162" i="1" s="1"/>
  <c r="C162" i="1"/>
  <c r="B162" i="1"/>
  <c r="A162" i="1"/>
  <c r="I161" i="1"/>
  <c r="H161" i="1"/>
  <c r="G161" i="1"/>
  <c r="P161" i="1" s="1"/>
  <c r="F161" i="1"/>
  <c r="O161" i="1" s="1"/>
  <c r="E161" i="1"/>
  <c r="N161" i="1" s="1"/>
  <c r="D161" i="1"/>
  <c r="K161" i="1" s="1"/>
  <c r="C161" i="1"/>
  <c r="J161" i="1" s="1"/>
  <c r="B161" i="1"/>
  <c r="A161" i="1"/>
  <c r="N160" i="1"/>
  <c r="I160" i="1"/>
  <c r="H160" i="1"/>
  <c r="G160" i="1"/>
  <c r="P160" i="1" s="1"/>
  <c r="F160" i="1"/>
  <c r="O160" i="1" s="1"/>
  <c r="E160" i="1"/>
  <c r="D160" i="1"/>
  <c r="L160" i="1" s="1"/>
  <c r="C160" i="1"/>
  <c r="J160" i="1" s="1"/>
  <c r="B160" i="1"/>
  <c r="A160" i="1"/>
  <c r="N159" i="1"/>
  <c r="I159" i="1"/>
  <c r="H159" i="1"/>
  <c r="G159" i="1"/>
  <c r="P159" i="1" s="1"/>
  <c r="F159" i="1"/>
  <c r="O159" i="1" s="1"/>
  <c r="E159" i="1"/>
  <c r="D159" i="1"/>
  <c r="K159" i="1" s="1"/>
  <c r="C159" i="1"/>
  <c r="B159" i="1"/>
  <c r="A159" i="1"/>
  <c r="O158" i="1"/>
  <c r="L158" i="1"/>
  <c r="I158" i="1"/>
  <c r="H158" i="1"/>
  <c r="G158" i="1"/>
  <c r="P158" i="1" s="1"/>
  <c r="F158" i="1"/>
  <c r="E158" i="1"/>
  <c r="N158" i="1" s="1"/>
  <c r="D158" i="1"/>
  <c r="K158" i="1" s="1"/>
  <c r="C158" i="1"/>
  <c r="B158" i="1"/>
  <c r="A158" i="1"/>
  <c r="N157" i="1"/>
  <c r="I157" i="1"/>
  <c r="H157" i="1"/>
  <c r="G157" i="1"/>
  <c r="P157" i="1" s="1"/>
  <c r="F157" i="1"/>
  <c r="O157" i="1" s="1"/>
  <c r="E157" i="1"/>
  <c r="D157" i="1"/>
  <c r="K157" i="1" s="1"/>
  <c r="C157" i="1"/>
  <c r="J157" i="1" s="1"/>
  <c r="B157" i="1"/>
  <c r="A157" i="1"/>
  <c r="K156" i="1"/>
  <c r="I156" i="1"/>
  <c r="H156" i="1"/>
  <c r="G156" i="1"/>
  <c r="P156" i="1" s="1"/>
  <c r="F156" i="1"/>
  <c r="O156" i="1" s="1"/>
  <c r="E156" i="1"/>
  <c r="N156" i="1" s="1"/>
  <c r="D156" i="1"/>
  <c r="L156" i="1" s="1"/>
  <c r="C156" i="1"/>
  <c r="J156" i="1" s="1"/>
  <c r="B156" i="1"/>
  <c r="A156" i="1"/>
  <c r="I155" i="1"/>
  <c r="H155" i="1"/>
  <c r="G155" i="1"/>
  <c r="P155" i="1" s="1"/>
  <c r="F155" i="1"/>
  <c r="O155" i="1" s="1"/>
  <c r="E155" i="1"/>
  <c r="N155" i="1" s="1"/>
  <c r="D155" i="1"/>
  <c r="L155" i="1" s="1"/>
  <c r="C155" i="1"/>
  <c r="B155" i="1"/>
  <c r="A155" i="1"/>
  <c r="P154" i="1"/>
  <c r="K154" i="1"/>
  <c r="I154" i="1"/>
  <c r="H154" i="1"/>
  <c r="G154" i="1"/>
  <c r="F154" i="1"/>
  <c r="O154" i="1" s="1"/>
  <c r="E154" i="1"/>
  <c r="N154" i="1" s="1"/>
  <c r="D154" i="1"/>
  <c r="L154" i="1" s="1"/>
  <c r="C154" i="1"/>
  <c r="B154" i="1"/>
  <c r="A154" i="1"/>
  <c r="I153" i="1"/>
  <c r="H153" i="1"/>
  <c r="G153" i="1"/>
  <c r="P153" i="1" s="1"/>
  <c r="F153" i="1"/>
  <c r="O153" i="1" s="1"/>
  <c r="E153" i="1"/>
  <c r="N153" i="1" s="1"/>
  <c r="D153" i="1"/>
  <c r="K153" i="1" s="1"/>
  <c r="C153" i="1"/>
  <c r="J153" i="1" s="1"/>
  <c r="B153" i="1"/>
  <c r="A153" i="1"/>
  <c r="K152" i="1"/>
  <c r="I152" i="1"/>
  <c r="H152" i="1"/>
  <c r="G152" i="1"/>
  <c r="P152" i="1" s="1"/>
  <c r="F152" i="1"/>
  <c r="O152" i="1" s="1"/>
  <c r="E152" i="1"/>
  <c r="N152" i="1" s="1"/>
  <c r="D152" i="1"/>
  <c r="L152" i="1" s="1"/>
  <c r="C152" i="1"/>
  <c r="J152" i="1" s="1"/>
  <c r="B152" i="1"/>
  <c r="A152" i="1"/>
  <c r="L151" i="1"/>
  <c r="K151" i="1"/>
  <c r="I151" i="1"/>
  <c r="H151" i="1"/>
  <c r="G151" i="1"/>
  <c r="P151" i="1" s="1"/>
  <c r="F151" i="1"/>
  <c r="O151" i="1" s="1"/>
  <c r="E151" i="1"/>
  <c r="N151" i="1" s="1"/>
  <c r="D151" i="1"/>
  <c r="C151" i="1"/>
  <c r="B151" i="1"/>
  <c r="A151" i="1"/>
  <c r="O150" i="1"/>
  <c r="L150" i="1"/>
  <c r="I150" i="1"/>
  <c r="H150" i="1"/>
  <c r="G150" i="1"/>
  <c r="P150" i="1" s="1"/>
  <c r="F150" i="1"/>
  <c r="E150" i="1"/>
  <c r="N150" i="1" s="1"/>
  <c r="D150" i="1"/>
  <c r="K150" i="1" s="1"/>
  <c r="C150" i="1"/>
  <c r="B150" i="1"/>
  <c r="A150" i="1"/>
  <c r="J149" i="1"/>
  <c r="I149" i="1"/>
  <c r="H149" i="1"/>
  <c r="G149" i="1"/>
  <c r="P149" i="1" s="1"/>
  <c r="F149" i="1"/>
  <c r="O149" i="1" s="1"/>
  <c r="E149" i="1"/>
  <c r="N149" i="1" s="1"/>
  <c r="D149" i="1"/>
  <c r="K149" i="1" s="1"/>
  <c r="C149" i="1"/>
  <c r="B149" i="1"/>
  <c r="A149" i="1"/>
  <c r="I148" i="1"/>
  <c r="H148" i="1"/>
  <c r="G148" i="1"/>
  <c r="P148" i="1" s="1"/>
  <c r="F148" i="1"/>
  <c r="O148" i="1" s="1"/>
  <c r="E148" i="1"/>
  <c r="N148" i="1" s="1"/>
  <c r="D148" i="1"/>
  <c r="L148" i="1" s="1"/>
  <c r="M148" i="1" s="1"/>
  <c r="C148" i="1"/>
  <c r="J148" i="1" s="1"/>
  <c r="B148" i="1"/>
  <c r="A148" i="1"/>
  <c r="N147" i="1"/>
  <c r="I147" i="1"/>
  <c r="H147" i="1"/>
  <c r="G147" i="1"/>
  <c r="P147" i="1" s="1"/>
  <c r="F147" i="1"/>
  <c r="O147" i="1" s="1"/>
  <c r="E147" i="1"/>
  <c r="D147" i="1"/>
  <c r="L147" i="1" s="1"/>
  <c r="C147" i="1"/>
  <c r="B147" i="1"/>
  <c r="A147" i="1"/>
  <c r="P146" i="1"/>
  <c r="K146" i="1"/>
  <c r="I146" i="1"/>
  <c r="H146" i="1"/>
  <c r="G146" i="1"/>
  <c r="F146" i="1"/>
  <c r="O146" i="1" s="1"/>
  <c r="E146" i="1"/>
  <c r="N146" i="1" s="1"/>
  <c r="D146" i="1"/>
  <c r="L146" i="1" s="1"/>
  <c r="C146" i="1"/>
  <c r="B146" i="1"/>
  <c r="A146" i="1"/>
  <c r="I145" i="1"/>
  <c r="H145" i="1"/>
  <c r="G145" i="1"/>
  <c r="P145" i="1" s="1"/>
  <c r="F145" i="1"/>
  <c r="O145" i="1" s="1"/>
  <c r="E145" i="1"/>
  <c r="N145" i="1" s="1"/>
  <c r="D145" i="1"/>
  <c r="K145" i="1" s="1"/>
  <c r="C145" i="1"/>
  <c r="J145" i="1" s="1"/>
  <c r="B145" i="1"/>
  <c r="A145" i="1"/>
  <c r="N144" i="1"/>
  <c r="I144" i="1"/>
  <c r="H144" i="1"/>
  <c r="G144" i="1"/>
  <c r="P144" i="1" s="1"/>
  <c r="F144" i="1"/>
  <c r="O144" i="1" s="1"/>
  <c r="E144" i="1"/>
  <c r="D144" i="1"/>
  <c r="L144" i="1" s="1"/>
  <c r="C144" i="1"/>
  <c r="J144" i="1" s="1"/>
  <c r="B144" i="1"/>
  <c r="A144" i="1"/>
  <c r="P143" i="1"/>
  <c r="N143" i="1"/>
  <c r="I143" i="1"/>
  <c r="H143" i="1"/>
  <c r="G143" i="1"/>
  <c r="F143" i="1"/>
  <c r="O143" i="1" s="1"/>
  <c r="E143" i="1"/>
  <c r="D143" i="1"/>
  <c r="L143" i="1" s="1"/>
  <c r="C143" i="1"/>
  <c r="B143" i="1"/>
  <c r="A143" i="1"/>
  <c r="L142" i="1"/>
  <c r="I142" i="1"/>
  <c r="H142" i="1"/>
  <c r="G142" i="1"/>
  <c r="P142" i="1" s="1"/>
  <c r="F142" i="1"/>
  <c r="O142" i="1" s="1"/>
  <c r="E142" i="1"/>
  <c r="N142" i="1" s="1"/>
  <c r="D142" i="1"/>
  <c r="K142" i="1" s="1"/>
  <c r="C142" i="1"/>
  <c r="B142" i="1"/>
  <c r="A142" i="1"/>
  <c r="O141" i="1"/>
  <c r="N141" i="1"/>
  <c r="I141" i="1"/>
  <c r="H141" i="1"/>
  <c r="G141" i="1"/>
  <c r="P141" i="1" s="1"/>
  <c r="F141" i="1"/>
  <c r="E141" i="1"/>
  <c r="D141" i="1"/>
  <c r="L141" i="1" s="1"/>
  <c r="C141" i="1"/>
  <c r="B141" i="1"/>
  <c r="A141" i="1"/>
  <c r="O140" i="1"/>
  <c r="I140" i="1"/>
  <c r="H140" i="1"/>
  <c r="G140" i="1"/>
  <c r="P140" i="1" s="1"/>
  <c r="F140" i="1"/>
  <c r="E140" i="1"/>
  <c r="N140" i="1" s="1"/>
  <c r="D140" i="1"/>
  <c r="K140" i="1" s="1"/>
  <c r="C140" i="1"/>
  <c r="J140" i="1" s="1"/>
  <c r="B140" i="1"/>
  <c r="A140" i="1"/>
  <c r="N139" i="1"/>
  <c r="I139" i="1"/>
  <c r="H139" i="1"/>
  <c r="G139" i="1"/>
  <c r="P139" i="1" s="1"/>
  <c r="F139" i="1"/>
  <c r="O139" i="1" s="1"/>
  <c r="E139" i="1"/>
  <c r="D139" i="1"/>
  <c r="L139" i="1" s="1"/>
  <c r="C139" i="1"/>
  <c r="J139" i="1" s="1"/>
  <c r="B139" i="1"/>
  <c r="A139" i="1"/>
  <c r="O138" i="1"/>
  <c r="N138" i="1"/>
  <c r="I138" i="1"/>
  <c r="H138" i="1"/>
  <c r="G138" i="1"/>
  <c r="P138" i="1" s="1"/>
  <c r="F138" i="1"/>
  <c r="E138" i="1"/>
  <c r="D138" i="1"/>
  <c r="L138" i="1" s="1"/>
  <c r="C138" i="1"/>
  <c r="M138" i="1" s="1"/>
  <c r="B138" i="1"/>
  <c r="A138" i="1"/>
  <c r="O137" i="1"/>
  <c r="N137" i="1"/>
  <c r="I137" i="1"/>
  <c r="H137" i="1"/>
  <c r="G137" i="1"/>
  <c r="P137" i="1" s="1"/>
  <c r="F137" i="1"/>
  <c r="E137" i="1"/>
  <c r="D137" i="1"/>
  <c r="K137" i="1" s="1"/>
  <c r="C137" i="1"/>
  <c r="B137" i="1"/>
  <c r="A137" i="1"/>
  <c r="P136" i="1"/>
  <c r="O136" i="1"/>
  <c r="I136" i="1"/>
  <c r="H136" i="1"/>
  <c r="G136" i="1"/>
  <c r="F136" i="1"/>
  <c r="E136" i="1"/>
  <c r="N136" i="1" s="1"/>
  <c r="D136" i="1"/>
  <c r="K136" i="1" s="1"/>
  <c r="C136" i="1"/>
  <c r="J136" i="1" s="1"/>
  <c r="B136" i="1"/>
  <c r="A136" i="1"/>
  <c r="P135" i="1"/>
  <c r="I135" i="1"/>
  <c r="H135" i="1"/>
  <c r="G135" i="1"/>
  <c r="F135" i="1"/>
  <c r="O135" i="1" s="1"/>
  <c r="E135" i="1"/>
  <c r="N135" i="1" s="1"/>
  <c r="D135" i="1"/>
  <c r="L135" i="1" s="1"/>
  <c r="C135" i="1"/>
  <c r="M135" i="1" s="1"/>
  <c r="B135" i="1"/>
  <c r="A135" i="1"/>
  <c r="N134" i="1"/>
  <c r="I134" i="1"/>
  <c r="H134" i="1"/>
  <c r="G134" i="1"/>
  <c r="P134" i="1" s="1"/>
  <c r="F134" i="1"/>
  <c r="O134" i="1" s="1"/>
  <c r="E134" i="1"/>
  <c r="D134" i="1"/>
  <c r="L134" i="1" s="1"/>
  <c r="C134" i="1"/>
  <c r="J134" i="1" s="1"/>
  <c r="B134" i="1"/>
  <c r="A134" i="1"/>
  <c r="P133" i="1"/>
  <c r="O133" i="1"/>
  <c r="I133" i="1"/>
  <c r="H133" i="1"/>
  <c r="G133" i="1"/>
  <c r="F133" i="1"/>
  <c r="E133" i="1"/>
  <c r="N133" i="1" s="1"/>
  <c r="D133" i="1"/>
  <c r="L133" i="1" s="1"/>
  <c r="C133" i="1"/>
  <c r="B133" i="1"/>
  <c r="A133" i="1"/>
  <c r="I132" i="1"/>
  <c r="H132" i="1"/>
  <c r="G132" i="1"/>
  <c r="P132" i="1" s="1"/>
  <c r="F132" i="1"/>
  <c r="O132" i="1" s="1"/>
  <c r="E132" i="1"/>
  <c r="N132" i="1" s="1"/>
  <c r="D132" i="1"/>
  <c r="K132" i="1" s="1"/>
  <c r="C132" i="1"/>
  <c r="J132" i="1" s="1"/>
  <c r="B132" i="1"/>
  <c r="A132" i="1"/>
  <c r="J131" i="1"/>
  <c r="I131" i="1"/>
  <c r="H131" i="1"/>
  <c r="G131" i="1"/>
  <c r="P131" i="1" s="1"/>
  <c r="F131" i="1"/>
  <c r="O131" i="1" s="1"/>
  <c r="E131" i="1"/>
  <c r="N131" i="1" s="1"/>
  <c r="D131" i="1"/>
  <c r="L131" i="1" s="1"/>
  <c r="C131" i="1"/>
  <c r="B131" i="1"/>
  <c r="A131" i="1"/>
  <c r="K130" i="1"/>
  <c r="I130" i="1"/>
  <c r="H130" i="1"/>
  <c r="G130" i="1"/>
  <c r="P130" i="1" s="1"/>
  <c r="F130" i="1"/>
  <c r="O130" i="1" s="1"/>
  <c r="E130" i="1"/>
  <c r="N130" i="1" s="1"/>
  <c r="D130" i="1"/>
  <c r="L130" i="1" s="1"/>
  <c r="C130" i="1"/>
  <c r="B130" i="1"/>
  <c r="A130" i="1"/>
  <c r="P129" i="1"/>
  <c r="I129" i="1"/>
  <c r="H129" i="1"/>
  <c r="G129" i="1"/>
  <c r="F129" i="1"/>
  <c r="O129" i="1" s="1"/>
  <c r="E129" i="1"/>
  <c r="N129" i="1" s="1"/>
  <c r="D129" i="1"/>
  <c r="L129" i="1" s="1"/>
  <c r="C129" i="1"/>
  <c r="B129" i="1"/>
  <c r="A129" i="1"/>
  <c r="L128" i="1"/>
  <c r="I128" i="1"/>
  <c r="H128" i="1"/>
  <c r="G128" i="1"/>
  <c r="P128" i="1" s="1"/>
  <c r="F128" i="1"/>
  <c r="O128" i="1" s="1"/>
  <c r="E128" i="1"/>
  <c r="N128" i="1" s="1"/>
  <c r="D128" i="1"/>
  <c r="K128" i="1" s="1"/>
  <c r="C128" i="1"/>
  <c r="J128" i="1" s="1"/>
  <c r="B128" i="1"/>
  <c r="A128" i="1"/>
  <c r="J127" i="1"/>
  <c r="I127" i="1"/>
  <c r="H127" i="1"/>
  <c r="G127" i="1"/>
  <c r="P127" i="1" s="1"/>
  <c r="F127" i="1"/>
  <c r="O127" i="1" s="1"/>
  <c r="E127" i="1"/>
  <c r="N127" i="1" s="1"/>
  <c r="D127" i="1"/>
  <c r="L127" i="1" s="1"/>
  <c r="M127" i="1" s="1"/>
  <c r="C127" i="1"/>
  <c r="B127" i="1"/>
  <c r="A127" i="1"/>
  <c r="J126" i="1"/>
  <c r="I126" i="1"/>
  <c r="H126" i="1"/>
  <c r="G126" i="1"/>
  <c r="P126" i="1" s="1"/>
  <c r="F126" i="1"/>
  <c r="O126" i="1" s="1"/>
  <c r="E126" i="1"/>
  <c r="N126" i="1" s="1"/>
  <c r="D126" i="1"/>
  <c r="L126" i="1" s="1"/>
  <c r="C126" i="1"/>
  <c r="B126" i="1"/>
  <c r="A126" i="1"/>
  <c r="P125" i="1"/>
  <c r="I125" i="1"/>
  <c r="H125" i="1"/>
  <c r="G125" i="1"/>
  <c r="F125" i="1"/>
  <c r="O125" i="1" s="1"/>
  <c r="E125" i="1"/>
  <c r="N125" i="1" s="1"/>
  <c r="D125" i="1"/>
  <c r="C125" i="1"/>
  <c r="B125" i="1"/>
  <c r="A125" i="1"/>
  <c r="P124" i="1"/>
  <c r="L124" i="1"/>
  <c r="M124" i="1" s="1"/>
  <c r="I124" i="1"/>
  <c r="H124" i="1"/>
  <c r="G124" i="1"/>
  <c r="F124" i="1"/>
  <c r="O124" i="1" s="1"/>
  <c r="E124" i="1"/>
  <c r="N124" i="1" s="1"/>
  <c r="D124" i="1"/>
  <c r="K124" i="1" s="1"/>
  <c r="C124" i="1"/>
  <c r="J124" i="1" s="1"/>
  <c r="B124" i="1"/>
  <c r="A124" i="1"/>
  <c r="P123" i="1"/>
  <c r="J123" i="1"/>
  <c r="I123" i="1"/>
  <c r="H123" i="1"/>
  <c r="G123" i="1"/>
  <c r="F123" i="1"/>
  <c r="O123" i="1" s="1"/>
  <c r="E123" i="1"/>
  <c r="N123" i="1" s="1"/>
  <c r="Q123" i="1" s="1"/>
  <c r="D123" i="1"/>
  <c r="L123" i="1" s="1"/>
  <c r="M123" i="1" s="1"/>
  <c r="C123" i="1"/>
  <c r="B123" i="1"/>
  <c r="A123" i="1"/>
  <c r="K122" i="1"/>
  <c r="I122" i="1"/>
  <c r="H122" i="1"/>
  <c r="G122" i="1"/>
  <c r="P122" i="1" s="1"/>
  <c r="F122" i="1"/>
  <c r="O122" i="1" s="1"/>
  <c r="E122" i="1"/>
  <c r="N122" i="1" s="1"/>
  <c r="D122" i="1"/>
  <c r="L122" i="1" s="1"/>
  <c r="C122" i="1"/>
  <c r="B122" i="1"/>
  <c r="A122" i="1"/>
  <c r="L121" i="1"/>
  <c r="I121" i="1"/>
  <c r="H121" i="1"/>
  <c r="G121" i="1"/>
  <c r="P121" i="1" s="1"/>
  <c r="F121" i="1"/>
  <c r="O121" i="1" s="1"/>
  <c r="E121" i="1"/>
  <c r="N121" i="1" s="1"/>
  <c r="D121" i="1"/>
  <c r="K121" i="1" s="1"/>
  <c r="C121" i="1"/>
  <c r="B121" i="1"/>
  <c r="A121" i="1"/>
  <c r="L120" i="1"/>
  <c r="I120" i="1"/>
  <c r="H120" i="1"/>
  <c r="G120" i="1"/>
  <c r="P120" i="1" s="1"/>
  <c r="F120" i="1"/>
  <c r="O120" i="1" s="1"/>
  <c r="E120" i="1"/>
  <c r="N120" i="1" s="1"/>
  <c r="D120" i="1"/>
  <c r="K120" i="1" s="1"/>
  <c r="C120" i="1"/>
  <c r="J120" i="1" s="1"/>
  <c r="B120" i="1"/>
  <c r="A120" i="1"/>
  <c r="J119" i="1"/>
  <c r="I119" i="1"/>
  <c r="H119" i="1"/>
  <c r="G119" i="1"/>
  <c r="P119" i="1" s="1"/>
  <c r="F119" i="1"/>
  <c r="O119" i="1" s="1"/>
  <c r="E119" i="1"/>
  <c r="N119" i="1" s="1"/>
  <c r="D119" i="1"/>
  <c r="L119" i="1" s="1"/>
  <c r="C119" i="1"/>
  <c r="M119" i="1" s="1"/>
  <c r="B119" i="1"/>
  <c r="A119" i="1"/>
  <c r="K118" i="1"/>
  <c r="I118" i="1"/>
  <c r="H118" i="1"/>
  <c r="G118" i="1"/>
  <c r="P118" i="1" s="1"/>
  <c r="F118" i="1"/>
  <c r="O118" i="1" s="1"/>
  <c r="E118" i="1"/>
  <c r="N118" i="1" s="1"/>
  <c r="D118" i="1"/>
  <c r="L118" i="1" s="1"/>
  <c r="C118" i="1"/>
  <c r="J118" i="1" s="1"/>
  <c r="B118" i="1"/>
  <c r="A118" i="1"/>
  <c r="N117" i="1"/>
  <c r="K117" i="1"/>
  <c r="I117" i="1"/>
  <c r="H117" i="1"/>
  <c r="G117" i="1"/>
  <c r="P117" i="1" s="1"/>
  <c r="F117" i="1"/>
  <c r="O117" i="1" s="1"/>
  <c r="E117" i="1"/>
  <c r="D117" i="1"/>
  <c r="L117" i="1" s="1"/>
  <c r="C117" i="1"/>
  <c r="B117" i="1"/>
  <c r="A117" i="1"/>
  <c r="I116" i="1"/>
  <c r="H116" i="1"/>
  <c r="G116" i="1"/>
  <c r="P116" i="1" s="1"/>
  <c r="F116" i="1"/>
  <c r="O116" i="1" s="1"/>
  <c r="E116" i="1"/>
  <c r="N116" i="1" s="1"/>
  <c r="D116" i="1"/>
  <c r="C116" i="1"/>
  <c r="J116" i="1" s="1"/>
  <c r="B116" i="1"/>
  <c r="A116" i="1"/>
  <c r="J115" i="1"/>
  <c r="I115" i="1"/>
  <c r="H115" i="1"/>
  <c r="G115" i="1"/>
  <c r="P115" i="1" s="1"/>
  <c r="F115" i="1"/>
  <c r="O115" i="1" s="1"/>
  <c r="E115" i="1"/>
  <c r="N115" i="1" s="1"/>
  <c r="D115" i="1"/>
  <c r="L115" i="1" s="1"/>
  <c r="C115" i="1"/>
  <c r="M115" i="1" s="1"/>
  <c r="B115" i="1"/>
  <c r="A115" i="1"/>
  <c r="I114" i="1"/>
  <c r="H114" i="1"/>
  <c r="G114" i="1"/>
  <c r="P114" i="1" s="1"/>
  <c r="F114" i="1"/>
  <c r="O114" i="1" s="1"/>
  <c r="E114" i="1"/>
  <c r="N114" i="1" s="1"/>
  <c r="D114" i="1"/>
  <c r="L114" i="1" s="1"/>
  <c r="C114" i="1"/>
  <c r="B114" i="1"/>
  <c r="A114" i="1"/>
  <c r="P113" i="1"/>
  <c r="I113" i="1"/>
  <c r="H113" i="1"/>
  <c r="G113" i="1"/>
  <c r="F113" i="1"/>
  <c r="O113" i="1" s="1"/>
  <c r="E113" i="1"/>
  <c r="N113" i="1" s="1"/>
  <c r="D113" i="1"/>
  <c r="L113" i="1" s="1"/>
  <c r="C113" i="1"/>
  <c r="B113" i="1"/>
  <c r="A113" i="1"/>
  <c r="P112" i="1"/>
  <c r="L112" i="1"/>
  <c r="I112" i="1"/>
  <c r="H112" i="1"/>
  <c r="G112" i="1"/>
  <c r="F112" i="1"/>
  <c r="O112" i="1" s="1"/>
  <c r="E112" i="1"/>
  <c r="N112" i="1" s="1"/>
  <c r="D112" i="1"/>
  <c r="K112" i="1" s="1"/>
  <c r="C112" i="1"/>
  <c r="J112" i="1" s="1"/>
  <c r="B112" i="1"/>
  <c r="A112" i="1"/>
  <c r="J111" i="1"/>
  <c r="I111" i="1"/>
  <c r="H111" i="1"/>
  <c r="G111" i="1"/>
  <c r="P111" i="1" s="1"/>
  <c r="F111" i="1"/>
  <c r="O111" i="1" s="1"/>
  <c r="E111" i="1"/>
  <c r="N111" i="1" s="1"/>
  <c r="D111" i="1"/>
  <c r="L111" i="1" s="1"/>
  <c r="M111" i="1" s="1"/>
  <c r="C111" i="1"/>
  <c r="B111" i="1"/>
  <c r="A111" i="1"/>
  <c r="N110" i="1"/>
  <c r="J110" i="1"/>
  <c r="I110" i="1"/>
  <c r="H110" i="1"/>
  <c r="G110" i="1"/>
  <c r="P110" i="1" s="1"/>
  <c r="F110" i="1"/>
  <c r="O110" i="1" s="1"/>
  <c r="E110" i="1"/>
  <c r="D110" i="1"/>
  <c r="L110" i="1" s="1"/>
  <c r="C110" i="1"/>
  <c r="B110" i="1"/>
  <c r="A110" i="1"/>
  <c r="P109" i="1"/>
  <c r="I109" i="1"/>
  <c r="H109" i="1"/>
  <c r="G109" i="1"/>
  <c r="F109" i="1"/>
  <c r="O109" i="1" s="1"/>
  <c r="E109" i="1"/>
  <c r="N109" i="1" s="1"/>
  <c r="D109" i="1"/>
  <c r="C109" i="1"/>
  <c r="B109" i="1"/>
  <c r="A109" i="1"/>
  <c r="L108" i="1"/>
  <c r="M108" i="1" s="1"/>
  <c r="I108" i="1"/>
  <c r="H108" i="1"/>
  <c r="G108" i="1"/>
  <c r="P108" i="1" s="1"/>
  <c r="F108" i="1"/>
  <c r="O108" i="1" s="1"/>
  <c r="E108" i="1"/>
  <c r="N108" i="1" s="1"/>
  <c r="D108" i="1"/>
  <c r="K108" i="1" s="1"/>
  <c r="C108" i="1"/>
  <c r="J108" i="1" s="1"/>
  <c r="B108" i="1"/>
  <c r="A108" i="1"/>
  <c r="J107" i="1"/>
  <c r="I107" i="1"/>
  <c r="H107" i="1"/>
  <c r="G107" i="1"/>
  <c r="P107" i="1" s="1"/>
  <c r="F107" i="1"/>
  <c r="O107" i="1" s="1"/>
  <c r="E107" i="1"/>
  <c r="N107" i="1" s="1"/>
  <c r="D107" i="1"/>
  <c r="L107" i="1" s="1"/>
  <c r="C107" i="1"/>
  <c r="B107" i="1"/>
  <c r="A107" i="1"/>
  <c r="K106" i="1"/>
  <c r="I106" i="1"/>
  <c r="H106" i="1"/>
  <c r="G106" i="1"/>
  <c r="P106" i="1" s="1"/>
  <c r="F106" i="1"/>
  <c r="O106" i="1" s="1"/>
  <c r="E106" i="1"/>
  <c r="N106" i="1" s="1"/>
  <c r="D106" i="1"/>
  <c r="L106" i="1" s="1"/>
  <c r="C106" i="1"/>
  <c r="M106" i="1" s="1"/>
  <c r="B106" i="1"/>
  <c r="A106" i="1"/>
  <c r="L105" i="1"/>
  <c r="I105" i="1"/>
  <c r="H105" i="1"/>
  <c r="G105" i="1"/>
  <c r="P105" i="1" s="1"/>
  <c r="F105" i="1"/>
  <c r="O105" i="1" s="1"/>
  <c r="E105" i="1"/>
  <c r="N105" i="1" s="1"/>
  <c r="D105" i="1"/>
  <c r="K105" i="1" s="1"/>
  <c r="C105" i="1"/>
  <c r="B105" i="1"/>
  <c r="A105" i="1"/>
  <c r="L104" i="1"/>
  <c r="I104" i="1"/>
  <c r="H104" i="1"/>
  <c r="G104" i="1"/>
  <c r="P104" i="1" s="1"/>
  <c r="F104" i="1"/>
  <c r="O104" i="1" s="1"/>
  <c r="E104" i="1"/>
  <c r="N104" i="1" s="1"/>
  <c r="D104" i="1"/>
  <c r="K104" i="1" s="1"/>
  <c r="C104" i="1"/>
  <c r="J104" i="1" s="1"/>
  <c r="B104" i="1"/>
  <c r="A104" i="1"/>
  <c r="J103" i="1"/>
  <c r="I103" i="1"/>
  <c r="H103" i="1"/>
  <c r="G103" i="1"/>
  <c r="P103" i="1" s="1"/>
  <c r="F103" i="1"/>
  <c r="O103" i="1" s="1"/>
  <c r="E103" i="1"/>
  <c r="N103" i="1" s="1"/>
  <c r="D103" i="1"/>
  <c r="L103" i="1" s="1"/>
  <c r="C103" i="1"/>
  <c r="M103" i="1" s="1"/>
  <c r="B103" i="1"/>
  <c r="A103" i="1"/>
  <c r="N102" i="1"/>
  <c r="K102" i="1"/>
  <c r="J102" i="1"/>
  <c r="I102" i="1"/>
  <c r="H102" i="1"/>
  <c r="G102" i="1"/>
  <c r="P102" i="1" s="1"/>
  <c r="F102" i="1"/>
  <c r="O102" i="1" s="1"/>
  <c r="E102" i="1"/>
  <c r="D102" i="1"/>
  <c r="L102" i="1" s="1"/>
  <c r="C102" i="1"/>
  <c r="B102" i="1"/>
  <c r="A102" i="1"/>
  <c r="O101" i="1"/>
  <c r="N101" i="1"/>
  <c r="I101" i="1"/>
  <c r="H101" i="1"/>
  <c r="G101" i="1"/>
  <c r="P101" i="1" s="1"/>
  <c r="F101" i="1"/>
  <c r="E101" i="1"/>
  <c r="D101" i="1"/>
  <c r="L101" i="1" s="1"/>
  <c r="C101" i="1"/>
  <c r="B101" i="1"/>
  <c r="A101" i="1"/>
  <c r="I100" i="1"/>
  <c r="H100" i="1"/>
  <c r="G100" i="1"/>
  <c r="P100" i="1" s="1"/>
  <c r="F100" i="1"/>
  <c r="O100" i="1" s="1"/>
  <c r="E100" i="1"/>
  <c r="N100" i="1" s="1"/>
  <c r="D100" i="1"/>
  <c r="C100" i="1"/>
  <c r="J100" i="1" s="1"/>
  <c r="B100" i="1"/>
  <c r="A100" i="1"/>
  <c r="N99" i="1"/>
  <c r="I99" i="1"/>
  <c r="H99" i="1"/>
  <c r="G99" i="1"/>
  <c r="P99" i="1" s="1"/>
  <c r="F99" i="1"/>
  <c r="O99" i="1" s="1"/>
  <c r="E99" i="1"/>
  <c r="D99" i="1"/>
  <c r="L99" i="1" s="1"/>
  <c r="C99" i="1"/>
  <c r="J99" i="1" s="1"/>
  <c r="B99" i="1"/>
  <c r="A99" i="1"/>
  <c r="O98" i="1"/>
  <c r="N98" i="1"/>
  <c r="I98" i="1"/>
  <c r="H98" i="1"/>
  <c r="G98" i="1"/>
  <c r="P98" i="1" s="1"/>
  <c r="F98" i="1"/>
  <c r="E98" i="1"/>
  <c r="D98" i="1"/>
  <c r="L98" i="1" s="1"/>
  <c r="C98" i="1"/>
  <c r="B98" i="1"/>
  <c r="A98" i="1"/>
  <c r="O97" i="1"/>
  <c r="N97" i="1"/>
  <c r="I97" i="1"/>
  <c r="H97" i="1"/>
  <c r="G97" i="1"/>
  <c r="P97" i="1" s="1"/>
  <c r="F97" i="1"/>
  <c r="E97" i="1"/>
  <c r="D97" i="1"/>
  <c r="K97" i="1" s="1"/>
  <c r="C97" i="1"/>
  <c r="B97" i="1"/>
  <c r="A97" i="1"/>
  <c r="P96" i="1"/>
  <c r="O96" i="1"/>
  <c r="I96" i="1"/>
  <c r="H96" i="1"/>
  <c r="G96" i="1"/>
  <c r="F96" i="1"/>
  <c r="E96" i="1"/>
  <c r="N96" i="1" s="1"/>
  <c r="D96" i="1"/>
  <c r="K96" i="1" s="1"/>
  <c r="C96" i="1"/>
  <c r="J96" i="1" s="1"/>
  <c r="B96" i="1"/>
  <c r="A96" i="1"/>
  <c r="P95" i="1"/>
  <c r="J95" i="1"/>
  <c r="I95" i="1"/>
  <c r="H95" i="1"/>
  <c r="G95" i="1"/>
  <c r="F95" i="1"/>
  <c r="O95" i="1" s="1"/>
  <c r="E95" i="1"/>
  <c r="N95" i="1" s="1"/>
  <c r="D95" i="1"/>
  <c r="L95" i="1" s="1"/>
  <c r="C95" i="1"/>
  <c r="M95" i="1" s="1"/>
  <c r="B95" i="1"/>
  <c r="A95" i="1"/>
  <c r="N94" i="1"/>
  <c r="J94" i="1"/>
  <c r="I94" i="1"/>
  <c r="H94" i="1"/>
  <c r="G94" i="1"/>
  <c r="P94" i="1" s="1"/>
  <c r="F94" i="1"/>
  <c r="O94" i="1" s="1"/>
  <c r="E94" i="1"/>
  <c r="D94" i="1"/>
  <c r="L94" i="1" s="1"/>
  <c r="C94" i="1"/>
  <c r="B94" i="1"/>
  <c r="A94" i="1"/>
  <c r="P93" i="1"/>
  <c r="I93" i="1"/>
  <c r="H93" i="1"/>
  <c r="G93" i="1"/>
  <c r="F93" i="1"/>
  <c r="O93" i="1" s="1"/>
  <c r="E93" i="1"/>
  <c r="N93" i="1" s="1"/>
  <c r="D93" i="1"/>
  <c r="C93" i="1"/>
  <c r="B93" i="1"/>
  <c r="A93" i="1"/>
  <c r="L92" i="1"/>
  <c r="M92" i="1" s="1"/>
  <c r="I92" i="1"/>
  <c r="H92" i="1"/>
  <c r="G92" i="1"/>
  <c r="P92" i="1" s="1"/>
  <c r="F92" i="1"/>
  <c r="O92" i="1" s="1"/>
  <c r="E92" i="1"/>
  <c r="N92" i="1" s="1"/>
  <c r="D92" i="1"/>
  <c r="K92" i="1" s="1"/>
  <c r="C92" i="1"/>
  <c r="J92" i="1" s="1"/>
  <c r="B92" i="1"/>
  <c r="A92" i="1"/>
  <c r="J91" i="1"/>
  <c r="I91" i="1"/>
  <c r="H91" i="1"/>
  <c r="G91" i="1"/>
  <c r="P91" i="1" s="1"/>
  <c r="F91" i="1"/>
  <c r="O91" i="1" s="1"/>
  <c r="E91" i="1"/>
  <c r="N91" i="1" s="1"/>
  <c r="D91" i="1"/>
  <c r="L91" i="1" s="1"/>
  <c r="C91" i="1"/>
  <c r="B91" i="1"/>
  <c r="A91" i="1"/>
  <c r="K90" i="1"/>
  <c r="I90" i="1"/>
  <c r="H90" i="1"/>
  <c r="G90" i="1"/>
  <c r="P90" i="1" s="1"/>
  <c r="F90" i="1"/>
  <c r="O90" i="1" s="1"/>
  <c r="E90" i="1"/>
  <c r="N90" i="1" s="1"/>
  <c r="D90" i="1"/>
  <c r="L90" i="1" s="1"/>
  <c r="C90" i="1"/>
  <c r="M90" i="1" s="1"/>
  <c r="B90" i="1"/>
  <c r="A90" i="1"/>
  <c r="L89" i="1"/>
  <c r="I89" i="1"/>
  <c r="H89" i="1"/>
  <c r="G89" i="1"/>
  <c r="P89" i="1" s="1"/>
  <c r="F89" i="1"/>
  <c r="O89" i="1" s="1"/>
  <c r="E89" i="1"/>
  <c r="N89" i="1" s="1"/>
  <c r="D89" i="1"/>
  <c r="K89" i="1" s="1"/>
  <c r="C89" i="1"/>
  <c r="B89" i="1"/>
  <c r="A89" i="1"/>
  <c r="L88" i="1"/>
  <c r="I88" i="1"/>
  <c r="H88" i="1"/>
  <c r="G88" i="1"/>
  <c r="P88" i="1" s="1"/>
  <c r="F88" i="1"/>
  <c r="O88" i="1" s="1"/>
  <c r="E88" i="1"/>
  <c r="N88" i="1" s="1"/>
  <c r="D88" i="1"/>
  <c r="K88" i="1" s="1"/>
  <c r="C88" i="1"/>
  <c r="J88" i="1" s="1"/>
  <c r="B88" i="1"/>
  <c r="A88" i="1"/>
  <c r="J87" i="1"/>
  <c r="I87" i="1"/>
  <c r="H87" i="1"/>
  <c r="G87" i="1"/>
  <c r="P87" i="1" s="1"/>
  <c r="F87" i="1"/>
  <c r="O87" i="1" s="1"/>
  <c r="E87" i="1"/>
  <c r="N87" i="1" s="1"/>
  <c r="D87" i="1"/>
  <c r="L87" i="1" s="1"/>
  <c r="C87" i="1"/>
  <c r="M87" i="1" s="1"/>
  <c r="B87" i="1"/>
  <c r="A87" i="1"/>
  <c r="K86" i="1"/>
  <c r="I86" i="1"/>
  <c r="H86" i="1"/>
  <c r="G86" i="1"/>
  <c r="P86" i="1" s="1"/>
  <c r="F86" i="1"/>
  <c r="O86" i="1" s="1"/>
  <c r="E86" i="1"/>
  <c r="N86" i="1" s="1"/>
  <c r="D86" i="1"/>
  <c r="L86" i="1" s="1"/>
  <c r="C86" i="1"/>
  <c r="J86" i="1" s="1"/>
  <c r="B86" i="1"/>
  <c r="A86" i="1"/>
  <c r="N85" i="1"/>
  <c r="K85" i="1"/>
  <c r="I85" i="1"/>
  <c r="H85" i="1"/>
  <c r="G85" i="1"/>
  <c r="P85" i="1" s="1"/>
  <c r="F85" i="1"/>
  <c r="O85" i="1" s="1"/>
  <c r="E85" i="1"/>
  <c r="D85" i="1"/>
  <c r="L85" i="1" s="1"/>
  <c r="C85" i="1"/>
  <c r="B85" i="1"/>
  <c r="A85" i="1"/>
  <c r="I84" i="1"/>
  <c r="H84" i="1"/>
  <c r="G84" i="1"/>
  <c r="P84" i="1" s="1"/>
  <c r="F84" i="1"/>
  <c r="O84" i="1" s="1"/>
  <c r="E84" i="1"/>
  <c r="N84" i="1" s="1"/>
  <c r="D84" i="1"/>
  <c r="C84" i="1"/>
  <c r="J84" i="1" s="1"/>
  <c r="B84" i="1"/>
  <c r="A84" i="1"/>
  <c r="J83" i="1"/>
  <c r="I83" i="1"/>
  <c r="H83" i="1"/>
  <c r="G83" i="1"/>
  <c r="P83" i="1" s="1"/>
  <c r="F83" i="1"/>
  <c r="O83" i="1" s="1"/>
  <c r="E83" i="1"/>
  <c r="N83" i="1" s="1"/>
  <c r="D83" i="1"/>
  <c r="C83" i="1"/>
  <c r="B83" i="1"/>
  <c r="A83" i="1"/>
  <c r="N82" i="1"/>
  <c r="I82" i="1"/>
  <c r="H82" i="1"/>
  <c r="G82" i="1"/>
  <c r="P82" i="1" s="1"/>
  <c r="F82" i="1"/>
  <c r="O82" i="1" s="1"/>
  <c r="E82" i="1"/>
  <c r="D82" i="1"/>
  <c r="L82" i="1" s="1"/>
  <c r="C82" i="1"/>
  <c r="J82" i="1" s="1"/>
  <c r="B82" i="1"/>
  <c r="A82" i="1"/>
  <c r="N81" i="1"/>
  <c r="L81" i="1"/>
  <c r="I81" i="1"/>
  <c r="H81" i="1"/>
  <c r="G81" i="1"/>
  <c r="P81" i="1" s="1"/>
  <c r="F81" i="1"/>
  <c r="O81" i="1" s="1"/>
  <c r="E81" i="1"/>
  <c r="D81" i="1"/>
  <c r="K81" i="1" s="1"/>
  <c r="C81" i="1"/>
  <c r="J81" i="1" s="1"/>
  <c r="B81" i="1"/>
  <c r="A81" i="1"/>
  <c r="L80" i="1"/>
  <c r="K80" i="1"/>
  <c r="I80" i="1"/>
  <c r="H80" i="1"/>
  <c r="G80" i="1"/>
  <c r="P80" i="1" s="1"/>
  <c r="F80" i="1"/>
  <c r="O80" i="1" s="1"/>
  <c r="E80" i="1"/>
  <c r="N80" i="1" s="1"/>
  <c r="D80" i="1"/>
  <c r="C80" i="1"/>
  <c r="B80" i="1"/>
  <c r="A80" i="1"/>
  <c r="J79" i="1"/>
  <c r="I79" i="1"/>
  <c r="H79" i="1"/>
  <c r="G79" i="1"/>
  <c r="P79" i="1" s="1"/>
  <c r="F79" i="1"/>
  <c r="O79" i="1" s="1"/>
  <c r="E79" i="1"/>
  <c r="N79" i="1" s="1"/>
  <c r="D79" i="1"/>
  <c r="K79" i="1" s="1"/>
  <c r="C79" i="1"/>
  <c r="B79" i="1"/>
  <c r="A79" i="1"/>
  <c r="I78" i="1"/>
  <c r="H78" i="1"/>
  <c r="G78" i="1"/>
  <c r="P78" i="1" s="1"/>
  <c r="F78" i="1"/>
  <c r="O78" i="1" s="1"/>
  <c r="E78" i="1"/>
  <c r="N78" i="1" s="1"/>
  <c r="D78" i="1"/>
  <c r="L78" i="1" s="1"/>
  <c r="C78" i="1"/>
  <c r="M78" i="1" s="1"/>
  <c r="B78" i="1"/>
  <c r="A78" i="1"/>
  <c r="I77" i="1"/>
  <c r="H77" i="1"/>
  <c r="G77" i="1"/>
  <c r="P77" i="1" s="1"/>
  <c r="F77" i="1"/>
  <c r="O77" i="1" s="1"/>
  <c r="E77" i="1"/>
  <c r="N77" i="1" s="1"/>
  <c r="D77" i="1"/>
  <c r="K77" i="1" s="1"/>
  <c r="C77" i="1"/>
  <c r="J77" i="1" s="1"/>
  <c r="B77" i="1"/>
  <c r="A77" i="1"/>
  <c r="L76" i="1"/>
  <c r="K76" i="1"/>
  <c r="I76" i="1"/>
  <c r="H76" i="1"/>
  <c r="G76" i="1"/>
  <c r="P76" i="1" s="1"/>
  <c r="F76" i="1"/>
  <c r="O76" i="1" s="1"/>
  <c r="E76" i="1"/>
  <c r="N76" i="1" s="1"/>
  <c r="D76" i="1"/>
  <c r="C76" i="1"/>
  <c r="B76" i="1"/>
  <c r="A76" i="1"/>
  <c r="J75" i="1"/>
  <c r="I75" i="1"/>
  <c r="H75" i="1"/>
  <c r="G75" i="1"/>
  <c r="P75" i="1" s="1"/>
  <c r="F75" i="1"/>
  <c r="O75" i="1" s="1"/>
  <c r="E75" i="1"/>
  <c r="N75" i="1" s="1"/>
  <c r="D75" i="1"/>
  <c r="K75" i="1" s="1"/>
  <c r="C75" i="1"/>
  <c r="B75" i="1"/>
  <c r="A75" i="1"/>
  <c r="N74" i="1"/>
  <c r="I74" i="1"/>
  <c r="H74" i="1"/>
  <c r="G74" i="1"/>
  <c r="P74" i="1" s="1"/>
  <c r="F74" i="1"/>
  <c r="O74" i="1" s="1"/>
  <c r="E74" i="1"/>
  <c r="D74" i="1"/>
  <c r="L74" i="1" s="1"/>
  <c r="C74" i="1"/>
  <c r="M74" i="1" s="1"/>
  <c r="B74" i="1"/>
  <c r="A74" i="1"/>
  <c r="N73" i="1"/>
  <c r="L73" i="1"/>
  <c r="I73" i="1"/>
  <c r="H73" i="1"/>
  <c r="G73" i="1"/>
  <c r="P73" i="1" s="1"/>
  <c r="F73" i="1"/>
  <c r="O73" i="1" s="1"/>
  <c r="E73" i="1"/>
  <c r="D73" i="1"/>
  <c r="K73" i="1" s="1"/>
  <c r="C73" i="1"/>
  <c r="J73" i="1" s="1"/>
  <c r="B73" i="1"/>
  <c r="A73" i="1"/>
  <c r="O72" i="1"/>
  <c r="L72" i="1"/>
  <c r="I72" i="1"/>
  <c r="H72" i="1"/>
  <c r="G72" i="1"/>
  <c r="P72" i="1" s="1"/>
  <c r="F72" i="1"/>
  <c r="E72" i="1"/>
  <c r="N72" i="1" s="1"/>
  <c r="D72" i="1"/>
  <c r="K72" i="1" s="1"/>
  <c r="C72" i="1"/>
  <c r="B72" i="1"/>
  <c r="A72" i="1"/>
  <c r="J71" i="1"/>
  <c r="I71" i="1"/>
  <c r="H71" i="1"/>
  <c r="G71" i="1"/>
  <c r="P71" i="1" s="1"/>
  <c r="F71" i="1"/>
  <c r="O71" i="1" s="1"/>
  <c r="E71" i="1"/>
  <c r="N71" i="1" s="1"/>
  <c r="D71" i="1"/>
  <c r="K71" i="1" s="1"/>
  <c r="C71" i="1"/>
  <c r="B71" i="1"/>
  <c r="A71" i="1"/>
  <c r="I70" i="1"/>
  <c r="H70" i="1"/>
  <c r="G70" i="1"/>
  <c r="P70" i="1" s="1"/>
  <c r="F70" i="1"/>
  <c r="O70" i="1" s="1"/>
  <c r="E70" i="1"/>
  <c r="N70" i="1" s="1"/>
  <c r="D70" i="1"/>
  <c r="L70" i="1" s="1"/>
  <c r="C70" i="1"/>
  <c r="B70" i="1"/>
  <c r="A70" i="1"/>
  <c r="N69" i="1"/>
  <c r="I69" i="1"/>
  <c r="H69" i="1"/>
  <c r="G69" i="1"/>
  <c r="P69" i="1" s="1"/>
  <c r="F69" i="1"/>
  <c r="O69" i="1" s="1"/>
  <c r="E69" i="1"/>
  <c r="D69" i="1"/>
  <c r="K69" i="1" s="1"/>
  <c r="C69" i="1"/>
  <c r="J69" i="1" s="1"/>
  <c r="B69" i="1"/>
  <c r="A69" i="1"/>
  <c r="O68" i="1"/>
  <c r="L68" i="1"/>
  <c r="I68" i="1"/>
  <c r="H68" i="1"/>
  <c r="G68" i="1"/>
  <c r="P68" i="1" s="1"/>
  <c r="F68" i="1"/>
  <c r="E68" i="1"/>
  <c r="N68" i="1" s="1"/>
  <c r="D68" i="1"/>
  <c r="K68" i="1" s="1"/>
  <c r="C68" i="1"/>
  <c r="B68" i="1"/>
  <c r="A68" i="1"/>
  <c r="J67" i="1"/>
  <c r="I67" i="1"/>
  <c r="H67" i="1"/>
  <c r="G67" i="1"/>
  <c r="P67" i="1" s="1"/>
  <c r="F67" i="1"/>
  <c r="O67" i="1" s="1"/>
  <c r="E67" i="1"/>
  <c r="N67" i="1" s="1"/>
  <c r="D67" i="1"/>
  <c r="K67" i="1" s="1"/>
  <c r="C67" i="1"/>
  <c r="B67" i="1"/>
  <c r="A67" i="1"/>
  <c r="I66" i="1"/>
  <c r="H66" i="1"/>
  <c r="G66" i="1"/>
  <c r="P66" i="1" s="1"/>
  <c r="F66" i="1"/>
  <c r="O66" i="1" s="1"/>
  <c r="E66" i="1"/>
  <c r="N66" i="1" s="1"/>
  <c r="D66" i="1"/>
  <c r="L66" i="1" s="1"/>
  <c r="C66" i="1"/>
  <c r="B66" i="1"/>
  <c r="A66" i="1"/>
  <c r="N65" i="1"/>
  <c r="I65" i="1"/>
  <c r="H65" i="1"/>
  <c r="G65" i="1"/>
  <c r="P65" i="1" s="1"/>
  <c r="F65" i="1"/>
  <c r="O65" i="1" s="1"/>
  <c r="E65" i="1"/>
  <c r="D65" i="1"/>
  <c r="K65" i="1" s="1"/>
  <c r="C65" i="1"/>
  <c r="J65" i="1" s="1"/>
  <c r="B65" i="1"/>
  <c r="A65" i="1"/>
  <c r="O64" i="1"/>
  <c r="L64" i="1"/>
  <c r="I64" i="1"/>
  <c r="H64" i="1"/>
  <c r="G64" i="1"/>
  <c r="P64" i="1" s="1"/>
  <c r="F64" i="1"/>
  <c r="E64" i="1"/>
  <c r="N64" i="1" s="1"/>
  <c r="D64" i="1"/>
  <c r="K64" i="1" s="1"/>
  <c r="C64" i="1"/>
  <c r="B64" i="1"/>
  <c r="A64" i="1"/>
  <c r="J63" i="1"/>
  <c r="I63" i="1"/>
  <c r="H63" i="1"/>
  <c r="G63" i="1"/>
  <c r="P63" i="1" s="1"/>
  <c r="F63" i="1"/>
  <c r="O63" i="1" s="1"/>
  <c r="E63" i="1"/>
  <c r="N63" i="1" s="1"/>
  <c r="D63" i="1"/>
  <c r="K63" i="1" s="1"/>
  <c r="C63" i="1"/>
  <c r="B63" i="1"/>
  <c r="A63" i="1"/>
  <c r="K62" i="1"/>
  <c r="I62" i="1"/>
  <c r="H62" i="1"/>
  <c r="G62" i="1"/>
  <c r="P62" i="1" s="1"/>
  <c r="F62" i="1"/>
  <c r="O62" i="1" s="1"/>
  <c r="E62" i="1"/>
  <c r="N62" i="1" s="1"/>
  <c r="D62" i="1"/>
  <c r="L62" i="1" s="1"/>
  <c r="C62" i="1"/>
  <c r="M62" i="1" s="1"/>
  <c r="B62" i="1"/>
  <c r="A62" i="1"/>
  <c r="L61" i="1"/>
  <c r="J61" i="1"/>
  <c r="I61" i="1"/>
  <c r="H61" i="1"/>
  <c r="G61" i="1"/>
  <c r="P61" i="1" s="1"/>
  <c r="F61" i="1"/>
  <c r="O61" i="1" s="1"/>
  <c r="E61" i="1"/>
  <c r="N61" i="1" s="1"/>
  <c r="D61" i="1"/>
  <c r="K61" i="1" s="1"/>
  <c r="C61" i="1"/>
  <c r="B61" i="1"/>
  <c r="A61" i="1"/>
  <c r="L60" i="1"/>
  <c r="K60" i="1"/>
  <c r="I60" i="1"/>
  <c r="H60" i="1"/>
  <c r="G60" i="1"/>
  <c r="P60" i="1" s="1"/>
  <c r="F60" i="1"/>
  <c r="O60" i="1" s="1"/>
  <c r="E60" i="1"/>
  <c r="N60" i="1" s="1"/>
  <c r="D60" i="1"/>
  <c r="C60" i="1"/>
  <c r="B60" i="1"/>
  <c r="A60" i="1"/>
  <c r="J59" i="1"/>
  <c r="I59" i="1"/>
  <c r="H59" i="1"/>
  <c r="G59" i="1"/>
  <c r="P59" i="1" s="1"/>
  <c r="F59" i="1"/>
  <c r="O59" i="1" s="1"/>
  <c r="E59" i="1"/>
  <c r="N59" i="1" s="1"/>
  <c r="D59" i="1"/>
  <c r="K59" i="1" s="1"/>
  <c r="C59" i="1"/>
  <c r="B59" i="1"/>
  <c r="A59" i="1"/>
  <c r="N58" i="1"/>
  <c r="I58" i="1"/>
  <c r="H58" i="1"/>
  <c r="G58" i="1"/>
  <c r="P58" i="1" s="1"/>
  <c r="F58" i="1"/>
  <c r="O58" i="1" s="1"/>
  <c r="E58" i="1"/>
  <c r="D58" i="1"/>
  <c r="L58" i="1" s="1"/>
  <c r="C58" i="1"/>
  <c r="B58" i="1"/>
  <c r="A58" i="1"/>
  <c r="N57" i="1"/>
  <c r="L57" i="1"/>
  <c r="I57" i="1"/>
  <c r="H57" i="1"/>
  <c r="G57" i="1"/>
  <c r="P57" i="1" s="1"/>
  <c r="F57" i="1"/>
  <c r="O57" i="1" s="1"/>
  <c r="E57" i="1"/>
  <c r="D57" i="1"/>
  <c r="K57" i="1" s="1"/>
  <c r="C57" i="1"/>
  <c r="J57" i="1" s="1"/>
  <c r="B57" i="1"/>
  <c r="A57" i="1"/>
  <c r="O56" i="1"/>
  <c r="L56" i="1"/>
  <c r="I56" i="1"/>
  <c r="H56" i="1"/>
  <c r="G56" i="1"/>
  <c r="P56" i="1" s="1"/>
  <c r="F56" i="1"/>
  <c r="E56" i="1"/>
  <c r="N56" i="1" s="1"/>
  <c r="D56" i="1"/>
  <c r="K56" i="1" s="1"/>
  <c r="C56" i="1"/>
  <c r="B56" i="1"/>
  <c r="A56" i="1"/>
  <c r="J55" i="1"/>
  <c r="I55" i="1"/>
  <c r="H55" i="1"/>
  <c r="G55" i="1"/>
  <c r="P55" i="1" s="1"/>
  <c r="F55" i="1"/>
  <c r="O55" i="1" s="1"/>
  <c r="E55" i="1"/>
  <c r="N55" i="1" s="1"/>
  <c r="D55" i="1"/>
  <c r="C55" i="1"/>
  <c r="B55" i="1"/>
  <c r="A55" i="1"/>
  <c r="I54" i="1"/>
  <c r="H54" i="1"/>
  <c r="G54" i="1"/>
  <c r="P54" i="1" s="1"/>
  <c r="F54" i="1"/>
  <c r="O54" i="1" s="1"/>
  <c r="E54" i="1"/>
  <c r="N54" i="1" s="1"/>
  <c r="D54" i="1"/>
  <c r="L54" i="1" s="1"/>
  <c r="C54" i="1"/>
  <c r="B54" i="1"/>
  <c r="A54" i="1"/>
  <c r="O53" i="1"/>
  <c r="J53" i="1"/>
  <c r="I53" i="1"/>
  <c r="H53" i="1"/>
  <c r="G53" i="1"/>
  <c r="P53" i="1" s="1"/>
  <c r="F53" i="1"/>
  <c r="E53" i="1"/>
  <c r="N53" i="1" s="1"/>
  <c r="D53" i="1"/>
  <c r="K53" i="1" s="1"/>
  <c r="C53" i="1"/>
  <c r="B53" i="1"/>
  <c r="A53" i="1"/>
  <c r="O52" i="1"/>
  <c r="I52" i="1"/>
  <c r="H52" i="1"/>
  <c r="G52" i="1"/>
  <c r="P52" i="1" s="1"/>
  <c r="F52" i="1"/>
  <c r="E52" i="1"/>
  <c r="N52" i="1" s="1"/>
  <c r="D52" i="1"/>
  <c r="L52" i="1" s="1"/>
  <c r="C52" i="1"/>
  <c r="B52" i="1"/>
  <c r="A52" i="1"/>
  <c r="I51" i="1"/>
  <c r="H51" i="1"/>
  <c r="G51" i="1"/>
  <c r="P51" i="1" s="1"/>
  <c r="F51" i="1"/>
  <c r="O51" i="1" s="1"/>
  <c r="E51" i="1"/>
  <c r="N51" i="1" s="1"/>
  <c r="D51" i="1"/>
  <c r="C51" i="1"/>
  <c r="J51" i="1" s="1"/>
  <c r="B51" i="1"/>
  <c r="A51" i="1"/>
  <c r="N50" i="1"/>
  <c r="K50" i="1"/>
  <c r="I50" i="1"/>
  <c r="H50" i="1"/>
  <c r="G50" i="1"/>
  <c r="P50" i="1" s="1"/>
  <c r="F50" i="1"/>
  <c r="O50" i="1" s="1"/>
  <c r="E50" i="1"/>
  <c r="D50" i="1"/>
  <c r="L50" i="1" s="1"/>
  <c r="C50" i="1"/>
  <c r="B50" i="1"/>
  <c r="A50" i="1"/>
  <c r="N49" i="1"/>
  <c r="L49" i="1"/>
  <c r="J49" i="1"/>
  <c r="I49" i="1"/>
  <c r="H49" i="1"/>
  <c r="G49" i="1"/>
  <c r="P49" i="1" s="1"/>
  <c r="F49" i="1"/>
  <c r="O49" i="1" s="1"/>
  <c r="E49" i="1"/>
  <c r="D49" i="1"/>
  <c r="K49" i="1" s="1"/>
  <c r="C49" i="1"/>
  <c r="B49" i="1"/>
  <c r="A49" i="1"/>
  <c r="L48" i="1"/>
  <c r="K48" i="1"/>
  <c r="I48" i="1"/>
  <c r="H48" i="1"/>
  <c r="G48" i="1"/>
  <c r="P48" i="1" s="1"/>
  <c r="F48" i="1"/>
  <c r="O48" i="1" s="1"/>
  <c r="E48" i="1"/>
  <c r="N48" i="1" s="1"/>
  <c r="D48" i="1"/>
  <c r="C48" i="1"/>
  <c r="B48" i="1"/>
  <c r="A48" i="1"/>
  <c r="J47" i="1"/>
  <c r="I47" i="1"/>
  <c r="H47" i="1"/>
  <c r="G47" i="1"/>
  <c r="P47" i="1" s="1"/>
  <c r="F47" i="1"/>
  <c r="O47" i="1" s="1"/>
  <c r="E47" i="1"/>
  <c r="N47" i="1" s="1"/>
  <c r="D47" i="1"/>
  <c r="C47" i="1"/>
  <c r="B47" i="1"/>
  <c r="A47" i="1"/>
  <c r="I46" i="1"/>
  <c r="H46" i="1"/>
  <c r="G46" i="1"/>
  <c r="P46" i="1" s="1"/>
  <c r="F46" i="1"/>
  <c r="O46" i="1" s="1"/>
  <c r="E46" i="1"/>
  <c r="N46" i="1" s="1"/>
  <c r="D46" i="1"/>
  <c r="L46" i="1" s="1"/>
  <c r="C46" i="1"/>
  <c r="B46" i="1"/>
  <c r="A46" i="1"/>
  <c r="O45" i="1"/>
  <c r="N45" i="1"/>
  <c r="I45" i="1"/>
  <c r="H45" i="1"/>
  <c r="G45" i="1"/>
  <c r="P45" i="1" s="1"/>
  <c r="F45" i="1"/>
  <c r="E45" i="1"/>
  <c r="D45" i="1"/>
  <c r="K45" i="1" s="1"/>
  <c r="C45" i="1"/>
  <c r="J45" i="1" s="1"/>
  <c r="B45" i="1"/>
  <c r="A45" i="1"/>
  <c r="O44" i="1"/>
  <c r="L44" i="1"/>
  <c r="I44" i="1"/>
  <c r="H44" i="1"/>
  <c r="G44" i="1"/>
  <c r="P44" i="1" s="1"/>
  <c r="F44" i="1"/>
  <c r="E44" i="1"/>
  <c r="N44" i="1" s="1"/>
  <c r="D44" i="1"/>
  <c r="K44" i="1" s="1"/>
  <c r="C44" i="1"/>
  <c r="B44" i="1"/>
  <c r="A44" i="1"/>
  <c r="J43" i="1"/>
  <c r="I43" i="1"/>
  <c r="H43" i="1"/>
  <c r="G43" i="1"/>
  <c r="P43" i="1" s="1"/>
  <c r="F43" i="1"/>
  <c r="O43" i="1" s="1"/>
  <c r="E43" i="1"/>
  <c r="N43" i="1" s="1"/>
  <c r="D43" i="1"/>
  <c r="C43" i="1"/>
  <c r="B43" i="1"/>
  <c r="A43" i="1"/>
  <c r="K42" i="1"/>
  <c r="I42" i="1"/>
  <c r="H42" i="1"/>
  <c r="G42" i="1"/>
  <c r="P42" i="1" s="1"/>
  <c r="F42" i="1"/>
  <c r="O42" i="1" s="1"/>
  <c r="E42" i="1"/>
  <c r="N42" i="1" s="1"/>
  <c r="D42" i="1"/>
  <c r="L42" i="1" s="1"/>
  <c r="C42" i="1"/>
  <c r="B42" i="1"/>
  <c r="A42" i="1"/>
  <c r="I41" i="1"/>
  <c r="H41" i="1"/>
  <c r="G41" i="1"/>
  <c r="P41" i="1" s="1"/>
  <c r="F41" i="1"/>
  <c r="O41" i="1" s="1"/>
  <c r="E41" i="1"/>
  <c r="N41" i="1" s="1"/>
  <c r="D41" i="1"/>
  <c r="K41" i="1" s="1"/>
  <c r="C41" i="1"/>
  <c r="B41" i="1"/>
  <c r="A41" i="1"/>
  <c r="P40" i="1"/>
  <c r="L40" i="1"/>
  <c r="K40" i="1"/>
  <c r="I40" i="1"/>
  <c r="H40" i="1"/>
  <c r="G40" i="1"/>
  <c r="F40" i="1"/>
  <c r="O40" i="1" s="1"/>
  <c r="E40" i="1"/>
  <c r="N40" i="1" s="1"/>
  <c r="D40" i="1"/>
  <c r="C40" i="1"/>
  <c r="B40" i="1"/>
  <c r="A40" i="1"/>
  <c r="J39" i="1"/>
  <c r="I39" i="1"/>
  <c r="H39" i="1"/>
  <c r="G39" i="1"/>
  <c r="P39" i="1" s="1"/>
  <c r="F39" i="1"/>
  <c r="O39" i="1" s="1"/>
  <c r="E39" i="1"/>
  <c r="N39" i="1" s="1"/>
  <c r="D39" i="1"/>
  <c r="C39" i="1"/>
  <c r="B39" i="1"/>
  <c r="A39" i="1"/>
  <c r="N38" i="1"/>
  <c r="I38" i="1"/>
  <c r="H38" i="1"/>
  <c r="G38" i="1"/>
  <c r="P38" i="1" s="1"/>
  <c r="F38" i="1"/>
  <c r="O38" i="1" s="1"/>
  <c r="E38" i="1"/>
  <c r="D38" i="1"/>
  <c r="L38" i="1" s="1"/>
  <c r="C38" i="1"/>
  <c r="J38" i="1" s="1"/>
  <c r="B38" i="1"/>
  <c r="A38" i="1"/>
  <c r="N37" i="1"/>
  <c r="K37" i="1"/>
  <c r="I37" i="1"/>
  <c r="H37" i="1"/>
  <c r="G37" i="1"/>
  <c r="P37" i="1" s="1"/>
  <c r="F37" i="1"/>
  <c r="O37" i="1" s="1"/>
  <c r="E37" i="1"/>
  <c r="D37" i="1"/>
  <c r="L37" i="1" s="1"/>
  <c r="C37" i="1"/>
  <c r="J37" i="1" s="1"/>
  <c r="B37" i="1"/>
  <c r="A37" i="1"/>
  <c r="P36" i="1"/>
  <c r="O36" i="1"/>
  <c r="I36" i="1"/>
  <c r="H36" i="1"/>
  <c r="G36" i="1"/>
  <c r="F36" i="1"/>
  <c r="E36" i="1"/>
  <c r="N36" i="1" s="1"/>
  <c r="D36" i="1"/>
  <c r="L36" i="1" s="1"/>
  <c r="C36" i="1"/>
  <c r="B36" i="1"/>
  <c r="A36" i="1"/>
  <c r="I35" i="1"/>
  <c r="H35" i="1"/>
  <c r="G35" i="1"/>
  <c r="P35" i="1" s="1"/>
  <c r="F35" i="1"/>
  <c r="O35" i="1" s="1"/>
  <c r="E35" i="1"/>
  <c r="N35" i="1" s="1"/>
  <c r="D35" i="1"/>
  <c r="C35" i="1"/>
  <c r="J35" i="1" s="1"/>
  <c r="B35" i="1"/>
  <c r="A35" i="1"/>
  <c r="I34" i="1"/>
  <c r="H34" i="1"/>
  <c r="G34" i="1"/>
  <c r="P34" i="1" s="1"/>
  <c r="F34" i="1"/>
  <c r="O34" i="1" s="1"/>
  <c r="E34" i="1"/>
  <c r="N34" i="1" s="1"/>
  <c r="D34" i="1"/>
  <c r="L34" i="1" s="1"/>
  <c r="C34" i="1"/>
  <c r="J34" i="1" s="1"/>
  <c r="B34" i="1"/>
  <c r="A34" i="1"/>
  <c r="J33" i="1"/>
  <c r="I33" i="1"/>
  <c r="H33" i="1"/>
  <c r="G33" i="1"/>
  <c r="P33" i="1" s="1"/>
  <c r="F33" i="1"/>
  <c r="O33" i="1" s="1"/>
  <c r="E33" i="1"/>
  <c r="N33" i="1" s="1"/>
  <c r="D33" i="1"/>
  <c r="K33" i="1" s="1"/>
  <c r="C33" i="1"/>
  <c r="B33" i="1"/>
  <c r="A33" i="1"/>
  <c r="I32" i="1"/>
  <c r="H32" i="1"/>
  <c r="G32" i="1"/>
  <c r="P32" i="1" s="1"/>
  <c r="F32" i="1"/>
  <c r="O32" i="1" s="1"/>
  <c r="E32" i="1"/>
  <c r="N32" i="1" s="1"/>
  <c r="D32" i="1"/>
  <c r="L32" i="1" s="1"/>
  <c r="C32" i="1"/>
  <c r="B32" i="1"/>
  <c r="A32" i="1"/>
  <c r="J31" i="1"/>
  <c r="I31" i="1"/>
  <c r="H31" i="1"/>
  <c r="G31" i="1"/>
  <c r="P31" i="1" s="1"/>
  <c r="F31" i="1"/>
  <c r="O31" i="1" s="1"/>
  <c r="E31" i="1"/>
  <c r="N31" i="1" s="1"/>
  <c r="D31" i="1"/>
  <c r="C31" i="1"/>
  <c r="B31" i="1"/>
  <c r="A31" i="1"/>
  <c r="I30" i="1"/>
  <c r="H30" i="1"/>
  <c r="G30" i="1"/>
  <c r="P30" i="1" s="1"/>
  <c r="F30" i="1"/>
  <c r="O30" i="1" s="1"/>
  <c r="E30" i="1"/>
  <c r="N30" i="1" s="1"/>
  <c r="D30" i="1"/>
  <c r="L30" i="1" s="1"/>
  <c r="C30" i="1"/>
  <c r="J30" i="1" s="1"/>
  <c r="B30" i="1"/>
  <c r="A30" i="1"/>
  <c r="I29" i="1"/>
  <c r="H29" i="1"/>
  <c r="G29" i="1"/>
  <c r="P29" i="1" s="1"/>
  <c r="F29" i="1"/>
  <c r="O29" i="1" s="1"/>
  <c r="E29" i="1"/>
  <c r="N29" i="1" s="1"/>
  <c r="D29" i="1"/>
  <c r="L29" i="1" s="1"/>
  <c r="C29" i="1"/>
  <c r="B29" i="1"/>
  <c r="A29" i="1"/>
  <c r="I28" i="1"/>
  <c r="H28" i="1"/>
  <c r="G28" i="1"/>
  <c r="P28" i="1" s="1"/>
  <c r="F28" i="1"/>
  <c r="O28" i="1" s="1"/>
  <c r="E28" i="1"/>
  <c r="N28" i="1" s="1"/>
  <c r="D28" i="1"/>
  <c r="L28" i="1" s="1"/>
  <c r="C28" i="1"/>
  <c r="B28" i="1"/>
  <c r="A28" i="1"/>
  <c r="J27" i="1"/>
  <c r="I27" i="1"/>
  <c r="H27" i="1"/>
  <c r="G27" i="1"/>
  <c r="P27" i="1" s="1"/>
  <c r="F27" i="1"/>
  <c r="O27" i="1" s="1"/>
  <c r="E27" i="1"/>
  <c r="N27" i="1" s="1"/>
  <c r="D27" i="1"/>
  <c r="C27" i="1"/>
  <c r="B27" i="1"/>
  <c r="A27" i="1"/>
  <c r="I26" i="1"/>
  <c r="H26" i="1"/>
  <c r="G26" i="1"/>
  <c r="P26" i="1" s="1"/>
  <c r="F26" i="1"/>
  <c r="O26" i="1" s="1"/>
  <c r="E26" i="1"/>
  <c r="N26" i="1" s="1"/>
  <c r="D26" i="1"/>
  <c r="L26" i="1" s="1"/>
  <c r="C26" i="1"/>
  <c r="J26" i="1" s="1"/>
  <c r="B26" i="1"/>
  <c r="A26" i="1"/>
  <c r="N25" i="1"/>
  <c r="I25" i="1"/>
  <c r="H25" i="1"/>
  <c r="G25" i="1"/>
  <c r="P25" i="1" s="1"/>
  <c r="F25" i="1"/>
  <c r="O25" i="1" s="1"/>
  <c r="E25" i="1"/>
  <c r="D25" i="1"/>
  <c r="L25" i="1" s="1"/>
  <c r="C25" i="1"/>
  <c r="J25" i="1" s="1"/>
  <c r="B25" i="1"/>
  <c r="A25" i="1"/>
  <c r="L24" i="1"/>
  <c r="I24" i="1"/>
  <c r="H24" i="1"/>
  <c r="G24" i="1"/>
  <c r="P24" i="1" s="1"/>
  <c r="F24" i="1"/>
  <c r="O24" i="1" s="1"/>
  <c r="E24" i="1"/>
  <c r="N24" i="1" s="1"/>
  <c r="D24" i="1"/>
  <c r="K24" i="1" s="1"/>
  <c r="C24" i="1"/>
  <c r="B24" i="1"/>
  <c r="A24" i="1"/>
  <c r="I23" i="1"/>
  <c r="H23" i="1"/>
  <c r="G23" i="1"/>
  <c r="P23" i="1" s="1"/>
  <c r="F23" i="1"/>
  <c r="O23" i="1" s="1"/>
  <c r="E23" i="1"/>
  <c r="N23" i="1" s="1"/>
  <c r="D23" i="1"/>
  <c r="C23" i="1"/>
  <c r="J23" i="1" s="1"/>
  <c r="B23" i="1"/>
  <c r="A23" i="1"/>
  <c r="K22" i="1"/>
  <c r="I22" i="1"/>
  <c r="H22" i="1"/>
  <c r="G22" i="1"/>
  <c r="P22" i="1" s="1"/>
  <c r="F22" i="1"/>
  <c r="O22" i="1" s="1"/>
  <c r="E22" i="1"/>
  <c r="N22" i="1" s="1"/>
  <c r="D22" i="1"/>
  <c r="L22" i="1" s="1"/>
  <c r="C22" i="1"/>
  <c r="J22" i="1" s="1"/>
  <c r="B22" i="1"/>
  <c r="A22" i="1"/>
  <c r="J21" i="1"/>
  <c r="I21" i="1"/>
  <c r="H21" i="1"/>
  <c r="G21" i="1"/>
  <c r="P21" i="1" s="1"/>
  <c r="F21" i="1"/>
  <c r="O21" i="1" s="1"/>
  <c r="E21" i="1"/>
  <c r="N21" i="1" s="1"/>
  <c r="D21" i="1"/>
  <c r="L21" i="1" s="1"/>
  <c r="C21" i="1"/>
  <c r="B21" i="1"/>
  <c r="A21" i="1"/>
  <c r="I20" i="1"/>
  <c r="H20" i="1"/>
  <c r="G20" i="1"/>
  <c r="P20" i="1" s="1"/>
  <c r="F20" i="1"/>
  <c r="O20" i="1" s="1"/>
  <c r="E20" i="1"/>
  <c r="N20" i="1" s="1"/>
  <c r="D20" i="1"/>
  <c r="L20" i="1" s="1"/>
  <c r="C20" i="1"/>
  <c r="B20" i="1"/>
  <c r="A20" i="1"/>
  <c r="J19" i="1"/>
  <c r="I19" i="1"/>
  <c r="H19" i="1"/>
  <c r="G19" i="1"/>
  <c r="P19" i="1" s="1"/>
  <c r="F19" i="1"/>
  <c r="O19" i="1" s="1"/>
  <c r="E19" i="1"/>
  <c r="N19" i="1" s="1"/>
  <c r="D19" i="1"/>
  <c r="C19" i="1"/>
  <c r="B19" i="1"/>
  <c r="A19" i="1"/>
  <c r="I18" i="1"/>
  <c r="H18" i="1"/>
  <c r="G18" i="1"/>
  <c r="P18" i="1" s="1"/>
  <c r="F18" i="1"/>
  <c r="O18" i="1" s="1"/>
  <c r="E18" i="1"/>
  <c r="N18" i="1" s="1"/>
  <c r="D18" i="1"/>
  <c r="L18" i="1" s="1"/>
  <c r="C18" i="1"/>
  <c r="J18" i="1" s="1"/>
  <c r="B18" i="1"/>
  <c r="A18" i="1"/>
  <c r="N17" i="1"/>
  <c r="J17" i="1"/>
  <c r="I17" i="1"/>
  <c r="H17" i="1"/>
  <c r="G17" i="1"/>
  <c r="P17" i="1" s="1"/>
  <c r="F17" i="1"/>
  <c r="O17" i="1" s="1"/>
  <c r="E17" i="1"/>
  <c r="D17" i="1"/>
  <c r="K17" i="1" s="1"/>
  <c r="C17" i="1"/>
  <c r="B17" i="1"/>
  <c r="A17" i="1"/>
  <c r="K16" i="1"/>
  <c r="I16" i="1"/>
  <c r="H16" i="1"/>
  <c r="G16" i="1"/>
  <c r="P16" i="1" s="1"/>
  <c r="F16" i="1"/>
  <c r="O16" i="1" s="1"/>
  <c r="E16" i="1"/>
  <c r="N16" i="1" s="1"/>
  <c r="D16" i="1"/>
  <c r="L16" i="1" s="1"/>
  <c r="C16" i="1"/>
  <c r="B16" i="1"/>
  <c r="A16" i="1"/>
  <c r="I15" i="1"/>
  <c r="H15" i="1"/>
  <c r="G15" i="1"/>
  <c r="P15" i="1" s="1"/>
  <c r="F15" i="1"/>
  <c r="O15" i="1" s="1"/>
  <c r="E15" i="1"/>
  <c r="N15" i="1" s="1"/>
  <c r="D15" i="1"/>
  <c r="C15" i="1"/>
  <c r="J15" i="1" s="1"/>
  <c r="B15" i="1"/>
  <c r="A15" i="1"/>
  <c r="I14" i="1"/>
  <c r="H14" i="1"/>
  <c r="G14" i="1"/>
  <c r="P14" i="1" s="1"/>
  <c r="F14" i="1"/>
  <c r="O14" i="1" s="1"/>
  <c r="E14" i="1"/>
  <c r="N14" i="1" s="1"/>
  <c r="D14" i="1"/>
  <c r="L14" i="1" s="1"/>
  <c r="C14" i="1"/>
  <c r="J14" i="1" s="1"/>
  <c r="B14" i="1"/>
  <c r="A14" i="1"/>
  <c r="N13" i="1"/>
  <c r="I13" i="1"/>
  <c r="H13" i="1"/>
  <c r="G13" i="1"/>
  <c r="P13" i="1" s="1"/>
  <c r="F13" i="1"/>
  <c r="O13" i="1" s="1"/>
  <c r="E13" i="1"/>
  <c r="D13" i="1"/>
  <c r="L13" i="1" s="1"/>
  <c r="C13" i="1"/>
  <c r="B13" i="1"/>
  <c r="A13" i="1"/>
  <c r="I12" i="1"/>
  <c r="H12" i="1"/>
  <c r="G12" i="1"/>
  <c r="P12" i="1" s="1"/>
  <c r="F12" i="1"/>
  <c r="O12" i="1" s="1"/>
  <c r="E12" i="1"/>
  <c r="N12" i="1" s="1"/>
  <c r="D12" i="1"/>
  <c r="L12" i="1" s="1"/>
  <c r="C12" i="1"/>
  <c r="B12" i="1"/>
  <c r="A12" i="1"/>
  <c r="J11" i="1"/>
  <c r="I11" i="1"/>
  <c r="H11" i="1"/>
  <c r="G11" i="1"/>
  <c r="P11" i="1" s="1"/>
  <c r="F11" i="1"/>
  <c r="O11" i="1" s="1"/>
  <c r="E11" i="1"/>
  <c r="N11" i="1" s="1"/>
  <c r="D11" i="1"/>
  <c r="L11" i="1" s="1"/>
  <c r="C11" i="1"/>
  <c r="B11" i="1"/>
  <c r="A11" i="1"/>
  <c r="I10" i="1"/>
  <c r="H10" i="1"/>
  <c r="G10" i="1"/>
  <c r="P10" i="1" s="1"/>
  <c r="F10" i="1"/>
  <c r="O10" i="1" s="1"/>
  <c r="E10" i="1"/>
  <c r="N10" i="1" s="1"/>
  <c r="D10" i="1"/>
  <c r="L10" i="1" s="1"/>
  <c r="C10" i="1"/>
  <c r="B10" i="1"/>
  <c r="A10" i="1"/>
  <c r="I9" i="1"/>
  <c r="H9" i="1"/>
  <c r="G9" i="1"/>
  <c r="P9" i="1" s="1"/>
  <c r="F9" i="1"/>
  <c r="O9" i="1" s="1"/>
  <c r="E9" i="1"/>
  <c r="N9" i="1" s="1"/>
  <c r="D9" i="1"/>
  <c r="L9" i="1" s="1"/>
  <c r="M9" i="1" s="1"/>
  <c r="C9" i="1"/>
  <c r="J9" i="1" s="1"/>
  <c r="B9" i="1"/>
  <c r="A9" i="1"/>
  <c r="I8" i="1"/>
  <c r="H8" i="1"/>
  <c r="G8" i="1"/>
  <c r="P8" i="1" s="1"/>
  <c r="F8" i="1"/>
  <c r="O8" i="1" s="1"/>
  <c r="E8" i="1"/>
  <c r="N8" i="1" s="1"/>
  <c r="D8" i="1"/>
  <c r="K8" i="1" s="1"/>
  <c r="C8" i="1"/>
  <c r="J8" i="1" s="1"/>
  <c r="B8" i="1"/>
  <c r="A8" i="1"/>
  <c r="K7" i="1"/>
  <c r="I7" i="1"/>
  <c r="H7" i="1"/>
  <c r="G7" i="1"/>
  <c r="P7" i="1" s="1"/>
  <c r="F7" i="1"/>
  <c r="O7" i="1" s="1"/>
  <c r="E7" i="1"/>
  <c r="N7" i="1" s="1"/>
  <c r="D7" i="1"/>
  <c r="L7" i="1" s="1"/>
  <c r="C7" i="1"/>
  <c r="B7" i="1"/>
  <c r="A7" i="1"/>
  <c r="I6" i="1"/>
  <c r="H6" i="1"/>
  <c r="G6" i="1"/>
  <c r="P6" i="1" s="1"/>
  <c r="F6" i="1"/>
  <c r="O6" i="1" s="1"/>
  <c r="E6" i="1"/>
  <c r="N6" i="1" s="1"/>
  <c r="D6" i="1"/>
  <c r="L6" i="1" s="1"/>
  <c r="C6" i="1"/>
  <c r="B6" i="1"/>
  <c r="A6" i="1"/>
  <c r="I5" i="1"/>
  <c r="H5" i="1"/>
  <c r="G5" i="1"/>
  <c r="P5" i="1" s="1"/>
  <c r="F5" i="1"/>
  <c r="O5" i="1" s="1"/>
  <c r="E5" i="1"/>
  <c r="N5" i="1" s="1"/>
  <c r="D5" i="1"/>
  <c r="L5" i="1" s="1"/>
  <c r="C5" i="1"/>
  <c r="J5" i="1" s="1"/>
  <c r="B5" i="1"/>
  <c r="A5" i="1"/>
  <c r="I4" i="1"/>
  <c r="H4" i="1"/>
  <c r="G4" i="1"/>
  <c r="P4" i="1" s="1"/>
  <c r="F4" i="1"/>
  <c r="O4" i="1" s="1"/>
  <c r="E4" i="1"/>
  <c r="N4" i="1" s="1"/>
  <c r="D4" i="1"/>
  <c r="K4" i="1" s="1"/>
  <c r="C4" i="1"/>
  <c r="J4" i="1" s="1"/>
  <c r="B4" i="1"/>
  <c r="A4" i="1"/>
  <c r="J3" i="1"/>
  <c r="I3" i="1"/>
  <c r="H3" i="1"/>
  <c r="G3" i="1"/>
  <c r="P3" i="1" s="1"/>
  <c r="F3" i="1"/>
  <c r="O3" i="1" s="1"/>
  <c r="E3" i="1"/>
  <c r="N3" i="1" s="1"/>
  <c r="D3" i="1"/>
  <c r="L3" i="1" s="1"/>
  <c r="C3" i="1"/>
  <c r="B3" i="1"/>
  <c r="A3" i="1"/>
  <c r="BL20" i="46"/>
  <c r="BF20" i="46"/>
  <c r="BL19" i="46"/>
  <c r="BF19" i="46"/>
  <c r="BL18" i="46"/>
  <c r="BF18" i="46"/>
  <c r="BL17" i="46"/>
  <c r="BF17" i="46"/>
  <c r="BL16" i="46"/>
  <c r="BF16" i="46"/>
  <c r="BL15" i="46"/>
  <c r="BF15" i="46"/>
  <c r="BL14" i="46"/>
  <c r="BF14" i="46"/>
  <c r="BL13" i="46"/>
  <c r="BF13" i="46"/>
  <c r="BL12" i="46"/>
  <c r="BF12" i="46"/>
  <c r="BL11" i="46"/>
  <c r="BF11" i="46"/>
  <c r="BL10" i="46"/>
  <c r="BF10" i="46"/>
  <c r="BL9" i="46"/>
  <c r="BF9" i="46"/>
  <c r="AA23" i="46"/>
  <c r="N9" i="46"/>
  <c r="BM20" i="45"/>
  <c r="BF20" i="45"/>
  <c r="BM19" i="45"/>
  <c r="BF19" i="45"/>
  <c r="BM18" i="45"/>
  <c r="BF18" i="45"/>
  <c r="BM17" i="45"/>
  <c r="BF17" i="45"/>
  <c r="BM16" i="45"/>
  <c r="BF16" i="45"/>
  <c r="BM15" i="45"/>
  <c r="BF15" i="45"/>
  <c r="BM14" i="45"/>
  <c r="BF14" i="45"/>
  <c r="BM13" i="45"/>
  <c r="BF13" i="45"/>
  <c r="BM12" i="45"/>
  <c r="BF12" i="45"/>
  <c r="BM11" i="45"/>
  <c r="BF11" i="45"/>
  <c r="BM10" i="45"/>
  <c r="BF10" i="45"/>
  <c r="BM9" i="45"/>
  <c r="BF9" i="45"/>
  <c r="G419" i="12" l="1"/>
  <c r="G422" i="12"/>
  <c r="G423" i="12"/>
  <c r="G426" i="12"/>
  <c r="G427" i="12"/>
  <c r="G430" i="12"/>
  <c r="G431" i="12"/>
  <c r="G434" i="12"/>
  <c r="G435" i="12"/>
  <c r="G682" i="12"/>
  <c r="G683" i="12"/>
  <c r="G684" i="12"/>
  <c r="G686" i="12"/>
  <c r="G687" i="12"/>
  <c r="G688" i="12"/>
  <c r="G690" i="12"/>
  <c r="G691" i="12"/>
  <c r="G692" i="12"/>
  <c r="G695" i="12"/>
  <c r="G696" i="12"/>
  <c r="G698" i="12"/>
  <c r="G699" i="12"/>
  <c r="G302" i="12"/>
  <c r="G303" i="12"/>
  <c r="G306" i="12"/>
  <c r="G307" i="12"/>
  <c r="G814" i="12"/>
  <c r="G815" i="12"/>
  <c r="G816" i="12"/>
  <c r="G819" i="12"/>
  <c r="G820" i="12"/>
  <c r="G823" i="12"/>
  <c r="G824" i="12"/>
  <c r="G826" i="12"/>
  <c r="G827" i="12"/>
  <c r="G828" i="12"/>
  <c r="G830" i="12"/>
  <c r="G831" i="12"/>
  <c r="G832" i="12"/>
  <c r="G834" i="12"/>
  <c r="G835" i="12"/>
  <c r="G836" i="12"/>
  <c r="G446" i="12"/>
  <c r="G447" i="12"/>
  <c r="G450" i="12"/>
  <c r="G451" i="12"/>
  <c r="G454" i="12"/>
  <c r="G455" i="12"/>
  <c r="G458" i="12"/>
  <c r="G459" i="12"/>
  <c r="G462" i="12"/>
  <c r="G463" i="12"/>
  <c r="G466" i="12"/>
  <c r="G467" i="12"/>
  <c r="G470" i="12"/>
  <c r="G471" i="12"/>
  <c r="G474" i="12"/>
  <c r="G475" i="12"/>
  <c r="G478" i="12"/>
  <c r="G479" i="12"/>
  <c r="G482" i="12"/>
  <c r="G483" i="12"/>
  <c r="G486" i="12"/>
  <c r="G487" i="12"/>
  <c r="G490" i="12"/>
  <c r="G614" i="12"/>
  <c r="G615" i="12"/>
  <c r="G618" i="12"/>
  <c r="G619" i="12"/>
  <c r="G622" i="12"/>
  <c r="G624" i="12"/>
  <c r="G626" i="12"/>
  <c r="G628" i="12"/>
  <c r="G630" i="12"/>
  <c r="G632" i="12"/>
  <c r="G634" i="12"/>
  <c r="G636" i="12"/>
  <c r="G638" i="12"/>
  <c r="G962" i="12"/>
  <c r="G963" i="12"/>
  <c r="G964" i="12"/>
  <c r="G550" i="12"/>
  <c r="G551" i="12"/>
  <c r="G554" i="12"/>
  <c r="G555" i="12"/>
  <c r="G558" i="12"/>
  <c r="G559" i="12"/>
  <c r="G562" i="12"/>
  <c r="G563" i="12"/>
  <c r="G663" i="12"/>
  <c r="G664" i="12"/>
  <c r="G667" i="12"/>
  <c r="G668" i="12"/>
  <c r="G669" i="12"/>
  <c r="G674" i="12"/>
  <c r="G675" i="12"/>
  <c r="G678" i="12"/>
  <c r="G679" i="12"/>
  <c r="G706" i="12"/>
  <c r="G707" i="12"/>
  <c r="G708" i="12"/>
  <c r="G711" i="12"/>
  <c r="G712" i="12"/>
  <c r="G714" i="12"/>
  <c r="G715" i="12"/>
  <c r="G716" i="12"/>
  <c r="G718" i="12"/>
  <c r="G719" i="12"/>
  <c r="G720" i="12"/>
  <c r="G722" i="12"/>
  <c r="G723" i="12"/>
  <c r="G724" i="12"/>
  <c r="G782" i="12"/>
  <c r="G783" i="12"/>
  <c r="G784" i="12"/>
  <c r="G786" i="12"/>
  <c r="G787" i="12"/>
  <c r="G788" i="12"/>
  <c r="G310" i="12"/>
  <c r="G311" i="12"/>
  <c r="G314" i="12"/>
  <c r="G315" i="12"/>
  <c r="G438" i="12"/>
  <c r="G439" i="12"/>
  <c r="G442" i="12"/>
  <c r="G443" i="12"/>
  <c r="G566" i="12"/>
  <c r="G567" i="12"/>
  <c r="G570" i="12"/>
  <c r="G571" i="12"/>
  <c r="G491" i="12"/>
  <c r="G494" i="12"/>
  <c r="G495" i="12"/>
  <c r="G498" i="12"/>
  <c r="G499" i="12"/>
  <c r="G574" i="12"/>
  <c r="G575" i="12"/>
  <c r="G578" i="12"/>
  <c r="G579" i="12"/>
  <c r="G582" i="12"/>
  <c r="G583" i="12"/>
  <c r="G586" i="12"/>
  <c r="G587" i="12"/>
  <c r="G590" i="12"/>
  <c r="G591" i="12"/>
  <c r="G594" i="12"/>
  <c r="G595" i="12"/>
  <c r="G598" i="12"/>
  <c r="G599" i="12"/>
  <c r="G602" i="12"/>
  <c r="G603" i="12"/>
  <c r="G606" i="12"/>
  <c r="G607" i="12"/>
  <c r="G610" i="12"/>
  <c r="G611" i="12"/>
  <c r="G700" i="12"/>
  <c r="G746" i="12"/>
  <c r="G747" i="12"/>
  <c r="G748" i="12"/>
  <c r="G750" i="12"/>
  <c r="G751" i="12"/>
  <c r="G752" i="12"/>
  <c r="G754" i="12"/>
  <c r="G755" i="12"/>
  <c r="G756" i="12"/>
  <c r="G759" i="12"/>
  <c r="G760" i="12"/>
  <c r="G762" i="12"/>
  <c r="G763" i="12"/>
  <c r="G764" i="12"/>
  <c r="G374" i="12"/>
  <c r="G375" i="12"/>
  <c r="G378" i="12"/>
  <c r="G379" i="12"/>
  <c r="G502" i="12"/>
  <c r="G503" i="12"/>
  <c r="G506" i="12"/>
  <c r="G507" i="12"/>
  <c r="G640" i="12"/>
  <c r="G642" i="12"/>
  <c r="G644" i="12"/>
  <c r="G646" i="12"/>
  <c r="G648" i="12"/>
  <c r="G651" i="12"/>
  <c r="G652" i="12"/>
  <c r="G655" i="12"/>
  <c r="G656" i="12"/>
  <c r="G659" i="12"/>
  <c r="G660" i="12"/>
  <c r="G702" i="12"/>
  <c r="G703" i="12"/>
  <c r="G704" i="12"/>
  <c r="G766" i="12"/>
  <c r="G767" i="12"/>
  <c r="G768" i="12"/>
  <c r="G770" i="12"/>
  <c r="G771" i="12"/>
  <c r="G772" i="12"/>
  <c r="G775" i="12"/>
  <c r="G776" i="12"/>
  <c r="G778" i="12"/>
  <c r="G779" i="12"/>
  <c r="G780" i="12"/>
  <c r="G846" i="12"/>
  <c r="G1075" i="12"/>
  <c r="G1076" i="12"/>
  <c r="G1420" i="12"/>
  <c r="G1422" i="12"/>
  <c r="G1440" i="12"/>
  <c r="G1441" i="12"/>
  <c r="G1442" i="12"/>
  <c r="G895" i="12"/>
  <c r="G896" i="12"/>
  <c r="G898" i="12"/>
  <c r="G899" i="12"/>
  <c r="G900" i="12"/>
  <c r="G950" i="12"/>
  <c r="G951" i="12"/>
  <c r="G952" i="12"/>
  <c r="G954" i="12"/>
  <c r="G955" i="12"/>
  <c r="G956" i="12"/>
  <c r="G959" i="12"/>
  <c r="G960" i="12"/>
  <c r="G995" i="12"/>
  <c r="G996" i="12"/>
  <c r="G999" i="12"/>
  <c r="G1000" i="12"/>
  <c r="G1002" i="12"/>
  <c r="G1003" i="12"/>
  <c r="G1004" i="12"/>
  <c r="G1007" i="12"/>
  <c r="G1008" i="12"/>
  <c r="G1010" i="12"/>
  <c r="G1011" i="12"/>
  <c r="G1012" i="12"/>
  <c r="G1014" i="12"/>
  <c r="G1015" i="12"/>
  <c r="G1016" i="12"/>
  <c r="G1018" i="12"/>
  <c r="G1019" i="12"/>
  <c r="G1020" i="12"/>
  <c r="G1023" i="12"/>
  <c r="G1024" i="12"/>
  <c r="G1050" i="12"/>
  <c r="G1079" i="12"/>
  <c r="G1080" i="12"/>
  <c r="G839" i="12"/>
  <c r="G840" i="12"/>
  <c r="G842" i="12"/>
  <c r="G843" i="12"/>
  <c r="G844" i="12"/>
  <c r="G1104" i="12"/>
  <c r="G1107" i="12"/>
  <c r="G1108" i="12"/>
  <c r="G1430" i="12"/>
  <c r="G1450" i="12"/>
  <c r="G1452" i="12"/>
  <c r="G1484" i="12"/>
  <c r="G1558" i="12"/>
  <c r="G1566" i="12"/>
  <c r="G1568" i="12"/>
  <c r="G847" i="12"/>
  <c r="G848" i="12"/>
  <c r="G850" i="12"/>
  <c r="G851" i="12"/>
  <c r="G852" i="12"/>
  <c r="G855" i="12"/>
  <c r="G856" i="12"/>
  <c r="G858" i="12"/>
  <c r="G859" i="12"/>
  <c r="G860" i="12"/>
  <c r="G862" i="12"/>
  <c r="G863" i="12"/>
  <c r="G864" i="12"/>
  <c r="G867" i="12"/>
  <c r="G868" i="12"/>
  <c r="G871" i="12"/>
  <c r="G872" i="12"/>
  <c r="G874" i="12"/>
  <c r="G875" i="12"/>
  <c r="G876" i="12"/>
  <c r="G879" i="12"/>
  <c r="G880" i="12"/>
  <c r="G882" i="12"/>
  <c r="G883" i="12"/>
  <c r="G884" i="12"/>
  <c r="G907" i="12"/>
  <c r="G908" i="12"/>
  <c r="G911" i="12"/>
  <c r="G912" i="12"/>
  <c r="G915" i="12"/>
  <c r="G916" i="12"/>
  <c r="G919" i="12"/>
  <c r="G920" i="12"/>
  <c r="G922" i="12"/>
  <c r="G923" i="12"/>
  <c r="G924" i="12"/>
  <c r="G927" i="12"/>
  <c r="G928" i="12"/>
  <c r="G966" i="12"/>
  <c r="G967" i="12"/>
  <c r="G968" i="12"/>
  <c r="G970" i="12"/>
  <c r="G971" i="12"/>
  <c r="G972" i="12"/>
  <c r="G975" i="12"/>
  <c r="G976" i="12"/>
  <c r="G979" i="12"/>
  <c r="G980" i="12"/>
  <c r="G1043" i="12"/>
  <c r="G1044" i="12"/>
  <c r="G1047" i="12"/>
  <c r="G1048" i="12"/>
  <c r="G1111" i="12"/>
  <c r="G1112" i="12"/>
  <c r="G1114" i="12"/>
  <c r="G1115" i="12"/>
  <c r="G1116" i="12"/>
  <c r="G1118" i="12"/>
  <c r="G1119" i="12"/>
  <c r="G1120" i="12"/>
  <c r="G1123" i="12"/>
  <c r="G1124" i="12"/>
  <c r="G1569" i="12"/>
  <c r="G1570" i="12"/>
  <c r="G1572" i="12"/>
  <c r="G1596" i="12"/>
  <c r="G1609" i="12"/>
  <c r="G1628" i="12"/>
  <c r="G1641" i="12"/>
  <c r="G1643" i="12"/>
  <c r="G1650" i="12"/>
  <c r="G1651" i="12"/>
  <c r="G1652" i="12"/>
  <c r="G1716" i="12"/>
  <c r="G1719" i="12"/>
  <c r="G1722" i="12"/>
  <c r="G1723" i="12"/>
  <c r="G1725" i="12"/>
  <c r="G1726" i="12"/>
  <c r="G1813" i="12"/>
  <c r="G1815" i="12"/>
  <c r="G1874" i="12"/>
  <c r="G1879" i="12"/>
  <c r="G1916" i="12"/>
  <c r="G1944" i="12"/>
  <c r="G1947" i="12"/>
  <c r="G1964" i="12"/>
  <c r="G1968" i="12"/>
  <c r="G1971" i="12"/>
  <c r="G1983" i="12"/>
  <c r="G1999" i="12"/>
  <c r="G2049" i="12"/>
  <c r="G2050" i="12"/>
  <c r="G2053" i="12"/>
  <c r="G2054" i="12"/>
  <c r="G2055" i="12"/>
  <c r="G2057" i="12"/>
  <c r="G2058" i="12"/>
  <c r="G2059" i="12"/>
  <c r="G2060" i="12"/>
  <c r="G2061" i="12"/>
  <c r="G2062" i="12"/>
  <c r="G2063" i="12"/>
  <c r="G2065" i="12"/>
  <c r="G2066" i="12"/>
  <c r="G2093" i="12"/>
  <c r="G2094" i="12"/>
  <c r="G2095" i="12"/>
  <c r="G2125" i="12"/>
  <c r="G2126" i="12"/>
  <c r="G2127" i="12"/>
  <c r="G2129" i="12"/>
  <c r="G2130" i="12"/>
  <c r="G2133" i="12"/>
  <c r="G2134" i="12"/>
  <c r="G2213" i="12"/>
  <c r="G2214" i="12"/>
  <c r="G2217" i="12"/>
  <c r="G2285" i="12"/>
  <c r="G2286" i="12"/>
  <c r="G2287" i="12"/>
  <c r="G2289" i="12"/>
  <c r="G2290" i="12"/>
  <c r="G2291" i="12"/>
  <c r="G2293" i="12"/>
  <c r="G2294" i="12"/>
  <c r="G2295" i="12"/>
  <c r="G2297" i="12"/>
  <c r="G2298" i="12"/>
  <c r="G2299" i="12"/>
  <c r="G2301" i="12"/>
  <c r="G2302" i="12"/>
  <c r="G2501" i="12"/>
  <c r="G2504" i="12"/>
  <c r="G2506" i="12"/>
  <c r="G2561" i="12"/>
  <c r="G2562" i="12"/>
  <c r="G2564" i="12"/>
  <c r="G2580" i="12"/>
  <c r="G2581" i="12"/>
  <c r="G2582" i="12"/>
  <c r="G2583" i="12"/>
  <c r="G2585" i="12"/>
  <c r="G1573" i="12"/>
  <c r="G1588" i="12"/>
  <c r="G1589" i="12"/>
  <c r="G1590" i="12"/>
  <c r="G1593" i="12"/>
  <c r="G1673" i="12"/>
  <c r="G1679" i="12"/>
  <c r="G1684" i="12"/>
  <c r="G1689" i="12"/>
  <c r="G1690" i="12"/>
  <c r="G1741" i="12"/>
  <c r="G1748" i="12"/>
  <c r="G1751" i="12"/>
  <c r="G1754" i="12"/>
  <c r="G1851" i="12"/>
  <c r="G1895" i="12"/>
  <c r="G1899" i="12"/>
  <c r="G1907" i="12"/>
  <c r="G1928" i="12"/>
  <c r="G1931" i="12"/>
  <c r="G1932" i="12"/>
  <c r="G1936" i="12"/>
  <c r="G1939" i="12"/>
  <c r="G1952" i="12"/>
  <c r="G1955" i="12"/>
  <c r="G1956" i="12"/>
  <c r="G1959" i="12"/>
  <c r="G1979" i="12"/>
  <c r="G1991" i="12"/>
  <c r="G1993" i="12"/>
  <c r="G2012" i="12"/>
  <c r="G2013" i="12"/>
  <c r="G2015" i="12"/>
  <c r="G2016" i="12"/>
  <c r="G2018" i="12"/>
  <c r="G2019" i="12"/>
  <c r="G2022" i="12"/>
  <c r="G2025" i="12"/>
  <c r="G2081" i="12"/>
  <c r="G2082" i="12"/>
  <c r="G2109" i="12"/>
  <c r="G2110" i="12"/>
  <c r="G2111" i="12"/>
  <c r="G2141" i="12"/>
  <c r="G2142" i="12"/>
  <c r="G2143" i="12"/>
  <c r="G2145" i="12"/>
  <c r="G2146" i="12"/>
  <c r="G2149" i="12"/>
  <c r="G2150" i="12"/>
  <c r="G2219" i="12"/>
  <c r="G2430" i="12"/>
  <c r="G2518" i="12"/>
  <c r="G2519" i="12"/>
  <c r="G2520" i="12"/>
  <c r="G2522" i="12"/>
  <c r="G2554" i="12"/>
  <c r="G2620" i="12"/>
  <c r="G1802" i="12"/>
  <c r="G1805" i="12"/>
  <c r="G1806" i="12"/>
  <c r="G1810" i="12"/>
  <c r="G1854" i="12"/>
  <c r="G1871" i="12"/>
  <c r="G1908" i="12"/>
  <c r="G1912" i="12"/>
  <c r="G1915" i="12"/>
  <c r="G1940" i="12"/>
  <c r="G1960" i="12"/>
  <c r="G1963" i="12"/>
  <c r="G1995" i="12"/>
  <c r="G2027" i="12"/>
  <c r="G2028" i="12"/>
  <c r="G2029" i="12"/>
  <c r="G2031" i="12"/>
  <c r="G2033" i="12"/>
  <c r="G2034" i="12"/>
  <c r="G2035" i="12"/>
  <c r="G2037" i="12"/>
  <c r="G2038" i="12"/>
  <c r="G2041" i="12"/>
  <c r="G2042" i="12"/>
  <c r="G2044" i="12"/>
  <c r="G2045" i="12"/>
  <c r="G2046" i="12"/>
  <c r="G2085" i="12"/>
  <c r="G2086" i="12"/>
  <c r="G2089" i="12"/>
  <c r="G2090" i="12"/>
  <c r="G2113" i="12"/>
  <c r="G2114" i="12"/>
  <c r="G2117" i="12"/>
  <c r="G2118" i="12"/>
  <c r="G2119" i="12"/>
  <c r="G2121" i="12"/>
  <c r="G2122" i="12"/>
  <c r="G2153" i="12"/>
  <c r="G2154" i="12"/>
  <c r="G2155" i="12"/>
  <c r="G2193" i="12"/>
  <c r="G2194" i="12"/>
  <c r="G2197" i="12"/>
  <c r="G2198" i="12"/>
  <c r="G2201" i="12"/>
  <c r="G2202" i="12"/>
  <c r="G2205" i="12"/>
  <c r="G2206" i="12"/>
  <c r="G2207" i="12"/>
  <c r="G2209" i="12"/>
  <c r="G2210" i="12"/>
  <c r="G2407" i="12"/>
  <c r="G2408" i="12"/>
  <c r="G2413" i="12"/>
  <c r="G2914" i="12"/>
  <c r="G2929" i="12"/>
  <c r="G2932" i="12"/>
  <c r="G2933" i="12"/>
  <c r="G2935" i="12"/>
  <c r="G2937" i="12"/>
  <c r="G2938" i="12"/>
  <c r="G2218" i="12"/>
  <c r="G2273" i="12"/>
  <c r="G2274" i="12"/>
  <c r="G2275" i="12"/>
  <c r="G2277" i="12"/>
  <c r="G2278" i="12"/>
  <c r="G2279" i="12"/>
  <c r="G2281" i="12"/>
  <c r="G2282" i="12"/>
  <c r="G2432" i="12"/>
  <c r="G2460" i="12"/>
  <c r="G2469" i="12"/>
  <c r="G2472" i="12"/>
  <c r="G2473" i="12"/>
  <c r="G2477" i="12"/>
  <c r="G2509" i="12"/>
  <c r="G2510" i="12"/>
  <c r="G2512" i="12"/>
  <c r="G2513" i="12"/>
  <c r="G2514" i="12"/>
  <c r="G2525" i="12"/>
  <c r="G2526" i="12"/>
  <c r="G2545" i="12"/>
  <c r="G2546" i="12"/>
  <c r="G2557" i="12"/>
  <c r="G2566" i="12"/>
  <c r="G2567" i="12"/>
  <c r="G2576" i="12"/>
  <c r="G2577" i="12"/>
  <c r="G2589" i="12"/>
  <c r="G2590" i="12"/>
  <c r="G2625" i="12"/>
  <c r="G2628" i="12"/>
  <c r="G2774" i="12"/>
  <c r="G2841" i="12"/>
  <c r="G2842" i="12"/>
  <c r="G2845" i="12"/>
  <c r="G2846" i="12"/>
  <c r="G2849" i="12"/>
  <c r="G2850" i="12"/>
  <c r="G2853" i="12"/>
  <c r="G2854" i="12"/>
  <c r="G2857" i="12"/>
  <c r="G2858" i="12"/>
  <c r="G2861" i="12"/>
  <c r="G2862" i="12"/>
  <c r="G2891" i="12"/>
  <c r="G2892" i="12"/>
  <c r="G2894" i="12"/>
  <c r="G2896" i="12"/>
  <c r="G2899" i="12"/>
  <c r="G2915" i="12"/>
  <c r="G2939" i="12"/>
  <c r="G2940" i="12"/>
  <c r="G2941" i="12"/>
  <c r="G2943" i="12"/>
  <c r="G2944" i="12"/>
  <c r="G2945" i="12"/>
  <c r="G2946" i="12"/>
  <c r="G2947" i="12"/>
  <c r="G2948" i="12"/>
  <c r="G2949" i="12"/>
  <c r="G2951" i="12"/>
  <c r="G2952" i="12"/>
  <c r="G2953" i="12"/>
  <c r="G2954" i="12"/>
  <c r="G2435" i="12"/>
  <c r="G2443" i="12"/>
  <c r="G2448" i="12"/>
  <c r="G2451" i="12"/>
  <c r="G2453" i="12"/>
  <c r="G2479" i="12"/>
  <c r="G2481" i="12"/>
  <c r="G2517" i="12"/>
  <c r="G2529" i="12"/>
  <c r="G2530" i="12"/>
  <c r="G2533" i="12"/>
  <c r="G2534" i="12"/>
  <c r="G2535" i="12"/>
  <c r="G2536" i="12"/>
  <c r="G2538" i="12"/>
  <c r="G2549" i="12"/>
  <c r="G2550" i="12"/>
  <c r="G2551" i="12"/>
  <c r="G2552" i="12"/>
  <c r="G2569" i="12"/>
  <c r="G2570" i="12"/>
  <c r="G2593" i="12"/>
  <c r="G2594" i="12"/>
  <c r="G2596" i="12"/>
  <c r="G2629" i="12"/>
  <c r="G2632" i="12"/>
  <c r="G2636" i="12"/>
  <c r="G2641" i="12"/>
  <c r="G2644" i="12"/>
  <c r="G2645" i="12"/>
  <c r="G2648" i="12"/>
  <c r="G2652" i="12"/>
  <c r="G2746" i="12"/>
  <c r="G2748" i="12"/>
  <c r="G2749" i="12"/>
  <c r="G2750" i="12"/>
  <c r="G2775" i="12"/>
  <c r="G2778" i="12"/>
  <c r="G2779" i="12"/>
  <c r="G2781" i="12"/>
  <c r="G2783" i="12"/>
  <c r="G2784" i="12"/>
  <c r="G2785" i="12"/>
  <c r="G2786" i="12"/>
  <c r="G2787" i="12"/>
  <c r="G2788" i="12"/>
  <c r="G2789" i="12"/>
  <c r="G2792" i="12"/>
  <c r="G2795" i="12"/>
  <c r="G2865" i="12"/>
  <c r="G2868" i="12"/>
  <c r="G2872" i="12"/>
  <c r="G2873" i="12"/>
  <c r="G2900" i="12"/>
  <c r="G2901" i="12"/>
  <c r="G2902" i="12"/>
  <c r="G2903" i="12"/>
  <c r="G2904" i="12"/>
  <c r="G2906" i="12"/>
  <c r="G2907" i="12"/>
  <c r="K6" i="1"/>
  <c r="M7" i="1"/>
  <c r="K20" i="1"/>
  <c r="K21" i="1"/>
  <c r="K30" i="1"/>
  <c r="M6" i="1"/>
  <c r="K25" i="1"/>
  <c r="K34" i="1"/>
  <c r="Q108" i="1"/>
  <c r="Q92" i="1"/>
  <c r="M177" i="1"/>
  <c r="K184" i="1"/>
  <c r="M193" i="1"/>
  <c r="M225" i="1"/>
  <c r="L226" i="1"/>
  <c r="M226" i="1" s="1"/>
  <c r="Q226" i="1" s="1"/>
  <c r="M242" i="1"/>
  <c r="J249" i="1"/>
  <c r="J299" i="1"/>
  <c r="G312" i="12"/>
  <c r="G313" i="12"/>
  <c r="G316" i="12"/>
  <c r="G381" i="12"/>
  <c r="G440" i="12"/>
  <c r="G441" i="12"/>
  <c r="G444" i="12"/>
  <c r="G509" i="12"/>
  <c r="G568" i="12"/>
  <c r="G569" i="12"/>
  <c r="G572" i="12"/>
  <c r="G662" i="12"/>
  <c r="G681" i="12"/>
  <c r="G685" i="12"/>
  <c r="G705" i="12"/>
  <c r="G729" i="12"/>
  <c r="G733" i="12"/>
  <c r="G737" i="12"/>
  <c r="G781" i="12"/>
  <c r="G793" i="12"/>
  <c r="G797" i="12"/>
  <c r="G801" i="12"/>
  <c r="G802" i="12"/>
  <c r="G805" i="12"/>
  <c r="G806" i="12"/>
  <c r="G809" i="12"/>
  <c r="G813" i="12"/>
  <c r="G817" i="12"/>
  <c r="G845" i="12"/>
  <c r="G901" i="12"/>
  <c r="G909" i="12"/>
  <c r="G910" i="12"/>
  <c r="G913" i="12"/>
  <c r="G914" i="12"/>
  <c r="G917" i="12"/>
  <c r="G918" i="12"/>
  <c r="G921" i="12"/>
  <c r="G925" i="12"/>
  <c r="G926" i="12"/>
  <c r="G929" i="12"/>
  <c r="G961" i="12"/>
  <c r="G969" i="12"/>
  <c r="G973" i="12"/>
  <c r="G974" i="12"/>
  <c r="G977" i="12"/>
  <c r="G978" i="12"/>
  <c r="G981" i="12"/>
  <c r="G1025" i="12"/>
  <c r="G1042" i="12"/>
  <c r="G1045" i="12"/>
  <c r="G1046" i="12"/>
  <c r="G1049" i="12"/>
  <c r="G1113" i="12"/>
  <c r="G1117" i="12"/>
  <c r="G1121" i="12"/>
  <c r="G1122" i="12"/>
  <c r="G113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75" i="12"/>
  <c r="G1176" i="12"/>
  <c r="G1177" i="12"/>
  <c r="G1178" i="12"/>
  <c r="G1179" i="12"/>
  <c r="G1180" i="12"/>
  <c r="G1181" i="12"/>
  <c r="G1182" i="12"/>
  <c r="G1183" i="12"/>
  <c r="G1194" i="12"/>
  <c r="G1201" i="12"/>
  <c r="G1202" i="12"/>
  <c r="G1203" i="12"/>
  <c r="G1204" i="12"/>
  <c r="G1205" i="12"/>
  <c r="G1206" i="12"/>
  <c r="G1207" i="12"/>
  <c r="G1208" i="12"/>
  <c r="G1209" i="12"/>
  <c r="G1236" i="12"/>
  <c r="G1252" i="12"/>
  <c r="G1259" i="12"/>
  <c r="G1260" i="12"/>
  <c r="G1261" i="12"/>
  <c r="G1262" i="12"/>
  <c r="G1263" i="12"/>
  <c r="G1286" i="12"/>
  <c r="G1301" i="12"/>
  <c r="G1312" i="12"/>
  <c r="G1319" i="12"/>
  <c r="G1320" i="12"/>
  <c r="G1321" i="12"/>
  <c r="G1322" i="12"/>
  <c r="G1323" i="12"/>
  <c r="G1324" i="12"/>
  <c r="G1325" i="12"/>
  <c r="G1326" i="12"/>
  <c r="G1327" i="12"/>
  <c r="G1328" i="12"/>
  <c r="G1345" i="12"/>
  <c r="G1351" i="12"/>
  <c r="G1352" i="12"/>
  <c r="G1353" i="12"/>
  <c r="G1354" i="12"/>
  <c r="G1355" i="12"/>
  <c r="G1356" i="12"/>
  <c r="G1357" i="12"/>
  <c r="G1358" i="12"/>
  <c r="G1359" i="12"/>
  <c r="G1360" i="12"/>
  <c r="G1377" i="12"/>
  <c r="G1383" i="12"/>
  <c r="G1384" i="12"/>
  <c r="G1385" i="12"/>
  <c r="G1386" i="12"/>
  <c r="G1387" i="12"/>
  <c r="G1388" i="12"/>
  <c r="G1389" i="12"/>
  <c r="G1390" i="12"/>
  <c r="G1391" i="12"/>
  <c r="G1392" i="12"/>
  <c r="G1409" i="12"/>
  <c r="G1415" i="12"/>
  <c r="G1416" i="12"/>
  <c r="G1417" i="12"/>
  <c r="G1418" i="12"/>
  <c r="G1419" i="12"/>
  <c r="G1421" i="12"/>
  <c r="G1423" i="12"/>
  <c r="G1424" i="12"/>
  <c r="G1439" i="12"/>
  <c r="G1455" i="12"/>
  <c r="G1559" i="12"/>
  <c r="G1560" i="12"/>
  <c r="G1561" i="12"/>
  <c r="G1563" i="12"/>
  <c r="G1587" i="12"/>
  <c r="G1599" i="12"/>
  <c r="G1603" i="12"/>
  <c r="G1607" i="12"/>
  <c r="G1631" i="12"/>
  <c r="G1637" i="12"/>
  <c r="G1638" i="12"/>
  <c r="G1639" i="12"/>
  <c r="G1640" i="12"/>
  <c r="G1692" i="12"/>
  <c r="G1696" i="12"/>
  <c r="G1697" i="12"/>
  <c r="G1701" i="12"/>
  <c r="G1703" i="12"/>
  <c r="G1704" i="12"/>
  <c r="G1705" i="12"/>
  <c r="G1708" i="12"/>
  <c r="G1710" i="12"/>
  <c r="G1712" i="12"/>
  <c r="G1713" i="12"/>
  <c r="G1714" i="12"/>
  <c r="G1788" i="12"/>
  <c r="G1791" i="12"/>
  <c r="G1792" i="12"/>
  <c r="G1793" i="12"/>
  <c r="G1797" i="12"/>
  <c r="G1800" i="12"/>
  <c r="G1801" i="12"/>
  <c r="G1803" i="12"/>
  <c r="G1804" i="12"/>
  <c r="G1807" i="12"/>
  <c r="G1808" i="12"/>
  <c r="G1809" i="12"/>
  <c r="G1811" i="12"/>
  <c r="G1872" i="12"/>
  <c r="G1873" i="12"/>
  <c r="G1875" i="12"/>
  <c r="G1884" i="12"/>
  <c r="G1885" i="12"/>
  <c r="G1886" i="12"/>
  <c r="G1887" i="12"/>
  <c r="G1953" i="12"/>
  <c r="G1954" i="12"/>
  <c r="G1957" i="12"/>
  <c r="G1958" i="12"/>
  <c r="G1978" i="12"/>
  <c r="G1988" i="12"/>
  <c r="G1989" i="12"/>
  <c r="G1990" i="12"/>
  <c r="G1992" i="12"/>
  <c r="G2004" i="12"/>
  <c r="G2005" i="12"/>
  <c r="G2006" i="12"/>
  <c r="G2007" i="12"/>
  <c r="G2008" i="12"/>
  <c r="G2009" i="12"/>
  <c r="G2010" i="12"/>
  <c r="G2011" i="12"/>
  <c r="G2014" i="12"/>
  <c r="G2017" i="12"/>
  <c r="G2020" i="12"/>
  <c r="G2021" i="12"/>
  <c r="G2023" i="12"/>
  <c r="G2024" i="12"/>
  <c r="M258" i="1"/>
  <c r="G309" i="12"/>
  <c r="G320" i="12"/>
  <c r="G321" i="12"/>
  <c r="G324" i="12"/>
  <c r="G325" i="12"/>
  <c r="G328" i="12"/>
  <c r="G329" i="12"/>
  <c r="G332" i="12"/>
  <c r="G333" i="12"/>
  <c r="G336" i="12"/>
  <c r="G337" i="12"/>
  <c r="G340" i="12"/>
  <c r="G341" i="12"/>
  <c r="G344" i="12"/>
  <c r="G345" i="12"/>
  <c r="G348" i="12"/>
  <c r="G349" i="12"/>
  <c r="G352" i="12"/>
  <c r="G353" i="12"/>
  <c r="G356" i="12"/>
  <c r="G357" i="12"/>
  <c r="G360" i="12"/>
  <c r="G361" i="12"/>
  <c r="G364" i="12"/>
  <c r="G365" i="12"/>
  <c r="G368" i="12"/>
  <c r="G369" i="12"/>
  <c r="G372" i="12"/>
  <c r="G437" i="12"/>
  <c r="G448" i="12"/>
  <c r="G449" i="12"/>
  <c r="G452" i="12"/>
  <c r="G453" i="12"/>
  <c r="G456" i="12"/>
  <c r="G457" i="12"/>
  <c r="G460" i="12"/>
  <c r="G461" i="12"/>
  <c r="G464" i="12"/>
  <c r="G465" i="12"/>
  <c r="G468" i="12"/>
  <c r="G469" i="12"/>
  <c r="G472" i="12"/>
  <c r="G473" i="12"/>
  <c r="G476" i="12"/>
  <c r="G477" i="12"/>
  <c r="G480" i="12"/>
  <c r="G481" i="12"/>
  <c r="G484" i="12"/>
  <c r="G485" i="12"/>
  <c r="G488" i="12"/>
  <c r="G489" i="12"/>
  <c r="G492" i="12"/>
  <c r="G493" i="12"/>
  <c r="G496" i="12"/>
  <c r="G497" i="12"/>
  <c r="G500" i="12"/>
  <c r="G565" i="12"/>
  <c r="G576" i="12"/>
  <c r="G577" i="12"/>
  <c r="G580" i="12"/>
  <c r="G581" i="12"/>
  <c r="G584" i="12"/>
  <c r="G585" i="12"/>
  <c r="G588" i="12"/>
  <c r="G589" i="12"/>
  <c r="G592" i="12"/>
  <c r="G593" i="12"/>
  <c r="G596" i="12"/>
  <c r="G597" i="12"/>
  <c r="G600" i="12"/>
  <c r="G601" i="12"/>
  <c r="G604" i="12"/>
  <c r="G605" i="12"/>
  <c r="G608" i="12"/>
  <c r="G609" i="12"/>
  <c r="G612" i="12"/>
  <c r="G680" i="12"/>
  <c r="G693" i="12"/>
  <c r="G694" i="12"/>
  <c r="G697" i="12"/>
  <c r="G726" i="12"/>
  <c r="G741" i="12"/>
  <c r="G742" i="12"/>
  <c r="G745" i="12"/>
  <c r="G749" i="12"/>
  <c r="G753" i="12"/>
  <c r="G757" i="12"/>
  <c r="G758" i="12"/>
  <c r="G761" i="12"/>
  <c r="G790" i="12"/>
  <c r="G821" i="12"/>
  <c r="G822" i="12"/>
  <c r="G825" i="12"/>
  <c r="G829" i="12"/>
  <c r="G833" i="12"/>
  <c r="G837" i="12"/>
  <c r="G885" i="12"/>
  <c r="G933" i="12"/>
  <c r="G934" i="12"/>
  <c r="G937" i="12"/>
  <c r="G941" i="12"/>
  <c r="G942" i="12"/>
  <c r="G945" i="12"/>
  <c r="G965" i="12"/>
  <c r="G985" i="12"/>
  <c r="G989" i="12"/>
  <c r="G990" i="12"/>
  <c r="G993" i="12"/>
  <c r="G1041" i="12"/>
  <c r="G1053" i="12"/>
  <c r="G1057" i="12"/>
  <c r="G1058" i="12"/>
  <c r="G1061" i="12"/>
  <c r="G1065" i="12"/>
  <c r="G1069" i="12"/>
  <c r="G1073" i="12"/>
  <c r="G1074" i="12"/>
  <c r="G1077" i="12"/>
  <c r="G1110" i="12"/>
  <c r="G1126" i="12"/>
  <c r="G1127" i="12"/>
  <c r="G1128" i="12"/>
  <c r="G1129" i="12"/>
  <c r="G1146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85" i="12"/>
  <c r="G1186" i="12"/>
  <c r="G1187" i="12"/>
  <c r="G120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39" i="12"/>
  <c r="G1240" i="12"/>
  <c r="G1241" i="12"/>
  <c r="G1242" i="12"/>
  <c r="G1243" i="12"/>
  <c r="G1244" i="12"/>
  <c r="G1245" i="12"/>
  <c r="G1246" i="12"/>
  <c r="G1247" i="12"/>
  <c r="G1258" i="12"/>
  <c r="G1265" i="12"/>
  <c r="G1266" i="12"/>
  <c r="G1267" i="12"/>
  <c r="G1268" i="12"/>
  <c r="G1269" i="12"/>
  <c r="G1270" i="12"/>
  <c r="G1271" i="12"/>
  <c r="G1272" i="12"/>
  <c r="G1273" i="12"/>
  <c r="G1300" i="12"/>
  <c r="G1318" i="12"/>
  <c r="G1330" i="12"/>
  <c r="G1331" i="12"/>
  <c r="G1332" i="12"/>
  <c r="G1333" i="12"/>
  <c r="G1350" i="12"/>
  <c r="G1362" i="12"/>
  <c r="G1463" i="12"/>
  <c r="G1472" i="12"/>
  <c r="G1473" i="12"/>
  <c r="G1474" i="12"/>
  <c r="G1475" i="12"/>
  <c r="G1486" i="12"/>
  <c r="G1488" i="12"/>
  <c r="G1489" i="12"/>
  <c r="G1490" i="12"/>
  <c r="G1499" i="12"/>
  <c r="G1508" i="12"/>
  <c r="G1512" i="12"/>
  <c r="G1513" i="12"/>
  <c r="G1516" i="12"/>
  <c r="G1521" i="12"/>
  <c r="G1528" i="12"/>
  <c r="G1529" i="12"/>
  <c r="G1531" i="12"/>
  <c r="G1533" i="12"/>
  <c r="G1547" i="12"/>
  <c r="G1565" i="12"/>
  <c r="G1567" i="12"/>
  <c r="G1571" i="12"/>
  <c r="G1610" i="12"/>
  <c r="G1642" i="12"/>
  <c r="G1644" i="12"/>
  <c r="G1645" i="12"/>
  <c r="G1646" i="12"/>
  <c r="G1647" i="12"/>
  <c r="G1648" i="12"/>
  <c r="G1649" i="12"/>
  <c r="G1653" i="12"/>
  <c r="G1654" i="12"/>
  <c r="G1655" i="12"/>
  <c r="G1656" i="12"/>
  <c r="G1812" i="12"/>
  <c r="G1814" i="12"/>
  <c r="G1848" i="12"/>
  <c r="G1849" i="12"/>
  <c r="G1850" i="12"/>
  <c r="G1892" i="12"/>
  <c r="G1893" i="12"/>
  <c r="G1894" i="12"/>
  <c r="G1896" i="12"/>
  <c r="G1897" i="12"/>
  <c r="G1898" i="12"/>
  <c r="G1900" i="12"/>
  <c r="G1901" i="12"/>
  <c r="G1902" i="12"/>
  <c r="G1903" i="12"/>
  <c r="G1904" i="12"/>
  <c r="G1905" i="12"/>
  <c r="G1906" i="12"/>
  <c r="G1961" i="12"/>
  <c r="G1962" i="12"/>
  <c r="G1980" i="12"/>
  <c r="G1981" i="12"/>
  <c r="G1994" i="12"/>
  <c r="G2030" i="12"/>
  <c r="G2032" i="12"/>
  <c r="G2036" i="12"/>
  <c r="G2039" i="12"/>
  <c r="G2040" i="12"/>
  <c r="Q115" i="1"/>
  <c r="K10" i="1"/>
  <c r="K12" i="1"/>
  <c r="M82" i="1"/>
  <c r="M88" i="1"/>
  <c r="Q95" i="1"/>
  <c r="M99" i="1"/>
  <c r="Q99" i="1" s="1"/>
  <c r="M104" i="1"/>
  <c r="M120" i="1"/>
  <c r="Q124" i="1"/>
  <c r="M128" i="1"/>
  <c r="M139" i="1"/>
  <c r="M144" i="1"/>
  <c r="M156" i="1"/>
  <c r="M160" i="1"/>
  <c r="Q165" i="1"/>
  <c r="Q166" i="1"/>
  <c r="M169" i="1"/>
  <c r="Q169" i="1" s="1"/>
  <c r="M3" i="1"/>
  <c r="K3" i="1"/>
  <c r="M5" i="1"/>
  <c r="M10" i="1"/>
  <c r="M11" i="1"/>
  <c r="K11" i="1"/>
  <c r="K14" i="1"/>
  <c r="K28" i="1"/>
  <c r="K32" i="1"/>
  <c r="K36" i="1"/>
  <c r="L41" i="1"/>
  <c r="K52" i="1"/>
  <c r="K54" i="1"/>
  <c r="K66" i="1"/>
  <c r="K70" i="1"/>
  <c r="L96" i="1"/>
  <c r="M112" i="1"/>
  <c r="K114" i="1"/>
  <c r="M122" i="1"/>
  <c r="M126" i="1"/>
  <c r="K126" i="1"/>
  <c r="M131" i="1"/>
  <c r="K133" i="1"/>
  <c r="J135" i="1"/>
  <c r="Q135" i="1" s="1"/>
  <c r="L136" i="1"/>
  <c r="K143" i="1"/>
  <c r="K147" i="1"/>
  <c r="K148" i="1"/>
  <c r="M152" i="1"/>
  <c r="L163" i="1"/>
  <c r="K172" i="1"/>
  <c r="Q177" i="1"/>
  <c r="K179" i="1"/>
  <c r="Q185" i="1"/>
  <c r="L186" i="1"/>
  <c r="K188" i="1"/>
  <c r="K195" i="1"/>
  <c r="K201" i="1"/>
  <c r="K213" i="1"/>
  <c r="L228" i="1"/>
  <c r="M229" i="1"/>
  <c r="K229" i="1"/>
  <c r="K233" i="1"/>
  <c r="Q242" i="1"/>
  <c r="K245" i="1"/>
  <c r="L251" i="1"/>
  <c r="M253" i="1"/>
  <c r="L254" i="1"/>
  <c r="M254" i="1" s="1"/>
  <c r="Q254" i="1" s="1"/>
  <c r="M257" i="1"/>
  <c r="Q257" i="1" s="1"/>
  <c r="K257" i="1"/>
  <c r="K263" i="1"/>
  <c r="K264" i="1"/>
  <c r="K267" i="1"/>
  <c r="K272" i="1"/>
  <c r="K280" i="1"/>
  <c r="K288" i="1"/>
  <c r="K296" i="1"/>
  <c r="M301" i="1"/>
  <c r="Q301" i="1" s="1"/>
  <c r="G317" i="12"/>
  <c r="G376" i="12"/>
  <c r="G377" i="12"/>
  <c r="G380" i="12"/>
  <c r="G445" i="12"/>
  <c r="G504" i="12"/>
  <c r="G505" i="12"/>
  <c r="G508" i="12"/>
  <c r="G573" i="12"/>
  <c r="G616" i="12"/>
  <c r="G617" i="12"/>
  <c r="G620" i="12"/>
  <c r="G621" i="12"/>
  <c r="G623" i="12"/>
  <c r="G625" i="12"/>
  <c r="G627" i="12"/>
  <c r="G629" i="12"/>
  <c r="G631" i="12"/>
  <c r="G633" i="12"/>
  <c r="G635" i="12"/>
  <c r="G637" i="12"/>
  <c r="G639" i="12"/>
  <c r="G641" i="12"/>
  <c r="G643" i="12"/>
  <c r="G645" i="12"/>
  <c r="G647" i="12"/>
  <c r="G649" i="12"/>
  <c r="G650" i="12"/>
  <c r="G653" i="12"/>
  <c r="G654" i="12"/>
  <c r="G657" i="12"/>
  <c r="G658" i="12"/>
  <c r="G661" i="12"/>
  <c r="G689" i="12"/>
  <c r="G738" i="12"/>
  <c r="G769" i="12"/>
  <c r="G773" i="12"/>
  <c r="G774" i="12"/>
  <c r="G777" i="12"/>
  <c r="G818" i="12"/>
  <c r="G841" i="12"/>
  <c r="G886" i="12"/>
  <c r="G889" i="12"/>
  <c r="G893" i="12"/>
  <c r="G894" i="12"/>
  <c r="G897" i="12"/>
  <c r="G930" i="12"/>
  <c r="G953" i="12"/>
  <c r="G957" i="12"/>
  <c r="G958" i="12"/>
  <c r="G982" i="12"/>
  <c r="G997" i="12"/>
  <c r="G998" i="12"/>
  <c r="G1001" i="12"/>
  <c r="G1005" i="12"/>
  <c r="G1006" i="12"/>
  <c r="G1009" i="12"/>
  <c r="G1013" i="12"/>
  <c r="G1017" i="12"/>
  <c r="G1021" i="12"/>
  <c r="G1022" i="12"/>
  <c r="G1081" i="12"/>
  <c r="G1125" i="12"/>
  <c r="G1131" i="12"/>
  <c r="G1132" i="12"/>
  <c r="G1133" i="12"/>
  <c r="G1134" i="12"/>
  <c r="G1135" i="12"/>
  <c r="G1158" i="12"/>
  <c r="G1173" i="12"/>
  <c r="G1184" i="12"/>
  <c r="G1189" i="12"/>
  <c r="G1190" i="12"/>
  <c r="G1191" i="12"/>
  <c r="G1192" i="12"/>
  <c r="G1193" i="12"/>
  <c r="G1210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49" i="12"/>
  <c r="G1250" i="12"/>
  <c r="G1251" i="12"/>
  <c r="G126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303" i="12"/>
  <c r="G1304" i="12"/>
  <c r="G1305" i="12"/>
  <c r="G1306" i="12"/>
  <c r="G1307" i="12"/>
  <c r="G1308" i="12"/>
  <c r="G1309" i="12"/>
  <c r="G1310" i="12"/>
  <c r="G1311" i="12"/>
  <c r="G1329" i="12"/>
  <c r="G1335" i="12"/>
  <c r="G1336" i="12"/>
  <c r="G1337" i="12"/>
  <c r="G1338" i="12"/>
  <c r="G1339" i="12"/>
  <c r="G1340" i="12"/>
  <c r="G1341" i="12"/>
  <c r="G1342" i="12"/>
  <c r="G1343" i="12"/>
  <c r="G1344" i="12"/>
  <c r="G1361" i="12"/>
  <c r="G1367" i="12"/>
  <c r="G1368" i="12"/>
  <c r="G1369" i="12"/>
  <c r="G1370" i="12"/>
  <c r="G1371" i="12"/>
  <c r="G1372" i="12"/>
  <c r="G1373" i="12"/>
  <c r="G1374" i="12"/>
  <c r="G1375" i="12"/>
  <c r="G1376" i="12"/>
  <c r="G1393" i="12"/>
  <c r="G1399" i="12"/>
  <c r="G1400" i="12"/>
  <c r="G1401" i="12"/>
  <c r="G1402" i="12"/>
  <c r="G1403" i="12"/>
  <c r="G1404" i="12"/>
  <c r="G1405" i="12"/>
  <c r="G1406" i="12"/>
  <c r="G1407" i="12"/>
  <c r="G1408" i="12"/>
  <c r="G1425" i="12"/>
  <c r="G1431" i="12"/>
  <c r="G1432" i="12"/>
  <c r="G1451" i="12"/>
  <c r="G1453" i="12"/>
  <c r="G1454" i="12"/>
  <c r="G1460" i="12"/>
  <c r="G1471" i="12"/>
  <c r="G1477" i="12"/>
  <c r="G1479" i="12"/>
  <c r="G1480" i="12"/>
  <c r="G1481" i="12"/>
  <c r="G1487" i="12"/>
  <c r="G1491" i="12"/>
  <c r="G1501" i="12"/>
  <c r="G1502" i="12"/>
  <c r="G1503" i="12"/>
  <c r="G1504" i="12"/>
  <c r="G1505" i="12"/>
  <c r="G1511" i="12"/>
  <c r="G1523" i="12"/>
  <c r="G1524" i="12"/>
  <c r="G1527" i="12"/>
  <c r="G1535" i="12"/>
  <c r="G1536" i="12"/>
  <c r="G1537" i="12"/>
  <c r="G1548" i="12"/>
  <c r="G1549" i="12"/>
  <c r="G1550" i="12"/>
  <c r="G1728" i="12"/>
  <c r="G1729" i="12"/>
  <c r="G1733" i="12"/>
  <c r="G1735" i="12"/>
  <c r="G1736" i="12"/>
  <c r="G1737" i="12"/>
  <c r="G1852" i="12"/>
  <c r="G1853" i="12"/>
  <c r="G1855" i="12"/>
  <c r="G1856" i="12"/>
  <c r="G1857" i="12"/>
  <c r="G1858" i="12"/>
  <c r="G1859" i="12"/>
  <c r="G1909" i="12"/>
  <c r="G1910" i="12"/>
  <c r="G1911" i="12"/>
  <c r="G1921" i="12"/>
  <c r="G1922" i="12"/>
  <c r="G1925" i="12"/>
  <c r="G1926" i="12"/>
  <c r="G1945" i="12"/>
  <c r="G1946" i="12"/>
  <c r="Q127" i="1"/>
  <c r="Q139" i="1"/>
  <c r="J7" i="1"/>
  <c r="K18" i="1"/>
  <c r="K26" i="1"/>
  <c r="K38" i="1"/>
  <c r="M41" i="1"/>
  <c r="K46" i="1"/>
  <c r="K58" i="1"/>
  <c r="M66" i="1"/>
  <c r="M70" i="1"/>
  <c r="K74" i="1"/>
  <c r="K78" i="1"/>
  <c r="K82" i="1"/>
  <c r="Q87" i="1"/>
  <c r="Q88" i="1"/>
  <c r="M91" i="1"/>
  <c r="Q91" i="1" s="1"/>
  <c r="K94" i="1"/>
  <c r="M96" i="1"/>
  <c r="L97" i="1"/>
  <c r="K98" i="1"/>
  <c r="K101" i="1"/>
  <c r="Q103" i="1"/>
  <c r="Q104" i="1"/>
  <c r="M107" i="1"/>
  <c r="Q107" i="1" s="1"/>
  <c r="K110" i="1"/>
  <c r="Q120" i="1"/>
  <c r="K134" i="1"/>
  <c r="M136" i="1"/>
  <c r="Q136" i="1" s="1"/>
  <c r="L137" i="1"/>
  <c r="K138" i="1"/>
  <c r="L140" i="1"/>
  <c r="M140" i="1" s="1"/>
  <c r="Q140" i="1" s="1"/>
  <c r="K144" i="1"/>
  <c r="Q156" i="1"/>
  <c r="L159" i="1"/>
  <c r="K160" i="1"/>
  <c r="K164" i="1"/>
  <c r="Q173" i="1"/>
  <c r="K175" i="1"/>
  <c r="K180" i="1"/>
  <c r="L182" i="1"/>
  <c r="M182" i="1" s="1"/>
  <c r="Q182" i="1" s="1"/>
  <c r="M186" i="1"/>
  <c r="M189" i="1"/>
  <c r="Q189" i="1" s="1"/>
  <c r="K191" i="1"/>
  <c r="K196" i="1"/>
  <c r="L198" i="1"/>
  <c r="M198" i="1" s="1"/>
  <c r="K209" i="1"/>
  <c r="M213" i="1"/>
  <c r="M221" i="1"/>
  <c r="Q221" i="1" s="1"/>
  <c r="K221" i="1"/>
  <c r="K225" i="1"/>
  <c r="L231" i="1"/>
  <c r="M233" i="1"/>
  <c r="L234" i="1"/>
  <c r="M234" i="1" s="1"/>
  <c r="Q234" i="1" s="1"/>
  <c r="L243" i="1"/>
  <c r="L246" i="1"/>
  <c r="M246" i="1" s="1"/>
  <c r="K260" i="1"/>
  <c r="K270" i="1"/>
  <c r="K278" i="1"/>
  <c r="K286" i="1"/>
  <c r="K294" i="1"/>
  <c r="G304" i="12"/>
  <c r="G305" i="12"/>
  <c r="G308" i="12"/>
  <c r="G373" i="12"/>
  <c r="G384" i="12"/>
  <c r="G385" i="12"/>
  <c r="G388" i="12"/>
  <c r="G389" i="12"/>
  <c r="G392" i="12"/>
  <c r="G393" i="12"/>
  <c r="G396" i="12"/>
  <c r="G397" i="12"/>
  <c r="G400" i="12"/>
  <c r="G401" i="12"/>
  <c r="G404" i="12"/>
  <c r="G405" i="12"/>
  <c r="G408" i="12"/>
  <c r="G409" i="12"/>
  <c r="G412" i="12"/>
  <c r="G413" i="12"/>
  <c r="G416" i="12"/>
  <c r="G417" i="12"/>
  <c r="G420" i="12"/>
  <c r="G421" i="12"/>
  <c r="G424" i="12"/>
  <c r="G425" i="12"/>
  <c r="G428" i="12"/>
  <c r="G429" i="12"/>
  <c r="G432" i="12"/>
  <c r="G433" i="12"/>
  <c r="G436" i="12"/>
  <c r="G501" i="12"/>
  <c r="G512" i="12"/>
  <c r="G513" i="12"/>
  <c r="G516" i="12"/>
  <c r="G517" i="12"/>
  <c r="G520" i="12"/>
  <c r="G521" i="12"/>
  <c r="G524" i="12"/>
  <c r="G525" i="12"/>
  <c r="G528" i="12"/>
  <c r="G529" i="12"/>
  <c r="G532" i="12"/>
  <c r="G533" i="12"/>
  <c r="G536" i="12"/>
  <c r="G537" i="12"/>
  <c r="G540" i="12"/>
  <c r="G541" i="12"/>
  <c r="G544" i="12"/>
  <c r="G545" i="12"/>
  <c r="G548" i="12"/>
  <c r="G549" i="12"/>
  <c r="G552" i="12"/>
  <c r="G553" i="12"/>
  <c r="G556" i="12"/>
  <c r="G557" i="12"/>
  <c r="G560" i="12"/>
  <c r="G561" i="12"/>
  <c r="G564" i="12"/>
  <c r="G613" i="12"/>
  <c r="G665" i="12"/>
  <c r="G666" i="12"/>
  <c r="G670" i="12"/>
  <c r="G671" i="12"/>
  <c r="G672" i="12"/>
  <c r="G673" i="12"/>
  <c r="G676" i="12"/>
  <c r="G677" i="12"/>
  <c r="G701" i="12"/>
  <c r="G709" i="12"/>
  <c r="G710" i="12"/>
  <c r="G713" i="12"/>
  <c r="G717" i="12"/>
  <c r="G721" i="12"/>
  <c r="G725" i="12"/>
  <c r="G765" i="12"/>
  <c r="G785" i="12"/>
  <c r="G789" i="12"/>
  <c r="G838" i="12"/>
  <c r="G849" i="12"/>
  <c r="G853" i="12"/>
  <c r="G854" i="12"/>
  <c r="G857" i="12"/>
  <c r="G861" i="12"/>
  <c r="G865" i="12"/>
  <c r="G866" i="12"/>
  <c r="G869" i="12"/>
  <c r="G870" i="12"/>
  <c r="G873" i="12"/>
  <c r="G877" i="12"/>
  <c r="G878" i="12"/>
  <c r="G881" i="12"/>
  <c r="G905" i="12"/>
  <c r="G949" i="12"/>
  <c r="G994" i="12"/>
  <c r="G1029" i="12"/>
  <c r="G1033" i="12"/>
  <c r="G1037" i="12"/>
  <c r="G1078" i="12"/>
  <c r="G1085" i="12"/>
  <c r="G1089" i="12"/>
  <c r="G1090" i="12"/>
  <c r="G1093" i="12"/>
  <c r="G1094" i="12"/>
  <c r="G1097" i="12"/>
  <c r="G1101" i="12"/>
  <c r="G1105" i="12"/>
  <c r="G1106" i="12"/>
  <c r="G1109" i="12"/>
  <c r="G1130" i="12"/>
  <c r="G1137" i="12"/>
  <c r="G1138" i="12"/>
  <c r="G1139" i="12"/>
  <c r="G1140" i="12"/>
  <c r="G1141" i="12"/>
  <c r="G1142" i="12"/>
  <c r="G1143" i="12"/>
  <c r="G1144" i="12"/>
  <c r="G1145" i="12"/>
  <c r="G1172" i="12"/>
  <c r="G1188" i="12"/>
  <c r="G1195" i="12"/>
  <c r="G1196" i="12"/>
  <c r="G1197" i="12"/>
  <c r="G1198" i="12"/>
  <c r="G1199" i="12"/>
  <c r="G1222" i="12"/>
  <c r="G1237" i="12"/>
  <c r="G1248" i="12"/>
  <c r="G1253" i="12"/>
  <c r="G1254" i="12"/>
  <c r="G1255" i="12"/>
  <c r="G1256" i="12"/>
  <c r="G1257" i="12"/>
  <c r="G1274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13" i="12"/>
  <c r="G1314" i="12"/>
  <c r="G1315" i="12"/>
  <c r="G1316" i="12"/>
  <c r="G1317" i="12"/>
  <c r="G1334" i="12"/>
  <c r="G1346" i="12"/>
  <c r="G1347" i="12"/>
  <c r="G1348" i="12"/>
  <c r="G1349" i="12"/>
  <c r="G1366" i="12"/>
  <c r="G1378" i="12"/>
  <c r="G1379" i="12"/>
  <c r="G1380" i="12"/>
  <c r="G1381" i="12"/>
  <c r="G1398" i="12"/>
  <c r="G1410" i="12"/>
  <c r="G1411" i="12"/>
  <c r="G1412" i="12"/>
  <c r="G1413" i="12"/>
  <c r="G1429" i="12"/>
  <c r="G1435" i="12"/>
  <c r="G1436" i="12"/>
  <c r="G1437" i="12"/>
  <c r="G1438" i="12"/>
  <c r="G1449" i="12"/>
  <c r="G1464" i="12"/>
  <c r="G1476" i="12"/>
  <c r="G1485" i="12"/>
  <c r="G1493" i="12"/>
  <c r="G1500" i="12"/>
  <c r="G1507" i="12"/>
  <c r="G1514" i="12"/>
  <c r="G1515" i="12"/>
  <c r="G1522" i="12"/>
  <c r="G1672" i="12"/>
  <c r="G1674" i="12"/>
  <c r="G1675" i="12"/>
  <c r="G1676" i="12"/>
  <c r="G1677" i="12"/>
  <c r="G1678" i="12"/>
  <c r="G1680" i="12"/>
  <c r="G1681" i="12"/>
  <c r="G1682" i="12"/>
  <c r="G1683" i="12"/>
  <c r="G1685" i="12"/>
  <c r="G1686" i="12"/>
  <c r="G1687" i="12"/>
  <c r="G1688" i="12"/>
  <c r="G1740" i="12"/>
  <c r="G1742" i="12"/>
  <c r="G1743" i="12"/>
  <c r="G1744" i="12"/>
  <c r="G1745" i="12"/>
  <c r="G1746" i="12"/>
  <c r="G1747" i="12"/>
  <c r="G1749" i="12"/>
  <c r="G1750" i="12"/>
  <c r="G1752" i="12"/>
  <c r="G1753" i="12"/>
  <c r="G1824" i="12"/>
  <c r="G1826" i="12"/>
  <c r="G1827" i="12"/>
  <c r="G1864" i="12"/>
  <c r="G1865" i="12"/>
  <c r="G1866" i="12"/>
  <c r="G1867" i="12"/>
  <c r="G1868" i="12"/>
  <c r="G1869" i="12"/>
  <c r="G1870" i="12"/>
  <c r="G1363" i="12"/>
  <c r="G1364" i="12"/>
  <c r="G1365" i="12"/>
  <c r="G1382" i="12"/>
  <c r="G1394" i="12"/>
  <c r="G1395" i="12"/>
  <c r="G1396" i="12"/>
  <c r="G1397" i="12"/>
  <c r="G1414" i="12"/>
  <c r="G1427" i="12"/>
  <c r="G1428" i="12"/>
  <c r="G1443" i="12"/>
  <c r="G1444" i="12"/>
  <c r="G1447" i="12"/>
  <c r="G1448" i="12"/>
  <c r="G1459" i="12"/>
  <c r="G1465" i="12"/>
  <c r="G1467" i="12"/>
  <c r="G1468" i="12"/>
  <c r="G1469" i="12"/>
  <c r="G1470" i="12"/>
  <c r="G1483" i="12"/>
  <c r="G1495" i="12"/>
  <c r="G1496" i="12"/>
  <c r="G1497" i="12"/>
  <c r="G1506" i="12"/>
  <c r="G1509" i="12"/>
  <c r="G1517" i="12"/>
  <c r="G1518" i="12"/>
  <c r="G1519" i="12"/>
  <c r="G1520" i="12"/>
  <c r="G1538" i="12"/>
  <c r="G1551" i="12"/>
  <c r="G1557" i="12"/>
  <c r="G1591" i="12"/>
  <c r="G1592" i="12"/>
  <c r="G1594" i="12"/>
  <c r="G1595" i="12"/>
  <c r="G1626" i="12"/>
  <c r="G1627" i="12"/>
  <c r="G1659" i="12"/>
  <c r="G1660" i="12"/>
  <c r="G1661" i="12"/>
  <c r="G1662" i="12"/>
  <c r="G1664" i="12"/>
  <c r="G1665" i="12"/>
  <c r="G1669" i="12"/>
  <c r="G1670" i="12"/>
  <c r="G1720" i="12"/>
  <c r="G1721" i="12"/>
  <c r="G1724" i="12"/>
  <c r="G1784" i="12"/>
  <c r="G1785" i="12"/>
  <c r="G1786" i="12"/>
  <c r="G1820" i="12"/>
  <c r="G1822" i="12"/>
  <c r="G1823" i="12"/>
  <c r="G1832" i="12"/>
  <c r="G1834" i="12"/>
  <c r="G1836" i="12"/>
  <c r="G1837" i="12"/>
  <c r="G1838" i="12"/>
  <c r="G1839" i="12"/>
  <c r="G1840" i="12"/>
  <c r="G1841" i="12"/>
  <c r="G1842" i="12"/>
  <c r="G1844" i="12"/>
  <c r="G1845" i="12"/>
  <c r="G1847" i="12"/>
  <c r="G1860" i="12"/>
  <c r="G1861" i="12"/>
  <c r="G1862" i="12"/>
  <c r="G1863" i="12"/>
  <c r="G1880" i="12"/>
  <c r="G1881" i="12"/>
  <c r="G1883" i="12"/>
  <c r="G1888" i="12"/>
  <c r="G1889" i="12"/>
  <c r="G1890" i="12"/>
  <c r="G1891" i="12"/>
  <c r="G1917" i="12"/>
  <c r="G1918" i="12"/>
  <c r="G1919" i="12"/>
  <c r="G1941" i="12"/>
  <c r="G1942" i="12"/>
  <c r="G1943" i="12"/>
  <c r="G1972" i="12"/>
  <c r="G1973" i="12"/>
  <c r="G1974" i="12"/>
  <c r="G1976" i="12"/>
  <c r="G1977" i="12"/>
  <c r="G1986" i="12"/>
  <c r="G2002" i="12"/>
  <c r="G2047" i="12"/>
  <c r="G2068" i="12"/>
  <c r="G2071" i="12"/>
  <c r="G2072" i="12"/>
  <c r="G2099" i="12"/>
  <c r="G2100" i="12"/>
  <c r="G2103" i="12"/>
  <c r="G2104" i="12"/>
  <c r="G2136" i="12"/>
  <c r="G2211" i="12"/>
  <c r="G2220" i="12"/>
  <c r="G2224" i="12"/>
  <c r="G2227" i="12"/>
  <c r="G2228" i="12"/>
  <c r="G2232" i="12"/>
  <c r="G2235" i="12"/>
  <c r="G2236" i="12"/>
  <c r="G2240" i="12"/>
  <c r="G2284" i="12"/>
  <c r="G2288" i="12"/>
  <c r="G2292" i="12"/>
  <c r="G2296" i="12"/>
  <c r="G2300" i="12"/>
  <c r="G2303" i="12"/>
  <c r="G2409" i="12"/>
  <c r="G2410" i="12"/>
  <c r="G2411" i="12"/>
  <c r="G2412" i="12"/>
  <c r="G2433" i="12"/>
  <c r="G2454" i="12"/>
  <c r="G2455" i="12"/>
  <c r="G2456" i="12"/>
  <c r="G2457" i="12"/>
  <c r="G2480" i="12"/>
  <c r="G2482" i="12"/>
  <c r="G2483" i="12"/>
  <c r="G2508" i="12"/>
  <c r="G2531" i="12"/>
  <c r="G2532" i="12"/>
  <c r="G2537" i="12"/>
  <c r="G2539" i="12"/>
  <c r="G2547" i="12"/>
  <c r="G2548" i="12"/>
  <c r="G2572" i="12"/>
  <c r="G2579" i="12"/>
  <c r="G2584" i="12"/>
  <c r="G2613" i="12"/>
  <c r="G2614" i="12"/>
  <c r="G2615" i="12"/>
  <c r="G2616" i="12"/>
  <c r="G2617" i="12"/>
  <c r="G2618" i="12"/>
  <c r="G2619" i="12"/>
  <c r="G2626" i="12"/>
  <c r="G2627" i="12"/>
  <c r="G2674" i="12"/>
  <c r="G2676" i="12"/>
  <c r="G2690" i="12"/>
  <c r="G2693" i="12"/>
  <c r="G2710" i="12"/>
  <c r="G2711" i="12"/>
  <c r="G2713" i="12"/>
  <c r="G2715" i="12"/>
  <c r="G2717" i="12"/>
  <c r="G2719" i="12"/>
  <c r="G2721" i="12"/>
  <c r="G2722" i="12"/>
  <c r="G2723" i="12"/>
  <c r="G2724" i="12"/>
  <c r="G2725" i="12"/>
  <c r="G2726" i="12"/>
  <c r="G2727" i="12"/>
  <c r="G2728" i="12"/>
  <c r="G2729" i="12"/>
  <c r="G2730" i="12"/>
  <c r="G2731" i="12"/>
  <c r="G2732" i="12"/>
  <c r="G2796" i="12"/>
  <c r="G2836" i="12"/>
  <c r="G2874" i="12"/>
  <c r="G2880" i="12"/>
  <c r="G2882" i="12"/>
  <c r="G2885" i="12"/>
  <c r="G2887" i="12"/>
  <c r="G2888" i="12"/>
  <c r="G2916" i="12"/>
  <c r="G2918" i="12"/>
  <c r="G2922" i="12"/>
  <c r="G2924" i="12"/>
  <c r="G2926" i="12"/>
  <c r="G2928" i="12"/>
  <c r="G2930" i="12"/>
  <c r="G2931" i="12"/>
  <c r="G2934" i="12"/>
  <c r="G2936" i="12"/>
  <c r="G2987" i="12"/>
  <c r="G2988" i="12"/>
  <c r="G2989" i="12"/>
  <c r="G2990" i="12"/>
  <c r="G2067" i="12"/>
  <c r="G2083" i="12"/>
  <c r="G2096" i="12"/>
  <c r="G2108" i="12"/>
  <c r="G2135" i="12"/>
  <c r="G2140" i="12"/>
  <c r="G2144" i="12"/>
  <c r="G2147" i="12"/>
  <c r="G2148" i="12"/>
  <c r="G2244" i="12"/>
  <c r="G2247" i="12"/>
  <c r="G2248" i="12"/>
  <c r="G2376" i="12"/>
  <c r="G2377" i="12"/>
  <c r="G2380" i="12"/>
  <c r="G2381" i="12"/>
  <c r="G2384" i="12"/>
  <c r="G2385" i="12"/>
  <c r="G2406" i="12"/>
  <c r="G2428" i="12"/>
  <c r="G2431" i="12"/>
  <c r="G2484" i="12"/>
  <c r="G2497" i="12"/>
  <c r="G2499" i="12"/>
  <c r="G2500" i="12"/>
  <c r="G2502" i="12"/>
  <c r="G2503" i="12"/>
  <c r="G2505" i="12"/>
  <c r="G2507" i="12"/>
  <c r="G2521" i="12"/>
  <c r="G2523" i="12"/>
  <c r="G2553" i="12"/>
  <c r="G2556" i="12"/>
  <c r="G2587" i="12"/>
  <c r="G2603" i="12"/>
  <c r="G2604" i="12"/>
  <c r="G2605" i="12"/>
  <c r="G2606" i="12"/>
  <c r="G2630" i="12"/>
  <c r="G2631" i="12"/>
  <c r="G2633" i="12"/>
  <c r="G2634" i="12"/>
  <c r="G2635" i="12"/>
  <c r="G2637" i="12"/>
  <c r="G2638" i="12"/>
  <c r="G2639" i="12"/>
  <c r="G2640" i="12"/>
  <c r="G2642" i="12"/>
  <c r="G2643" i="12"/>
  <c r="G2646" i="12"/>
  <c r="G2647" i="12"/>
  <c r="G2649" i="12"/>
  <c r="G2650" i="12"/>
  <c r="G2651" i="12"/>
  <c r="G2678" i="12"/>
  <c r="G2679" i="12"/>
  <c r="G2680" i="12"/>
  <c r="G2681" i="12"/>
  <c r="G2694" i="12"/>
  <c r="G2695" i="12"/>
  <c r="G2696" i="12"/>
  <c r="G2697" i="12"/>
  <c r="G2733" i="12"/>
  <c r="G2734" i="12"/>
  <c r="G2735" i="12"/>
  <c r="G2736" i="12"/>
  <c r="G2835" i="12"/>
  <c r="G2840" i="12"/>
  <c r="G2843" i="12"/>
  <c r="G2844" i="12"/>
  <c r="G2847" i="12"/>
  <c r="G2848" i="12"/>
  <c r="G2851" i="12"/>
  <c r="G2852" i="12"/>
  <c r="G2855" i="12"/>
  <c r="G2856" i="12"/>
  <c r="G2859" i="12"/>
  <c r="G2860" i="12"/>
  <c r="G2889" i="12"/>
  <c r="G2890" i="12"/>
  <c r="G2893" i="12"/>
  <c r="G2895" i="12"/>
  <c r="G2897" i="12"/>
  <c r="G2898" i="12"/>
  <c r="G2942" i="12"/>
  <c r="G2950" i="12"/>
  <c r="G2991" i="12"/>
  <c r="G2992" i="12"/>
  <c r="G2993" i="12"/>
  <c r="G2994" i="12"/>
  <c r="G2995" i="12"/>
  <c r="G2996" i="12"/>
  <c r="G2997" i="12"/>
  <c r="G2998" i="12"/>
  <c r="G2999" i="12"/>
  <c r="G3000" i="12"/>
  <c r="G2043" i="12"/>
  <c r="G2080" i="12"/>
  <c r="G2087" i="12"/>
  <c r="G2088" i="12"/>
  <c r="G2115" i="12"/>
  <c r="G2116" i="12"/>
  <c r="G2120" i="12"/>
  <c r="G2152" i="12"/>
  <c r="G2156" i="12"/>
  <c r="G2157" i="12"/>
  <c r="G2158" i="12"/>
  <c r="G2159" i="12"/>
  <c r="G2160" i="12"/>
  <c r="G2161" i="12"/>
  <c r="G2162" i="12"/>
  <c r="G2163" i="12"/>
  <c r="G2164" i="12"/>
  <c r="G2165" i="12"/>
  <c r="G2166" i="12"/>
  <c r="G2167" i="12"/>
  <c r="G2168" i="12"/>
  <c r="G2169" i="12"/>
  <c r="G2170" i="12"/>
  <c r="G2171" i="12"/>
  <c r="G2172" i="12"/>
  <c r="G2173" i="12"/>
  <c r="G2174" i="12"/>
  <c r="G2175" i="12"/>
  <c r="G2176" i="12"/>
  <c r="G2177" i="12"/>
  <c r="G2178" i="12"/>
  <c r="G2179" i="12"/>
  <c r="G2180" i="12"/>
  <c r="G2181" i="12"/>
  <c r="G2182" i="12"/>
  <c r="G2183" i="12"/>
  <c r="G2184" i="12"/>
  <c r="G2185" i="12"/>
  <c r="G2186" i="12"/>
  <c r="G2187" i="12"/>
  <c r="G2188" i="12"/>
  <c r="G2189" i="12"/>
  <c r="G2190" i="12"/>
  <c r="G2191" i="12"/>
  <c r="G2192" i="12"/>
  <c r="G2195" i="12"/>
  <c r="G2196" i="12"/>
  <c r="G2199" i="12"/>
  <c r="G2200" i="12"/>
  <c r="G2203" i="12"/>
  <c r="G2204" i="12"/>
  <c r="G2208" i="12"/>
  <c r="G2243" i="12"/>
  <c r="G2252" i="12"/>
  <c r="G2256" i="12"/>
  <c r="G2260" i="12"/>
  <c r="G2264" i="12"/>
  <c r="G2268" i="12"/>
  <c r="G2304" i="12"/>
  <c r="G2389" i="12"/>
  <c r="G2392" i="12"/>
  <c r="G2393" i="12"/>
  <c r="G2396" i="12"/>
  <c r="G2397" i="12"/>
  <c r="G2400" i="12"/>
  <c r="G2401" i="12"/>
  <c r="G2403" i="12"/>
  <c r="G2414" i="12"/>
  <c r="G2417" i="12"/>
  <c r="G2419" i="12"/>
  <c r="G2422" i="12"/>
  <c r="G2425" i="12"/>
  <c r="G2426" i="12"/>
  <c r="G2429" i="12"/>
  <c r="G2459" i="12"/>
  <c r="G2486" i="12"/>
  <c r="G2487" i="12"/>
  <c r="G2490" i="12"/>
  <c r="G2491" i="12"/>
  <c r="G2492" i="12"/>
  <c r="G2494" i="12"/>
  <c r="G2498" i="12"/>
  <c r="G2555" i="12"/>
  <c r="G2559" i="12"/>
  <c r="G2573" i="12"/>
  <c r="G2575" i="12"/>
  <c r="G2588" i="12"/>
  <c r="G2591" i="12"/>
  <c r="G2653" i="12"/>
  <c r="G2654" i="12"/>
  <c r="G2655" i="12"/>
  <c r="G2656" i="12"/>
  <c r="G2683" i="12"/>
  <c r="G2685" i="12"/>
  <c r="G2699" i="12"/>
  <c r="G2702" i="12"/>
  <c r="G2703" i="12"/>
  <c r="G2704" i="12"/>
  <c r="G2705" i="12"/>
  <c r="G2737" i="12"/>
  <c r="G2738" i="12"/>
  <c r="G2739" i="12"/>
  <c r="G2740" i="12"/>
  <c r="G2741" i="12"/>
  <c r="G2742" i="12"/>
  <c r="G2743" i="12"/>
  <c r="G2744" i="12"/>
  <c r="G2745" i="12"/>
  <c r="G2747" i="12"/>
  <c r="G2776" i="12"/>
  <c r="G2777" i="12"/>
  <c r="G2780" i="12"/>
  <c r="G2782" i="12"/>
  <c r="G2790" i="12"/>
  <c r="G2791" i="12"/>
  <c r="G2793" i="12"/>
  <c r="G2794" i="12"/>
  <c r="G2839" i="12"/>
  <c r="G2864" i="12"/>
  <c r="G2866" i="12"/>
  <c r="G2867" i="12"/>
  <c r="G2869" i="12"/>
  <c r="G2870" i="12"/>
  <c r="G2871" i="12"/>
  <c r="G2905" i="12"/>
  <c r="G2908" i="12"/>
  <c r="G2958" i="12"/>
  <c r="G2960" i="12"/>
  <c r="G2962" i="12"/>
  <c r="G2964" i="12"/>
  <c r="G2965" i="12"/>
  <c r="G2966" i="12"/>
  <c r="G2967" i="12"/>
  <c r="G2968" i="12"/>
  <c r="G2969" i="12"/>
  <c r="G2970" i="12"/>
  <c r="G2972" i="12"/>
  <c r="G2973" i="12"/>
  <c r="G2974" i="12"/>
  <c r="G1525" i="12"/>
  <c r="G1534" i="12"/>
  <c r="G1539" i="12"/>
  <c r="G1540" i="12"/>
  <c r="G1541" i="12"/>
  <c r="G1543" i="12"/>
  <c r="G1544" i="12"/>
  <c r="G1545" i="12"/>
  <c r="G1552" i="12"/>
  <c r="G1553" i="12"/>
  <c r="G1554" i="12"/>
  <c r="G1555" i="12"/>
  <c r="G1556" i="12"/>
  <c r="G1564" i="12"/>
  <c r="G1575" i="12"/>
  <c r="G1578" i="12"/>
  <c r="G1579" i="12"/>
  <c r="G1580" i="12"/>
  <c r="G1583" i="12"/>
  <c r="G1611" i="12"/>
  <c r="G1612" i="12"/>
  <c r="G1615" i="12"/>
  <c r="G1619" i="12"/>
  <c r="G1623" i="12"/>
  <c r="G1624" i="12"/>
  <c r="G1658" i="12"/>
  <c r="G1715" i="12"/>
  <c r="G1717" i="12"/>
  <c r="G1718" i="12"/>
  <c r="G1755" i="12"/>
  <c r="G1756" i="12"/>
  <c r="G1760" i="12"/>
  <c r="G1761" i="12"/>
  <c r="G1765" i="12"/>
  <c r="G1767" i="12"/>
  <c r="G1768" i="12"/>
  <c r="G1769" i="12"/>
  <c r="G1771" i="12"/>
  <c r="G1772" i="12"/>
  <c r="G1774" i="12"/>
  <c r="G1775" i="12"/>
  <c r="G1776" i="12"/>
  <c r="G1777" i="12"/>
  <c r="G1779" i="12"/>
  <c r="G1781" i="12"/>
  <c r="G1782" i="12"/>
  <c r="G1816" i="12"/>
  <c r="G1819" i="12"/>
  <c r="G1828" i="12"/>
  <c r="G1830" i="12"/>
  <c r="G1876" i="12"/>
  <c r="G1877" i="12"/>
  <c r="G1878" i="12"/>
  <c r="G1913" i="12"/>
  <c r="G1914" i="12"/>
  <c r="G1929" i="12"/>
  <c r="G1930" i="12"/>
  <c r="G1933" i="12"/>
  <c r="G1934" i="12"/>
  <c r="G1935" i="12"/>
  <c r="G1937" i="12"/>
  <c r="G1938" i="12"/>
  <c r="G1949" i="12"/>
  <c r="G1950" i="12"/>
  <c r="G1951" i="12"/>
  <c r="G1965" i="12"/>
  <c r="G1966" i="12"/>
  <c r="G1967" i="12"/>
  <c r="G1969" i="12"/>
  <c r="G1970" i="12"/>
  <c r="G1982" i="12"/>
  <c r="G1984" i="12"/>
  <c r="G1985" i="12"/>
  <c r="G1996" i="12"/>
  <c r="G1997" i="12"/>
  <c r="G1998" i="12"/>
  <c r="G2000" i="12"/>
  <c r="G2001" i="12"/>
  <c r="G2026" i="12"/>
  <c r="G2048" i="12"/>
  <c r="G2051" i="12"/>
  <c r="G2052" i="12"/>
  <c r="G2056" i="12"/>
  <c r="G2064" i="12"/>
  <c r="G2084" i="12"/>
  <c r="G2092" i="12"/>
  <c r="G2112" i="12"/>
  <c r="G2124" i="12"/>
  <c r="G2128" i="12"/>
  <c r="G2131" i="12"/>
  <c r="G2132" i="12"/>
  <c r="G2212" i="12"/>
  <c r="G2215" i="12"/>
  <c r="G2216" i="12"/>
  <c r="G2272" i="12"/>
  <c r="G2276" i="12"/>
  <c r="G2280" i="12"/>
  <c r="G2388" i="12"/>
  <c r="G2434" i="12"/>
  <c r="G2436" i="12"/>
  <c r="G2437" i="12"/>
  <c r="G2438" i="12"/>
  <c r="G2439" i="12"/>
  <c r="G2440" i="12"/>
  <c r="G2441" i="12"/>
  <c r="G2442" i="12"/>
  <c r="G2444" i="12"/>
  <c r="G2445" i="12"/>
  <c r="G2446" i="12"/>
  <c r="G2447" i="12"/>
  <c r="G2449" i="12"/>
  <c r="G2450" i="12"/>
  <c r="G2452" i="12"/>
  <c r="G2458" i="12"/>
  <c r="G2461" i="12"/>
  <c r="G2462" i="12"/>
  <c r="G2463" i="12"/>
  <c r="G2464" i="12"/>
  <c r="G2465" i="12"/>
  <c r="G2466" i="12"/>
  <c r="G2467" i="12"/>
  <c r="G2468" i="12"/>
  <c r="G2470" i="12"/>
  <c r="G2471" i="12"/>
  <c r="G2474" i="12"/>
  <c r="G2475" i="12"/>
  <c r="G2476" i="12"/>
  <c r="G2478" i="12"/>
  <c r="G2496" i="12"/>
  <c r="G2511" i="12"/>
  <c r="G2515" i="12"/>
  <c r="G2516" i="12"/>
  <c r="G2527" i="12"/>
  <c r="G2540" i="12"/>
  <c r="G2543" i="12"/>
  <c r="G2563" i="12"/>
  <c r="G2568" i="12"/>
  <c r="G2571" i="12"/>
  <c r="G2595" i="12"/>
  <c r="G2608" i="12"/>
  <c r="G2609" i="12"/>
  <c r="G2610" i="12"/>
  <c r="G2611" i="12"/>
  <c r="G2612" i="12"/>
  <c r="G2621" i="12"/>
  <c r="G2622" i="12"/>
  <c r="G2624" i="12"/>
  <c r="G2658" i="12"/>
  <c r="G2659" i="12"/>
  <c r="G2662" i="12"/>
  <c r="G2663" i="12"/>
  <c r="G2665" i="12"/>
  <c r="G2670" i="12"/>
  <c r="G2671" i="12"/>
  <c r="G2672" i="12"/>
  <c r="G2673" i="12"/>
  <c r="G2686" i="12"/>
  <c r="G2688" i="12"/>
  <c r="G2689" i="12"/>
  <c r="G2706" i="12"/>
  <c r="G2708" i="12"/>
  <c r="G2797" i="12"/>
  <c r="G2799" i="12"/>
  <c r="G2800" i="12"/>
  <c r="G2803" i="12"/>
  <c r="G2804" i="12"/>
  <c r="G2807" i="12"/>
  <c r="G2808" i="12"/>
  <c r="G2811" i="12"/>
  <c r="G2812" i="12"/>
  <c r="G2815" i="12"/>
  <c r="G2816" i="12"/>
  <c r="G2819" i="12"/>
  <c r="G2820" i="12"/>
  <c r="G2823" i="12"/>
  <c r="G2824" i="12"/>
  <c r="G2827" i="12"/>
  <c r="G2828" i="12"/>
  <c r="G2831" i="12"/>
  <c r="G2832" i="12"/>
  <c r="G2863" i="12"/>
  <c r="G2877" i="12"/>
  <c r="G2879" i="12"/>
  <c r="G2909" i="12"/>
  <c r="G2912" i="12"/>
  <c r="G2913" i="12"/>
  <c r="G2975" i="12"/>
  <c r="G2976" i="12"/>
  <c r="G2977" i="12"/>
  <c r="G2978" i="12"/>
  <c r="G2979" i="12"/>
  <c r="G2980" i="12"/>
  <c r="G2981" i="12"/>
  <c r="G2982" i="12"/>
  <c r="G2983" i="12"/>
  <c r="G2984" i="12"/>
  <c r="G2985" i="12"/>
  <c r="G2986" i="12"/>
  <c r="E302" i="12"/>
  <c r="E303" i="12"/>
  <c r="E304" i="12"/>
  <c r="E305" i="12"/>
  <c r="E306" i="12"/>
  <c r="E307" i="12"/>
  <c r="E308" i="12"/>
  <c r="E30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606" i="12"/>
  <c r="E607" i="12"/>
  <c r="E608" i="12"/>
  <c r="E609" i="12"/>
  <c r="E610" i="12"/>
  <c r="E611" i="12"/>
  <c r="E612" i="12"/>
  <c r="E613" i="12"/>
  <c r="E674" i="12"/>
  <c r="E675" i="12"/>
  <c r="E676" i="12"/>
  <c r="E677" i="12"/>
  <c r="E678" i="12"/>
  <c r="E679" i="12"/>
  <c r="E680" i="12"/>
  <c r="E691" i="12"/>
  <c r="E692" i="12"/>
  <c r="E693" i="12"/>
  <c r="E694" i="12"/>
  <c r="E695" i="12"/>
  <c r="E696" i="12"/>
  <c r="E697" i="12"/>
  <c r="E698" i="12"/>
  <c r="E699" i="12"/>
  <c r="E700" i="12"/>
  <c r="E701" i="12"/>
  <c r="E718" i="12"/>
  <c r="E719" i="12"/>
  <c r="E720" i="12"/>
  <c r="E721" i="12"/>
  <c r="E722" i="12"/>
  <c r="E723" i="12"/>
  <c r="E724" i="12"/>
  <c r="E725" i="12"/>
  <c r="E726" i="12"/>
  <c r="E775" i="12"/>
  <c r="E776" i="12"/>
  <c r="E777" i="12"/>
  <c r="E778" i="12"/>
  <c r="E779" i="12"/>
  <c r="E780" i="12"/>
  <c r="E781" i="12"/>
  <c r="E818" i="12"/>
  <c r="E834" i="12"/>
  <c r="E835" i="12"/>
  <c r="E836" i="12"/>
  <c r="E837" i="12"/>
  <c r="E838" i="12"/>
  <c r="E867" i="12"/>
  <c r="E868" i="12"/>
  <c r="E869" i="12"/>
  <c r="E870" i="12"/>
  <c r="E871" i="12"/>
  <c r="E872" i="12"/>
  <c r="E873" i="12"/>
  <c r="E874" i="12"/>
  <c r="E875" i="12"/>
  <c r="E876" i="12"/>
  <c r="E877" i="12"/>
  <c r="E878" i="12"/>
  <c r="E879" i="12"/>
  <c r="E880" i="12"/>
  <c r="E881" i="12"/>
  <c r="E882" i="12"/>
  <c r="E883" i="12"/>
  <c r="E884" i="12"/>
  <c r="E885" i="12"/>
  <c r="E898" i="12"/>
  <c r="E899" i="12"/>
  <c r="E900" i="12"/>
  <c r="E901" i="12"/>
  <c r="E919" i="12"/>
  <c r="E920" i="12"/>
  <c r="E921" i="12"/>
  <c r="E922" i="12"/>
  <c r="E923" i="12"/>
  <c r="E924" i="12"/>
  <c r="E925" i="12"/>
  <c r="E926" i="12"/>
  <c r="E927" i="12"/>
  <c r="E928" i="12"/>
  <c r="E929" i="12"/>
  <c r="E930" i="12"/>
  <c r="E951" i="12"/>
  <c r="E952" i="12"/>
  <c r="E953" i="12"/>
  <c r="E954" i="12"/>
  <c r="E955" i="12"/>
  <c r="E956" i="12"/>
  <c r="E957" i="12"/>
  <c r="E958" i="12"/>
  <c r="E959" i="12"/>
  <c r="E960" i="12"/>
  <c r="E961" i="12"/>
  <c r="E974" i="12"/>
  <c r="E975" i="12"/>
  <c r="E976" i="12"/>
  <c r="E977" i="12"/>
  <c r="E978" i="12"/>
  <c r="E979" i="12"/>
  <c r="E980" i="12"/>
  <c r="E981" i="12"/>
  <c r="E982" i="12"/>
  <c r="E1035" i="12"/>
  <c r="E1036" i="12"/>
  <c r="E1037" i="12"/>
  <c r="E1038" i="12"/>
  <c r="E1039" i="12"/>
  <c r="E1040" i="12"/>
  <c r="E1041" i="12"/>
  <c r="E1067" i="12"/>
  <c r="E1068" i="12"/>
  <c r="E1069" i="12"/>
  <c r="E1070" i="12"/>
  <c r="E1071" i="12"/>
  <c r="E1072" i="12"/>
  <c r="E1073" i="12"/>
  <c r="E1074" i="12"/>
  <c r="E1075" i="12"/>
  <c r="E1076" i="12"/>
  <c r="E1077" i="12"/>
  <c r="E1078" i="12"/>
  <c r="E1110" i="12"/>
  <c r="E1127" i="12"/>
  <c r="E1128" i="12"/>
  <c r="E1129" i="12"/>
  <c r="E1130" i="12"/>
  <c r="E1157" i="12"/>
  <c r="E1158" i="12"/>
  <c r="E1169" i="12"/>
  <c r="E1170" i="12"/>
  <c r="E1171" i="12"/>
  <c r="E1172" i="12"/>
  <c r="E1179" i="12"/>
  <c r="E1180" i="12"/>
  <c r="E1181" i="12"/>
  <c r="E1182" i="12"/>
  <c r="E1183" i="12"/>
  <c r="E1184" i="12"/>
  <c r="E1191" i="12"/>
  <c r="E1192" i="12"/>
  <c r="E1193" i="12"/>
  <c r="E1194" i="12"/>
  <c r="E1221" i="12"/>
  <c r="E1222" i="12"/>
  <c r="E1233" i="12"/>
  <c r="E1234" i="12"/>
  <c r="E1235" i="12"/>
  <c r="E1236" i="12"/>
  <c r="E1243" i="12"/>
  <c r="E1244" i="12"/>
  <c r="E1245" i="12"/>
  <c r="E1246" i="12"/>
  <c r="E1247" i="12"/>
  <c r="E1248" i="12"/>
  <c r="E1255" i="12"/>
  <c r="E1256" i="12"/>
  <c r="E1257" i="12"/>
  <c r="E1258" i="12"/>
  <c r="E1285" i="12"/>
  <c r="E1286" i="12"/>
  <c r="E1297" i="12"/>
  <c r="E1298" i="12"/>
  <c r="E1299" i="12"/>
  <c r="E1300" i="12"/>
  <c r="E1307" i="12"/>
  <c r="E1308" i="12"/>
  <c r="E1309" i="12"/>
  <c r="E1310" i="12"/>
  <c r="E1311" i="12"/>
  <c r="E1312" i="12"/>
  <c r="E1327" i="12"/>
  <c r="E1328" i="12"/>
  <c r="E1329" i="12"/>
  <c r="E1343" i="12"/>
  <c r="E1344" i="12"/>
  <c r="E1345" i="12"/>
  <c r="E1359" i="12"/>
  <c r="E1360" i="12"/>
  <c r="E1361" i="12"/>
  <c r="E1375" i="12"/>
  <c r="E1376" i="12"/>
  <c r="E1377" i="12"/>
  <c r="E1391" i="12"/>
  <c r="E1392" i="12"/>
  <c r="E1393" i="12"/>
  <c r="E1407" i="12"/>
  <c r="E1408" i="12"/>
  <c r="E1409" i="12"/>
  <c r="E1425" i="12"/>
  <c r="E1434" i="12"/>
  <c r="E1435" i="12"/>
  <c r="E1436" i="12"/>
  <c r="E1437" i="12"/>
  <c r="E1445" i="12"/>
  <c r="E1446" i="12"/>
  <c r="E1447" i="12"/>
  <c r="E1448" i="12"/>
  <c r="E1449" i="12"/>
  <c r="E1459" i="12"/>
  <c r="E1469" i="12"/>
  <c r="E1470" i="12"/>
  <c r="E1471" i="12"/>
  <c r="E1485" i="12"/>
  <c r="E1486" i="12"/>
  <c r="E1491" i="12"/>
  <c r="E1505" i="12"/>
  <c r="E1506" i="12"/>
  <c r="E1509" i="12"/>
  <c r="E1510" i="12"/>
  <c r="E1511" i="12"/>
  <c r="E1516" i="12"/>
  <c r="E1525" i="12"/>
  <c r="E1526" i="12"/>
  <c r="E1537" i="12"/>
  <c r="E1538" i="12"/>
  <c r="E1547" i="12"/>
  <c r="E1551" i="12"/>
  <c r="E1563" i="12"/>
  <c r="E1564" i="12"/>
  <c r="E1576" i="12"/>
  <c r="E1577" i="12"/>
  <c r="E1592" i="12"/>
  <c r="E1599" i="12"/>
  <c r="E1600" i="12"/>
  <c r="E1601" i="12"/>
  <c r="E1602" i="12"/>
  <c r="E1603" i="12"/>
  <c r="E1604" i="12"/>
  <c r="E1605" i="12"/>
  <c r="E1606" i="12"/>
  <c r="E1607" i="12"/>
  <c r="E1615" i="12"/>
  <c r="E1616" i="12"/>
  <c r="E1617" i="12"/>
  <c r="E1618" i="12"/>
  <c r="E1619" i="12"/>
  <c r="E1660" i="12"/>
  <c r="E1661" i="12"/>
  <c r="E1662" i="12"/>
  <c r="E1663" i="12"/>
  <c r="E1664" i="12"/>
  <c r="E1665" i="12"/>
  <c r="E1666" i="12"/>
  <c r="E1667" i="12"/>
  <c r="E1668" i="12"/>
  <c r="E1669" i="12"/>
  <c r="E1670" i="12"/>
  <c r="E1683" i="12"/>
  <c r="E1695" i="12"/>
  <c r="E1696" i="12"/>
  <c r="E1697" i="12"/>
  <c r="E1698" i="12"/>
  <c r="E1699" i="12"/>
  <c r="E1700" i="12"/>
  <c r="E1701" i="12"/>
  <c r="E1702" i="12"/>
  <c r="E1703" i="12"/>
  <c r="E1704" i="12"/>
  <c r="E1705" i="12"/>
  <c r="E1706" i="12"/>
  <c r="E1707" i="12"/>
  <c r="E1708" i="12"/>
  <c r="E1709" i="12"/>
  <c r="E1710" i="12"/>
  <c r="E1711" i="12"/>
  <c r="E1712" i="12"/>
  <c r="E1713" i="12"/>
  <c r="E1723" i="12"/>
  <c r="E1724" i="12"/>
  <c r="E1725" i="12"/>
  <c r="E1751" i="12"/>
  <c r="E1752" i="12"/>
  <c r="E1753" i="12"/>
  <c r="E1775" i="12"/>
  <c r="E1776" i="12"/>
  <c r="E1777" i="12"/>
  <c r="E1778" i="12"/>
  <c r="E1779" i="12"/>
  <c r="E1823" i="12"/>
  <c r="E1828" i="12"/>
  <c r="E1829" i="12"/>
  <c r="E1830" i="12"/>
  <c r="E1844" i="12"/>
  <c r="E1845" i="12"/>
  <c r="E1846" i="12"/>
  <c r="E1855" i="12"/>
  <c r="E1880" i="12"/>
  <c r="E1881" i="12"/>
  <c r="E1882" i="12"/>
  <c r="E1932" i="12"/>
  <c r="E1933" i="12"/>
  <c r="E1934" i="12"/>
  <c r="E1935" i="12"/>
  <c r="E1960" i="12"/>
  <c r="E1961" i="12"/>
  <c r="E1962" i="12"/>
  <c r="E1974" i="12"/>
  <c r="E1975" i="12"/>
  <c r="E2048" i="12"/>
  <c r="E2049" i="12"/>
  <c r="E2050" i="12"/>
  <c r="E2051" i="12"/>
  <c r="E2052" i="12"/>
  <c r="E2053" i="12"/>
  <c r="E2054" i="12"/>
  <c r="E2055" i="12"/>
  <c r="E2056" i="12"/>
  <c r="E2057" i="12"/>
  <c r="E2058" i="12"/>
  <c r="E2059" i="12"/>
  <c r="E2060" i="12"/>
  <c r="E2061" i="12"/>
  <c r="E2062" i="12"/>
  <c r="E2063" i="12"/>
  <c r="E2064" i="12"/>
  <c r="E2065" i="12"/>
  <c r="E2066" i="12"/>
  <c r="E2067" i="12"/>
  <c r="E2113" i="12"/>
  <c r="E2114" i="12"/>
  <c r="E2115" i="12"/>
  <c r="E2116" i="12"/>
  <c r="E2120" i="12"/>
  <c r="E2121" i="12"/>
  <c r="E2122" i="12"/>
  <c r="E2123" i="12"/>
  <c r="E2152" i="12"/>
  <c r="E2153" i="12"/>
  <c r="E2154" i="12"/>
  <c r="E2155" i="12"/>
  <c r="E2252" i="12"/>
  <c r="E2253" i="12"/>
  <c r="E2254" i="12"/>
  <c r="E2255" i="12"/>
  <c r="E2389" i="12"/>
  <c r="E2390" i="12"/>
  <c r="E2391" i="12"/>
  <c r="E2392" i="12"/>
  <c r="E2486" i="12"/>
  <c r="E2487" i="12"/>
  <c r="E2488" i="12"/>
  <c r="E2489" i="12"/>
  <c r="E2490" i="12"/>
  <c r="E2499" i="12"/>
  <c r="E2500" i="12"/>
  <c r="E2501" i="12"/>
  <c r="E2502" i="12"/>
  <c r="E2518" i="12"/>
  <c r="E2519" i="12"/>
  <c r="E2520" i="12"/>
  <c r="E2540" i="12"/>
  <c r="E2566" i="12"/>
  <c r="E2567" i="12"/>
  <c r="E2568" i="12"/>
  <c r="E2574" i="12"/>
  <c r="E2579" i="12"/>
  <c r="E2580" i="12"/>
  <c r="E2588" i="12"/>
  <c r="E2620" i="12"/>
  <c r="E2629" i="12"/>
  <c r="E2630" i="12"/>
  <c r="E2631" i="12"/>
  <c r="E2632" i="12"/>
  <c r="E2633" i="12"/>
  <c r="E2634" i="12"/>
  <c r="E2635" i="12"/>
  <c r="E2636" i="12"/>
  <c r="E2637" i="12"/>
  <c r="E2638" i="12"/>
  <c r="E2639" i="12"/>
  <c r="E2640" i="12"/>
  <c r="E2641" i="12"/>
  <c r="E2642" i="12"/>
  <c r="E2643" i="12"/>
  <c r="E2644" i="12"/>
  <c r="E2645" i="12"/>
  <c r="E2646" i="12"/>
  <c r="E2647" i="12"/>
  <c r="E2648" i="12"/>
  <c r="E2670" i="12"/>
  <c r="E2671" i="12"/>
  <c r="E2672" i="12"/>
  <c r="E2673" i="12"/>
  <c r="E2678" i="12"/>
  <c r="E2679" i="12"/>
  <c r="E2680" i="12"/>
  <c r="E2681" i="12"/>
  <c r="E2702" i="12"/>
  <c r="E2703" i="12"/>
  <c r="E2704" i="12"/>
  <c r="E2705" i="12"/>
  <c r="E2710" i="12"/>
  <c r="E2711" i="12"/>
  <c r="E2712" i="12"/>
  <c r="E2713" i="12"/>
  <c r="E2714" i="12"/>
  <c r="E2715" i="12"/>
  <c r="E2716" i="12"/>
  <c r="E2717" i="12"/>
  <c r="E2718" i="12"/>
  <c r="E2719" i="12"/>
  <c r="E2720" i="12"/>
  <c r="E2721" i="12"/>
  <c r="E2722" i="12"/>
  <c r="E2723" i="12"/>
  <c r="E2724" i="12"/>
  <c r="E2725" i="12"/>
  <c r="E2726" i="12"/>
  <c r="E2727" i="12"/>
  <c r="E2737" i="12"/>
  <c r="E2738" i="12"/>
  <c r="E2739" i="12"/>
  <c r="E2762" i="12"/>
  <c r="E2763" i="12"/>
  <c r="E2764" i="12"/>
  <c r="E2765" i="12"/>
  <c r="E2836" i="12"/>
  <c r="E2837" i="12"/>
  <c r="E2838" i="12"/>
  <c r="E2839" i="12"/>
  <c r="E2875" i="12"/>
  <c r="E2876" i="12"/>
  <c r="E2877" i="12"/>
  <c r="E2878" i="12"/>
  <c r="E310" i="12"/>
  <c r="E311" i="12"/>
  <c r="E312" i="12"/>
  <c r="E313" i="12"/>
  <c r="E314" i="12"/>
  <c r="E315" i="12"/>
  <c r="E316" i="12"/>
  <c r="E317" i="12"/>
  <c r="E374" i="12"/>
  <c r="E375" i="12"/>
  <c r="E376" i="12"/>
  <c r="E377" i="12"/>
  <c r="E378" i="12"/>
  <c r="E379" i="12"/>
  <c r="E380" i="12"/>
  <c r="E381" i="12"/>
  <c r="E438" i="12"/>
  <c r="E439" i="12"/>
  <c r="E440" i="12"/>
  <c r="E441" i="12"/>
  <c r="E442" i="12"/>
  <c r="E443" i="12"/>
  <c r="E444" i="12"/>
  <c r="E445" i="12"/>
  <c r="E502" i="12"/>
  <c r="E503" i="12"/>
  <c r="E504" i="12"/>
  <c r="E505" i="12"/>
  <c r="E506" i="12"/>
  <c r="E507" i="12"/>
  <c r="E508" i="12"/>
  <c r="E509" i="12"/>
  <c r="E566" i="12"/>
  <c r="E567" i="12"/>
  <c r="E568" i="12"/>
  <c r="E569" i="12"/>
  <c r="E570" i="12"/>
  <c r="E571" i="12"/>
  <c r="E572" i="12"/>
  <c r="E57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81" i="12"/>
  <c r="E682" i="12"/>
  <c r="E683" i="12"/>
  <c r="E684" i="12"/>
  <c r="E685" i="12"/>
  <c r="E686" i="12"/>
  <c r="E687" i="12"/>
  <c r="E688" i="12"/>
  <c r="E689" i="12"/>
  <c r="E702" i="12"/>
  <c r="E703" i="12"/>
  <c r="E704" i="12"/>
  <c r="E705" i="12"/>
  <c r="E727" i="12"/>
  <c r="E728" i="12"/>
  <c r="E729" i="12"/>
  <c r="E730" i="12"/>
  <c r="E731" i="12"/>
  <c r="E732" i="12"/>
  <c r="E733" i="12"/>
  <c r="E734" i="12"/>
  <c r="E735" i="12"/>
  <c r="E736" i="12"/>
  <c r="E737" i="12"/>
  <c r="E738" i="12"/>
  <c r="E755" i="12"/>
  <c r="E756" i="12"/>
  <c r="E757" i="12"/>
  <c r="E758" i="12"/>
  <c r="E759" i="12"/>
  <c r="E760" i="12"/>
  <c r="E761" i="12"/>
  <c r="E762" i="12"/>
  <c r="E763" i="12"/>
  <c r="E764" i="12"/>
  <c r="E765" i="12"/>
  <c r="E782" i="12"/>
  <c r="E783" i="12"/>
  <c r="E784" i="12"/>
  <c r="E785" i="12"/>
  <c r="E786" i="12"/>
  <c r="E787" i="12"/>
  <c r="E788" i="12"/>
  <c r="E789" i="12"/>
  <c r="E790" i="12"/>
  <c r="E839" i="12"/>
  <c r="E840" i="12"/>
  <c r="E841" i="12"/>
  <c r="E842" i="12"/>
  <c r="E843" i="12"/>
  <c r="E844" i="12"/>
  <c r="E845" i="12"/>
  <c r="E886" i="12"/>
  <c r="E902" i="12"/>
  <c r="E903" i="12"/>
  <c r="E904" i="12"/>
  <c r="E905" i="12"/>
  <c r="E906" i="12"/>
  <c r="E931" i="12"/>
  <c r="E932" i="12"/>
  <c r="E933" i="12"/>
  <c r="E934" i="12"/>
  <c r="E935" i="12"/>
  <c r="E936" i="12"/>
  <c r="E937" i="12"/>
  <c r="E938" i="12"/>
  <c r="E939" i="12"/>
  <c r="E940" i="12"/>
  <c r="E941" i="12"/>
  <c r="E942" i="12"/>
  <c r="E943" i="12"/>
  <c r="E944" i="12"/>
  <c r="E945" i="12"/>
  <c r="E946" i="12"/>
  <c r="E947" i="12"/>
  <c r="E948" i="12"/>
  <c r="E949" i="12"/>
  <c r="E962" i="12"/>
  <c r="E963" i="12"/>
  <c r="E964" i="12"/>
  <c r="E965" i="12"/>
  <c r="E983" i="12"/>
  <c r="E984" i="12"/>
  <c r="E985" i="12"/>
  <c r="E986" i="12"/>
  <c r="E987" i="12"/>
  <c r="E988" i="12"/>
  <c r="E989" i="12"/>
  <c r="E990" i="12"/>
  <c r="E991" i="12"/>
  <c r="E992" i="12"/>
  <c r="E993" i="12"/>
  <c r="E994" i="12"/>
  <c r="E1015" i="12"/>
  <c r="E1016" i="12"/>
  <c r="E1017" i="12"/>
  <c r="E1018" i="12"/>
  <c r="E1019" i="12"/>
  <c r="E1020" i="12"/>
  <c r="E1021" i="12"/>
  <c r="E1022" i="12"/>
  <c r="E1023" i="12"/>
  <c r="E1024" i="12"/>
  <c r="E1025" i="12"/>
  <c r="E1042" i="12"/>
  <c r="E1043" i="12"/>
  <c r="E1044" i="12"/>
  <c r="E1045" i="12"/>
  <c r="E1046" i="12"/>
  <c r="E1047" i="12"/>
  <c r="E1048" i="12"/>
  <c r="E1049" i="12"/>
  <c r="E1050" i="12"/>
  <c r="E1079" i="12"/>
  <c r="E1080" i="12"/>
  <c r="E1081" i="12"/>
  <c r="E1082" i="12"/>
  <c r="E1111" i="12"/>
  <c r="E1112" i="12"/>
  <c r="E1113" i="12"/>
  <c r="E1114" i="12"/>
  <c r="E1115" i="12"/>
  <c r="E1116" i="12"/>
  <c r="E1117" i="12"/>
  <c r="E1118" i="12"/>
  <c r="E1119" i="12"/>
  <c r="E1120" i="12"/>
  <c r="E1121" i="12"/>
  <c r="E1122" i="12"/>
  <c r="E1123" i="12"/>
  <c r="E1124" i="12"/>
  <c r="E1125" i="12"/>
  <c r="E1131" i="12"/>
  <c r="E1132" i="12"/>
  <c r="E1133" i="12"/>
  <c r="E1134" i="12"/>
  <c r="E1135" i="12"/>
  <c r="E1136" i="12"/>
  <c r="E1143" i="12"/>
  <c r="E1144" i="12"/>
  <c r="E1145" i="12"/>
  <c r="E1146" i="12"/>
  <c r="E1173" i="12"/>
  <c r="E1174" i="12"/>
  <c r="E1185" i="12"/>
  <c r="E1186" i="12"/>
  <c r="E1187" i="12"/>
  <c r="E1188" i="12"/>
  <c r="E1195" i="12"/>
  <c r="E1196" i="12"/>
  <c r="E1197" i="12"/>
  <c r="E1198" i="12"/>
  <c r="E1199" i="12"/>
  <c r="E1200" i="12"/>
  <c r="E1207" i="12"/>
  <c r="E1208" i="12"/>
  <c r="E1209" i="12"/>
  <c r="E1210" i="12"/>
  <c r="E1237" i="12"/>
  <c r="E1238" i="12"/>
  <c r="E1249" i="12"/>
  <c r="E1250" i="12"/>
  <c r="E1251" i="12"/>
  <c r="E1252" i="12"/>
  <c r="E1259" i="12"/>
  <c r="E1260" i="12"/>
  <c r="E1261" i="12"/>
  <c r="E1262" i="12"/>
  <c r="E1263" i="12"/>
  <c r="E1264" i="12"/>
  <c r="E1271" i="12"/>
  <c r="E1272" i="12"/>
  <c r="E1273" i="12"/>
  <c r="E1274" i="12"/>
  <c r="E1301" i="12"/>
  <c r="E1302" i="12"/>
  <c r="E1313" i="12"/>
  <c r="E1314" i="12"/>
  <c r="E1315" i="12"/>
  <c r="E1316" i="12"/>
  <c r="E1317" i="12"/>
  <c r="E1318" i="12"/>
  <c r="E1330" i="12"/>
  <c r="E1331" i="12"/>
  <c r="E1332" i="12"/>
  <c r="E1333" i="12"/>
  <c r="E1334" i="12"/>
  <c r="E1346" i="12"/>
  <c r="E1347" i="12"/>
  <c r="E1348" i="12"/>
  <c r="E1349" i="12"/>
  <c r="E1350" i="12"/>
  <c r="E1362" i="12"/>
  <c r="E1363" i="12"/>
  <c r="E1364" i="12"/>
  <c r="E1365" i="12"/>
  <c r="E1366" i="12"/>
  <c r="E1378" i="12"/>
  <c r="E1379" i="12"/>
  <c r="E1380" i="12"/>
  <c r="E1381" i="12"/>
  <c r="E1382" i="12"/>
  <c r="E1394" i="12"/>
  <c r="E1395" i="12"/>
  <c r="E1396" i="12"/>
  <c r="E1397" i="12"/>
  <c r="E1398" i="12"/>
  <c r="E1410" i="12"/>
  <c r="E1411" i="12"/>
  <c r="E1412" i="12"/>
  <c r="E1413" i="12"/>
  <c r="E1414" i="12"/>
  <c r="E1426" i="12"/>
  <c r="E1427" i="12"/>
  <c r="E1428" i="12"/>
  <c r="E1429" i="12"/>
  <c r="E1450" i="12"/>
  <c r="E1451" i="12"/>
  <c r="E1452" i="12"/>
  <c r="E1453" i="12"/>
  <c r="E1454" i="12"/>
  <c r="E1455" i="12"/>
  <c r="E1460" i="12"/>
  <c r="E1465" i="12"/>
  <c r="E1483" i="12"/>
  <c r="E1487" i="12"/>
  <c r="E1493" i="12"/>
  <c r="E1494" i="12"/>
  <c r="E1499" i="12"/>
  <c r="E1500" i="12"/>
  <c r="E1507" i="12"/>
  <c r="E1512" i="12"/>
  <c r="E1513" i="12"/>
  <c r="E1514" i="12"/>
  <c r="E1521" i="12"/>
  <c r="E1522" i="12"/>
  <c r="E1527" i="12"/>
  <c r="E1533" i="12"/>
  <c r="E1534" i="12"/>
  <c r="E1539" i="12"/>
  <c r="E1548" i="12"/>
  <c r="E1557" i="12"/>
  <c r="E1558" i="12"/>
  <c r="E1578" i="12"/>
  <c r="E1608" i="12"/>
  <c r="E1620" i="12"/>
  <c r="E1621" i="12"/>
  <c r="E1622" i="12"/>
  <c r="E1623" i="12"/>
  <c r="E1624" i="12"/>
  <c r="E1625" i="12"/>
  <c r="E1641" i="12"/>
  <c r="E1642" i="12"/>
  <c r="E1657" i="12"/>
  <c r="E1658" i="12"/>
  <c r="E1672" i="12"/>
  <c r="E1673" i="12"/>
  <c r="E1674" i="12"/>
  <c r="E1675" i="12"/>
  <c r="E1684" i="12"/>
  <c r="E1685" i="12"/>
  <c r="E1686" i="12"/>
  <c r="E1687" i="12"/>
  <c r="E1716" i="12"/>
  <c r="E1717" i="12"/>
  <c r="E1718" i="12"/>
  <c r="E1727" i="12"/>
  <c r="E1755" i="12"/>
  <c r="E1780" i="12"/>
  <c r="E1781" i="12"/>
  <c r="E1816" i="12"/>
  <c r="E1817" i="12"/>
  <c r="E1818" i="12"/>
  <c r="E1836" i="12"/>
  <c r="E1837" i="12"/>
  <c r="E1838" i="12"/>
  <c r="E1872" i="12"/>
  <c r="E1873" i="12"/>
  <c r="E1874" i="12"/>
  <c r="E1896" i="12"/>
  <c r="E1897" i="12"/>
  <c r="E1898" i="12"/>
  <c r="E1908" i="12"/>
  <c r="E1909" i="12"/>
  <c r="E1910" i="12"/>
  <c r="E1964" i="12"/>
  <c r="E1965" i="12"/>
  <c r="E1966" i="12"/>
  <c r="E1967" i="12"/>
  <c r="E1988" i="12"/>
  <c r="E1989" i="12"/>
  <c r="E1990" i="12"/>
  <c r="E1991" i="12"/>
  <c r="E2004" i="12"/>
  <c r="E2005" i="12"/>
  <c r="E2006" i="12"/>
  <c r="E2068" i="12"/>
  <c r="E2069" i="12"/>
  <c r="E2070" i="12"/>
  <c r="E2071" i="12"/>
  <c r="E2092" i="12"/>
  <c r="E2093" i="12"/>
  <c r="E2094" i="12"/>
  <c r="E2095" i="12"/>
  <c r="E2096" i="12"/>
  <c r="E2124" i="12"/>
  <c r="E2125" i="12"/>
  <c r="E2126" i="12"/>
  <c r="E2127" i="12"/>
  <c r="E2128" i="12"/>
  <c r="E2212" i="12"/>
  <c r="E2213" i="12"/>
  <c r="E2214" i="12"/>
  <c r="E2215" i="12"/>
  <c r="E2216" i="12"/>
  <c r="E2217" i="12"/>
  <c r="E2218" i="12"/>
  <c r="E2219" i="12"/>
  <c r="E2272" i="12"/>
  <c r="E2273" i="12"/>
  <c r="E2274" i="12"/>
  <c r="E2275" i="12"/>
  <c r="E2276" i="12"/>
  <c r="E2277" i="12"/>
  <c r="E2278" i="12"/>
  <c r="E2279" i="12"/>
  <c r="E2280" i="12"/>
  <c r="E2281" i="12"/>
  <c r="E2282" i="12"/>
  <c r="E2283" i="12"/>
  <c r="E2414" i="12"/>
  <c r="E2415" i="12"/>
  <c r="E2416" i="12"/>
  <c r="E2417" i="12"/>
  <c r="E2418" i="12"/>
  <c r="E2419" i="12"/>
  <c r="E2420" i="12"/>
  <c r="E2421" i="12"/>
  <c r="E2468" i="12"/>
  <c r="E2469" i="12"/>
  <c r="E2491" i="12"/>
  <c r="E2492" i="12"/>
  <c r="E2493" i="12"/>
  <c r="E2508" i="12"/>
  <c r="E2559" i="12"/>
  <c r="E2560" i="12"/>
  <c r="E2575" i="12"/>
  <c r="E2581" i="12"/>
  <c r="E2593" i="12"/>
  <c r="E2594" i="12"/>
  <c r="E2595" i="12"/>
  <c r="E2608" i="12"/>
  <c r="E2609" i="12"/>
  <c r="E2690" i="12"/>
  <c r="E2728" i="12"/>
  <c r="E2729" i="12"/>
  <c r="E2740" i="12"/>
  <c r="E2741" i="12"/>
  <c r="E2742" i="12"/>
  <c r="E2743" i="12"/>
  <c r="E2744" i="12"/>
  <c r="E2840" i="12"/>
  <c r="E2841" i="12"/>
  <c r="E2842" i="12"/>
  <c r="E2843" i="12"/>
  <c r="E2844" i="12"/>
  <c r="E2880" i="12"/>
  <c r="E2881" i="12"/>
  <c r="E2900" i="12"/>
  <c r="E2901" i="12"/>
  <c r="E2902" i="12"/>
  <c r="E2903" i="12"/>
  <c r="E2904" i="12"/>
  <c r="E2905" i="12"/>
  <c r="E2906" i="12"/>
  <c r="E2907" i="12"/>
  <c r="E2939" i="12"/>
  <c r="E2940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663" i="12"/>
  <c r="E664" i="12"/>
  <c r="E665" i="12"/>
  <c r="E690" i="12"/>
  <c r="E706" i="12"/>
  <c r="E707" i="12"/>
  <c r="E708" i="12"/>
  <c r="E709" i="12"/>
  <c r="E710" i="12"/>
  <c r="E739" i="12"/>
  <c r="E740" i="12"/>
  <c r="E741" i="12"/>
  <c r="E742" i="12"/>
  <c r="E743" i="12"/>
  <c r="E744" i="12"/>
  <c r="E745" i="12"/>
  <c r="E746" i="12"/>
  <c r="E747" i="12"/>
  <c r="E748" i="12"/>
  <c r="E749" i="12"/>
  <c r="E750" i="12"/>
  <c r="E751" i="12"/>
  <c r="E752" i="12"/>
  <c r="E753" i="12"/>
  <c r="E766" i="12"/>
  <c r="E767" i="12"/>
  <c r="E768" i="12"/>
  <c r="E769" i="12"/>
  <c r="E791" i="12"/>
  <c r="E792" i="12"/>
  <c r="E793" i="12"/>
  <c r="E794" i="12"/>
  <c r="E795" i="12"/>
  <c r="E796" i="12"/>
  <c r="E797" i="12"/>
  <c r="E798" i="12"/>
  <c r="E799" i="12"/>
  <c r="E800" i="12"/>
  <c r="E801" i="12"/>
  <c r="E802" i="12"/>
  <c r="E819" i="12"/>
  <c r="E820" i="12"/>
  <c r="E821" i="12"/>
  <c r="E822" i="12"/>
  <c r="E823" i="12"/>
  <c r="E824" i="12"/>
  <c r="E825" i="12"/>
  <c r="E826" i="12"/>
  <c r="E827" i="12"/>
  <c r="E828" i="12"/>
  <c r="E829" i="12"/>
  <c r="E846" i="12"/>
  <c r="E847" i="12"/>
  <c r="E848" i="12"/>
  <c r="E849" i="12"/>
  <c r="E850" i="12"/>
  <c r="E851" i="12"/>
  <c r="E852" i="12"/>
  <c r="E853" i="12"/>
  <c r="E854" i="12"/>
  <c r="E907" i="12"/>
  <c r="E908" i="12"/>
  <c r="E909" i="12"/>
  <c r="E950" i="12"/>
  <c r="E966" i="12"/>
  <c r="E967" i="12"/>
  <c r="E968" i="12"/>
  <c r="E969" i="12"/>
  <c r="E970" i="12"/>
  <c r="E995" i="12"/>
  <c r="E996" i="12"/>
  <c r="E997" i="12"/>
  <c r="E998" i="12"/>
  <c r="E999" i="12"/>
  <c r="E1000" i="12"/>
  <c r="E1001" i="12"/>
  <c r="E1002" i="12"/>
  <c r="E1003" i="12"/>
  <c r="E1004" i="12"/>
  <c r="E1005" i="12"/>
  <c r="E1006" i="12"/>
  <c r="E1007" i="12"/>
  <c r="E1008" i="12"/>
  <c r="E1009" i="12"/>
  <c r="E1010" i="12"/>
  <c r="E1011" i="12"/>
  <c r="E1012" i="12"/>
  <c r="E1013" i="12"/>
  <c r="E1026" i="12"/>
  <c r="E1027" i="12"/>
  <c r="E1028" i="12"/>
  <c r="E1029" i="12"/>
  <c r="E1051" i="12"/>
  <c r="E1052" i="12"/>
  <c r="E1053" i="12"/>
  <c r="E1054" i="12"/>
  <c r="E1055" i="12"/>
  <c r="E1056" i="12"/>
  <c r="E1057" i="12"/>
  <c r="E1083" i="12"/>
  <c r="E1084" i="12"/>
  <c r="E1085" i="12"/>
  <c r="E1086" i="12"/>
  <c r="E1087" i="12"/>
  <c r="E1088" i="12"/>
  <c r="E1089" i="12"/>
  <c r="E1090" i="12"/>
  <c r="E1091" i="12"/>
  <c r="E1092" i="12"/>
  <c r="E1093" i="12"/>
  <c r="E1094" i="12"/>
  <c r="E1126" i="12"/>
  <c r="E1137" i="12"/>
  <c r="E1138" i="12"/>
  <c r="E1139" i="12"/>
  <c r="E1140" i="12"/>
  <c r="E1147" i="12"/>
  <c r="E1148" i="12"/>
  <c r="E1149" i="12"/>
  <c r="E1150" i="12"/>
  <c r="E1151" i="12"/>
  <c r="E1152" i="12"/>
  <c r="E1159" i="12"/>
  <c r="E1160" i="12"/>
  <c r="E1161" i="12"/>
  <c r="E1162" i="12"/>
  <c r="E1189" i="12"/>
  <c r="E1190" i="12"/>
  <c r="E1201" i="12"/>
  <c r="E1202" i="12"/>
  <c r="E1203" i="12"/>
  <c r="E1204" i="12"/>
  <c r="E1211" i="12"/>
  <c r="E1212" i="12"/>
  <c r="E1213" i="12"/>
  <c r="E1214" i="12"/>
  <c r="E1215" i="12"/>
  <c r="E1216" i="12"/>
  <c r="E1223" i="12"/>
  <c r="E1224" i="12"/>
  <c r="E1225" i="12"/>
  <c r="E1226" i="12"/>
  <c r="E1253" i="12"/>
  <c r="E1254" i="12"/>
  <c r="E1265" i="12"/>
  <c r="E1266" i="12"/>
  <c r="E1267" i="12"/>
  <c r="E1268" i="12"/>
  <c r="E1275" i="12"/>
  <c r="E1276" i="12"/>
  <c r="E1277" i="12"/>
  <c r="E1278" i="12"/>
  <c r="E1279" i="12"/>
  <c r="E1280" i="12"/>
  <c r="E1287" i="12"/>
  <c r="E1288" i="12"/>
  <c r="E1289" i="12"/>
  <c r="E1290" i="12"/>
  <c r="E1319" i="12"/>
  <c r="E1320" i="12"/>
  <c r="E1321" i="12"/>
  <c r="E1335" i="12"/>
  <c r="E1336" i="12"/>
  <c r="E1337" i="12"/>
  <c r="E1351" i="12"/>
  <c r="E1352" i="12"/>
  <c r="E1353" i="12"/>
  <c r="E1367" i="12"/>
  <c r="E1368" i="12"/>
  <c r="E1369" i="12"/>
  <c r="E1383" i="12"/>
  <c r="E1384" i="12"/>
  <c r="E1385" i="12"/>
  <c r="E1399" i="12"/>
  <c r="E1400" i="12"/>
  <c r="E1401" i="12"/>
  <c r="E1415" i="12"/>
  <c r="E1416" i="12"/>
  <c r="E1417" i="12"/>
  <c r="E1430" i="12"/>
  <c r="E1431" i="12"/>
  <c r="E1439" i="12"/>
  <c r="E1440" i="12"/>
  <c r="E1441" i="12"/>
  <c r="E1456" i="12"/>
  <c r="E1457" i="12"/>
  <c r="E1458" i="12"/>
  <c r="E1472" i="12"/>
  <c r="E1473" i="12"/>
  <c r="E1474" i="12"/>
  <c r="E1477" i="12"/>
  <c r="E1478" i="12"/>
  <c r="E1479" i="12"/>
  <c r="E1484" i="12"/>
  <c r="E1488" i="12"/>
  <c r="E1489" i="12"/>
  <c r="E1495" i="12"/>
  <c r="E1496" i="12"/>
  <c r="E1497" i="12"/>
  <c r="E1501" i="12"/>
  <c r="E1502" i="12"/>
  <c r="E1503" i="12"/>
  <c r="E1508" i="12"/>
  <c r="E1517" i="12"/>
  <c r="E1518" i="12"/>
  <c r="E1523" i="12"/>
  <c r="E1528" i="12"/>
  <c r="E1529" i="12"/>
  <c r="E1530" i="12"/>
  <c r="E1535" i="12"/>
  <c r="E1540" i="12"/>
  <c r="E1541" i="12"/>
  <c r="E1542" i="12"/>
  <c r="E1552" i="12"/>
  <c r="E1553" i="12"/>
  <c r="E1554" i="12"/>
  <c r="E1559" i="12"/>
  <c r="E1565" i="12"/>
  <c r="E1566" i="12"/>
  <c r="E1567" i="12"/>
  <c r="E1568" i="12"/>
  <c r="E1569" i="12"/>
  <c r="E1570" i="12"/>
  <c r="E1571" i="12"/>
  <c r="E1572" i="12"/>
  <c r="E1573" i="12"/>
  <c r="E1579" i="12"/>
  <c r="E1580" i="12"/>
  <c r="E1581" i="12"/>
  <c r="E1582" i="12"/>
  <c r="E1583" i="12"/>
  <c r="E1584" i="12"/>
  <c r="E1585" i="12"/>
  <c r="E1586" i="12"/>
  <c r="E1587" i="12"/>
  <c r="E1593" i="12"/>
  <c r="E1594" i="12"/>
  <c r="E1595" i="12"/>
  <c r="E1596" i="12"/>
  <c r="E1609" i="12"/>
  <c r="E1626" i="12"/>
  <c r="E1627" i="12"/>
  <c r="E1628" i="12"/>
  <c r="E1643" i="12"/>
  <c r="E1644" i="12"/>
  <c r="E1645" i="12"/>
  <c r="E1646" i="12"/>
  <c r="E1676" i="12"/>
  <c r="E1677" i="12"/>
  <c r="E1678" i="12"/>
  <c r="E1688" i="12"/>
  <c r="E1689" i="12"/>
  <c r="E1715" i="12"/>
  <c r="E1740" i="12"/>
  <c r="E1741" i="12"/>
  <c r="E1742" i="12"/>
  <c r="E1743" i="12"/>
  <c r="E1748" i="12"/>
  <c r="E1749" i="12"/>
  <c r="E1750" i="12"/>
  <c r="E1756" i="12"/>
  <c r="E1757" i="12"/>
  <c r="E1758" i="12"/>
  <c r="E1759" i="12"/>
  <c r="E1760" i="12"/>
  <c r="E1761" i="12"/>
  <c r="E1762" i="12"/>
  <c r="E1782" i="12"/>
  <c r="E1787" i="12"/>
  <c r="E1788" i="12"/>
  <c r="E1789" i="12"/>
  <c r="E1790" i="12"/>
  <c r="E1791" i="12"/>
  <c r="E1792" i="12"/>
  <c r="E1793" i="12"/>
  <c r="E1794" i="12"/>
  <c r="E1795" i="12"/>
  <c r="E1796" i="12"/>
  <c r="E1797" i="12"/>
  <c r="E1798" i="12"/>
  <c r="E1799" i="12"/>
  <c r="E1800" i="12"/>
  <c r="E1801" i="12"/>
  <c r="E1802" i="12"/>
  <c r="E1803" i="12"/>
  <c r="E1804" i="12"/>
  <c r="E1805" i="12"/>
  <c r="E1806" i="12"/>
  <c r="E1807" i="12"/>
  <c r="E1808" i="12"/>
  <c r="E1809" i="12"/>
  <c r="E1810" i="12"/>
  <c r="E1819" i="12"/>
  <c r="E1839" i="12"/>
  <c r="E1863" i="12"/>
  <c r="E1868" i="12"/>
  <c r="E1869" i="12"/>
  <c r="E1870" i="12"/>
  <c r="E1875" i="12"/>
  <c r="E1884" i="12"/>
  <c r="E1885" i="12"/>
  <c r="E1886" i="12"/>
  <c r="E1891" i="12"/>
  <c r="E1911" i="12"/>
  <c r="E1920" i="12"/>
  <c r="E1921" i="12"/>
  <c r="E1922" i="12"/>
  <c r="E1923" i="12"/>
  <c r="E1940" i="12"/>
  <c r="E1941" i="12"/>
  <c r="E1942" i="12"/>
  <c r="E1980" i="12"/>
  <c r="E2007" i="12"/>
  <c r="E2008" i="12"/>
  <c r="E2009" i="12"/>
  <c r="E2010" i="12"/>
  <c r="E2011" i="12"/>
  <c r="E2081" i="12"/>
  <c r="E2082" i="12"/>
  <c r="E2083" i="12"/>
  <c r="E2084" i="12"/>
  <c r="E2097" i="12"/>
  <c r="E2098" i="12"/>
  <c r="E2099" i="12"/>
  <c r="E2100" i="12"/>
  <c r="E2136" i="12"/>
  <c r="E2137" i="12"/>
  <c r="E2138" i="12"/>
  <c r="E2139" i="12"/>
  <c r="E2220" i="12"/>
  <c r="E2221" i="12"/>
  <c r="E2222" i="12"/>
  <c r="E2223" i="12"/>
  <c r="E2224" i="12"/>
  <c r="E2225" i="12"/>
  <c r="E2226" i="12"/>
  <c r="E2227" i="12"/>
  <c r="E2228" i="12"/>
  <c r="E2229" i="12"/>
  <c r="E2230" i="12"/>
  <c r="E2231" i="12"/>
  <c r="E2284" i="12"/>
  <c r="E2285" i="12"/>
  <c r="E2286" i="12"/>
  <c r="E2287" i="12"/>
  <c r="E2407" i="12"/>
  <c r="E2408" i="12"/>
  <c r="E2409" i="12"/>
  <c r="E2410" i="12"/>
  <c r="E2411" i="12"/>
  <c r="E2434" i="12"/>
  <c r="E2448" i="12"/>
  <c r="E2449" i="12"/>
  <c r="E2450" i="12"/>
  <c r="E2451" i="12"/>
  <c r="E2452" i="12"/>
  <c r="E2509" i="12"/>
  <c r="E2525" i="12"/>
  <c r="E2526" i="12"/>
  <c r="E2527" i="12"/>
  <c r="E2528" i="12"/>
  <c r="E2556" i="12"/>
  <c r="E2561" i="12"/>
  <c r="E2597" i="12"/>
  <c r="E2601" i="12"/>
  <c r="E2657" i="12"/>
  <c r="E2658" i="12"/>
  <c r="E2659" i="12"/>
  <c r="E2675" i="12"/>
  <c r="E2676" i="12"/>
  <c r="E2684" i="12"/>
  <c r="E2685" i="12"/>
  <c r="E2698" i="12"/>
  <c r="E2699" i="12"/>
  <c r="E2707" i="12"/>
  <c r="E2708" i="12"/>
  <c r="E2775" i="12"/>
  <c r="E2776" i="12"/>
  <c r="E2777" i="12"/>
  <c r="E2778" i="12"/>
  <c r="E2779" i="12"/>
  <c r="E2780" i="12"/>
  <c r="E2781" i="12"/>
  <c r="E2782" i="12"/>
  <c r="E2783" i="12"/>
  <c r="E2784" i="12"/>
  <c r="E2785" i="12"/>
  <c r="E2786" i="12"/>
  <c r="E2787" i="12"/>
  <c r="E2788" i="12"/>
  <c r="E2789" i="12"/>
  <c r="E2790" i="12"/>
  <c r="E2791" i="12"/>
  <c r="E2792" i="12"/>
  <c r="E2793" i="12"/>
  <c r="E2794" i="12"/>
  <c r="E2795" i="12"/>
  <c r="E2796" i="12"/>
  <c r="E2864" i="12"/>
  <c r="E2865" i="12"/>
  <c r="E2866" i="12"/>
  <c r="E2867" i="12"/>
  <c r="E2868" i="12"/>
  <c r="E2889" i="12"/>
  <c r="E2890" i="12"/>
  <c r="E2909" i="12"/>
  <c r="E2910" i="12"/>
  <c r="E2911" i="12"/>
  <c r="E2912" i="12"/>
  <c r="E2913" i="12"/>
  <c r="E2914" i="12"/>
  <c r="E2915" i="12"/>
  <c r="E342" i="12"/>
  <c r="E343" i="12"/>
  <c r="E344" i="12"/>
  <c r="E345" i="12"/>
  <c r="E346" i="12"/>
  <c r="E347" i="12"/>
  <c r="E348" i="12"/>
  <c r="E349" i="12"/>
  <c r="E406" i="12"/>
  <c r="E407" i="12"/>
  <c r="E408" i="12"/>
  <c r="E409" i="12"/>
  <c r="E410" i="12"/>
  <c r="E411" i="12"/>
  <c r="E412" i="12"/>
  <c r="E413" i="12"/>
  <c r="E470" i="12"/>
  <c r="E471" i="12"/>
  <c r="E472" i="12"/>
  <c r="E473" i="12"/>
  <c r="E474" i="12"/>
  <c r="E475" i="12"/>
  <c r="E476" i="12"/>
  <c r="E477" i="12"/>
  <c r="E534" i="12"/>
  <c r="E535" i="12"/>
  <c r="E536" i="12"/>
  <c r="E537" i="12"/>
  <c r="E538" i="12"/>
  <c r="E539" i="12"/>
  <c r="E540" i="12"/>
  <c r="E541" i="12"/>
  <c r="E598" i="12"/>
  <c r="E599" i="12"/>
  <c r="E600" i="12"/>
  <c r="E601" i="12"/>
  <c r="E602" i="12"/>
  <c r="E603" i="12"/>
  <c r="E604" i="12"/>
  <c r="E605" i="12"/>
  <c r="E666" i="12"/>
  <c r="E667" i="12"/>
  <c r="E668" i="12"/>
  <c r="E669" i="12"/>
  <c r="E670" i="12"/>
  <c r="E671" i="12"/>
  <c r="E672" i="12"/>
  <c r="E673" i="12"/>
  <c r="E711" i="12"/>
  <c r="E712" i="12"/>
  <c r="E713" i="12"/>
  <c r="E714" i="12"/>
  <c r="E715" i="12"/>
  <c r="E716" i="12"/>
  <c r="E717" i="12"/>
  <c r="E754" i="12"/>
  <c r="E770" i="12"/>
  <c r="E771" i="12"/>
  <c r="E772" i="12"/>
  <c r="E773" i="12"/>
  <c r="E774" i="12"/>
  <c r="E803" i="12"/>
  <c r="E804" i="12"/>
  <c r="E805" i="12"/>
  <c r="E806" i="12"/>
  <c r="E807" i="12"/>
  <c r="E808" i="12"/>
  <c r="E809" i="12"/>
  <c r="E810" i="12"/>
  <c r="E811" i="12"/>
  <c r="E812" i="12"/>
  <c r="E813" i="12"/>
  <c r="E814" i="12"/>
  <c r="E815" i="12"/>
  <c r="E816" i="12"/>
  <c r="E817" i="12"/>
  <c r="E830" i="12"/>
  <c r="E831" i="12"/>
  <c r="E832" i="12"/>
  <c r="E833" i="12"/>
  <c r="E855" i="12"/>
  <c r="E856" i="12"/>
  <c r="E857" i="12"/>
  <c r="E858" i="12"/>
  <c r="E859" i="12"/>
  <c r="E860" i="12"/>
  <c r="E861" i="12"/>
  <c r="E862" i="12"/>
  <c r="E863" i="12"/>
  <c r="E864" i="12"/>
  <c r="E865" i="12"/>
  <c r="E866" i="12"/>
  <c r="E887" i="12"/>
  <c r="E888" i="12"/>
  <c r="E889" i="12"/>
  <c r="E890" i="12"/>
  <c r="E891" i="12"/>
  <c r="E892" i="12"/>
  <c r="E893" i="12"/>
  <c r="E894" i="12"/>
  <c r="E895" i="12"/>
  <c r="E896" i="12"/>
  <c r="E897" i="12"/>
  <c r="E910" i="12"/>
  <c r="E911" i="12"/>
  <c r="E912" i="12"/>
  <c r="E913" i="12"/>
  <c r="E914" i="12"/>
  <c r="E915" i="12"/>
  <c r="E916" i="12"/>
  <c r="E917" i="12"/>
  <c r="E918" i="12"/>
  <c r="E971" i="12"/>
  <c r="E972" i="12"/>
  <c r="E973" i="12"/>
  <c r="E1014" i="12"/>
  <c r="E1030" i="12"/>
  <c r="E1031" i="12"/>
  <c r="E1032" i="12"/>
  <c r="E1033" i="12"/>
  <c r="E1034" i="12"/>
  <c r="E1058" i="12"/>
  <c r="E1059" i="12"/>
  <c r="E1060" i="12"/>
  <c r="E1061" i="12"/>
  <c r="E1062" i="12"/>
  <c r="E1063" i="12"/>
  <c r="E1064" i="12"/>
  <c r="E1065" i="12"/>
  <c r="E1066" i="12"/>
  <c r="E1095" i="12"/>
  <c r="E1096" i="12"/>
  <c r="E1097" i="12"/>
  <c r="E1098" i="12"/>
  <c r="E1099" i="12"/>
  <c r="E1100" i="12"/>
  <c r="E1101" i="12"/>
  <c r="E1102" i="12"/>
  <c r="E1103" i="12"/>
  <c r="E1104" i="12"/>
  <c r="E1105" i="12"/>
  <c r="E1106" i="12"/>
  <c r="E1107" i="12"/>
  <c r="E1108" i="12"/>
  <c r="E1109" i="12"/>
  <c r="E1141" i="12"/>
  <c r="E1142" i="12"/>
  <c r="E1153" i="12"/>
  <c r="E1154" i="12"/>
  <c r="E1155" i="12"/>
  <c r="E1156" i="12"/>
  <c r="E1163" i="12"/>
  <c r="E1164" i="12"/>
  <c r="E1165" i="12"/>
  <c r="E1166" i="12"/>
  <c r="E1167" i="12"/>
  <c r="E1168" i="12"/>
  <c r="E1175" i="12"/>
  <c r="E1176" i="12"/>
  <c r="E1177" i="12"/>
  <c r="E1178" i="12"/>
  <c r="E1205" i="12"/>
  <c r="E1206" i="12"/>
  <c r="E1217" i="12"/>
  <c r="E1218" i="12"/>
  <c r="E1219" i="12"/>
  <c r="E1220" i="12"/>
  <c r="E1227" i="12"/>
  <c r="E1228" i="12"/>
  <c r="E1229" i="12"/>
  <c r="E1230" i="12"/>
  <c r="E1231" i="12"/>
  <c r="E1232" i="12"/>
  <c r="E1239" i="12"/>
  <c r="E1240" i="12"/>
  <c r="E1241" i="12"/>
  <c r="E1242" i="12"/>
  <c r="E1269" i="12"/>
  <c r="E1270" i="12"/>
  <c r="E1281" i="12"/>
  <c r="E1282" i="12"/>
  <c r="E1283" i="12"/>
  <c r="E1284" i="12"/>
  <c r="E1291" i="12"/>
  <c r="E1292" i="12"/>
  <c r="E1293" i="12"/>
  <c r="E1294" i="12"/>
  <c r="E1295" i="12"/>
  <c r="E1296" i="12"/>
  <c r="E1303" i="12"/>
  <c r="E1304" i="12"/>
  <c r="E1305" i="12"/>
  <c r="E1306" i="12"/>
  <c r="E1322" i="12"/>
  <c r="E1323" i="12"/>
  <c r="E1324" i="12"/>
  <c r="E1325" i="12"/>
  <c r="E1326" i="12"/>
  <c r="E1338" i="12"/>
  <c r="E1339" i="12"/>
  <c r="E1340" i="12"/>
  <c r="E1341" i="12"/>
  <c r="E1342" i="12"/>
  <c r="E1354" i="12"/>
  <c r="E1355" i="12"/>
  <c r="E1356" i="12"/>
  <c r="E1357" i="12"/>
  <c r="E1358" i="12"/>
  <c r="E1370" i="12"/>
  <c r="E1371" i="12"/>
  <c r="E1372" i="12"/>
  <c r="E1373" i="12"/>
  <c r="E1374" i="12"/>
  <c r="E1386" i="12"/>
  <c r="E1387" i="12"/>
  <c r="E1388" i="12"/>
  <c r="E1389" i="12"/>
  <c r="E1390" i="12"/>
  <c r="E1402" i="12"/>
  <c r="E1403" i="12"/>
  <c r="E1404" i="12"/>
  <c r="E1405" i="12"/>
  <c r="E1406" i="12"/>
  <c r="E1418" i="12"/>
  <c r="E1419" i="12"/>
  <c r="E1420" i="12"/>
  <c r="E1421" i="12"/>
  <c r="E1422" i="12"/>
  <c r="E1423" i="12"/>
  <c r="E1424" i="12"/>
  <c r="E1433" i="12"/>
  <c r="E1443" i="12"/>
  <c r="E1444" i="12"/>
  <c r="E1461" i="12"/>
  <c r="E1462" i="12"/>
  <c r="E1463" i="12"/>
  <c r="E1466" i="12"/>
  <c r="E1467" i="12"/>
  <c r="E1468" i="12"/>
  <c r="E1475" i="12"/>
  <c r="E1480" i="12"/>
  <c r="E1481" i="12"/>
  <c r="E1482" i="12"/>
  <c r="E1515" i="12"/>
  <c r="E1519" i="12"/>
  <c r="E1531" i="12"/>
  <c r="E1532" i="12"/>
  <c r="E1543" i="12"/>
  <c r="E1544" i="12"/>
  <c r="E1545" i="12"/>
  <c r="E1546" i="12"/>
  <c r="E1549" i="12"/>
  <c r="E1550" i="12"/>
  <c r="E1555" i="12"/>
  <c r="E1560" i="12"/>
  <c r="E1561" i="12"/>
  <c r="E1562" i="12"/>
  <c r="E1574" i="12"/>
  <c r="E1575" i="12"/>
  <c r="E1588" i="12"/>
  <c r="E1589" i="12"/>
  <c r="E1590" i="12"/>
  <c r="E1591" i="12"/>
  <c r="E1597" i="12"/>
  <c r="E1611" i="12"/>
  <c r="E1612" i="12"/>
  <c r="E1613" i="12"/>
  <c r="E1629" i="12"/>
  <c r="E1630" i="12"/>
  <c r="E1631" i="12"/>
  <c r="E1632" i="12"/>
  <c r="E1633" i="12"/>
  <c r="E1634" i="12"/>
  <c r="E1635" i="12"/>
  <c r="E1636" i="12"/>
  <c r="E1637" i="12"/>
  <c r="E1638" i="12"/>
  <c r="E1647" i="12"/>
  <c r="E1648" i="12"/>
  <c r="E1649" i="12"/>
  <c r="E1650" i="12"/>
  <c r="E1651" i="12"/>
  <c r="E1652" i="12"/>
  <c r="E1653" i="12"/>
  <c r="E1654" i="12"/>
  <c r="E1659" i="12"/>
  <c r="E1679" i="12"/>
  <c r="E1680" i="12"/>
  <c r="E1681" i="12"/>
  <c r="E1682" i="12"/>
  <c r="E1691" i="12"/>
  <c r="E1692" i="12"/>
  <c r="E1693" i="12"/>
  <c r="E1719" i="12"/>
  <c r="E1720" i="12"/>
  <c r="E1721" i="12"/>
  <c r="E1744" i="12"/>
  <c r="E1745" i="12"/>
  <c r="E1746" i="12"/>
  <c r="E1768" i="12"/>
  <c r="E1769" i="12"/>
  <c r="E1770" i="12"/>
  <c r="E1771" i="12"/>
  <c r="E1772" i="12"/>
  <c r="E1773" i="12"/>
  <c r="E1774" i="12"/>
  <c r="E1783" i="12"/>
  <c r="E1784" i="12"/>
  <c r="E1785" i="12"/>
  <c r="E1786" i="12"/>
  <c r="E1820" i="12"/>
  <c r="E1821" i="12"/>
  <c r="E1822" i="12"/>
  <c r="E1827" i="12"/>
  <c r="E1832" i="12"/>
  <c r="E1833" i="12"/>
  <c r="E1834" i="12"/>
  <c r="E1840" i="12"/>
  <c r="E1841" i="12"/>
  <c r="E1842" i="12"/>
  <c r="E1852" i="12"/>
  <c r="E1853" i="12"/>
  <c r="E1859" i="12"/>
  <c r="E1864" i="12"/>
  <c r="E1865" i="12"/>
  <c r="E1866" i="12"/>
  <c r="E1887" i="12"/>
  <c r="E1892" i="12"/>
  <c r="E1893" i="12"/>
  <c r="E1894" i="12"/>
  <c r="E1900" i="12"/>
  <c r="E1901" i="12"/>
  <c r="E1902" i="12"/>
  <c r="E1903" i="12"/>
  <c r="E1928" i="12"/>
  <c r="E1929" i="12"/>
  <c r="E1930" i="12"/>
  <c r="E1952" i="12"/>
  <c r="E1953" i="12"/>
  <c r="E1954" i="12"/>
  <c r="E1955" i="12"/>
  <c r="E1972" i="12"/>
  <c r="E1982" i="12"/>
  <c r="E1983" i="12"/>
  <c r="E1996" i="12"/>
  <c r="E1997" i="12"/>
  <c r="E1998" i="12"/>
  <c r="E1999" i="12"/>
  <c r="E2027" i="12"/>
  <c r="E2028" i="12"/>
  <c r="E2029" i="12"/>
  <c r="E2030" i="12"/>
  <c r="E2031" i="12"/>
  <c r="E2032" i="12"/>
  <c r="E2033" i="12"/>
  <c r="E2034" i="12"/>
  <c r="E2035" i="12"/>
  <c r="E2036" i="12"/>
  <c r="E2037" i="12"/>
  <c r="E2038" i="12"/>
  <c r="E2039" i="12"/>
  <c r="E2085" i="12"/>
  <c r="E2086" i="12"/>
  <c r="E2087" i="12"/>
  <c r="E2108" i="12"/>
  <c r="E2109" i="12"/>
  <c r="E2110" i="12"/>
  <c r="E2111" i="12"/>
  <c r="E2112" i="12"/>
  <c r="E2140" i="12"/>
  <c r="E2141" i="12"/>
  <c r="E2142" i="12"/>
  <c r="E2143" i="12"/>
  <c r="E2144" i="12"/>
  <c r="E2244" i="12"/>
  <c r="E2245" i="12"/>
  <c r="E2246" i="12"/>
  <c r="E2247" i="12"/>
  <c r="E2248" i="12"/>
  <c r="E2249" i="12"/>
  <c r="E2250" i="12"/>
  <c r="E2251" i="12"/>
  <c r="E2305" i="12"/>
  <c r="E2306" i="12"/>
  <c r="E2307" i="12"/>
  <c r="E2308" i="12"/>
  <c r="E2309" i="12"/>
  <c r="E2310" i="12"/>
  <c r="E2311" i="12"/>
  <c r="E2312" i="12"/>
  <c r="E2313" i="12"/>
  <c r="E2314" i="12"/>
  <c r="E2315" i="12"/>
  <c r="E2316" i="12"/>
  <c r="E2317" i="12"/>
  <c r="E2318" i="12"/>
  <c r="E2319" i="12"/>
  <c r="E2320" i="12"/>
  <c r="E2321" i="12"/>
  <c r="E2322" i="12"/>
  <c r="E2323" i="12"/>
  <c r="E2324" i="12"/>
  <c r="E2325" i="12"/>
  <c r="E2326" i="12"/>
  <c r="E2327" i="12"/>
  <c r="E2328" i="12"/>
  <c r="E2329" i="12"/>
  <c r="E2330" i="12"/>
  <c r="E2331" i="12"/>
  <c r="E2332" i="12"/>
  <c r="E2333" i="12"/>
  <c r="E2334" i="12"/>
  <c r="E2335" i="12"/>
  <c r="E2336" i="12"/>
  <c r="E2337" i="12"/>
  <c r="E2338" i="12"/>
  <c r="E2339" i="12"/>
  <c r="E2340" i="12"/>
  <c r="E2341" i="12"/>
  <c r="E2342" i="12"/>
  <c r="E2343" i="12"/>
  <c r="E2344" i="12"/>
  <c r="E2345" i="12"/>
  <c r="E2346" i="12"/>
  <c r="E2347" i="12"/>
  <c r="E2348" i="12"/>
  <c r="E2349" i="12"/>
  <c r="E2350" i="12"/>
  <c r="E2351" i="12"/>
  <c r="E2352" i="12"/>
  <c r="E2353" i="12"/>
  <c r="E2354" i="12"/>
  <c r="E2355" i="12"/>
  <c r="E2356" i="12"/>
  <c r="E2357" i="12"/>
  <c r="E2358" i="12"/>
  <c r="E2359" i="12"/>
  <c r="E2360" i="12"/>
  <c r="E2361" i="12"/>
  <c r="E2362" i="12"/>
  <c r="E2363" i="12"/>
  <c r="E2364" i="12"/>
  <c r="E2365" i="12"/>
  <c r="E2366" i="12"/>
  <c r="E2367" i="12"/>
  <c r="E2368" i="12"/>
  <c r="E2369" i="12"/>
  <c r="E2370" i="12"/>
  <c r="E2371" i="12"/>
  <c r="E2372" i="12"/>
  <c r="E2373" i="12"/>
  <c r="E2374" i="12"/>
  <c r="E2375" i="12"/>
  <c r="E2376" i="12"/>
  <c r="E2377" i="12"/>
  <c r="E2378" i="12"/>
  <c r="E2379" i="12"/>
  <c r="E2380" i="12"/>
  <c r="E2381" i="12"/>
  <c r="E2382" i="12"/>
  <c r="E2383" i="12"/>
  <c r="E2384" i="12"/>
  <c r="E2385" i="12"/>
  <c r="E2386" i="12"/>
  <c r="E2387" i="12"/>
  <c r="E2388" i="12"/>
  <c r="E2453" i="12"/>
  <c r="E2484" i="12"/>
  <c r="E2485" i="12"/>
  <c r="E2498" i="12"/>
  <c r="E2529" i="12"/>
  <c r="E2530" i="12"/>
  <c r="E2531" i="12"/>
  <c r="E2532" i="12"/>
  <c r="E2545" i="12"/>
  <c r="E2546" i="12"/>
  <c r="E2547" i="12"/>
  <c r="E2586" i="12"/>
  <c r="E2602" i="12"/>
  <c r="E2603" i="12"/>
  <c r="E2604" i="12"/>
  <c r="E2605" i="12"/>
  <c r="E2613" i="12"/>
  <c r="E2660" i="12"/>
  <c r="E2661" i="12"/>
  <c r="E2662" i="12"/>
  <c r="E2663" i="12"/>
  <c r="E2664" i="12"/>
  <c r="E2665" i="12"/>
  <c r="E2666" i="12"/>
  <c r="E2667" i="12"/>
  <c r="E2693" i="12"/>
  <c r="E2751" i="12"/>
  <c r="E2752" i="12"/>
  <c r="E2753" i="12"/>
  <c r="E2754" i="12"/>
  <c r="E2755" i="12"/>
  <c r="E2756" i="12"/>
  <c r="E2757" i="12"/>
  <c r="E2758" i="12"/>
  <c r="E2759" i="12"/>
  <c r="E2760" i="12"/>
  <c r="E2797" i="12"/>
  <c r="E2798" i="12"/>
  <c r="E2799" i="12"/>
  <c r="E2800" i="12"/>
  <c r="E2801" i="12"/>
  <c r="E2802" i="12"/>
  <c r="E2803" i="12"/>
  <c r="E2804" i="12"/>
  <c r="E2805" i="12"/>
  <c r="E2806" i="12"/>
  <c r="E2807" i="12"/>
  <c r="E2869" i="12"/>
  <c r="E2870" i="12"/>
  <c r="E2871" i="12"/>
  <c r="E2891" i="12"/>
  <c r="E2892" i="12"/>
  <c r="E2893" i="12"/>
  <c r="E2894" i="12"/>
  <c r="E2895" i="12"/>
  <c r="E2896" i="12"/>
  <c r="E2897" i="12"/>
  <c r="E2953" i="12"/>
  <c r="E2979" i="12"/>
  <c r="E2980" i="12"/>
  <c r="E2981" i="12"/>
  <c r="E2995" i="12"/>
  <c r="E2996" i="12"/>
  <c r="E2997" i="12"/>
  <c r="E1728" i="12"/>
  <c r="E1729" i="12"/>
  <c r="E1730" i="12"/>
  <c r="E1731" i="12"/>
  <c r="E1732" i="12"/>
  <c r="E1733" i="12"/>
  <c r="E1734" i="12"/>
  <c r="E1735" i="12"/>
  <c r="E1736" i="12"/>
  <c r="E1737" i="12"/>
  <c r="E1738" i="12"/>
  <c r="E1747" i="12"/>
  <c r="E1763" i="12"/>
  <c r="E1764" i="12"/>
  <c r="E1765" i="12"/>
  <c r="E1766" i="12"/>
  <c r="E1767" i="12"/>
  <c r="E1812" i="12"/>
  <c r="E1813" i="12"/>
  <c r="E1814" i="12"/>
  <c r="E1824" i="12"/>
  <c r="E1825" i="12"/>
  <c r="E1826" i="12"/>
  <c r="E1831" i="12"/>
  <c r="E1835" i="12"/>
  <c r="E1848" i="12"/>
  <c r="E1849" i="12"/>
  <c r="E1850" i="12"/>
  <c r="E1856" i="12"/>
  <c r="E1857" i="12"/>
  <c r="E1858" i="12"/>
  <c r="E1860" i="12"/>
  <c r="E1861" i="12"/>
  <c r="E1862" i="12"/>
  <c r="E1867" i="12"/>
  <c r="E1876" i="12"/>
  <c r="E1877" i="12"/>
  <c r="E1878" i="12"/>
  <c r="E1888" i="12"/>
  <c r="E1889" i="12"/>
  <c r="E1890" i="12"/>
  <c r="E1895" i="12"/>
  <c r="E1899" i="12"/>
  <c r="E1912" i="12"/>
  <c r="E1913" i="12"/>
  <c r="E1914" i="12"/>
  <c r="E1924" i="12"/>
  <c r="E1925" i="12"/>
  <c r="E1926" i="12"/>
  <c r="E1944" i="12"/>
  <c r="E1945" i="12"/>
  <c r="E1946" i="12"/>
  <c r="E1956" i="12"/>
  <c r="E1957" i="12"/>
  <c r="E1958" i="12"/>
  <c r="E1976" i="12"/>
  <c r="E1984" i="12"/>
  <c r="E1992" i="12"/>
  <c r="E2000" i="12"/>
  <c r="E2012" i="12"/>
  <c r="E2013" i="12"/>
  <c r="E2014" i="12"/>
  <c r="E2015" i="12"/>
  <c r="E2016" i="12"/>
  <c r="E2017" i="12"/>
  <c r="E2018" i="12"/>
  <c r="E2019" i="12"/>
  <c r="E2020" i="12"/>
  <c r="E2021" i="12"/>
  <c r="E2022" i="12"/>
  <c r="E2023" i="12"/>
  <c r="E2024" i="12"/>
  <c r="E2040" i="12"/>
  <c r="E2041" i="12"/>
  <c r="E2042" i="12"/>
  <c r="E2043" i="12"/>
  <c r="E2044" i="12"/>
  <c r="E2072" i="12"/>
  <c r="E2073" i="12"/>
  <c r="E2074" i="12"/>
  <c r="E2075" i="12"/>
  <c r="E2101" i="12"/>
  <c r="E2102" i="12"/>
  <c r="E2103" i="12"/>
  <c r="E2117" i="12"/>
  <c r="E2118" i="12"/>
  <c r="E2119" i="12"/>
  <c r="E2129" i="12"/>
  <c r="E2130" i="12"/>
  <c r="E2131" i="12"/>
  <c r="E2132" i="12"/>
  <c r="E2145" i="12"/>
  <c r="E2146" i="12"/>
  <c r="E2147" i="12"/>
  <c r="E2148" i="12"/>
  <c r="E2156" i="12"/>
  <c r="E2157" i="12"/>
  <c r="E2158" i="12"/>
  <c r="E2159" i="12"/>
  <c r="E2160" i="12"/>
  <c r="E2161" i="12"/>
  <c r="E2162" i="12"/>
  <c r="E2163" i="12"/>
  <c r="E2164" i="12"/>
  <c r="E2165" i="12"/>
  <c r="E2166" i="12"/>
  <c r="E2167" i="12"/>
  <c r="E2168" i="12"/>
  <c r="E2169" i="12"/>
  <c r="E2170" i="12"/>
  <c r="E2171" i="12"/>
  <c r="E2172" i="12"/>
  <c r="E2173" i="12"/>
  <c r="E2174" i="12"/>
  <c r="E2175" i="12"/>
  <c r="E2176" i="12"/>
  <c r="E2177" i="12"/>
  <c r="E2178" i="12"/>
  <c r="E2179" i="12"/>
  <c r="E2180" i="12"/>
  <c r="E2181" i="12"/>
  <c r="E2182" i="12"/>
  <c r="E2183" i="12"/>
  <c r="E2184" i="12"/>
  <c r="E2185" i="12"/>
  <c r="E2186" i="12"/>
  <c r="E2187" i="12"/>
  <c r="E2188" i="12"/>
  <c r="E2189" i="12"/>
  <c r="E2190" i="12"/>
  <c r="E2191" i="12"/>
  <c r="E2192" i="12"/>
  <c r="E2193" i="12"/>
  <c r="E2194" i="12"/>
  <c r="E2195" i="12"/>
  <c r="E2196" i="12"/>
  <c r="E2197" i="12"/>
  <c r="E2198" i="12"/>
  <c r="E2199" i="12"/>
  <c r="E2200" i="12"/>
  <c r="E2201" i="12"/>
  <c r="E2202" i="12"/>
  <c r="E2203" i="12"/>
  <c r="E2204" i="12"/>
  <c r="E2205" i="12"/>
  <c r="E2206" i="12"/>
  <c r="E2207" i="12"/>
  <c r="E2232" i="12"/>
  <c r="E2233" i="12"/>
  <c r="E2234" i="12"/>
  <c r="E2235" i="12"/>
  <c r="E2236" i="12"/>
  <c r="E2237" i="12"/>
  <c r="E2238" i="12"/>
  <c r="E2239" i="12"/>
  <c r="E2256" i="12"/>
  <c r="E2257" i="12"/>
  <c r="E2258" i="12"/>
  <c r="E2259" i="12"/>
  <c r="E2260" i="12"/>
  <c r="E2261" i="12"/>
  <c r="E2262" i="12"/>
  <c r="E2263" i="12"/>
  <c r="E2264" i="12"/>
  <c r="E2265" i="12"/>
  <c r="E2266" i="12"/>
  <c r="E2267" i="12"/>
  <c r="E2288" i="12"/>
  <c r="E2289" i="12"/>
  <c r="E2290" i="12"/>
  <c r="E2291" i="12"/>
  <c r="E2292" i="12"/>
  <c r="E2293" i="12"/>
  <c r="E2294" i="12"/>
  <c r="E2295" i="12"/>
  <c r="E2296" i="12"/>
  <c r="E2297" i="12"/>
  <c r="E2298" i="12"/>
  <c r="E2299" i="12"/>
  <c r="E2300" i="12"/>
  <c r="E2393" i="12"/>
  <c r="E2394" i="12"/>
  <c r="E2395" i="12"/>
  <c r="E2396" i="12"/>
  <c r="E2397" i="12"/>
  <c r="E2398" i="12"/>
  <c r="E2399" i="12"/>
  <c r="E2400" i="12"/>
  <c r="E2401" i="12"/>
  <c r="E2412" i="12"/>
  <c r="E2470" i="12"/>
  <c r="E2471" i="12"/>
  <c r="E2472" i="12"/>
  <c r="E2473" i="12"/>
  <c r="E2474" i="12"/>
  <c r="E2475" i="12"/>
  <c r="E2476" i="12"/>
  <c r="E2477" i="12"/>
  <c r="E2494" i="12"/>
  <c r="E2503" i="12"/>
  <c r="E2504" i="12"/>
  <c r="E2510" i="12"/>
  <c r="E2511" i="12"/>
  <c r="E2512" i="12"/>
  <c r="E2521" i="12"/>
  <c r="E2522" i="12"/>
  <c r="E2541" i="12"/>
  <c r="E2542" i="12"/>
  <c r="E2549" i="12"/>
  <c r="E2550" i="12"/>
  <c r="E2551" i="12"/>
  <c r="E2552" i="12"/>
  <c r="E2557" i="12"/>
  <c r="E2562" i="12"/>
  <c r="E2563" i="12"/>
  <c r="E2569" i="12"/>
  <c r="E2570" i="12"/>
  <c r="E2576" i="12"/>
  <c r="E2582" i="12"/>
  <c r="E2583" i="12"/>
  <c r="E2584" i="12"/>
  <c r="E2589" i="12"/>
  <c r="E2598" i="12"/>
  <c r="E2599" i="12"/>
  <c r="E2600" i="12"/>
  <c r="E2610" i="12"/>
  <c r="E2614" i="12"/>
  <c r="E2615" i="12"/>
  <c r="E2616" i="12"/>
  <c r="E2617" i="12"/>
  <c r="E2621" i="12"/>
  <c r="E2622" i="12"/>
  <c r="E2623" i="12"/>
  <c r="E2649" i="12"/>
  <c r="E2650" i="12"/>
  <c r="E2651" i="12"/>
  <c r="E2668" i="12"/>
  <c r="E2669" i="12"/>
  <c r="E2677" i="12"/>
  <c r="E2686" i="12"/>
  <c r="E2687" i="12"/>
  <c r="E2688" i="12"/>
  <c r="E2691" i="12"/>
  <c r="E2692" i="12"/>
  <c r="E2694" i="12"/>
  <c r="E2700" i="12"/>
  <c r="E2701" i="12"/>
  <c r="E2709" i="12"/>
  <c r="E2730" i="12"/>
  <c r="E2731" i="12"/>
  <c r="E2745" i="12"/>
  <c r="E2766" i="12"/>
  <c r="E2767" i="12"/>
  <c r="E2768" i="12"/>
  <c r="E2769" i="12"/>
  <c r="E2770" i="12"/>
  <c r="E2771" i="12"/>
  <c r="E2772" i="12"/>
  <c r="E2808" i="12"/>
  <c r="E2809" i="12"/>
  <c r="E2810" i="12"/>
  <c r="E2811" i="12"/>
  <c r="E2812" i="12"/>
  <c r="E2813" i="12"/>
  <c r="E2814" i="12"/>
  <c r="E2815" i="12"/>
  <c r="E2816" i="12"/>
  <c r="E2817" i="12"/>
  <c r="E2818" i="12"/>
  <c r="E2819" i="12"/>
  <c r="E2820" i="12"/>
  <c r="E2845" i="12"/>
  <c r="E2846" i="12"/>
  <c r="E2847" i="12"/>
  <c r="E2848" i="12"/>
  <c r="E2849" i="12"/>
  <c r="E2850" i="12"/>
  <c r="E2851" i="12"/>
  <c r="E2852" i="12"/>
  <c r="E2872" i="12"/>
  <c r="E2882" i="12"/>
  <c r="E2883" i="12"/>
  <c r="E2884" i="12"/>
  <c r="E2885" i="12"/>
  <c r="E2916" i="12"/>
  <c r="E2917" i="12"/>
  <c r="E2918" i="12"/>
  <c r="E2919" i="12"/>
  <c r="E2920" i="12"/>
  <c r="E2921" i="12"/>
  <c r="E2922" i="12"/>
  <c r="E2923" i="12"/>
  <c r="E2924" i="12"/>
  <c r="E2925" i="12"/>
  <c r="E2926" i="12"/>
  <c r="E2927" i="12"/>
  <c r="E2928" i="12"/>
  <c r="E2929" i="12"/>
  <c r="E2930" i="12"/>
  <c r="E2941" i="12"/>
  <c r="E2942" i="12"/>
  <c r="E2943" i="12"/>
  <c r="E2944" i="12"/>
  <c r="E2955" i="12"/>
  <c r="E2956" i="12"/>
  <c r="E2957" i="12"/>
  <c r="E2958" i="12"/>
  <c r="E2982" i="12"/>
  <c r="E2983" i="12"/>
  <c r="E2984" i="12"/>
  <c r="E2985" i="12"/>
  <c r="E2998" i="12"/>
  <c r="E2999" i="12"/>
  <c r="E3000" i="12"/>
  <c r="E3001" i="12"/>
  <c r="E1904" i="12"/>
  <c r="E1905" i="12"/>
  <c r="E1906" i="12"/>
  <c r="E1916" i="12"/>
  <c r="E1917" i="12"/>
  <c r="E1918" i="12"/>
  <c r="E1936" i="12"/>
  <c r="E1937" i="12"/>
  <c r="E1938" i="12"/>
  <c r="E1948" i="12"/>
  <c r="E1949" i="12"/>
  <c r="E1950" i="12"/>
  <c r="E1968" i="12"/>
  <c r="E1969" i="12"/>
  <c r="E1970" i="12"/>
  <c r="E1978" i="12"/>
  <c r="E1986" i="12"/>
  <c r="E1994" i="12"/>
  <c r="E2002" i="12"/>
  <c r="E2025" i="12"/>
  <c r="E2026" i="12"/>
  <c r="E2045" i="12"/>
  <c r="E2046" i="12"/>
  <c r="E2047" i="12"/>
  <c r="E2076" i="12"/>
  <c r="E2077" i="12"/>
  <c r="E2078" i="12"/>
  <c r="E2079" i="12"/>
  <c r="E2080" i="12"/>
  <c r="E2088" i="12"/>
  <c r="E2089" i="12"/>
  <c r="E2090" i="12"/>
  <c r="E2091" i="12"/>
  <c r="E2104" i="12"/>
  <c r="E2105" i="12"/>
  <c r="E2106" i="12"/>
  <c r="E2107" i="12"/>
  <c r="E2133" i="12"/>
  <c r="E2134" i="12"/>
  <c r="E2135" i="12"/>
  <c r="E2149" i="12"/>
  <c r="E2150" i="12"/>
  <c r="E2151" i="12"/>
  <c r="E2208" i="12"/>
  <c r="E2209" i="12"/>
  <c r="E2210" i="12"/>
  <c r="E2211" i="12"/>
  <c r="E2240" i="12"/>
  <c r="E2241" i="12"/>
  <c r="E2242" i="12"/>
  <c r="E2243" i="12"/>
  <c r="E2268" i="12"/>
  <c r="E2269" i="12"/>
  <c r="E2270" i="12"/>
  <c r="E2271" i="12"/>
  <c r="E2301" i="12"/>
  <c r="E2302" i="12"/>
  <c r="E2303" i="12"/>
  <c r="E2304" i="12"/>
  <c r="E2402" i="12"/>
  <c r="E2403" i="12"/>
  <c r="E2404" i="12"/>
  <c r="E2405" i="12"/>
  <c r="E2422" i="12"/>
  <c r="E2423" i="12"/>
  <c r="E2424" i="12"/>
  <c r="E2425" i="12"/>
  <c r="E2426" i="12"/>
  <c r="E2429" i="12"/>
  <c r="E2432" i="12"/>
  <c r="E2433" i="12"/>
  <c r="E2435" i="12"/>
  <c r="E2436" i="12"/>
  <c r="E2437" i="12"/>
  <c r="E2438" i="12"/>
  <c r="E2439" i="12"/>
  <c r="E2440" i="12"/>
  <c r="E2441" i="12"/>
  <c r="E2442" i="12"/>
  <c r="E2443" i="12"/>
  <c r="E2444" i="12"/>
  <c r="E2445" i="12"/>
  <c r="E2446" i="12"/>
  <c r="E2447" i="12"/>
  <c r="E2454" i="12"/>
  <c r="E2455" i="12"/>
  <c r="E2456" i="12"/>
  <c r="E2457" i="12"/>
  <c r="E2460" i="12"/>
  <c r="E2461" i="12"/>
  <c r="E2462" i="12"/>
  <c r="E2463" i="12"/>
  <c r="E2464" i="12"/>
  <c r="E2465" i="12"/>
  <c r="E2466" i="12"/>
  <c r="E2467" i="12"/>
  <c r="E2479" i="12"/>
  <c r="E2480" i="12"/>
  <c r="E2481" i="12"/>
  <c r="E2482" i="12"/>
  <c r="E2496" i="12"/>
  <c r="E2497" i="12"/>
  <c r="E2505" i="12"/>
  <c r="E2506" i="12"/>
  <c r="E2513" i="12"/>
  <c r="E2514" i="12"/>
  <c r="E2515" i="12"/>
  <c r="E2524" i="12"/>
  <c r="E2533" i="12"/>
  <c r="E2534" i="12"/>
  <c r="E2535" i="12"/>
  <c r="E2536" i="12"/>
  <c r="E2537" i="12"/>
  <c r="E2538" i="12"/>
  <c r="E2543" i="12"/>
  <c r="E2544" i="12"/>
  <c r="E2554" i="12"/>
  <c r="E2558" i="12"/>
  <c r="E2565" i="12"/>
  <c r="E2572" i="12"/>
  <c r="E2573" i="12"/>
  <c r="E2578" i="12"/>
  <c r="E2590" i="12"/>
  <c r="E2591" i="12"/>
  <c r="E2592" i="12"/>
  <c r="E2606" i="12"/>
  <c r="E2611" i="12"/>
  <c r="E2618" i="12"/>
  <c r="E2625" i="12"/>
  <c r="E2626" i="12"/>
  <c r="E2627" i="12"/>
  <c r="E2653" i="12"/>
  <c r="E2654" i="12"/>
  <c r="E2655" i="12"/>
  <c r="E2674" i="12"/>
  <c r="E2682" i="12"/>
  <c r="E2683" i="12"/>
  <c r="E2689" i="12"/>
  <c r="E2695" i="12"/>
  <c r="E2696" i="12"/>
  <c r="E2697" i="12"/>
  <c r="E2706" i="12"/>
  <c r="E2733" i="12"/>
  <c r="E2734" i="12"/>
  <c r="E2735" i="12"/>
  <c r="E2746" i="12"/>
  <c r="E2747" i="12"/>
  <c r="E2748" i="12"/>
  <c r="E2749" i="12"/>
  <c r="E2821" i="12"/>
  <c r="E2822" i="12"/>
  <c r="E2823" i="12"/>
  <c r="E2824" i="12"/>
  <c r="E2825" i="12"/>
  <c r="E2826" i="12"/>
  <c r="E2827" i="12"/>
  <c r="E2828" i="12"/>
  <c r="E2829" i="12"/>
  <c r="E2830" i="12"/>
  <c r="E2831" i="12"/>
  <c r="E2832" i="12"/>
  <c r="E2833" i="12"/>
  <c r="E2834" i="12"/>
  <c r="E2835" i="12"/>
  <c r="E2853" i="12"/>
  <c r="E2854" i="12"/>
  <c r="E2855" i="12"/>
  <c r="E2856" i="12"/>
  <c r="E2857" i="12"/>
  <c r="E2858" i="12"/>
  <c r="E2859" i="12"/>
  <c r="E2860" i="12"/>
  <c r="E2861" i="12"/>
  <c r="E2862" i="12"/>
  <c r="E2863" i="12"/>
  <c r="E2873" i="12"/>
  <c r="E2874" i="12"/>
  <c r="E2886" i="12"/>
  <c r="E2887" i="12"/>
  <c r="E2898" i="12"/>
  <c r="E2931" i="12"/>
  <c r="E2932" i="12"/>
  <c r="E2945" i="12"/>
  <c r="E2946" i="12"/>
  <c r="E2959" i="12"/>
  <c r="E2960" i="12"/>
  <c r="E2961" i="12"/>
  <c r="E2962" i="12"/>
  <c r="E2963" i="12"/>
  <c r="E2964" i="12"/>
  <c r="E2965" i="12"/>
  <c r="E2966" i="12"/>
  <c r="E2967" i="12"/>
  <c r="E2968" i="12"/>
  <c r="E2969" i="12"/>
  <c r="E2970" i="12"/>
  <c r="E2971" i="12"/>
  <c r="E2972" i="12"/>
  <c r="E2973" i="12"/>
  <c r="E2987" i="12"/>
  <c r="E2988" i="12"/>
  <c r="E2989" i="12"/>
  <c r="E2933" i="12"/>
  <c r="E2934" i="12"/>
  <c r="E2935" i="12"/>
  <c r="E2936" i="12"/>
  <c r="E2937" i="12"/>
  <c r="E2947" i="12"/>
  <c r="E2948" i="12"/>
  <c r="E2949" i="12"/>
  <c r="E2950" i="12"/>
  <c r="E2951" i="12"/>
  <c r="E2975" i="12"/>
  <c r="E2976" i="12"/>
  <c r="E2977" i="12"/>
  <c r="E2991" i="12"/>
  <c r="E2992" i="12"/>
  <c r="E2993" i="12"/>
  <c r="Q3" i="1"/>
  <c r="Q5" i="1"/>
  <c r="Q7" i="1"/>
  <c r="Q9" i="1"/>
  <c r="L4" i="1"/>
  <c r="M4" i="1" s="1"/>
  <c r="Q4" i="1" s="1"/>
  <c r="K5" i="1"/>
  <c r="J6" i="1"/>
  <c r="Q6" i="1" s="1"/>
  <c r="L8" i="1"/>
  <c r="M8" i="1" s="1"/>
  <c r="Q8" i="1" s="1"/>
  <c r="K9" i="1"/>
  <c r="J10" i="1"/>
  <c r="Q10" i="1" s="1"/>
  <c r="M13" i="1"/>
  <c r="K13" i="1"/>
  <c r="L17" i="1"/>
  <c r="K19" i="1"/>
  <c r="L19" i="1"/>
  <c r="M19" i="1" s="1"/>
  <c r="Q19" i="1" s="1"/>
  <c r="J20" i="1"/>
  <c r="M20" i="1"/>
  <c r="M26" i="1"/>
  <c r="Q26" i="1" s="1"/>
  <c r="M29" i="1"/>
  <c r="K29" i="1"/>
  <c r="L33" i="1"/>
  <c r="K35" i="1"/>
  <c r="L35" i="1"/>
  <c r="M35" i="1" s="1"/>
  <c r="Q35" i="1" s="1"/>
  <c r="J36" i="1"/>
  <c r="M36" i="1"/>
  <c r="Q36" i="1" s="1"/>
  <c r="J41" i="1"/>
  <c r="M46" i="1"/>
  <c r="Q46" i="1" s="1"/>
  <c r="J46" i="1"/>
  <c r="J48" i="1"/>
  <c r="M48" i="1"/>
  <c r="M54" i="1"/>
  <c r="Q54" i="1" s="1"/>
  <c r="J54" i="1"/>
  <c r="J56" i="1"/>
  <c r="M56" i="1"/>
  <c r="J60" i="1"/>
  <c r="M60" i="1"/>
  <c r="L65" i="1"/>
  <c r="J76" i="1"/>
  <c r="M76" i="1"/>
  <c r="L77" i="1"/>
  <c r="Q96" i="1"/>
  <c r="Q111" i="1"/>
  <c r="L125" i="1"/>
  <c r="K125" i="1"/>
  <c r="Q128" i="1"/>
  <c r="Q131" i="1"/>
  <c r="Q152" i="1"/>
  <c r="Q11" i="1"/>
  <c r="K15" i="1"/>
  <c r="L15" i="1"/>
  <c r="M15" i="1" s="1"/>
  <c r="Q15" i="1" s="1"/>
  <c r="J16" i="1"/>
  <c r="M16" i="1"/>
  <c r="M22" i="1"/>
  <c r="Q22" i="1" s="1"/>
  <c r="M25" i="1"/>
  <c r="K31" i="1"/>
  <c r="M31" i="1" s="1"/>
  <c r="Q31" i="1" s="1"/>
  <c r="L31" i="1"/>
  <c r="J32" i="1"/>
  <c r="M32" i="1"/>
  <c r="M38" i="1"/>
  <c r="Q38" i="1" s="1"/>
  <c r="K47" i="1"/>
  <c r="L47" i="1"/>
  <c r="K55" i="1"/>
  <c r="L55" i="1"/>
  <c r="M55" i="1" s="1"/>
  <c r="J72" i="1"/>
  <c r="M72" i="1"/>
  <c r="J89" i="1"/>
  <c r="M89" i="1"/>
  <c r="K100" i="1"/>
  <c r="L100" i="1"/>
  <c r="M100" i="1" s="1"/>
  <c r="Q100" i="1" s="1"/>
  <c r="J105" i="1"/>
  <c r="M105" i="1"/>
  <c r="Q112" i="1"/>
  <c r="J12" i="1"/>
  <c r="M12" i="1"/>
  <c r="M18" i="1"/>
  <c r="Q18" i="1" s="1"/>
  <c r="M21" i="1"/>
  <c r="K27" i="1"/>
  <c r="L27" i="1"/>
  <c r="M27" i="1" s="1"/>
  <c r="Q27" i="1" s="1"/>
  <c r="J28" i="1"/>
  <c r="M28" i="1"/>
  <c r="Q28" i="1" s="1"/>
  <c r="M34" i="1"/>
  <c r="Q34" i="1" s="1"/>
  <c r="M37" i="1"/>
  <c r="M42" i="1"/>
  <c r="J42" i="1"/>
  <c r="J44" i="1"/>
  <c r="M44" i="1"/>
  <c r="Q44" i="1" s="1"/>
  <c r="M50" i="1"/>
  <c r="J50" i="1"/>
  <c r="J52" i="1"/>
  <c r="M52" i="1"/>
  <c r="Q55" i="1"/>
  <c r="M58" i="1"/>
  <c r="J58" i="1"/>
  <c r="Q58" i="1" s="1"/>
  <c r="J68" i="1"/>
  <c r="M68" i="1"/>
  <c r="Q68" i="1" s="1"/>
  <c r="J80" i="1"/>
  <c r="M80" i="1"/>
  <c r="Q82" i="1"/>
  <c r="K84" i="1"/>
  <c r="L84" i="1"/>
  <c r="M84" i="1" s="1"/>
  <c r="Q84" i="1" s="1"/>
  <c r="M114" i="1"/>
  <c r="J114" i="1"/>
  <c r="J121" i="1"/>
  <c r="M121" i="1"/>
  <c r="Q148" i="1"/>
  <c r="J13" i="1"/>
  <c r="M14" i="1"/>
  <c r="Q14" i="1" s="1"/>
  <c r="M17" i="1"/>
  <c r="K23" i="1"/>
  <c r="L23" i="1"/>
  <c r="M23" i="1" s="1"/>
  <c r="Q23" i="1" s="1"/>
  <c r="J24" i="1"/>
  <c r="M24" i="1"/>
  <c r="J29" i="1"/>
  <c r="M30" i="1"/>
  <c r="Q30" i="1" s="1"/>
  <c r="M33" i="1"/>
  <c r="K39" i="1"/>
  <c r="L39" i="1"/>
  <c r="M39" i="1" s="1"/>
  <c r="Q39" i="1" s="1"/>
  <c r="J40" i="1"/>
  <c r="M40" i="1"/>
  <c r="Q40" i="1" s="1"/>
  <c r="K43" i="1"/>
  <c r="L43" i="1"/>
  <c r="M43" i="1" s="1"/>
  <c r="Q43" i="1" s="1"/>
  <c r="L45" i="1"/>
  <c r="K51" i="1"/>
  <c r="L51" i="1"/>
  <c r="M51" i="1" s="1"/>
  <c r="Q51" i="1" s="1"/>
  <c r="L53" i="1"/>
  <c r="J64" i="1"/>
  <c r="M64" i="1"/>
  <c r="L69" i="1"/>
  <c r="L93" i="1"/>
  <c r="K93" i="1"/>
  <c r="M98" i="1"/>
  <c r="J98" i="1"/>
  <c r="L109" i="1"/>
  <c r="K109" i="1"/>
  <c r="K116" i="1"/>
  <c r="L116" i="1"/>
  <c r="M116" i="1" s="1"/>
  <c r="Q116" i="1" s="1"/>
  <c r="Q119" i="1"/>
  <c r="M130" i="1"/>
  <c r="J130" i="1"/>
  <c r="J137" i="1"/>
  <c r="M137" i="1"/>
  <c r="Q144" i="1"/>
  <c r="M151" i="1"/>
  <c r="J151" i="1"/>
  <c r="J158" i="1"/>
  <c r="M158" i="1"/>
  <c r="Q160" i="1"/>
  <c r="K170" i="1"/>
  <c r="L170" i="1"/>
  <c r="M170" i="1" s="1"/>
  <c r="Q170" i="1" s="1"/>
  <c r="M172" i="1"/>
  <c r="J172" i="1"/>
  <c r="K174" i="1"/>
  <c r="L174" i="1"/>
  <c r="M174" i="1" s="1"/>
  <c r="Q174" i="1" s="1"/>
  <c r="L183" i="1"/>
  <c r="K183" i="1"/>
  <c r="M209" i="1"/>
  <c r="J209" i="1"/>
  <c r="L211" i="1"/>
  <c r="M211" i="1" s="1"/>
  <c r="K211" i="1"/>
  <c r="K214" i="1"/>
  <c r="L214" i="1"/>
  <c r="M214" i="1" s="1"/>
  <c r="Q214" i="1" s="1"/>
  <c r="L219" i="1"/>
  <c r="M219" i="1" s="1"/>
  <c r="K219" i="1"/>
  <c r="Q13" i="1"/>
  <c r="Q17" i="1"/>
  <c r="Q21" i="1"/>
  <c r="Q25" i="1"/>
  <c r="Q29" i="1"/>
  <c r="Q33" i="1"/>
  <c r="Q37" i="1"/>
  <c r="Q41" i="1"/>
  <c r="L59" i="1"/>
  <c r="M59" i="1" s="1"/>
  <c r="Q59" i="1" s="1"/>
  <c r="J62" i="1"/>
  <c r="Q62" i="1" s="1"/>
  <c r="L63" i="1"/>
  <c r="M63" i="1" s="1"/>
  <c r="Q63" i="1" s="1"/>
  <c r="J66" i="1"/>
  <c r="Q66" i="1" s="1"/>
  <c r="L67" i="1"/>
  <c r="M67" i="1" s="1"/>
  <c r="Q67" i="1" s="1"/>
  <c r="J70" i="1"/>
  <c r="Q70" i="1" s="1"/>
  <c r="L71" i="1"/>
  <c r="M71" i="1" s="1"/>
  <c r="Q71" i="1" s="1"/>
  <c r="J74" i="1"/>
  <c r="Q74" i="1" s="1"/>
  <c r="L75" i="1"/>
  <c r="M75" i="1" s="1"/>
  <c r="Q75" i="1" s="1"/>
  <c r="J78" i="1"/>
  <c r="Q78" i="1" s="1"/>
  <c r="L79" i="1"/>
  <c r="M79" i="1" s="1"/>
  <c r="Q79" i="1" s="1"/>
  <c r="J85" i="1"/>
  <c r="M85" i="1"/>
  <c r="Q89" i="1"/>
  <c r="J90" i="1"/>
  <c r="M94" i="1"/>
  <c r="Q98" i="1"/>
  <c r="J101" i="1"/>
  <c r="M101" i="1"/>
  <c r="Q105" i="1"/>
  <c r="J106" i="1"/>
  <c r="M110" i="1"/>
  <c r="K113" i="1"/>
  <c r="Q114" i="1"/>
  <c r="J117" i="1"/>
  <c r="M117" i="1"/>
  <c r="Q121" i="1"/>
  <c r="J122" i="1"/>
  <c r="K129" i="1"/>
  <c r="Q130" i="1"/>
  <c r="J133" i="1"/>
  <c r="M133" i="1"/>
  <c r="Q137" i="1"/>
  <c r="J138" i="1"/>
  <c r="J142" i="1"/>
  <c r="M142" i="1"/>
  <c r="M147" i="1"/>
  <c r="J147" i="1"/>
  <c r="J154" i="1"/>
  <c r="M154" i="1"/>
  <c r="J163" i="1"/>
  <c r="M163" i="1"/>
  <c r="Q163" i="1" s="1"/>
  <c r="L167" i="1"/>
  <c r="K167" i="1"/>
  <c r="J179" i="1"/>
  <c r="M179" i="1"/>
  <c r="Q186" i="1"/>
  <c r="M188" i="1"/>
  <c r="J188" i="1"/>
  <c r="K190" i="1"/>
  <c r="L190" i="1"/>
  <c r="M190" i="1" s="1"/>
  <c r="Q190" i="1" s="1"/>
  <c r="Q193" i="1"/>
  <c r="Q198" i="1"/>
  <c r="M217" i="1"/>
  <c r="J217" i="1"/>
  <c r="L83" i="1"/>
  <c r="M83" i="1" s="1"/>
  <c r="Q83" i="1" s="1"/>
  <c r="K83" i="1"/>
  <c r="Q85" i="1"/>
  <c r="Q94" i="1"/>
  <c r="J97" i="1"/>
  <c r="M97" i="1"/>
  <c r="Q101" i="1"/>
  <c r="Q110" i="1"/>
  <c r="J113" i="1"/>
  <c r="M113" i="1"/>
  <c r="Q117" i="1"/>
  <c r="Q126" i="1"/>
  <c r="J129" i="1"/>
  <c r="M129" i="1"/>
  <c r="L132" i="1"/>
  <c r="M132" i="1" s="1"/>
  <c r="Q132" i="1" s="1"/>
  <c r="Q133" i="1"/>
  <c r="K141" i="1"/>
  <c r="M143" i="1"/>
  <c r="J143" i="1"/>
  <c r="J150" i="1"/>
  <c r="M150" i="1"/>
  <c r="K155" i="1"/>
  <c r="M159" i="1"/>
  <c r="J159" i="1"/>
  <c r="J168" i="1"/>
  <c r="Q181" i="1"/>
  <c r="J195" i="1"/>
  <c r="M195" i="1"/>
  <c r="L203" i="1"/>
  <c r="M203" i="1" s="1"/>
  <c r="K203" i="1"/>
  <c r="K206" i="1"/>
  <c r="L206" i="1"/>
  <c r="M206" i="1" s="1"/>
  <c r="Q206" i="1" s="1"/>
  <c r="Q209" i="1"/>
  <c r="M45" i="1"/>
  <c r="Q45" i="1" s="1"/>
  <c r="M49" i="1"/>
  <c r="Q49" i="1" s="1"/>
  <c r="M53" i="1"/>
  <c r="Q53" i="1" s="1"/>
  <c r="M57" i="1"/>
  <c r="Q57" i="1" s="1"/>
  <c r="M61" i="1"/>
  <c r="Q61" i="1" s="1"/>
  <c r="M65" i="1"/>
  <c r="Q65" i="1" s="1"/>
  <c r="M69" i="1"/>
  <c r="Q69" i="1" s="1"/>
  <c r="M73" i="1"/>
  <c r="Q73" i="1" s="1"/>
  <c r="M77" i="1"/>
  <c r="Q77" i="1" s="1"/>
  <c r="M81" i="1"/>
  <c r="Q81" i="1" s="1"/>
  <c r="M86" i="1"/>
  <c r="Q86" i="1" s="1"/>
  <c r="Q90" i="1"/>
  <c r="J93" i="1"/>
  <c r="M93" i="1"/>
  <c r="Q97" i="1"/>
  <c r="M102" i="1"/>
  <c r="Q102" i="1" s="1"/>
  <c r="Q106" i="1"/>
  <c r="J109" i="1"/>
  <c r="M109" i="1"/>
  <c r="Q113" i="1"/>
  <c r="M118" i="1"/>
  <c r="Q118" i="1" s="1"/>
  <c r="Q122" i="1"/>
  <c r="J125" i="1"/>
  <c r="M125" i="1"/>
  <c r="Q129" i="1"/>
  <c r="M134" i="1"/>
  <c r="Q134" i="1" s="1"/>
  <c r="Q138" i="1"/>
  <c r="J141" i="1"/>
  <c r="M141" i="1"/>
  <c r="Q141" i="1" s="1"/>
  <c r="J146" i="1"/>
  <c r="M146" i="1"/>
  <c r="M155" i="1"/>
  <c r="J155" i="1"/>
  <c r="J162" i="1"/>
  <c r="M162" i="1"/>
  <c r="Q197" i="1"/>
  <c r="M201" i="1"/>
  <c r="Q201" i="1" s="1"/>
  <c r="J201" i="1"/>
  <c r="Q217" i="1"/>
  <c r="Q172" i="1"/>
  <c r="J175" i="1"/>
  <c r="M175" i="1"/>
  <c r="L178" i="1"/>
  <c r="M178" i="1" s="1"/>
  <c r="Q178" i="1" s="1"/>
  <c r="Q179" i="1"/>
  <c r="M184" i="1"/>
  <c r="K187" i="1"/>
  <c r="Q188" i="1"/>
  <c r="J191" i="1"/>
  <c r="M191" i="1"/>
  <c r="L194" i="1"/>
  <c r="M194" i="1" s="1"/>
  <c r="Q194" i="1" s="1"/>
  <c r="Q195" i="1"/>
  <c r="L202" i="1"/>
  <c r="M202" i="1" s="1"/>
  <c r="Q202" i="1" s="1"/>
  <c r="Q203" i="1"/>
  <c r="J205" i="1"/>
  <c r="Q205" i="1" s="1"/>
  <c r="L210" i="1"/>
  <c r="M210" i="1" s="1"/>
  <c r="Q210" i="1" s="1"/>
  <c r="Q211" i="1"/>
  <c r="J213" i="1"/>
  <c r="Q213" i="1" s="1"/>
  <c r="L218" i="1"/>
  <c r="M218" i="1" s="1"/>
  <c r="Q218" i="1" s="1"/>
  <c r="Q219" i="1"/>
  <c r="Q229" i="1"/>
  <c r="K87" i="1"/>
  <c r="K91" i="1"/>
  <c r="K95" i="1"/>
  <c r="K99" i="1"/>
  <c r="K103" i="1"/>
  <c r="K107" i="1"/>
  <c r="K111" i="1"/>
  <c r="K115" i="1"/>
  <c r="K119" i="1"/>
  <c r="K123" i="1"/>
  <c r="K127" i="1"/>
  <c r="K131" i="1"/>
  <c r="K135" i="1"/>
  <c r="K139" i="1"/>
  <c r="Q143" i="1"/>
  <c r="L145" i="1"/>
  <c r="M145" i="1" s="1"/>
  <c r="Q145" i="1" s="1"/>
  <c r="Q147" i="1"/>
  <c r="L149" i="1"/>
  <c r="M149" i="1" s="1"/>
  <c r="Q149" i="1" s="1"/>
  <c r="Q151" i="1"/>
  <c r="L153" i="1"/>
  <c r="M153" i="1" s="1"/>
  <c r="Q153" i="1" s="1"/>
  <c r="Q155" i="1"/>
  <c r="L157" i="1"/>
  <c r="M157" i="1" s="1"/>
  <c r="Q157" i="1" s="1"/>
  <c r="Q159" i="1"/>
  <c r="L161" i="1"/>
  <c r="M161" i="1" s="1"/>
  <c r="Q161" i="1" s="1"/>
  <c r="M164" i="1"/>
  <c r="Q168" i="1"/>
  <c r="J171" i="1"/>
  <c r="M171" i="1"/>
  <c r="Q175" i="1"/>
  <c r="M180" i="1"/>
  <c r="Q184" i="1"/>
  <c r="J187" i="1"/>
  <c r="M187" i="1"/>
  <c r="Q191" i="1"/>
  <c r="M196" i="1"/>
  <c r="L199" i="1"/>
  <c r="M199" i="1" s="1"/>
  <c r="Q199" i="1" s="1"/>
  <c r="K199" i="1"/>
  <c r="L207" i="1"/>
  <c r="M207" i="1" s="1"/>
  <c r="Q207" i="1" s="1"/>
  <c r="K207" i="1"/>
  <c r="L215" i="1"/>
  <c r="M215" i="1" s="1"/>
  <c r="Q215" i="1" s="1"/>
  <c r="K215" i="1"/>
  <c r="K222" i="1"/>
  <c r="L222" i="1"/>
  <c r="M222" i="1" s="1"/>
  <c r="K227" i="1"/>
  <c r="L227" i="1"/>
  <c r="Q164" i="1"/>
  <c r="J167" i="1"/>
  <c r="M167" i="1"/>
  <c r="Q167" i="1" s="1"/>
  <c r="M176" i="1"/>
  <c r="Q176" i="1" s="1"/>
  <c r="Q180" i="1"/>
  <c r="J183" i="1"/>
  <c r="M183" i="1"/>
  <c r="Q183" i="1" s="1"/>
  <c r="M192" i="1"/>
  <c r="Q192" i="1" s="1"/>
  <c r="Q196" i="1"/>
  <c r="Q222" i="1"/>
  <c r="M239" i="1"/>
  <c r="M245" i="1"/>
  <c r="Q245" i="1" s="1"/>
  <c r="J245" i="1"/>
  <c r="J247" i="1"/>
  <c r="Q249" i="1"/>
  <c r="Q258" i="1"/>
  <c r="M223" i="1"/>
  <c r="Q223" i="1" s="1"/>
  <c r="K232" i="1"/>
  <c r="L232" i="1"/>
  <c r="K238" i="1"/>
  <c r="L238" i="1"/>
  <c r="M238" i="1" s="1"/>
  <c r="Q238" i="1" s="1"/>
  <c r="K244" i="1"/>
  <c r="L244" i="1"/>
  <c r="K165" i="1"/>
  <c r="K169" i="1"/>
  <c r="K173" i="1"/>
  <c r="K177" i="1"/>
  <c r="K181" i="1"/>
  <c r="K185" i="1"/>
  <c r="K189" i="1"/>
  <c r="K193" i="1"/>
  <c r="K197" i="1"/>
  <c r="M200" i="1"/>
  <c r="Q200" i="1" s="1"/>
  <c r="K200" i="1"/>
  <c r="M204" i="1"/>
  <c r="Q204" i="1" s="1"/>
  <c r="K204" i="1"/>
  <c r="M208" i="1"/>
  <c r="Q208" i="1" s="1"/>
  <c r="K208" i="1"/>
  <c r="M212" i="1"/>
  <c r="Q212" i="1" s="1"/>
  <c r="K212" i="1"/>
  <c r="M216" i="1"/>
  <c r="Q216" i="1" s="1"/>
  <c r="K216" i="1"/>
  <c r="M220" i="1"/>
  <c r="Q220" i="1" s="1"/>
  <c r="K220" i="1"/>
  <c r="L224" i="1"/>
  <c r="J225" i="1"/>
  <c r="Q225" i="1" s="1"/>
  <c r="L230" i="1"/>
  <c r="M230" i="1" s="1"/>
  <c r="Q230" i="1" s="1"/>
  <c r="K235" i="1"/>
  <c r="L235" i="1"/>
  <c r="Q239" i="1"/>
  <c r="Q246" i="1"/>
  <c r="M227" i="1"/>
  <c r="Q227" i="1" s="1"/>
  <c r="M231" i="1"/>
  <c r="Q231" i="1" s="1"/>
  <c r="J237" i="1"/>
  <c r="Q237" i="1" s="1"/>
  <c r="L247" i="1"/>
  <c r="M247" i="1" s="1"/>
  <c r="Q247" i="1" s="1"/>
  <c r="L252" i="1"/>
  <c r="J253" i="1"/>
  <c r="Q253" i="1" s="1"/>
  <c r="J263" i="1"/>
  <c r="K269" i="1"/>
  <c r="L269" i="1"/>
  <c r="M269" i="1" s="1"/>
  <c r="Q269" i="1" s="1"/>
  <c r="L250" i="1"/>
  <c r="M250" i="1" s="1"/>
  <c r="Q250" i="1" s="1"/>
  <c r="M260" i="1"/>
  <c r="M224" i="1"/>
  <c r="Q224" i="1" s="1"/>
  <c r="M228" i="1"/>
  <c r="Q228" i="1" s="1"/>
  <c r="J233" i="1"/>
  <c r="Q233" i="1" s="1"/>
  <c r="L240" i="1"/>
  <c r="J241" i="1"/>
  <c r="Q241" i="1" s="1"/>
  <c r="L255" i="1"/>
  <c r="M255" i="1" s="1"/>
  <c r="K255" i="1"/>
  <c r="L259" i="1"/>
  <c r="M259" i="1" s="1"/>
  <c r="Q259" i="1" s="1"/>
  <c r="K259" i="1"/>
  <c r="Q260" i="1"/>
  <c r="M267" i="1"/>
  <c r="J267" i="1"/>
  <c r="M235" i="1"/>
  <c r="Q235" i="1" s="1"/>
  <c r="M243" i="1"/>
  <c r="Q243" i="1" s="1"/>
  <c r="M251" i="1"/>
  <c r="Q251" i="1" s="1"/>
  <c r="Q255" i="1"/>
  <c r="M264" i="1"/>
  <c r="Q264" i="1" s="1"/>
  <c r="M270" i="1"/>
  <c r="Q270" i="1" s="1"/>
  <c r="M272" i="1"/>
  <c r="Q272" i="1" s="1"/>
  <c r="M232" i="1"/>
  <c r="Q232" i="1" s="1"/>
  <c r="M236" i="1"/>
  <c r="Q236" i="1" s="1"/>
  <c r="M240" i="1"/>
  <c r="Q240" i="1" s="1"/>
  <c r="M244" i="1"/>
  <c r="Q244" i="1" s="1"/>
  <c r="M248" i="1"/>
  <c r="Q248" i="1" s="1"/>
  <c r="M252" i="1"/>
  <c r="Q252" i="1" s="1"/>
  <c r="M256" i="1"/>
  <c r="Q256" i="1" s="1"/>
  <c r="K265" i="1"/>
  <c r="L265" i="1"/>
  <c r="M265" i="1" s="1"/>
  <c r="Q265" i="1"/>
  <c r="J266" i="1"/>
  <c r="M266" i="1"/>
  <c r="K271" i="1"/>
  <c r="L271" i="1"/>
  <c r="M271" i="1" s="1"/>
  <c r="Q271" i="1" s="1"/>
  <c r="M274" i="1"/>
  <c r="Q274" i="1" s="1"/>
  <c r="M278" i="1"/>
  <c r="Q278" i="1" s="1"/>
  <c r="M282" i="1"/>
  <c r="Q282" i="1" s="1"/>
  <c r="M286" i="1"/>
  <c r="Q286" i="1" s="1"/>
  <c r="M290" i="1"/>
  <c r="Q290" i="1" s="1"/>
  <c r="M294" i="1"/>
  <c r="Q294" i="1" s="1"/>
  <c r="K261" i="1"/>
  <c r="L261" i="1"/>
  <c r="M261" i="1" s="1"/>
  <c r="Q261" i="1" s="1"/>
  <c r="J262" i="1"/>
  <c r="M262" i="1"/>
  <c r="M268" i="1"/>
  <c r="Q268" i="1" s="1"/>
  <c r="K273" i="1"/>
  <c r="L273" i="1"/>
  <c r="M273" i="1" s="1"/>
  <c r="Q273" i="1" s="1"/>
  <c r="K277" i="1"/>
  <c r="L277" i="1"/>
  <c r="M277" i="1" s="1"/>
  <c r="Q277" i="1" s="1"/>
  <c r="K281" i="1"/>
  <c r="L281" i="1"/>
  <c r="M281" i="1" s="1"/>
  <c r="Q281" i="1" s="1"/>
  <c r="K285" i="1"/>
  <c r="L285" i="1"/>
  <c r="M285" i="1" s="1"/>
  <c r="Q285" i="1" s="1"/>
  <c r="K289" i="1"/>
  <c r="L289" i="1"/>
  <c r="M289" i="1" s="1"/>
  <c r="Q289" i="1" s="1"/>
  <c r="K293" i="1"/>
  <c r="L293" i="1"/>
  <c r="M293" i="1" s="1"/>
  <c r="Q293" i="1" s="1"/>
  <c r="Q298" i="1"/>
  <c r="M275" i="1"/>
  <c r="Q275" i="1" s="1"/>
  <c r="L275" i="1"/>
  <c r="L279" i="1"/>
  <c r="M279" i="1" s="1"/>
  <c r="Q279" i="1" s="1"/>
  <c r="M283" i="1"/>
  <c r="L283" i="1"/>
  <c r="L287" i="1"/>
  <c r="M287" i="1" s="1"/>
  <c r="Q287" i="1" s="1"/>
  <c r="M291" i="1"/>
  <c r="L291" i="1"/>
  <c r="L295" i="1"/>
  <c r="M295" i="1" s="1"/>
  <c r="Q295" i="1" s="1"/>
  <c r="Q297" i="1"/>
  <c r="M276" i="1"/>
  <c r="Q276" i="1" s="1"/>
  <c r="M280" i="1"/>
  <c r="Q280" i="1" s="1"/>
  <c r="Q283" i="1"/>
  <c r="M284" i="1"/>
  <c r="Q284" i="1" s="1"/>
  <c r="M288" i="1"/>
  <c r="Q288" i="1" s="1"/>
  <c r="Q291" i="1"/>
  <c r="M292" i="1"/>
  <c r="Q292" i="1" s="1"/>
  <c r="J296" i="1"/>
  <c r="M296" i="1"/>
  <c r="Q296" i="1" s="1"/>
  <c r="Q263" i="1"/>
  <c r="Q267" i="1"/>
  <c r="Q299" i="1"/>
  <c r="J300" i="1"/>
  <c r="M300" i="1"/>
  <c r="Q300" i="1" s="1"/>
  <c r="K297" i="1"/>
  <c r="K301" i="1"/>
  <c r="Q24" i="1" l="1"/>
  <c r="Q20" i="1"/>
  <c r="Q12" i="1"/>
  <c r="Q32" i="1"/>
  <c r="Q56" i="1"/>
  <c r="Q48" i="1"/>
  <c r="Q187" i="1"/>
  <c r="Q171" i="1"/>
  <c r="Q125" i="1"/>
  <c r="Q150" i="1"/>
  <c r="Q154" i="1"/>
  <c r="Q142" i="1"/>
  <c r="Q50" i="1"/>
  <c r="Q262" i="1"/>
  <c r="Q266" i="1"/>
  <c r="Q109" i="1"/>
  <c r="Q52" i="1"/>
  <c r="Q42" i="1"/>
  <c r="M47" i="1"/>
  <c r="Q47" i="1" s="1"/>
  <c r="Q16" i="1"/>
  <c r="Q93" i="1"/>
  <c r="Q162" i="1"/>
  <c r="Q146" i="1"/>
  <c r="Q158" i="1"/>
  <c r="Q64" i="1"/>
  <c r="Q80" i="1"/>
  <c r="Q76" i="1"/>
  <c r="Q60" i="1"/>
  <c r="Q72" i="1"/>
  <c r="O1501" i="14" l="1"/>
  <c r="O1500" i="14"/>
  <c r="O1499" i="14"/>
  <c r="O1498" i="14"/>
  <c r="O1497" i="14"/>
  <c r="O1496" i="14"/>
  <c r="O1495" i="14"/>
  <c r="O1494" i="14"/>
  <c r="O1493" i="14"/>
  <c r="O1492" i="14"/>
  <c r="O1491" i="14"/>
  <c r="O1490" i="14"/>
  <c r="O1489" i="14"/>
  <c r="O1488" i="14"/>
  <c r="O1487" i="14"/>
  <c r="O1486" i="14"/>
  <c r="O1485" i="14"/>
  <c r="O1484" i="14"/>
  <c r="O1483" i="14"/>
  <c r="O1482" i="14"/>
  <c r="O1481" i="14"/>
  <c r="O1480" i="14"/>
  <c r="O1479" i="14"/>
  <c r="O1478" i="14"/>
  <c r="O1477" i="14"/>
  <c r="O1476" i="14"/>
  <c r="O1475" i="14"/>
  <c r="O1474" i="14"/>
  <c r="O1473" i="14"/>
  <c r="O1472" i="14"/>
  <c r="O1471" i="14"/>
  <c r="O1470" i="14"/>
  <c r="O1469" i="14"/>
  <c r="O1468" i="14"/>
  <c r="O1467" i="14"/>
  <c r="O1466" i="14"/>
  <c r="O1465" i="14"/>
  <c r="O1464" i="14"/>
  <c r="O1463" i="14"/>
  <c r="O1462" i="14"/>
  <c r="O1461" i="14"/>
  <c r="O1460" i="14"/>
  <c r="O1459" i="14"/>
  <c r="O1458" i="14"/>
  <c r="O1457" i="14"/>
  <c r="O1456" i="14"/>
  <c r="O1455" i="14"/>
  <c r="O1454" i="14"/>
  <c r="O1453" i="14"/>
  <c r="O1452" i="14"/>
  <c r="O1451" i="14"/>
  <c r="O1450" i="14"/>
  <c r="O1449" i="14"/>
  <c r="O1448" i="14"/>
  <c r="O1447" i="14"/>
  <c r="O1446" i="14"/>
  <c r="O1445" i="14"/>
  <c r="O1444" i="14"/>
  <c r="O1443" i="14"/>
  <c r="O1442" i="14"/>
  <c r="O1441" i="14"/>
  <c r="O1440" i="14"/>
  <c r="O1439" i="14"/>
  <c r="O1438" i="14"/>
  <c r="O1437" i="14"/>
  <c r="O1436" i="14"/>
  <c r="O1435" i="14"/>
  <c r="O1434" i="14"/>
  <c r="O1433" i="14"/>
  <c r="O1432" i="14"/>
  <c r="O1431" i="14"/>
  <c r="O1430" i="14"/>
  <c r="O1429" i="14"/>
  <c r="O1428" i="14"/>
  <c r="O1427" i="14"/>
  <c r="O1426" i="14"/>
  <c r="O1425" i="14"/>
  <c r="O1424" i="14"/>
  <c r="O1423" i="14"/>
  <c r="O1422" i="14"/>
  <c r="O1421" i="14"/>
  <c r="O1420" i="14"/>
  <c r="O1419" i="14"/>
  <c r="O1418" i="14"/>
  <c r="O1417" i="14"/>
  <c r="O1416" i="14"/>
  <c r="O1415" i="14"/>
  <c r="O1414" i="14"/>
  <c r="O1413" i="14"/>
  <c r="O1412" i="14"/>
  <c r="O1411" i="14"/>
  <c r="O1410" i="14"/>
  <c r="O1409" i="14"/>
  <c r="O1408" i="14"/>
  <c r="O1407" i="14"/>
  <c r="O1406" i="14"/>
  <c r="O1405" i="14"/>
  <c r="O1404" i="14"/>
  <c r="O1403" i="14"/>
  <c r="O1402" i="14"/>
  <c r="O1401" i="14"/>
  <c r="O1400" i="14"/>
  <c r="O1399" i="14"/>
  <c r="O1398" i="14"/>
  <c r="O1397" i="14"/>
  <c r="O1396" i="14"/>
  <c r="O1395" i="14"/>
  <c r="O1394" i="14"/>
  <c r="O1393" i="14"/>
  <c r="O1392" i="14"/>
  <c r="O1391" i="14"/>
  <c r="O1390" i="14"/>
  <c r="O1389" i="14"/>
  <c r="O1388" i="14"/>
  <c r="O1387" i="14"/>
  <c r="O1386" i="14"/>
  <c r="O1385" i="14"/>
  <c r="O1384" i="14"/>
  <c r="O1383" i="14"/>
  <c r="O1382" i="14"/>
  <c r="O1381" i="14"/>
  <c r="O1380" i="14"/>
  <c r="O1379" i="14"/>
  <c r="O1378" i="14"/>
  <c r="O1377" i="14"/>
  <c r="O1376" i="14"/>
  <c r="O1375" i="14"/>
  <c r="O1374" i="14"/>
  <c r="O1373" i="14"/>
  <c r="O1372" i="14"/>
  <c r="O1371" i="14"/>
  <c r="O1370" i="14"/>
  <c r="O1369" i="14"/>
  <c r="O1368" i="14"/>
  <c r="O1367" i="14"/>
  <c r="O1366" i="14"/>
  <c r="O1365" i="14"/>
  <c r="O1364" i="14"/>
  <c r="O1363" i="14"/>
  <c r="O1362" i="14"/>
  <c r="O1361" i="14"/>
  <c r="O1360" i="14"/>
  <c r="O1359" i="14"/>
  <c r="O1358" i="14"/>
  <c r="O1357" i="14"/>
  <c r="O1356" i="14"/>
  <c r="O1355" i="14"/>
  <c r="O1354" i="14"/>
  <c r="O1353" i="14"/>
  <c r="O1352" i="14"/>
  <c r="O1351" i="14"/>
  <c r="O1350" i="14"/>
  <c r="O1349" i="14"/>
  <c r="O1348" i="14"/>
  <c r="O1347" i="14"/>
  <c r="O1346" i="14"/>
  <c r="O1345" i="14"/>
  <c r="O1344" i="14"/>
  <c r="O1343" i="14"/>
  <c r="O1342" i="14"/>
  <c r="O1341" i="14"/>
  <c r="O1340" i="14"/>
  <c r="O1339" i="14"/>
  <c r="O1338" i="14"/>
  <c r="O1337" i="14"/>
  <c r="O1336" i="14"/>
  <c r="O1335" i="14"/>
  <c r="O1334" i="14"/>
  <c r="O1333" i="14"/>
  <c r="O1332" i="14"/>
  <c r="O1331" i="14"/>
  <c r="O1330" i="14"/>
  <c r="O1329" i="14"/>
  <c r="O1328" i="14"/>
  <c r="O1327" i="14"/>
  <c r="O1326" i="14"/>
  <c r="O1325" i="14"/>
  <c r="O1324" i="14"/>
  <c r="O1323" i="14"/>
  <c r="O1322" i="14"/>
  <c r="O1321" i="14"/>
  <c r="O1320" i="14"/>
  <c r="O1319" i="14"/>
  <c r="O1318" i="14"/>
  <c r="O1317" i="14"/>
  <c r="O1316" i="14"/>
  <c r="O1315" i="14"/>
  <c r="O1314" i="14"/>
  <c r="O1313" i="14"/>
  <c r="O1312" i="14"/>
  <c r="O1311" i="14"/>
  <c r="O1310" i="14"/>
  <c r="O1309" i="14"/>
  <c r="O1308" i="14"/>
  <c r="O1307" i="14"/>
  <c r="O1306" i="14"/>
  <c r="O1305" i="14"/>
  <c r="O1304" i="14"/>
  <c r="O1303" i="14"/>
  <c r="O1302" i="14"/>
  <c r="O1301" i="14"/>
  <c r="O1300" i="14"/>
  <c r="O1299" i="14"/>
  <c r="O1298" i="14"/>
  <c r="O1297" i="14"/>
  <c r="O1296" i="14"/>
  <c r="O1295" i="14"/>
  <c r="O1294" i="14"/>
  <c r="O1293" i="14"/>
  <c r="O1292" i="14"/>
  <c r="O1291" i="14"/>
  <c r="O1290" i="14"/>
  <c r="O1289" i="14"/>
  <c r="O1288" i="14"/>
  <c r="O1287" i="14"/>
  <c r="O1286" i="14"/>
  <c r="O1285" i="14"/>
  <c r="O1284" i="14"/>
  <c r="O1283" i="14"/>
  <c r="O1282" i="14"/>
  <c r="O1281" i="14"/>
  <c r="O1280" i="14"/>
  <c r="O1279" i="14"/>
  <c r="O1278" i="14"/>
  <c r="O1277" i="14"/>
  <c r="O1276" i="14"/>
  <c r="O1275" i="14"/>
  <c r="O1274" i="14"/>
  <c r="O1273" i="14"/>
  <c r="O1272" i="14"/>
  <c r="O1271" i="14"/>
  <c r="O1270" i="14"/>
  <c r="O1269" i="14"/>
  <c r="O1268" i="14"/>
  <c r="O1267" i="14"/>
  <c r="O1266" i="14"/>
  <c r="O1265" i="14"/>
  <c r="O1264" i="14"/>
  <c r="O1263" i="14"/>
  <c r="O1262" i="14"/>
  <c r="O1261" i="14"/>
  <c r="O1260" i="14"/>
  <c r="O1259" i="14"/>
  <c r="O1258" i="14"/>
  <c r="O1257" i="14"/>
  <c r="O1256" i="14"/>
  <c r="O1255" i="14"/>
  <c r="O1254" i="14"/>
  <c r="O1253" i="14"/>
  <c r="O1252" i="14"/>
  <c r="O1251" i="14"/>
  <c r="O1250" i="14"/>
  <c r="O1249" i="14"/>
  <c r="O1248" i="14"/>
  <c r="O1247" i="14"/>
  <c r="O1246" i="14"/>
  <c r="O1245" i="14"/>
  <c r="O1244" i="14"/>
  <c r="O1243" i="14"/>
  <c r="O1242" i="14"/>
  <c r="O1241" i="14"/>
  <c r="O1240" i="14"/>
  <c r="O1239" i="14"/>
  <c r="O1238" i="14"/>
  <c r="O1237" i="14"/>
  <c r="O1236" i="14"/>
  <c r="O1235" i="14"/>
  <c r="O1234" i="14"/>
  <c r="O1233" i="14"/>
  <c r="O1232" i="14"/>
  <c r="O1231" i="14"/>
  <c r="O1230" i="14"/>
  <c r="O1229" i="14"/>
  <c r="O1228" i="14"/>
  <c r="O1227" i="14"/>
  <c r="O1226" i="14"/>
  <c r="O1225" i="14"/>
  <c r="O1224" i="14"/>
  <c r="O1223" i="14"/>
  <c r="O1222" i="14"/>
  <c r="O1221" i="14"/>
  <c r="O1220" i="14"/>
  <c r="O1219" i="14"/>
  <c r="O1218" i="14"/>
  <c r="O1217" i="14"/>
  <c r="O1216" i="14"/>
  <c r="O1215" i="14"/>
  <c r="O1214" i="14"/>
  <c r="O1213" i="14"/>
  <c r="O1212" i="14"/>
  <c r="O1211" i="14"/>
  <c r="O1210" i="14"/>
  <c r="O1209" i="14"/>
  <c r="O1208" i="14"/>
  <c r="O1207" i="14"/>
  <c r="O1206" i="14"/>
  <c r="O1205" i="14"/>
  <c r="O1204" i="14"/>
  <c r="O1203" i="14"/>
  <c r="O1202" i="14"/>
  <c r="O1201" i="14"/>
  <c r="O1200" i="14"/>
  <c r="O1199" i="14"/>
  <c r="O1198" i="14"/>
  <c r="O1197" i="14"/>
  <c r="O1196" i="14"/>
  <c r="O1195" i="14"/>
  <c r="O1194" i="14"/>
  <c r="O1193" i="14"/>
  <c r="O1192" i="14"/>
  <c r="O1191" i="14"/>
  <c r="O1190" i="14"/>
  <c r="O1189" i="14"/>
  <c r="O1188" i="14"/>
  <c r="O1187" i="14"/>
  <c r="O1186" i="14"/>
  <c r="O1185" i="14"/>
  <c r="O1184" i="14"/>
  <c r="O1183" i="14"/>
  <c r="O1182" i="14"/>
  <c r="O1181" i="14"/>
  <c r="O1180" i="14"/>
  <c r="O1179" i="14"/>
  <c r="O1178" i="14"/>
  <c r="O1177" i="14"/>
  <c r="O1176" i="14"/>
  <c r="O1175" i="14"/>
  <c r="O1174" i="14"/>
  <c r="O1173" i="14"/>
  <c r="O1172" i="14"/>
  <c r="O1171" i="14"/>
  <c r="O1170" i="14"/>
  <c r="O1169" i="14"/>
  <c r="O1168" i="14"/>
  <c r="O1167" i="14"/>
  <c r="O1166" i="14"/>
  <c r="O1165" i="14"/>
  <c r="O1164" i="14"/>
  <c r="O1163" i="14"/>
  <c r="O1162" i="14"/>
  <c r="O1161" i="14"/>
  <c r="O1160" i="14"/>
  <c r="O1159" i="14"/>
  <c r="O1158" i="14"/>
  <c r="O1157" i="14"/>
  <c r="O1156" i="14"/>
  <c r="O1155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2" i="14"/>
  <c r="O1041" i="14"/>
  <c r="O1040" i="14"/>
  <c r="O1039" i="14"/>
  <c r="O1038" i="14"/>
  <c r="O1037" i="14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1000" i="14"/>
  <c r="O999" i="14"/>
  <c r="O998" i="14"/>
  <c r="O997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50" i="14"/>
  <c r="O949" i="14"/>
  <c r="O948" i="14"/>
  <c r="O947" i="14"/>
  <c r="O946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2" i="14"/>
  <c r="O921" i="14"/>
  <c r="O920" i="14"/>
  <c r="O919" i="14"/>
  <c r="O918" i="14"/>
  <c r="O917" i="14"/>
  <c r="O916" i="14"/>
  <c r="O915" i="14"/>
  <c r="O914" i="14"/>
  <c r="O913" i="14"/>
  <c r="O912" i="14"/>
  <c r="O911" i="14"/>
  <c r="O910" i="14"/>
  <c r="O909" i="14"/>
  <c r="O908" i="14"/>
  <c r="O907" i="14"/>
  <c r="O906" i="14"/>
  <c r="O905" i="14"/>
  <c r="O904" i="14"/>
  <c r="O903" i="14"/>
  <c r="O902" i="14"/>
  <c r="O901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8" i="14"/>
  <c r="O887" i="14"/>
  <c r="O886" i="14"/>
  <c r="O885" i="14"/>
  <c r="O884" i="14"/>
  <c r="O883" i="14"/>
  <c r="O882" i="14"/>
  <c r="O881" i="14"/>
  <c r="O880" i="14"/>
  <c r="O879" i="14"/>
  <c r="O878" i="14"/>
  <c r="O877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3" i="14"/>
  <c r="O862" i="14"/>
  <c r="O861" i="14"/>
  <c r="O860" i="14"/>
  <c r="O859" i="14"/>
  <c r="O858" i="14"/>
  <c r="O857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4" i="14"/>
  <c r="O843" i="14"/>
  <c r="O842" i="14"/>
  <c r="O841" i="14"/>
  <c r="O840" i="14"/>
  <c r="O839" i="14"/>
  <c r="O838" i="14"/>
  <c r="O837" i="14"/>
  <c r="O836" i="14"/>
  <c r="O835" i="14"/>
  <c r="O834" i="14"/>
  <c r="O833" i="14"/>
  <c r="O832" i="14"/>
  <c r="O831" i="14"/>
  <c r="O830" i="14"/>
  <c r="O829" i="14"/>
  <c r="O828" i="14"/>
  <c r="O827" i="14"/>
  <c r="O826" i="14"/>
  <c r="O825" i="14"/>
  <c r="O824" i="14"/>
  <c r="O823" i="14"/>
  <c r="O822" i="14"/>
  <c r="O821" i="14"/>
  <c r="O820" i="14"/>
  <c r="O819" i="14"/>
  <c r="O818" i="14"/>
  <c r="O817" i="14"/>
  <c r="O816" i="14"/>
  <c r="O815" i="14"/>
  <c r="O814" i="14"/>
  <c r="O813" i="14"/>
  <c r="O812" i="14"/>
  <c r="O811" i="14"/>
  <c r="O810" i="14"/>
  <c r="O809" i="14"/>
  <c r="O808" i="14"/>
  <c r="O807" i="14"/>
  <c r="O806" i="14"/>
  <c r="O805" i="14"/>
  <c r="O804" i="14"/>
  <c r="O803" i="14"/>
  <c r="O802" i="14"/>
  <c r="O801" i="14"/>
  <c r="O800" i="14"/>
  <c r="O799" i="14"/>
  <c r="O798" i="14"/>
  <c r="O797" i="14"/>
  <c r="O796" i="14"/>
  <c r="O795" i="14"/>
  <c r="O794" i="14"/>
  <c r="O793" i="14"/>
  <c r="O792" i="14"/>
  <c r="O791" i="14"/>
  <c r="O790" i="14"/>
  <c r="O789" i="14"/>
  <c r="O788" i="14"/>
  <c r="O787" i="14"/>
  <c r="O786" i="14"/>
  <c r="O785" i="14"/>
  <c r="O784" i="14"/>
  <c r="O783" i="14"/>
  <c r="O782" i="14"/>
  <c r="O781" i="14"/>
  <c r="O780" i="14"/>
  <c r="O779" i="14"/>
  <c r="O778" i="14"/>
  <c r="O777" i="14"/>
  <c r="O776" i="14"/>
  <c r="O775" i="14"/>
  <c r="O774" i="14"/>
  <c r="O773" i="14"/>
  <c r="O772" i="14"/>
  <c r="O771" i="14"/>
  <c r="O770" i="14"/>
  <c r="O769" i="14"/>
  <c r="O768" i="14"/>
  <c r="O767" i="14"/>
  <c r="O766" i="14"/>
  <c r="O765" i="14"/>
  <c r="O764" i="14"/>
  <c r="O763" i="14"/>
  <c r="O762" i="14"/>
  <c r="O761" i="14"/>
  <c r="O760" i="14"/>
  <c r="O759" i="14"/>
  <c r="O758" i="14"/>
  <c r="O757" i="14"/>
  <c r="O756" i="14"/>
  <c r="O755" i="14"/>
  <c r="O754" i="14"/>
  <c r="O753" i="14"/>
  <c r="O752" i="14"/>
  <c r="O751" i="14"/>
  <c r="O750" i="14"/>
  <c r="O749" i="14"/>
  <c r="O748" i="14"/>
  <c r="O747" i="14"/>
  <c r="O746" i="14"/>
  <c r="O745" i="14"/>
  <c r="O744" i="14"/>
  <c r="O743" i="14"/>
  <c r="O742" i="14"/>
  <c r="O741" i="14"/>
  <c r="O740" i="14"/>
  <c r="O739" i="14"/>
  <c r="O738" i="14"/>
  <c r="O737" i="14"/>
  <c r="O736" i="14"/>
  <c r="O735" i="14"/>
  <c r="O734" i="14"/>
  <c r="O733" i="14"/>
  <c r="O732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9" i="14"/>
  <c r="O718" i="14"/>
  <c r="O717" i="14"/>
  <c r="O716" i="14"/>
  <c r="O715" i="14"/>
  <c r="O714" i="14"/>
  <c r="O713" i="14"/>
  <c r="O712" i="14"/>
  <c r="O711" i="14"/>
  <c r="O710" i="14"/>
  <c r="O709" i="14"/>
  <c r="O708" i="14"/>
  <c r="O707" i="14"/>
  <c r="O706" i="14"/>
  <c r="O705" i="14"/>
  <c r="O704" i="14"/>
  <c r="O703" i="14"/>
  <c r="O702" i="14"/>
  <c r="O701" i="14"/>
  <c r="O700" i="14"/>
  <c r="O699" i="14"/>
  <c r="O698" i="14"/>
  <c r="O697" i="14"/>
  <c r="O696" i="14"/>
  <c r="O695" i="14"/>
  <c r="O694" i="14"/>
  <c r="O693" i="14"/>
  <c r="O692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9" i="14"/>
  <c r="O678" i="14"/>
  <c r="O677" i="14"/>
  <c r="O676" i="14"/>
  <c r="O675" i="14"/>
  <c r="O674" i="14"/>
  <c r="O673" i="14"/>
  <c r="O672" i="14"/>
  <c r="O671" i="14"/>
  <c r="O670" i="14"/>
  <c r="O669" i="14"/>
  <c r="O668" i="14"/>
  <c r="O667" i="14"/>
  <c r="O666" i="14"/>
  <c r="O665" i="14"/>
  <c r="O664" i="14"/>
  <c r="O663" i="14"/>
  <c r="O662" i="14"/>
  <c r="O661" i="14"/>
  <c r="O660" i="14"/>
  <c r="O659" i="14"/>
  <c r="O658" i="14"/>
  <c r="O657" i="14"/>
  <c r="O656" i="14"/>
  <c r="O655" i="14"/>
  <c r="O654" i="14"/>
  <c r="O653" i="14"/>
  <c r="O652" i="14"/>
  <c r="O651" i="14"/>
  <c r="O650" i="14"/>
  <c r="O649" i="14"/>
  <c r="O648" i="14"/>
  <c r="O647" i="14"/>
  <c r="O646" i="14"/>
  <c r="O645" i="14"/>
  <c r="O644" i="14"/>
  <c r="O643" i="14"/>
  <c r="O642" i="14"/>
  <c r="O641" i="14"/>
  <c r="O640" i="14"/>
  <c r="O639" i="14"/>
  <c r="O638" i="14"/>
  <c r="O637" i="14"/>
  <c r="O636" i="14"/>
  <c r="O635" i="14"/>
  <c r="O634" i="14"/>
  <c r="O633" i="14"/>
  <c r="O632" i="14"/>
  <c r="O631" i="14"/>
  <c r="O630" i="14"/>
  <c r="O629" i="14"/>
  <c r="O628" i="14"/>
  <c r="O627" i="14"/>
  <c r="O626" i="14"/>
  <c r="O625" i="14"/>
  <c r="O624" i="14"/>
  <c r="O623" i="14"/>
  <c r="O622" i="14"/>
  <c r="O621" i="14"/>
  <c r="O620" i="14"/>
  <c r="O619" i="14"/>
  <c r="O618" i="14"/>
  <c r="O617" i="14"/>
  <c r="O616" i="14"/>
  <c r="O615" i="14"/>
  <c r="O614" i="14"/>
  <c r="O613" i="14"/>
  <c r="O612" i="14"/>
  <c r="O611" i="14"/>
  <c r="O610" i="14"/>
  <c r="O609" i="14"/>
  <c r="O608" i="14"/>
  <c r="O607" i="14"/>
  <c r="O606" i="14"/>
  <c r="O605" i="14"/>
  <c r="O604" i="14"/>
  <c r="O603" i="14"/>
  <c r="O602" i="14"/>
  <c r="O601" i="14"/>
  <c r="O600" i="14"/>
  <c r="O599" i="14"/>
  <c r="O598" i="14"/>
  <c r="O597" i="14"/>
  <c r="O596" i="14"/>
  <c r="O595" i="14"/>
  <c r="O594" i="14"/>
  <c r="O593" i="14"/>
  <c r="O592" i="14"/>
  <c r="O591" i="14"/>
  <c r="O590" i="14"/>
  <c r="O589" i="14"/>
  <c r="O588" i="14"/>
  <c r="O587" i="14"/>
  <c r="O586" i="14"/>
  <c r="O585" i="14"/>
  <c r="O584" i="14"/>
  <c r="O583" i="14"/>
  <c r="O582" i="14"/>
  <c r="O581" i="14"/>
  <c r="O580" i="14"/>
  <c r="O579" i="14"/>
  <c r="O578" i="14"/>
  <c r="O577" i="14"/>
  <c r="O576" i="14"/>
  <c r="O575" i="14"/>
  <c r="O574" i="14"/>
  <c r="O573" i="14"/>
  <c r="O572" i="14"/>
  <c r="O571" i="14"/>
  <c r="O570" i="14"/>
  <c r="O569" i="14"/>
  <c r="O568" i="14"/>
  <c r="O567" i="14"/>
  <c r="O566" i="14"/>
  <c r="O565" i="14"/>
  <c r="O564" i="14"/>
  <c r="O563" i="14"/>
  <c r="O562" i="14"/>
  <c r="O561" i="14"/>
  <c r="O560" i="14"/>
  <c r="O559" i="14"/>
  <c r="O558" i="14"/>
  <c r="O557" i="14"/>
  <c r="O556" i="14"/>
  <c r="O555" i="14"/>
  <c r="O554" i="14"/>
  <c r="O553" i="14"/>
  <c r="O552" i="14"/>
  <c r="O551" i="14"/>
  <c r="O550" i="14"/>
  <c r="O549" i="14"/>
  <c r="O548" i="14"/>
  <c r="O547" i="14"/>
  <c r="O546" i="14"/>
  <c r="O545" i="14"/>
  <c r="O544" i="14"/>
  <c r="O543" i="14"/>
  <c r="O542" i="14"/>
  <c r="O541" i="14"/>
  <c r="O540" i="14"/>
  <c r="O539" i="14"/>
  <c r="O538" i="14"/>
  <c r="O537" i="14"/>
  <c r="O536" i="14"/>
  <c r="O535" i="14"/>
  <c r="O534" i="14"/>
  <c r="O533" i="14"/>
  <c r="O532" i="14"/>
  <c r="O531" i="14"/>
  <c r="O530" i="14"/>
  <c r="O529" i="14"/>
  <c r="O528" i="14"/>
  <c r="O527" i="14"/>
  <c r="O526" i="14"/>
  <c r="O525" i="14"/>
  <c r="O524" i="14"/>
  <c r="O523" i="14"/>
  <c r="O522" i="14"/>
  <c r="O521" i="14"/>
  <c r="O520" i="14"/>
  <c r="O519" i="14"/>
  <c r="O518" i="14"/>
  <c r="O517" i="14"/>
  <c r="O516" i="14"/>
  <c r="O515" i="14"/>
  <c r="O514" i="14"/>
  <c r="O513" i="14"/>
  <c r="O512" i="14"/>
  <c r="O511" i="14"/>
  <c r="O510" i="14"/>
  <c r="O509" i="14"/>
  <c r="O508" i="14"/>
  <c r="O507" i="14"/>
  <c r="O506" i="14"/>
  <c r="O505" i="14"/>
  <c r="O504" i="14"/>
  <c r="O503" i="14"/>
  <c r="O502" i="14"/>
  <c r="O501" i="14"/>
  <c r="O500" i="14"/>
  <c r="O499" i="14"/>
  <c r="O498" i="14"/>
  <c r="O497" i="14"/>
  <c r="O496" i="14"/>
  <c r="O495" i="14"/>
  <c r="O494" i="14"/>
  <c r="O493" i="14"/>
  <c r="O492" i="14"/>
  <c r="O491" i="14"/>
  <c r="O490" i="14"/>
  <c r="O489" i="14"/>
  <c r="O488" i="14"/>
  <c r="O487" i="14"/>
  <c r="O486" i="14"/>
  <c r="O485" i="14"/>
  <c r="O484" i="14"/>
  <c r="O483" i="14"/>
  <c r="O482" i="14"/>
  <c r="O481" i="14"/>
  <c r="O480" i="14"/>
  <c r="O479" i="14"/>
  <c r="O478" i="14"/>
  <c r="O477" i="14"/>
  <c r="O476" i="14"/>
  <c r="O475" i="14"/>
  <c r="O474" i="14"/>
  <c r="O473" i="14"/>
  <c r="O472" i="14"/>
  <c r="O471" i="14"/>
  <c r="O470" i="14"/>
  <c r="O469" i="14"/>
  <c r="O468" i="14"/>
  <c r="O467" i="14"/>
  <c r="O466" i="14"/>
  <c r="O465" i="14"/>
  <c r="O464" i="14"/>
  <c r="O463" i="14"/>
  <c r="O462" i="14"/>
  <c r="O461" i="14"/>
  <c r="O460" i="14"/>
  <c r="O459" i="14"/>
  <c r="O458" i="14"/>
  <c r="O457" i="14"/>
  <c r="O456" i="14"/>
  <c r="O455" i="14"/>
  <c r="O454" i="14"/>
  <c r="O453" i="14"/>
  <c r="O452" i="14"/>
  <c r="O451" i="14"/>
  <c r="O450" i="14"/>
  <c r="O449" i="14"/>
  <c r="O448" i="14"/>
  <c r="O447" i="14"/>
  <c r="O446" i="14"/>
  <c r="O445" i="14"/>
  <c r="O444" i="14"/>
  <c r="O443" i="14"/>
  <c r="O442" i="14"/>
  <c r="O441" i="14"/>
  <c r="O440" i="14"/>
  <c r="O439" i="14"/>
  <c r="O438" i="14"/>
  <c r="O437" i="14"/>
  <c r="O436" i="14"/>
  <c r="O435" i="14"/>
  <c r="O434" i="14"/>
  <c r="O433" i="14"/>
  <c r="O432" i="14"/>
  <c r="O431" i="14"/>
  <c r="O430" i="14"/>
  <c r="O429" i="14"/>
  <c r="O428" i="14"/>
  <c r="O427" i="14"/>
  <c r="O426" i="14"/>
  <c r="O425" i="14"/>
  <c r="O424" i="14"/>
  <c r="O423" i="14"/>
  <c r="O422" i="14"/>
  <c r="O421" i="14"/>
  <c r="O420" i="14"/>
  <c r="O419" i="14"/>
  <c r="O418" i="14"/>
  <c r="O417" i="14"/>
  <c r="O416" i="14"/>
  <c r="O415" i="14"/>
  <c r="O414" i="14"/>
  <c r="O413" i="14"/>
  <c r="O412" i="14"/>
  <c r="O411" i="14"/>
  <c r="O410" i="14"/>
  <c r="O409" i="14"/>
  <c r="O408" i="14"/>
  <c r="O407" i="14"/>
  <c r="O406" i="14"/>
  <c r="O405" i="14"/>
  <c r="O404" i="14"/>
  <c r="O403" i="14"/>
  <c r="O402" i="14"/>
  <c r="O401" i="14"/>
  <c r="O400" i="14"/>
  <c r="O399" i="14"/>
  <c r="O398" i="14"/>
  <c r="O397" i="14"/>
  <c r="O396" i="14"/>
  <c r="O395" i="14"/>
  <c r="O394" i="14"/>
  <c r="O393" i="14"/>
  <c r="O392" i="14"/>
  <c r="O391" i="14"/>
  <c r="O390" i="14"/>
  <c r="O389" i="14"/>
  <c r="O388" i="14"/>
  <c r="O387" i="14"/>
  <c r="O386" i="14"/>
  <c r="O385" i="14"/>
  <c r="O384" i="14"/>
  <c r="O383" i="14"/>
  <c r="O382" i="14"/>
  <c r="O381" i="14"/>
  <c r="O380" i="14"/>
  <c r="O379" i="14"/>
  <c r="O378" i="14"/>
  <c r="O377" i="14"/>
  <c r="O376" i="14"/>
  <c r="O375" i="14"/>
  <c r="O374" i="14"/>
  <c r="O373" i="14"/>
  <c r="O372" i="14"/>
  <c r="O371" i="14"/>
  <c r="O370" i="14"/>
  <c r="O369" i="14"/>
  <c r="O368" i="14"/>
  <c r="O367" i="14"/>
  <c r="O366" i="14"/>
  <c r="O365" i="14"/>
  <c r="O364" i="14"/>
  <c r="O363" i="14"/>
  <c r="O362" i="14"/>
  <c r="O361" i="14"/>
  <c r="O360" i="14"/>
  <c r="O359" i="14"/>
  <c r="O358" i="14"/>
  <c r="O357" i="14"/>
  <c r="O356" i="14"/>
  <c r="O355" i="14"/>
  <c r="O354" i="14"/>
  <c r="O353" i="14"/>
  <c r="O352" i="14"/>
  <c r="O351" i="14"/>
  <c r="O350" i="14"/>
  <c r="O349" i="14"/>
  <c r="O348" i="14"/>
  <c r="O347" i="14"/>
  <c r="O346" i="14"/>
  <c r="O345" i="14"/>
  <c r="O344" i="14"/>
  <c r="O343" i="14"/>
  <c r="O342" i="14"/>
  <c r="O341" i="14"/>
  <c r="O340" i="14"/>
  <c r="O339" i="14"/>
  <c r="O338" i="14"/>
  <c r="O337" i="14"/>
  <c r="O336" i="14"/>
  <c r="O335" i="14"/>
  <c r="O334" i="14"/>
  <c r="O333" i="14"/>
  <c r="O332" i="14"/>
  <c r="O331" i="14"/>
  <c r="O330" i="14"/>
  <c r="O329" i="14"/>
  <c r="O328" i="14"/>
  <c r="O327" i="14"/>
  <c r="O326" i="14"/>
  <c r="O325" i="14"/>
  <c r="O324" i="14"/>
  <c r="O323" i="14"/>
  <c r="O322" i="14"/>
  <c r="O321" i="14"/>
  <c r="O320" i="14"/>
  <c r="O319" i="14"/>
  <c r="O318" i="14"/>
  <c r="O317" i="14"/>
  <c r="O316" i="14"/>
  <c r="O315" i="14"/>
  <c r="O314" i="14"/>
  <c r="O313" i="14"/>
  <c r="O312" i="14"/>
  <c r="O311" i="14"/>
  <c r="O310" i="14"/>
  <c r="O309" i="14"/>
  <c r="O308" i="14"/>
  <c r="O307" i="14"/>
  <c r="O306" i="14"/>
  <c r="O305" i="14"/>
  <c r="O304" i="14"/>
  <c r="O303" i="14"/>
  <c r="O302" i="14"/>
  <c r="O301" i="14"/>
  <c r="O300" i="14"/>
  <c r="O299" i="14"/>
  <c r="O298" i="14"/>
  <c r="O297" i="14"/>
  <c r="O296" i="14"/>
  <c r="O295" i="14"/>
  <c r="O294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O280" i="14"/>
  <c r="O279" i="14"/>
  <c r="O278" i="14"/>
  <c r="O277" i="14"/>
  <c r="O276" i="14"/>
  <c r="O275" i="14"/>
  <c r="O274" i="14"/>
  <c r="O273" i="14"/>
  <c r="O272" i="14"/>
  <c r="O271" i="14"/>
  <c r="O270" i="14"/>
  <c r="O269" i="14"/>
  <c r="O268" i="14"/>
  <c r="O267" i="14"/>
  <c r="O266" i="14"/>
  <c r="O265" i="14"/>
  <c r="O264" i="14"/>
  <c r="O263" i="14"/>
  <c r="O262" i="14"/>
  <c r="O261" i="14"/>
  <c r="O260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1" i="14"/>
  <c r="O2" i="14"/>
  <c r="N1501" i="14"/>
  <c r="L1501" i="14"/>
  <c r="M1501" i="14" s="1"/>
  <c r="N1500" i="14"/>
  <c r="L1500" i="14"/>
  <c r="M1500" i="14" s="1"/>
  <c r="N1499" i="14"/>
  <c r="M1499" i="14"/>
  <c r="L1499" i="14"/>
  <c r="N1498" i="14"/>
  <c r="L1498" i="14"/>
  <c r="M1498" i="14" s="1"/>
  <c r="N1497" i="14"/>
  <c r="M1497" i="14"/>
  <c r="L1497" i="14"/>
  <c r="N1496" i="14"/>
  <c r="L1496" i="14"/>
  <c r="M1496" i="14" s="1"/>
  <c r="N1495" i="14"/>
  <c r="L1495" i="14"/>
  <c r="M1495" i="14" s="1"/>
  <c r="N1494" i="14"/>
  <c r="M1494" i="14"/>
  <c r="L1494" i="14"/>
  <c r="N1493" i="14"/>
  <c r="L1493" i="14"/>
  <c r="M1493" i="14" s="1"/>
  <c r="N1492" i="14"/>
  <c r="L1492" i="14"/>
  <c r="M1492" i="14" s="1"/>
  <c r="N1491" i="14"/>
  <c r="M1491" i="14"/>
  <c r="L1491" i="14"/>
  <c r="N1490" i="14"/>
  <c r="L1490" i="14"/>
  <c r="M1490" i="14" s="1"/>
  <c r="N1489" i="14"/>
  <c r="M1489" i="14"/>
  <c r="L1489" i="14"/>
  <c r="N1488" i="14"/>
  <c r="L1488" i="14"/>
  <c r="M1488" i="14" s="1"/>
  <c r="N1487" i="14"/>
  <c r="L1487" i="14"/>
  <c r="M1487" i="14" s="1"/>
  <c r="N1486" i="14"/>
  <c r="M1486" i="14"/>
  <c r="L1486" i="14"/>
  <c r="N1485" i="14"/>
  <c r="L1485" i="14"/>
  <c r="M1485" i="14" s="1"/>
  <c r="N1484" i="14"/>
  <c r="L1484" i="14"/>
  <c r="M1484" i="14" s="1"/>
  <c r="N1483" i="14"/>
  <c r="M1483" i="14"/>
  <c r="L1483" i="14"/>
  <c r="N1482" i="14"/>
  <c r="L1482" i="14"/>
  <c r="M1482" i="14" s="1"/>
  <c r="N1481" i="14"/>
  <c r="M1481" i="14"/>
  <c r="L1481" i="14"/>
  <c r="N1480" i="14"/>
  <c r="L1480" i="14"/>
  <c r="M1480" i="14" s="1"/>
  <c r="N1479" i="14"/>
  <c r="L1479" i="14"/>
  <c r="M1479" i="14" s="1"/>
  <c r="N1478" i="14"/>
  <c r="M1478" i="14"/>
  <c r="L1478" i="14"/>
  <c r="N1477" i="14"/>
  <c r="L1477" i="14"/>
  <c r="M1477" i="14" s="1"/>
  <c r="N1476" i="14"/>
  <c r="L1476" i="14"/>
  <c r="M1476" i="14" s="1"/>
  <c r="N1475" i="14"/>
  <c r="M1475" i="14"/>
  <c r="L1475" i="14"/>
  <c r="N1474" i="14"/>
  <c r="L1474" i="14"/>
  <c r="M1474" i="14" s="1"/>
  <c r="N1473" i="14"/>
  <c r="M1473" i="14"/>
  <c r="L1473" i="14"/>
  <c r="N1472" i="14"/>
  <c r="L1472" i="14"/>
  <c r="M1472" i="14" s="1"/>
  <c r="N1471" i="14"/>
  <c r="L1471" i="14"/>
  <c r="M1471" i="14" s="1"/>
  <c r="N1470" i="14"/>
  <c r="M1470" i="14"/>
  <c r="L1470" i="14"/>
  <c r="N1469" i="14"/>
  <c r="L1469" i="14"/>
  <c r="M1469" i="14" s="1"/>
  <c r="N1468" i="14"/>
  <c r="L1468" i="14"/>
  <c r="M1468" i="14" s="1"/>
  <c r="N1467" i="14"/>
  <c r="M1467" i="14"/>
  <c r="L1467" i="14"/>
  <c r="N1466" i="14"/>
  <c r="L1466" i="14"/>
  <c r="M1466" i="14" s="1"/>
  <c r="N1465" i="14"/>
  <c r="M1465" i="14"/>
  <c r="L1465" i="14"/>
  <c r="N1464" i="14"/>
  <c r="L1464" i="14"/>
  <c r="M1464" i="14" s="1"/>
  <c r="N1463" i="14"/>
  <c r="L1463" i="14"/>
  <c r="M1463" i="14" s="1"/>
  <c r="N1462" i="14"/>
  <c r="M1462" i="14"/>
  <c r="L1462" i="14"/>
  <c r="N1461" i="14"/>
  <c r="L1461" i="14"/>
  <c r="M1461" i="14" s="1"/>
  <c r="N1460" i="14"/>
  <c r="L1460" i="14"/>
  <c r="M1460" i="14" s="1"/>
  <c r="N1459" i="14"/>
  <c r="M1459" i="14"/>
  <c r="L1459" i="14"/>
  <c r="N1458" i="14"/>
  <c r="L1458" i="14"/>
  <c r="M1458" i="14" s="1"/>
  <c r="N1457" i="14"/>
  <c r="M1457" i="14"/>
  <c r="L1457" i="14"/>
  <c r="N1456" i="14"/>
  <c r="L1456" i="14"/>
  <c r="M1456" i="14" s="1"/>
  <c r="N1455" i="14"/>
  <c r="L1455" i="14"/>
  <c r="M1455" i="14" s="1"/>
  <c r="N1454" i="14"/>
  <c r="M1454" i="14"/>
  <c r="L1454" i="14"/>
  <c r="N1453" i="14"/>
  <c r="L1453" i="14"/>
  <c r="M1453" i="14" s="1"/>
  <c r="N1452" i="14"/>
  <c r="L1452" i="14"/>
  <c r="M1452" i="14" s="1"/>
  <c r="N1451" i="14"/>
  <c r="M1451" i="14"/>
  <c r="L1451" i="14"/>
  <c r="N1450" i="14"/>
  <c r="L1450" i="14"/>
  <c r="M1450" i="14" s="1"/>
  <c r="N1449" i="14"/>
  <c r="M1449" i="14"/>
  <c r="L1449" i="14"/>
  <c r="N1448" i="14"/>
  <c r="L1448" i="14"/>
  <c r="M1448" i="14" s="1"/>
  <c r="N1447" i="14"/>
  <c r="L1447" i="14"/>
  <c r="M1447" i="14" s="1"/>
  <c r="N1446" i="14"/>
  <c r="M1446" i="14"/>
  <c r="L1446" i="14"/>
  <c r="N1445" i="14"/>
  <c r="L1445" i="14"/>
  <c r="M1445" i="14" s="1"/>
  <c r="N1444" i="14"/>
  <c r="L1444" i="14"/>
  <c r="M1444" i="14" s="1"/>
  <c r="N1443" i="14"/>
  <c r="M1443" i="14"/>
  <c r="L1443" i="14"/>
  <c r="N1442" i="14"/>
  <c r="L1442" i="14"/>
  <c r="M1442" i="14" s="1"/>
  <c r="N1441" i="14"/>
  <c r="M1441" i="14"/>
  <c r="L1441" i="14"/>
  <c r="N1440" i="14"/>
  <c r="L1440" i="14"/>
  <c r="M1440" i="14" s="1"/>
  <c r="N1439" i="14"/>
  <c r="L1439" i="14"/>
  <c r="M1439" i="14" s="1"/>
  <c r="N1438" i="14"/>
  <c r="M1438" i="14"/>
  <c r="L1438" i="14"/>
  <c r="N1437" i="14"/>
  <c r="L1437" i="14"/>
  <c r="M1437" i="14" s="1"/>
  <c r="N1436" i="14"/>
  <c r="L1436" i="14"/>
  <c r="M1436" i="14" s="1"/>
  <c r="N1435" i="14"/>
  <c r="M1435" i="14"/>
  <c r="L1435" i="14"/>
  <c r="N1434" i="14"/>
  <c r="L1434" i="14"/>
  <c r="M1434" i="14" s="1"/>
  <c r="N1433" i="14"/>
  <c r="M1433" i="14"/>
  <c r="L1433" i="14"/>
  <c r="N1432" i="14"/>
  <c r="L1432" i="14"/>
  <c r="M1432" i="14" s="1"/>
  <c r="N1431" i="14"/>
  <c r="L1431" i="14"/>
  <c r="M1431" i="14" s="1"/>
  <c r="N1430" i="14"/>
  <c r="M1430" i="14"/>
  <c r="L1430" i="14"/>
  <c r="N1429" i="14"/>
  <c r="L1429" i="14"/>
  <c r="M1429" i="14" s="1"/>
  <c r="N1428" i="14"/>
  <c r="L1428" i="14"/>
  <c r="M1428" i="14" s="1"/>
  <c r="N1427" i="14"/>
  <c r="M1427" i="14"/>
  <c r="L1427" i="14"/>
  <c r="N1426" i="14"/>
  <c r="L1426" i="14"/>
  <c r="M1426" i="14" s="1"/>
  <c r="N1425" i="14"/>
  <c r="M1425" i="14"/>
  <c r="L1425" i="14"/>
  <c r="N1424" i="14"/>
  <c r="L1424" i="14"/>
  <c r="M1424" i="14" s="1"/>
  <c r="N1423" i="14"/>
  <c r="L1423" i="14"/>
  <c r="M1423" i="14" s="1"/>
  <c r="N1422" i="14"/>
  <c r="M1422" i="14"/>
  <c r="L1422" i="14"/>
  <c r="N1421" i="14"/>
  <c r="L1421" i="14"/>
  <c r="M1421" i="14" s="1"/>
  <c r="N1420" i="14"/>
  <c r="L1420" i="14"/>
  <c r="M1420" i="14" s="1"/>
  <c r="N1419" i="14"/>
  <c r="M1419" i="14"/>
  <c r="L1419" i="14"/>
  <c r="N1418" i="14"/>
  <c r="L1418" i="14"/>
  <c r="M1418" i="14" s="1"/>
  <c r="N1417" i="14"/>
  <c r="M1417" i="14"/>
  <c r="L1417" i="14"/>
  <c r="N1416" i="14"/>
  <c r="L1416" i="14"/>
  <c r="M1416" i="14" s="1"/>
  <c r="N1415" i="14"/>
  <c r="L1415" i="14"/>
  <c r="M1415" i="14" s="1"/>
  <c r="N1414" i="14"/>
  <c r="M1414" i="14"/>
  <c r="L1414" i="14"/>
  <c r="N1413" i="14"/>
  <c r="L1413" i="14"/>
  <c r="M1413" i="14" s="1"/>
  <c r="N1412" i="14"/>
  <c r="L1412" i="14"/>
  <c r="M1412" i="14" s="1"/>
  <c r="N1411" i="14"/>
  <c r="M1411" i="14"/>
  <c r="L1411" i="14"/>
  <c r="N1410" i="14"/>
  <c r="L1410" i="14"/>
  <c r="M1410" i="14" s="1"/>
  <c r="N1409" i="14"/>
  <c r="M1409" i="14"/>
  <c r="L1409" i="14"/>
  <c r="N1408" i="14"/>
  <c r="L1408" i="14"/>
  <c r="M1408" i="14" s="1"/>
  <c r="N1407" i="14"/>
  <c r="L1407" i="14"/>
  <c r="M1407" i="14" s="1"/>
  <c r="N1406" i="14"/>
  <c r="M1406" i="14"/>
  <c r="L1406" i="14"/>
  <c r="N1405" i="14"/>
  <c r="L1405" i="14"/>
  <c r="M1405" i="14" s="1"/>
  <c r="N1404" i="14"/>
  <c r="L1404" i="14"/>
  <c r="M1404" i="14" s="1"/>
  <c r="N1403" i="14"/>
  <c r="M1403" i="14"/>
  <c r="L1403" i="14"/>
  <c r="N1402" i="14"/>
  <c r="L1402" i="14"/>
  <c r="M1402" i="14" s="1"/>
  <c r="N1401" i="14"/>
  <c r="M1401" i="14"/>
  <c r="L1401" i="14"/>
  <c r="N1400" i="14"/>
  <c r="L1400" i="14"/>
  <c r="M1400" i="14" s="1"/>
  <c r="N1399" i="14"/>
  <c r="L1399" i="14"/>
  <c r="M1399" i="14" s="1"/>
  <c r="N1398" i="14"/>
  <c r="M1398" i="14"/>
  <c r="L1398" i="14"/>
  <c r="N1397" i="14"/>
  <c r="L1397" i="14"/>
  <c r="M1397" i="14" s="1"/>
  <c r="N1396" i="14"/>
  <c r="L1396" i="14"/>
  <c r="M1396" i="14" s="1"/>
  <c r="N1395" i="14"/>
  <c r="M1395" i="14"/>
  <c r="L1395" i="14"/>
  <c r="N1394" i="14"/>
  <c r="L1394" i="14"/>
  <c r="M1394" i="14" s="1"/>
  <c r="N1393" i="14"/>
  <c r="M1393" i="14"/>
  <c r="L1393" i="14"/>
  <c r="N1392" i="14"/>
  <c r="L1392" i="14"/>
  <c r="M1392" i="14" s="1"/>
  <c r="N1391" i="14"/>
  <c r="L1391" i="14"/>
  <c r="M1391" i="14" s="1"/>
  <c r="N1390" i="14"/>
  <c r="M1390" i="14"/>
  <c r="L1390" i="14"/>
  <c r="N1389" i="14"/>
  <c r="L1389" i="14"/>
  <c r="M1389" i="14" s="1"/>
  <c r="N1388" i="14"/>
  <c r="L1388" i="14"/>
  <c r="M1388" i="14" s="1"/>
  <c r="N1387" i="14"/>
  <c r="M1387" i="14"/>
  <c r="L1387" i="14"/>
  <c r="N1386" i="14"/>
  <c r="L1386" i="14"/>
  <c r="M1386" i="14" s="1"/>
  <c r="N1385" i="14"/>
  <c r="M1385" i="14"/>
  <c r="L1385" i="14"/>
  <c r="N1384" i="14"/>
  <c r="L1384" i="14"/>
  <c r="M1384" i="14" s="1"/>
  <c r="N1383" i="14"/>
  <c r="L1383" i="14"/>
  <c r="M1383" i="14" s="1"/>
  <c r="N1382" i="14"/>
  <c r="M1382" i="14"/>
  <c r="L1382" i="14"/>
  <c r="N1381" i="14"/>
  <c r="L1381" i="14"/>
  <c r="M1381" i="14" s="1"/>
  <c r="N1380" i="14"/>
  <c r="L1380" i="14"/>
  <c r="M1380" i="14" s="1"/>
  <c r="N1379" i="14"/>
  <c r="M1379" i="14"/>
  <c r="L1379" i="14"/>
  <c r="N1378" i="14"/>
  <c r="L1378" i="14"/>
  <c r="M1378" i="14" s="1"/>
  <c r="N1377" i="14"/>
  <c r="M1377" i="14"/>
  <c r="L1377" i="14"/>
  <c r="N1376" i="14"/>
  <c r="L1376" i="14"/>
  <c r="M1376" i="14" s="1"/>
  <c r="N1375" i="14"/>
  <c r="L1375" i="14"/>
  <c r="M1375" i="14" s="1"/>
  <c r="N1374" i="14"/>
  <c r="M1374" i="14"/>
  <c r="L1374" i="14"/>
  <c r="N1373" i="14"/>
  <c r="L1373" i="14"/>
  <c r="M1373" i="14" s="1"/>
  <c r="N1372" i="14"/>
  <c r="L1372" i="14"/>
  <c r="M1372" i="14" s="1"/>
  <c r="N1371" i="14"/>
  <c r="M1371" i="14"/>
  <c r="L1371" i="14"/>
  <c r="N1370" i="14"/>
  <c r="L1370" i="14"/>
  <c r="M1370" i="14" s="1"/>
  <c r="N1369" i="14"/>
  <c r="M1369" i="14"/>
  <c r="L1369" i="14"/>
  <c r="N1368" i="14"/>
  <c r="L1368" i="14"/>
  <c r="M1368" i="14" s="1"/>
  <c r="N1367" i="14"/>
  <c r="L1367" i="14"/>
  <c r="M1367" i="14" s="1"/>
  <c r="N1366" i="14"/>
  <c r="M1366" i="14"/>
  <c r="L1366" i="14"/>
  <c r="N1365" i="14"/>
  <c r="L1365" i="14"/>
  <c r="M1365" i="14" s="1"/>
  <c r="N1364" i="14"/>
  <c r="L1364" i="14"/>
  <c r="M1364" i="14" s="1"/>
  <c r="N1363" i="14"/>
  <c r="M1363" i="14"/>
  <c r="L1363" i="14"/>
  <c r="N1362" i="14"/>
  <c r="L1362" i="14"/>
  <c r="M1362" i="14" s="1"/>
  <c r="N1361" i="14"/>
  <c r="M1361" i="14"/>
  <c r="L1361" i="14"/>
  <c r="N1360" i="14"/>
  <c r="L1360" i="14"/>
  <c r="M1360" i="14" s="1"/>
  <c r="N1359" i="14"/>
  <c r="L1359" i="14"/>
  <c r="M1359" i="14" s="1"/>
  <c r="N1358" i="14"/>
  <c r="M1358" i="14"/>
  <c r="L1358" i="14"/>
  <c r="N1357" i="14"/>
  <c r="L1357" i="14"/>
  <c r="M1357" i="14" s="1"/>
  <c r="N1356" i="14"/>
  <c r="L1356" i="14"/>
  <c r="M1356" i="14" s="1"/>
  <c r="N1355" i="14"/>
  <c r="M1355" i="14"/>
  <c r="L1355" i="14"/>
  <c r="N1354" i="14"/>
  <c r="L1354" i="14"/>
  <c r="M1354" i="14" s="1"/>
  <c r="N1353" i="14"/>
  <c r="M1353" i="14"/>
  <c r="L1353" i="14"/>
  <c r="N1352" i="14"/>
  <c r="L1352" i="14"/>
  <c r="M1352" i="14" s="1"/>
  <c r="N1351" i="14"/>
  <c r="L1351" i="14"/>
  <c r="M1351" i="14" s="1"/>
  <c r="N1350" i="14"/>
  <c r="M1350" i="14"/>
  <c r="L1350" i="14"/>
  <c r="N1349" i="14"/>
  <c r="L1349" i="14"/>
  <c r="M1349" i="14" s="1"/>
  <c r="N1348" i="14"/>
  <c r="L1348" i="14"/>
  <c r="M1348" i="14" s="1"/>
  <c r="N1347" i="14"/>
  <c r="M1347" i="14"/>
  <c r="L1347" i="14"/>
  <c r="N1346" i="14"/>
  <c r="L1346" i="14"/>
  <c r="M1346" i="14" s="1"/>
  <c r="N1345" i="14"/>
  <c r="M1345" i="14"/>
  <c r="L1345" i="14"/>
  <c r="N1344" i="14"/>
  <c r="L1344" i="14"/>
  <c r="M1344" i="14" s="1"/>
  <c r="N1343" i="14"/>
  <c r="L1343" i="14"/>
  <c r="M1343" i="14" s="1"/>
  <c r="N1342" i="14"/>
  <c r="M1342" i="14"/>
  <c r="L1342" i="14"/>
  <c r="N1341" i="14"/>
  <c r="L1341" i="14"/>
  <c r="M1341" i="14" s="1"/>
  <c r="N1340" i="14"/>
  <c r="L1340" i="14"/>
  <c r="M1340" i="14" s="1"/>
  <c r="N1339" i="14"/>
  <c r="M1339" i="14"/>
  <c r="L1339" i="14"/>
  <c r="N1338" i="14"/>
  <c r="L1338" i="14"/>
  <c r="M1338" i="14" s="1"/>
  <c r="N1337" i="14"/>
  <c r="M1337" i="14"/>
  <c r="L1337" i="14"/>
  <c r="N1336" i="14"/>
  <c r="L1336" i="14"/>
  <c r="M1336" i="14" s="1"/>
  <c r="N1335" i="14"/>
  <c r="L1335" i="14"/>
  <c r="M1335" i="14" s="1"/>
  <c r="N1334" i="14"/>
  <c r="M1334" i="14"/>
  <c r="L1334" i="14"/>
  <c r="N1333" i="14"/>
  <c r="L1333" i="14"/>
  <c r="M1333" i="14" s="1"/>
  <c r="N1332" i="14"/>
  <c r="L1332" i="14"/>
  <c r="M1332" i="14" s="1"/>
  <c r="N1331" i="14"/>
  <c r="M1331" i="14"/>
  <c r="L1331" i="14"/>
  <c r="N1330" i="14"/>
  <c r="L1330" i="14"/>
  <c r="M1330" i="14" s="1"/>
  <c r="N1329" i="14"/>
  <c r="M1329" i="14"/>
  <c r="L1329" i="14"/>
  <c r="N1328" i="14"/>
  <c r="L1328" i="14"/>
  <c r="M1328" i="14" s="1"/>
  <c r="N1327" i="14"/>
  <c r="L1327" i="14"/>
  <c r="M1327" i="14" s="1"/>
  <c r="N1326" i="14"/>
  <c r="M1326" i="14"/>
  <c r="L1326" i="14"/>
  <c r="N1325" i="14"/>
  <c r="L1325" i="14"/>
  <c r="M1325" i="14" s="1"/>
  <c r="N1324" i="14"/>
  <c r="L1324" i="14"/>
  <c r="M1324" i="14" s="1"/>
  <c r="N1323" i="14"/>
  <c r="M1323" i="14"/>
  <c r="L1323" i="14"/>
  <c r="N1322" i="14"/>
  <c r="L1322" i="14"/>
  <c r="M1322" i="14" s="1"/>
  <c r="N1321" i="14"/>
  <c r="M1321" i="14"/>
  <c r="L1321" i="14"/>
  <c r="N1320" i="14"/>
  <c r="L1320" i="14"/>
  <c r="M1320" i="14" s="1"/>
  <c r="N1319" i="14"/>
  <c r="L1319" i="14"/>
  <c r="M1319" i="14" s="1"/>
  <c r="N1318" i="14"/>
  <c r="M1318" i="14"/>
  <c r="L1318" i="14"/>
  <c r="N1317" i="14"/>
  <c r="L1317" i="14"/>
  <c r="M1317" i="14" s="1"/>
  <c r="N1316" i="14"/>
  <c r="L1316" i="14"/>
  <c r="M1316" i="14" s="1"/>
  <c r="N1315" i="14"/>
  <c r="M1315" i="14"/>
  <c r="L1315" i="14"/>
  <c r="N1314" i="14"/>
  <c r="L1314" i="14"/>
  <c r="M1314" i="14" s="1"/>
  <c r="N1313" i="14"/>
  <c r="M1313" i="14"/>
  <c r="L1313" i="14"/>
  <c r="N1312" i="14"/>
  <c r="L1312" i="14"/>
  <c r="M1312" i="14" s="1"/>
  <c r="N1311" i="14"/>
  <c r="L1311" i="14"/>
  <c r="M1311" i="14" s="1"/>
  <c r="N1310" i="14"/>
  <c r="M1310" i="14"/>
  <c r="L1310" i="14"/>
  <c r="N1309" i="14"/>
  <c r="L1309" i="14"/>
  <c r="M1309" i="14" s="1"/>
  <c r="N1308" i="14"/>
  <c r="L1308" i="14"/>
  <c r="M1308" i="14" s="1"/>
  <c r="N1307" i="14"/>
  <c r="M1307" i="14"/>
  <c r="L1307" i="14"/>
  <c r="N1306" i="14"/>
  <c r="L1306" i="14"/>
  <c r="M1306" i="14" s="1"/>
  <c r="N1305" i="14"/>
  <c r="M1305" i="14"/>
  <c r="L1305" i="14"/>
  <c r="N1304" i="14"/>
  <c r="L1304" i="14"/>
  <c r="M1304" i="14" s="1"/>
  <c r="N1303" i="14"/>
  <c r="L1303" i="14"/>
  <c r="M1303" i="14" s="1"/>
  <c r="N1302" i="14"/>
  <c r="M1302" i="14"/>
  <c r="L1302" i="14"/>
  <c r="N1301" i="14"/>
  <c r="L1301" i="14"/>
  <c r="M1301" i="14" s="1"/>
  <c r="N1300" i="14"/>
  <c r="L1300" i="14"/>
  <c r="M1300" i="14" s="1"/>
  <c r="N1299" i="14"/>
  <c r="M1299" i="14"/>
  <c r="L1299" i="14"/>
  <c r="N1298" i="14"/>
  <c r="L1298" i="14"/>
  <c r="M1298" i="14" s="1"/>
  <c r="N1297" i="14"/>
  <c r="M1297" i="14"/>
  <c r="L1297" i="14"/>
  <c r="N1296" i="14"/>
  <c r="L1296" i="14"/>
  <c r="M1296" i="14" s="1"/>
  <c r="N1295" i="14"/>
  <c r="L1295" i="14"/>
  <c r="M1295" i="14" s="1"/>
  <c r="N1294" i="14"/>
  <c r="M1294" i="14"/>
  <c r="L1294" i="14"/>
  <c r="N1293" i="14"/>
  <c r="L1293" i="14"/>
  <c r="M1293" i="14" s="1"/>
  <c r="N1292" i="14"/>
  <c r="L1292" i="14"/>
  <c r="M1292" i="14" s="1"/>
  <c r="N1291" i="14"/>
  <c r="M1291" i="14"/>
  <c r="L1291" i="14"/>
  <c r="N1290" i="14"/>
  <c r="L1290" i="14"/>
  <c r="M1290" i="14" s="1"/>
  <c r="N1289" i="14"/>
  <c r="M1289" i="14"/>
  <c r="L1289" i="14"/>
  <c r="N1288" i="14"/>
  <c r="L1288" i="14"/>
  <c r="M1288" i="14" s="1"/>
  <c r="N1287" i="14"/>
  <c r="L1287" i="14"/>
  <c r="M1287" i="14" s="1"/>
  <c r="N1286" i="14"/>
  <c r="M1286" i="14"/>
  <c r="L1286" i="14"/>
  <c r="N1285" i="14"/>
  <c r="L1285" i="14"/>
  <c r="M1285" i="14" s="1"/>
  <c r="N1284" i="14"/>
  <c r="L1284" i="14"/>
  <c r="M1284" i="14" s="1"/>
  <c r="N1283" i="14"/>
  <c r="M1283" i="14"/>
  <c r="L1283" i="14"/>
  <c r="N1282" i="14"/>
  <c r="L1282" i="14"/>
  <c r="M1282" i="14" s="1"/>
  <c r="N1281" i="14"/>
  <c r="M1281" i="14"/>
  <c r="L1281" i="14"/>
  <c r="N1280" i="14"/>
  <c r="L1280" i="14"/>
  <c r="M1280" i="14" s="1"/>
  <c r="N1279" i="14"/>
  <c r="L1279" i="14"/>
  <c r="M1279" i="14" s="1"/>
  <c r="N1278" i="14"/>
  <c r="M1278" i="14"/>
  <c r="L1278" i="14"/>
  <c r="N1277" i="14"/>
  <c r="L1277" i="14"/>
  <c r="M1277" i="14" s="1"/>
  <c r="N1276" i="14"/>
  <c r="L1276" i="14"/>
  <c r="M1276" i="14" s="1"/>
  <c r="N1275" i="14"/>
  <c r="M1275" i="14"/>
  <c r="L1275" i="14"/>
  <c r="N1274" i="14"/>
  <c r="L1274" i="14"/>
  <c r="M1274" i="14" s="1"/>
  <c r="N1273" i="14"/>
  <c r="M1273" i="14"/>
  <c r="L1273" i="14"/>
  <c r="N1272" i="14"/>
  <c r="L1272" i="14"/>
  <c r="M1272" i="14" s="1"/>
  <c r="N1271" i="14"/>
  <c r="L1271" i="14"/>
  <c r="M1271" i="14" s="1"/>
  <c r="N1270" i="14"/>
  <c r="M1270" i="14"/>
  <c r="L1270" i="14"/>
  <c r="N1269" i="14"/>
  <c r="L1269" i="14"/>
  <c r="M1269" i="14" s="1"/>
  <c r="N1268" i="14"/>
  <c r="L1268" i="14"/>
  <c r="M1268" i="14" s="1"/>
  <c r="N1267" i="14"/>
  <c r="M1267" i="14"/>
  <c r="L1267" i="14"/>
  <c r="N1266" i="14"/>
  <c r="L1266" i="14"/>
  <c r="M1266" i="14" s="1"/>
  <c r="N1265" i="14"/>
  <c r="M1265" i="14"/>
  <c r="L1265" i="14"/>
  <c r="N1264" i="14"/>
  <c r="L1264" i="14"/>
  <c r="M1264" i="14" s="1"/>
  <c r="N1263" i="14"/>
  <c r="L1263" i="14"/>
  <c r="M1263" i="14" s="1"/>
  <c r="N1262" i="14"/>
  <c r="M1262" i="14"/>
  <c r="L1262" i="14"/>
  <c r="N1261" i="14"/>
  <c r="L1261" i="14"/>
  <c r="M1261" i="14" s="1"/>
  <c r="N1260" i="14"/>
  <c r="L1260" i="14"/>
  <c r="M1260" i="14" s="1"/>
  <c r="N1259" i="14"/>
  <c r="M1259" i="14"/>
  <c r="L1259" i="14"/>
  <c r="N1258" i="14"/>
  <c r="L1258" i="14"/>
  <c r="M1258" i="14" s="1"/>
  <c r="N1257" i="14"/>
  <c r="M1257" i="14"/>
  <c r="L1257" i="14"/>
  <c r="N1256" i="14"/>
  <c r="L1256" i="14"/>
  <c r="M1256" i="14" s="1"/>
  <c r="N1255" i="14"/>
  <c r="L1255" i="14"/>
  <c r="M1255" i="14" s="1"/>
  <c r="N1254" i="14"/>
  <c r="M1254" i="14"/>
  <c r="L1254" i="14"/>
  <c r="N1253" i="14"/>
  <c r="L1253" i="14"/>
  <c r="M1253" i="14" s="1"/>
  <c r="N1252" i="14"/>
  <c r="L1252" i="14"/>
  <c r="M1252" i="14" s="1"/>
  <c r="N1251" i="14"/>
  <c r="M1251" i="14"/>
  <c r="L1251" i="14"/>
  <c r="N1250" i="14"/>
  <c r="L1250" i="14"/>
  <c r="M1250" i="14" s="1"/>
  <c r="N1249" i="14"/>
  <c r="M1249" i="14"/>
  <c r="L1249" i="14"/>
  <c r="N1248" i="14"/>
  <c r="L1248" i="14"/>
  <c r="M1248" i="14" s="1"/>
  <c r="N1247" i="14"/>
  <c r="L1247" i="14"/>
  <c r="M1247" i="14" s="1"/>
  <c r="N1246" i="14"/>
  <c r="M1246" i="14"/>
  <c r="L1246" i="14"/>
  <c r="N1245" i="14"/>
  <c r="L1245" i="14"/>
  <c r="M1245" i="14" s="1"/>
  <c r="N1244" i="14"/>
  <c r="L1244" i="14"/>
  <c r="M1244" i="14" s="1"/>
  <c r="N1243" i="14"/>
  <c r="M1243" i="14"/>
  <c r="L1243" i="14"/>
  <c r="N1242" i="14"/>
  <c r="L1242" i="14"/>
  <c r="M1242" i="14" s="1"/>
  <c r="N1241" i="14"/>
  <c r="L1241" i="14"/>
  <c r="M1241" i="14" s="1"/>
  <c r="N1240" i="14"/>
  <c r="L1240" i="14"/>
  <c r="M1240" i="14" s="1"/>
  <c r="N1239" i="14"/>
  <c r="L1239" i="14"/>
  <c r="M1239" i="14" s="1"/>
  <c r="N1238" i="14"/>
  <c r="L1238" i="14"/>
  <c r="M1238" i="14" s="1"/>
  <c r="N1237" i="14"/>
  <c r="L1237" i="14"/>
  <c r="M1237" i="14" s="1"/>
  <c r="N1236" i="14"/>
  <c r="L1236" i="14"/>
  <c r="M1236" i="14" s="1"/>
  <c r="N1235" i="14"/>
  <c r="L1235" i="14"/>
  <c r="M1235" i="14" s="1"/>
  <c r="N1234" i="14"/>
  <c r="L1234" i="14"/>
  <c r="M1234" i="14" s="1"/>
  <c r="N1233" i="14"/>
  <c r="M1233" i="14"/>
  <c r="L1233" i="14"/>
  <c r="N1232" i="14"/>
  <c r="L1232" i="14"/>
  <c r="M1232" i="14" s="1"/>
  <c r="N1231" i="14"/>
  <c r="L1231" i="14"/>
  <c r="M1231" i="14" s="1"/>
  <c r="N1230" i="14"/>
  <c r="M1230" i="14"/>
  <c r="L1230" i="14"/>
  <c r="N1229" i="14"/>
  <c r="L1229" i="14"/>
  <c r="M1229" i="14" s="1"/>
  <c r="N1228" i="14"/>
  <c r="L1228" i="14"/>
  <c r="M1228" i="14" s="1"/>
  <c r="N1227" i="14"/>
  <c r="M1227" i="14"/>
  <c r="L1227" i="14"/>
  <c r="N1226" i="14"/>
  <c r="L1226" i="14"/>
  <c r="M1226" i="14" s="1"/>
  <c r="N1225" i="14"/>
  <c r="L1225" i="14"/>
  <c r="M1225" i="14" s="1"/>
  <c r="N1224" i="14"/>
  <c r="L1224" i="14"/>
  <c r="M1224" i="14" s="1"/>
  <c r="N1223" i="14"/>
  <c r="L1223" i="14"/>
  <c r="M1223" i="14" s="1"/>
  <c r="N1222" i="14"/>
  <c r="L1222" i="14"/>
  <c r="M1222" i="14" s="1"/>
  <c r="N1221" i="14"/>
  <c r="L1221" i="14"/>
  <c r="M1221" i="14" s="1"/>
  <c r="N1220" i="14"/>
  <c r="L1220" i="14"/>
  <c r="M1220" i="14" s="1"/>
  <c r="N1219" i="14"/>
  <c r="L1219" i="14"/>
  <c r="M1219" i="14" s="1"/>
  <c r="N1218" i="14"/>
  <c r="L1218" i="14"/>
  <c r="M1218" i="14" s="1"/>
  <c r="N1217" i="14"/>
  <c r="M1217" i="14"/>
  <c r="L1217" i="14"/>
  <c r="N1216" i="14"/>
  <c r="L1216" i="14"/>
  <c r="M1216" i="14" s="1"/>
  <c r="N1215" i="14"/>
  <c r="L1215" i="14"/>
  <c r="M1215" i="14" s="1"/>
  <c r="N1214" i="14"/>
  <c r="M1214" i="14"/>
  <c r="L1214" i="14"/>
  <c r="N1213" i="14"/>
  <c r="L1213" i="14"/>
  <c r="M1213" i="14" s="1"/>
  <c r="N1212" i="14"/>
  <c r="L1212" i="14"/>
  <c r="M1212" i="14" s="1"/>
  <c r="N1211" i="14"/>
  <c r="M1211" i="14"/>
  <c r="L1211" i="14"/>
  <c r="N1210" i="14"/>
  <c r="L1210" i="14"/>
  <c r="M1210" i="14" s="1"/>
  <c r="N1209" i="14"/>
  <c r="L1209" i="14"/>
  <c r="M1209" i="14" s="1"/>
  <c r="N1208" i="14"/>
  <c r="L1208" i="14"/>
  <c r="M1208" i="14" s="1"/>
  <c r="N1207" i="14"/>
  <c r="L1207" i="14"/>
  <c r="M1207" i="14" s="1"/>
  <c r="N1206" i="14"/>
  <c r="L1206" i="14"/>
  <c r="M1206" i="14" s="1"/>
  <c r="N1205" i="14"/>
  <c r="L1205" i="14"/>
  <c r="M1205" i="14" s="1"/>
  <c r="N1204" i="14"/>
  <c r="L1204" i="14"/>
  <c r="M1204" i="14" s="1"/>
  <c r="N1203" i="14"/>
  <c r="L1203" i="14"/>
  <c r="M1203" i="14" s="1"/>
  <c r="N1202" i="14"/>
  <c r="L1202" i="14"/>
  <c r="M1202" i="14" s="1"/>
  <c r="N1201" i="14"/>
  <c r="M1201" i="14"/>
  <c r="L1201" i="14"/>
  <c r="N1200" i="14"/>
  <c r="L1200" i="14"/>
  <c r="M1200" i="14" s="1"/>
  <c r="N1199" i="14"/>
  <c r="L1199" i="14"/>
  <c r="M1199" i="14" s="1"/>
  <c r="N1198" i="14"/>
  <c r="M1198" i="14"/>
  <c r="L1198" i="14"/>
  <c r="N1197" i="14"/>
  <c r="L1197" i="14"/>
  <c r="M1197" i="14" s="1"/>
  <c r="N1196" i="14"/>
  <c r="L1196" i="14"/>
  <c r="M1196" i="14" s="1"/>
  <c r="N1195" i="14"/>
  <c r="M1195" i="14"/>
  <c r="L1195" i="14"/>
  <c r="N1194" i="14"/>
  <c r="L1194" i="14"/>
  <c r="M1194" i="14" s="1"/>
  <c r="N1193" i="14"/>
  <c r="L1193" i="14"/>
  <c r="M1193" i="14" s="1"/>
  <c r="N1192" i="14"/>
  <c r="L1192" i="14"/>
  <c r="M1192" i="14" s="1"/>
  <c r="N1191" i="14"/>
  <c r="L1191" i="14"/>
  <c r="M1191" i="14" s="1"/>
  <c r="N1190" i="14"/>
  <c r="L1190" i="14"/>
  <c r="M1190" i="14" s="1"/>
  <c r="N1189" i="14"/>
  <c r="L1189" i="14"/>
  <c r="M1189" i="14" s="1"/>
  <c r="N1188" i="14"/>
  <c r="L1188" i="14"/>
  <c r="M1188" i="14" s="1"/>
  <c r="N1187" i="14"/>
  <c r="L1187" i="14"/>
  <c r="M1187" i="14" s="1"/>
  <c r="N1186" i="14"/>
  <c r="L1186" i="14"/>
  <c r="M1186" i="14" s="1"/>
  <c r="N1185" i="14"/>
  <c r="M1185" i="14"/>
  <c r="L1185" i="14"/>
  <c r="N1184" i="14"/>
  <c r="L1184" i="14"/>
  <c r="M1184" i="14" s="1"/>
  <c r="N1183" i="14"/>
  <c r="L1183" i="14"/>
  <c r="M1183" i="14" s="1"/>
  <c r="N1182" i="14"/>
  <c r="M1182" i="14"/>
  <c r="L1182" i="14"/>
  <c r="N1181" i="14"/>
  <c r="L1181" i="14"/>
  <c r="M1181" i="14" s="1"/>
  <c r="N1180" i="14"/>
  <c r="L1180" i="14"/>
  <c r="M1180" i="14" s="1"/>
  <c r="N1179" i="14"/>
  <c r="M1179" i="14"/>
  <c r="L1179" i="14"/>
  <c r="N1178" i="14"/>
  <c r="L1178" i="14"/>
  <c r="M1178" i="14" s="1"/>
  <c r="N1177" i="14"/>
  <c r="L1177" i="14"/>
  <c r="M1177" i="14" s="1"/>
  <c r="N1176" i="14"/>
  <c r="L1176" i="14"/>
  <c r="M1176" i="14" s="1"/>
  <c r="N1175" i="14"/>
  <c r="L1175" i="14"/>
  <c r="M1175" i="14" s="1"/>
  <c r="N1174" i="14"/>
  <c r="L1174" i="14"/>
  <c r="M1174" i="14" s="1"/>
  <c r="N1173" i="14"/>
  <c r="L1173" i="14"/>
  <c r="M1173" i="14" s="1"/>
  <c r="N1172" i="14"/>
  <c r="L1172" i="14"/>
  <c r="M1172" i="14" s="1"/>
  <c r="N1171" i="14"/>
  <c r="L1171" i="14"/>
  <c r="M1171" i="14" s="1"/>
  <c r="N1170" i="14"/>
  <c r="L1170" i="14"/>
  <c r="M1170" i="14" s="1"/>
  <c r="N1169" i="14"/>
  <c r="M1169" i="14"/>
  <c r="L1169" i="14"/>
  <c r="N1168" i="14"/>
  <c r="L1168" i="14"/>
  <c r="M1168" i="14" s="1"/>
  <c r="N1167" i="14"/>
  <c r="L1167" i="14"/>
  <c r="M1167" i="14" s="1"/>
  <c r="N1166" i="14"/>
  <c r="M1166" i="14"/>
  <c r="L1166" i="14"/>
  <c r="N1165" i="14"/>
  <c r="L1165" i="14"/>
  <c r="M1165" i="14" s="1"/>
  <c r="N1164" i="14"/>
  <c r="L1164" i="14"/>
  <c r="M1164" i="14" s="1"/>
  <c r="N1163" i="14"/>
  <c r="M1163" i="14"/>
  <c r="L1163" i="14"/>
  <c r="N1162" i="14"/>
  <c r="L1162" i="14"/>
  <c r="M1162" i="14" s="1"/>
  <c r="N1161" i="14"/>
  <c r="L1161" i="14"/>
  <c r="M1161" i="14" s="1"/>
  <c r="N1160" i="14"/>
  <c r="L1160" i="14"/>
  <c r="M1160" i="14" s="1"/>
  <c r="N1159" i="14"/>
  <c r="L1159" i="14"/>
  <c r="M1159" i="14" s="1"/>
  <c r="N1158" i="14"/>
  <c r="L1158" i="14"/>
  <c r="M1158" i="14" s="1"/>
  <c r="N1157" i="14"/>
  <c r="L1157" i="14"/>
  <c r="M1157" i="14" s="1"/>
  <c r="N1156" i="14"/>
  <c r="L1156" i="14"/>
  <c r="M1156" i="14" s="1"/>
  <c r="N1155" i="14"/>
  <c r="L1155" i="14"/>
  <c r="M1155" i="14" s="1"/>
  <c r="N1154" i="14"/>
  <c r="L1154" i="14"/>
  <c r="M1154" i="14" s="1"/>
  <c r="N1153" i="14"/>
  <c r="M1153" i="14"/>
  <c r="L1153" i="14"/>
  <c r="N1152" i="14"/>
  <c r="L1152" i="14"/>
  <c r="M1152" i="14" s="1"/>
  <c r="N1151" i="14"/>
  <c r="L1151" i="14"/>
  <c r="M1151" i="14" s="1"/>
  <c r="N1150" i="14"/>
  <c r="M1150" i="14"/>
  <c r="L1150" i="14"/>
  <c r="N1149" i="14"/>
  <c r="L1149" i="14"/>
  <c r="M1149" i="14" s="1"/>
  <c r="N1148" i="14"/>
  <c r="L1148" i="14"/>
  <c r="M1148" i="14" s="1"/>
  <c r="N1147" i="14"/>
  <c r="M1147" i="14"/>
  <c r="L1147" i="14"/>
  <c r="N1146" i="14"/>
  <c r="L1146" i="14"/>
  <c r="M1146" i="14" s="1"/>
  <c r="N1145" i="14"/>
  <c r="L1145" i="14"/>
  <c r="M1145" i="14" s="1"/>
  <c r="N1144" i="14"/>
  <c r="L1144" i="14"/>
  <c r="M1144" i="14" s="1"/>
  <c r="N1143" i="14"/>
  <c r="L1143" i="14"/>
  <c r="M1143" i="14" s="1"/>
  <c r="N1142" i="14"/>
  <c r="L1142" i="14"/>
  <c r="M1142" i="14" s="1"/>
  <c r="N1141" i="14"/>
  <c r="L1141" i="14"/>
  <c r="M1141" i="14" s="1"/>
  <c r="N1140" i="14"/>
  <c r="L1140" i="14"/>
  <c r="M1140" i="14" s="1"/>
  <c r="N1139" i="14"/>
  <c r="L1139" i="14"/>
  <c r="M1139" i="14" s="1"/>
  <c r="N1138" i="14"/>
  <c r="L1138" i="14"/>
  <c r="M1138" i="14" s="1"/>
  <c r="N1137" i="14"/>
  <c r="M1137" i="14"/>
  <c r="L1137" i="14"/>
  <c r="N1136" i="14"/>
  <c r="L1136" i="14"/>
  <c r="M1136" i="14" s="1"/>
  <c r="N1135" i="14"/>
  <c r="L1135" i="14"/>
  <c r="M1135" i="14" s="1"/>
  <c r="N1134" i="14"/>
  <c r="M1134" i="14"/>
  <c r="L1134" i="14"/>
  <c r="N1133" i="14"/>
  <c r="L1133" i="14"/>
  <c r="M1133" i="14" s="1"/>
  <c r="N1132" i="14"/>
  <c r="L1132" i="14"/>
  <c r="M1132" i="14" s="1"/>
  <c r="N1131" i="14"/>
  <c r="M1131" i="14"/>
  <c r="L1131" i="14"/>
  <c r="N1130" i="14"/>
  <c r="L1130" i="14"/>
  <c r="M1130" i="14" s="1"/>
  <c r="N1129" i="14"/>
  <c r="L1129" i="14"/>
  <c r="M1129" i="14" s="1"/>
  <c r="N1128" i="14"/>
  <c r="L1128" i="14"/>
  <c r="M1128" i="14" s="1"/>
  <c r="N1127" i="14"/>
  <c r="L1127" i="14"/>
  <c r="M1127" i="14" s="1"/>
  <c r="N1126" i="14"/>
  <c r="L1126" i="14"/>
  <c r="M1126" i="14" s="1"/>
  <c r="N1125" i="14"/>
  <c r="L1125" i="14"/>
  <c r="M1125" i="14" s="1"/>
  <c r="N1124" i="14"/>
  <c r="L1124" i="14"/>
  <c r="M1124" i="14" s="1"/>
  <c r="N1123" i="14"/>
  <c r="L1123" i="14"/>
  <c r="M1123" i="14" s="1"/>
  <c r="N1122" i="14"/>
  <c r="L1122" i="14"/>
  <c r="M1122" i="14" s="1"/>
  <c r="N1121" i="14"/>
  <c r="M1121" i="14"/>
  <c r="L1121" i="14"/>
  <c r="N1120" i="14"/>
  <c r="L1120" i="14"/>
  <c r="M1120" i="14" s="1"/>
  <c r="N1119" i="14"/>
  <c r="L1119" i="14"/>
  <c r="M1119" i="14" s="1"/>
  <c r="N1118" i="14"/>
  <c r="M1118" i="14"/>
  <c r="L1118" i="14"/>
  <c r="N1117" i="14"/>
  <c r="L1117" i="14"/>
  <c r="M1117" i="14" s="1"/>
  <c r="N1116" i="14"/>
  <c r="L1116" i="14"/>
  <c r="M1116" i="14" s="1"/>
  <c r="N1115" i="14"/>
  <c r="M1115" i="14"/>
  <c r="L1115" i="14"/>
  <c r="N1114" i="14"/>
  <c r="L1114" i="14"/>
  <c r="M1114" i="14" s="1"/>
  <c r="N1113" i="14"/>
  <c r="L1113" i="14"/>
  <c r="M1113" i="14" s="1"/>
  <c r="N1112" i="14"/>
  <c r="L1112" i="14"/>
  <c r="M1112" i="14" s="1"/>
  <c r="N1111" i="14"/>
  <c r="L1111" i="14"/>
  <c r="M1111" i="14" s="1"/>
  <c r="N1110" i="14"/>
  <c r="L1110" i="14"/>
  <c r="M1110" i="14" s="1"/>
  <c r="N1109" i="14"/>
  <c r="L1109" i="14"/>
  <c r="M1109" i="14" s="1"/>
  <c r="N1108" i="14"/>
  <c r="L1108" i="14"/>
  <c r="M1108" i="14" s="1"/>
  <c r="N1107" i="14"/>
  <c r="L1107" i="14"/>
  <c r="M1107" i="14" s="1"/>
  <c r="N1106" i="14"/>
  <c r="L1106" i="14"/>
  <c r="M1106" i="14" s="1"/>
  <c r="N1105" i="14"/>
  <c r="M1105" i="14"/>
  <c r="L1105" i="14"/>
  <c r="N1104" i="14"/>
  <c r="L1104" i="14"/>
  <c r="M1104" i="14" s="1"/>
  <c r="N1103" i="14"/>
  <c r="L1103" i="14"/>
  <c r="M1103" i="14" s="1"/>
  <c r="N1102" i="14"/>
  <c r="M1102" i="14"/>
  <c r="L1102" i="14"/>
  <c r="N1101" i="14"/>
  <c r="L1101" i="14"/>
  <c r="M1101" i="14" s="1"/>
  <c r="N1100" i="14"/>
  <c r="L1100" i="14"/>
  <c r="M1100" i="14" s="1"/>
  <c r="N1099" i="14"/>
  <c r="M1099" i="14"/>
  <c r="L1099" i="14"/>
  <c r="N1098" i="14"/>
  <c r="L1098" i="14"/>
  <c r="M1098" i="14" s="1"/>
  <c r="N1097" i="14"/>
  <c r="L1097" i="14"/>
  <c r="M1097" i="14" s="1"/>
  <c r="N1096" i="14"/>
  <c r="L1096" i="14"/>
  <c r="M1096" i="14" s="1"/>
  <c r="N1095" i="14"/>
  <c r="L1095" i="14"/>
  <c r="M1095" i="14" s="1"/>
  <c r="N1094" i="14"/>
  <c r="L1094" i="14"/>
  <c r="M1094" i="14" s="1"/>
  <c r="N1093" i="14"/>
  <c r="L1093" i="14"/>
  <c r="M1093" i="14" s="1"/>
  <c r="N1092" i="14"/>
  <c r="L1092" i="14"/>
  <c r="M1092" i="14" s="1"/>
  <c r="N1091" i="14"/>
  <c r="L1091" i="14"/>
  <c r="M1091" i="14" s="1"/>
  <c r="N1090" i="14"/>
  <c r="L1090" i="14"/>
  <c r="M1090" i="14" s="1"/>
  <c r="N1089" i="14"/>
  <c r="L1089" i="14"/>
  <c r="M1089" i="14" s="1"/>
  <c r="N1088" i="14"/>
  <c r="L1088" i="14"/>
  <c r="M1088" i="14" s="1"/>
  <c r="N1087" i="14"/>
  <c r="M1087" i="14"/>
  <c r="L1087" i="14"/>
  <c r="N1086" i="14"/>
  <c r="L1086" i="14"/>
  <c r="M1086" i="14" s="1"/>
  <c r="N1085" i="14"/>
  <c r="L1085" i="14"/>
  <c r="M1085" i="14" s="1"/>
  <c r="N1084" i="14"/>
  <c r="L1084" i="14"/>
  <c r="M1084" i="14" s="1"/>
  <c r="N1083" i="14"/>
  <c r="L1083" i="14"/>
  <c r="M1083" i="14" s="1"/>
  <c r="N1082" i="14"/>
  <c r="L1082" i="14"/>
  <c r="M1082" i="14" s="1"/>
  <c r="N1081" i="14"/>
  <c r="M1081" i="14"/>
  <c r="L1081" i="14"/>
  <c r="N1080" i="14"/>
  <c r="L1080" i="14"/>
  <c r="M1080" i="14" s="1"/>
  <c r="N1079" i="14"/>
  <c r="L1079" i="14"/>
  <c r="M1079" i="14" s="1"/>
  <c r="N1078" i="14"/>
  <c r="L1078" i="14"/>
  <c r="M1078" i="14" s="1"/>
  <c r="N1077" i="14"/>
  <c r="L1077" i="14"/>
  <c r="M1077" i="14" s="1"/>
  <c r="N1076" i="14"/>
  <c r="L1076" i="14"/>
  <c r="M1076" i="14" s="1"/>
  <c r="N1075" i="14"/>
  <c r="L1075" i="14"/>
  <c r="M1075" i="14" s="1"/>
  <c r="N1074" i="14"/>
  <c r="L1074" i="14"/>
  <c r="M1074" i="14" s="1"/>
  <c r="N1073" i="14"/>
  <c r="M1073" i="14"/>
  <c r="L1073" i="14"/>
  <c r="N1072" i="14"/>
  <c r="L1072" i="14"/>
  <c r="M1072" i="14" s="1"/>
  <c r="N1071" i="14"/>
  <c r="L1071" i="14"/>
  <c r="M1071" i="14" s="1"/>
  <c r="N1070" i="14"/>
  <c r="L1070" i="14"/>
  <c r="M1070" i="14" s="1"/>
  <c r="N1069" i="14"/>
  <c r="L1069" i="14"/>
  <c r="M1069" i="14" s="1"/>
  <c r="N1068" i="14"/>
  <c r="L1068" i="14"/>
  <c r="M1068" i="14" s="1"/>
  <c r="N1067" i="14"/>
  <c r="L1067" i="14"/>
  <c r="M1067" i="14" s="1"/>
  <c r="N1066" i="14"/>
  <c r="L1066" i="14"/>
  <c r="M1066" i="14" s="1"/>
  <c r="N1065" i="14"/>
  <c r="M1065" i="14"/>
  <c r="L1065" i="14"/>
  <c r="N1064" i="14"/>
  <c r="L1064" i="14"/>
  <c r="M1064" i="14" s="1"/>
  <c r="N1063" i="14"/>
  <c r="L1063" i="14"/>
  <c r="M1063" i="14" s="1"/>
  <c r="N1062" i="14"/>
  <c r="L1062" i="14"/>
  <c r="M1062" i="14" s="1"/>
  <c r="N1061" i="14"/>
  <c r="L1061" i="14"/>
  <c r="M1061" i="14" s="1"/>
  <c r="N1060" i="14"/>
  <c r="L1060" i="14"/>
  <c r="M1060" i="14" s="1"/>
  <c r="N1059" i="14"/>
  <c r="L1059" i="14"/>
  <c r="M1059" i="14" s="1"/>
  <c r="N1058" i="14"/>
  <c r="L1058" i="14"/>
  <c r="M1058" i="14" s="1"/>
  <c r="N1057" i="14"/>
  <c r="M1057" i="14"/>
  <c r="L1057" i="14"/>
  <c r="N1056" i="14"/>
  <c r="L1056" i="14"/>
  <c r="M1056" i="14" s="1"/>
  <c r="N1055" i="14"/>
  <c r="L1055" i="14"/>
  <c r="M1055" i="14" s="1"/>
  <c r="N1054" i="14"/>
  <c r="L1054" i="14"/>
  <c r="M1054" i="14" s="1"/>
  <c r="N1053" i="14"/>
  <c r="L1053" i="14"/>
  <c r="M1053" i="14" s="1"/>
  <c r="N1052" i="14"/>
  <c r="L1052" i="14"/>
  <c r="M1052" i="14" s="1"/>
  <c r="N1051" i="14"/>
  <c r="L1051" i="14"/>
  <c r="M1051" i="14" s="1"/>
  <c r="N1050" i="14"/>
  <c r="L1050" i="14"/>
  <c r="M1050" i="14" s="1"/>
  <c r="N1049" i="14"/>
  <c r="M1049" i="14"/>
  <c r="L1049" i="14"/>
  <c r="N1048" i="14"/>
  <c r="L1048" i="14"/>
  <c r="M1048" i="14" s="1"/>
  <c r="N1047" i="14"/>
  <c r="L1047" i="14"/>
  <c r="M1047" i="14" s="1"/>
  <c r="N1046" i="14"/>
  <c r="L1046" i="14"/>
  <c r="M1046" i="14" s="1"/>
  <c r="N1045" i="14"/>
  <c r="L1045" i="14"/>
  <c r="M1045" i="14" s="1"/>
  <c r="N1044" i="14"/>
  <c r="L1044" i="14"/>
  <c r="M1044" i="14" s="1"/>
  <c r="N1043" i="14"/>
  <c r="L1043" i="14"/>
  <c r="M1043" i="14" s="1"/>
  <c r="N1042" i="14"/>
  <c r="L1042" i="14"/>
  <c r="M1042" i="14" s="1"/>
  <c r="N1041" i="14"/>
  <c r="M1041" i="14"/>
  <c r="L1041" i="14"/>
  <c r="N1040" i="14"/>
  <c r="L1040" i="14"/>
  <c r="M1040" i="14" s="1"/>
  <c r="N1039" i="14"/>
  <c r="L1039" i="14"/>
  <c r="M1039" i="14" s="1"/>
  <c r="N1038" i="14"/>
  <c r="L1038" i="14"/>
  <c r="M1038" i="14" s="1"/>
  <c r="N1037" i="14"/>
  <c r="L1037" i="14"/>
  <c r="M1037" i="14" s="1"/>
  <c r="N1036" i="14"/>
  <c r="L1036" i="14"/>
  <c r="M1036" i="14" s="1"/>
  <c r="N1035" i="14"/>
  <c r="L1035" i="14"/>
  <c r="M1035" i="14" s="1"/>
  <c r="N1034" i="14"/>
  <c r="L1034" i="14"/>
  <c r="M1034" i="14" s="1"/>
  <c r="N1033" i="14"/>
  <c r="M1033" i="14"/>
  <c r="L1033" i="14"/>
  <c r="N1032" i="14"/>
  <c r="L1032" i="14"/>
  <c r="M1032" i="14" s="1"/>
  <c r="N1031" i="14"/>
  <c r="L1031" i="14"/>
  <c r="M1031" i="14" s="1"/>
  <c r="N1030" i="14"/>
  <c r="L1030" i="14"/>
  <c r="M1030" i="14" s="1"/>
  <c r="N1029" i="14"/>
  <c r="L1029" i="14"/>
  <c r="M1029" i="14" s="1"/>
  <c r="N1028" i="14"/>
  <c r="L1028" i="14"/>
  <c r="M1028" i="14" s="1"/>
  <c r="N1027" i="14"/>
  <c r="L1027" i="14"/>
  <c r="M1027" i="14" s="1"/>
  <c r="N1026" i="14"/>
  <c r="L1026" i="14"/>
  <c r="M1026" i="14" s="1"/>
  <c r="N1025" i="14"/>
  <c r="M1025" i="14"/>
  <c r="L1025" i="14"/>
  <c r="N1024" i="14"/>
  <c r="L1024" i="14"/>
  <c r="M1024" i="14" s="1"/>
  <c r="N1023" i="14"/>
  <c r="L1023" i="14"/>
  <c r="M1023" i="14" s="1"/>
  <c r="N1022" i="14"/>
  <c r="L1022" i="14"/>
  <c r="M1022" i="14" s="1"/>
  <c r="N1021" i="14"/>
  <c r="L1021" i="14"/>
  <c r="M1021" i="14" s="1"/>
  <c r="N1020" i="14"/>
  <c r="L1020" i="14"/>
  <c r="M1020" i="14" s="1"/>
  <c r="N1019" i="14"/>
  <c r="L1019" i="14"/>
  <c r="M1019" i="14" s="1"/>
  <c r="N1018" i="14"/>
  <c r="L1018" i="14"/>
  <c r="M1018" i="14" s="1"/>
  <c r="N1017" i="14"/>
  <c r="M1017" i="14"/>
  <c r="L1017" i="14"/>
  <c r="N1016" i="14"/>
  <c r="L1016" i="14"/>
  <c r="M1016" i="14" s="1"/>
  <c r="N1015" i="14"/>
  <c r="L1015" i="14"/>
  <c r="M1015" i="14" s="1"/>
  <c r="N1014" i="14"/>
  <c r="L1014" i="14"/>
  <c r="M1014" i="14" s="1"/>
  <c r="N1013" i="14"/>
  <c r="L1013" i="14"/>
  <c r="M1013" i="14" s="1"/>
  <c r="N1012" i="14"/>
  <c r="L1012" i="14"/>
  <c r="M1012" i="14" s="1"/>
  <c r="N1011" i="14"/>
  <c r="L1011" i="14"/>
  <c r="M1011" i="14" s="1"/>
  <c r="N1010" i="14"/>
  <c r="L1010" i="14"/>
  <c r="M1010" i="14" s="1"/>
  <c r="N1009" i="14"/>
  <c r="M1009" i="14"/>
  <c r="L1009" i="14"/>
  <c r="N1008" i="14"/>
  <c r="L1008" i="14"/>
  <c r="M1008" i="14" s="1"/>
  <c r="N1007" i="14"/>
  <c r="L1007" i="14"/>
  <c r="M1007" i="14" s="1"/>
  <c r="N1006" i="14"/>
  <c r="L1006" i="14"/>
  <c r="M1006" i="14" s="1"/>
  <c r="N1005" i="14"/>
  <c r="L1005" i="14"/>
  <c r="M1005" i="14" s="1"/>
  <c r="N1004" i="14"/>
  <c r="L1004" i="14"/>
  <c r="M1004" i="14" s="1"/>
  <c r="N1003" i="14"/>
  <c r="L1003" i="14"/>
  <c r="M1003" i="14" s="1"/>
  <c r="N1002" i="14"/>
  <c r="L1002" i="14"/>
  <c r="M1002" i="14" s="1"/>
  <c r="N1001" i="14"/>
  <c r="M1001" i="14"/>
  <c r="L1001" i="14"/>
  <c r="N1000" i="14"/>
  <c r="L1000" i="14"/>
  <c r="M1000" i="14" s="1"/>
  <c r="N999" i="14"/>
  <c r="L999" i="14"/>
  <c r="M999" i="14" s="1"/>
  <c r="N998" i="14"/>
  <c r="L998" i="14"/>
  <c r="M998" i="14" s="1"/>
  <c r="N997" i="14"/>
  <c r="L997" i="14"/>
  <c r="M997" i="14" s="1"/>
  <c r="N996" i="14"/>
  <c r="L996" i="14"/>
  <c r="M996" i="14" s="1"/>
  <c r="N995" i="14"/>
  <c r="L995" i="14"/>
  <c r="M995" i="14" s="1"/>
  <c r="N994" i="14"/>
  <c r="L994" i="14"/>
  <c r="M994" i="14" s="1"/>
  <c r="N993" i="14"/>
  <c r="M993" i="14"/>
  <c r="L993" i="14"/>
  <c r="N992" i="14"/>
  <c r="L992" i="14"/>
  <c r="M992" i="14" s="1"/>
  <c r="N991" i="14"/>
  <c r="L991" i="14"/>
  <c r="M991" i="14" s="1"/>
  <c r="N990" i="14"/>
  <c r="L990" i="14"/>
  <c r="M990" i="14" s="1"/>
  <c r="N989" i="14"/>
  <c r="L989" i="14"/>
  <c r="M989" i="14" s="1"/>
  <c r="N988" i="14"/>
  <c r="L988" i="14"/>
  <c r="M988" i="14" s="1"/>
  <c r="N987" i="14"/>
  <c r="L987" i="14"/>
  <c r="M987" i="14" s="1"/>
  <c r="N986" i="14"/>
  <c r="L986" i="14"/>
  <c r="M986" i="14" s="1"/>
  <c r="N985" i="14"/>
  <c r="M985" i="14"/>
  <c r="L985" i="14"/>
  <c r="N984" i="14"/>
  <c r="L984" i="14"/>
  <c r="M984" i="14" s="1"/>
  <c r="N983" i="14"/>
  <c r="L983" i="14"/>
  <c r="M983" i="14" s="1"/>
  <c r="N982" i="14"/>
  <c r="L982" i="14"/>
  <c r="M982" i="14" s="1"/>
  <c r="N981" i="14"/>
  <c r="L981" i="14"/>
  <c r="M981" i="14" s="1"/>
  <c r="N980" i="14"/>
  <c r="L980" i="14"/>
  <c r="M980" i="14" s="1"/>
  <c r="N979" i="14"/>
  <c r="L979" i="14"/>
  <c r="M979" i="14" s="1"/>
  <c r="N978" i="14"/>
  <c r="L978" i="14"/>
  <c r="M978" i="14" s="1"/>
  <c r="N977" i="14"/>
  <c r="M977" i="14"/>
  <c r="L977" i="14"/>
  <c r="N976" i="14"/>
  <c r="L976" i="14"/>
  <c r="M976" i="14" s="1"/>
  <c r="N975" i="14"/>
  <c r="L975" i="14"/>
  <c r="M975" i="14" s="1"/>
  <c r="N974" i="14"/>
  <c r="L974" i="14"/>
  <c r="M974" i="14" s="1"/>
  <c r="N973" i="14"/>
  <c r="L973" i="14"/>
  <c r="M973" i="14" s="1"/>
  <c r="N972" i="14"/>
  <c r="L972" i="14"/>
  <c r="M972" i="14" s="1"/>
  <c r="N971" i="14"/>
  <c r="L971" i="14"/>
  <c r="M971" i="14" s="1"/>
  <c r="N970" i="14"/>
  <c r="L970" i="14"/>
  <c r="M970" i="14" s="1"/>
  <c r="N969" i="14"/>
  <c r="M969" i="14"/>
  <c r="L969" i="14"/>
  <c r="N968" i="14"/>
  <c r="L968" i="14"/>
  <c r="M968" i="14" s="1"/>
  <c r="N967" i="14"/>
  <c r="L967" i="14"/>
  <c r="M967" i="14" s="1"/>
  <c r="N966" i="14"/>
  <c r="L966" i="14"/>
  <c r="M966" i="14" s="1"/>
  <c r="N965" i="14"/>
  <c r="L965" i="14"/>
  <c r="M965" i="14" s="1"/>
  <c r="N964" i="14"/>
  <c r="L964" i="14"/>
  <c r="M964" i="14" s="1"/>
  <c r="N963" i="14"/>
  <c r="L963" i="14"/>
  <c r="M963" i="14" s="1"/>
  <c r="N962" i="14"/>
  <c r="L962" i="14"/>
  <c r="M962" i="14" s="1"/>
  <c r="N961" i="14"/>
  <c r="M961" i="14"/>
  <c r="L961" i="14"/>
  <c r="N960" i="14"/>
  <c r="L960" i="14"/>
  <c r="M960" i="14" s="1"/>
  <c r="N959" i="14"/>
  <c r="L959" i="14"/>
  <c r="M959" i="14" s="1"/>
  <c r="N958" i="14"/>
  <c r="L958" i="14"/>
  <c r="M958" i="14" s="1"/>
  <c r="N957" i="14"/>
  <c r="L957" i="14"/>
  <c r="M957" i="14" s="1"/>
  <c r="N956" i="14"/>
  <c r="L956" i="14"/>
  <c r="M956" i="14" s="1"/>
  <c r="N955" i="14"/>
  <c r="L955" i="14"/>
  <c r="M955" i="14" s="1"/>
  <c r="N954" i="14"/>
  <c r="L954" i="14"/>
  <c r="M954" i="14" s="1"/>
  <c r="N953" i="14"/>
  <c r="M953" i="14"/>
  <c r="L953" i="14"/>
  <c r="N952" i="14"/>
  <c r="L952" i="14"/>
  <c r="M952" i="14" s="1"/>
  <c r="N951" i="14"/>
  <c r="L951" i="14"/>
  <c r="M951" i="14" s="1"/>
  <c r="N950" i="14"/>
  <c r="L950" i="14"/>
  <c r="M950" i="14" s="1"/>
  <c r="N949" i="14"/>
  <c r="L949" i="14"/>
  <c r="M949" i="14" s="1"/>
  <c r="N948" i="14"/>
  <c r="L948" i="14"/>
  <c r="M948" i="14" s="1"/>
  <c r="N947" i="14"/>
  <c r="L947" i="14"/>
  <c r="M947" i="14" s="1"/>
  <c r="N946" i="14"/>
  <c r="L946" i="14"/>
  <c r="M946" i="14" s="1"/>
  <c r="N945" i="14"/>
  <c r="M945" i="14"/>
  <c r="L945" i="14"/>
  <c r="N944" i="14"/>
  <c r="L944" i="14"/>
  <c r="M944" i="14" s="1"/>
  <c r="N943" i="14"/>
  <c r="L943" i="14"/>
  <c r="M943" i="14" s="1"/>
  <c r="N942" i="14"/>
  <c r="L942" i="14"/>
  <c r="M942" i="14" s="1"/>
  <c r="N941" i="14"/>
  <c r="L941" i="14"/>
  <c r="M941" i="14" s="1"/>
  <c r="N940" i="14"/>
  <c r="L940" i="14"/>
  <c r="M940" i="14" s="1"/>
  <c r="N939" i="14"/>
  <c r="L939" i="14"/>
  <c r="M939" i="14" s="1"/>
  <c r="N938" i="14"/>
  <c r="L938" i="14"/>
  <c r="M938" i="14" s="1"/>
  <c r="N937" i="14"/>
  <c r="M937" i="14"/>
  <c r="L937" i="14"/>
  <c r="N936" i="14"/>
  <c r="L936" i="14"/>
  <c r="M936" i="14" s="1"/>
  <c r="N935" i="14"/>
  <c r="L935" i="14"/>
  <c r="M935" i="14" s="1"/>
  <c r="N934" i="14"/>
  <c r="L934" i="14"/>
  <c r="M934" i="14" s="1"/>
  <c r="N933" i="14"/>
  <c r="L933" i="14"/>
  <c r="M933" i="14" s="1"/>
  <c r="N932" i="14"/>
  <c r="L932" i="14"/>
  <c r="M932" i="14" s="1"/>
  <c r="N931" i="14"/>
  <c r="L931" i="14"/>
  <c r="M931" i="14" s="1"/>
  <c r="N930" i="14"/>
  <c r="L930" i="14"/>
  <c r="M930" i="14" s="1"/>
  <c r="N929" i="14"/>
  <c r="M929" i="14"/>
  <c r="L929" i="14"/>
  <c r="N928" i="14"/>
  <c r="L928" i="14"/>
  <c r="M928" i="14" s="1"/>
  <c r="N927" i="14"/>
  <c r="L927" i="14"/>
  <c r="M927" i="14" s="1"/>
  <c r="N926" i="14"/>
  <c r="L926" i="14"/>
  <c r="M926" i="14" s="1"/>
  <c r="N925" i="14"/>
  <c r="L925" i="14"/>
  <c r="M925" i="14" s="1"/>
  <c r="N924" i="14"/>
  <c r="L924" i="14"/>
  <c r="M924" i="14" s="1"/>
  <c r="N923" i="14"/>
  <c r="L923" i="14"/>
  <c r="M923" i="14" s="1"/>
  <c r="N922" i="14"/>
  <c r="L922" i="14"/>
  <c r="M922" i="14" s="1"/>
  <c r="N921" i="14"/>
  <c r="M921" i="14"/>
  <c r="L921" i="14"/>
  <c r="N920" i="14"/>
  <c r="L920" i="14"/>
  <c r="M920" i="14" s="1"/>
  <c r="N919" i="14"/>
  <c r="L919" i="14"/>
  <c r="M919" i="14" s="1"/>
  <c r="N918" i="14"/>
  <c r="L918" i="14"/>
  <c r="M918" i="14" s="1"/>
  <c r="N917" i="14"/>
  <c r="L917" i="14"/>
  <c r="M917" i="14" s="1"/>
  <c r="N916" i="14"/>
  <c r="L916" i="14"/>
  <c r="M916" i="14" s="1"/>
  <c r="N915" i="14"/>
  <c r="L915" i="14"/>
  <c r="M915" i="14" s="1"/>
  <c r="N914" i="14"/>
  <c r="L914" i="14"/>
  <c r="M914" i="14" s="1"/>
  <c r="N913" i="14"/>
  <c r="M913" i="14"/>
  <c r="L913" i="14"/>
  <c r="N912" i="14"/>
  <c r="L912" i="14"/>
  <c r="M912" i="14" s="1"/>
  <c r="N911" i="14"/>
  <c r="L911" i="14"/>
  <c r="M911" i="14" s="1"/>
  <c r="N910" i="14"/>
  <c r="L910" i="14"/>
  <c r="M910" i="14" s="1"/>
  <c r="N909" i="14"/>
  <c r="L909" i="14"/>
  <c r="M909" i="14" s="1"/>
  <c r="N908" i="14"/>
  <c r="L908" i="14"/>
  <c r="M908" i="14" s="1"/>
  <c r="N907" i="14"/>
  <c r="L907" i="14"/>
  <c r="M907" i="14" s="1"/>
  <c r="N906" i="14"/>
  <c r="L906" i="14"/>
  <c r="M906" i="14" s="1"/>
  <c r="N905" i="14"/>
  <c r="M905" i="14"/>
  <c r="L905" i="14"/>
  <c r="N904" i="14"/>
  <c r="L904" i="14"/>
  <c r="M904" i="14" s="1"/>
  <c r="N903" i="14"/>
  <c r="L903" i="14"/>
  <c r="M903" i="14" s="1"/>
  <c r="N902" i="14"/>
  <c r="L902" i="14"/>
  <c r="M902" i="14" s="1"/>
  <c r="N901" i="14"/>
  <c r="L901" i="14"/>
  <c r="M901" i="14" s="1"/>
  <c r="N900" i="14"/>
  <c r="L900" i="14"/>
  <c r="M900" i="14" s="1"/>
  <c r="N899" i="14"/>
  <c r="L899" i="14"/>
  <c r="M899" i="14" s="1"/>
  <c r="N898" i="14"/>
  <c r="L898" i="14"/>
  <c r="M898" i="14" s="1"/>
  <c r="N897" i="14"/>
  <c r="M897" i="14"/>
  <c r="L897" i="14"/>
  <c r="N896" i="14"/>
  <c r="L896" i="14"/>
  <c r="M896" i="14" s="1"/>
  <c r="N895" i="14"/>
  <c r="L895" i="14"/>
  <c r="M895" i="14" s="1"/>
  <c r="N894" i="14"/>
  <c r="L894" i="14"/>
  <c r="M894" i="14" s="1"/>
  <c r="N893" i="14"/>
  <c r="L893" i="14"/>
  <c r="M893" i="14" s="1"/>
  <c r="N892" i="14"/>
  <c r="L892" i="14"/>
  <c r="M892" i="14" s="1"/>
  <c r="N891" i="14"/>
  <c r="L891" i="14"/>
  <c r="M891" i="14" s="1"/>
  <c r="N890" i="14"/>
  <c r="L890" i="14"/>
  <c r="M890" i="14" s="1"/>
  <c r="N889" i="14"/>
  <c r="M889" i="14"/>
  <c r="L889" i="14"/>
  <c r="N888" i="14"/>
  <c r="L888" i="14"/>
  <c r="M888" i="14" s="1"/>
  <c r="N887" i="14"/>
  <c r="L887" i="14"/>
  <c r="M887" i="14" s="1"/>
  <c r="N886" i="14"/>
  <c r="L886" i="14"/>
  <c r="M886" i="14" s="1"/>
  <c r="N885" i="14"/>
  <c r="L885" i="14"/>
  <c r="M885" i="14" s="1"/>
  <c r="N884" i="14"/>
  <c r="L884" i="14"/>
  <c r="M884" i="14" s="1"/>
  <c r="N883" i="14"/>
  <c r="L883" i="14"/>
  <c r="M883" i="14" s="1"/>
  <c r="N882" i="14"/>
  <c r="L882" i="14"/>
  <c r="M882" i="14" s="1"/>
  <c r="N881" i="14"/>
  <c r="M881" i="14"/>
  <c r="L881" i="14"/>
  <c r="N880" i="14"/>
  <c r="L880" i="14"/>
  <c r="M880" i="14" s="1"/>
  <c r="N879" i="14"/>
  <c r="L879" i="14"/>
  <c r="M879" i="14" s="1"/>
  <c r="N878" i="14"/>
  <c r="L878" i="14"/>
  <c r="M878" i="14" s="1"/>
  <c r="N877" i="14"/>
  <c r="L877" i="14"/>
  <c r="M877" i="14" s="1"/>
  <c r="N876" i="14"/>
  <c r="L876" i="14"/>
  <c r="M876" i="14" s="1"/>
  <c r="N875" i="14"/>
  <c r="L875" i="14"/>
  <c r="M875" i="14" s="1"/>
  <c r="N874" i="14"/>
  <c r="L874" i="14"/>
  <c r="M874" i="14" s="1"/>
  <c r="N873" i="14"/>
  <c r="M873" i="14"/>
  <c r="L873" i="14"/>
  <c r="N872" i="14"/>
  <c r="L872" i="14"/>
  <c r="M872" i="14" s="1"/>
  <c r="N871" i="14"/>
  <c r="L871" i="14"/>
  <c r="M871" i="14" s="1"/>
  <c r="N870" i="14"/>
  <c r="L870" i="14"/>
  <c r="M870" i="14" s="1"/>
  <c r="N869" i="14"/>
  <c r="L869" i="14"/>
  <c r="M869" i="14" s="1"/>
  <c r="N868" i="14"/>
  <c r="L868" i="14"/>
  <c r="M868" i="14" s="1"/>
  <c r="N867" i="14"/>
  <c r="L867" i="14"/>
  <c r="M867" i="14" s="1"/>
  <c r="N866" i="14"/>
  <c r="L866" i="14"/>
  <c r="M866" i="14" s="1"/>
  <c r="N865" i="14"/>
  <c r="M865" i="14"/>
  <c r="L865" i="14"/>
  <c r="N864" i="14"/>
  <c r="L864" i="14"/>
  <c r="M864" i="14" s="1"/>
  <c r="N863" i="14"/>
  <c r="L863" i="14"/>
  <c r="M863" i="14" s="1"/>
  <c r="N862" i="14"/>
  <c r="L862" i="14"/>
  <c r="M862" i="14" s="1"/>
  <c r="N861" i="14"/>
  <c r="L861" i="14"/>
  <c r="M861" i="14" s="1"/>
  <c r="N860" i="14"/>
  <c r="L860" i="14"/>
  <c r="M860" i="14" s="1"/>
  <c r="N859" i="14"/>
  <c r="L859" i="14"/>
  <c r="M859" i="14" s="1"/>
  <c r="N858" i="14"/>
  <c r="L858" i="14"/>
  <c r="M858" i="14" s="1"/>
  <c r="N857" i="14"/>
  <c r="M857" i="14"/>
  <c r="L857" i="14"/>
  <c r="N856" i="14"/>
  <c r="L856" i="14"/>
  <c r="M856" i="14" s="1"/>
  <c r="N855" i="14"/>
  <c r="L855" i="14"/>
  <c r="M855" i="14" s="1"/>
  <c r="N854" i="14"/>
  <c r="L854" i="14"/>
  <c r="M854" i="14" s="1"/>
  <c r="N853" i="14"/>
  <c r="L853" i="14"/>
  <c r="M853" i="14" s="1"/>
  <c r="N852" i="14"/>
  <c r="L852" i="14"/>
  <c r="M852" i="14" s="1"/>
  <c r="N851" i="14"/>
  <c r="L851" i="14"/>
  <c r="M851" i="14" s="1"/>
  <c r="N850" i="14"/>
  <c r="L850" i="14"/>
  <c r="M850" i="14" s="1"/>
  <c r="N849" i="14"/>
  <c r="M849" i="14"/>
  <c r="L849" i="14"/>
  <c r="N848" i="14"/>
  <c r="L848" i="14"/>
  <c r="M848" i="14" s="1"/>
  <c r="N847" i="14"/>
  <c r="L847" i="14"/>
  <c r="M847" i="14" s="1"/>
  <c r="N846" i="14"/>
  <c r="L846" i="14"/>
  <c r="M846" i="14" s="1"/>
  <c r="N845" i="14"/>
  <c r="L845" i="14"/>
  <c r="M845" i="14" s="1"/>
  <c r="N844" i="14"/>
  <c r="L844" i="14"/>
  <c r="M844" i="14" s="1"/>
  <c r="N843" i="14"/>
  <c r="L843" i="14"/>
  <c r="M843" i="14" s="1"/>
  <c r="N842" i="14"/>
  <c r="L842" i="14"/>
  <c r="M842" i="14" s="1"/>
  <c r="N841" i="14"/>
  <c r="M841" i="14"/>
  <c r="L841" i="14"/>
  <c r="N840" i="14"/>
  <c r="L840" i="14"/>
  <c r="M840" i="14" s="1"/>
  <c r="N839" i="14"/>
  <c r="L839" i="14"/>
  <c r="M839" i="14" s="1"/>
  <c r="N838" i="14"/>
  <c r="L838" i="14"/>
  <c r="M838" i="14" s="1"/>
  <c r="N837" i="14"/>
  <c r="L837" i="14"/>
  <c r="M837" i="14" s="1"/>
  <c r="N836" i="14"/>
  <c r="L836" i="14"/>
  <c r="M836" i="14" s="1"/>
  <c r="N835" i="14"/>
  <c r="L835" i="14"/>
  <c r="M835" i="14" s="1"/>
  <c r="N834" i="14"/>
  <c r="L834" i="14"/>
  <c r="M834" i="14" s="1"/>
  <c r="N833" i="14"/>
  <c r="M833" i="14"/>
  <c r="L833" i="14"/>
  <c r="N832" i="14"/>
  <c r="L832" i="14"/>
  <c r="M832" i="14" s="1"/>
  <c r="N831" i="14"/>
  <c r="L831" i="14"/>
  <c r="M831" i="14" s="1"/>
  <c r="N830" i="14"/>
  <c r="L830" i="14"/>
  <c r="M830" i="14" s="1"/>
  <c r="N829" i="14"/>
  <c r="L829" i="14"/>
  <c r="M829" i="14" s="1"/>
  <c r="N828" i="14"/>
  <c r="L828" i="14"/>
  <c r="M828" i="14" s="1"/>
  <c r="N827" i="14"/>
  <c r="L827" i="14"/>
  <c r="M827" i="14" s="1"/>
  <c r="N826" i="14"/>
  <c r="L826" i="14"/>
  <c r="M826" i="14" s="1"/>
  <c r="N825" i="14"/>
  <c r="M825" i="14"/>
  <c r="L825" i="14"/>
  <c r="N824" i="14"/>
  <c r="L824" i="14"/>
  <c r="M824" i="14" s="1"/>
  <c r="N823" i="14"/>
  <c r="L823" i="14"/>
  <c r="M823" i="14" s="1"/>
  <c r="N822" i="14"/>
  <c r="L822" i="14"/>
  <c r="M822" i="14" s="1"/>
  <c r="N821" i="14"/>
  <c r="L821" i="14"/>
  <c r="M821" i="14" s="1"/>
  <c r="N820" i="14"/>
  <c r="L820" i="14"/>
  <c r="M820" i="14" s="1"/>
  <c r="N819" i="14"/>
  <c r="L819" i="14"/>
  <c r="M819" i="14" s="1"/>
  <c r="N818" i="14"/>
  <c r="L818" i="14"/>
  <c r="M818" i="14" s="1"/>
  <c r="N817" i="14"/>
  <c r="M817" i="14"/>
  <c r="L817" i="14"/>
  <c r="N816" i="14"/>
  <c r="L816" i="14"/>
  <c r="M816" i="14" s="1"/>
  <c r="N815" i="14"/>
  <c r="L815" i="14"/>
  <c r="M815" i="14" s="1"/>
  <c r="N814" i="14"/>
  <c r="L814" i="14"/>
  <c r="M814" i="14" s="1"/>
  <c r="N813" i="14"/>
  <c r="L813" i="14"/>
  <c r="M813" i="14" s="1"/>
  <c r="N812" i="14"/>
  <c r="L812" i="14"/>
  <c r="M812" i="14" s="1"/>
  <c r="N811" i="14"/>
  <c r="L811" i="14"/>
  <c r="M811" i="14" s="1"/>
  <c r="N810" i="14"/>
  <c r="L810" i="14"/>
  <c r="M810" i="14" s="1"/>
  <c r="N809" i="14"/>
  <c r="M809" i="14"/>
  <c r="L809" i="14"/>
  <c r="N808" i="14"/>
  <c r="L808" i="14"/>
  <c r="M808" i="14" s="1"/>
  <c r="N807" i="14"/>
  <c r="L807" i="14"/>
  <c r="M807" i="14" s="1"/>
  <c r="N806" i="14"/>
  <c r="L806" i="14"/>
  <c r="M806" i="14" s="1"/>
  <c r="N805" i="14"/>
  <c r="L805" i="14"/>
  <c r="M805" i="14" s="1"/>
  <c r="N804" i="14"/>
  <c r="L804" i="14"/>
  <c r="M804" i="14" s="1"/>
  <c r="N803" i="14"/>
  <c r="L803" i="14"/>
  <c r="M803" i="14" s="1"/>
  <c r="N802" i="14"/>
  <c r="L802" i="14"/>
  <c r="M802" i="14" s="1"/>
  <c r="N801" i="14"/>
  <c r="M801" i="14"/>
  <c r="L801" i="14"/>
  <c r="N800" i="14"/>
  <c r="L800" i="14"/>
  <c r="M800" i="14" s="1"/>
  <c r="N799" i="14"/>
  <c r="L799" i="14"/>
  <c r="M799" i="14" s="1"/>
  <c r="N798" i="14"/>
  <c r="L798" i="14"/>
  <c r="M798" i="14" s="1"/>
  <c r="N797" i="14"/>
  <c r="L797" i="14"/>
  <c r="M797" i="14" s="1"/>
  <c r="N796" i="14"/>
  <c r="L796" i="14"/>
  <c r="M796" i="14" s="1"/>
  <c r="N795" i="14"/>
  <c r="L795" i="14"/>
  <c r="M795" i="14" s="1"/>
  <c r="N794" i="14"/>
  <c r="L794" i="14"/>
  <c r="M794" i="14" s="1"/>
  <c r="N793" i="14"/>
  <c r="M793" i="14"/>
  <c r="L793" i="14"/>
  <c r="N792" i="14"/>
  <c r="L792" i="14"/>
  <c r="M792" i="14" s="1"/>
  <c r="N791" i="14"/>
  <c r="L791" i="14"/>
  <c r="M791" i="14" s="1"/>
  <c r="N790" i="14"/>
  <c r="L790" i="14"/>
  <c r="M790" i="14" s="1"/>
  <c r="N789" i="14"/>
  <c r="L789" i="14"/>
  <c r="M789" i="14" s="1"/>
  <c r="N788" i="14"/>
  <c r="L788" i="14"/>
  <c r="M788" i="14" s="1"/>
  <c r="N787" i="14"/>
  <c r="L787" i="14"/>
  <c r="M787" i="14" s="1"/>
  <c r="N786" i="14"/>
  <c r="L786" i="14"/>
  <c r="M786" i="14" s="1"/>
  <c r="N785" i="14"/>
  <c r="M785" i="14"/>
  <c r="L785" i="14"/>
  <c r="N784" i="14"/>
  <c r="L784" i="14"/>
  <c r="M784" i="14" s="1"/>
  <c r="N783" i="14"/>
  <c r="L783" i="14"/>
  <c r="M783" i="14" s="1"/>
  <c r="N782" i="14"/>
  <c r="L782" i="14"/>
  <c r="M782" i="14" s="1"/>
  <c r="N781" i="14"/>
  <c r="L781" i="14"/>
  <c r="M781" i="14" s="1"/>
  <c r="N780" i="14"/>
  <c r="L780" i="14"/>
  <c r="M780" i="14" s="1"/>
  <c r="N779" i="14"/>
  <c r="L779" i="14"/>
  <c r="M779" i="14" s="1"/>
  <c r="N778" i="14"/>
  <c r="L778" i="14"/>
  <c r="M778" i="14" s="1"/>
  <c r="N777" i="14"/>
  <c r="M777" i="14"/>
  <c r="L777" i="14"/>
  <c r="N776" i="14"/>
  <c r="L776" i="14"/>
  <c r="M776" i="14" s="1"/>
  <c r="N775" i="14"/>
  <c r="L775" i="14"/>
  <c r="M775" i="14" s="1"/>
  <c r="N774" i="14"/>
  <c r="L774" i="14"/>
  <c r="M774" i="14" s="1"/>
  <c r="N773" i="14"/>
  <c r="L773" i="14"/>
  <c r="M773" i="14" s="1"/>
  <c r="N772" i="14"/>
  <c r="L772" i="14"/>
  <c r="M772" i="14" s="1"/>
  <c r="N771" i="14"/>
  <c r="L771" i="14"/>
  <c r="M771" i="14" s="1"/>
  <c r="N770" i="14"/>
  <c r="L770" i="14"/>
  <c r="M770" i="14" s="1"/>
  <c r="N769" i="14"/>
  <c r="M769" i="14"/>
  <c r="L769" i="14"/>
  <c r="N768" i="14"/>
  <c r="L768" i="14"/>
  <c r="M768" i="14" s="1"/>
  <c r="N767" i="14"/>
  <c r="L767" i="14"/>
  <c r="M767" i="14" s="1"/>
  <c r="N766" i="14"/>
  <c r="L766" i="14"/>
  <c r="M766" i="14" s="1"/>
  <c r="N765" i="14"/>
  <c r="L765" i="14"/>
  <c r="M765" i="14" s="1"/>
  <c r="N764" i="14"/>
  <c r="L764" i="14"/>
  <c r="M764" i="14" s="1"/>
  <c r="N763" i="14"/>
  <c r="L763" i="14"/>
  <c r="M763" i="14" s="1"/>
  <c r="N762" i="14"/>
  <c r="L762" i="14"/>
  <c r="M762" i="14" s="1"/>
  <c r="N761" i="14"/>
  <c r="M761" i="14"/>
  <c r="L761" i="14"/>
  <c r="N760" i="14"/>
  <c r="L760" i="14"/>
  <c r="M760" i="14" s="1"/>
  <c r="N759" i="14"/>
  <c r="L759" i="14"/>
  <c r="M759" i="14" s="1"/>
  <c r="N758" i="14"/>
  <c r="L758" i="14"/>
  <c r="M758" i="14" s="1"/>
  <c r="N757" i="14"/>
  <c r="L757" i="14"/>
  <c r="M757" i="14" s="1"/>
  <c r="N756" i="14"/>
  <c r="L756" i="14"/>
  <c r="M756" i="14" s="1"/>
  <c r="N755" i="14"/>
  <c r="L755" i="14"/>
  <c r="M755" i="14" s="1"/>
  <c r="N754" i="14"/>
  <c r="L754" i="14"/>
  <c r="M754" i="14" s="1"/>
  <c r="N753" i="14"/>
  <c r="M753" i="14"/>
  <c r="L753" i="14"/>
  <c r="N752" i="14"/>
  <c r="L752" i="14"/>
  <c r="M752" i="14" s="1"/>
  <c r="N751" i="14"/>
  <c r="M751" i="14"/>
  <c r="L751" i="14"/>
  <c r="N750" i="14"/>
  <c r="L750" i="14"/>
  <c r="M750" i="14" s="1"/>
  <c r="N749" i="14"/>
  <c r="L749" i="14"/>
  <c r="M749" i="14" s="1"/>
  <c r="N748" i="14"/>
  <c r="L748" i="14"/>
  <c r="M748" i="14" s="1"/>
  <c r="N747" i="14"/>
  <c r="L747" i="14"/>
  <c r="M747" i="14" s="1"/>
  <c r="N746" i="14"/>
  <c r="L746" i="14"/>
  <c r="M746" i="14" s="1"/>
  <c r="N745" i="14"/>
  <c r="L745" i="14"/>
  <c r="M745" i="14" s="1"/>
  <c r="N744" i="14"/>
  <c r="L744" i="14"/>
  <c r="M744" i="14" s="1"/>
  <c r="N743" i="14"/>
  <c r="M743" i="14"/>
  <c r="L743" i="14"/>
  <c r="N742" i="14"/>
  <c r="L742" i="14"/>
  <c r="M742" i="14" s="1"/>
  <c r="N741" i="14"/>
  <c r="L741" i="14"/>
  <c r="M741" i="14" s="1"/>
  <c r="N740" i="14"/>
  <c r="L740" i="14"/>
  <c r="M740" i="14" s="1"/>
  <c r="N739" i="14"/>
  <c r="L739" i="14"/>
  <c r="M739" i="14" s="1"/>
  <c r="N738" i="14"/>
  <c r="L738" i="14"/>
  <c r="M738" i="14" s="1"/>
  <c r="N737" i="14"/>
  <c r="L737" i="14"/>
  <c r="M737" i="14" s="1"/>
  <c r="N736" i="14"/>
  <c r="L736" i="14"/>
  <c r="M736" i="14" s="1"/>
  <c r="N735" i="14"/>
  <c r="M735" i="14"/>
  <c r="L735" i="14"/>
  <c r="N734" i="14"/>
  <c r="L734" i="14"/>
  <c r="M734" i="14" s="1"/>
  <c r="N733" i="14"/>
  <c r="L733" i="14"/>
  <c r="M733" i="14" s="1"/>
  <c r="N732" i="14"/>
  <c r="L732" i="14"/>
  <c r="M732" i="14" s="1"/>
  <c r="N731" i="14"/>
  <c r="L731" i="14"/>
  <c r="M731" i="14" s="1"/>
  <c r="N730" i="14"/>
  <c r="L730" i="14"/>
  <c r="M730" i="14" s="1"/>
  <c r="N729" i="14"/>
  <c r="L729" i="14"/>
  <c r="M729" i="14" s="1"/>
  <c r="N728" i="14"/>
  <c r="L728" i="14"/>
  <c r="M728" i="14" s="1"/>
  <c r="N727" i="14"/>
  <c r="M727" i="14"/>
  <c r="L727" i="14"/>
  <c r="N726" i="14"/>
  <c r="L726" i="14"/>
  <c r="M726" i="14" s="1"/>
  <c r="N725" i="14"/>
  <c r="L725" i="14"/>
  <c r="M725" i="14" s="1"/>
  <c r="N724" i="14"/>
  <c r="L724" i="14"/>
  <c r="M724" i="14" s="1"/>
  <c r="N723" i="14"/>
  <c r="L723" i="14"/>
  <c r="M723" i="14" s="1"/>
  <c r="N722" i="14"/>
  <c r="L722" i="14"/>
  <c r="M722" i="14" s="1"/>
  <c r="N721" i="14"/>
  <c r="L721" i="14"/>
  <c r="M721" i="14" s="1"/>
  <c r="N720" i="14"/>
  <c r="L720" i="14"/>
  <c r="M720" i="14" s="1"/>
  <c r="N719" i="14"/>
  <c r="M719" i="14"/>
  <c r="L719" i="14"/>
  <c r="N718" i="14"/>
  <c r="L718" i="14"/>
  <c r="M718" i="14" s="1"/>
  <c r="N717" i="14"/>
  <c r="L717" i="14"/>
  <c r="M717" i="14" s="1"/>
  <c r="N716" i="14"/>
  <c r="L716" i="14"/>
  <c r="M716" i="14" s="1"/>
  <c r="N715" i="14"/>
  <c r="L715" i="14"/>
  <c r="M715" i="14" s="1"/>
  <c r="N714" i="14"/>
  <c r="L714" i="14"/>
  <c r="M714" i="14" s="1"/>
  <c r="N713" i="14"/>
  <c r="L713" i="14"/>
  <c r="M713" i="14" s="1"/>
  <c r="N712" i="14"/>
  <c r="L712" i="14"/>
  <c r="M712" i="14" s="1"/>
  <c r="N711" i="14"/>
  <c r="M711" i="14"/>
  <c r="L711" i="14"/>
  <c r="N710" i="14"/>
  <c r="L710" i="14"/>
  <c r="M710" i="14" s="1"/>
  <c r="N709" i="14"/>
  <c r="L709" i="14"/>
  <c r="M709" i="14" s="1"/>
  <c r="N708" i="14"/>
  <c r="L708" i="14"/>
  <c r="M708" i="14" s="1"/>
  <c r="N707" i="14"/>
  <c r="L707" i="14"/>
  <c r="M707" i="14" s="1"/>
  <c r="N706" i="14"/>
  <c r="L706" i="14"/>
  <c r="M706" i="14" s="1"/>
  <c r="N705" i="14"/>
  <c r="L705" i="14"/>
  <c r="M705" i="14" s="1"/>
  <c r="N704" i="14"/>
  <c r="L704" i="14"/>
  <c r="M704" i="14" s="1"/>
  <c r="N703" i="14"/>
  <c r="M703" i="14"/>
  <c r="L703" i="14"/>
  <c r="N702" i="14"/>
  <c r="L702" i="14"/>
  <c r="M702" i="14" s="1"/>
  <c r="N701" i="14"/>
  <c r="L701" i="14"/>
  <c r="M701" i="14" s="1"/>
  <c r="N700" i="14"/>
  <c r="L700" i="14"/>
  <c r="M700" i="14" s="1"/>
  <c r="N699" i="14"/>
  <c r="L699" i="14"/>
  <c r="M699" i="14" s="1"/>
  <c r="N698" i="14"/>
  <c r="L698" i="14"/>
  <c r="M698" i="14" s="1"/>
  <c r="N697" i="14"/>
  <c r="L697" i="14"/>
  <c r="M697" i="14" s="1"/>
  <c r="N696" i="14"/>
  <c r="L696" i="14"/>
  <c r="M696" i="14" s="1"/>
  <c r="N695" i="14"/>
  <c r="M695" i="14"/>
  <c r="L695" i="14"/>
  <c r="N694" i="14"/>
  <c r="L694" i="14"/>
  <c r="M694" i="14" s="1"/>
  <c r="N693" i="14"/>
  <c r="L693" i="14"/>
  <c r="M693" i="14" s="1"/>
  <c r="N692" i="14"/>
  <c r="L692" i="14"/>
  <c r="M692" i="14" s="1"/>
  <c r="N691" i="14"/>
  <c r="L691" i="14"/>
  <c r="M691" i="14" s="1"/>
  <c r="N690" i="14"/>
  <c r="L690" i="14"/>
  <c r="M690" i="14" s="1"/>
  <c r="N689" i="14"/>
  <c r="L689" i="14"/>
  <c r="M689" i="14" s="1"/>
  <c r="N688" i="14"/>
  <c r="L688" i="14"/>
  <c r="M688" i="14" s="1"/>
  <c r="N687" i="14"/>
  <c r="M687" i="14"/>
  <c r="L687" i="14"/>
  <c r="N686" i="14"/>
  <c r="L686" i="14"/>
  <c r="M686" i="14" s="1"/>
  <c r="N685" i="14"/>
  <c r="L685" i="14"/>
  <c r="M685" i="14" s="1"/>
  <c r="N684" i="14"/>
  <c r="L684" i="14"/>
  <c r="M684" i="14" s="1"/>
  <c r="N683" i="14"/>
  <c r="L683" i="14"/>
  <c r="M683" i="14" s="1"/>
  <c r="N682" i="14"/>
  <c r="L682" i="14"/>
  <c r="M682" i="14" s="1"/>
  <c r="N681" i="14"/>
  <c r="L681" i="14"/>
  <c r="M681" i="14" s="1"/>
  <c r="N680" i="14"/>
  <c r="L680" i="14"/>
  <c r="M680" i="14" s="1"/>
  <c r="N679" i="14"/>
  <c r="M679" i="14"/>
  <c r="L679" i="14"/>
  <c r="N678" i="14"/>
  <c r="L678" i="14"/>
  <c r="M678" i="14" s="1"/>
  <c r="N677" i="14"/>
  <c r="L677" i="14"/>
  <c r="M677" i="14" s="1"/>
  <c r="N676" i="14"/>
  <c r="L676" i="14"/>
  <c r="M676" i="14" s="1"/>
  <c r="N675" i="14"/>
  <c r="L675" i="14"/>
  <c r="M675" i="14" s="1"/>
  <c r="N674" i="14"/>
  <c r="L674" i="14"/>
  <c r="M674" i="14" s="1"/>
  <c r="N673" i="14"/>
  <c r="L673" i="14"/>
  <c r="M673" i="14" s="1"/>
  <c r="N672" i="14"/>
  <c r="L672" i="14"/>
  <c r="M672" i="14" s="1"/>
  <c r="N671" i="14"/>
  <c r="M671" i="14"/>
  <c r="L671" i="14"/>
  <c r="N670" i="14"/>
  <c r="L670" i="14"/>
  <c r="M670" i="14" s="1"/>
  <c r="N669" i="14"/>
  <c r="L669" i="14"/>
  <c r="M669" i="14" s="1"/>
  <c r="N668" i="14"/>
  <c r="L668" i="14"/>
  <c r="M668" i="14" s="1"/>
  <c r="N667" i="14"/>
  <c r="L667" i="14"/>
  <c r="M667" i="14" s="1"/>
  <c r="N666" i="14"/>
  <c r="L666" i="14"/>
  <c r="M666" i="14" s="1"/>
  <c r="N665" i="14"/>
  <c r="L665" i="14"/>
  <c r="M665" i="14" s="1"/>
  <c r="N664" i="14"/>
  <c r="L664" i="14"/>
  <c r="M664" i="14" s="1"/>
  <c r="N663" i="14"/>
  <c r="M663" i="14"/>
  <c r="L663" i="14"/>
  <c r="N662" i="14"/>
  <c r="L662" i="14"/>
  <c r="M662" i="14" s="1"/>
  <c r="N661" i="14"/>
  <c r="L661" i="14"/>
  <c r="M661" i="14" s="1"/>
  <c r="N660" i="14"/>
  <c r="L660" i="14"/>
  <c r="M660" i="14" s="1"/>
  <c r="N659" i="14"/>
  <c r="L659" i="14"/>
  <c r="M659" i="14" s="1"/>
  <c r="N658" i="14"/>
  <c r="L658" i="14"/>
  <c r="M658" i="14" s="1"/>
  <c r="N657" i="14"/>
  <c r="L657" i="14"/>
  <c r="M657" i="14" s="1"/>
  <c r="N656" i="14"/>
  <c r="L656" i="14"/>
  <c r="M656" i="14" s="1"/>
  <c r="N655" i="14"/>
  <c r="M655" i="14"/>
  <c r="L655" i="14"/>
  <c r="N654" i="14"/>
  <c r="L654" i="14"/>
  <c r="M654" i="14" s="1"/>
  <c r="N653" i="14"/>
  <c r="L653" i="14"/>
  <c r="M653" i="14" s="1"/>
  <c r="N652" i="14"/>
  <c r="L652" i="14"/>
  <c r="M652" i="14" s="1"/>
  <c r="N651" i="14"/>
  <c r="L651" i="14"/>
  <c r="M651" i="14" s="1"/>
  <c r="N650" i="14"/>
  <c r="L650" i="14"/>
  <c r="M650" i="14" s="1"/>
  <c r="N649" i="14"/>
  <c r="L649" i="14"/>
  <c r="M649" i="14" s="1"/>
  <c r="N648" i="14"/>
  <c r="L648" i="14"/>
  <c r="M648" i="14" s="1"/>
  <c r="N647" i="14"/>
  <c r="M647" i="14"/>
  <c r="L647" i="14"/>
  <c r="N646" i="14"/>
  <c r="L646" i="14"/>
  <c r="M646" i="14" s="1"/>
  <c r="N645" i="14"/>
  <c r="L645" i="14"/>
  <c r="M645" i="14" s="1"/>
  <c r="N644" i="14"/>
  <c r="L644" i="14"/>
  <c r="M644" i="14" s="1"/>
  <c r="N643" i="14"/>
  <c r="L643" i="14"/>
  <c r="M643" i="14" s="1"/>
  <c r="N642" i="14"/>
  <c r="L642" i="14"/>
  <c r="M642" i="14" s="1"/>
  <c r="N641" i="14"/>
  <c r="L641" i="14"/>
  <c r="M641" i="14" s="1"/>
  <c r="N640" i="14"/>
  <c r="L640" i="14"/>
  <c r="M640" i="14" s="1"/>
  <c r="N639" i="14"/>
  <c r="M639" i="14"/>
  <c r="L639" i="14"/>
  <c r="N638" i="14"/>
  <c r="L638" i="14"/>
  <c r="M638" i="14" s="1"/>
  <c r="N637" i="14"/>
  <c r="L637" i="14"/>
  <c r="M637" i="14" s="1"/>
  <c r="N636" i="14"/>
  <c r="L636" i="14"/>
  <c r="M636" i="14" s="1"/>
  <c r="N635" i="14"/>
  <c r="L635" i="14"/>
  <c r="M635" i="14" s="1"/>
  <c r="N634" i="14"/>
  <c r="L634" i="14"/>
  <c r="M634" i="14" s="1"/>
  <c r="N633" i="14"/>
  <c r="L633" i="14"/>
  <c r="M633" i="14" s="1"/>
  <c r="N632" i="14"/>
  <c r="L632" i="14"/>
  <c r="M632" i="14" s="1"/>
  <c r="N631" i="14"/>
  <c r="M631" i="14"/>
  <c r="L631" i="14"/>
  <c r="N630" i="14"/>
  <c r="L630" i="14"/>
  <c r="M630" i="14" s="1"/>
  <c r="N629" i="14"/>
  <c r="L629" i="14"/>
  <c r="M629" i="14" s="1"/>
  <c r="N628" i="14"/>
  <c r="L628" i="14"/>
  <c r="M628" i="14" s="1"/>
  <c r="N627" i="14"/>
  <c r="L627" i="14"/>
  <c r="M627" i="14" s="1"/>
  <c r="N626" i="14"/>
  <c r="L626" i="14"/>
  <c r="M626" i="14" s="1"/>
  <c r="N625" i="14"/>
  <c r="L625" i="14"/>
  <c r="M625" i="14" s="1"/>
  <c r="N624" i="14"/>
  <c r="L624" i="14"/>
  <c r="M624" i="14" s="1"/>
  <c r="N623" i="14"/>
  <c r="M623" i="14"/>
  <c r="L623" i="14"/>
  <c r="N622" i="14"/>
  <c r="L622" i="14"/>
  <c r="M622" i="14" s="1"/>
  <c r="N621" i="14"/>
  <c r="L621" i="14"/>
  <c r="M621" i="14" s="1"/>
  <c r="N620" i="14"/>
  <c r="L620" i="14"/>
  <c r="M620" i="14" s="1"/>
  <c r="N619" i="14"/>
  <c r="L619" i="14"/>
  <c r="M619" i="14" s="1"/>
  <c r="N618" i="14"/>
  <c r="L618" i="14"/>
  <c r="M618" i="14" s="1"/>
  <c r="N617" i="14"/>
  <c r="L617" i="14"/>
  <c r="M617" i="14" s="1"/>
  <c r="N616" i="14"/>
  <c r="L616" i="14"/>
  <c r="M616" i="14" s="1"/>
  <c r="N615" i="14"/>
  <c r="M615" i="14"/>
  <c r="L615" i="14"/>
  <c r="N614" i="14"/>
  <c r="L614" i="14"/>
  <c r="M614" i="14" s="1"/>
  <c r="N613" i="14"/>
  <c r="L613" i="14"/>
  <c r="M613" i="14" s="1"/>
  <c r="N612" i="14"/>
  <c r="L612" i="14"/>
  <c r="M612" i="14" s="1"/>
  <c r="N611" i="14"/>
  <c r="L611" i="14"/>
  <c r="M611" i="14" s="1"/>
  <c r="N610" i="14"/>
  <c r="L610" i="14"/>
  <c r="M610" i="14" s="1"/>
  <c r="N609" i="14"/>
  <c r="L609" i="14"/>
  <c r="M609" i="14" s="1"/>
  <c r="N608" i="14"/>
  <c r="L608" i="14"/>
  <c r="M608" i="14" s="1"/>
  <c r="N607" i="14"/>
  <c r="M607" i="14"/>
  <c r="L607" i="14"/>
  <c r="N606" i="14"/>
  <c r="L606" i="14"/>
  <c r="M606" i="14" s="1"/>
  <c r="N605" i="14"/>
  <c r="L605" i="14"/>
  <c r="M605" i="14" s="1"/>
  <c r="N604" i="14"/>
  <c r="L604" i="14"/>
  <c r="M604" i="14" s="1"/>
  <c r="N603" i="14"/>
  <c r="L603" i="14"/>
  <c r="M603" i="14" s="1"/>
  <c r="N602" i="14"/>
  <c r="L602" i="14"/>
  <c r="M602" i="14" s="1"/>
  <c r="N601" i="14"/>
  <c r="L601" i="14"/>
  <c r="M601" i="14" s="1"/>
  <c r="N600" i="14"/>
  <c r="L600" i="14"/>
  <c r="M600" i="14" s="1"/>
  <c r="N599" i="14"/>
  <c r="M599" i="14"/>
  <c r="L599" i="14"/>
  <c r="N598" i="14"/>
  <c r="L598" i="14"/>
  <c r="M598" i="14" s="1"/>
  <c r="N597" i="14"/>
  <c r="L597" i="14"/>
  <c r="M597" i="14" s="1"/>
  <c r="N596" i="14"/>
  <c r="L596" i="14"/>
  <c r="M596" i="14" s="1"/>
  <c r="N595" i="14"/>
  <c r="L595" i="14"/>
  <c r="M595" i="14" s="1"/>
  <c r="N594" i="14"/>
  <c r="L594" i="14"/>
  <c r="M594" i="14" s="1"/>
  <c r="N593" i="14"/>
  <c r="L593" i="14"/>
  <c r="M593" i="14" s="1"/>
  <c r="N592" i="14"/>
  <c r="L592" i="14"/>
  <c r="M592" i="14" s="1"/>
  <c r="N591" i="14"/>
  <c r="M591" i="14"/>
  <c r="L591" i="14"/>
  <c r="N590" i="14"/>
  <c r="L590" i="14"/>
  <c r="M590" i="14" s="1"/>
  <c r="N589" i="14"/>
  <c r="M589" i="14"/>
  <c r="L589" i="14"/>
  <c r="N588" i="14"/>
  <c r="L588" i="14"/>
  <c r="M588" i="14" s="1"/>
  <c r="N587" i="14"/>
  <c r="L587" i="14"/>
  <c r="M587" i="14" s="1"/>
  <c r="N586" i="14"/>
  <c r="L586" i="14"/>
  <c r="M586" i="14" s="1"/>
  <c r="N585" i="14"/>
  <c r="L585" i="14"/>
  <c r="M585" i="14" s="1"/>
  <c r="N584" i="14"/>
  <c r="L584" i="14"/>
  <c r="M584" i="14" s="1"/>
  <c r="N583" i="14"/>
  <c r="M583" i="14"/>
  <c r="L583" i="14"/>
  <c r="N582" i="14"/>
  <c r="L582" i="14"/>
  <c r="M582" i="14" s="1"/>
  <c r="N581" i="14"/>
  <c r="L581" i="14"/>
  <c r="M581" i="14" s="1"/>
  <c r="N580" i="14"/>
  <c r="L580" i="14"/>
  <c r="M580" i="14" s="1"/>
  <c r="N579" i="14"/>
  <c r="L579" i="14"/>
  <c r="M579" i="14" s="1"/>
  <c r="N578" i="14"/>
  <c r="L578" i="14"/>
  <c r="M578" i="14" s="1"/>
  <c r="N577" i="14"/>
  <c r="L577" i="14"/>
  <c r="M577" i="14" s="1"/>
  <c r="N576" i="14"/>
  <c r="L576" i="14"/>
  <c r="M576" i="14" s="1"/>
  <c r="N575" i="14"/>
  <c r="M575" i="14"/>
  <c r="L575" i="14"/>
  <c r="N574" i="14"/>
  <c r="L574" i="14"/>
  <c r="M574" i="14" s="1"/>
  <c r="N573" i="14"/>
  <c r="L573" i="14"/>
  <c r="M573" i="14" s="1"/>
  <c r="N572" i="14"/>
  <c r="L572" i="14"/>
  <c r="M572" i="14" s="1"/>
  <c r="N571" i="14"/>
  <c r="L571" i="14"/>
  <c r="M571" i="14" s="1"/>
  <c r="N570" i="14"/>
  <c r="L570" i="14"/>
  <c r="M570" i="14" s="1"/>
  <c r="N569" i="14"/>
  <c r="L569" i="14"/>
  <c r="M569" i="14" s="1"/>
  <c r="N568" i="14"/>
  <c r="L568" i="14"/>
  <c r="M568" i="14" s="1"/>
  <c r="N567" i="14"/>
  <c r="M567" i="14"/>
  <c r="L567" i="14"/>
  <c r="N566" i="14"/>
  <c r="L566" i="14"/>
  <c r="M566" i="14" s="1"/>
  <c r="N565" i="14"/>
  <c r="L565" i="14"/>
  <c r="M565" i="14" s="1"/>
  <c r="N564" i="14"/>
  <c r="L564" i="14"/>
  <c r="M564" i="14" s="1"/>
  <c r="N563" i="14"/>
  <c r="L563" i="14"/>
  <c r="M563" i="14" s="1"/>
  <c r="N562" i="14"/>
  <c r="L562" i="14"/>
  <c r="M562" i="14" s="1"/>
  <c r="N561" i="14"/>
  <c r="L561" i="14"/>
  <c r="M561" i="14" s="1"/>
  <c r="N560" i="14"/>
  <c r="L560" i="14"/>
  <c r="M560" i="14" s="1"/>
  <c r="N559" i="14"/>
  <c r="M559" i="14"/>
  <c r="L559" i="14"/>
  <c r="N558" i="14"/>
  <c r="L558" i="14"/>
  <c r="M558" i="14" s="1"/>
  <c r="N557" i="14"/>
  <c r="L557" i="14"/>
  <c r="M557" i="14" s="1"/>
  <c r="N556" i="14"/>
  <c r="L556" i="14"/>
  <c r="M556" i="14" s="1"/>
  <c r="N555" i="14"/>
  <c r="L555" i="14"/>
  <c r="M555" i="14" s="1"/>
  <c r="N554" i="14"/>
  <c r="L554" i="14"/>
  <c r="M554" i="14" s="1"/>
  <c r="N553" i="14"/>
  <c r="L553" i="14"/>
  <c r="M553" i="14" s="1"/>
  <c r="N552" i="14"/>
  <c r="L552" i="14"/>
  <c r="M552" i="14" s="1"/>
  <c r="N551" i="14"/>
  <c r="M551" i="14"/>
  <c r="L551" i="14"/>
  <c r="N550" i="14"/>
  <c r="L550" i="14"/>
  <c r="M550" i="14" s="1"/>
  <c r="N549" i="14"/>
  <c r="M549" i="14"/>
  <c r="L549" i="14"/>
  <c r="N548" i="14"/>
  <c r="L548" i="14"/>
  <c r="M548" i="14" s="1"/>
  <c r="N547" i="14"/>
  <c r="L547" i="14"/>
  <c r="M547" i="14" s="1"/>
  <c r="N546" i="14"/>
  <c r="L546" i="14"/>
  <c r="M546" i="14" s="1"/>
  <c r="N545" i="14"/>
  <c r="L545" i="14"/>
  <c r="M545" i="14" s="1"/>
  <c r="N544" i="14"/>
  <c r="L544" i="14"/>
  <c r="M544" i="14" s="1"/>
  <c r="N543" i="14"/>
  <c r="M543" i="14"/>
  <c r="L543" i="14"/>
  <c r="N542" i="14"/>
  <c r="L542" i="14"/>
  <c r="M542" i="14" s="1"/>
  <c r="N541" i="14"/>
  <c r="L541" i="14"/>
  <c r="M541" i="14" s="1"/>
  <c r="N540" i="14"/>
  <c r="L540" i="14"/>
  <c r="M540" i="14" s="1"/>
  <c r="N539" i="14"/>
  <c r="L539" i="14"/>
  <c r="M539" i="14" s="1"/>
  <c r="N538" i="14"/>
  <c r="L538" i="14"/>
  <c r="M538" i="14" s="1"/>
  <c r="N537" i="14"/>
  <c r="L537" i="14"/>
  <c r="M537" i="14" s="1"/>
  <c r="N536" i="14"/>
  <c r="L536" i="14"/>
  <c r="M536" i="14" s="1"/>
  <c r="N535" i="14"/>
  <c r="M535" i="14"/>
  <c r="L535" i="14"/>
  <c r="N534" i="14"/>
  <c r="L534" i="14"/>
  <c r="M534" i="14" s="1"/>
  <c r="N533" i="14"/>
  <c r="L533" i="14"/>
  <c r="M533" i="14" s="1"/>
  <c r="N532" i="14"/>
  <c r="L532" i="14"/>
  <c r="M532" i="14" s="1"/>
  <c r="N531" i="14"/>
  <c r="L531" i="14"/>
  <c r="M531" i="14" s="1"/>
  <c r="N530" i="14"/>
  <c r="L530" i="14"/>
  <c r="M530" i="14" s="1"/>
  <c r="N529" i="14"/>
  <c r="L529" i="14"/>
  <c r="M529" i="14" s="1"/>
  <c r="N528" i="14"/>
  <c r="L528" i="14"/>
  <c r="M528" i="14" s="1"/>
  <c r="N527" i="14"/>
  <c r="M527" i="14"/>
  <c r="L527" i="14"/>
  <c r="N526" i="14"/>
  <c r="L526" i="14"/>
  <c r="M526" i="14" s="1"/>
  <c r="N525" i="14"/>
  <c r="L525" i="14"/>
  <c r="M525" i="14" s="1"/>
  <c r="N524" i="14"/>
  <c r="L524" i="14"/>
  <c r="M524" i="14" s="1"/>
  <c r="N523" i="14"/>
  <c r="L523" i="14"/>
  <c r="M523" i="14" s="1"/>
  <c r="N522" i="14"/>
  <c r="L522" i="14"/>
  <c r="M522" i="14" s="1"/>
  <c r="N521" i="14"/>
  <c r="L521" i="14"/>
  <c r="M521" i="14" s="1"/>
  <c r="N520" i="14"/>
  <c r="L520" i="14"/>
  <c r="M520" i="14" s="1"/>
  <c r="N519" i="14"/>
  <c r="M519" i="14"/>
  <c r="L519" i="14"/>
  <c r="N518" i="14"/>
  <c r="L518" i="14"/>
  <c r="M518" i="14" s="1"/>
  <c r="N517" i="14"/>
  <c r="L517" i="14"/>
  <c r="M517" i="14" s="1"/>
  <c r="N516" i="14"/>
  <c r="L516" i="14"/>
  <c r="M516" i="14" s="1"/>
  <c r="N515" i="14"/>
  <c r="L515" i="14"/>
  <c r="M515" i="14" s="1"/>
  <c r="N514" i="14"/>
  <c r="L514" i="14"/>
  <c r="M514" i="14" s="1"/>
  <c r="N513" i="14"/>
  <c r="L513" i="14"/>
  <c r="M513" i="14" s="1"/>
  <c r="N512" i="14"/>
  <c r="L512" i="14"/>
  <c r="M512" i="14" s="1"/>
  <c r="N511" i="14"/>
  <c r="M511" i="14"/>
  <c r="L511" i="14"/>
  <c r="N510" i="14"/>
  <c r="L510" i="14"/>
  <c r="M510" i="14" s="1"/>
  <c r="N509" i="14"/>
  <c r="M509" i="14"/>
  <c r="L509" i="14"/>
  <c r="N508" i="14"/>
  <c r="L508" i="14"/>
  <c r="M508" i="14" s="1"/>
  <c r="N507" i="14"/>
  <c r="L507" i="14"/>
  <c r="M507" i="14" s="1"/>
  <c r="N506" i="14"/>
  <c r="L506" i="14"/>
  <c r="M506" i="14" s="1"/>
  <c r="N505" i="14"/>
  <c r="L505" i="14"/>
  <c r="M505" i="14" s="1"/>
  <c r="N504" i="14"/>
  <c r="L504" i="14"/>
  <c r="M504" i="14" s="1"/>
  <c r="N503" i="14"/>
  <c r="M503" i="14"/>
  <c r="L503" i="14"/>
  <c r="N502" i="14"/>
  <c r="L502" i="14"/>
  <c r="M502" i="14" s="1"/>
  <c r="N501" i="14"/>
  <c r="L501" i="14"/>
  <c r="M501" i="14" s="1"/>
  <c r="N500" i="14"/>
  <c r="L500" i="14"/>
  <c r="M500" i="14" s="1"/>
  <c r="N499" i="14"/>
  <c r="L499" i="14"/>
  <c r="M499" i="14" s="1"/>
  <c r="N498" i="14"/>
  <c r="L498" i="14"/>
  <c r="M498" i="14" s="1"/>
  <c r="N497" i="14"/>
  <c r="L497" i="14"/>
  <c r="M497" i="14" s="1"/>
  <c r="N496" i="14"/>
  <c r="L496" i="14"/>
  <c r="M496" i="14" s="1"/>
  <c r="N495" i="14"/>
  <c r="M495" i="14"/>
  <c r="L495" i="14"/>
  <c r="N494" i="14"/>
  <c r="L494" i="14"/>
  <c r="M494" i="14" s="1"/>
  <c r="N493" i="14"/>
  <c r="L493" i="14"/>
  <c r="M493" i="14" s="1"/>
  <c r="N492" i="14"/>
  <c r="L492" i="14"/>
  <c r="M492" i="14" s="1"/>
  <c r="N491" i="14"/>
  <c r="L491" i="14"/>
  <c r="M491" i="14" s="1"/>
  <c r="N490" i="14"/>
  <c r="L490" i="14"/>
  <c r="M490" i="14" s="1"/>
  <c r="N489" i="14"/>
  <c r="L489" i="14"/>
  <c r="M489" i="14" s="1"/>
  <c r="N488" i="14"/>
  <c r="L488" i="14"/>
  <c r="M488" i="14" s="1"/>
  <c r="N487" i="14"/>
  <c r="M487" i="14"/>
  <c r="L487" i="14"/>
  <c r="N486" i="14"/>
  <c r="L486" i="14"/>
  <c r="M486" i="14" s="1"/>
  <c r="N485" i="14"/>
  <c r="L485" i="14"/>
  <c r="M485" i="14" s="1"/>
  <c r="N484" i="14"/>
  <c r="L484" i="14"/>
  <c r="M484" i="14" s="1"/>
  <c r="N483" i="14"/>
  <c r="L483" i="14"/>
  <c r="M483" i="14" s="1"/>
  <c r="N482" i="14"/>
  <c r="L482" i="14"/>
  <c r="M482" i="14" s="1"/>
  <c r="N481" i="14"/>
  <c r="L481" i="14"/>
  <c r="M481" i="14" s="1"/>
  <c r="N480" i="14"/>
  <c r="L480" i="14"/>
  <c r="M480" i="14" s="1"/>
  <c r="N479" i="14"/>
  <c r="M479" i="14"/>
  <c r="L479" i="14"/>
  <c r="N478" i="14"/>
  <c r="L478" i="14"/>
  <c r="M478" i="14" s="1"/>
  <c r="N477" i="14"/>
  <c r="L477" i="14"/>
  <c r="M477" i="14" s="1"/>
  <c r="N476" i="14"/>
  <c r="L476" i="14"/>
  <c r="M476" i="14" s="1"/>
  <c r="N475" i="14"/>
  <c r="L475" i="14"/>
  <c r="M475" i="14" s="1"/>
  <c r="N474" i="14"/>
  <c r="L474" i="14"/>
  <c r="M474" i="14" s="1"/>
  <c r="N473" i="14"/>
  <c r="L473" i="14"/>
  <c r="M473" i="14" s="1"/>
  <c r="N472" i="14"/>
  <c r="L472" i="14"/>
  <c r="M472" i="14" s="1"/>
  <c r="N471" i="14"/>
  <c r="M471" i="14"/>
  <c r="L471" i="14"/>
  <c r="N470" i="14"/>
  <c r="L470" i="14"/>
  <c r="M470" i="14" s="1"/>
  <c r="N469" i="14"/>
  <c r="L469" i="14"/>
  <c r="M469" i="14" s="1"/>
  <c r="N468" i="14"/>
  <c r="L468" i="14"/>
  <c r="M468" i="14" s="1"/>
  <c r="N467" i="14"/>
  <c r="L467" i="14"/>
  <c r="M467" i="14" s="1"/>
  <c r="N466" i="14"/>
  <c r="L466" i="14"/>
  <c r="M466" i="14" s="1"/>
  <c r="N465" i="14"/>
  <c r="L465" i="14"/>
  <c r="M465" i="14" s="1"/>
  <c r="N464" i="14"/>
  <c r="L464" i="14"/>
  <c r="M464" i="14" s="1"/>
  <c r="N463" i="14"/>
  <c r="M463" i="14"/>
  <c r="L463" i="14"/>
  <c r="N462" i="14"/>
  <c r="L462" i="14"/>
  <c r="M462" i="14" s="1"/>
  <c r="N461" i="14"/>
  <c r="L461" i="14"/>
  <c r="M461" i="14" s="1"/>
  <c r="N460" i="14"/>
  <c r="L460" i="14"/>
  <c r="M460" i="14" s="1"/>
  <c r="N459" i="14"/>
  <c r="L459" i="14"/>
  <c r="M459" i="14" s="1"/>
  <c r="N458" i="14"/>
  <c r="L458" i="14"/>
  <c r="M458" i="14" s="1"/>
  <c r="N457" i="14"/>
  <c r="L457" i="14"/>
  <c r="M457" i="14" s="1"/>
  <c r="N456" i="14"/>
  <c r="L456" i="14"/>
  <c r="M456" i="14" s="1"/>
  <c r="N455" i="14"/>
  <c r="M455" i="14"/>
  <c r="L455" i="14"/>
  <c r="N454" i="14"/>
  <c r="L454" i="14"/>
  <c r="M454" i="14" s="1"/>
  <c r="N453" i="14"/>
  <c r="L453" i="14"/>
  <c r="M453" i="14" s="1"/>
  <c r="N452" i="14"/>
  <c r="L452" i="14"/>
  <c r="M452" i="14" s="1"/>
  <c r="N451" i="14"/>
  <c r="L451" i="14"/>
  <c r="M451" i="14" s="1"/>
  <c r="N450" i="14"/>
  <c r="L450" i="14"/>
  <c r="M450" i="14" s="1"/>
  <c r="N449" i="14"/>
  <c r="L449" i="14"/>
  <c r="M449" i="14" s="1"/>
  <c r="N448" i="14"/>
  <c r="L448" i="14"/>
  <c r="M448" i="14" s="1"/>
  <c r="N447" i="14"/>
  <c r="M447" i="14"/>
  <c r="L447" i="14"/>
  <c r="N446" i="14"/>
  <c r="L446" i="14"/>
  <c r="M446" i="14" s="1"/>
  <c r="N445" i="14"/>
  <c r="L445" i="14"/>
  <c r="M445" i="14" s="1"/>
  <c r="N444" i="14"/>
  <c r="L444" i="14"/>
  <c r="M444" i="14" s="1"/>
  <c r="N443" i="14"/>
  <c r="L443" i="14"/>
  <c r="M443" i="14" s="1"/>
  <c r="N442" i="14"/>
  <c r="L442" i="14"/>
  <c r="M442" i="14" s="1"/>
  <c r="N441" i="14"/>
  <c r="L441" i="14"/>
  <c r="M441" i="14" s="1"/>
  <c r="N440" i="14"/>
  <c r="L440" i="14"/>
  <c r="M440" i="14" s="1"/>
  <c r="N439" i="14"/>
  <c r="M439" i="14"/>
  <c r="L439" i="14"/>
  <c r="N438" i="14"/>
  <c r="L438" i="14"/>
  <c r="M438" i="14" s="1"/>
  <c r="N437" i="14"/>
  <c r="L437" i="14"/>
  <c r="M437" i="14" s="1"/>
  <c r="N436" i="14"/>
  <c r="L436" i="14"/>
  <c r="M436" i="14" s="1"/>
  <c r="N435" i="14"/>
  <c r="L435" i="14"/>
  <c r="M435" i="14" s="1"/>
  <c r="N434" i="14"/>
  <c r="L434" i="14"/>
  <c r="M434" i="14" s="1"/>
  <c r="N433" i="14"/>
  <c r="L433" i="14"/>
  <c r="M433" i="14" s="1"/>
  <c r="N432" i="14"/>
  <c r="L432" i="14"/>
  <c r="M432" i="14" s="1"/>
  <c r="N431" i="14"/>
  <c r="M431" i="14"/>
  <c r="L431" i="14"/>
  <c r="N430" i="14"/>
  <c r="L430" i="14"/>
  <c r="M430" i="14" s="1"/>
  <c r="N429" i="14"/>
  <c r="L429" i="14"/>
  <c r="M429" i="14" s="1"/>
  <c r="N428" i="14"/>
  <c r="L428" i="14"/>
  <c r="M428" i="14" s="1"/>
  <c r="N427" i="14"/>
  <c r="L427" i="14"/>
  <c r="M427" i="14" s="1"/>
  <c r="N426" i="14"/>
  <c r="L426" i="14"/>
  <c r="M426" i="14" s="1"/>
  <c r="N425" i="14"/>
  <c r="L425" i="14"/>
  <c r="M425" i="14" s="1"/>
  <c r="N424" i="14"/>
  <c r="L424" i="14"/>
  <c r="M424" i="14" s="1"/>
  <c r="N423" i="14"/>
  <c r="M423" i="14"/>
  <c r="L423" i="14"/>
  <c r="N422" i="14"/>
  <c r="L422" i="14"/>
  <c r="M422" i="14" s="1"/>
  <c r="N421" i="14"/>
  <c r="L421" i="14"/>
  <c r="M421" i="14" s="1"/>
  <c r="N420" i="14"/>
  <c r="L420" i="14"/>
  <c r="M420" i="14" s="1"/>
  <c r="N419" i="14"/>
  <c r="L419" i="14"/>
  <c r="M419" i="14" s="1"/>
  <c r="N418" i="14"/>
  <c r="L418" i="14"/>
  <c r="M418" i="14" s="1"/>
  <c r="N417" i="14"/>
  <c r="L417" i="14"/>
  <c r="M417" i="14" s="1"/>
  <c r="N416" i="14"/>
  <c r="L416" i="14"/>
  <c r="M416" i="14" s="1"/>
  <c r="N415" i="14"/>
  <c r="M415" i="14"/>
  <c r="L415" i="14"/>
  <c r="N414" i="14"/>
  <c r="L414" i="14"/>
  <c r="M414" i="14" s="1"/>
  <c r="N413" i="14"/>
  <c r="L413" i="14"/>
  <c r="M413" i="14" s="1"/>
  <c r="N412" i="14"/>
  <c r="L412" i="14"/>
  <c r="M412" i="14" s="1"/>
  <c r="N411" i="14"/>
  <c r="L411" i="14"/>
  <c r="M411" i="14" s="1"/>
  <c r="N410" i="14"/>
  <c r="L410" i="14"/>
  <c r="M410" i="14" s="1"/>
  <c r="N409" i="14"/>
  <c r="L409" i="14"/>
  <c r="M409" i="14" s="1"/>
  <c r="N408" i="14"/>
  <c r="L408" i="14"/>
  <c r="M408" i="14" s="1"/>
  <c r="N407" i="14"/>
  <c r="M407" i="14"/>
  <c r="L407" i="14"/>
  <c r="N406" i="14"/>
  <c r="L406" i="14"/>
  <c r="M406" i="14" s="1"/>
  <c r="N405" i="14"/>
  <c r="L405" i="14"/>
  <c r="M405" i="14" s="1"/>
  <c r="N404" i="14"/>
  <c r="L404" i="14"/>
  <c r="M404" i="14" s="1"/>
  <c r="N403" i="14"/>
  <c r="L403" i="14"/>
  <c r="M403" i="14" s="1"/>
  <c r="N402" i="14"/>
  <c r="L402" i="14"/>
  <c r="M402" i="14" s="1"/>
  <c r="N401" i="14"/>
  <c r="L401" i="14"/>
  <c r="M401" i="14" s="1"/>
  <c r="N400" i="14"/>
  <c r="L400" i="14"/>
  <c r="M400" i="14" s="1"/>
  <c r="N399" i="14"/>
  <c r="M399" i="14"/>
  <c r="L399" i="14"/>
  <c r="N398" i="14"/>
  <c r="L398" i="14"/>
  <c r="M398" i="14" s="1"/>
  <c r="N397" i="14"/>
  <c r="L397" i="14"/>
  <c r="M397" i="14" s="1"/>
  <c r="N396" i="14"/>
  <c r="L396" i="14"/>
  <c r="M396" i="14" s="1"/>
  <c r="N395" i="14"/>
  <c r="L395" i="14"/>
  <c r="M395" i="14" s="1"/>
  <c r="N394" i="14"/>
  <c r="L394" i="14"/>
  <c r="M394" i="14" s="1"/>
  <c r="N393" i="14"/>
  <c r="L393" i="14"/>
  <c r="M393" i="14" s="1"/>
  <c r="N392" i="14"/>
  <c r="L392" i="14"/>
  <c r="M392" i="14" s="1"/>
  <c r="N391" i="14"/>
  <c r="M391" i="14"/>
  <c r="L391" i="14"/>
  <c r="N390" i="14"/>
  <c r="L390" i="14"/>
  <c r="M390" i="14" s="1"/>
  <c r="N389" i="14"/>
  <c r="M389" i="14"/>
  <c r="L389" i="14"/>
  <c r="N388" i="14"/>
  <c r="L388" i="14"/>
  <c r="M388" i="14" s="1"/>
  <c r="N387" i="14"/>
  <c r="L387" i="14"/>
  <c r="M387" i="14" s="1"/>
  <c r="N386" i="14"/>
  <c r="L386" i="14"/>
  <c r="M386" i="14" s="1"/>
  <c r="N385" i="14"/>
  <c r="L385" i="14"/>
  <c r="M385" i="14" s="1"/>
  <c r="N384" i="14"/>
  <c r="L384" i="14"/>
  <c r="M384" i="14" s="1"/>
  <c r="N383" i="14"/>
  <c r="M383" i="14"/>
  <c r="L383" i="14"/>
  <c r="N382" i="14"/>
  <c r="L382" i="14"/>
  <c r="M382" i="14" s="1"/>
  <c r="N381" i="14"/>
  <c r="M381" i="14"/>
  <c r="L381" i="14"/>
  <c r="N380" i="14"/>
  <c r="L380" i="14"/>
  <c r="M380" i="14" s="1"/>
  <c r="N379" i="14"/>
  <c r="L379" i="14"/>
  <c r="M379" i="14" s="1"/>
  <c r="N378" i="14"/>
  <c r="L378" i="14"/>
  <c r="M378" i="14" s="1"/>
  <c r="N377" i="14"/>
  <c r="L377" i="14"/>
  <c r="M377" i="14" s="1"/>
  <c r="N376" i="14"/>
  <c r="L376" i="14"/>
  <c r="M376" i="14" s="1"/>
  <c r="N375" i="14"/>
  <c r="M375" i="14"/>
  <c r="L375" i="14"/>
  <c r="N374" i="14"/>
  <c r="L374" i="14"/>
  <c r="M374" i="14" s="1"/>
  <c r="N373" i="14"/>
  <c r="M373" i="14"/>
  <c r="L373" i="14"/>
  <c r="N372" i="14"/>
  <c r="L372" i="14"/>
  <c r="M372" i="14" s="1"/>
  <c r="N371" i="14"/>
  <c r="L371" i="14"/>
  <c r="M371" i="14" s="1"/>
  <c r="N370" i="14"/>
  <c r="L370" i="14"/>
  <c r="M370" i="14" s="1"/>
  <c r="N369" i="14"/>
  <c r="L369" i="14"/>
  <c r="M369" i="14" s="1"/>
  <c r="N368" i="14"/>
  <c r="L368" i="14"/>
  <c r="M368" i="14" s="1"/>
  <c r="N367" i="14"/>
  <c r="M367" i="14"/>
  <c r="L367" i="14"/>
  <c r="N366" i="14"/>
  <c r="L366" i="14"/>
  <c r="M366" i="14" s="1"/>
  <c r="N365" i="14"/>
  <c r="L365" i="14"/>
  <c r="M365" i="14" s="1"/>
  <c r="N364" i="14"/>
  <c r="L364" i="14"/>
  <c r="M364" i="14" s="1"/>
  <c r="N363" i="14"/>
  <c r="L363" i="14"/>
  <c r="M363" i="14" s="1"/>
  <c r="N362" i="14"/>
  <c r="L362" i="14"/>
  <c r="M362" i="14" s="1"/>
  <c r="N361" i="14"/>
  <c r="L361" i="14"/>
  <c r="M361" i="14" s="1"/>
  <c r="N360" i="14"/>
  <c r="L360" i="14"/>
  <c r="M360" i="14" s="1"/>
  <c r="N359" i="14"/>
  <c r="M359" i="14"/>
  <c r="L359" i="14"/>
  <c r="N358" i="14"/>
  <c r="L358" i="14"/>
  <c r="M358" i="14" s="1"/>
  <c r="N357" i="14"/>
  <c r="L357" i="14"/>
  <c r="M357" i="14" s="1"/>
  <c r="N356" i="14"/>
  <c r="L356" i="14"/>
  <c r="M356" i="14" s="1"/>
  <c r="N355" i="14"/>
  <c r="L355" i="14"/>
  <c r="M355" i="14" s="1"/>
  <c r="N354" i="14"/>
  <c r="L354" i="14"/>
  <c r="M354" i="14" s="1"/>
  <c r="N353" i="14"/>
  <c r="L353" i="14"/>
  <c r="M353" i="14" s="1"/>
  <c r="N352" i="14"/>
  <c r="L352" i="14"/>
  <c r="M352" i="14" s="1"/>
  <c r="N351" i="14"/>
  <c r="M351" i="14"/>
  <c r="L351" i="14"/>
  <c r="N350" i="14"/>
  <c r="L350" i="14"/>
  <c r="M350" i="14" s="1"/>
  <c r="N349" i="14"/>
  <c r="L349" i="14"/>
  <c r="M349" i="14" s="1"/>
  <c r="N348" i="14"/>
  <c r="L348" i="14"/>
  <c r="M348" i="14" s="1"/>
  <c r="N347" i="14"/>
  <c r="L347" i="14"/>
  <c r="M347" i="14" s="1"/>
  <c r="N346" i="14"/>
  <c r="L346" i="14"/>
  <c r="M346" i="14" s="1"/>
  <c r="N345" i="14"/>
  <c r="L345" i="14"/>
  <c r="M345" i="14" s="1"/>
  <c r="N344" i="14"/>
  <c r="L344" i="14"/>
  <c r="M344" i="14" s="1"/>
  <c r="N343" i="14"/>
  <c r="M343" i="14"/>
  <c r="L343" i="14"/>
  <c r="N342" i="14"/>
  <c r="L342" i="14"/>
  <c r="M342" i="14" s="1"/>
  <c r="N341" i="14"/>
  <c r="L341" i="14"/>
  <c r="M341" i="14" s="1"/>
  <c r="N340" i="14"/>
  <c r="L340" i="14"/>
  <c r="M340" i="14" s="1"/>
  <c r="N339" i="14"/>
  <c r="L339" i="14"/>
  <c r="M339" i="14" s="1"/>
  <c r="N338" i="14"/>
  <c r="L338" i="14"/>
  <c r="M338" i="14" s="1"/>
  <c r="N337" i="14"/>
  <c r="L337" i="14"/>
  <c r="M337" i="14" s="1"/>
  <c r="N336" i="14"/>
  <c r="L336" i="14"/>
  <c r="M336" i="14" s="1"/>
  <c r="N335" i="14"/>
  <c r="M335" i="14"/>
  <c r="L335" i="14"/>
  <c r="N334" i="14"/>
  <c r="L334" i="14"/>
  <c r="M334" i="14" s="1"/>
  <c r="N333" i="14"/>
  <c r="L333" i="14"/>
  <c r="M333" i="14" s="1"/>
  <c r="N332" i="14"/>
  <c r="L332" i="14"/>
  <c r="M332" i="14" s="1"/>
  <c r="N331" i="14"/>
  <c r="L331" i="14"/>
  <c r="M331" i="14" s="1"/>
  <c r="N330" i="14"/>
  <c r="L330" i="14"/>
  <c r="M330" i="14" s="1"/>
  <c r="N329" i="14"/>
  <c r="L329" i="14"/>
  <c r="M329" i="14" s="1"/>
  <c r="N328" i="14"/>
  <c r="L328" i="14"/>
  <c r="M328" i="14" s="1"/>
  <c r="N327" i="14"/>
  <c r="M327" i="14"/>
  <c r="L327" i="14"/>
  <c r="N326" i="14"/>
  <c r="L326" i="14"/>
  <c r="M326" i="14" s="1"/>
  <c r="N325" i="14"/>
  <c r="L325" i="14"/>
  <c r="M325" i="14" s="1"/>
  <c r="N324" i="14"/>
  <c r="L324" i="14"/>
  <c r="M324" i="14" s="1"/>
  <c r="N323" i="14"/>
  <c r="L323" i="14"/>
  <c r="M323" i="14" s="1"/>
  <c r="N322" i="14"/>
  <c r="L322" i="14"/>
  <c r="M322" i="14" s="1"/>
  <c r="N321" i="14"/>
  <c r="L321" i="14"/>
  <c r="M321" i="14" s="1"/>
  <c r="N320" i="14"/>
  <c r="L320" i="14"/>
  <c r="M320" i="14" s="1"/>
  <c r="N319" i="14"/>
  <c r="L319" i="14"/>
  <c r="M319" i="14" s="1"/>
  <c r="N318" i="14"/>
  <c r="L318" i="14"/>
  <c r="M318" i="14" s="1"/>
  <c r="N317" i="14"/>
  <c r="L317" i="14"/>
  <c r="M317" i="14" s="1"/>
  <c r="N316" i="14"/>
  <c r="L316" i="14"/>
  <c r="M316" i="14" s="1"/>
  <c r="N315" i="14"/>
  <c r="L315" i="14"/>
  <c r="M315" i="14" s="1"/>
  <c r="N314" i="14"/>
  <c r="L314" i="14"/>
  <c r="M314" i="14" s="1"/>
  <c r="N313" i="14"/>
  <c r="L313" i="14"/>
  <c r="M313" i="14" s="1"/>
  <c r="N312" i="14"/>
  <c r="L312" i="14"/>
  <c r="M312" i="14" s="1"/>
  <c r="N311" i="14"/>
  <c r="M311" i="14"/>
  <c r="L311" i="14"/>
  <c r="N310" i="14"/>
  <c r="L310" i="14"/>
  <c r="M310" i="14" s="1"/>
  <c r="N309" i="14"/>
  <c r="L309" i="14"/>
  <c r="M309" i="14" s="1"/>
  <c r="N308" i="14"/>
  <c r="L308" i="14"/>
  <c r="M308" i="14" s="1"/>
  <c r="N307" i="14"/>
  <c r="L307" i="14"/>
  <c r="M307" i="14" s="1"/>
  <c r="N306" i="14"/>
  <c r="L306" i="14"/>
  <c r="M306" i="14" s="1"/>
  <c r="N305" i="14"/>
  <c r="L305" i="14"/>
  <c r="M305" i="14" s="1"/>
  <c r="N304" i="14"/>
  <c r="L304" i="14"/>
  <c r="M304" i="14" s="1"/>
  <c r="N303" i="14"/>
  <c r="M303" i="14"/>
  <c r="L303" i="14"/>
  <c r="N302" i="14"/>
  <c r="L302" i="14"/>
  <c r="M302" i="14" s="1"/>
  <c r="N301" i="14"/>
  <c r="L301" i="14"/>
  <c r="M301" i="14" s="1"/>
  <c r="N300" i="14"/>
  <c r="L300" i="14"/>
  <c r="M300" i="14" s="1"/>
  <c r="N299" i="14"/>
  <c r="L299" i="14"/>
  <c r="M299" i="14" s="1"/>
  <c r="N298" i="14"/>
  <c r="L298" i="14"/>
  <c r="M298" i="14" s="1"/>
  <c r="N297" i="14"/>
  <c r="L297" i="14"/>
  <c r="M297" i="14" s="1"/>
  <c r="N296" i="14"/>
  <c r="L296" i="14"/>
  <c r="M296" i="14" s="1"/>
  <c r="N295" i="14"/>
  <c r="M295" i="14"/>
  <c r="L295" i="14"/>
  <c r="N294" i="14"/>
  <c r="L294" i="14"/>
  <c r="M294" i="14" s="1"/>
  <c r="N293" i="14"/>
  <c r="L293" i="14"/>
  <c r="M293" i="14" s="1"/>
  <c r="N292" i="14"/>
  <c r="L292" i="14"/>
  <c r="M292" i="14" s="1"/>
  <c r="N291" i="14"/>
  <c r="L291" i="14"/>
  <c r="M291" i="14" s="1"/>
  <c r="N290" i="14"/>
  <c r="L290" i="14"/>
  <c r="M290" i="14" s="1"/>
  <c r="N289" i="14"/>
  <c r="L289" i="14"/>
  <c r="M289" i="14" s="1"/>
  <c r="N288" i="14"/>
  <c r="L288" i="14"/>
  <c r="M288" i="14" s="1"/>
  <c r="N287" i="14"/>
  <c r="M287" i="14"/>
  <c r="L287" i="14"/>
  <c r="N286" i="14"/>
  <c r="L286" i="14"/>
  <c r="M286" i="14" s="1"/>
  <c r="N285" i="14"/>
  <c r="L285" i="14"/>
  <c r="M285" i="14" s="1"/>
  <c r="N284" i="14"/>
  <c r="L284" i="14"/>
  <c r="M284" i="14" s="1"/>
  <c r="N283" i="14"/>
  <c r="L283" i="14"/>
  <c r="M283" i="14" s="1"/>
  <c r="N282" i="14"/>
  <c r="L282" i="14"/>
  <c r="M282" i="14" s="1"/>
  <c r="N281" i="14"/>
  <c r="L281" i="14"/>
  <c r="M281" i="14" s="1"/>
  <c r="N280" i="14"/>
  <c r="L280" i="14"/>
  <c r="M280" i="14" s="1"/>
  <c r="N279" i="14"/>
  <c r="M279" i="14"/>
  <c r="L279" i="14"/>
  <c r="N278" i="14"/>
  <c r="L278" i="14"/>
  <c r="M278" i="14" s="1"/>
  <c r="N277" i="14"/>
  <c r="L277" i="14"/>
  <c r="M277" i="14" s="1"/>
  <c r="N276" i="14"/>
  <c r="L276" i="14"/>
  <c r="M276" i="14" s="1"/>
  <c r="N275" i="14"/>
  <c r="L275" i="14"/>
  <c r="M275" i="14" s="1"/>
  <c r="N274" i="14"/>
  <c r="L274" i="14"/>
  <c r="M274" i="14" s="1"/>
  <c r="N273" i="14"/>
  <c r="L273" i="14"/>
  <c r="M273" i="14" s="1"/>
  <c r="N272" i="14"/>
  <c r="L272" i="14"/>
  <c r="M272" i="14" s="1"/>
  <c r="N271" i="14"/>
  <c r="M271" i="14"/>
  <c r="L271" i="14"/>
  <c r="N270" i="14"/>
  <c r="L270" i="14"/>
  <c r="M270" i="14" s="1"/>
  <c r="N269" i="14"/>
  <c r="L269" i="14"/>
  <c r="M269" i="14" s="1"/>
  <c r="N268" i="14"/>
  <c r="L268" i="14"/>
  <c r="M268" i="14" s="1"/>
  <c r="N267" i="14"/>
  <c r="L267" i="14"/>
  <c r="M267" i="14" s="1"/>
  <c r="N266" i="14"/>
  <c r="L266" i="14"/>
  <c r="M266" i="14" s="1"/>
  <c r="N265" i="14"/>
  <c r="L265" i="14"/>
  <c r="M265" i="14" s="1"/>
  <c r="N264" i="14"/>
  <c r="L264" i="14"/>
  <c r="M264" i="14" s="1"/>
  <c r="N263" i="14"/>
  <c r="M263" i="14"/>
  <c r="L263" i="14"/>
  <c r="N262" i="14"/>
  <c r="L262" i="14"/>
  <c r="M262" i="14" s="1"/>
  <c r="N261" i="14"/>
  <c r="L261" i="14"/>
  <c r="M261" i="14" s="1"/>
  <c r="N260" i="14"/>
  <c r="L260" i="14"/>
  <c r="M260" i="14" s="1"/>
  <c r="N259" i="14"/>
  <c r="L259" i="14"/>
  <c r="M259" i="14" s="1"/>
  <c r="N258" i="14"/>
  <c r="L258" i="14"/>
  <c r="M258" i="14" s="1"/>
  <c r="N257" i="14"/>
  <c r="L257" i="14"/>
  <c r="M257" i="14" s="1"/>
  <c r="N256" i="14"/>
  <c r="L256" i="14"/>
  <c r="M256" i="14" s="1"/>
  <c r="N255" i="14"/>
  <c r="M255" i="14"/>
  <c r="L255" i="14"/>
  <c r="N254" i="14"/>
  <c r="L254" i="14"/>
  <c r="M254" i="14" s="1"/>
  <c r="N253" i="14"/>
  <c r="L253" i="14"/>
  <c r="M253" i="14" s="1"/>
  <c r="N252" i="14"/>
  <c r="L252" i="14"/>
  <c r="M252" i="14" s="1"/>
  <c r="N251" i="14"/>
  <c r="L251" i="14"/>
  <c r="M251" i="14" s="1"/>
  <c r="N250" i="14"/>
  <c r="L250" i="14"/>
  <c r="M250" i="14" s="1"/>
  <c r="N249" i="14"/>
  <c r="L249" i="14"/>
  <c r="M249" i="14" s="1"/>
  <c r="N248" i="14"/>
  <c r="L248" i="14"/>
  <c r="M248" i="14" s="1"/>
  <c r="N247" i="14"/>
  <c r="M247" i="14"/>
  <c r="L247" i="14"/>
  <c r="N246" i="14"/>
  <c r="L246" i="14"/>
  <c r="M246" i="14" s="1"/>
  <c r="N245" i="14"/>
  <c r="L245" i="14"/>
  <c r="M245" i="14" s="1"/>
  <c r="N244" i="14"/>
  <c r="L244" i="14"/>
  <c r="M244" i="14" s="1"/>
  <c r="N243" i="14"/>
  <c r="L243" i="14"/>
  <c r="M243" i="14" s="1"/>
  <c r="N242" i="14"/>
  <c r="L242" i="14"/>
  <c r="M242" i="14" s="1"/>
  <c r="N241" i="14"/>
  <c r="L241" i="14"/>
  <c r="M241" i="14" s="1"/>
  <c r="N240" i="14"/>
  <c r="L240" i="14"/>
  <c r="M240" i="14" s="1"/>
  <c r="N239" i="14"/>
  <c r="M239" i="14"/>
  <c r="L239" i="14"/>
  <c r="N238" i="14"/>
  <c r="L238" i="14"/>
  <c r="M238" i="14" s="1"/>
  <c r="N237" i="14"/>
  <c r="L237" i="14"/>
  <c r="M237" i="14" s="1"/>
  <c r="N236" i="14"/>
  <c r="L236" i="14"/>
  <c r="M236" i="14" s="1"/>
  <c r="N235" i="14"/>
  <c r="L235" i="14"/>
  <c r="M235" i="14" s="1"/>
  <c r="N234" i="14"/>
  <c r="L234" i="14"/>
  <c r="M234" i="14" s="1"/>
  <c r="N233" i="14"/>
  <c r="L233" i="14"/>
  <c r="M233" i="14" s="1"/>
  <c r="N232" i="14"/>
  <c r="L232" i="14"/>
  <c r="M232" i="14" s="1"/>
  <c r="N231" i="14"/>
  <c r="M231" i="14"/>
  <c r="L231" i="14"/>
  <c r="N230" i="14"/>
  <c r="L230" i="14"/>
  <c r="M230" i="14" s="1"/>
  <c r="N229" i="14"/>
  <c r="L229" i="14"/>
  <c r="M229" i="14" s="1"/>
  <c r="N228" i="14"/>
  <c r="L228" i="14"/>
  <c r="M228" i="14" s="1"/>
  <c r="N227" i="14"/>
  <c r="L227" i="14"/>
  <c r="M227" i="14" s="1"/>
  <c r="N226" i="14"/>
  <c r="L226" i="14"/>
  <c r="M226" i="14" s="1"/>
  <c r="N225" i="14"/>
  <c r="L225" i="14"/>
  <c r="M225" i="14" s="1"/>
  <c r="N224" i="14"/>
  <c r="L224" i="14"/>
  <c r="M224" i="14" s="1"/>
  <c r="N223" i="14"/>
  <c r="M223" i="14"/>
  <c r="L223" i="14"/>
  <c r="N222" i="14"/>
  <c r="L222" i="14"/>
  <c r="M222" i="14" s="1"/>
  <c r="N221" i="14"/>
  <c r="L221" i="14"/>
  <c r="M221" i="14" s="1"/>
  <c r="N220" i="14"/>
  <c r="L220" i="14"/>
  <c r="M220" i="14" s="1"/>
  <c r="N219" i="14"/>
  <c r="L219" i="14"/>
  <c r="M219" i="14" s="1"/>
  <c r="N218" i="14"/>
  <c r="L218" i="14"/>
  <c r="M218" i="14" s="1"/>
  <c r="N217" i="14"/>
  <c r="L217" i="14"/>
  <c r="M217" i="14" s="1"/>
  <c r="N216" i="14"/>
  <c r="L216" i="14"/>
  <c r="M216" i="14" s="1"/>
  <c r="N215" i="14"/>
  <c r="M215" i="14"/>
  <c r="L215" i="14"/>
  <c r="N214" i="14"/>
  <c r="L214" i="14"/>
  <c r="M214" i="14" s="1"/>
  <c r="N213" i="14"/>
  <c r="L213" i="14"/>
  <c r="M213" i="14" s="1"/>
  <c r="N212" i="14"/>
  <c r="L212" i="14"/>
  <c r="M212" i="14" s="1"/>
  <c r="N211" i="14"/>
  <c r="L211" i="14"/>
  <c r="M211" i="14" s="1"/>
  <c r="N210" i="14"/>
  <c r="L210" i="14"/>
  <c r="M210" i="14" s="1"/>
  <c r="N209" i="14"/>
  <c r="L209" i="14"/>
  <c r="M209" i="14" s="1"/>
  <c r="N208" i="14"/>
  <c r="L208" i="14"/>
  <c r="M208" i="14" s="1"/>
  <c r="N207" i="14"/>
  <c r="M207" i="14"/>
  <c r="L207" i="14"/>
  <c r="N206" i="14"/>
  <c r="L206" i="14"/>
  <c r="M206" i="14" s="1"/>
  <c r="N205" i="14"/>
  <c r="L205" i="14"/>
  <c r="M205" i="14" s="1"/>
  <c r="N204" i="14"/>
  <c r="L204" i="14"/>
  <c r="M204" i="14" s="1"/>
  <c r="N203" i="14"/>
  <c r="L203" i="14"/>
  <c r="M203" i="14" s="1"/>
  <c r="N202" i="14"/>
  <c r="L202" i="14"/>
  <c r="M202" i="14" s="1"/>
  <c r="N201" i="14"/>
  <c r="L201" i="14"/>
  <c r="M201" i="14" s="1"/>
  <c r="N200" i="14"/>
  <c r="L200" i="14"/>
  <c r="M200" i="14" s="1"/>
  <c r="N199" i="14"/>
  <c r="M199" i="14"/>
  <c r="L199" i="14"/>
  <c r="N198" i="14"/>
  <c r="L198" i="14"/>
  <c r="M198" i="14" s="1"/>
  <c r="N197" i="14"/>
  <c r="L197" i="14"/>
  <c r="M197" i="14" s="1"/>
  <c r="N196" i="14"/>
  <c r="L196" i="14"/>
  <c r="M196" i="14" s="1"/>
  <c r="N195" i="14"/>
  <c r="L195" i="14"/>
  <c r="M195" i="14" s="1"/>
  <c r="N194" i="14"/>
  <c r="L194" i="14"/>
  <c r="M194" i="14" s="1"/>
  <c r="N193" i="14"/>
  <c r="L193" i="14"/>
  <c r="M193" i="14" s="1"/>
  <c r="N192" i="14"/>
  <c r="L192" i="14"/>
  <c r="M192" i="14" s="1"/>
  <c r="N191" i="14"/>
  <c r="M191" i="14"/>
  <c r="L191" i="14"/>
  <c r="N190" i="14"/>
  <c r="L190" i="14"/>
  <c r="M190" i="14" s="1"/>
  <c r="N189" i="14"/>
  <c r="L189" i="14"/>
  <c r="M189" i="14" s="1"/>
  <c r="N188" i="14"/>
  <c r="L188" i="14"/>
  <c r="M188" i="14" s="1"/>
  <c r="N187" i="14"/>
  <c r="L187" i="14"/>
  <c r="M187" i="14" s="1"/>
  <c r="N186" i="14"/>
  <c r="L186" i="14"/>
  <c r="M186" i="14" s="1"/>
  <c r="N185" i="14"/>
  <c r="L185" i="14"/>
  <c r="M185" i="14" s="1"/>
  <c r="N184" i="14"/>
  <c r="L184" i="14"/>
  <c r="M184" i="14" s="1"/>
  <c r="N183" i="14"/>
  <c r="M183" i="14"/>
  <c r="L183" i="14"/>
  <c r="N182" i="14"/>
  <c r="L182" i="14"/>
  <c r="M182" i="14" s="1"/>
  <c r="N181" i="14"/>
  <c r="L181" i="14"/>
  <c r="M181" i="14" s="1"/>
  <c r="N180" i="14"/>
  <c r="L180" i="14"/>
  <c r="M180" i="14" s="1"/>
  <c r="N179" i="14"/>
  <c r="L179" i="14"/>
  <c r="M179" i="14" s="1"/>
  <c r="N178" i="14"/>
  <c r="L178" i="14"/>
  <c r="M178" i="14" s="1"/>
  <c r="N177" i="14"/>
  <c r="L177" i="14"/>
  <c r="M177" i="14" s="1"/>
  <c r="N176" i="14"/>
  <c r="L176" i="14"/>
  <c r="M176" i="14" s="1"/>
  <c r="N175" i="14"/>
  <c r="M175" i="14"/>
  <c r="L175" i="14"/>
  <c r="N174" i="14"/>
  <c r="L174" i="14"/>
  <c r="M174" i="14" s="1"/>
  <c r="N173" i="14"/>
  <c r="L173" i="14"/>
  <c r="M173" i="14" s="1"/>
  <c r="N172" i="14"/>
  <c r="L172" i="14"/>
  <c r="M172" i="14" s="1"/>
  <c r="N171" i="14"/>
  <c r="L171" i="14"/>
  <c r="M171" i="14" s="1"/>
  <c r="N170" i="14"/>
  <c r="L170" i="14"/>
  <c r="M170" i="14" s="1"/>
  <c r="N169" i="14"/>
  <c r="L169" i="14"/>
  <c r="M169" i="14" s="1"/>
  <c r="N168" i="14"/>
  <c r="L168" i="14"/>
  <c r="M168" i="14" s="1"/>
  <c r="N167" i="14"/>
  <c r="M167" i="14"/>
  <c r="L167" i="14"/>
  <c r="N166" i="14"/>
  <c r="L166" i="14"/>
  <c r="M166" i="14" s="1"/>
  <c r="N165" i="14"/>
  <c r="L165" i="14"/>
  <c r="M165" i="14" s="1"/>
  <c r="N164" i="14"/>
  <c r="L164" i="14"/>
  <c r="M164" i="14" s="1"/>
  <c r="N163" i="14"/>
  <c r="L163" i="14"/>
  <c r="M163" i="14" s="1"/>
  <c r="N162" i="14"/>
  <c r="L162" i="14"/>
  <c r="M162" i="14" s="1"/>
  <c r="N161" i="14"/>
  <c r="L161" i="14"/>
  <c r="M161" i="14" s="1"/>
  <c r="N160" i="14"/>
  <c r="L160" i="14"/>
  <c r="M160" i="14" s="1"/>
  <c r="N159" i="14"/>
  <c r="M159" i="14"/>
  <c r="L159" i="14"/>
  <c r="N158" i="14"/>
  <c r="L158" i="14"/>
  <c r="M158" i="14" s="1"/>
  <c r="N157" i="14"/>
  <c r="L157" i="14"/>
  <c r="M157" i="14" s="1"/>
  <c r="N156" i="14"/>
  <c r="L156" i="14"/>
  <c r="M156" i="14" s="1"/>
  <c r="N155" i="14"/>
  <c r="L155" i="14"/>
  <c r="M155" i="14" s="1"/>
  <c r="N154" i="14"/>
  <c r="L154" i="14"/>
  <c r="M154" i="14" s="1"/>
  <c r="N153" i="14"/>
  <c r="L153" i="14"/>
  <c r="M153" i="14" s="1"/>
  <c r="N152" i="14"/>
  <c r="L152" i="14"/>
  <c r="M152" i="14" s="1"/>
  <c r="N151" i="14"/>
  <c r="M151" i="14"/>
  <c r="L151" i="14"/>
  <c r="N150" i="14"/>
  <c r="L150" i="14"/>
  <c r="M150" i="14" s="1"/>
  <c r="N149" i="14"/>
  <c r="L149" i="14"/>
  <c r="M149" i="14" s="1"/>
  <c r="N148" i="14"/>
  <c r="L148" i="14"/>
  <c r="M148" i="14" s="1"/>
  <c r="N147" i="14"/>
  <c r="L147" i="14"/>
  <c r="M147" i="14" s="1"/>
  <c r="N146" i="14"/>
  <c r="L146" i="14"/>
  <c r="M146" i="14" s="1"/>
  <c r="N145" i="14"/>
  <c r="L145" i="14"/>
  <c r="M145" i="14" s="1"/>
  <c r="N144" i="14"/>
  <c r="L144" i="14"/>
  <c r="M144" i="14" s="1"/>
  <c r="N143" i="14"/>
  <c r="M143" i="14"/>
  <c r="L143" i="14"/>
  <c r="N142" i="14"/>
  <c r="L142" i="14"/>
  <c r="M142" i="14" s="1"/>
  <c r="N141" i="14"/>
  <c r="L141" i="14"/>
  <c r="M141" i="14" s="1"/>
  <c r="N140" i="14"/>
  <c r="L140" i="14"/>
  <c r="M140" i="14" s="1"/>
  <c r="N139" i="14"/>
  <c r="L139" i="14"/>
  <c r="M139" i="14" s="1"/>
  <c r="N138" i="14"/>
  <c r="L138" i="14"/>
  <c r="M138" i="14" s="1"/>
  <c r="N137" i="14"/>
  <c r="L137" i="14"/>
  <c r="M137" i="14" s="1"/>
  <c r="N136" i="14"/>
  <c r="L136" i="14"/>
  <c r="M136" i="14" s="1"/>
  <c r="N135" i="14"/>
  <c r="M135" i="14"/>
  <c r="L135" i="14"/>
  <c r="N134" i="14"/>
  <c r="L134" i="14"/>
  <c r="M134" i="14" s="1"/>
  <c r="N133" i="14"/>
  <c r="L133" i="14"/>
  <c r="M133" i="14" s="1"/>
  <c r="N132" i="14"/>
  <c r="L132" i="14"/>
  <c r="M132" i="14" s="1"/>
  <c r="N131" i="14"/>
  <c r="L131" i="14"/>
  <c r="M131" i="14" s="1"/>
  <c r="N130" i="14"/>
  <c r="L130" i="14"/>
  <c r="M130" i="14" s="1"/>
  <c r="N129" i="14"/>
  <c r="L129" i="14"/>
  <c r="M129" i="14" s="1"/>
  <c r="N128" i="14"/>
  <c r="L128" i="14"/>
  <c r="M128" i="14" s="1"/>
  <c r="N127" i="14"/>
  <c r="M127" i="14"/>
  <c r="L127" i="14"/>
  <c r="N126" i="14"/>
  <c r="L126" i="14"/>
  <c r="M126" i="14" s="1"/>
  <c r="N125" i="14"/>
  <c r="L125" i="14"/>
  <c r="M125" i="14" s="1"/>
  <c r="N124" i="14"/>
  <c r="L124" i="14"/>
  <c r="M124" i="14" s="1"/>
  <c r="N123" i="14"/>
  <c r="L123" i="14"/>
  <c r="M123" i="14" s="1"/>
  <c r="N122" i="14"/>
  <c r="L122" i="14"/>
  <c r="M122" i="14" s="1"/>
  <c r="N121" i="14"/>
  <c r="L121" i="14"/>
  <c r="M121" i="14" s="1"/>
  <c r="N120" i="14"/>
  <c r="L120" i="14"/>
  <c r="M120" i="14" s="1"/>
  <c r="N119" i="14"/>
  <c r="M119" i="14"/>
  <c r="L119" i="14"/>
  <c r="N118" i="14"/>
  <c r="L118" i="14"/>
  <c r="M118" i="14" s="1"/>
  <c r="N117" i="14"/>
  <c r="L117" i="14"/>
  <c r="M117" i="14" s="1"/>
  <c r="N116" i="14"/>
  <c r="L116" i="14"/>
  <c r="M116" i="14" s="1"/>
  <c r="N115" i="14"/>
  <c r="L115" i="14"/>
  <c r="M115" i="14" s="1"/>
  <c r="N114" i="14"/>
  <c r="L114" i="14"/>
  <c r="M114" i="14" s="1"/>
  <c r="N113" i="14"/>
  <c r="L113" i="14"/>
  <c r="M113" i="14" s="1"/>
  <c r="N112" i="14"/>
  <c r="L112" i="14"/>
  <c r="M112" i="14" s="1"/>
  <c r="N111" i="14"/>
  <c r="M111" i="14"/>
  <c r="L111" i="14"/>
  <c r="N110" i="14"/>
  <c r="L110" i="14"/>
  <c r="M110" i="14" s="1"/>
  <c r="N109" i="14"/>
  <c r="L109" i="14"/>
  <c r="M109" i="14" s="1"/>
  <c r="N108" i="14"/>
  <c r="L108" i="14"/>
  <c r="M108" i="14" s="1"/>
  <c r="N107" i="14"/>
  <c r="L107" i="14"/>
  <c r="M107" i="14" s="1"/>
  <c r="N106" i="14"/>
  <c r="L106" i="14"/>
  <c r="M106" i="14" s="1"/>
  <c r="N105" i="14"/>
  <c r="L105" i="14"/>
  <c r="M105" i="14" s="1"/>
  <c r="N104" i="14"/>
  <c r="L104" i="14"/>
  <c r="M104" i="14" s="1"/>
  <c r="N103" i="14"/>
  <c r="M103" i="14"/>
  <c r="L103" i="14"/>
  <c r="N102" i="14"/>
  <c r="L102" i="14"/>
  <c r="M102" i="14" s="1"/>
  <c r="N101" i="14"/>
  <c r="L101" i="14"/>
  <c r="M101" i="14" s="1"/>
  <c r="N100" i="14"/>
  <c r="L100" i="14"/>
  <c r="M100" i="14" s="1"/>
  <c r="N99" i="14"/>
  <c r="L99" i="14"/>
  <c r="M99" i="14" s="1"/>
  <c r="N98" i="14"/>
  <c r="L98" i="14"/>
  <c r="M98" i="14" s="1"/>
  <c r="N97" i="14"/>
  <c r="L97" i="14"/>
  <c r="M97" i="14" s="1"/>
  <c r="N96" i="14"/>
  <c r="L96" i="14"/>
  <c r="M96" i="14" s="1"/>
  <c r="N95" i="14"/>
  <c r="M95" i="14"/>
  <c r="L95" i="14"/>
  <c r="N94" i="14"/>
  <c r="L94" i="14"/>
  <c r="M94" i="14" s="1"/>
  <c r="N93" i="14"/>
  <c r="L93" i="14"/>
  <c r="M93" i="14" s="1"/>
  <c r="N92" i="14"/>
  <c r="L92" i="14"/>
  <c r="M92" i="14" s="1"/>
  <c r="N91" i="14"/>
  <c r="L91" i="14"/>
  <c r="M91" i="14" s="1"/>
  <c r="N90" i="14"/>
  <c r="L90" i="14"/>
  <c r="M90" i="14" s="1"/>
  <c r="N89" i="14"/>
  <c r="L89" i="14"/>
  <c r="M89" i="14" s="1"/>
  <c r="N88" i="14"/>
  <c r="L88" i="14"/>
  <c r="M88" i="14" s="1"/>
  <c r="N87" i="14"/>
  <c r="M87" i="14"/>
  <c r="L87" i="14"/>
  <c r="N86" i="14"/>
  <c r="L86" i="14"/>
  <c r="M86" i="14" s="1"/>
  <c r="N85" i="14"/>
  <c r="L85" i="14"/>
  <c r="M85" i="14" s="1"/>
  <c r="N84" i="14"/>
  <c r="L84" i="14"/>
  <c r="M84" i="14" s="1"/>
  <c r="N83" i="14"/>
  <c r="L83" i="14"/>
  <c r="M83" i="14" s="1"/>
  <c r="N82" i="14"/>
  <c r="L82" i="14"/>
  <c r="M82" i="14" s="1"/>
  <c r="N81" i="14"/>
  <c r="L81" i="14"/>
  <c r="M81" i="14" s="1"/>
  <c r="N80" i="14"/>
  <c r="L80" i="14"/>
  <c r="M80" i="14" s="1"/>
  <c r="N79" i="14"/>
  <c r="M79" i="14"/>
  <c r="L79" i="14"/>
  <c r="N78" i="14"/>
  <c r="L78" i="14"/>
  <c r="M78" i="14" s="1"/>
  <c r="N77" i="14"/>
  <c r="L77" i="14"/>
  <c r="M77" i="14" s="1"/>
  <c r="N76" i="14"/>
  <c r="L76" i="14"/>
  <c r="M76" i="14" s="1"/>
  <c r="N75" i="14"/>
  <c r="L75" i="14"/>
  <c r="M75" i="14" s="1"/>
  <c r="N74" i="14"/>
  <c r="L74" i="14"/>
  <c r="M74" i="14" s="1"/>
  <c r="N73" i="14"/>
  <c r="L73" i="14"/>
  <c r="M73" i="14" s="1"/>
  <c r="N72" i="14"/>
  <c r="L72" i="14"/>
  <c r="M72" i="14" s="1"/>
  <c r="N71" i="14"/>
  <c r="M71" i="14"/>
  <c r="L71" i="14"/>
  <c r="N70" i="14"/>
  <c r="L70" i="14"/>
  <c r="M70" i="14" s="1"/>
  <c r="N69" i="14"/>
  <c r="L69" i="14"/>
  <c r="M69" i="14" s="1"/>
  <c r="N68" i="14"/>
  <c r="L68" i="14"/>
  <c r="M68" i="14" s="1"/>
  <c r="N67" i="14"/>
  <c r="L67" i="14"/>
  <c r="M67" i="14" s="1"/>
  <c r="N66" i="14"/>
  <c r="L66" i="14"/>
  <c r="M66" i="14" s="1"/>
  <c r="N65" i="14"/>
  <c r="L65" i="14"/>
  <c r="M65" i="14" s="1"/>
  <c r="N64" i="14"/>
  <c r="L64" i="14"/>
  <c r="M64" i="14" s="1"/>
  <c r="N63" i="14"/>
  <c r="M63" i="14"/>
  <c r="L63" i="14"/>
  <c r="N62" i="14"/>
  <c r="L62" i="14"/>
  <c r="M62" i="14" s="1"/>
  <c r="N61" i="14"/>
  <c r="L61" i="14"/>
  <c r="M61" i="14" s="1"/>
  <c r="N60" i="14"/>
  <c r="L60" i="14"/>
  <c r="M60" i="14" s="1"/>
  <c r="N59" i="14"/>
  <c r="L59" i="14"/>
  <c r="M59" i="14" s="1"/>
  <c r="N58" i="14"/>
  <c r="L58" i="14"/>
  <c r="M58" i="14" s="1"/>
  <c r="N57" i="14"/>
  <c r="L57" i="14"/>
  <c r="M57" i="14" s="1"/>
  <c r="N56" i="14"/>
  <c r="L56" i="14"/>
  <c r="M56" i="14" s="1"/>
  <c r="N55" i="14"/>
  <c r="M55" i="14"/>
  <c r="L55" i="14"/>
  <c r="N54" i="14"/>
  <c r="L54" i="14"/>
  <c r="M54" i="14" s="1"/>
  <c r="N53" i="14"/>
  <c r="L53" i="14"/>
  <c r="M53" i="14" s="1"/>
  <c r="N52" i="14"/>
  <c r="L52" i="14"/>
  <c r="M52" i="14" s="1"/>
  <c r="N51" i="14"/>
  <c r="L51" i="14"/>
  <c r="M51" i="14" s="1"/>
  <c r="N50" i="14"/>
  <c r="L50" i="14"/>
  <c r="M50" i="14" s="1"/>
  <c r="N49" i="14"/>
  <c r="L49" i="14"/>
  <c r="M49" i="14" s="1"/>
  <c r="N48" i="14"/>
  <c r="L48" i="14"/>
  <c r="M48" i="14" s="1"/>
  <c r="N47" i="14"/>
  <c r="L47" i="14"/>
  <c r="M47" i="14" s="1"/>
  <c r="N46" i="14"/>
  <c r="L46" i="14"/>
  <c r="M46" i="14" s="1"/>
  <c r="N45" i="14"/>
  <c r="L45" i="14"/>
  <c r="M45" i="14" s="1"/>
  <c r="N44" i="14"/>
  <c r="M44" i="14"/>
  <c r="L44" i="14"/>
  <c r="N43" i="14"/>
  <c r="L43" i="14"/>
  <c r="M43" i="14" s="1"/>
  <c r="N42" i="14"/>
  <c r="L42" i="14"/>
  <c r="M42" i="14" s="1"/>
  <c r="N41" i="14"/>
  <c r="L41" i="14"/>
  <c r="M41" i="14" s="1"/>
  <c r="N40" i="14"/>
  <c r="L40" i="14"/>
  <c r="M40" i="14" s="1"/>
  <c r="N39" i="14"/>
  <c r="L39" i="14"/>
  <c r="M39" i="14" s="1"/>
  <c r="N38" i="14"/>
  <c r="L38" i="14"/>
  <c r="M38" i="14" s="1"/>
  <c r="N37" i="14"/>
  <c r="L37" i="14"/>
  <c r="M37" i="14" s="1"/>
  <c r="N36" i="14"/>
  <c r="M36" i="14"/>
  <c r="L36" i="14"/>
  <c r="N35" i="14"/>
  <c r="L35" i="14"/>
  <c r="M35" i="14" s="1"/>
  <c r="N34" i="14"/>
  <c r="L34" i="14"/>
  <c r="M34" i="14" s="1"/>
  <c r="N33" i="14"/>
  <c r="L33" i="14"/>
  <c r="M33" i="14" s="1"/>
  <c r="N32" i="14"/>
  <c r="L32" i="14"/>
  <c r="M32" i="14" s="1"/>
  <c r="N31" i="14"/>
  <c r="L31" i="14"/>
  <c r="M31" i="14" s="1"/>
  <c r="N30" i="14"/>
  <c r="L30" i="14"/>
  <c r="M30" i="14" s="1"/>
  <c r="N29" i="14"/>
  <c r="L29" i="14"/>
  <c r="M29" i="14" s="1"/>
  <c r="N28" i="14"/>
  <c r="M28" i="14"/>
  <c r="L28" i="14"/>
  <c r="N27" i="14"/>
  <c r="L27" i="14"/>
  <c r="M27" i="14" s="1"/>
  <c r="N26" i="14"/>
  <c r="L26" i="14"/>
  <c r="M26" i="14" s="1"/>
  <c r="N25" i="14"/>
  <c r="L25" i="14"/>
  <c r="M25" i="14" s="1"/>
  <c r="N24" i="14"/>
  <c r="L24" i="14"/>
  <c r="M24" i="14" s="1"/>
  <c r="N23" i="14"/>
  <c r="L23" i="14"/>
  <c r="M23" i="14" s="1"/>
  <c r="N22" i="14"/>
  <c r="L22" i="14"/>
  <c r="M22" i="14" s="1"/>
  <c r="N21" i="14"/>
  <c r="L21" i="14"/>
  <c r="M21" i="14" s="1"/>
  <c r="N20" i="14"/>
  <c r="M20" i="14"/>
  <c r="L20" i="14"/>
  <c r="N19" i="14"/>
  <c r="L19" i="14"/>
  <c r="M19" i="14" s="1"/>
  <c r="N18" i="14"/>
  <c r="L18" i="14"/>
  <c r="M18" i="14" s="1"/>
  <c r="N17" i="14"/>
  <c r="L17" i="14"/>
  <c r="M17" i="14" s="1"/>
  <c r="N16" i="14"/>
  <c r="L16" i="14"/>
  <c r="M16" i="14" s="1"/>
  <c r="N15" i="14"/>
  <c r="L15" i="14"/>
  <c r="M15" i="14" s="1"/>
  <c r="N14" i="14"/>
  <c r="L14" i="14"/>
  <c r="M14" i="14" s="1"/>
  <c r="N13" i="14"/>
  <c r="L13" i="14"/>
  <c r="M13" i="14" s="1"/>
  <c r="N12" i="14"/>
  <c r="M12" i="14"/>
  <c r="L12" i="14"/>
  <c r="N11" i="14"/>
  <c r="L11" i="14"/>
  <c r="M11" i="14" s="1"/>
  <c r="N10" i="14"/>
  <c r="L10" i="14"/>
  <c r="M10" i="14" s="1"/>
  <c r="N9" i="14"/>
  <c r="L9" i="14"/>
  <c r="M9" i="14" s="1"/>
  <c r="N8" i="14"/>
  <c r="L8" i="14"/>
  <c r="M8" i="14" s="1"/>
  <c r="N7" i="14"/>
  <c r="L7" i="14"/>
  <c r="M7" i="14" s="1"/>
  <c r="N6" i="14"/>
  <c r="L6" i="14"/>
  <c r="M6" i="14" s="1"/>
  <c r="N5" i="14"/>
  <c r="L5" i="14"/>
  <c r="M5" i="14" s="1"/>
  <c r="N4" i="14"/>
  <c r="M4" i="14"/>
  <c r="L4" i="14"/>
  <c r="N3" i="14"/>
  <c r="L3" i="14"/>
  <c r="M3" i="14" s="1"/>
  <c r="N2" i="14"/>
  <c r="L2" i="14"/>
  <c r="M2" i="14" s="1"/>
  <c r="K1501" i="14"/>
  <c r="J1501" i="14"/>
  <c r="I1501" i="14"/>
  <c r="G1501" i="14"/>
  <c r="H1501" i="14" s="1"/>
  <c r="F1501" i="14"/>
  <c r="K1500" i="14"/>
  <c r="J1500" i="14"/>
  <c r="I1500" i="14"/>
  <c r="G1500" i="14"/>
  <c r="H1500" i="14" s="1"/>
  <c r="F1500" i="14"/>
  <c r="K1499" i="14"/>
  <c r="J1499" i="14"/>
  <c r="I1499" i="14"/>
  <c r="G1499" i="14"/>
  <c r="H1499" i="14" s="1"/>
  <c r="F1499" i="14"/>
  <c r="K1498" i="14"/>
  <c r="J1498" i="14"/>
  <c r="I1498" i="14"/>
  <c r="G1498" i="14"/>
  <c r="H1498" i="14" s="1"/>
  <c r="F1498" i="14"/>
  <c r="K1497" i="14"/>
  <c r="J1497" i="14"/>
  <c r="I1497" i="14"/>
  <c r="G1497" i="14"/>
  <c r="H1497" i="14" s="1"/>
  <c r="F1497" i="14"/>
  <c r="K1496" i="14"/>
  <c r="J1496" i="14"/>
  <c r="I1496" i="14"/>
  <c r="H1496" i="14"/>
  <c r="G1496" i="14"/>
  <c r="F1496" i="14"/>
  <c r="K1495" i="14"/>
  <c r="J1495" i="14"/>
  <c r="I1495" i="14"/>
  <c r="G1495" i="14"/>
  <c r="H1495" i="14" s="1"/>
  <c r="F1495" i="14"/>
  <c r="K1494" i="14"/>
  <c r="J1494" i="14"/>
  <c r="I1494" i="14"/>
  <c r="G1494" i="14"/>
  <c r="H1494" i="14" s="1"/>
  <c r="F1494" i="14"/>
  <c r="K1493" i="14"/>
  <c r="J1493" i="14"/>
  <c r="I1493" i="14"/>
  <c r="G1493" i="14"/>
  <c r="H1493" i="14" s="1"/>
  <c r="F1493" i="14"/>
  <c r="K1492" i="14"/>
  <c r="J1492" i="14"/>
  <c r="I1492" i="14"/>
  <c r="G1492" i="14"/>
  <c r="H1492" i="14" s="1"/>
  <c r="F1492" i="14"/>
  <c r="K1491" i="14"/>
  <c r="J1491" i="14"/>
  <c r="I1491" i="14"/>
  <c r="G1491" i="14"/>
  <c r="H1491" i="14" s="1"/>
  <c r="F1491" i="14"/>
  <c r="K1490" i="14"/>
  <c r="J1490" i="14"/>
  <c r="I1490" i="14"/>
  <c r="G1490" i="14"/>
  <c r="H1490" i="14" s="1"/>
  <c r="F1490" i="14"/>
  <c r="K1489" i="14"/>
  <c r="J1489" i="14"/>
  <c r="I1489" i="14"/>
  <c r="G1489" i="14"/>
  <c r="H1489" i="14" s="1"/>
  <c r="F1489" i="14"/>
  <c r="K1488" i="14"/>
  <c r="J1488" i="14"/>
  <c r="I1488" i="14"/>
  <c r="H1488" i="14"/>
  <c r="G1488" i="14"/>
  <c r="F1488" i="14"/>
  <c r="K1487" i="14"/>
  <c r="J1487" i="14"/>
  <c r="I1487" i="14"/>
  <c r="G1487" i="14"/>
  <c r="H1487" i="14" s="1"/>
  <c r="F1487" i="14"/>
  <c r="K1486" i="14"/>
  <c r="J1486" i="14"/>
  <c r="I1486" i="14"/>
  <c r="G1486" i="14"/>
  <c r="H1486" i="14" s="1"/>
  <c r="F1486" i="14"/>
  <c r="K1485" i="14"/>
  <c r="J1485" i="14"/>
  <c r="I1485" i="14"/>
  <c r="G1485" i="14"/>
  <c r="H1485" i="14" s="1"/>
  <c r="F1485" i="14"/>
  <c r="K1484" i="14"/>
  <c r="J1484" i="14"/>
  <c r="I1484" i="14"/>
  <c r="G1484" i="14"/>
  <c r="H1484" i="14" s="1"/>
  <c r="F1484" i="14"/>
  <c r="K1483" i="14"/>
  <c r="J1483" i="14"/>
  <c r="I1483" i="14"/>
  <c r="G1483" i="14"/>
  <c r="H1483" i="14" s="1"/>
  <c r="F1483" i="14"/>
  <c r="K1482" i="14"/>
  <c r="J1482" i="14"/>
  <c r="I1482" i="14"/>
  <c r="G1482" i="14"/>
  <c r="H1482" i="14" s="1"/>
  <c r="F1482" i="14"/>
  <c r="K1481" i="14"/>
  <c r="J1481" i="14"/>
  <c r="I1481" i="14"/>
  <c r="G1481" i="14"/>
  <c r="H1481" i="14" s="1"/>
  <c r="F1481" i="14"/>
  <c r="K1480" i="14"/>
  <c r="J1480" i="14"/>
  <c r="I1480" i="14"/>
  <c r="H1480" i="14"/>
  <c r="G1480" i="14"/>
  <c r="F1480" i="14"/>
  <c r="K1479" i="14"/>
  <c r="J1479" i="14"/>
  <c r="I1479" i="14"/>
  <c r="G1479" i="14"/>
  <c r="H1479" i="14" s="1"/>
  <c r="F1479" i="14"/>
  <c r="K1478" i="14"/>
  <c r="J1478" i="14"/>
  <c r="I1478" i="14"/>
  <c r="G1478" i="14"/>
  <c r="H1478" i="14" s="1"/>
  <c r="F1478" i="14"/>
  <c r="K1477" i="14"/>
  <c r="J1477" i="14"/>
  <c r="I1477" i="14"/>
  <c r="G1477" i="14"/>
  <c r="H1477" i="14" s="1"/>
  <c r="F1477" i="14"/>
  <c r="K1476" i="14"/>
  <c r="J1476" i="14"/>
  <c r="I1476" i="14"/>
  <c r="G1476" i="14"/>
  <c r="H1476" i="14" s="1"/>
  <c r="F1476" i="14"/>
  <c r="K1475" i="14"/>
  <c r="J1475" i="14"/>
  <c r="I1475" i="14"/>
  <c r="G1475" i="14"/>
  <c r="H1475" i="14" s="1"/>
  <c r="F1475" i="14"/>
  <c r="K1474" i="14"/>
  <c r="J1474" i="14"/>
  <c r="I1474" i="14"/>
  <c r="G1474" i="14"/>
  <c r="H1474" i="14" s="1"/>
  <c r="F1474" i="14"/>
  <c r="K1473" i="14"/>
  <c r="J1473" i="14"/>
  <c r="I1473" i="14"/>
  <c r="G1473" i="14"/>
  <c r="H1473" i="14" s="1"/>
  <c r="F1473" i="14"/>
  <c r="K1472" i="14"/>
  <c r="J1472" i="14"/>
  <c r="I1472" i="14"/>
  <c r="H1472" i="14"/>
  <c r="G1472" i="14"/>
  <c r="F1472" i="14"/>
  <c r="K1471" i="14"/>
  <c r="J1471" i="14"/>
  <c r="I1471" i="14"/>
  <c r="G1471" i="14"/>
  <c r="H1471" i="14" s="1"/>
  <c r="F1471" i="14"/>
  <c r="K1470" i="14"/>
  <c r="J1470" i="14"/>
  <c r="I1470" i="14"/>
  <c r="G1470" i="14"/>
  <c r="H1470" i="14" s="1"/>
  <c r="F1470" i="14"/>
  <c r="K1469" i="14"/>
  <c r="J1469" i="14"/>
  <c r="I1469" i="14"/>
  <c r="G1469" i="14"/>
  <c r="H1469" i="14" s="1"/>
  <c r="F1469" i="14"/>
  <c r="K1468" i="14"/>
  <c r="J1468" i="14"/>
  <c r="I1468" i="14"/>
  <c r="G1468" i="14"/>
  <c r="H1468" i="14" s="1"/>
  <c r="F1468" i="14"/>
  <c r="K1467" i="14"/>
  <c r="J1467" i="14"/>
  <c r="I1467" i="14"/>
  <c r="G1467" i="14"/>
  <c r="H1467" i="14" s="1"/>
  <c r="F1467" i="14"/>
  <c r="K1466" i="14"/>
  <c r="J1466" i="14"/>
  <c r="I1466" i="14"/>
  <c r="G1466" i="14"/>
  <c r="H1466" i="14" s="1"/>
  <c r="F1466" i="14"/>
  <c r="K1465" i="14"/>
  <c r="J1465" i="14"/>
  <c r="I1465" i="14"/>
  <c r="G1465" i="14"/>
  <c r="H1465" i="14" s="1"/>
  <c r="F1465" i="14"/>
  <c r="K1464" i="14"/>
  <c r="J1464" i="14"/>
  <c r="I1464" i="14"/>
  <c r="H1464" i="14"/>
  <c r="G1464" i="14"/>
  <c r="F1464" i="14"/>
  <c r="K1463" i="14"/>
  <c r="J1463" i="14"/>
  <c r="I1463" i="14"/>
  <c r="G1463" i="14"/>
  <c r="H1463" i="14" s="1"/>
  <c r="F1463" i="14"/>
  <c r="K1462" i="14"/>
  <c r="J1462" i="14"/>
  <c r="I1462" i="14"/>
  <c r="G1462" i="14"/>
  <c r="H1462" i="14" s="1"/>
  <c r="F1462" i="14"/>
  <c r="K1461" i="14"/>
  <c r="J1461" i="14"/>
  <c r="I1461" i="14"/>
  <c r="G1461" i="14"/>
  <c r="H1461" i="14" s="1"/>
  <c r="F1461" i="14"/>
  <c r="K1460" i="14"/>
  <c r="J1460" i="14"/>
  <c r="I1460" i="14"/>
  <c r="G1460" i="14"/>
  <c r="H1460" i="14" s="1"/>
  <c r="F1460" i="14"/>
  <c r="K1459" i="14"/>
  <c r="J1459" i="14"/>
  <c r="I1459" i="14"/>
  <c r="G1459" i="14"/>
  <c r="H1459" i="14" s="1"/>
  <c r="F1459" i="14"/>
  <c r="K1458" i="14"/>
  <c r="J1458" i="14"/>
  <c r="I1458" i="14"/>
  <c r="G1458" i="14"/>
  <c r="H1458" i="14" s="1"/>
  <c r="F1458" i="14"/>
  <c r="K1457" i="14"/>
  <c r="J1457" i="14"/>
  <c r="I1457" i="14"/>
  <c r="G1457" i="14"/>
  <c r="H1457" i="14" s="1"/>
  <c r="F1457" i="14"/>
  <c r="K1456" i="14"/>
  <c r="J1456" i="14"/>
  <c r="I1456" i="14"/>
  <c r="H1456" i="14"/>
  <c r="G1456" i="14"/>
  <c r="F1456" i="14"/>
  <c r="K1455" i="14"/>
  <c r="J1455" i="14"/>
  <c r="I1455" i="14"/>
  <c r="G1455" i="14"/>
  <c r="H1455" i="14" s="1"/>
  <c r="F1455" i="14"/>
  <c r="K1454" i="14"/>
  <c r="J1454" i="14"/>
  <c r="I1454" i="14"/>
  <c r="G1454" i="14"/>
  <c r="H1454" i="14" s="1"/>
  <c r="F1454" i="14"/>
  <c r="K1453" i="14"/>
  <c r="J1453" i="14"/>
  <c r="I1453" i="14"/>
  <c r="G1453" i="14"/>
  <c r="H1453" i="14" s="1"/>
  <c r="F1453" i="14"/>
  <c r="K1452" i="14"/>
  <c r="J1452" i="14"/>
  <c r="I1452" i="14"/>
  <c r="G1452" i="14"/>
  <c r="H1452" i="14" s="1"/>
  <c r="F1452" i="14"/>
  <c r="K1451" i="14"/>
  <c r="J1451" i="14"/>
  <c r="I1451" i="14"/>
  <c r="G1451" i="14"/>
  <c r="H1451" i="14" s="1"/>
  <c r="F1451" i="14"/>
  <c r="K1450" i="14"/>
  <c r="J1450" i="14"/>
  <c r="I1450" i="14"/>
  <c r="G1450" i="14"/>
  <c r="H1450" i="14" s="1"/>
  <c r="F1450" i="14"/>
  <c r="K1449" i="14"/>
  <c r="J1449" i="14"/>
  <c r="I1449" i="14"/>
  <c r="G1449" i="14"/>
  <c r="H1449" i="14" s="1"/>
  <c r="F1449" i="14"/>
  <c r="K1448" i="14"/>
  <c r="J1448" i="14"/>
  <c r="I1448" i="14"/>
  <c r="H1448" i="14"/>
  <c r="G1448" i="14"/>
  <c r="F1448" i="14"/>
  <c r="K1447" i="14"/>
  <c r="J1447" i="14"/>
  <c r="I1447" i="14"/>
  <c r="G1447" i="14"/>
  <c r="H1447" i="14" s="1"/>
  <c r="F1447" i="14"/>
  <c r="K1446" i="14"/>
  <c r="J1446" i="14"/>
  <c r="I1446" i="14"/>
  <c r="G1446" i="14"/>
  <c r="H1446" i="14" s="1"/>
  <c r="F1446" i="14"/>
  <c r="K1445" i="14"/>
  <c r="J1445" i="14"/>
  <c r="I1445" i="14"/>
  <c r="G1445" i="14"/>
  <c r="H1445" i="14" s="1"/>
  <c r="F1445" i="14"/>
  <c r="K1444" i="14"/>
  <c r="J1444" i="14"/>
  <c r="I1444" i="14"/>
  <c r="G1444" i="14"/>
  <c r="H1444" i="14" s="1"/>
  <c r="F1444" i="14"/>
  <c r="K1443" i="14"/>
  <c r="J1443" i="14"/>
  <c r="I1443" i="14"/>
  <c r="G1443" i="14"/>
  <c r="H1443" i="14" s="1"/>
  <c r="F1443" i="14"/>
  <c r="K1442" i="14"/>
  <c r="J1442" i="14"/>
  <c r="I1442" i="14"/>
  <c r="G1442" i="14"/>
  <c r="H1442" i="14" s="1"/>
  <c r="F1442" i="14"/>
  <c r="K1441" i="14"/>
  <c r="J1441" i="14"/>
  <c r="I1441" i="14"/>
  <c r="G1441" i="14"/>
  <c r="H1441" i="14" s="1"/>
  <c r="F1441" i="14"/>
  <c r="K1440" i="14"/>
  <c r="J1440" i="14"/>
  <c r="I1440" i="14"/>
  <c r="H1440" i="14"/>
  <c r="G1440" i="14"/>
  <c r="F1440" i="14"/>
  <c r="K1439" i="14"/>
  <c r="J1439" i="14"/>
  <c r="I1439" i="14"/>
  <c r="G1439" i="14"/>
  <c r="H1439" i="14" s="1"/>
  <c r="F1439" i="14"/>
  <c r="K1438" i="14"/>
  <c r="J1438" i="14"/>
  <c r="I1438" i="14"/>
  <c r="G1438" i="14"/>
  <c r="H1438" i="14" s="1"/>
  <c r="F1438" i="14"/>
  <c r="K1437" i="14"/>
  <c r="J1437" i="14"/>
  <c r="I1437" i="14"/>
  <c r="G1437" i="14"/>
  <c r="H1437" i="14" s="1"/>
  <c r="F1437" i="14"/>
  <c r="K1436" i="14"/>
  <c r="J1436" i="14"/>
  <c r="I1436" i="14"/>
  <c r="G1436" i="14"/>
  <c r="H1436" i="14" s="1"/>
  <c r="F1436" i="14"/>
  <c r="K1435" i="14"/>
  <c r="J1435" i="14"/>
  <c r="I1435" i="14"/>
  <c r="G1435" i="14"/>
  <c r="H1435" i="14" s="1"/>
  <c r="F1435" i="14"/>
  <c r="K1434" i="14"/>
  <c r="J1434" i="14"/>
  <c r="I1434" i="14"/>
  <c r="G1434" i="14"/>
  <c r="H1434" i="14" s="1"/>
  <c r="F1434" i="14"/>
  <c r="K1433" i="14"/>
  <c r="J1433" i="14"/>
  <c r="I1433" i="14"/>
  <c r="G1433" i="14"/>
  <c r="H1433" i="14" s="1"/>
  <c r="F1433" i="14"/>
  <c r="K1432" i="14"/>
  <c r="J1432" i="14"/>
  <c r="I1432" i="14"/>
  <c r="H1432" i="14"/>
  <c r="G1432" i="14"/>
  <c r="F1432" i="14"/>
  <c r="K1431" i="14"/>
  <c r="J1431" i="14"/>
  <c r="I1431" i="14"/>
  <c r="G1431" i="14"/>
  <c r="H1431" i="14" s="1"/>
  <c r="F1431" i="14"/>
  <c r="K1430" i="14"/>
  <c r="J1430" i="14"/>
  <c r="I1430" i="14"/>
  <c r="G1430" i="14"/>
  <c r="H1430" i="14" s="1"/>
  <c r="F1430" i="14"/>
  <c r="K1429" i="14"/>
  <c r="J1429" i="14"/>
  <c r="I1429" i="14"/>
  <c r="G1429" i="14"/>
  <c r="H1429" i="14" s="1"/>
  <c r="F1429" i="14"/>
  <c r="K1428" i="14"/>
  <c r="J1428" i="14"/>
  <c r="I1428" i="14"/>
  <c r="G1428" i="14"/>
  <c r="H1428" i="14" s="1"/>
  <c r="F1428" i="14"/>
  <c r="K1427" i="14"/>
  <c r="J1427" i="14"/>
  <c r="I1427" i="14"/>
  <c r="G1427" i="14"/>
  <c r="H1427" i="14" s="1"/>
  <c r="F1427" i="14"/>
  <c r="K1426" i="14"/>
  <c r="J1426" i="14"/>
  <c r="I1426" i="14"/>
  <c r="G1426" i="14"/>
  <c r="H1426" i="14" s="1"/>
  <c r="F1426" i="14"/>
  <c r="K1425" i="14"/>
  <c r="J1425" i="14"/>
  <c r="I1425" i="14"/>
  <c r="G1425" i="14"/>
  <c r="H1425" i="14" s="1"/>
  <c r="F1425" i="14"/>
  <c r="K1424" i="14"/>
  <c r="J1424" i="14"/>
  <c r="I1424" i="14"/>
  <c r="H1424" i="14"/>
  <c r="G1424" i="14"/>
  <c r="F1424" i="14"/>
  <c r="K1423" i="14"/>
  <c r="J1423" i="14"/>
  <c r="I1423" i="14"/>
  <c r="G1423" i="14"/>
  <c r="H1423" i="14" s="1"/>
  <c r="F1423" i="14"/>
  <c r="K1422" i="14"/>
  <c r="J1422" i="14"/>
  <c r="I1422" i="14"/>
  <c r="G1422" i="14"/>
  <c r="H1422" i="14" s="1"/>
  <c r="F1422" i="14"/>
  <c r="K1421" i="14"/>
  <c r="J1421" i="14"/>
  <c r="I1421" i="14"/>
  <c r="G1421" i="14"/>
  <c r="H1421" i="14" s="1"/>
  <c r="F1421" i="14"/>
  <c r="K1420" i="14"/>
  <c r="J1420" i="14"/>
  <c r="I1420" i="14"/>
  <c r="G1420" i="14"/>
  <c r="H1420" i="14" s="1"/>
  <c r="F1420" i="14"/>
  <c r="K1419" i="14"/>
  <c r="J1419" i="14"/>
  <c r="I1419" i="14"/>
  <c r="G1419" i="14"/>
  <c r="H1419" i="14" s="1"/>
  <c r="F1419" i="14"/>
  <c r="K1418" i="14"/>
  <c r="J1418" i="14"/>
  <c r="I1418" i="14"/>
  <c r="G1418" i="14"/>
  <c r="H1418" i="14" s="1"/>
  <c r="F1418" i="14"/>
  <c r="K1417" i="14"/>
  <c r="J1417" i="14"/>
  <c r="I1417" i="14"/>
  <c r="G1417" i="14"/>
  <c r="H1417" i="14" s="1"/>
  <c r="F1417" i="14"/>
  <c r="K1416" i="14"/>
  <c r="J1416" i="14"/>
  <c r="I1416" i="14"/>
  <c r="G1416" i="14"/>
  <c r="H1416" i="14" s="1"/>
  <c r="F1416" i="14"/>
  <c r="K1415" i="14"/>
  <c r="J1415" i="14"/>
  <c r="I1415" i="14"/>
  <c r="G1415" i="14"/>
  <c r="H1415" i="14" s="1"/>
  <c r="F1415" i="14"/>
  <c r="K1414" i="14"/>
  <c r="J1414" i="14"/>
  <c r="I1414" i="14"/>
  <c r="G1414" i="14"/>
  <c r="H1414" i="14" s="1"/>
  <c r="F1414" i="14"/>
  <c r="K1413" i="14"/>
  <c r="J1413" i="14"/>
  <c r="I1413" i="14"/>
  <c r="G1413" i="14"/>
  <c r="H1413" i="14" s="1"/>
  <c r="F1413" i="14"/>
  <c r="K1412" i="14"/>
  <c r="J1412" i="14"/>
  <c r="I1412" i="14"/>
  <c r="G1412" i="14"/>
  <c r="H1412" i="14" s="1"/>
  <c r="F1412" i="14"/>
  <c r="K1411" i="14"/>
  <c r="J1411" i="14"/>
  <c r="I1411" i="14"/>
  <c r="G1411" i="14"/>
  <c r="H1411" i="14" s="1"/>
  <c r="F1411" i="14"/>
  <c r="K1410" i="14"/>
  <c r="J1410" i="14"/>
  <c r="I1410" i="14"/>
  <c r="G1410" i="14"/>
  <c r="H1410" i="14" s="1"/>
  <c r="F1410" i="14"/>
  <c r="K1409" i="14"/>
  <c r="J1409" i="14"/>
  <c r="I1409" i="14"/>
  <c r="G1409" i="14"/>
  <c r="H1409" i="14" s="1"/>
  <c r="F1409" i="14"/>
  <c r="K1408" i="14"/>
  <c r="J1408" i="14"/>
  <c r="I1408" i="14"/>
  <c r="H1408" i="14"/>
  <c r="G1408" i="14"/>
  <c r="F1408" i="14"/>
  <c r="K1407" i="14"/>
  <c r="J1407" i="14"/>
  <c r="I1407" i="14"/>
  <c r="G1407" i="14"/>
  <c r="H1407" i="14" s="1"/>
  <c r="F1407" i="14"/>
  <c r="K1406" i="14"/>
  <c r="J1406" i="14"/>
  <c r="I1406" i="14"/>
  <c r="G1406" i="14"/>
  <c r="H1406" i="14" s="1"/>
  <c r="F1406" i="14"/>
  <c r="K1405" i="14"/>
  <c r="J1405" i="14"/>
  <c r="I1405" i="14"/>
  <c r="G1405" i="14"/>
  <c r="H1405" i="14" s="1"/>
  <c r="F1405" i="14"/>
  <c r="K1404" i="14"/>
  <c r="J1404" i="14"/>
  <c r="I1404" i="14"/>
  <c r="H1404" i="14"/>
  <c r="G1404" i="14"/>
  <c r="F1404" i="14"/>
  <c r="K1403" i="14"/>
  <c r="J1403" i="14"/>
  <c r="I1403" i="14"/>
  <c r="G1403" i="14"/>
  <c r="H1403" i="14" s="1"/>
  <c r="F1403" i="14"/>
  <c r="K1402" i="14"/>
  <c r="J1402" i="14"/>
  <c r="I1402" i="14"/>
  <c r="G1402" i="14"/>
  <c r="H1402" i="14" s="1"/>
  <c r="F1402" i="14"/>
  <c r="K1401" i="14"/>
  <c r="J1401" i="14"/>
  <c r="I1401" i="14"/>
  <c r="G1401" i="14"/>
  <c r="H1401" i="14" s="1"/>
  <c r="F1401" i="14"/>
  <c r="K1400" i="14"/>
  <c r="J1400" i="14"/>
  <c r="I1400" i="14"/>
  <c r="G1400" i="14"/>
  <c r="H1400" i="14" s="1"/>
  <c r="F1400" i="14"/>
  <c r="K1399" i="14"/>
  <c r="J1399" i="14"/>
  <c r="I1399" i="14"/>
  <c r="G1399" i="14"/>
  <c r="H1399" i="14" s="1"/>
  <c r="F1399" i="14"/>
  <c r="K1398" i="14"/>
  <c r="J1398" i="14"/>
  <c r="I1398" i="14"/>
  <c r="G1398" i="14"/>
  <c r="H1398" i="14" s="1"/>
  <c r="F1398" i="14"/>
  <c r="K1397" i="14"/>
  <c r="J1397" i="14"/>
  <c r="I1397" i="14"/>
  <c r="G1397" i="14"/>
  <c r="H1397" i="14" s="1"/>
  <c r="F1397" i="14"/>
  <c r="K1396" i="14"/>
  <c r="J1396" i="14"/>
  <c r="I1396" i="14"/>
  <c r="G1396" i="14"/>
  <c r="H1396" i="14" s="1"/>
  <c r="F1396" i="14"/>
  <c r="K1395" i="14"/>
  <c r="J1395" i="14"/>
  <c r="I1395" i="14"/>
  <c r="G1395" i="14"/>
  <c r="H1395" i="14" s="1"/>
  <c r="F1395" i="14"/>
  <c r="K1394" i="14"/>
  <c r="J1394" i="14"/>
  <c r="I1394" i="14"/>
  <c r="G1394" i="14"/>
  <c r="H1394" i="14" s="1"/>
  <c r="F1394" i="14"/>
  <c r="K1393" i="14"/>
  <c r="J1393" i="14"/>
  <c r="I1393" i="14"/>
  <c r="G1393" i="14"/>
  <c r="H1393" i="14" s="1"/>
  <c r="F1393" i="14"/>
  <c r="K1392" i="14"/>
  <c r="J1392" i="14"/>
  <c r="I1392" i="14"/>
  <c r="H1392" i="14"/>
  <c r="G1392" i="14"/>
  <c r="F1392" i="14"/>
  <c r="K1391" i="14"/>
  <c r="J1391" i="14"/>
  <c r="I1391" i="14"/>
  <c r="G1391" i="14"/>
  <c r="H1391" i="14" s="1"/>
  <c r="F1391" i="14"/>
  <c r="K1390" i="14"/>
  <c r="J1390" i="14"/>
  <c r="I1390" i="14"/>
  <c r="G1390" i="14"/>
  <c r="H1390" i="14" s="1"/>
  <c r="F1390" i="14"/>
  <c r="K1389" i="14"/>
  <c r="J1389" i="14"/>
  <c r="I1389" i="14"/>
  <c r="G1389" i="14"/>
  <c r="H1389" i="14" s="1"/>
  <c r="F1389" i="14"/>
  <c r="K1388" i="14"/>
  <c r="J1388" i="14"/>
  <c r="I1388" i="14"/>
  <c r="H1388" i="14"/>
  <c r="G1388" i="14"/>
  <c r="F1388" i="14"/>
  <c r="K1387" i="14"/>
  <c r="J1387" i="14"/>
  <c r="I1387" i="14"/>
  <c r="G1387" i="14"/>
  <c r="H1387" i="14" s="1"/>
  <c r="F1387" i="14"/>
  <c r="K1386" i="14"/>
  <c r="J1386" i="14"/>
  <c r="I1386" i="14"/>
  <c r="G1386" i="14"/>
  <c r="H1386" i="14" s="1"/>
  <c r="F1386" i="14"/>
  <c r="K1385" i="14"/>
  <c r="J1385" i="14"/>
  <c r="I1385" i="14"/>
  <c r="G1385" i="14"/>
  <c r="H1385" i="14" s="1"/>
  <c r="F1385" i="14"/>
  <c r="K1384" i="14"/>
  <c r="J1384" i="14"/>
  <c r="I1384" i="14"/>
  <c r="G1384" i="14"/>
  <c r="H1384" i="14" s="1"/>
  <c r="F1384" i="14"/>
  <c r="K1383" i="14"/>
  <c r="J1383" i="14"/>
  <c r="I1383" i="14"/>
  <c r="G1383" i="14"/>
  <c r="H1383" i="14" s="1"/>
  <c r="F1383" i="14"/>
  <c r="K1382" i="14"/>
  <c r="J1382" i="14"/>
  <c r="I1382" i="14"/>
  <c r="G1382" i="14"/>
  <c r="H1382" i="14" s="1"/>
  <c r="F1382" i="14"/>
  <c r="K1381" i="14"/>
  <c r="J1381" i="14"/>
  <c r="I1381" i="14"/>
  <c r="G1381" i="14"/>
  <c r="H1381" i="14" s="1"/>
  <c r="F1381" i="14"/>
  <c r="K1380" i="14"/>
  <c r="J1380" i="14"/>
  <c r="I1380" i="14"/>
  <c r="G1380" i="14"/>
  <c r="H1380" i="14" s="1"/>
  <c r="F1380" i="14"/>
  <c r="K1379" i="14"/>
  <c r="J1379" i="14"/>
  <c r="I1379" i="14"/>
  <c r="G1379" i="14"/>
  <c r="H1379" i="14" s="1"/>
  <c r="F1379" i="14"/>
  <c r="K1378" i="14"/>
  <c r="J1378" i="14"/>
  <c r="I1378" i="14"/>
  <c r="G1378" i="14"/>
  <c r="H1378" i="14" s="1"/>
  <c r="F1378" i="14"/>
  <c r="K1377" i="14"/>
  <c r="J1377" i="14"/>
  <c r="I1377" i="14"/>
  <c r="G1377" i="14"/>
  <c r="H1377" i="14" s="1"/>
  <c r="F1377" i="14"/>
  <c r="K1376" i="14"/>
  <c r="J1376" i="14"/>
  <c r="I1376" i="14"/>
  <c r="H1376" i="14"/>
  <c r="G1376" i="14"/>
  <c r="F1376" i="14"/>
  <c r="K1375" i="14"/>
  <c r="J1375" i="14"/>
  <c r="I1375" i="14"/>
  <c r="G1375" i="14"/>
  <c r="H1375" i="14" s="1"/>
  <c r="F1375" i="14"/>
  <c r="K1374" i="14"/>
  <c r="J1374" i="14"/>
  <c r="I1374" i="14"/>
  <c r="G1374" i="14"/>
  <c r="H1374" i="14" s="1"/>
  <c r="F1374" i="14"/>
  <c r="K1373" i="14"/>
  <c r="J1373" i="14"/>
  <c r="I1373" i="14"/>
  <c r="G1373" i="14"/>
  <c r="H1373" i="14" s="1"/>
  <c r="F1373" i="14"/>
  <c r="K1372" i="14"/>
  <c r="J1372" i="14"/>
  <c r="I1372" i="14"/>
  <c r="H1372" i="14"/>
  <c r="G1372" i="14"/>
  <c r="F1372" i="14"/>
  <c r="K1371" i="14"/>
  <c r="J1371" i="14"/>
  <c r="I1371" i="14"/>
  <c r="G1371" i="14"/>
  <c r="H1371" i="14" s="1"/>
  <c r="F1371" i="14"/>
  <c r="K1370" i="14"/>
  <c r="J1370" i="14"/>
  <c r="I1370" i="14"/>
  <c r="G1370" i="14"/>
  <c r="H1370" i="14" s="1"/>
  <c r="F1370" i="14"/>
  <c r="K1369" i="14"/>
  <c r="J1369" i="14"/>
  <c r="I1369" i="14"/>
  <c r="G1369" i="14"/>
  <c r="H1369" i="14" s="1"/>
  <c r="F1369" i="14"/>
  <c r="K1368" i="14"/>
  <c r="J1368" i="14"/>
  <c r="I1368" i="14"/>
  <c r="G1368" i="14"/>
  <c r="H1368" i="14" s="1"/>
  <c r="F1368" i="14"/>
  <c r="K1367" i="14"/>
  <c r="J1367" i="14"/>
  <c r="I1367" i="14"/>
  <c r="G1367" i="14"/>
  <c r="H1367" i="14" s="1"/>
  <c r="F1367" i="14"/>
  <c r="K1366" i="14"/>
  <c r="J1366" i="14"/>
  <c r="I1366" i="14"/>
  <c r="G1366" i="14"/>
  <c r="H1366" i="14" s="1"/>
  <c r="F1366" i="14"/>
  <c r="K1365" i="14"/>
  <c r="J1365" i="14"/>
  <c r="I1365" i="14"/>
  <c r="G1365" i="14"/>
  <c r="H1365" i="14" s="1"/>
  <c r="F1365" i="14"/>
  <c r="K1364" i="14"/>
  <c r="J1364" i="14"/>
  <c r="I1364" i="14"/>
  <c r="G1364" i="14"/>
  <c r="H1364" i="14" s="1"/>
  <c r="F1364" i="14"/>
  <c r="K1363" i="14"/>
  <c r="J1363" i="14"/>
  <c r="I1363" i="14"/>
  <c r="G1363" i="14"/>
  <c r="H1363" i="14" s="1"/>
  <c r="F1363" i="14"/>
  <c r="K1362" i="14"/>
  <c r="J1362" i="14"/>
  <c r="I1362" i="14"/>
  <c r="G1362" i="14"/>
  <c r="H1362" i="14" s="1"/>
  <c r="F1362" i="14"/>
  <c r="K1361" i="14"/>
  <c r="J1361" i="14"/>
  <c r="I1361" i="14"/>
  <c r="G1361" i="14"/>
  <c r="H1361" i="14" s="1"/>
  <c r="F1361" i="14"/>
  <c r="K1360" i="14"/>
  <c r="J1360" i="14"/>
  <c r="I1360" i="14"/>
  <c r="H1360" i="14"/>
  <c r="G1360" i="14"/>
  <c r="F1360" i="14"/>
  <c r="K1359" i="14"/>
  <c r="J1359" i="14"/>
  <c r="I1359" i="14"/>
  <c r="G1359" i="14"/>
  <c r="H1359" i="14" s="1"/>
  <c r="F1359" i="14"/>
  <c r="K1358" i="14"/>
  <c r="J1358" i="14"/>
  <c r="I1358" i="14"/>
  <c r="G1358" i="14"/>
  <c r="H1358" i="14" s="1"/>
  <c r="F1358" i="14"/>
  <c r="K1357" i="14"/>
  <c r="J1357" i="14"/>
  <c r="I1357" i="14"/>
  <c r="G1357" i="14"/>
  <c r="H1357" i="14" s="1"/>
  <c r="F1357" i="14"/>
  <c r="K1356" i="14"/>
  <c r="J1356" i="14"/>
  <c r="I1356" i="14"/>
  <c r="H1356" i="14"/>
  <c r="G1356" i="14"/>
  <c r="F1356" i="14"/>
  <c r="K1355" i="14"/>
  <c r="J1355" i="14"/>
  <c r="I1355" i="14"/>
  <c r="G1355" i="14"/>
  <c r="H1355" i="14" s="1"/>
  <c r="F1355" i="14"/>
  <c r="K1354" i="14"/>
  <c r="J1354" i="14"/>
  <c r="I1354" i="14"/>
  <c r="G1354" i="14"/>
  <c r="H1354" i="14" s="1"/>
  <c r="F1354" i="14"/>
  <c r="K1353" i="14"/>
  <c r="J1353" i="14"/>
  <c r="I1353" i="14"/>
  <c r="G1353" i="14"/>
  <c r="H1353" i="14" s="1"/>
  <c r="F1353" i="14"/>
  <c r="K1352" i="14"/>
  <c r="J1352" i="14"/>
  <c r="I1352" i="14"/>
  <c r="G1352" i="14"/>
  <c r="H1352" i="14" s="1"/>
  <c r="F1352" i="14"/>
  <c r="K1351" i="14"/>
  <c r="J1351" i="14"/>
  <c r="I1351" i="14"/>
  <c r="G1351" i="14"/>
  <c r="H1351" i="14" s="1"/>
  <c r="F1351" i="14"/>
  <c r="K1350" i="14"/>
  <c r="J1350" i="14"/>
  <c r="I1350" i="14"/>
  <c r="G1350" i="14"/>
  <c r="H1350" i="14" s="1"/>
  <c r="F1350" i="14"/>
  <c r="K1349" i="14"/>
  <c r="J1349" i="14"/>
  <c r="I1349" i="14"/>
  <c r="G1349" i="14"/>
  <c r="H1349" i="14" s="1"/>
  <c r="F1349" i="14"/>
  <c r="K1348" i="14"/>
  <c r="J1348" i="14"/>
  <c r="I1348" i="14"/>
  <c r="G1348" i="14"/>
  <c r="H1348" i="14" s="1"/>
  <c r="F1348" i="14"/>
  <c r="K1347" i="14"/>
  <c r="J1347" i="14"/>
  <c r="I1347" i="14"/>
  <c r="G1347" i="14"/>
  <c r="H1347" i="14" s="1"/>
  <c r="F1347" i="14"/>
  <c r="K1346" i="14"/>
  <c r="J1346" i="14"/>
  <c r="I1346" i="14"/>
  <c r="G1346" i="14"/>
  <c r="H1346" i="14" s="1"/>
  <c r="F1346" i="14"/>
  <c r="K1345" i="14"/>
  <c r="J1345" i="14"/>
  <c r="I1345" i="14"/>
  <c r="G1345" i="14"/>
  <c r="H1345" i="14" s="1"/>
  <c r="F1345" i="14"/>
  <c r="K1344" i="14"/>
  <c r="J1344" i="14"/>
  <c r="I1344" i="14"/>
  <c r="H1344" i="14"/>
  <c r="G1344" i="14"/>
  <c r="F1344" i="14"/>
  <c r="K1343" i="14"/>
  <c r="J1343" i="14"/>
  <c r="I1343" i="14"/>
  <c r="G1343" i="14"/>
  <c r="H1343" i="14" s="1"/>
  <c r="F1343" i="14"/>
  <c r="K1342" i="14"/>
  <c r="J1342" i="14"/>
  <c r="I1342" i="14"/>
  <c r="G1342" i="14"/>
  <c r="H1342" i="14" s="1"/>
  <c r="F1342" i="14"/>
  <c r="K1341" i="14"/>
  <c r="J1341" i="14"/>
  <c r="I1341" i="14"/>
  <c r="G1341" i="14"/>
  <c r="H1341" i="14" s="1"/>
  <c r="F1341" i="14"/>
  <c r="K1340" i="14"/>
  <c r="J1340" i="14"/>
  <c r="I1340" i="14"/>
  <c r="H1340" i="14"/>
  <c r="G1340" i="14"/>
  <c r="F1340" i="14"/>
  <c r="K1339" i="14"/>
  <c r="J1339" i="14"/>
  <c r="I1339" i="14"/>
  <c r="G1339" i="14"/>
  <c r="H1339" i="14" s="1"/>
  <c r="F1339" i="14"/>
  <c r="K1338" i="14"/>
  <c r="J1338" i="14"/>
  <c r="I1338" i="14"/>
  <c r="G1338" i="14"/>
  <c r="H1338" i="14" s="1"/>
  <c r="F1338" i="14"/>
  <c r="K1337" i="14"/>
  <c r="J1337" i="14"/>
  <c r="I1337" i="14"/>
  <c r="G1337" i="14"/>
  <c r="H1337" i="14" s="1"/>
  <c r="F1337" i="14"/>
  <c r="K1336" i="14"/>
  <c r="J1336" i="14"/>
  <c r="I1336" i="14"/>
  <c r="G1336" i="14"/>
  <c r="H1336" i="14" s="1"/>
  <c r="F1336" i="14"/>
  <c r="K1335" i="14"/>
  <c r="J1335" i="14"/>
  <c r="I1335" i="14"/>
  <c r="G1335" i="14"/>
  <c r="H1335" i="14" s="1"/>
  <c r="F1335" i="14"/>
  <c r="K1334" i="14"/>
  <c r="J1334" i="14"/>
  <c r="I1334" i="14"/>
  <c r="G1334" i="14"/>
  <c r="H1334" i="14" s="1"/>
  <c r="F1334" i="14"/>
  <c r="K1333" i="14"/>
  <c r="J1333" i="14"/>
  <c r="I1333" i="14"/>
  <c r="G1333" i="14"/>
  <c r="H1333" i="14" s="1"/>
  <c r="F1333" i="14"/>
  <c r="K1332" i="14"/>
  <c r="J1332" i="14"/>
  <c r="I1332" i="14"/>
  <c r="G1332" i="14"/>
  <c r="H1332" i="14" s="1"/>
  <c r="F1332" i="14"/>
  <c r="K1331" i="14"/>
  <c r="J1331" i="14"/>
  <c r="I1331" i="14"/>
  <c r="G1331" i="14"/>
  <c r="H1331" i="14" s="1"/>
  <c r="F1331" i="14"/>
  <c r="K1330" i="14"/>
  <c r="J1330" i="14"/>
  <c r="I1330" i="14"/>
  <c r="G1330" i="14"/>
  <c r="H1330" i="14" s="1"/>
  <c r="F1330" i="14"/>
  <c r="K1329" i="14"/>
  <c r="J1329" i="14"/>
  <c r="I1329" i="14"/>
  <c r="G1329" i="14"/>
  <c r="H1329" i="14" s="1"/>
  <c r="F1329" i="14"/>
  <c r="K1328" i="14"/>
  <c r="J1328" i="14"/>
  <c r="I1328" i="14"/>
  <c r="H1328" i="14"/>
  <c r="G1328" i="14"/>
  <c r="F1328" i="14"/>
  <c r="K1327" i="14"/>
  <c r="J1327" i="14"/>
  <c r="I1327" i="14"/>
  <c r="G1327" i="14"/>
  <c r="H1327" i="14" s="1"/>
  <c r="F1327" i="14"/>
  <c r="K1326" i="14"/>
  <c r="J1326" i="14"/>
  <c r="I1326" i="14"/>
  <c r="G1326" i="14"/>
  <c r="H1326" i="14" s="1"/>
  <c r="F1326" i="14"/>
  <c r="K1325" i="14"/>
  <c r="J1325" i="14"/>
  <c r="I1325" i="14"/>
  <c r="G1325" i="14"/>
  <c r="H1325" i="14" s="1"/>
  <c r="F1325" i="14"/>
  <c r="K1324" i="14"/>
  <c r="J1324" i="14"/>
  <c r="I1324" i="14"/>
  <c r="H1324" i="14"/>
  <c r="G1324" i="14"/>
  <c r="F1324" i="14"/>
  <c r="K1323" i="14"/>
  <c r="J1323" i="14"/>
  <c r="I1323" i="14"/>
  <c r="G1323" i="14"/>
  <c r="H1323" i="14" s="1"/>
  <c r="F1323" i="14"/>
  <c r="K1322" i="14"/>
  <c r="J1322" i="14"/>
  <c r="I1322" i="14"/>
  <c r="G1322" i="14"/>
  <c r="H1322" i="14" s="1"/>
  <c r="F1322" i="14"/>
  <c r="K1321" i="14"/>
  <c r="J1321" i="14"/>
  <c r="I1321" i="14"/>
  <c r="G1321" i="14"/>
  <c r="H1321" i="14" s="1"/>
  <c r="F1321" i="14"/>
  <c r="K1320" i="14"/>
  <c r="J1320" i="14"/>
  <c r="I1320" i="14"/>
  <c r="G1320" i="14"/>
  <c r="H1320" i="14" s="1"/>
  <c r="F1320" i="14"/>
  <c r="K1319" i="14"/>
  <c r="J1319" i="14"/>
  <c r="I1319" i="14"/>
  <c r="G1319" i="14"/>
  <c r="H1319" i="14" s="1"/>
  <c r="F1319" i="14"/>
  <c r="K1318" i="14"/>
  <c r="J1318" i="14"/>
  <c r="I1318" i="14"/>
  <c r="G1318" i="14"/>
  <c r="H1318" i="14" s="1"/>
  <c r="F1318" i="14"/>
  <c r="K1317" i="14"/>
  <c r="J1317" i="14"/>
  <c r="I1317" i="14"/>
  <c r="G1317" i="14"/>
  <c r="H1317" i="14" s="1"/>
  <c r="F1317" i="14"/>
  <c r="K1316" i="14"/>
  <c r="J1316" i="14"/>
  <c r="I1316" i="14"/>
  <c r="G1316" i="14"/>
  <c r="H1316" i="14" s="1"/>
  <c r="F1316" i="14"/>
  <c r="K1315" i="14"/>
  <c r="J1315" i="14"/>
  <c r="I1315" i="14"/>
  <c r="G1315" i="14"/>
  <c r="H1315" i="14" s="1"/>
  <c r="F1315" i="14"/>
  <c r="K1314" i="14"/>
  <c r="J1314" i="14"/>
  <c r="I1314" i="14"/>
  <c r="G1314" i="14"/>
  <c r="H1314" i="14" s="1"/>
  <c r="F1314" i="14"/>
  <c r="K1313" i="14"/>
  <c r="J1313" i="14"/>
  <c r="I1313" i="14"/>
  <c r="G1313" i="14"/>
  <c r="H1313" i="14" s="1"/>
  <c r="F1313" i="14"/>
  <c r="K1312" i="14"/>
  <c r="J1312" i="14"/>
  <c r="I1312" i="14"/>
  <c r="H1312" i="14"/>
  <c r="G1312" i="14"/>
  <c r="F1312" i="14"/>
  <c r="K1311" i="14"/>
  <c r="J1311" i="14"/>
  <c r="I1311" i="14"/>
  <c r="G1311" i="14"/>
  <c r="H1311" i="14" s="1"/>
  <c r="F1311" i="14"/>
  <c r="K1310" i="14"/>
  <c r="J1310" i="14"/>
  <c r="I1310" i="14"/>
  <c r="G1310" i="14"/>
  <c r="H1310" i="14" s="1"/>
  <c r="F1310" i="14"/>
  <c r="K1309" i="14"/>
  <c r="J1309" i="14"/>
  <c r="I1309" i="14"/>
  <c r="G1309" i="14"/>
  <c r="H1309" i="14" s="1"/>
  <c r="F1309" i="14"/>
  <c r="K1308" i="14"/>
  <c r="J1308" i="14"/>
  <c r="I1308" i="14"/>
  <c r="H1308" i="14"/>
  <c r="G1308" i="14"/>
  <c r="F1308" i="14"/>
  <c r="K1307" i="14"/>
  <c r="J1307" i="14"/>
  <c r="I1307" i="14"/>
  <c r="G1307" i="14"/>
  <c r="H1307" i="14" s="1"/>
  <c r="F1307" i="14"/>
  <c r="K1306" i="14"/>
  <c r="J1306" i="14"/>
  <c r="I1306" i="14"/>
  <c r="G1306" i="14"/>
  <c r="H1306" i="14" s="1"/>
  <c r="F1306" i="14"/>
  <c r="K1305" i="14"/>
  <c r="J1305" i="14"/>
  <c r="I1305" i="14"/>
  <c r="G1305" i="14"/>
  <c r="H1305" i="14" s="1"/>
  <c r="F1305" i="14"/>
  <c r="K1304" i="14"/>
  <c r="J1304" i="14"/>
  <c r="I1304" i="14"/>
  <c r="G1304" i="14"/>
  <c r="H1304" i="14" s="1"/>
  <c r="F1304" i="14"/>
  <c r="K1303" i="14"/>
  <c r="J1303" i="14"/>
  <c r="I1303" i="14"/>
  <c r="G1303" i="14"/>
  <c r="H1303" i="14" s="1"/>
  <c r="F1303" i="14"/>
  <c r="K1302" i="14"/>
  <c r="J1302" i="14"/>
  <c r="I1302" i="14"/>
  <c r="G1302" i="14"/>
  <c r="H1302" i="14" s="1"/>
  <c r="F1302" i="14"/>
  <c r="K1301" i="14"/>
  <c r="J1301" i="14"/>
  <c r="I1301" i="14"/>
  <c r="G1301" i="14"/>
  <c r="H1301" i="14" s="1"/>
  <c r="F1301" i="14"/>
  <c r="K1300" i="14"/>
  <c r="J1300" i="14"/>
  <c r="I1300" i="14"/>
  <c r="G1300" i="14"/>
  <c r="H1300" i="14" s="1"/>
  <c r="F1300" i="14"/>
  <c r="K1299" i="14"/>
  <c r="J1299" i="14"/>
  <c r="I1299" i="14"/>
  <c r="G1299" i="14"/>
  <c r="H1299" i="14" s="1"/>
  <c r="F1299" i="14"/>
  <c r="K1298" i="14"/>
  <c r="J1298" i="14"/>
  <c r="I1298" i="14"/>
  <c r="G1298" i="14"/>
  <c r="H1298" i="14" s="1"/>
  <c r="F1298" i="14"/>
  <c r="K1297" i="14"/>
  <c r="J1297" i="14"/>
  <c r="I1297" i="14"/>
  <c r="G1297" i="14"/>
  <c r="H1297" i="14" s="1"/>
  <c r="F1297" i="14"/>
  <c r="K1296" i="14"/>
  <c r="J1296" i="14"/>
  <c r="I1296" i="14"/>
  <c r="H1296" i="14"/>
  <c r="G1296" i="14"/>
  <c r="F1296" i="14"/>
  <c r="K1295" i="14"/>
  <c r="J1295" i="14"/>
  <c r="I1295" i="14"/>
  <c r="G1295" i="14"/>
  <c r="H1295" i="14" s="1"/>
  <c r="F1295" i="14"/>
  <c r="K1294" i="14"/>
  <c r="J1294" i="14"/>
  <c r="I1294" i="14"/>
  <c r="G1294" i="14"/>
  <c r="H1294" i="14" s="1"/>
  <c r="F1294" i="14"/>
  <c r="K1293" i="14"/>
  <c r="J1293" i="14"/>
  <c r="I1293" i="14"/>
  <c r="G1293" i="14"/>
  <c r="H1293" i="14" s="1"/>
  <c r="F1293" i="14"/>
  <c r="K1292" i="14"/>
  <c r="J1292" i="14"/>
  <c r="I1292" i="14"/>
  <c r="H1292" i="14"/>
  <c r="G1292" i="14"/>
  <c r="F1292" i="14"/>
  <c r="K1291" i="14"/>
  <c r="J1291" i="14"/>
  <c r="I1291" i="14"/>
  <c r="G1291" i="14"/>
  <c r="H1291" i="14" s="1"/>
  <c r="F1291" i="14"/>
  <c r="K1290" i="14"/>
  <c r="J1290" i="14"/>
  <c r="I1290" i="14"/>
  <c r="G1290" i="14"/>
  <c r="H1290" i="14" s="1"/>
  <c r="F1290" i="14"/>
  <c r="K1289" i="14"/>
  <c r="J1289" i="14"/>
  <c r="I1289" i="14"/>
  <c r="G1289" i="14"/>
  <c r="H1289" i="14" s="1"/>
  <c r="F1289" i="14"/>
  <c r="K1288" i="14"/>
  <c r="J1288" i="14"/>
  <c r="I1288" i="14"/>
  <c r="G1288" i="14"/>
  <c r="H1288" i="14" s="1"/>
  <c r="F1288" i="14"/>
  <c r="K1287" i="14"/>
  <c r="J1287" i="14"/>
  <c r="I1287" i="14"/>
  <c r="G1287" i="14"/>
  <c r="H1287" i="14" s="1"/>
  <c r="F1287" i="14"/>
  <c r="K1286" i="14"/>
  <c r="J1286" i="14"/>
  <c r="I1286" i="14"/>
  <c r="G1286" i="14"/>
  <c r="H1286" i="14" s="1"/>
  <c r="F1286" i="14"/>
  <c r="K1285" i="14"/>
  <c r="J1285" i="14"/>
  <c r="I1285" i="14"/>
  <c r="G1285" i="14"/>
  <c r="H1285" i="14" s="1"/>
  <c r="F1285" i="14"/>
  <c r="K1284" i="14"/>
  <c r="J1284" i="14"/>
  <c r="I1284" i="14"/>
  <c r="G1284" i="14"/>
  <c r="H1284" i="14" s="1"/>
  <c r="F1284" i="14"/>
  <c r="K1283" i="14"/>
  <c r="J1283" i="14"/>
  <c r="I1283" i="14"/>
  <c r="G1283" i="14"/>
  <c r="H1283" i="14" s="1"/>
  <c r="F1283" i="14"/>
  <c r="K1282" i="14"/>
  <c r="J1282" i="14"/>
  <c r="I1282" i="14"/>
  <c r="G1282" i="14"/>
  <c r="H1282" i="14" s="1"/>
  <c r="F1282" i="14"/>
  <c r="K1281" i="14"/>
  <c r="J1281" i="14"/>
  <c r="I1281" i="14"/>
  <c r="G1281" i="14"/>
  <c r="H1281" i="14" s="1"/>
  <c r="F1281" i="14"/>
  <c r="K1280" i="14"/>
  <c r="J1280" i="14"/>
  <c r="I1280" i="14"/>
  <c r="H1280" i="14"/>
  <c r="G1280" i="14"/>
  <c r="F1280" i="14"/>
  <c r="K1279" i="14"/>
  <c r="J1279" i="14"/>
  <c r="I1279" i="14"/>
  <c r="G1279" i="14"/>
  <c r="H1279" i="14" s="1"/>
  <c r="F1279" i="14"/>
  <c r="K1278" i="14"/>
  <c r="J1278" i="14"/>
  <c r="I1278" i="14"/>
  <c r="G1278" i="14"/>
  <c r="H1278" i="14" s="1"/>
  <c r="F1278" i="14"/>
  <c r="K1277" i="14"/>
  <c r="J1277" i="14"/>
  <c r="I1277" i="14"/>
  <c r="G1277" i="14"/>
  <c r="H1277" i="14" s="1"/>
  <c r="F1277" i="14"/>
  <c r="K1276" i="14"/>
  <c r="J1276" i="14"/>
  <c r="I1276" i="14"/>
  <c r="H1276" i="14"/>
  <c r="G1276" i="14"/>
  <c r="F1276" i="14"/>
  <c r="K1275" i="14"/>
  <c r="J1275" i="14"/>
  <c r="I1275" i="14"/>
  <c r="G1275" i="14"/>
  <c r="H1275" i="14" s="1"/>
  <c r="F1275" i="14"/>
  <c r="K1274" i="14"/>
  <c r="J1274" i="14"/>
  <c r="I1274" i="14"/>
  <c r="G1274" i="14"/>
  <c r="H1274" i="14" s="1"/>
  <c r="F1274" i="14"/>
  <c r="K1273" i="14"/>
  <c r="J1273" i="14"/>
  <c r="I1273" i="14"/>
  <c r="G1273" i="14"/>
  <c r="H1273" i="14" s="1"/>
  <c r="F1273" i="14"/>
  <c r="K1272" i="14"/>
  <c r="J1272" i="14"/>
  <c r="I1272" i="14"/>
  <c r="G1272" i="14"/>
  <c r="H1272" i="14" s="1"/>
  <c r="F1272" i="14"/>
  <c r="K1271" i="14"/>
  <c r="J1271" i="14"/>
  <c r="I1271" i="14"/>
  <c r="G1271" i="14"/>
  <c r="H1271" i="14" s="1"/>
  <c r="F1271" i="14"/>
  <c r="K1270" i="14"/>
  <c r="J1270" i="14"/>
  <c r="I1270" i="14"/>
  <c r="G1270" i="14"/>
  <c r="H1270" i="14" s="1"/>
  <c r="F1270" i="14"/>
  <c r="K1269" i="14"/>
  <c r="J1269" i="14"/>
  <c r="I1269" i="14"/>
  <c r="G1269" i="14"/>
  <c r="H1269" i="14" s="1"/>
  <c r="F1269" i="14"/>
  <c r="K1268" i="14"/>
  <c r="J1268" i="14"/>
  <c r="I1268" i="14"/>
  <c r="G1268" i="14"/>
  <c r="H1268" i="14" s="1"/>
  <c r="F1268" i="14"/>
  <c r="K1267" i="14"/>
  <c r="J1267" i="14"/>
  <c r="I1267" i="14"/>
  <c r="G1267" i="14"/>
  <c r="H1267" i="14" s="1"/>
  <c r="F1267" i="14"/>
  <c r="K1266" i="14"/>
  <c r="J1266" i="14"/>
  <c r="I1266" i="14"/>
  <c r="G1266" i="14"/>
  <c r="H1266" i="14" s="1"/>
  <c r="F1266" i="14"/>
  <c r="K1265" i="14"/>
  <c r="J1265" i="14"/>
  <c r="I1265" i="14"/>
  <c r="G1265" i="14"/>
  <c r="H1265" i="14" s="1"/>
  <c r="F1265" i="14"/>
  <c r="K1264" i="14"/>
  <c r="J1264" i="14"/>
  <c r="I1264" i="14"/>
  <c r="H1264" i="14"/>
  <c r="G1264" i="14"/>
  <c r="F1264" i="14"/>
  <c r="K1263" i="14"/>
  <c r="J1263" i="14"/>
  <c r="I1263" i="14"/>
  <c r="G1263" i="14"/>
  <c r="H1263" i="14" s="1"/>
  <c r="F1263" i="14"/>
  <c r="K1262" i="14"/>
  <c r="J1262" i="14"/>
  <c r="I1262" i="14"/>
  <c r="G1262" i="14"/>
  <c r="H1262" i="14" s="1"/>
  <c r="F1262" i="14"/>
  <c r="K1261" i="14"/>
  <c r="J1261" i="14"/>
  <c r="I1261" i="14"/>
  <c r="G1261" i="14"/>
  <c r="H1261" i="14" s="1"/>
  <c r="F1261" i="14"/>
  <c r="K1260" i="14"/>
  <c r="J1260" i="14"/>
  <c r="I1260" i="14"/>
  <c r="H1260" i="14"/>
  <c r="G1260" i="14"/>
  <c r="F1260" i="14"/>
  <c r="K1259" i="14"/>
  <c r="J1259" i="14"/>
  <c r="I1259" i="14"/>
  <c r="G1259" i="14"/>
  <c r="H1259" i="14" s="1"/>
  <c r="F1259" i="14"/>
  <c r="K1258" i="14"/>
  <c r="J1258" i="14"/>
  <c r="I1258" i="14"/>
  <c r="G1258" i="14"/>
  <c r="H1258" i="14" s="1"/>
  <c r="F1258" i="14"/>
  <c r="K1257" i="14"/>
  <c r="J1257" i="14"/>
  <c r="I1257" i="14"/>
  <c r="G1257" i="14"/>
  <c r="H1257" i="14" s="1"/>
  <c r="F1257" i="14"/>
  <c r="K1256" i="14"/>
  <c r="J1256" i="14"/>
  <c r="I1256" i="14"/>
  <c r="G1256" i="14"/>
  <c r="H1256" i="14" s="1"/>
  <c r="F1256" i="14"/>
  <c r="K1255" i="14"/>
  <c r="J1255" i="14"/>
  <c r="I1255" i="14"/>
  <c r="G1255" i="14"/>
  <c r="H1255" i="14" s="1"/>
  <c r="F1255" i="14"/>
  <c r="K1254" i="14"/>
  <c r="J1254" i="14"/>
  <c r="I1254" i="14"/>
  <c r="G1254" i="14"/>
  <c r="H1254" i="14" s="1"/>
  <c r="F1254" i="14"/>
  <c r="K1253" i="14"/>
  <c r="J1253" i="14"/>
  <c r="I1253" i="14"/>
  <c r="G1253" i="14"/>
  <c r="H1253" i="14" s="1"/>
  <c r="F1253" i="14"/>
  <c r="K1252" i="14"/>
  <c r="J1252" i="14"/>
  <c r="I1252" i="14"/>
  <c r="G1252" i="14"/>
  <c r="H1252" i="14" s="1"/>
  <c r="F1252" i="14"/>
  <c r="K1251" i="14"/>
  <c r="J1251" i="14"/>
  <c r="I1251" i="14"/>
  <c r="G1251" i="14"/>
  <c r="H1251" i="14" s="1"/>
  <c r="F1251" i="14"/>
  <c r="K1250" i="14"/>
  <c r="J1250" i="14"/>
  <c r="I1250" i="14"/>
  <c r="G1250" i="14"/>
  <c r="H1250" i="14" s="1"/>
  <c r="F1250" i="14"/>
  <c r="K1249" i="14"/>
  <c r="J1249" i="14"/>
  <c r="I1249" i="14"/>
  <c r="G1249" i="14"/>
  <c r="H1249" i="14" s="1"/>
  <c r="F1249" i="14"/>
  <c r="K1248" i="14"/>
  <c r="J1248" i="14"/>
  <c r="I1248" i="14"/>
  <c r="H1248" i="14"/>
  <c r="G1248" i="14"/>
  <c r="F1248" i="14"/>
  <c r="K1247" i="14"/>
  <c r="J1247" i="14"/>
  <c r="I1247" i="14"/>
  <c r="G1247" i="14"/>
  <c r="H1247" i="14" s="1"/>
  <c r="F1247" i="14"/>
  <c r="K1246" i="14"/>
  <c r="J1246" i="14"/>
  <c r="I1246" i="14"/>
  <c r="G1246" i="14"/>
  <c r="H1246" i="14" s="1"/>
  <c r="F1246" i="14"/>
  <c r="K1245" i="14"/>
  <c r="J1245" i="14"/>
  <c r="I1245" i="14"/>
  <c r="G1245" i="14"/>
  <c r="H1245" i="14" s="1"/>
  <c r="F1245" i="14"/>
  <c r="K1244" i="14"/>
  <c r="J1244" i="14"/>
  <c r="I1244" i="14"/>
  <c r="H1244" i="14"/>
  <c r="G1244" i="14"/>
  <c r="F1244" i="14"/>
  <c r="K1243" i="14"/>
  <c r="J1243" i="14"/>
  <c r="I1243" i="14"/>
  <c r="G1243" i="14"/>
  <c r="H1243" i="14" s="1"/>
  <c r="F1243" i="14"/>
  <c r="K1242" i="14"/>
  <c r="J1242" i="14"/>
  <c r="I1242" i="14"/>
  <c r="G1242" i="14"/>
  <c r="H1242" i="14" s="1"/>
  <c r="F1242" i="14"/>
  <c r="K1241" i="14"/>
  <c r="J1241" i="14"/>
  <c r="I1241" i="14"/>
  <c r="G1241" i="14"/>
  <c r="H1241" i="14" s="1"/>
  <c r="F1241" i="14"/>
  <c r="K1240" i="14"/>
  <c r="J1240" i="14"/>
  <c r="I1240" i="14"/>
  <c r="G1240" i="14"/>
  <c r="H1240" i="14" s="1"/>
  <c r="F1240" i="14"/>
  <c r="K1239" i="14"/>
  <c r="J1239" i="14"/>
  <c r="I1239" i="14"/>
  <c r="G1239" i="14"/>
  <c r="H1239" i="14" s="1"/>
  <c r="F1239" i="14"/>
  <c r="K1238" i="14"/>
  <c r="J1238" i="14"/>
  <c r="I1238" i="14"/>
  <c r="G1238" i="14"/>
  <c r="H1238" i="14" s="1"/>
  <c r="F1238" i="14"/>
  <c r="K1237" i="14"/>
  <c r="J1237" i="14"/>
  <c r="I1237" i="14"/>
  <c r="G1237" i="14"/>
  <c r="H1237" i="14" s="1"/>
  <c r="F1237" i="14"/>
  <c r="K1236" i="14"/>
  <c r="J1236" i="14"/>
  <c r="I1236" i="14"/>
  <c r="G1236" i="14"/>
  <c r="H1236" i="14" s="1"/>
  <c r="F1236" i="14"/>
  <c r="K1235" i="14"/>
  <c r="J1235" i="14"/>
  <c r="I1235" i="14"/>
  <c r="G1235" i="14"/>
  <c r="H1235" i="14" s="1"/>
  <c r="F1235" i="14"/>
  <c r="K1234" i="14"/>
  <c r="J1234" i="14"/>
  <c r="I1234" i="14"/>
  <c r="G1234" i="14"/>
  <c r="H1234" i="14" s="1"/>
  <c r="F1234" i="14"/>
  <c r="K1233" i="14"/>
  <c r="J1233" i="14"/>
  <c r="I1233" i="14"/>
  <c r="G1233" i="14"/>
  <c r="H1233" i="14" s="1"/>
  <c r="F1233" i="14"/>
  <c r="K1232" i="14"/>
  <c r="J1232" i="14"/>
  <c r="I1232" i="14"/>
  <c r="H1232" i="14"/>
  <c r="G1232" i="14"/>
  <c r="F1232" i="14"/>
  <c r="K1231" i="14"/>
  <c r="J1231" i="14"/>
  <c r="I1231" i="14"/>
  <c r="G1231" i="14"/>
  <c r="H1231" i="14" s="1"/>
  <c r="F1231" i="14"/>
  <c r="K1230" i="14"/>
  <c r="J1230" i="14"/>
  <c r="I1230" i="14"/>
  <c r="G1230" i="14"/>
  <c r="H1230" i="14" s="1"/>
  <c r="F1230" i="14"/>
  <c r="K1229" i="14"/>
  <c r="J1229" i="14"/>
  <c r="I1229" i="14"/>
  <c r="G1229" i="14"/>
  <c r="H1229" i="14" s="1"/>
  <c r="F1229" i="14"/>
  <c r="K1228" i="14"/>
  <c r="J1228" i="14"/>
  <c r="I1228" i="14"/>
  <c r="H1228" i="14"/>
  <c r="G1228" i="14"/>
  <c r="F1228" i="14"/>
  <c r="K1227" i="14"/>
  <c r="J1227" i="14"/>
  <c r="I1227" i="14"/>
  <c r="G1227" i="14"/>
  <c r="H1227" i="14" s="1"/>
  <c r="F1227" i="14"/>
  <c r="K1226" i="14"/>
  <c r="J1226" i="14"/>
  <c r="I1226" i="14"/>
  <c r="G1226" i="14"/>
  <c r="H1226" i="14" s="1"/>
  <c r="F1226" i="14"/>
  <c r="K1225" i="14"/>
  <c r="J1225" i="14"/>
  <c r="I1225" i="14"/>
  <c r="G1225" i="14"/>
  <c r="H1225" i="14" s="1"/>
  <c r="F1225" i="14"/>
  <c r="K1224" i="14"/>
  <c r="J1224" i="14"/>
  <c r="I1224" i="14"/>
  <c r="G1224" i="14"/>
  <c r="H1224" i="14" s="1"/>
  <c r="F1224" i="14"/>
  <c r="K1223" i="14"/>
  <c r="J1223" i="14"/>
  <c r="I1223" i="14"/>
  <c r="G1223" i="14"/>
  <c r="H1223" i="14" s="1"/>
  <c r="F1223" i="14"/>
  <c r="K1222" i="14"/>
  <c r="J1222" i="14"/>
  <c r="I1222" i="14"/>
  <c r="G1222" i="14"/>
  <c r="H1222" i="14" s="1"/>
  <c r="F1222" i="14"/>
  <c r="K1221" i="14"/>
  <c r="J1221" i="14"/>
  <c r="I1221" i="14"/>
  <c r="G1221" i="14"/>
  <c r="H1221" i="14" s="1"/>
  <c r="F1221" i="14"/>
  <c r="K1220" i="14"/>
  <c r="J1220" i="14"/>
  <c r="I1220" i="14"/>
  <c r="G1220" i="14"/>
  <c r="H1220" i="14" s="1"/>
  <c r="F1220" i="14"/>
  <c r="K1219" i="14"/>
  <c r="J1219" i="14"/>
  <c r="I1219" i="14"/>
  <c r="G1219" i="14"/>
  <c r="H1219" i="14" s="1"/>
  <c r="F1219" i="14"/>
  <c r="K1218" i="14"/>
  <c r="J1218" i="14"/>
  <c r="I1218" i="14"/>
  <c r="G1218" i="14"/>
  <c r="H1218" i="14" s="1"/>
  <c r="F1218" i="14"/>
  <c r="K1217" i="14"/>
  <c r="J1217" i="14"/>
  <c r="I1217" i="14"/>
  <c r="G1217" i="14"/>
  <c r="H1217" i="14" s="1"/>
  <c r="F1217" i="14"/>
  <c r="K1216" i="14"/>
  <c r="J1216" i="14"/>
  <c r="I1216" i="14"/>
  <c r="H1216" i="14"/>
  <c r="G1216" i="14"/>
  <c r="F1216" i="14"/>
  <c r="K1215" i="14"/>
  <c r="J1215" i="14"/>
  <c r="I1215" i="14"/>
  <c r="G1215" i="14"/>
  <c r="H1215" i="14" s="1"/>
  <c r="F1215" i="14"/>
  <c r="K1214" i="14"/>
  <c r="J1214" i="14"/>
  <c r="I1214" i="14"/>
  <c r="G1214" i="14"/>
  <c r="H1214" i="14" s="1"/>
  <c r="F1214" i="14"/>
  <c r="K1213" i="14"/>
  <c r="J1213" i="14"/>
  <c r="I1213" i="14"/>
  <c r="G1213" i="14"/>
  <c r="H1213" i="14" s="1"/>
  <c r="F1213" i="14"/>
  <c r="K1212" i="14"/>
  <c r="J1212" i="14"/>
  <c r="I1212" i="14"/>
  <c r="H1212" i="14"/>
  <c r="G1212" i="14"/>
  <c r="F1212" i="14"/>
  <c r="K1211" i="14"/>
  <c r="J1211" i="14"/>
  <c r="I1211" i="14"/>
  <c r="G1211" i="14"/>
  <c r="H1211" i="14" s="1"/>
  <c r="F1211" i="14"/>
  <c r="K1210" i="14"/>
  <c r="J1210" i="14"/>
  <c r="I1210" i="14"/>
  <c r="G1210" i="14"/>
  <c r="H1210" i="14" s="1"/>
  <c r="F1210" i="14"/>
  <c r="K1209" i="14"/>
  <c r="J1209" i="14"/>
  <c r="I1209" i="14"/>
  <c r="G1209" i="14"/>
  <c r="H1209" i="14" s="1"/>
  <c r="F1209" i="14"/>
  <c r="K1208" i="14"/>
  <c r="J1208" i="14"/>
  <c r="I1208" i="14"/>
  <c r="G1208" i="14"/>
  <c r="H1208" i="14" s="1"/>
  <c r="F1208" i="14"/>
  <c r="K1207" i="14"/>
  <c r="J1207" i="14"/>
  <c r="I1207" i="14"/>
  <c r="G1207" i="14"/>
  <c r="H1207" i="14" s="1"/>
  <c r="F1207" i="14"/>
  <c r="K1206" i="14"/>
  <c r="J1206" i="14"/>
  <c r="I1206" i="14"/>
  <c r="G1206" i="14"/>
  <c r="H1206" i="14" s="1"/>
  <c r="F1206" i="14"/>
  <c r="K1205" i="14"/>
  <c r="J1205" i="14"/>
  <c r="I1205" i="14"/>
  <c r="G1205" i="14"/>
  <c r="H1205" i="14" s="1"/>
  <c r="F1205" i="14"/>
  <c r="K1204" i="14"/>
  <c r="J1204" i="14"/>
  <c r="I1204" i="14"/>
  <c r="G1204" i="14"/>
  <c r="H1204" i="14" s="1"/>
  <c r="F1204" i="14"/>
  <c r="K1203" i="14"/>
  <c r="J1203" i="14"/>
  <c r="I1203" i="14"/>
  <c r="G1203" i="14"/>
  <c r="H1203" i="14" s="1"/>
  <c r="F1203" i="14"/>
  <c r="K1202" i="14"/>
  <c r="J1202" i="14"/>
  <c r="I1202" i="14"/>
  <c r="G1202" i="14"/>
  <c r="H1202" i="14" s="1"/>
  <c r="F1202" i="14"/>
  <c r="K1201" i="14"/>
  <c r="J1201" i="14"/>
  <c r="I1201" i="14"/>
  <c r="G1201" i="14"/>
  <c r="H1201" i="14" s="1"/>
  <c r="F1201" i="14"/>
  <c r="K1200" i="14"/>
  <c r="J1200" i="14"/>
  <c r="I1200" i="14"/>
  <c r="H1200" i="14"/>
  <c r="G1200" i="14"/>
  <c r="F1200" i="14"/>
  <c r="K1199" i="14"/>
  <c r="J1199" i="14"/>
  <c r="I1199" i="14"/>
  <c r="G1199" i="14"/>
  <c r="H1199" i="14" s="1"/>
  <c r="F1199" i="14"/>
  <c r="K1198" i="14"/>
  <c r="J1198" i="14"/>
  <c r="I1198" i="14"/>
  <c r="G1198" i="14"/>
  <c r="H1198" i="14" s="1"/>
  <c r="F1198" i="14"/>
  <c r="K1197" i="14"/>
  <c r="J1197" i="14"/>
  <c r="I1197" i="14"/>
  <c r="G1197" i="14"/>
  <c r="H1197" i="14" s="1"/>
  <c r="F1197" i="14"/>
  <c r="K1196" i="14"/>
  <c r="J1196" i="14"/>
  <c r="I1196" i="14"/>
  <c r="H1196" i="14"/>
  <c r="G1196" i="14"/>
  <c r="F1196" i="14"/>
  <c r="K1195" i="14"/>
  <c r="J1195" i="14"/>
  <c r="I1195" i="14"/>
  <c r="G1195" i="14"/>
  <c r="H1195" i="14" s="1"/>
  <c r="F1195" i="14"/>
  <c r="K1194" i="14"/>
  <c r="J1194" i="14"/>
  <c r="I1194" i="14"/>
  <c r="G1194" i="14"/>
  <c r="H1194" i="14" s="1"/>
  <c r="F1194" i="14"/>
  <c r="K1193" i="14"/>
  <c r="J1193" i="14"/>
  <c r="I1193" i="14"/>
  <c r="G1193" i="14"/>
  <c r="H1193" i="14" s="1"/>
  <c r="F1193" i="14"/>
  <c r="K1192" i="14"/>
  <c r="J1192" i="14"/>
  <c r="I1192" i="14"/>
  <c r="G1192" i="14"/>
  <c r="H1192" i="14" s="1"/>
  <c r="F1192" i="14"/>
  <c r="K1191" i="14"/>
  <c r="J1191" i="14"/>
  <c r="I1191" i="14"/>
  <c r="G1191" i="14"/>
  <c r="H1191" i="14" s="1"/>
  <c r="F1191" i="14"/>
  <c r="K1190" i="14"/>
  <c r="J1190" i="14"/>
  <c r="I1190" i="14"/>
  <c r="G1190" i="14"/>
  <c r="H1190" i="14" s="1"/>
  <c r="F1190" i="14"/>
  <c r="K1189" i="14"/>
  <c r="J1189" i="14"/>
  <c r="I1189" i="14"/>
  <c r="G1189" i="14"/>
  <c r="H1189" i="14" s="1"/>
  <c r="F1189" i="14"/>
  <c r="K1188" i="14"/>
  <c r="J1188" i="14"/>
  <c r="I1188" i="14"/>
  <c r="G1188" i="14"/>
  <c r="H1188" i="14" s="1"/>
  <c r="F1188" i="14"/>
  <c r="K1187" i="14"/>
  <c r="J1187" i="14"/>
  <c r="I1187" i="14"/>
  <c r="G1187" i="14"/>
  <c r="H1187" i="14" s="1"/>
  <c r="F1187" i="14"/>
  <c r="K1186" i="14"/>
  <c r="J1186" i="14"/>
  <c r="I1186" i="14"/>
  <c r="G1186" i="14"/>
  <c r="H1186" i="14" s="1"/>
  <c r="F1186" i="14"/>
  <c r="K1185" i="14"/>
  <c r="J1185" i="14"/>
  <c r="I1185" i="14"/>
  <c r="G1185" i="14"/>
  <c r="H1185" i="14" s="1"/>
  <c r="F1185" i="14"/>
  <c r="K1184" i="14"/>
  <c r="J1184" i="14"/>
  <c r="I1184" i="14"/>
  <c r="H1184" i="14"/>
  <c r="G1184" i="14"/>
  <c r="F1184" i="14"/>
  <c r="K1183" i="14"/>
  <c r="J1183" i="14"/>
  <c r="I1183" i="14"/>
  <c r="G1183" i="14"/>
  <c r="H1183" i="14" s="1"/>
  <c r="F1183" i="14"/>
  <c r="K1182" i="14"/>
  <c r="J1182" i="14"/>
  <c r="I1182" i="14"/>
  <c r="G1182" i="14"/>
  <c r="H1182" i="14" s="1"/>
  <c r="F1182" i="14"/>
  <c r="K1181" i="14"/>
  <c r="J1181" i="14"/>
  <c r="I1181" i="14"/>
  <c r="G1181" i="14"/>
  <c r="H1181" i="14" s="1"/>
  <c r="F1181" i="14"/>
  <c r="K1180" i="14"/>
  <c r="J1180" i="14"/>
  <c r="I1180" i="14"/>
  <c r="H1180" i="14"/>
  <c r="G1180" i="14"/>
  <c r="F1180" i="14"/>
  <c r="K1179" i="14"/>
  <c r="J1179" i="14"/>
  <c r="I1179" i="14"/>
  <c r="G1179" i="14"/>
  <c r="H1179" i="14" s="1"/>
  <c r="F1179" i="14"/>
  <c r="K1178" i="14"/>
  <c r="J1178" i="14"/>
  <c r="I1178" i="14"/>
  <c r="G1178" i="14"/>
  <c r="H1178" i="14" s="1"/>
  <c r="F1178" i="14"/>
  <c r="K1177" i="14"/>
  <c r="J1177" i="14"/>
  <c r="I1177" i="14"/>
  <c r="G1177" i="14"/>
  <c r="H1177" i="14" s="1"/>
  <c r="F1177" i="14"/>
  <c r="K1176" i="14"/>
  <c r="J1176" i="14"/>
  <c r="I1176" i="14"/>
  <c r="G1176" i="14"/>
  <c r="H1176" i="14" s="1"/>
  <c r="F1176" i="14"/>
  <c r="K1175" i="14"/>
  <c r="J1175" i="14"/>
  <c r="I1175" i="14"/>
  <c r="G1175" i="14"/>
  <c r="H1175" i="14" s="1"/>
  <c r="F1175" i="14"/>
  <c r="K1174" i="14"/>
  <c r="J1174" i="14"/>
  <c r="I1174" i="14"/>
  <c r="G1174" i="14"/>
  <c r="H1174" i="14" s="1"/>
  <c r="F1174" i="14"/>
  <c r="K1173" i="14"/>
  <c r="J1173" i="14"/>
  <c r="I1173" i="14"/>
  <c r="G1173" i="14"/>
  <c r="H1173" i="14" s="1"/>
  <c r="F1173" i="14"/>
  <c r="K1172" i="14"/>
  <c r="J1172" i="14"/>
  <c r="I1172" i="14"/>
  <c r="G1172" i="14"/>
  <c r="H1172" i="14" s="1"/>
  <c r="F1172" i="14"/>
  <c r="K1171" i="14"/>
  <c r="J1171" i="14"/>
  <c r="I1171" i="14"/>
  <c r="G1171" i="14"/>
  <c r="H1171" i="14" s="1"/>
  <c r="F1171" i="14"/>
  <c r="K1170" i="14"/>
  <c r="J1170" i="14"/>
  <c r="I1170" i="14"/>
  <c r="G1170" i="14"/>
  <c r="H1170" i="14" s="1"/>
  <c r="F1170" i="14"/>
  <c r="K1169" i="14"/>
  <c r="J1169" i="14"/>
  <c r="I1169" i="14"/>
  <c r="G1169" i="14"/>
  <c r="H1169" i="14" s="1"/>
  <c r="F1169" i="14"/>
  <c r="K1168" i="14"/>
  <c r="J1168" i="14"/>
  <c r="I1168" i="14"/>
  <c r="H1168" i="14"/>
  <c r="G1168" i="14"/>
  <c r="F1168" i="14"/>
  <c r="K1167" i="14"/>
  <c r="J1167" i="14"/>
  <c r="I1167" i="14"/>
  <c r="G1167" i="14"/>
  <c r="H1167" i="14" s="1"/>
  <c r="F1167" i="14"/>
  <c r="K1166" i="14"/>
  <c r="J1166" i="14"/>
  <c r="I1166" i="14"/>
  <c r="G1166" i="14"/>
  <c r="H1166" i="14" s="1"/>
  <c r="F1166" i="14"/>
  <c r="K1165" i="14"/>
  <c r="J1165" i="14"/>
  <c r="I1165" i="14"/>
  <c r="G1165" i="14"/>
  <c r="H1165" i="14" s="1"/>
  <c r="F1165" i="14"/>
  <c r="K1164" i="14"/>
  <c r="J1164" i="14"/>
  <c r="I1164" i="14"/>
  <c r="H1164" i="14"/>
  <c r="G1164" i="14"/>
  <c r="F1164" i="14"/>
  <c r="K1163" i="14"/>
  <c r="J1163" i="14"/>
  <c r="I1163" i="14"/>
  <c r="G1163" i="14"/>
  <c r="H1163" i="14" s="1"/>
  <c r="F1163" i="14"/>
  <c r="K1162" i="14"/>
  <c r="J1162" i="14"/>
  <c r="I1162" i="14"/>
  <c r="G1162" i="14"/>
  <c r="H1162" i="14" s="1"/>
  <c r="F1162" i="14"/>
  <c r="K1161" i="14"/>
  <c r="J1161" i="14"/>
  <c r="I1161" i="14"/>
  <c r="G1161" i="14"/>
  <c r="H1161" i="14" s="1"/>
  <c r="F1161" i="14"/>
  <c r="K1160" i="14"/>
  <c r="J1160" i="14"/>
  <c r="I1160" i="14"/>
  <c r="G1160" i="14"/>
  <c r="H1160" i="14" s="1"/>
  <c r="F1160" i="14"/>
  <c r="K1159" i="14"/>
  <c r="J1159" i="14"/>
  <c r="I1159" i="14"/>
  <c r="G1159" i="14"/>
  <c r="H1159" i="14" s="1"/>
  <c r="F1159" i="14"/>
  <c r="K1158" i="14"/>
  <c r="J1158" i="14"/>
  <c r="I1158" i="14"/>
  <c r="G1158" i="14"/>
  <c r="H1158" i="14" s="1"/>
  <c r="F1158" i="14"/>
  <c r="K1157" i="14"/>
  <c r="J1157" i="14"/>
  <c r="I1157" i="14"/>
  <c r="G1157" i="14"/>
  <c r="H1157" i="14" s="1"/>
  <c r="F1157" i="14"/>
  <c r="K1156" i="14"/>
  <c r="J1156" i="14"/>
  <c r="I1156" i="14"/>
  <c r="G1156" i="14"/>
  <c r="H1156" i="14" s="1"/>
  <c r="F1156" i="14"/>
  <c r="K1155" i="14"/>
  <c r="J1155" i="14"/>
  <c r="I1155" i="14"/>
  <c r="G1155" i="14"/>
  <c r="H1155" i="14" s="1"/>
  <c r="F1155" i="14"/>
  <c r="K1154" i="14"/>
  <c r="J1154" i="14"/>
  <c r="I1154" i="14"/>
  <c r="G1154" i="14"/>
  <c r="H1154" i="14" s="1"/>
  <c r="F1154" i="14"/>
  <c r="K1153" i="14"/>
  <c r="J1153" i="14"/>
  <c r="I1153" i="14"/>
  <c r="G1153" i="14"/>
  <c r="H1153" i="14" s="1"/>
  <c r="F1153" i="14"/>
  <c r="K1152" i="14"/>
  <c r="J1152" i="14"/>
  <c r="I1152" i="14"/>
  <c r="H1152" i="14"/>
  <c r="G1152" i="14"/>
  <c r="F1152" i="14"/>
  <c r="K1151" i="14"/>
  <c r="J1151" i="14"/>
  <c r="I1151" i="14"/>
  <c r="G1151" i="14"/>
  <c r="H1151" i="14" s="1"/>
  <c r="F1151" i="14"/>
  <c r="K1150" i="14"/>
  <c r="J1150" i="14"/>
  <c r="I1150" i="14"/>
  <c r="G1150" i="14"/>
  <c r="H1150" i="14" s="1"/>
  <c r="F1150" i="14"/>
  <c r="K1149" i="14"/>
  <c r="J1149" i="14"/>
  <c r="I1149" i="14"/>
  <c r="G1149" i="14"/>
  <c r="H1149" i="14" s="1"/>
  <c r="F1149" i="14"/>
  <c r="K1148" i="14"/>
  <c r="J1148" i="14"/>
  <c r="I1148" i="14"/>
  <c r="H1148" i="14"/>
  <c r="G1148" i="14"/>
  <c r="F1148" i="14"/>
  <c r="K1147" i="14"/>
  <c r="J1147" i="14"/>
  <c r="I1147" i="14"/>
  <c r="G1147" i="14"/>
  <c r="H1147" i="14" s="1"/>
  <c r="F1147" i="14"/>
  <c r="K1146" i="14"/>
  <c r="J1146" i="14"/>
  <c r="I1146" i="14"/>
  <c r="G1146" i="14"/>
  <c r="H1146" i="14" s="1"/>
  <c r="F1146" i="14"/>
  <c r="K1145" i="14"/>
  <c r="J1145" i="14"/>
  <c r="I1145" i="14"/>
  <c r="G1145" i="14"/>
  <c r="H1145" i="14" s="1"/>
  <c r="F1145" i="14"/>
  <c r="K1144" i="14"/>
  <c r="J1144" i="14"/>
  <c r="I1144" i="14"/>
  <c r="G1144" i="14"/>
  <c r="H1144" i="14" s="1"/>
  <c r="F1144" i="14"/>
  <c r="K1143" i="14"/>
  <c r="J1143" i="14"/>
  <c r="I1143" i="14"/>
  <c r="G1143" i="14"/>
  <c r="H1143" i="14" s="1"/>
  <c r="F1143" i="14"/>
  <c r="K1142" i="14"/>
  <c r="J1142" i="14"/>
  <c r="I1142" i="14"/>
  <c r="G1142" i="14"/>
  <c r="H1142" i="14" s="1"/>
  <c r="F1142" i="14"/>
  <c r="K1141" i="14"/>
  <c r="J1141" i="14"/>
  <c r="I1141" i="14"/>
  <c r="G1141" i="14"/>
  <c r="H1141" i="14" s="1"/>
  <c r="F1141" i="14"/>
  <c r="K1140" i="14"/>
  <c r="J1140" i="14"/>
  <c r="I1140" i="14"/>
  <c r="G1140" i="14"/>
  <c r="H1140" i="14" s="1"/>
  <c r="F1140" i="14"/>
  <c r="K1139" i="14"/>
  <c r="J1139" i="14"/>
  <c r="I1139" i="14"/>
  <c r="G1139" i="14"/>
  <c r="H1139" i="14" s="1"/>
  <c r="F1139" i="14"/>
  <c r="K1138" i="14"/>
  <c r="J1138" i="14"/>
  <c r="I1138" i="14"/>
  <c r="G1138" i="14"/>
  <c r="H1138" i="14" s="1"/>
  <c r="F1138" i="14"/>
  <c r="K1137" i="14"/>
  <c r="J1137" i="14"/>
  <c r="I1137" i="14"/>
  <c r="G1137" i="14"/>
  <c r="H1137" i="14" s="1"/>
  <c r="F1137" i="14"/>
  <c r="K1136" i="14"/>
  <c r="J1136" i="14"/>
  <c r="I1136" i="14"/>
  <c r="H1136" i="14"/>
  <c r="G1136" i="14"/>
  <c r="F1136" i="14"/>
  <c r="K1135" i="14"/>
  <c r="J1135" i="14"/>
  <c r="I1135" i="14"/>
  <c r="G1135" i="14"/>
  <c r="H1135" i="14" s="1"/>
  <c r="F1135" i="14"/>
  <c r="K1134" i="14"/>
  <c r="J1134" i="14"/>
  <c r="I1134" i="14"/>
  <c r="G1134" i="14"/>
  <c r="H1134" i="14" s="1"/>
  <c r="F1134" i="14"/>
  <c r="K1133" i="14"/>
  <c r="J1133" i="14"/>
  <c r="I1133" i="14"/>
  <c r="G1133" i="14"/>
  <c r="H1133" i="14" s="1"/>
  <c r="F1133" i="14"/>
  <c r="K1132" i="14"/>
  <c r="J1132" i="14"/>
  <c r="I1132" i="14"/>
  <c r="H1132" i="14"/>
  <c r="G1132" i="14"/>
  <c r="F1132" i="14"/>
  <c r="K1131" i="14"/>
  <c r="J1131" i="14"/>
  <c r="I1131" i="14"/>
  <c r="G1131" i="14"/>
  <c r="H1131" i="14" s="1"/>
  <c r="F1131" i="14"/>
  <c r="K1130" i="14"/>
  <c r="J1130" i="14"/>
  <c r="I1130" i="14"/>
  <c r="G1130" i="14"/>
  <c r="H1130" i="14" s="1"/>
  <c r="F1130" i="14"/>
  <c r="K1129" i="14"/>
  <c r="J1129" i="14"/>
  <c r="I1129" i="14"/>
  <c r="G1129" i="14"/>
  <c r="H1129" i="14" s="1"/>
  <c r="F1129" i="14"/>
  <c r="K1128" i="14"/>
  <c r="J1128" i="14"/>
  <c r="I1128" i="14"/>
  <c r="G1128" i="14"/>
  <c r="H1128" i="14" s="1"/>
  <c r="F1128" i="14"/>
  <c r="K1127" i="14"/>
  <c r="J1127" i="14"/>
  <c r="I1127" i="14"/>
  <c r="G1127" i="14"/>
  <c r="H1127" i="14" s="1"/>
  <c r="F1127" i="14"/>
  <c r="K1126" i="14"/>
  <c r="J1126" i="14"/>
  <c r="I1126" i="14"/>
  <c r="G1126" i="14"/>
  <c r="H1126" i="14" s="1"/>
  <c r="F1126" i="14"/>
  <c r="K1125" i="14"/>
  <c r="J1125" i="14"/>
  <c r="I1125" i="14"/>
  <c r="G1125" i="14"/>
  <c r="H1125" i="14" s="1"/>
  <c r="F1125" i="14"/>
  <c r="K1124" i="14"/>
  <c r="J1124" i="14"/>
  <c r="I1124" i="14"/>
  <c r="G1124" i="14"/>
  <c r="H1124" i="14" s="1"/>
  <c r="F1124" i="14"/>
  <c r="K1123" i="14"/>
  <c r="J1123" i="14"/>
  <c r="I1123" i="14"/>
  <c r="G1123" i="14"/>
  <c r="H1123" i="14" s="1"/>
  <c r="F1123" i="14"/>
  <c r="K1122" i="14"/>
  <c r="J1122" i="14"/>
  <c r="I1122" i="14"/>
  <c r="G1122" i="14"/>
  <c r="H1122" i="14" s="1"/>
  <c r="F1122" i="14"/>
  <c r="K1121" i="14"/>
  <c r="J1121" i="14"/>
  <c r="I1121" i="14"/>
  <c r="G1121" i="14"/>
  <c r="H1121" i="14" s="1"/>
  <c r="F1121" i="14"/>
  <c r="K1120" i="14"/>
  <c r="J1120" i="14"/>
  <c r="I1120" i="14"/>
  <c r="H1120" i="14"/>
  <c r="G1120" i="14"/>
  <c r="F1120" i="14"/>
  <c r="K1119" i="14"/>
  <c r="J1119" i="14"/>
  <c r="I1119" i="14"/>
  <c r="G1119" i="14"/>
  <c r="H1119" i="14" s="1"/>
  <c r="F1119" i="14"/>
  <c r="K1118" i="14"/>
  <c r="J1118" i="14"/>
  <c r="I1118" i="14"/>
  <c r="G1118" i="14"/>
  <c r="H1118" i="14" s="1"/>
  <c r="F1118" i="14"/>
  <c r="K1117" i="14"/>
  <c r="J1117" i="14"/>
  <c r="I1117" i="14"/>
  <c r="G1117" i="14"/>
  <c r="H1117" i="14" s="1"/>
  <c r="F1117" i="14"/>
  <c r="K1116" i="14"/>
  <c r="J1116" i="14"/>
  <c r="I1116" i="14"/>
  <c r="H1116" i="14"/>
  <c r="G1116" i="14"/>
  <c r="F1116" i="14"/>
  <c r="K1115" i="14"/>
  <c r="J1115" i="14"/>
  <c r="I1115" i="14"/>
  <c r="G1115" i="14"/>
  <c r="H1115" i="14" s="1"/>
  <c r="F1115" i="14"/>
  <c r="K1114" i="14"/>
  <c r="J1114" i="14"/>
  <c r="I1114" i="14"/>
  <c r="G1114" i="14"/>
  <c r="H1114" i="14" s="1"/>
  <c r="F1114" i="14"/>
  <c r="K1113" i="14"/>
  <c r="J1113" i="14"/>
  <c r="I1113" i="14"/>
  <c r="G1113" i="14"/>
  <c r="H1113" i="14" s="1"/>
  <c r="F1113" i="14"/>
  <c r="K1112" i="14"/>
  <c r="J1112" i="14"/>
  <c r="I1112" i="14"/>
  <c r="G1112" i="14"/>
  <c r="H1112" i="14" s="1"/>
  <c r="F1112" i="14"/>
  <c r="K1111" i="14"/>
  <c r="J1111" i="14"/>
  <c r="I1111" i="14"/>
  <c r="G1111" i="14"/>
  <c r="H1111" i="14" s="1"/>
  <c r="F1111" i="14"/>
  <c r="K1110" i="14"/>
  <c r="J1110" i="14"/>
  <c r="I1110" i="14"/>
  <c r="G1110" i="14"/>
  <c r="H1110" i="14" s="1"/>
  <c r="F1110" i="14"/>
  <c r="K1109" i="14"/>
  <c r="J1109" i="14"/>
  <c r="I1109" i="14"/>
  <c r="G1109" i="14"/>
  <c r="H1109" i="14" s="1"/>
  <c r="F1109" i="14"/>
  <c r="K1108" i="14"/>
  <c r="J1108" i="14"/>
  <c r="I1108" i="14"/>
  <c r="G1108" i="14"/>
  <c r="H1108" i="14" s="1"/>
  <c r="F1108" i="14"/>
  <c r="K1107" i="14"/>
  <c r="J1107" i="14"/>
  <c r="I1107" i="14"/>
  <c r="G1107" i="14"/>
  <c r="H1107" i="14" s="1"/>
  <c r="F1107" i="14"/>
  <c r="K1106" i="14"/>
  <c r="J1106" i="14"/>
  <c r="I1106" i="14"/>
  <c r="G1106" i="14"/>
  <c r="H1106" i="14" s="1"/>
  <c r="F1106" i="14"/>
  <c r="K1105" i="14"/>
  <c r="J1105" i="14"/>
  <c r="I1105" i="14"/>
  <c r="G1105" i="14"/>
  <c r="H1105" i="14" s="1"/>
  <c r="F1105" i="14"/>
  <c r="K1104" i="14"/>
  <c r="J1104" i="14"/>
  <c r="I1104" i="14"/>
  <c r="H1104" i="14"/>
  <c r="G1104" i="14"/>
  <c r="F1104" i="14"/>
  <c r="K1103" i="14"/>
  <c r="J1103" i="14"/>
  <c r="I1103" i="14"/>
  <c r="G1103" i="14"/>
  <c r="H1103" i="14" s="1"/>
  <c r="F1103" i="14"/>
  <c r="K1102" i="14"/>
  <c r="J1102" i="14"/>
  <c r="I1102" i="14"/>
  <c r="G1102" i="14"/>
  <c r="H1102" i="14" s="1"/>
  <c r="F1102" i="14"/>
  <c r="K1101" i="14"/>
  <c r="J1101" i="14"/>
  <c r="I1101" i="14"/>
  <c r="G1101" i="14"/>
  <c r="H1101" i="14" s="1"/>
  <c r="F1101" i="14"/>
  <c r="K1100" i="14"/>
  <c r="J1100" i="14"/>
  <c r="I1100" i="14"/>
  <c r="H1100" i="14"/>
  <c r="G1100" i="14"/>
  <c r="F1100" i="14"/>
  <c r="K1099" i="14"/>
  <c r="J1099" i="14"/>
  <c r="I1099" i="14"/>
  <c r="G1099" i="14"/>
  <c r="H1099" i="14" s="1"/>
  <c r="F1099" i="14"/>
  <c r="K1098" i="14"/>
  <c r="J1098" i="14"/>
  <c r="I1098" i="14"/>
  <c r="G1098" i="14"/>
  <c r="H1098" i="14" s="1"/>
  <c r="F1098" i="14"/>
  <c r="K1097" i="14"/>
  <c r="J1097" i="14"/>
  <c r="I1097" i="14"/>
  <c r="G1097" i="14"/>
  <c r="H1097" i="14" s="1"/>
  <c r="F1097" i="14"/>
  <c r="K1096" i="14"/>
  <c r="J1096" i="14"/>
  <c r="I1096" i="14"/>
  <c r="G1096" i="14"/>
  <c r="H1096" i="14" s="1"/>
  <c r="F1096" i="14"/>
  <c r="K1095" i="14"/>
  <c r="J1095" i="14"/>
  <c r="I1095" i="14"/>
  <c r="G1095" i="14"/>
  <c r="H1095" i="14" s="1"/>
  <c r="F1095" i="14"/>
  <c r="K1094" i="14"/>
  <c r="J1094" i="14"/>
  <c r="I1094" i="14"/>
  <c r="G1094" i="14"/>
  <c r="H1094" i="14" s="1"/>
  <c r="F1094" i="14"/>
  <c r="K1093" i="14"/>
  <c r="J1093" i="14"/>
  <c r="I1093" i="14"/>
  <c r="G1093" i="14"/>
  <c r="H1093" i="14" s="1"/>
  <c r="F1093" i="14"/>
  <c r="K1092" i="14"/>
  <c r="J1092" i="14"/>
  <c r="I1092" i="14"/>
  <c r="G1092" i="14"/>
  <c r="H1092" i="14" s="1"/>
  <c r="F1092" i="14"/>
  <c r="K1091" i="14"/>
  <c r="J1091" i="14"/>
  <c r="I1091" i="14"/>
  <c r="G1091" i="14"/>
  <c r="H1091" i="14" s="1"/>
  <c r="F1091" i="14"/>
  <c r="K1090" i="14"/>
  <c r="J1090" i="14"/>
  <c r="I1090" i="14"/>
  <c r="G1090" i="14"/>
  <c r="H1090" i="14" s="1"/>
  <c r="F1090" i="14"/>
  <c r="K1089" i="14"/>
  <c r="J1089" i="14"/>
  <c r="I1089" i="14"/>
  <c r="G1089" i="14"/>
  <c r="H1089" i="14" s="1"/>
  <c r="F1089" i="14"/>
  <c r="K1088" i="14"/>
  <c r="J1088" i="14"/>
  <c r="I1088" i="14"/>
  <c r="H1088" i="14"/>
  <c r="G1088" i="14"/>
  <c r="F1088" i="14"/>
  <c r="K1087" i="14"/>
  <c r="J1087" i="14"/>
  <c r="I1087" i="14"/>
  <c r="G1087" i="14"/>
  <c r="H1087" i="14" s="1"/>
  <c r="F1087" i="14"/>
  <c r="K1086" i="14"/>
  <c r="J1086" i="14"/>
  <c r="I1086" i="14"/>
  <c r="G1086" i="14"/>
  <c r="H1086" i="14" s="1"/>
  <c r="F1086" i="14"/>
  <c r="K1085" i="14"/>
  <c r="J1085" i="14"/>
  <c r="I1085" i="14"/>
  <c r="G1085" i="14"/>
  <c r="H1085" i="14" s="1"/>
  <c r="F1085" i="14"/>
  <c r="K1084" i="14"/>
  <c r="J1084" i="14"/>
  <c r="I1084" i="14"/>
  <c r="H1084" i="14"/>
  <c r="G1084" i="14"/>
  <c r="F1084" i="14"/>
  <c r="K1083" i="14"/>
  <c r="J1083" i="14"/>
  <c r="I1083" i="14"/>
  <c r="G1083" i="14"/>
  <c r="H1083" i="14" s="1"/>
  <c r="F1083" i="14"/>
  <c r="K1082" i="14"/>
  <c r="J1082" i="14"/>
  <c r="I1082" i="14"/>
  <c r="G1082" i="14"/>
  <c r="H1082" i="14" s="1"/>
  <c r="F1082" i="14"/>
  <c r="K1081" i="14"/>
  <c r="J1081" i="14"/>
  <c r="I1081" i="14"/>
  <c r="G1081" i="14"/>
  <c r="H1081" i="14" s="1"/>
  <c r="F1081" i="14"/>
  <c r="K1080" i="14"/>
  <c r="J1080" i="14"/>
  <c r="I1080" i="14"/>
  <c r="G1080" i="14"/>
  <c r="H1080" i="14" s="1"/>
  <c r="F1080" i="14"/>
  <c r="K1079" i="14"/>
  <c r="J1079" i="14"/>
  <c r="I1079" i="14"/>
  <c r="G1079" i="14"/>
  <c r="H1079" i="14" s="1"/>
  <c r="F1079" i="14"/>
  <c r="K1078" i="14"/>
  <c r="J1078" i="14"/>
  <c r="I1078" i="14"/>
  <c r="G1078" i="14"/>
  <c r="H1078" i="14" s="1"/>
  <c r="F1078" i="14"/>
  <c r="K1077" i="14"/>
  <c r="J1077" i="14"/>
  <c r="I1077" i="14"/>
  <c r="G1077" i="14"/>
  <c r="H1077" i="14" s="1"/>
  <c r="F1077" i="14"/>
  <c r="K1076" i="14"/>
  <c r="J1076" i="14"/>
  <c r="I1076" i="14"/>
  <c r="G1076" i="14"/>
  <c r="H1076" i="14" s="1"/>
  <c r="F1076" i="14"/>
  <c r="K1075" i="14"/>
  <c r="J1075" i="14"/>
  <c r="I1075" i="14"/>
  <c r="G1075" i="14"/>
  <c r="H1075" i="14" s="1"/>
  <c r="F1075" i="14"/>
  <c r="K1074" i="14"/>
  <c r="J1074" i="14"/>
  <c r="I1074" i="14"/>
  <c r="G1074" i="14"/>
  <c r="H1074" i="14" s="1"/>
  <c r="F1074" i="14"/>
  <c r="K1073" i="14"/>
  <c r="J1073" i="14"/>
  <c r="I1073" i="14"/>
  <c r="G1073" i="14"/>
  <c r="H1073" i="14" s="1"/>
  <c r="F1073" i="14"/>
  <c r="K1072" i="14"/>
  <c r="J1072" i="14"/>
  <c r="I1072" i="14"/>
  <c r="H1072" i="14"/>
  <c r="G1072" i="14"/>
  <c r="F1072" i="14"/>
  <c r="K1071" i="14"/>
  <c r="J1071" i="14"/>
  <c r="I1071" i="14"/>
  <c r="G1071" i="14"/>
  <c r="H1071" i="14" s="1"/>
  <c r="F1071" i="14"/>
  <c r="K1070" i="14"/>
  <c r="J1070" i="14"/>
  <c r="I1070" i="14"/>
  <c r="G1070" i="14"/>
  <c r="H1070" i="14" s="1"/>
  <c r="F1070" i="14"/>
  <c r="K1069" i="14"/>
  <c r="J1069" i="14"/>
  <c r="I1069" i="14"/>
  <c r="G1069" i="14"/>
  <c r="H1069" i="14" s="1"/>
  <c r="F1069" i="14"/>
  <c r="K1068" i="14"/>
  <c r="J1068" i="14"/>
  <c r="I1068" i="14"/>
  <c r="H1068" i="14"/>
  <c r="G1068" i="14"/>
  <c r="F1068" i="14"/>
  <c r="K1067" i="14"/>
  <c r="J1067" i="14"/>
  <c r="I1067" i="14"/>
  <c r="G1067" i="14"/>
  <c r="H1067" i="14" s="1"/>
  <c r="F1067" i="14"/>
  <c r="K1066" i="14"/>
  <c r="J1066" i="14"/>
  <c r="I1066" i="14"/>
  <c r="G1066" i="14"/>
  <c r="H1066" i="14" s="1"/>
  <c r="F1066" i="14"/>
  <c r="K1065" i="14"/>
  <c r="J1065" i="14"/>
  <c r="I1065" i="14"/>
  <c r="G1065" i="14"/>
  <c r="H1065" i="14" s="1"/>
  <c r="F1065" i="14"/>
  <c r="K1064" i="14"/>
  <c r="J1064" i="14"/>
  <c r="I1064" i="14"/>
  <c r="G1064" i="14"/>
  <c r="H1064" i="14" s="1"/>
  <c r="F1064" i="14"/>
  <c r="K1063" i="14"/>
  <c r="J1063" i="14"/>
  <c r="I1063" i="14"/>
  <c r="G1063" i="14"/>
  <c r="H1063" i="14" s="1"/>
  <c r="F1063" i="14"/>
  <c r="K1062" i="14"/>
  <c r="J1062" i="14"/>
  <c r="I1062" i="14"/>
  <c r="G1062" i="14"/>
  <c r="H1062" i="14" s="1"/>
  <c r="F1062" i="14"/>
  <c r="K1061" i="14"/>
  <c r="J1061" i="14"/>
  <c r="I1061" i="14"/>
  <c r="G1061" i="14"/>
  <c r="H1061" i="14" s="1"/>
  <c r="F1061" i="14"/>
  <c r="K1060" i="14"/>
  <c r="J1060" i="14"/>
  <c r="I1060" i="14"/>
  <c r="G1060" i="14"/>
  <c r="H1060" i="14" s="1"/>
  <c r="F1060" i="14"/>
  <c r="K1059" i="14"/>
  <c r="J1059" i="14"/>
  <c r="I1059" i="14"/>
  <c r="G1059" i="14"/>
  <c r="H1059" i="14" s="1"/>
  <c r="F1059" i="14"/>
  <c r="K1058" i="14"/>
  <c r="J1058" i="14"/>
  <c r="I1058" i="14"/>
  <c r="G1058" i="14"/>
  <c r="H1058" i="14" s="1"/>
  <c r="F1058" i="14"/>
  <c r="K1057" i="14"/>
  <c r="J1057" i="14"/>
  <c r="I1057" i="14"/>
  <c r="G1057" i="14"/>
  <c r="H1057" i="14" s="1"/>
  <c r="F1057" i="14"/>
  <c r="K1056" i="14"/>
  <c r="J1056" i="14"/>
  <c r="I1056" i="14"/>
  <c r="G1056" i="14"/>
  <c r="H1056" i="14" s="1"/>
  <c r="F1056" i="14"/>
  <c r="K1055" i="14"/>
  <c r="J1055" i="14"/>
  <c r="I1055" i="14"/>
  <c r="G1055" i="14"/>
  <c r="H1055" i="14" s="1"/>
  <c r="F1055" i="14"/>
  <c r="K1054" i="14"/>
  <c r="J1054" i="14"/>
  <c r="I1054" i="14"/>
  <c r="G1054" i="14"/>
  <c r="H1054" i="14" s="1"/>
  <c r="F1054" i="14"/>
  <c r="K1053" i="14"/>
  <c r="J1053" i="14"/>
  <c r="I1053" i="14"/>
  <c r="G1053" i="14"/>
  <c r="H1053" i="14" s="1"/>
  <c r="F1053" i="14"/>
  <c r="K1052" i="14"/>
  <c r="J1052" i="14"/>
  <c r="I1052" i="14"/>
  <c r="H1052" i="14"/>
  <c r="G1052" i="14"/>
  <c r="F1052" i="14"/>
  <c r="K1051" i="14"/>
  <c r="J1051" i="14"/>
  <c r="I1051" i="14"/>
  <c r="G1051" i="14"/>
  <c r="H1051" i="14" s="1"/>
  <c r="F1051" i="14"/>
  <c r="K1050" i="14"/>
  <c r="J1050" i="14"/>
  <c r="I1050" i="14"/>
  <c r="G1050" i="14"/>
  <c r="H1050" i="14" s="1"/>
  <c r="F1050" i="14"/>
  <c r="K1049" i="14"/>
  <c r="J1049" i="14"/>
  <c r="I1049" i="14"/>
  <c r="G1049" i="14"/>
  <c r="H1049" i="14" s="1"/>
  <c r="F1049" i="14"/>
  <c r="K1048" i="14"/>
  <c r="J1048" i="14"/>
  <c r="I1048" i="14"/>
  <c r="H1048" i="14"/>
  <c r="G1048" i="14"/>
  <c r="F1048" i="14"/>
  <c r="K1047" i="14"/>
  <c r="J1047" i="14"/>
  <c r="I1047" i="14"/>
  <c r="G1047" i="14"/>
  <c r="H1047" i="14" s="1"/>
  <c r="F1047" i="14"/>
  <c r="K1046" i="14"/>
  <c r="J1046" i="14"/>
  <c r="I1046" i="14"/>
  <c r="G1046" i="14"/>
  <c r="H1046" i="14" s="1"/>
  <c r="F1046" i="14"/>
  <c r="K1045" i="14"/>
  <c r="J1045" i="14"/>
  <c r="I1045" i="14"/>
  <c r="G1045" i="14"/>
  <c r="H1045" i="14" s="1"/>
  <c r="F1045" i="14"/>
  <c r="K1044" i="14"/>
  <c r="J1044" i="14"/>
  <c r="I1044" i="14"/>
  <c r="G1044" i="14"/>
  <c r="H1044" i="14" s="1"/>
  <c r="F1044" i="14"/>
  <c r="K1043" i="14"/>
  <c r="J1043" i="14"/>
  <c r="I1043" i="14"/>
  <c r="G1043" i="14"/>
  <c r="H1043" i="14" s="1"/>
  <c r="F1043" i="14"/>
  <c r="K1042" i="14"/>
  <c r="J1042" i="14"/>
  <c r="I1042" i="14"/>
  <c r="H1042" i="14"/>
  <c r="G1042" i="14"/>
  <c r="F1042" i="14"/>
  <c r="K1041" i="14"/>
  <c r="J1041" i="14"/>
  <c r="I1041" i="14"/>
  <c r="G1041" i="14"/>
  <c r="H1041" i="14" s="1"/>
  <c r="F1041" i="14"/>
  <c r="K1040" i="14"/>
  <c r="J1040" i="14"/>
  <c r="I1040" i="14"/>
  <c r="H1040" i="14"/>
  <c r="G1040" i="14"/>
  <c r="F1040" i="14"/>
  <c r="K1039" i="14"/>
  <c r="J1039" i="14"/>
  <c r="I1039" i="14"/>
  <c r="G1039" i="14"/>
  <c r="H1039" i="14" s="1"/>
  <c r="F1039" i="14"/>
  <c r="K1038" i="14"/>
  <c r="J1038" i="14"/>
  <c r="I1038" i="14"/>
  <c r="G1038" i="14"/>
  <c r="H1038" i="14" s="1"/>
  <c r="F1038" i="14"/>
  <c r="K1037" i="14"/>
  <c r="J1037" i="14"/>
  <c r="I1037" i="14"/>
  <c r="G1037" i="14"/>
  <c r="H1037" i="14" s="1"/>
  <c r="F1037" i="14"/>
  <c r="K1036" i="14"/>
  <c r="J1036" i="14"/>
  <c r="I1036" i="14"/>
  <c r="H1036" i="14"/>
  <c r="G1036" i="14"/>
  <c r="F1036" i="14"/>
  <c r="K1035" i="14"/>
  <c r="J1035" i="14"/>
  <c r="I1035" i="14"/>
  <c r="G1035" i="14"/>
  <c r="H1035" i="14" s="1"/>
  <c r="F1035" i="14"/>
  <c r="K1034" i="14"/>
  <c r="J1034" i="14"/>
  <c r="I1034" i="14"/>
  <c r="H1034" i="14"/>
  <c r="G1034" i="14"/>
  <c r="F1034" i="14"/>
  <c r="K1033" i="14"/>
  <c r="J1033" i="14"/>
  <c r="I1033" i="14"/>
  <c r="G1033" i="14"/>
  <c r="H1033" i="14" s="1"/>
  <c r="F1033" i="14"/>
  <c r="K1032" i="14"/>
  <c r="J1032" i="14"/>
  <c r="I1032" i="14"/>
  <c r="G1032" i="14"/>
  <c r="H1032" i="14" s="1"/>
  <c r="F1032" i="14"/>
  <c r="K1031" i="14"/>
  <c r="J1031" i="14"/>
  <c r="I1031" i="14"/>
  <c r="G1031" i="14"/>
  <c r="H1031" i="14" s="1"/>
  <c r="F1031" i="14"/>
  <c r="K1030" i="14"/>
  <c r="J1030" i="14"/>
  <c r="I1030" i="14"/>
  <c r="G1030" i="14"/>
  <c r="H1030" i="14" s="1"/>
  <c r="F1030" i="14"/>
  <c r="K1029" i="14"/>
  <c r="J1029" i="14"/>
  <c r="I1029" i="14"/>
  <c r="G1029" i="14"/>
  <c r="H1029" i="14" s="1"/>
  <c r="F1029" i="14"/>
  <c r="K1028" i="14"/>
  <c r="J1028" i="14"/>
  <c r="I1028" i="14"/>
  <c r="G1028" i="14"/>
  <c r="H1028" i="14" s="1"/>
  <c r="F1028" i="14"/>
  <c r="K1027" i="14"/>
  <c r="J1027" i="14"/>
  <c r="I1027" i="14"/>
  <c r="G1027" i="14"/>
  <c r="H1027" i="14" s="1"/>
  <c r="F1027" i="14"/>
  <c r="K1026" i="14"/>
  <c r="J1026" i="14"/>
  <c r="I1026" i="14"/>
  <c r="G1026" i="14"/>
  <c r="H1026" i="14" s="1"/>
  <c r="F1026" i="14"/>
  <c r="K1025" i="14"/>
  <c r="J1025" i="14"/>
  <c r="I1025" i="14"/>
  <c r="G1025" i="14"/>
  <c r="H1025" i="14" s="1"/>
  <c r="F1025" i="14"/>
  <c r="K1024" i="14"/>
  <c r="J1024" i="14"/>
  <c r="I1024" i="14"/>
  <c r="G1024" i="14"/>
  <c r="H1024" i="14" s="1"/>
  <c r="F1024" i="14"/>
  <c r="K1023" i="14"/>
  <c r="J1023" i="14"/>
  <c r="I1023" i="14"/>
  <c r="G1023" i="14"/>
  <c r="H1023" i="14" s="1"/>
  <c r="F1023" i="14"/>
  <c r="K1022" i="14"/>
  <c r="J1022" i="14"/>
  <c r="I1022" i="14"/>
  <c r="G1022" i="14"/>
  <c r="H1022" i="14" s="1"/>
  <c r="F1022" i="14"/>
  <c r="K1021" i="14"/>
  <c r="J1021" i="14"/>
  <c r="I1021" i="14"/>
  <c r="G1021" i="14"/>
  <c r="H1021" i="14" s="1"/>
  <c r="F1021" i="14"/>
  <c r="K1020" i="14"/>
  <c r="J1020" i="14"/>
  <c r="I1020" i="14"/>
  <c r="H1020" i="14"/>
  <c r="G1020" i="14"/>
  <c r="F1020" i="14"/>
  <c r="K1019" i="14"/>
  <c r="J1019" i="14"/>
  <c r="I1019" i="14"/>
  <c r="G1019" i="14"/>
  <c r="H1019" i="14" s="1"/>
  <c r="F1019" i="14"/>
  <c r="K1018" i="14"/>
  <c r="J1018" i="14"/>
  <c r="I1018" i="14"/>
  <c r="G1018" i="14"/>
  <c r="H1018" i="14" s="1"/>
  <c r="F1018" i="14"/>
  <c r="K1017" i="14"/>
  <c r="J1017" i="14"/>
  <c r="I1017" i="14"/>
  <c r="G1017" i="14"/>
  <c r="H1017" i="14" s="1"/>
  <c r="F1017" i="14"/>
  <c r="K1016" i="14"/>
  <c r="J1016" i="14"/>
  <c r="I1016" i="14"/>
  <c r="H1016" i="14"/>
  <c r="G1016" i="14"/>
  <c r="F1016" i="14"/>
  <c r="K1015" i="14"/>
  <c r="J1015" i="14"/>
  <c r="I1015" i="14"/>
  <c r="G1015" i="14"/>
  <c r="H1015" i="14" s="1"/>
  <c r="F1015" i="14"/>
  <c r="K1014" i="14"/>
  <c r="J1014" i="14"/>
  <c r="I1014" i="14"/>
  <c r="G1014" i="14"/>
  <c r="H1014" i="14" s="1"/>
  <c r="F1014" i="14"/>
  <c r="K1013" i="14"/>
  <c r="J1013" i="14"/>
  <c r="I1013" i="14"/>
  <c r="G1013" i="14"/>
  <c r="H1013" i="14" s="1"/>
  <c r="F1013" i="14"/>
  <c r="K1012" i="14"/>
  <c r="J1012" i="14"/>
  <c r="I1012" i="14"/>
  <c r="G1012" i="14"/>
  <c r="H1012" i="14" s="1"/>
  <c r="F1012" i="14"/>
  <c r="K1011" i="14"/>
  <c r="J1011" i="14"/>
  <c r="I1011" i="14"/>
  <c r="G1011" i="14"/>
  <c r="H1011" i="14" s="1"/>
  <c r="F1011" i="14"/>
  <c r="K1010" i="14"/>
  <c r="J1010" i="14"/>
  <c r="I1010" i="14"/>
  <c r="H1010" i="14"/>
  <c r="G1010" i="14"/>
  <c r="F1010" i="14"/>
  <c r="K1009" i="14"/>
  <c r="J1009" i="14"/>
  <c r="I1009" i="14"/>
  <c r="G1009" i="14"/>
  <c r="H1009" i="14" s="1"/>
  <c r="F1009" i="14"/>
  <c r="K1008" i="14"/>
  <c r="J1008" i="14"/>
  <c r="I1008" i="14"/>
  <c r="H1008" i="14"/>
  <c r="G1008" i="14"/>
  <c r="F1008" i="14"/>
  <c r="K1007" i="14"/>
  <c r="J1007" i="14"/>
  <c r="I1007" i="14"/>
  <c r="G1007" i="14"/>
  <c r="H1007" i="14" s="1"/>
  <c r="F1007" i="14"/>
  <c r="K1006" i="14"/>
  <c r="J1006" i="14"/>
  <c r="I1006" i="14"/>
  <c r="G1006" i="14"/>
  <c r="H1006" i="14" s="1"/>
  <c r="F1006" i="14"/>
  <c r="K1005" i="14"/>
  <c r="J1005" i="14"/>
  <c r="I1005" i="14"/>
  <c r="G1005" i="14"/>
  <c r="H1005" i="14" s="1"/>
  <c r="F1005" i="14"/>
  <c r="K1004" i="14"/>
  <c r="J1004" i="14"/>
  <c r="I1004" i="14"/>
  <c r="H1004" i="14"/>
  <c r="G1004" i="14"/>
  <c r="F1004" i="14"/>
  <c r="K1003" i="14"/>
  <c r="J1003" i="14"/>
  <c r="I1003" i="14"/>
  <c r="G1003" i="14"/>
  <c r="H1003" i="14" s="1"/>
  <c r="F1003" i="14"/>
  <c r="K1002" i="14"/>
  <c r="J1002" i="14"/>
  <c r="I1002" i="14"/>
  <c r="H1002" i="14"/>
  <c r="G1002" i="14"/>
  <c r="F1002" i="14"/>
  <c r="K1001" i="14"/>
  <c r="J1001" i="14"/>
  <c r="I1001" i="14"/>
  <c r="G1001" i="14"/>
  <c r="H1001" i="14" s="1"/>
  <c r="F1001" i="14"/>
  <c r="K1000" i="14"/>
  <c r="J1000" i="14"/>
  <c r="I1000" i="14"/>
  <c r="G1000" i="14"/>
  <c r="H1000" i="14" s="1"/>
  <c r="F1000" i="14"/>
  <c r="K999" i="14"/>
  <c r="J999" i="14"/>
  <c r="I999" i="14"/>
  <c r="G999" i="14"/>
  <c r="H999" i="14" s="1"/>
  <c r="F999" i="14"/>
  <c r="K998" i="14"/>
  <c r="J998" i="14"/>
  <c r="I998" i="14"/>
  <c r="G998" i="14"/>
  <c r="H998" i="14" s="1"/>
  <c r="F998" i="14"/>
  <c r="K997" i="14"/>
  <c r="J997" i="14"/>
  <c r="I997" i="14"/>
  <c r="G997" i="14"/>
  <c r="H997" i="14" s="1"/>
  <c r="F997" i="14"/>
  <c r="K996" i="14"/>
  <c r="J996" i="14"/>
  <c r="I996" i="14"/>
  <c r="G996" i="14"/>
  <c r="H996" i="14" s="1"/>
  <c r="F996" i="14"/>
  <c r="K995" i="14"/>
  <c r="J995" i="14"/>
  <c r="I995" i="14"/>
  <c r="G995" i="14"/>
  <c r="H995" i="14" s="1"/>
  <c r="F995" i="14"/>
  <c r="K994" i="14"/>
  <c r="J994" i="14"/>
  <c r="I994" i="14"/>
  <c r="G994" i="14"/>
  <c r="H994" i="14" s="1"/>
  <c r="F994" i="14"/>
  <c r="K993" i="14"/>
  <c r="J993" i="14"/>
  <c r="I993" i="14"/>
  <c r="G993" i="14"/>
  <c r="H993" i="14" s="1"/>
  <c r="F993" i="14"/>
  <c r="K992" i="14"/>
  <c r="J992" i="14"/>
  <c r="I992" i="14"/>
  <c r="G992" i="14"/>
  <c r="H992" i="14" s="1"/>
  <c r="F992" i="14"/>
  <c r="K991" i="14"/>
  <c r="J991" i="14"/>
  <c r="I991" i="14"/>
  <c r="G991" i="14"/>
  <c r="H991" i="14" s="1"/>
  <c r="F991" i="14"/>
  <c r="K990" i="14"/>
  <c r="J990" i="14"/>
  <c r="I990" i="14"/>
  <c r="G990" i="14"/>
  <c r="H990" i="14" s="1"/>
  <c r="F990" i="14"/>
  <c r="K989" i="14"/>
  <c r="J989" i="14"/>
  <c r="I989" i="14"/>
  <c r="G989" i="14"/>
  <c r="H989" i="14" s="1"/>
  <c r="F989" i="14"/>
  <c r="K988" i="14"/>
  <c r="J988" i="14"/>
  <c r="I988" i="14"/>
  <c r="H988" i="14"/>
  <c r="G988" i="14"/>
  <c r="F988" i="14"/>
  <c r="K987" i="14"/>
  <c r="J987" i="14"/>
  <c r="I987" i="14"/>
  <c r="G987" i="14"/>
  <c r="H987" i="14" s="1"/>
  <c r="F987" i="14"/>
  <c r="K986" i="14"/>
  <c r="J986" i="14"/>
  <c r="I986" i="14"/>
  <c r="G986" i="14"/>
  <c r="H986" i="14" s="1"/>
  <c r="F986" i="14"/>
  <c r="K985" i="14"/>
  <c r="J985" i="14"/>
  <c r="I985" i="14"/>
  <c r="G985" i="14"/>
  <c r="H985" i="14" s="1"/>
  <c r="F985" i="14"/>
  <c r="K984" i="14"/>
  <c r="J984" i="14"/>
  <c r="I984" i="14"/>
  <c r="H984" i="14"/>
  <c r="G984" i="14"/>
  <c r="F984" i="14"/>
  <c r="K983" i="14"/>
  <c r="J983" i="14"/>
  <c r="I983" i="14"/>
  <c r="G983" i="14"/>
  <c r="H983" i="14" s="1"/>
  <c r="F983" i="14"/>
  <c r="K982" i="14"/>
  <c r="J982" i="14"/>
  <c r="I982" i="14"/>
  <c r="G982" i="14"/>
  <c r="H982" i="14" s="1"/>
  <c r="F982" i="14"/>
  <c r="K981" i="14"/>
  <c r="J981" i="14"/>
  <c r="I981" i="14"/>
  <c r="G981" i="14"/>
  <c r="H981" i="14" s="1"/>
  <c r="F981" i="14"/>
  <c r="K980" i="14"/>
  <c r="J980" i="14"/>
  <c r="I980" i="14"/>
  <c r="G980" i="14"/>
  <c r="H980" i="14" s="1"/>
  <c r="F980" i="14"/>
  <c r="K979" i="14"/>
  <c r="J979" i="14"/>
  <c r="I979" i="14"/>
  <c r="G979" i="14"/>
  <c r="H979" i="14" s="1"/>
  <c r="F979" i="14"/>
  <c r="K978" i="14"/>
  <c r="J978" i="14"/>
  <c r="I978" i="14"/>
  <c r="H978" i="14"/>
  <c r="G978" i="14"/>
  <c r="F978" i="14"/>
  <c r="K977" i="14"/>
  <c r="J977" i="14"/>
  <c r="I977" i="14"/>
  <c r="G977" i="14"/>
  <c r="H977" i="14" s="1"/>
  <c r="F977" i="14"/>
  <c r="K976" i="14"/>
  <c r="J976" i="14"/>
  <c r="I976" i="14"/>
  <c r="H976" i="14"/>
  <c r="G976" i="14"/>
  <c r="F976" i="14"/>
  <c r="K975" i="14"/>
  <c r="J975" i="14"/>
  <c r="I975" i="14"/>
  <c r="G975" i="14"/>
  <c r="H975" i="14" s="1"/>
  <c r="F975" i="14"/>
  <c r="K974" i="14"/>
  <c r="J974" i="14"/>
  <c r="I974" i="14"/>
  <c r="G974" i="14"/>
  <c r="H974" i="14" s="1"/>
  <c r="F974" i="14"/>
  <c r="K973" i="14"/>
  <c r="J973" i="14"/>
  <c r="I973" i="14"/>
  <c r="G973" i="14"/>
  <c r="H973" i="14" s="1"/>
  <c r="F973" i="14"/>
  <c r="K972" i="14"/>
  <c r="J972" i="14"/>
  <c r="I972" i="14"/>
  <c r="H972" i="14"/>
  <c r="G972" i="14"/>
  <c r="F972" i="14"/>
  <c r="K971" i="14"/>
  <c r="J971" i="14"/>
  <c r="I971" i="14"/>
  <c r="G971" i="14"/>
  <c r="H971" i="14" s="1"/>
  <c r="F971" i="14"/>
  <c r="K970" i="14"/>
  <c r="J970" i="14"/>
  <c r="I970" i="14"/>
  <c r="H970" i="14"/>
  <c r="G970" i="14"/>
  <c r="F970" i="14"/>
  <c r="K969" i="14"/>
  <c r="J969" i="14"/>
  <c r="I969" i="14"/>
  <c r="G969" i="14"/>
  <c r="H969" i="14" s="1"/>
  <c r="F969" i="14"/>
  <c r="K968" i="14"/>
  <c r="J968" i="14"/>
  <c r="I968" i="14"/>
  <c r="G968" i="14"/>
  <c r="H968" i="14" s="1"/>
  <c r="F968" i="14"/>
  <c r="K967" i="14"/>
  <c r="J967" i="14"/>
  <c r="I967" i="14"/>
  <c r="G967" i="14"/>
  <c r="H967" i="14" s="1"/>
  <c r="F967" i="14"/>
  <c r="K966" i="14"/>
  <c r="J966" i="14"/>
  <c r="I966" i="14"/>
  <c r="G966" i="14"/>
  <c r="H966" i="14" s="1"/>
  <c r="F966" i="14"/>
  <c r="K965" i="14"/>
  <c r="J965" i="14"/>
  <c r="I965" i="14"/>
  <c r="G965" i="14"/>
  <c r="H965" i="14" s="1"/>
  <c r="F965" i="14"/>
  <c r="K964" i="14"/>
  <c r="J964" i="14"/>
  <c r="I964" i="14"/>
  <c r="G964" i="14"/>
  <c r="H964" i="14" s="1"/>
  <c r="F964" i="14"/>
  <c r="K963" i="14"/>
  <c r="J963" i="14"/>
  <c r="I963" i="14"/>
  <c r="G963" i="14"/>
  <c r="H963" i="14" s="1"/>
  <c r="F963" i="14"/>
  <c r="K962" i="14"/>
  <c r="J962" i="14"/>
  <c r="I962" i="14"/>
  <c r="G962" i="14"/>
  <c r="H962" i="14" s="1"/>
  <c r="F962" i="14"/>
  <c r="K961" i="14"/>
  <c r="J961" i="14"/>
  <c r="I961" i="14"/>
  <c r="G961" i="14"/>
  <c r="H961" i="14" s="1"/>
  <c r="F961" i="14"/>
  <c r="K960" i="14"/>
  <c r="J960" i="14"/>
  <c r="I960" i="14"/>
  <c r="H960" i="14"/>
  <c r="G960" i="14"/>
  <c r="F960" i="14"/>
  <c r="K959" i="14"/>
  <c r="J959" i="14"/>
  <c r="I959" i="14"/>
  <c r="G959" i="14"/>
  <c r="H959" i="14" s="1"/>
  <c r="F959" i="14"/>
  <c r="K958" i="14"/>
  <c r="J958" i="14"/>
  <c r="I958" i="14"/>
  <c r="G958" i="14"/>
  <c r="H958" i="14" s="1"/>
  <c r="F958" i="14"/>
  <c r="K957" i="14"/>
  <c r="J957" i="14"/>
  <c r="I957" i="14"/>
  <c r="G957" i="14"/>
  <c r="H957" i="14" s="1"/>
  <c r="F957" i="14"/>
  <c r="K956" i="14"/>
  <c r="J956" i="14"/>
  <c r="I956" i="14"/>
  <c r="H956" i="14"/>
  <c r="G956" i="14"/>
  <c r="F956" i="14"/>
  <c r="K955" i="14"/>
  <c r="J955" i="14"/>
  <c r="I955" i="14"/>
  <c r="G955" i="14"/>
  <c r="H955" i="14" s="1"/>
  <c r="F955" i="14"/>
  <c r="K954" i="14"/>
  <c r="J954" i="14"/>
  <c r="I954" i="14"/>
  <c r="H954" i="14"/>
  <c r="G954" i="14"/>
  <c r="F954" i="14"/>
  <c r="K953" i="14"/>
  <c r="J953" i="14"/>
  <c r="I953" i="14"/>
  <c r="G953" i="14"/>
  <c r="H953" i="14" s="1"/>
  <c r="F953" i="14"/>
  <c r="K952" i="14"/>
  <c r="J952" i="14"/>
  <c r="I952" i="14"/>
  <c r="G952" i="14"/>
  <c r="H952" i="14" s="1"/>
  <c r="F952" i="14"/>
  <c r="K951" i="14"/>
  <c r="J951" i="14"/>
  <c r="I951" i="14"/>
  <c r="G951" i="14"/>
  <c r="H951" i="14" s="1"/>
  <c r="F951" i="14"/>
  <c r="K950" i="14"/>
  <c r="J950" i="14"/>
  <c r="I950" i="14"/>
  <c r="G950" i="14"/>
  <c r="H950" i="14" s="1"/>
  <c r="F950" i="14"/>
  <c r="K949" i="14"/>
  <c r="J949" i="14"/>
  <c r="I949" i="14"/>
  <c r="G949" i="14"/>
  <c r="H949" i="14" s="1"/>
  <c r="F949" i="14"/>
  <c r="K948" i="14"/>
  <c r="J948" i="14"/>
  <c r="I948" i="14"/>
  <c r="G948" i="14"/>
  <c r="H948" i="14" s="1"/>
  <c r="F948" i="14"/>
  <c r="K947" i="14"/>
  <c r="J947" i="14"/>
  <c r="I947" i="14"/>
  <c r="G947" i="14"/>
  <c r="H947" i="14" s="1"/>
  <c r="F947" i="14"/>
  <c r="K946" i="14"/>
  <c r="J946" i="14"/>
  <c r="I946" i="14"/>
  <c r="G946" i="14"/>
  <c r="H946" i="14" s="1"/>
  <c r="F946" i="14"/>
  <c r="K945" i="14"/>
  <c r="J945" i="14"/>
  <c r="I945" i="14"/>
  <c r="G945" i="14"/>
  <c r="H945" i="14" s="1"/>
  <c r="F945" i="14"/>
  <c r="K944" i="14"/>
  <c r="J944" i="14"/>
  <c r="I944" i="14"/>
  <c r="H944" i="14"/>
  <c r="G944" i="14"/>
  <c r="F944" i="14"/>
  <c r="K943" i="14"/>
  <c r="J943" i="14"/>
  <c r="I943" i="14"/>
  <c r="G943" i="14"/>
  <c r="H943" i="14" s="1"/>
  <c r="F943" i="14"/>
  <c r="K942" i="14"/>
  <c r="J942" i="14"/>
  <c r="I942" i="14"/>
  <c r="G942" i="14"/>
  <c r="H942" i="14" s="1"/>
  <c r="F942" i="14"/>
  <c r="K941" i="14"/>
  <c r="J941" i="14"/>
  <c r="I941" i="14"/>
  <c r="G941" i="14"/>
  <c r="H941" i="14" s="1"/>
  <c r="F941" i="14"/>
  <c r="K940" i="14"/>
  <c r="J940" i="14"/>
  <c r="I940" i="14"/>
  <c r="G940" i="14"/>
  <c r="H940" i="14" s="1"/>
  <c r="F940" i="14"/>
  <c r="K939" i="14"/>
  <c r="J939" i="14"/>
  <c r="I939" i="14"/>
  <c r="G939" i="14"/>
  <c r="H939" i="14" s="1"/>
  <c r="F939" i="14"/>
  <c r="K938" i="14"/>
  <c r="J938" i="14"/>
  <c r="I938" i="14"/>
  <c r="H938" i="14"/>
  <c r="G938" i="14"/>
  <c r="F938" i="14"/>
  <c r="K937" i="14"/>
  <c r="J937" i="14"/>
  <c r="I937" i="14"/>
  <c r="G937" i="14"/>
  <c r="H937" i="14" s="1"/>
  <c r="F937" i="14"/>
  <c r="K936" i="14"/>
  <c r="J936" i="14"/>
  <c r="I936" i="14"/>
  <c r="G936" i="14"/>
  <c r="H936" i="14" s="1"/>
  <c r="F936" i="14"/>
  <c r="K935" i="14"/>
  <c r="J935" i="14"/>
  <c r="I935" i="14"/>
  <c r="G935" i="14"/>
  <c r="H935" i="14" s="1"/>
  <c r="F935" i="14"/>
  <c r="K934" i="14"/>
  <c r="J934" i="14"/>
  <c r="I934" i="14"/>
  <c r="G934" i="14"/>
  <c r="H934" i="14" s="1"/>
  <c r="F934" i="14"/>
  <c r="K933" i="14"/>
  <c r="J933" i="14"/>
  <c r="I933" i="14"/>
  <c r="G933" i="14"/>
  <c r="H933" i="14" s="1"/>
  <c r="F933" i="14"/>
  <c r="K932" i="14"/>
  <c r="J932" i="14"/>
  <c r="I932" i="14"/>
  <c r="H932" i="14"/>
  <c r="G932" i="14"/>
  <c r="F932" i="14"/>
  <c r="K931" i="14"/>
  <c r="J931" i="14"/>
  <c r="I931" i="14"/>
  <c r="G931" i="14"/>
  <c r="H931" i="14" s="1"/>
  <c r="F931" i="14"/>
  <c r="K930" i="14"/>
  <c r="J930" i="14"/>
  <c r="I930" i="14"/>
  <c r="G930" i="14"/>
  <c r="H930" i="14" s="1"/>
  <c r="F930" i="14"/>
  <c r="K929" i="14"/>
  <c r="J929" i="14"/>
  <c r="I929" i="14"/>
  <c r="G929" i="14"/>
  <c r="H929" i="14" s="1"/>
  <c r="F929" i="14"/>
  <c r="K928" i="14"/>
  <c r="J928" i="14"/>
  <c r="I928" i="14"/>
  <c r="H928" i="14"/>
  <c r="G928" i="14"/>
  <c r="F928" i="14"/>
  <c r="K927" i="14"/>
  <c r="J927" i="14"/>
  <c r="I927" i="14"/>
  <c r="G927" i="14"/>
  <c r="H927" i="14" s="1"/>
  <c r="F927" i="14"/>
  <c r="K926" i="14"/>
  <c r="J926" i="14"/>
  <c r="I926" i="14"/>
  <c r="G926" i="14"/>
  <c r="H926" i="14" s="1"/>
  <c r="F926" i="14"/>
  <c r="K925" i="14"/>
  <c r="J925" i="14"/>
  <c r="I925" i="14"/>
  <c r="G925" i="14"/>
  <c r="H925" i="14" s="1"/>
  <c r="F925" i="14"/>
  <c r="K924" i="14"/>
  <c r="J924" i="14"/>
  <c r="I924" i="14"/>
  <c r="G924" i="14"/>
  <c r="H924" i="14" s="1"/>
  <c r="F924" i="14"/>
  <c r="K923" i="14"/>
  <c r="J923" i="14"/>
  <c r="I923" i="14"/>
  <c r="G923" i="14"/>
  <c r="H923" i="14" s="1"/>
  <c r="F923" i="14"/>
  <c r="K922" i="14"/>
  <c r="J922" i="14"/>
  <c r="I922" i="14"/>
  <c r="H922" i="14"/>
  <c r="G922" i="14"/>
  <c r="F922" i="14"/>
  <c r="K921" i="14"/>
  <c r="J921" i="14"/>
  <c r="I921" i="14"/>
  <c r="G921" i="14"/>
  <c r="H921" i="14" s="1"/>
  <c r="F921" i="14"/>
  <c r="K920" i="14"/>
  <c r="J920" i="14"/>
  <c r="I920" i="14"/>
  <c r="H920" i="14"/>
  <c r="G920" i="14"/>
  <c r="F920" i="14"/>
  <c r="K919" i="14"/>
  <c r="J919" i="14"/>
  <c r="I919" i="14"/>
  <c r="G919" i="14"/>
  <c r="H919" i="14" s="1"/>
  <c r="F919" i="14"/>
  <c r="K918" i="14"/>
  <c r="J918" i="14"/>
  <c r="I918" i="14"/>
  <c r="G918" i="14"/>
  <c r="H918" i="14" s="1"/>
  <c r="F918" i="14"/>
  <c r="K917" i="14"/>
  <c r="J917" i="14"/>
  <c r="I917" i="14"/>
  <c r="G917" i="14"/>
  <c r="H917" i="14" s="1"/>
  <c r="F917" i="14"/>
  <c r="K916" i="14"/>
  <c r="J916" i="14"/>
  <c r="I916" i="14"/>
  <c r="H916" i="14"/>
  <c r="G916" i="14"/>
  <c r="F916" i="14"/>
  <c r="K915" i="14"/>
  <c r="J915" i="14"/>
  <c r="I915" i="14"/>
  <c r="G915" i="14"/>
  <c r="H915" i="14" s="1"/>
  <c r="F915" i="14"/>
  <c r="K914" i="14"/>
  <c r="J914" i="14"/>
  <c r="I914" i="14"/>
  <c r="H914" i="14"/>
  <c r="G914" i="14"/>
  <c r="F914" i="14"/>
  <c r="K913" i="14"/>
  <c r="J913" i="14"/>
  <c r="I913" i="14"/>
  <c r="G913" i="14"/>
  <c r="H913" i="14" s="1"/>
  <c r="F913" i="14"/>
  <c r="K912" i="14"/>
  <c r="J912" i="14"/>
  <c r="I912" i="14"/>
  <c r="G912" i="14"/>
  <c r="H912" i="14" s="1"/>
  <c r="F912" i="14"/>
  <c r="K911" i="14"/>
  <c r="J911" i="14"/>
  <c r="I911" i="14"/>
  <c r="G911" i="14"/>
  <c r="H911" i="14" s="1"/>
  <c r="F911" i="14"/>
  <c r="K910" i="14"/>
  <c r="J910" i="14"/>
  <c r="I910" i="14"/>
  <c r="G910" i="14"/>
  <c r="H910" i="14" s="1"/>
  <c r="F910" i="14"/>
  <c r="K909" i="14"/>
  <c r="J909" i="14"/>
  <c r="I909" i="14"/>
  <c r="G909" i="14"/>
  <c r="H909" i="14" s="1"/>
  <c r="F909" i="14"/>
  <c r="K908" i="14"/>
  <c r="J908" i="14"/>
  <c r="I908" i="14"/>
  <c r="H908" i="14"/>
  <c r="G908" i="14"/>
  <c r="F908" i="14"/>
  <c r="K907" i="14"/>
  <c r="J907" i="14"/>
  <c r="I907" i="14"/>
  <c r="G907" i="14"/>
  <c r="H907" i="14" s="1"/>
  <c r="F907" i="14"/>
  <c r="K906" i="14"/>
  <c r="J906" i="14"/>
  <c r="I906" i="14"/>
  <c r="G906" i="14"/>
  <c r="H906" i="14" s="1"/>
  <c r="F906" i="14"/>
  <c r="K905" i="14"/>
  <c r="J905" i="14"/>
  <c r="I905" i="14"/>
  <c r="G905" i="14"/>
  <c r="H905" i="14" s="1"/>
  <c r="F905" i="14"/>
  <c r="K904" i="14"/>
  <c r="J904" i="14"/>
  <c r="I904" i="14"/>
  <c r="G904" i="14"/>
  <c r="H904" i="14" s="1"/>
  <c r="F904" i="14"/>
  <c r="K903" i="14"/>
  <c r="J903" i="14"/>
  <c r="I903" i="14"/>
  <c r="G903" i="14"/>
  <c r="H903" i="14" s="1"/>
  <c r="F903" i="14"/>
  <c r="K902" i="14"/>
  <c r="J902" i="14"/>
  <c r="I902" i="14"/>
  <c r="G902" i="14"/>
  <c r="H902" i="14" s="1"/>
  <c r="F902" i="14"/>
  <c r="K901" i="14"/>
  <c r="J901" i="14"/>
  <c r="I901" i="14"/>
  <c r="G901" i="14"/>
  <c r="H901" i="14" s="1"/>
  <c r="F901" i="14"/>
  <c r="K900" i="14"/>
  <c r="J900" i="14"/>
  <c r="I900" i="14"/>
  <c r="G900" i="14"/>
  <c r="H900" i="14" s="1"/>
  <c r="F900" i="14"/>
  <c r="K899" i="14"/>
  <c r="J899" i="14"/>
  <c r="I899" i="14"/>
  <c r="G899" i="14"/>
  <c r="H899" i="14" s="1"/>
  <c r="F899" i="14"/>
  <c r="K898" i="14"/>
  <c r="J898" i="14"/>
  <c r="I898" i="14"/>
  <c r="G898" i="14"/>
  <c r="H898" i="14" s="1"/>
  <c r="F898" i="14"/>
  <c r="K897" i="14"/>
  <c r="J897" i="14"/>
  <c r="I897" i="14"/>
  <c r="G897" i="14"/>
  <c r="H897" i="14" s="1"/>
  <c r="F897" i="14"/>
  <c r="K896" i="14"/>
  <c r="J896" i="14"/>
  <c r="I896" i="14"/>
  <c r="G896" i="14"/>
  <c r="H896" i="14" s="1"/>
  <c r="F896" i="14"/>
  <c r="K895" i="14"/>
  <c r="J895" i="14"/>
  <c r="I895" i="14"/>
  <c r="G895" i="14"/>
  <c r="H895" i="14" s="1"/>
  <c r="F895" i="14"/>
  <c r="K894" i="14"/>
  <c r="J894" i="14"/>
  <c r="I894" i="14"/>
  <c r="G894" i="14"/>
  <c r="H894" i="14" s="1"/>
  <c r="F894" i="14"/>
  <c r="K893" i="14"/>
  <c r="J893" i="14"/>
  <c r="I893" i="14"/>
  <c r="G893" i="14"/>
  <c r="H893" i="14" s="1"/>
  <c r="F893" i="14"/>
  <c r="K892" i="14"/>
  <c r="J892" i="14"/>
  <c r="I892" i="14"/>
  <c r="H892" i="14"/>
  <c r="G892" i="14"/>
  <c r="F892" i="14"/>
  <c r="K891" i="14"/>
  <c r="J891" i="14"/>
  <c r="I891" i="14"/>
  <c r="G891" i="14"/>
  <c r="H891" i="14" s="1"/>
  <c r="F891" i="14"/>
  <c r="K890" i="14"/>
  <c r="J890" i="14"/>
  <c r="I890" i="14"/>
  <c r="G890" i="14"/>
  <c r="H890" i="14" s="1"/>
  <c r="F890" i="14"/>
  <c r="K889" i="14"/>
  <c r="J889" i="14"/>
  <c r="I889" i="14"/>
  <c r="G889" i="14"/>
  <c r="H889" i="14" s="1"/>
  <c r="F889" i="14"/>
  <c r="K888" i="14"/>
  <c r="J888" i="14"/>
  <c r="I888" i="14"/>
  <c r="G888" i="14"/>
  <c r="H888" i="14" s="1"/>
  <c r="F888" i="14"/>
  <c r="K887" i="14"/>
  <c r="J887" i="14"/>
  <c r="I887" i="14"/>
  <c r="G887" i="14"/>
  <c r="H887" i="14" s="1"/>
  <c r="F887" i="14"/>
  <c r="K886" i="14"/>
  <c r="J886" i="14"/>
  <c r="I886" i="14"/>
  <c r="G886" i="14"/>
  <c r="H886" i="14" s="1"/>
  <c r="F886" i="14"/>
  <c r="K885" i="14"/>
  <c r="J885" i="14"/>
  <c r="I885" i="14"/>
  <c r="G885" i="14"/>
  <c r="H885" i="14" s="1"/>
  <c r="F885" i="14"/>
  <c r="K884" i="14"/>
  <c r="J884" i="14"/>
  <c r="I884" i="14"/>
  <c r="G884" i="14"/>
  <c r="H884" i="14" s="1"/>
  <c r="F884" i="14"/>
  <c r="K883" i="14"/>
  <c r="J883" i="14"/>
  <c r="I883" i="14"/>
  <c r="H883" i="14"/>
  <c r="G883" i="14"/>
  <c r="F883" i="14"/>
  <c r="K882" i="14"/>
  <c r="J882" i="14"/>
  <c r="I882" i="14"/>
  <c r="G882" i="14"/>
  <c r="H882" i="14" s="1"/>
  <c r="F882" i="14"/>
  <c r="K881" i="14"/>
  <c r="J881" i="14"/>
  <c r="I881" i="14"/>
  <c r="H881" i="14"/>
  <c r="G881" i="14"/>
  <c r="F881" i="14"/>
  <c r="K880" i="14"/>
  <c r="J880" i="14"/>
  <c r="I880" i="14"/>
  <c r="G880" i="14"/>
  <c r="H880" i="14" s="1"/>
  <c r="F880" i="14"/>
  <c r="K879" i="14"/>
  <c r="J879" i="14"/>
  <c r="I879" i="14"/>
  <c r="H879" i="14"/>
  <c r="G879" i="14"/>
  <c r="F879" i="14"/>
  <c r="K878" i="14"/>
  <c r="J878" i="14"/>
  <c r="I878" i="14"/>
  <c r="G878" i="14"/>
  <c r="H878" i="14" s="1"/>
  <c r="F878" i="14"/>
  <c r="K877" i="14"/>
  <c r="J877" i="14"/>
  <c r="I877" i="14"/>
  <c r="H877" i="14"/>
  <c r="G877" i="14"/>
  <c r="F877" i="14"/>
  <c r="K876" i="14"/>
  <c r="J876" i="14"/>
  <c r="I876" i="14"/>
  <c r="G876" i="14"/>
  <c r="H876" i="14" s="1"/>
  <c r="F876" i="14"/>
  <c r="K875" i="14"/>
  <c r="J875" i="14"/>
  <c r="I875" i="14"/>
  <c r="H875" i="14"/>
  <c r="G875" i="14"/>
  <c r="F875" i="14"/>
  <c r="K874" i="14"/>
  <c r="J874" i="14"/>
  <c r="I874" i="14"/>
  <c r="G874" i="14"/>
  <c r="H874" i="14" s="1"/>
  <c r="F874" i="14"/>
  <c r="K873" i="14"/>
  <c r="J873" i="14"/>
  <c r="I873" i="14"/>
  <c r="H873" i="14"/>
  <c r="G873" i="14"/>
  <c r="F873" i="14"/>
  <c r="K872" i="14"/>
  <c r="J872" i="14"/>
  <c r="I872" i="14"/>
  <c r="G872" i="14"/>
  <c r="H872" i="14" s="1"/>
  <c r="F872" i="14"/>
  <c r="K871" i="14"/>
  <c r="J871" i="14"/>
  <c r="I871" i="14"/>
  <c r="H871" i="14"/>
  <c r="G871" i="14"/>
  <c r="F871" i="14"/>
  <c r="K870" i="14"/>
  <c r="J870" i="14"/>
  <c r="I870" i="14"/>
  <c r="G870" i="14"/>
  <c r="H870" i="14" s="1"/>
  <c r="F870" i="14"/>
  <c r="K869" i="14"/>
  <c r="J869" i="14"/>
  <c r="I869" i="14"/>
  <c r="H869" i="14"/>
  <c r="G869" i="14"/>
  <c r="F869" i="14"/>
  <c r="K868" i="14"/>
  <c r="J868" i="14"/>
  <c r="I868" i="14"/>
  <c r="G868" i="14"/>
  <c r="H868" i="14" s="1"/>
  <c r="F868" i="14"/>
  <c r="K867" i="14"/>
  <c r="J867" i="14"/>
  <c r="I867" i="14"/>
  <c r="H867" i="14"/>
  <c r="G867" i="14"/>
  <c r="F867" i="14"/>
  <c r="K866" i="14"/>
  <c r="J866" i="14"/>
  <c r="I866" i="14"/>
  <c r="G866" i="14"/>
  <c r="H866" i="14" s="1"/>
  <c r="F866" i="14"/>
  <c r="K865" i="14"/>
  <c r="J865" i="14"/>
  <c r="I865" i="14"/>
  <c r="H865" i="14"/>
  <c r="G865" i="14"/>
  <c r="F865" i="14"/>
  <c r="K864" i="14"/>
  <c r="J864" i="14"/>
  <c r="I864" i="14"/>
  <c r="G864" i="14"/>
  <c r="H864" i="14" s="1"/>
  <c r="F864" i="14"/>
  <c r="K863" i="14"/>
  <c r="J863" i="14"/>
  <c r="I863" i="14"/>
  <c r="H863" i="14"/>
  <c r="G863" i="14"/>
  <c r="F863" i="14"/>
  <c r="K862" i="14"/>
  <c r="J862" i="14"/>
  <c r="I862" i="14"/>
  <c r="G862" i="14"/>
  <c r="H862" i="14" s="1"/>
  <c r="F862" i="14"/>
  <c r="K861" i="14"/>
  <c r="J861" i="14"/>
  <c r="I861" i="14"/>
  <c r="H861" i="14"/>
  <c r="G861" i="14"/>
  <c r="F861" i="14"/>
  <c r="K860" i="14"/>
  <c r="J860" i="14"/>
  <c r="I860" i="14"/>
  <c r="G860" i="14"/>
  <c r="H860" i="14" s="1"/>
  <c r="F860" i="14"/>
  <c r="K859" i="14"/>
  <c r="J859" i="14"/>
  <c r="I859" i="14"/>
  <c r="H859" i="14"/>
  <c r="G859" i="14"/>
  <c r="F859" i="14"/>
  <c r="K858" i="14"/>
  <c r="J858" i="14"/>
  <c r="I858" i="14"/>
  <c r="G858" i="14"/>
  <c r="H858" i="14" s="1"/>
  <c r="F858" i="14"/>
  <c r="K857" i="14"/>
  <c r="J857" i="14"/>
  <c r="I857" i="14"/>
  <c r="H857" i="14"/>
  <c r="G857" i="14"/>
  <c r="F857" i="14"/>
  <c r="K856" i="14"/>
  <c r="J856" i="14"/>
  <c r="I856" i="14"/>
  <c r="G856" i="14"/>
  <c r="H856" i="14" s="1"/>
  <c r="F856" i="14"/>
  <c r="K855" i="14"/>
  <c r="J855" i="14"/>
  <c r="I855" i="14"/>
  <c r="H855" i="14"/>
  <c r="G855" i="14"/>
  <c r="F855" i="14"/>
  <c r="K854" i="14"/>
  <c r="J854" i="14"/>
  <c r="I854" i="14"/>
  <c r="G854" i="14"/>
  <c r="H854" i="14" s="1"/>
  <c r="F854" i="14"/>
  <c r="K853" i="14"/>
  <c r="J853" i="14"/>
  <c r="I853" i="14"/>
  <c r="H853" i="14"/>
  <c r="G853" i="14"/>
  <c r="F853" i="14"/>
  <c r="K852" i="14"/>
  <c r="J852" i="14"/>
  <c r="I852" i="14"/>
  <c r="G852" i="14"/>
  <c r="H852" i="14" s="1"/>
  <c r="F852" i="14"/>
  <c r="K851" i="14"/>
  <c r="J851" i="14"/>
  <c r="I851" i="14"/>
  <c r="H851" i="14"/>
  <c r="G851" i="14"/>
  <c r="F851" i="14"/>
  <c r="K850" i="14"/>
  <c r="J850" i="14"/>
  <c r="I850" i="14"/>
  <c r="G850" i="14"/>
  <c r="H850" i="14" s="1"/>
  <c r="F850" i="14"/>
  <c r="K849" i="14"/>
  <c r="J849" i="14"/>
  <c r="I849" i="14"/>
  <c r="H849" i="14"/>
  <c r="G849" i="14"/>
  <c r="F849" i="14"/>
  <c r="K848" i="14"/>
  <c r="J848" i="14"/>
  <c r="I848" i="14"/>
  <c r="G848" i="14"/>
  <c r="H848" i="14" s="1"/>
  <c r="F848" i="14"/>
  <c r="K847" i="14"/>
  <c r="J847" i="14"/>
  <c r="I847" i="14"/>
  <c r="H847" i="14"/>
  <c r="G847" i="14"/>
  <c r="F847" i="14"/>
  <c r="K846" i="14"/>
  <c r="J846" i="14"/>
  <c r="I846" i="14"/>
  <c r="G846" i="14"/>
  <c r="H846" i="14" s="1"/>
  <c r="F846" i="14"/>
  <c r="K845" i="14"/>
  <c r="J845" i="14"/>
  <c r="I845" i="14"/>
  <c r="H845" i="14"/>
  <c r="G845" i="14"/>
  <c r="F845" i="14"/>
  <c r="K844" i="14"/>
  <c r="J844" i="14"/>
  <c r="I844" i="14"/>
  <c r="G844" i="14"/>
  <c r="H844" i="14" s="1"/>
  <c r="F844" i="14"/>
  <c r="K843" i="14"/>
  <c r="J843" i="14"/>
  <c r="I843" i="14"/>
  <c r="H843" i="14"/>
  <c r="G843" i="14"/>
  <c r="F843" i="14"/>
  <c r="K842" i="14"/>
  <c r="J842" i="14"/>
  <c r="I842" i="14"/>
  <c r="G842" i="14"/>
  <c r="H842" i="14" s="1"/>
  <c r="F842" i="14"/>
  <c r="K841" i="14"/>
  <c r="J841" i="14"/>
  <c r="I841" i="14"/>
  <c r="H841" i="14"/>
  <c r="G841" i="14"/>
  <c r="F841" i="14"/>
  <c r="K840" i="14"/>
  <c r="J840" i="14"/>
  <c r="I840" i="14"/>
  <c r="G840" i="14"/>
  <c r="H840" i="14" s="1"/>
  <c r="F840" i="14"/>
  <c r="K839" i="14"/>
  <c r="J839" i="14"/>
  <c r="I839" i="14"/>
  <c r="H839" i="14"/>
  <c r="G839" i="14"/>
  <c r="F839" i="14"/>
  <c r="K838" i="14"/>
  <c r="J838" i="14"/>
  <c r="I838" i="14"/>
  <c r="G838" i="14"/>
  <c r="H838" i="14" s="1"/>
  <c r="F838" i="14"/>
  <c r="K837" i="14"/>
  <c r="J837" i="14"/>
  <c r="I837" i="14"/>
  <c r="H837" i="14"/>
  <c r="G837" i="14"/>
  <c r="F837" i="14"/>
  <c r="K836" i="14"/>
  <c r="J836" i="14"/>
  <c r="I836" i="14"/>
  <c r="G836" i="14"/>
  <c r="H836" i="14" s="1"/>
  <c r="F836" i="14"/>
  <c r="K835" i="14"/>
  <c r="J835" i="14"/>
  <c r="I835" i="14"/>
  <c r="H835" i="14"/>
  <c r="G835" i="14"/>
  <c r="F835" i="14"/>
  <c r="K834" i="14"/>
  <c r="J834" i="14"/>
  <c r="I834" i="14"/>
  <c r="G834" i="14"/>
  <c r="H834" i="14" s="1"/>
  <c r="F834" i="14"/>
  <c r="K833" i="14"/>
  <c r="J833" i="14"/>
  <c r="I833" i="14"/>
  <c r="H833" i="14"/>
  <c r="G833" i="14"/>
  <c r="F833" i="14"/>
  <c r="K832" i="14"/>
  <c r="J832" i="14"/>
  <c r="I832" i="14"/>
  <c r="G832" i="14"/>
  <c r="H832" i="14" s="1"/>
  <c r="F832" i="14"/>
  <c r="K831" i="14"/>
  <c r="J831" i="14"/>
  <c r="I831" i="14"/>
  <c r="H831" i="14"/>
  <c r="G831" i="14"/>
  <c r="F831" i="14"/>
  <c r="K830" i="14"/>
  <c r="J830" i="14"/>
  <c r="I830" i="14"/>
  <c r="G830" i="14"/>
  <c r="H830" i="14" s="1"/>
  <c r="F830" i="14"/>
  <c r="K829" i="14"/>
  <c r="J829" i="14"/>
  <c r="I829" i="14"/>
  <c r="H829" i="14"/>
  <c r="G829" i="14"/>
  <c r="F829" i="14"/>
  <c r="K828" i="14"/>
  <c r="J828" i="14"/>
  <c r="I828" i="14"/>
  <c r="G828" i="14"/>
  <c r="H828" i="14" s="1"/>
  <c r="F828" i="14"/>
  <c r="K827" i="14"/>
  <c r="J827" i="14"/>
  <c r="I827" i="14"/>
  <c r="H827" i="14"/>
  <c r="G827" i="14"/>
  <c r="F827" i="14"/>
  <c r="K826" i="14"/>
  <c r="J826" i="14"/>
  <c r="I826" i="14"/>
  <c r="G826" i="14"/>
  <c r="H826" i="14" s="1"/>
  <c r="F826" i="14"/>
  <c r="K825" i="14"/>
  <c r="J825" i="14"/>
  <c r="I825" i="14"/>
  <c r="H825" i="14"/>
  <c r="G825" i="14"/>
  <c r="F825" i="14"/>
  <c r="K824" i="14"/>
  <c r="J824" i="14"/>
  <c r="I824" i="14"/>
  <c r="G824" i="14"/>
  <c r="H824" i="14" s="1"/>
  <c r="F824" i="14"/>
  <c r="K823" i="14"/>
  <c r="J823" i="14"/>
  <c r="I823" i="14"/>
  <c r="H823" i="14"/>
  <c r="G823" i="14"/>
  <c r="F823" i="14"/>
  <c r="K822" i="14"/>
  <c r="J822" i="14"/>
  <c r="I822" i="14"/>
  <c r="G822" i="14"/>
  <c r="H822" i="14" s="1"/>
  <c r="F822" i="14"/>
  <c r="K821" i="14"/>
  <c r="J821" i="14"/>
  <c r="I821" i="14"/>
  <c r="H821" i="14"/>
  <c r="G821" i="14"/>
  <c r="F821" i="14"/>
  <c r="K820" i="14"/>
  <c r="J820" i="14"/>
  <c r="I820" i="14"/>
  <c r="G820" i="14"/>
  <c r="H820" i="14" s="1"/>
  <c r="F820" i="14"/>
  <c r="K819" i="14"/>
  <c r="J819" i="14"/>
  <c r="I819" i="14"/>
  <c r="H819" i="14"/>
  <c r="G819" i="14"/>
  <c r="F819" i="14"/>
  <c r="K818" i="14"/>
  <c r="J818" i="14"/>
  <c r="I818" i="14"/>
  <c r="G818" i="14"/>
  <c r="H818" i="14" s="1"/>
  <c r="F818" i="14"/>
  <c r="K817" i="14"/>
  <c r="J817" i="14"/>
  <c r="I817" i="14"/>
  <c r="H817" i="14"/>
  <c r="G817" i="14"/>
  <c r="F817" i="14"/>
  <c r="K816" i="14"/>
  <c r="J816" i="14"/>
  <c r="I816" i="14"/>
  <c r="G816" i="14"/>
  <c r="H816" i="14" s="1"/>
  <c r="F816" i="14"/>
  <c r="K815" i="14"/>
  <c r="J815" i="14"/>
  <c r="I815" i="14"/>
  <c r="H815" i="14"/>
  <c r="G815" i="14"/>
  <c r="F815" i="14"/>
  <c r="K814" i="14"/>
  <c r="J814" i="14"/>
  <c r="I814" i="14"/>
  <c r="G814" i="14"/>
  <c r="H814" i="14" s="1"/>
  <c r="F814" i="14"/>
  <c r="K813" i="14"/>
  <c r="J813" i="14"/>
  <c r="I813" i="14"/>
  <c r="H813" i="14"/>
  <c r="G813" i="14"/>
  <c r="F813" i="14"/>
  <c r="K812" i="14"/>
  <c r="J812" i="14"/>
  <c r="I812" i="14"/>
  <c r="G812" i="14"/>
  <c r="H812" i="14" s="1"/>
  <c r="F812" i="14"/>
  <c r="K811" i="14"/>
  <c r="J811" i="14"/>
  <c r="I811" i="14"/>
  <c r="H811" i="14"/>
  <c r="G811" i="14"/>
  <c r="F811" i="14"/>
  <c r="K810" i="14"/>
  <c r="J810" i="14"/>
  <c r="I810" i="14"/>
  <c r="G810" i="14"/>
  <c r="H810" i="14" s="1"/>
  <c r="F810" i="14"/>
  <c r="K809" i="14"/>
  <c r="J809" i="14"/>
  <c r="I809" i="14"/>
  <c r="H809" i="14"/>
  <c r="G809" i="14"/>
  <c r="F809" i="14"/>
  <c r="K808" i="14"/>
  <c r="J808" i="14"/>
  <c r="I808" i="14"/>
  <c r="G808" i="14"/>
  <c r="H808" i="14" s="1"/>
  <c r="F808" i="14"/>
  <c r="K807" i="14"/>
  <c r="J807" i="14"/>
  <c r="I807" i="14"/>
  <c r="H807" i="14"/>
  <c r="G807" i="14"/>
  <c r="F807" i="14"/>
  <c r="K806" i="14"/>
  <c r="J806" i="14"/>
  <c r="I806" i="14"/>
  <c r="G806" i="14"/>
  <c r="H806" i="14" s="1"/>
  <c r="F806" i="14"/>
  <c r="K805" i="14"/>
  <c r="J805" i="14"/>
  <c r="I805" i="14"/>
  <c r="H805" i="14"/>
  <c r="G805" i="14"/>
  <c r="F805" i="14"/>
  <c r="K804" i="14"/>
  <c r="J804" i="14"/>
  <c r="I804" i="14"/>
  <c r="G804" i="14"/>
  <c r="H804" i="14" s="1"/>
  <c r="F804" i="14"/>
  <c r="K803" i="14"/>
  <c r="J803" i="14"/>
  <c r="I803" i="14"/>
  <c r="H803" i="14"/>
  <c r="G803" i="14"/>
  <c r="F803" i="14"/>
  <c r="K802" i="14"/>
  <c r="J802" i="14"/>
  <c r="I802" i="14"/>
  <c r="G802" i="14"/>
  <c r="H802" i="14" s="1"/>
  <c r="F802" i="14"/>
  <c r="K801" i="14"/>
  <c r="J801" i="14"/>
  <c r="I801" i="14"/>
  <c r="H801" i="14"/>
  <c r="G801" i="14"/>
  <c r="F801" i="14"/>
  <c r="K800" i="14"/>
  <c r="J800" i="14"/>
  <c r="I800" i="14"/>
  <c r="G800" i="14"/>
  <c r="H800" i="14" s="1"/>
  <c r="F800" i="14"/>
  <c r="K799" i="14"/>
  <c r="J799" i="14"/>
  <c r="I799" i="14"/>
  <c r="H799" i="14"/>
  <c r="G799" i="14"/>
  <c r="F799" i="14"/>
  <c r="K798" i="14"/>
  <c r="J798" i="14"/>
  <c r="I798" i="14"/>
  <c r="G798" i="14"/>
  <c r="H798" i="14" s="1"/>
  <c r="F798" i="14"/>
  <c r="K797" i="14"/>
  <c r="J797" i="14"/>
  <c r="I797" i="14"/>
  <c r="H797" i="14"/>
  <c r="G797" i="14"/>
  <c r="F797" i="14"/>
  <c r="K796" i="14"/>
  <c r="J796" i="14"/>
  <c r="I796" i="14"/>
  <c r="G796" i="14"/>
  <c r="H796" i="14" s="1"/>
  <c r="F796" i="14"/>
  <c r="K795" i="14"/>
  <c r="J795" i="14"/>
  <c r="I795" i="14"/>
  <c r="H795" i="14"/>
  <c r="G795" i="14"/>
  <c r="F795" i="14"/>
  <c r="K794" i="14"/>
  <c r="J794" i="14"/>
  <c r="I794" i="14"/>
  <c r="G794" i="14"/>
  <c r="H794" i="14" s="1"/>
  <c r="F794" i="14"/>
  <c r="K793" i="14"/>
  <c r="J793" i="14"/>
  <c r="I793" i="14"/>
  <c r="H793" i="14"/>
  <c r="G793" i="14"/>
  <c r="F793" i="14"/>
  <c r="K792" i="14"/>
  <c r="J792" i="14"/>
  <c r="I792" i="14"/>
  <c r="G792" i="14"/>
  <c r="H792" i="14" s="1"/>
  <c r="F792" i="14"/>
  <c r="K791" i="14"/>
  <c r="J791" i="14"/>
  <c r="I791" i="14"/>
  <c r="H791" i="14"/>
  <c r="G791" i="14"/>
  <c r="F791" i="14"/>
  <c r="K790" i="14"/>
  <c r="J790" i="14"/>
  <c r="I790" i="14"/>
  <c r="G790" i="14"/>
  <c r="H790" i="14" s="1"/>
  <c r="F790" i="14"/>
  <c r="K789" i="14"/>
  <c r="J789" i="14"/>
  <c r="I789" i="14"/>
  <c r="H789" i="14"/>
  <c r="G789" i="14"/>
  <c r="F789" i="14"/>
  <c r="K788" i="14"/>
  <c r="J788" i="14"/>
  <c r="I788" i="14"/>
  <c r="G788" i="14"/>
  <c r="H788" i="14" s="1"/>
  <c r="F788" i="14"/>
  <c r="K787" i="14"/>
  <c r="J787" i="14"/>
  <c r="I787" i="14"/>
  <c r="H787" i="14"/>
  <c r="G787" i="14"/>
  <c r="F787" i="14"/>
  <c r="K786" i="14"/>
  <c r="J786" i="14"/>
  <c r="I786" i="14"/>
  <c r="G786" i="14"/>
  <c r="H786" i="14" s="1"/>
  <c r="F786" i="14"/>
  <c r="K785" i="14"/>
  <c r="J785" i="14"/>
  <c r="I785" i="14"/>
  <c r="H785" i="14"/>
  <c r="G785" i="14"/>
  <c r="F785" i="14"/>
  <c r="K784" i="14"/>
  <c r="J784" i="14"/>
  <c r="I784" i="14"/>
  <c r="G784" i="14"/>
  <c r="H784" i="14" s="1"/>
  <c r="F784" i="14"/>
  <c r="K783" i="14"/>
  <c r="J783" i="14"/>
  <c r="I783" i="14"/>
  <c r="H783" i="14"/>
  <c r="G783" i="14"/>
  <c r="F783" i="14"/>
  <c r="K782" i="14"/>
  <c r="J782" i="14"/>
  <c r="I782" i="14"/>
  <c r="G782" i="14"/>
  <c r="H782" i="14" s="1"/>
  <c r="F782" i="14"/>
  <c r="K781" i="14"/>
  <c r="J781" i="14"/>
  <c r="I781" i="14"/>
  <c r="H781" i="14"/>
  <c r="G781" i="14"/>
  <c r="F781" i="14"/>
  <c r="K780" i="14"/>
  <c r="J780" i="14"/>
  <c r="I780" i="14"/>
  <c r="G780" i="14"/>
  <c r="H780" i="14" s="1"/>
  <c r="F780" i="14"/>
  <c r="K779" i="14"/>
  <c r="J779" i="14"/>
  <c r="I779" i="14"/>
  <c r="H779" i="14"/>
  <c r="G779" i="14"/>
  <c r="F779" i="14"/>
  <c r="K778" i="14"/>
  <c r="J778" i="14"/>
  <c r="I778" i="14"/>
  <c r="G778" i="14"/>
  <c r="H778" i="14" s="1"/>
  <c r="F778" i="14"/>
  <c r="K777" i="14"/>
  <c r="J777" i="14"/>
  <c r="I777" i="14"/>
  <c r="H777" i="14"/>
  <c r="G777" i="14"/>
  <c r="F777" i="14"/>
  <c r="K776" i="14"/>
  <c r="J776" i="14"/>
  <c r="I776" i="14"/>
  <c r="G776" i="14"/>
  <c r="H776" i="14" s="1"/>
  <c r="F776" i="14"/>
  <c r="K775" i="14"/>
  <c r="J775" i="14"/>
  <c r="I775" i="14"/>
  <c r="H775" i="14"/>
  <c r="G775" i="14"/>
  <c r="F775" i="14"/>
  <c r="K774" i="14"/>
  <c r="J774" i="14"/>
  <c r="I774" i="14"/>
  <c r="G774" i="14"/>
  <c r="H774" i="14" s="1"/>
  <c r="F774" i="14"/>
  <c r="K773" i="14"/>
  <c r="J773" i="14"/>
  <c r="I773" i="14"/>
  <c r="H773" i="14"/>
  <c r="G773" i="14"/>
  <c r="F773" i="14"/>
  <c r="K772" i="14"/>
  <c r="J772" i="14"/>
  <c r="I772" i="14"/>
  <c r="G772" i="14"/>
  <c r="H772" i="14" s="1"/>
  <c r="F772" i="14"/>
  <c r="K771" i="14"/>
  <c r="J771" i="14"/>
  <c r="I771" i="14"/>
  <c r="H771" i="14"/>
  <c r="G771" i="14"/>
  <c r="F771" i="14"/>
  <c r="K770" i="14"/>
  <c r="J770" i="14"/>
  <c r="I770" i="14"/>
  <c r="G770" i="14"/>
  <c r="H770" i="14" s="1"/>
  <c r="F770" i="14"/>
  <c r="K769" i="14"/>
  <c r="J769" i="14"/>
  <c r="I769" i="14"/>
  <c r="H769" i="14"/>
  <c r="G769" i="14"/>
  <c r="F769" i="14"/>
  <c r="K768" i="14"/>
  <c r="J768" i="14"/>
  <c r="I768" i="14"/>
  <c r="G768" i="14"/>
  <c r="H768" i="14" s="1"/>
  <c r="F768" i="14"/>
  <c r="K767" i="14"/>
  <c r="J767" i="14"/>
  <c r="I767" i="14"/>
  <c r="H767" i="14"/>
  <c r="G767" i="14"/>
  <c r="F767" i="14"/>
  <c r="K766" i="14"/>
  <c r="J766" i="14"/>
  <c r="I766" i="14"/>
  <c r="G766" i="14"/>
  <c r="H766" i="14" s="1"/>
  <c r="F766" i="14"/>
  <c r="K765" i="14"/>
  <c r="J765" i="14"/>
  <c r="I765" i="14"/>
  <c r="H765" i="14"/>
  <c r="G765" i="14"/>
  <c r="F765" i="14"/>
  <c r="K764" i="14"/>
  <c r="J764" i="14"/>
  <c r="I764" i="14"/>
  <c r="G764" i="14"/>
  <c r="H764" i="14" s="1"/>
  <c r="F764" i="14"/>
  <c r="K763" i="14"/>
  <c r="J763" i="14"/>
  <c r="I763" i="14"/>
  <c r="H763" i="14"/>
  <c r="G763" i="14"/>
  <c r="F763" i="14"/>
  <c r="K762" i="14"/>
  <c r="J762" i="14"/>
  <c r="I762" i="14"/>
  <c r="G762" i="14"/>
  <c r="H762" i="14" s="1"/>
  <c r="F762" i="14"/>
  <c r="K761" i="14"/>
  <c r="J761" i="14"/>
  <c r="I761" i="14"/>
  <c r="H761" i="14"/>
  <c r="G761" i="14"/>
  <c r="F761" i="14"/>
  <c r="K760" i="14"/>
  <c r="J760" i="14"/>
  <c r="I760" i="14"/>
  <c r="G760" i="14"/>
  <c r="H760" i="14" s="1"/>
  <c r="F760" i="14"/>
  <c r="K759" i="14"/>
  <c r="J759" i="14"/>
  <c r="I759" i="14"/>
  <c r="H759" i="14"/>
  <c r="G759" i="14"/>
  <c r="F759" i="14"/>
  <c r="K758" i="14"/>
  <c r="J758" i="14"/>
  <c r="I758" i="14"/>
  <c r="G758" i="14"/>
  <c r="H758" i="14" s="1"/>
  <c r="F758" i="14"/>
  <c r="K757" i="14"/>
  <c r="J757" i="14"/>
  <c r="I757" i="14"/>
  <c r="H757" i="14"/>
  <c r="G757" i="14"/>
  <c r="F757" i="14"/>
  <c r="K756" i="14"/>
  <c r="J756" i="14"/>
  <c r="I756" i="14"/>
  <c r="G756" i="14"/>
  <c r="H756" i="14" s="1"/>
  <c r="F756" i="14"/>
  <c r="K755" i="14"/>
  <c r="J755" i="14"/>
  <c r="I755" i="14"/>
  <c r="H755" i="14"/>
  <c r="G755" i="14"/>
  <c r="F755" i="14"/>
  <c r="K754" i="14"/>
  <c r="J754" i="14"/>
  <c r="I754" i="14"/>
  <c r="G754" i="14"/>
  <c r="H754" i="14" s="1"/>
  <c r="F754" i="14"/>
  <c r="K753" i="14"/>
  <c r="J753" i="14"/>
  <c r="I753" i="14"/>
  <c r="H753" i="14"/>
  <c r="G753" i="14"/>
  <c r="F753" i="14"/>
  <c r="K752" i="14"/>
  <c r="J752" i="14"/>
  <c r="I752" i="14"/>
  <c r="G752" i="14"/>
  <c r="H752" i="14" s="1"/>
  <c r="F752" i="14"/>
  <c r="K751" i="14"/>
  <c r="J751" i="14"/>
  <c r="I751" i="14"/>
  <c r="H751" i="14"/>
  <c r="G751" i="14"/>
  <c r="F751" i="14"/>
  <c r="K750" i="14"/>
  <c r="J750" i="14"/>
  <c r="I750" i="14"/>
  <c r="G750" i="14"/>
  <c r="H750" i="14" s="1"/>
  <c r="F750" i="14"/>
  <c r="K749" i="14"/>
  <c r="J749" i="14"/>
  <c r="I749" i="14"/>
  <c r="H749" i="14"/>
  <c r="G749" i="14"/>
  <c r="F749" i="14"/>
  <c r="K748" i="14"/>
  <c r="J748" i="14"/>
  <c r="I748" i="14"/>
  <c r="G748" i="14"/>
  <c r="H748" i="14" s="1"/>
  <c r="F748" i="14"/>
  <c r="K747" i="14"/>
  <c r="J747" i="14"/>
  <c r="I747" i="14"/>
  <c r="H747" i="14"/>
  <c r="G747" i="14"/>
  <c r="F747" i="14"/>
  <c r="K746" i="14"/>
  <c r="J746" i="14"/>
  <c r="I746" i="14"/>
  <c r="G746" i="14"/>
  <c r="H746" i="14" s="1"/>
  <c r="F746" i="14"/>
  <c r="K745" i="14"/>
  <c r="J745" i="14"/>
  <c r="I745" i="14"/>
  <c r="H745" i="14"/>
  <c r="G745" i="14"/>
  <c r="F745" i="14"/>
  <c r="K744" i="14"/>
  <c r="J744" i="14"/>
  <c r="I744" i="14"/>
  <c r="G744" i="14"/>
  <c r="H744" i="14" s="1"/>
  <c r="F744" i="14"/>
  <c r="K743" i="14"/>
  <c r="J743" i="14"/>
  <c r="I743" i="14"/>
  <c r="H743" i="14"/>
  <c r="G743" i="14"/>
  <c r="F743" i="14"/>
  <c r="K742" i="14"/>
  <c r="J742" i="14"/>
  <c r="I742" i="14"/>
  <c r="G742" i="14"/>
  <c r="H742" i="14" s="1"/>
  <c r="F742" i="14"/>
  <c r="K741" i="14"/>
  <c r="J741" i="14"/>
  <c r="I741" i="14"/>
  <c r="H741" i="14"/>
  <c r="G741" i="14"/>
  <c r="F741" i="14"/>
  <c r="K740" i="14"/>
  <c r="J740" i="14"/>
  <c r="I740" i="14"/>
  <c r="G740" i="14"/>
  <c r="H740" i="14" s="1"/>
  <c r="F740" i="14"/>
  <c r="K739" i="14"/>
  <c r="J739" i="14"/>
  <c r="I739" i="14"/>
  <c r="H739" i="14"/>
  <c r="G739" i="14"/>
  <c r="F739" i="14"/>
  <c r="K738" i="14"/>
  <c r="J738" i="14"/>
  <c r="I738" i="14"/>
  <c r="G738" i="14"/>
  <c r="H738" i="14" s="1"/>
  <c r="F738" i="14"/>
  <c r="K737" i="14"/>
  <c r="J737" i="14"/>
  <c r="I737" i="14"/>
  <c r="H737" i="14"/>
  <c r="G737" i="14"/>
  <c r="F737" i="14"/>
  <c r="K736" i="14"/>
  <c r="J736" i="14"/>
  <c r="I736" i="14"/>
  <c r="G736" i="14"/>
  <c r="H736" i="14" s="1"/>
  <c r="F736" i="14"/>
  <c r="K735" i="14"/>
  <c r="J735" i="14"/>
  <c r="I735" i="14"/>
  <c r="H735" i="14"/>
  <c r="G735" i="14"/>
  <c r="F735" i="14"/>
  <c r="K734" i="14"/>
  <c r="J734" i="14"/>
  <c r="I734" i="14"/>
  <c r="G734" i="14"/>
  <c r="H734" i="14" s="1"/>
  <c r="F734" i="14"/>
  <c r="K733" i="14"/>
  <c r="J733" i="14"/>
  <c r="I733" i="14"/>
  <c r="H733" i="14"/>
  <c r="G733" i="14"/>
  <c r="F733" i="14"/>
  <c r="K732" i="14"/>
  <c r="J732" i="14"/>
  <c r="I732" i="14"/>
  <c r="G732" i="14"/>
  <c r="H732" i="14" s="1"/>
  <c r="F732" i="14"/>
  <c r="K731" i="14"/>
  <c r="J731" i="14"/>
  <c r="I731" i="14"/>
  <c r="H731" i="14"/>
  <c r="G731" i="14"/>
  <c r="F731" i="14"/>
  <c r="K730" i="14"/>
  <c r="J730" i="14"/>
  <c r="I730" i="14"/>
  <c r="G730" i="14"/>
  <c r="H730" i="14" s="1"/>
  <c r="F730" i="14"/>
  <c r="K729" i="14"/>
  <c r="J729" i="14"/>
  <c r="I729" i="14"/>
  <c r="H729" i="14"/>
  <c r="G729" i="14"/>
  <c r="F729" i="14"/>
  <c r="K728" i="14"/>
  <c r="J728" i="14"/>
  <c r="I728" i="14"/>
  <c r="G728" i="14"/>
  <c r="H728" i="14" s="1"/>
  <c r="F728" i="14"/>
  <c r="K727" i="14"/>
  <c r="J727" i="14"/>
  <c r="I727" i="14"/>
  <c r="H727" i="14"/>
  <c r="G727" i="14"/>
  <c r="F727" i="14"/>
  <c r="K726" i="14"/>
  <c r="J726" i="14"/>
  <c r="I726" i="14"/>
  <c r="G726" i="14"/>
  <c r="H726" i="14" s="1"/>
  <c r="F726" i="14"/>
  <c r="K725" i="14"/>
  <c r="J725" i="14"/>
  <c r="I725" i="14"/>
  <c r="H725" i="14"/>
  <c r="G725" i="14"/>
  <c r="F725" i="14"/>
  <c r="K724" i="14"/>
  <c r="J724" i="14"/>
  <c r="I724" i="14"/>
  <c r="G724" i="14"/>
  <c r="H724" i="14" s="1"/>
  <c r="F724" i="14"/>
  <c r="K723" i="14"/>
  <c r="J723" i="14"/>
  <c r="I723" i="14"/>
  <c r="H723" i="14"/>
  <c r="G723" i="14"/>
  <c r="F723" i="14"/>
  <c r="K722" i="14"/>
  <c r="J722" i="14"/>
  <c r="I722" i="14"/>
  <c r="G722" i="14"/>
  <c r="H722" i="14" s="1"/>
  <c r="F722" i="14"/>
  <c r="K721" i="14"/>
  <c r="J721" i="14"/>
  <c r="I721" i="14"/>
  <c r="H721" i="14"/>
  <c r="G721" i="14"/>
  <c r="F721" i="14"/>
  <c r="K720" i="14"/>
  <c r="J720" i="14"/>
  <c r="I720" i="14"/>
  <c r="G720" i="14"/>
  <c r="H720" i="14" s="1"/>
  <c r="F720" i="14"/>
  <c r="K719" i="14"/>
  <c r="J719" i="14"/>
  <c r="I719" i="14"/>
  <c r="H719" i="14"/>
  <c r="G719" i="14"/>
  <c r="F719" i="14"/>
  <c r="K718" i="14"/>
  <c r="J718" i="14"/>
  <c r="I718" i="14"/>
  <c r="G718" i="14"/>
  <c r="H718" i="14" s="1"/>
  <c r="F718" i="14"/>
  <c r="K717" i="14"/>
  <c r="J717" i="14"/>
  <c r="I717" i="14"/>
  <c r="H717" i="14"/>
  <c r="G717" i="14"/>
  <c r="F717" i="14"/>
  <c r="K716" i="14"/>
  <c r="J716" i="14"/>
  <c r="I716" i="14"/>
  <c r="G716" i="14"/>
  <c r="H716" i="14" s="1"/>
  <c r="F716" i="14"/>
  <c r="K715" i="14"/>
  <c r="J715" i="14"/>
  <c r="I715" i="14"/>
  <c r="H715" i="14"/>
  <c r="G715" i="14"/>
  <c r="F715" i="14"/>
  <c r="K714" i="14"/>
  <c r="J714" i="14"/>
  <c r="I714" i="14"/>
  <c r="H714" i="14"/>
  <c r="G714" i="14"/>
  <c r="F714" i="14"/>
  <c r="K713" i="14"/>
  <c r="J713" i="14"/>
  <c r="I713" i="14"/>
  <c r="H713" i="14"/>
  <c r="G713" i="14"/>
  <c r="F713" i="14"/>
  <c r="K712" i="14"/>
  <c r="J712" i="14"/>
  <c r="I712" i="14"/>
  <c r="H712" i="14"/>
  <c r="G712" i="14"/>
  <c r="F712" i="14"/>
  <c r="K711" i="14"/>
  <c r="J711" i="14"/>
  <c r="I711" i="14"/>
  <c r="H711" i="14"/>
  <c r="G711" i="14"/>
  <c r="F711" i="14"/>
  <c r="K710" i="14"/>
  <c r="J710" i="14"/>
  <c r="I710" i="14"/>
  <c r="H710" i="14"/>
  <c r="G710" i="14"/>
  <c r="F710" i="14"/>
  <c r="K709" i="14"/>
  <c r="J709" i="14"/>
  <c r="I709" i="14"/>
  <c r="H709" i="14"/>
  <c r="G709" i="14"/>
  <c r="F709" i="14"/>
  <c r="K708" i="14"/>
  <c r="J708" i="14"/>
  <c r="I708" i="14"/>
  <c r="H708" i="14"/>
  <c r="G708" i="14"/>
  <c r="F708" i="14"/>
  <c r="K707" i="14"/>
  <c r="J707" i="14"/>
  <c r="I707" i="14"/>
  <c r="H707" i="14"/>
  <c r="G707" i="14"/>
  <c r="F707" i="14"/>
  <c r="K706" i="14"/>
  <c r="J706" i="14"/>
  <c r="I706" i="14"/>
  <c r="H706" i="14"/>
  <c r="G706" i="14"/>
  <c r="F706" i="14"/>
  <c r="K705" i="14"/>
  <c r="J705" i="14"/>
  <c r="I705" i="14"/>
  <c r="H705" i="14"/>
  <c r="G705" i="14"/>
  <c r="F705" i="14"/>
  <c r="K704" i="14"/>
  <c r="J704" i="14"/>
  <c r="I704" i="14"/>
  <c r="H704" i="14"/>
  <c r="G704" i="14"/>
  <c r="F704" i="14"/>
  <c r="K703" i="14"/>
  <c r="J703" i="14"/>
  <c r="I703" i="14"/>
  <c r="H703" i="14"/>
  <c r="G703" i="14"/>
  <c r="F703" i="14"/>
  <c r="K702" i="14"/>
  <c r="J702" i="14"/>
  <c r="I702" i="14"/>
  <c r="H702" i="14"/>
  <c r="G702" i="14"/>
  <c r="F702" i="14"/>
  <c r="K701" i="14"/>
  <c r="J701" i="14"/>
  <c r="I701" i="14"/>
  <c r="H701" i="14"/>
  <c r="G701" i="14"/>
  <c r="F701" i="14"/>
  <c r="K700" i="14"/>
  <c r="J700" i="14"/>
  <c r="I700" i="14"/>
  <c r="H700" i="14"/>
  <c r="G700" i="14"/>
  <c r="F700" i="14"/>
  <c r="K699" i="14"/>
  <c r="J699" i="14"/>
  <c r="I699" i="14"/>
  <c r="H699" i="14"/>
  <c r="G699" i="14"/>
  <c r="F699" i="14"/>
  <c r="K698" i="14"/>
  <c r="J698" i="14"/>
  <c r="I698" i="14"/>
  <c r="H698" i="14"/>
  <c r="G698" i="14"/>
  <c r="F698" i="14"/>
  <c r="K697" i="14"/>
  <c r="J697" i="14"/>
  <c r="I697" i="14"/>
  <c r="H697" i="14"/>
  <c r="G697" i="14"/>
  <c r="F697" i="14"/>
  <c r="K696" i="14"/>
  <c r="J696" i="14"/>
  <c r="I696" i="14"/>
  <c r="H696" i="14"/>
  <c r="G696" i="14"/>
  <c r="F696" i="14"/>
  <c r="K695" i="14"/>
  <c r="J695" i="14"/>
  <c r="I695" i="14"/>
  <c r="H695" i="14"/>
  <c r="G695" i="14"/>
  <c r="F695" i="14"/>
  <c r="K694" i="14"/>
  <c r="J694" i="14"/>
  <c r="I694" i="14"/>
  <c r="H694" i="14"/>
  <c r="G694" i="14"/>
  <c r="F694" i="14"/>
  <c r="K693" i="14"/>
  <c r="J693" i="14"/>
  <c r="I693" i="14"/>
  <c r="H693" i="14"/>
  <c r="G693" i="14"/>
  <c r="F693" i="14"/>
  <c r="K692" i="14"/>
  <c r="J692" i="14"/>
  <c r="I692" i="14"/>
  <c r="H692" i="14"/>
  <c r="G692" i="14"/>
  <c r="F692" i="14"/>
  <c r="K691" i="14"/>
  <c r="J691" i="14"/>
  <c r="I691" i="14"/>
  <c r="H691" i="14"/>
  <c r="G691" i="14"/>
  <c r="F691" i="14"/>
  <c r="K690" i="14"/>
  <c r="J690" i="14"/>
  <c r="I690" i="14"/>
  <c r="H690" i="14"/>
  <c r="G690" i="14"/>
  <c r="F690" i="14"/>
  <c r="K689" i="14"/>
  <c r="J689" i="14"/>
  <c r="I689" i="14"/>
  <c r="H689" i="14"/>
  <c r="G689" i="14"/>
  <c r="F689" i="14"/>
  <c r="K688" i="14"/>
  <c r="J688" i="14"/>
  <c r="I688" i="14"/>
  <c r="H688" i="14"/>
  <c r="G688" i="14"/>
  <c r="F688" i="14"/>
  <c r="K687" i="14"/>
  <c r="J687" i="14"/>
  <c r="I687" i="14"/>
  <c r="H687" i="14"/>
  <c r="G687" i="14"/>
  <c r="F687" i="14"/>
  <c r="K686" i="14"/>
  <c r="J686" i="14"/>
  <c r="I686" i="14"/>
  <c r="H686" i="14"/>
  <c r="G686" i="14"/>
  <c r="F686" i="14"/>
  <c r="K685" i="14"/>
  <c r="J685" i="14"/>
  <c r="I685" i="14"/>
  <c r="H685" i="14"/>
  <c r="G685" i="14"/>
  <c r="F685" i="14"/>
  <c r="K684" i="14"/>
  <c r="J684" i="14"/>
  <c r="I684" i="14"/>
  <c r="H684" i="14"/>
  <c r="G684" i="14"/>
  <c r="F684" i="14"/>
  <c r="K683" i="14"/>
  <c r="J683" i="14"/>
  <c r="I683" i="14"/>
  <c r="H683" i="14"/>
  <c r="G683" i="14"/>
  <c r="F683" i="14"/>
  <c r="K682" i="14"/>
  <c r="J682" i="14"/>
  <c r="I682" i="14"/>
  <c r="H682" i="14"/>
  <c r="G682" i="14"/>
  <c r="F682" i="14"/>
  <c r="K681" i="14"/>
  <c r="J681" i="14"/>
  <c r="I681" i="14"/>
  <c r="H681" i="14"/>
  <c r="G681" i="14"/>
  <c r="F681" i="14"/>
  <c r="K680" i="14"/>
  <c r="J680" i="14"/>
  <c r="I680" i="14"/>
  <c r="H680" i="14"/>
  <c r="G680" i="14"/>
  <c r="F680" i="14"/>
  <c r="K679" i="14"/>
  <c r="J679" i="14"/>
  <c r="I679" i="14"/>
  <c r="H679" i="14"/>
  <c r="G679" i="14"/>
  <c r="F679" i="14"/>
  <c r="K678" i="14"/>
  <c r="J678" i="14"/>
  <c r="I678" i="14"/>
  <c r="H678" i="14"/>
  <c r="G678" i="14"/>
  <c r="F678" i="14"/>
  <c r="K677" i="14"/>
  <c r="J677" i="14"/>
  <c r="I677" i="14"/>
  <c r="H677" i="14"/>
  <c r="G677" i="14"/>
  <c r="F677" i="14"/>
  <c r="K676" i="14"/>
  <c r="J676" i="14"/>
  <c r="I676" i="14"/>
  <c r="H676" i="14"/>
  <c r="G676" i="14"/>
  <c r="F676" i="14"/>
  <c r="K675" i="14"/>
  <c r="J675" i="14"/>
  <c r="I675" i="14"/>
  <c r="H675" i="14"/>
  <c r="G675" i="14"/>
  <c r="F675" i="14"/>
  <c r="K674" i="14"/>
  <c r="J674" i="14"/>
  <c r="I674" i="14"/>
  <c r="H674" i="14"/>
  <c r="G674" i="14"/>
  <c r="F674" i="14"/>
  <c r="K673" i="14"/>
  <c r="J673" i="14"/>
  <c r="I673" i="14"/>
  <c r="H673" i="14"/>
  <c r="G673" i="14"/>
  <c r="F673" i="14"/>
  <c r="K672" i="14"/>
  <c r="J672" i="14"/>
  <c r="I672" i="14"/>
  <c r="H672" i="14"/>
  <c r="G672" i="14"/>
  <c r="F672" i="14"/>
  <c r="K671" i="14"/>
  <c r="J671" i="14"/>
  <c r="I671" i="14"/>
  <c r="H671" i="14"/>
  <c r="G671" i="14"/>
  <c r="F671" i="14"/>
  <c r="K670" i="14"/>
  <c r="J670" i="14"/>
  <c r="I670" i="14"/>
  <c r="H670" i="14"/>
  <c r="G670" i="14"/>
  <c r="F670" i="14"/>
  <c r="K669" i="14"/>
  <c r="J669" i="14"/>
  <c r="I669" i="14"/>
  <c r="H669" i="14"/>
  <c r="G669" i="14"/>
  <c r="F669" i="14"/>
  <c r="K668" i="14"/>
  <c r="J668" i="14"/>
  <c r="I668" i="14"/>
  <c r="H668" i="14"/>
  <c r="G668" i="14"/>
  <c r="F668" i="14"/>
  <c r="K667" i="14"/>
  <c r="J667" i="14"/>
  <c r="I667" i="14"/>
  <c r="H667" i="14"/>
  <c r="G667" i="14"/>
  <c r="F667" i="14"/>
  <c r="K666" i="14"/>
  <c r="J666" i="14"/>
  <c r="I666" i="14"/>
  <c r="H666" i="14"/>
  <c r="G666" i="14"/>
  <c r="F666" i="14"/>
  <c r="K665" i="14"/>
  <c r="J665" i="14"/>
  <c r="I665" i="14"/>
  <c r="H665" i="14"/>
  <c r="G665" i="14"/>
  <c r="F665" i="14"/>
  <c r="K664" i="14"/>
  <c r="J664" i="14"/>
  <c r="I664" i="14"/>
  <c r="H664" i="14"/>
  <c r="G664" i="14"/>
  <c r="F664" i="14"/>
  <c r="K663" i="14"/>
  <c r="J663" i="14"/>
  <c r="I663" i="14"/>
  <c r="H663" i="14"/>
  <c r="G663" i="14"/>
  <c r="F663" i="14"/>
  <c r="K662" i="14"/>
  <c r="J662" i="14"/>
  <c r="I662" i="14"/>
  <c r="H662" i="14"/>
  <c r="G662" i="14"/>
  <c r="F662" i="14"/>
  <c r="K661" i="14"/>
  <c r="J661" i="14"/>
  <c r="I661" i="14"/>
  <c r="H661" i="14"/>
  <c r="G661" i="14"/>
  <c r="F661" i="14"/>
  <c r="K660" i="14"/>
  <c r="J660" i="14"/>
  <c r="I660" i="14"/>
  <c r="H660" i="14"/>
  <c r="G660" i="14"/>
  <c r="F660" i="14"/>
  <c r="K659" i="14"/>
  <c r="J659" i="14"/>
  <c r="I659" i="14"/>
  <c r="H659" i="14"/>
  <c r="G659" i="14"/>
  <c r="F659" i="14"/>
  <c r="K658" i="14"/>
  <c r="J658" i="14"/>
  <c r="I658" i="14"/>
  <c r="H658" i="14"/>
  <c r="G658" i="14"/>
  <c r="F658" i="14"/>
  <c r="K657" i="14"/>
  <c r="J657" i="14"/>
  <c r="I657" i="14"/>
  <c r="H657" i="14"/>
  <c r="G657" i="14"/>
  <c r="F657" i="14"/>
  <c r="K656" i="14"/>
  <c r="J656" i="14"/>
  <c r="I656" i="14"/>
  <c r="H656" i="14"/>
  <c r="G656" i="14"/>
  <c r="F656" i="14"/>
  <c r="K655" i="14"/>
  <c r="J655" i="14"/>
  <c r="I655" i="14"/>
  <c r="H655" i="14"/>
  <c r="G655" i="14"/>
  <c r="F655" i="14"/>
  <c r="K654" i="14"/>
  <c r="J654" i="14"/>
  <c r="I654" i="14"/>
  <c r="H654" i="14"/>
  <c r="G654" i="14"/>
  <c r="F654" i="14"/>
  <c r="K653" i="14"/>
  <c r="J653" i="14"/>
  <c r="I653" i="14"/>
  <c r="H653" i="14"/>
  <c r="G653" i="14"/>
  <c r="F653" i="14"/>
  <c r="K652" i="14"/>
  <c r="J652" i="14"/>
  <c r="I652" i="14"/>
  <c r="H652" i="14"/>
  <c r="G652" i="14"/>
  <c r="F652" i="14"/>
  <c r="K651" i="14"/>
  <c r="J651" i="14"/>
  <c r="I651" i="14"/>
  <c r="H651" i="14"/>
  <c r="G651" i="14"/>
  <c r="F651" i="14"/>
  <c r="K650" i="14"/>
  <c r="J650" i="14"/>
  <c r="I650" i="14"/>
  <c r="H650" i="14"/>
  <c r="G650" i="14"/>
  <c r="F650" i="14"/>
  <c r="K649" i="14"/>
  <c r="J649" i="14"/>
  <c r="I649" i="14"/>
  <c r="H649" i="14"/>
  <c r="G649" i="14"/>
  <c r="F649" i="14"/>
  <c r="K648" i="14"/>
  <c r="J648" i="14"/>
  <c r="I648" i="14"/>
  <c r="H648" i="14"/>
  <c r="G648" i="14"/>
  <c r="F648" i="14"/>
  <c r="K647" i="14"/>
  <c r="J647" i="14"/>
  <c r="I647" i="14"/>
  <c r="H647" i="14"/>
  <c r="G647" i="14"/>
  <c r="F647" i="14"/>
  <c r="K646" i="14"/>
  <c r="J646" i="14"/>
  <c r="I646" i="14"/>
  <c r="H646" i="14"/>
  <c r="G646" i="14"/>
  <c r="F646" i="14"/>
  <c r="K645" i="14"/>
  <c r="J645" i="14"/>
  <c r="I645" i="14"/>
  <c r="H645" i="14"/>
  <c r="G645" i="14"/>
  <c r="F645" i="14"/>
  <c r="K644" i="14"/>
  <c r="J644" i="14"/>
  <c r="I644" i="14"/>
  <c r="H644" i="14"/>
  <c r="G644" i="14"/>
  <c r="F644" i="14"/>
  <c r="K643" i="14"/>
  <c r="J643" i="14"/>
  <c r="I643" i="14"/>
  <c r="H643" i="14"/>
  <c r="G643" i="14"/>
  <c r="F643" i="14"/>
  <c r="K642" i="14"/>
  <c r="J642" i="14"/>
  <c r="I642" i="14"/>
  <c r="H642" i="14"/>
  <c r="G642" i="14"/>
  <c r="F642" i="14"/>
  <c r="K641" i="14"/>
  <c r="J641" i="14"/>
  <c r="I641" i="14"/>
  <c r="H641" i="14"/>
  <c r="G641" i="14"/>
  <c r="F641" i="14"/>
  <c r="K640" i="14"/>
  <c r="J640" i="14"/>
  <c r="I640" i="14"/>
  <c r="H640" i="14"/>
  <c r="G640" i="14"/>
  <c r="F640" i="14"/>
  <c r="K639" i="14"/>
  <c r="J639" i="14"/>
  <c r="I639" i="14"/>
  <c r="H639" i="14"/>
  <c r="G639" i="14"/>
  <c r="F639" i="14"/>
  <c r="K638" i="14"/>
  <c r="J638" i="14"/>
  <c r="I638" i="14"/>
  <c r="H638" i="14"/>
  <c r="G638" i="14"/>
  <c r="F638" i="14"/>
  <c r="K637" i="14"/>
  <c r="J637" i="14"/>
  <c r="I637" i="14"/>
  <c r="H637" i="14"/>
  <c r="G637" i="14"/>
  <c r="F637" i="14"/>
  <c r="K636" i="14"/>
  <c r="J636" i="14"/>
  <c r="I636" i="14"/>
  <c r="H636" i="14"/>
  <c r="G636" i="14"/>
  <c r="F636" i="14"/>
  <c r="K635" i="14"/>
  <c r="J635" i="14"/>
  <c r="I635" i="14"/>
  <c r="H635" i="14"/>
  <c r="G635" i="14"/>
  <c r="F635" i="14"/>
  <c r="K634" i="14"/>
  <c r="J634" i="14"/>
  <c r="I634" i="14"/>
  <c r="H634" i="14"/>
  <c r="G634" i="14"/>
  <c r="F634" i="14"/>
  <c r="K633" i="14"/>
  <c r="J633" i="14"/>
  <c r="I633" i="14"/>
  <c r="H633" i="14"/>
  <c r="G633" i="14"/>
  <c r="F633" i="14"/>
  <c r="K632" i="14"/>
  <c r="J632" i="14"/>
  <c r="I632" i="14"/>
  <c r="H632" i="14"/>
  <c r="G632" i="14"/>
  <c r="F632" i="14"/>
  <c r="K631" i="14"/>
  <c r="J631" i="14"/>
  <c r="I631" i="14"/>
  <c r="H631" i="14"/>
  <c r="G631" i="14"/>
  <c r="F631" i="14"/>
  <c r="K630" i="14"/>
  <c r="J630" i="14"/>
  <c r="I630" i="14"/>
  <c r="H630" i="14"/>
  <c r="G630" i="14"/>
  <c r="F630" i="14"/>
  <c r="K629" i="14"/>
  <c r="J629" i="14"/>
  <c r="I629" i="14"/>
  <c r="H629" i="14"/>
  <c r="G629" i="14"/>
  <c r="F629" i="14"/>
  <c r="K628" i="14"/>
  <c r="J628" i="14"/>
  <c r="I628" i="14"/>
  <c r="H628" i="14"/>
  <c r="G628" i="14"/>
  <c r="F628" i="14"/>
  <c r="K627" i="14"/>
  <c r="J627" i="14"/>
  <c r="I627" i="14"/>
  <c r="H627" i="14"/>
  <c r="G627" i="14"/>
  <c r="F627" i="14"/>
  <c r="K626" i="14"/>
  <c r="J626" i="14"/>
  <c r="I626" i="14"/>
  <c r="H626" i="14"/>
  <c r="G626" i="14"/>
  <c r="F626" i="14"/>
  <c r="K625" i="14"/>
  <c r="J625" i="14"/>
  <c r="I625" i="14"/>
  <c r="H625" i="14"/>
  <c r="G625" i="14"/>
  <c r="F625" i="14"/>
  <c r="K624" i="14"/>
  <c r="J624" i="14"/>
  <c r="I624" i="14"/>
  <c r="H624" i="14"/>
  <c r="G624" i="14"/>
  <c r="F624" i="14"/>
  <c r="K623" i="14"/>
  <c r="J623" i="14"/>
  <c r="I623" i="14"/>
  <c r="H623" i="14"/>
  <c r="G623" i="14"/>
  <c r="F623" i="14"/>
  <c r="K622" i="14"/>
  <c r="J622" i="14"/>
  <c r="I622" i="14"/>
  <c r="H622" i="14"/>
  <c r="G622" i="14"/>
  <c r="F622" i="14"/>
  <c r="K621" i="14"/>
  <c r="J621" i="14"/>
  <c r="I621" i="14"/>
  <c r="H621" i="14"/>
  <c r="G621" i="14"/>
  <c r="F621" i="14"/>
  <c r="K620" i="14"/>
  <c r="J620" i="14"/>
  <c r="I620" i="14"/>
  <c r="H620" i="14"/>
  <c r="G620" i="14"/>
  <c r="F620" i="14"/>
  <c r="K619" i="14"/>
  <c r="J619" i="14"/>
  <c r="I619" i="14"/>
  <c r="H619" i="14"/>
  <c r="G619" i="14"/>
  <c r="F619" i="14"/>
  <c r="K618" i="14"/>
  <c r="J618" i="14"/>
  <c r="I618" i="14"/>
  <c r="H618" i="14"/>
  <c r="G618" i="14"/>
  <c r="F618" i="14"/>
  <c r="K617" i="14"/>
  <c r="J617" i="14"/>
  <c r="I617" i="14"/>
  <c r="H617" i="14"/>
  <c r="G617" i="14"/>
  <c r="F617" i="14"/>
  <c r="K616" i="14"/>
  <c r="J616" i="14"/>
  <c r="I616" i="14"/>
  <c r="H616" i="14"/>
  <c r="G616" i="14"/>
  <c r="F616" i="14"/>
  <c r="K615" i="14"/>
  <c r="J615" i="14"/>
  <c r="I615" i="14"/>
  <c r="H615" i="14"/>
  <c r="G615" i="14"/>
  <c r="F615" i="14"/>
  <c r="K614" i="14"/>
  <c r="J614" i="14"/>
  <c r="I614" i="14"/>
  <c r="H614" i="14"/>
  <c r="G614" i="14"/>
  <c r="F614" i="14"/>
  <c r="K613" i="14"/>
  <c r="J613" i="14"/>
  <c r="I613" i="14"/>
  <c r="H613" i="14"/>
  <c r="G613" i="14"/>
  <c r="F613" i="14"/>
  <c r="K612" i="14"/>
  <c r="J612" i="14"/>
  <c r="I612" i="14"/>
  <c r="H612" i="14"/>
  <c r="G612" i="14"/>
  <c r="F612" i="14"/>
  <c r="K611" i="14"/>
  <c r="J611" i="14"/>
  <c r="I611" i="14"/>
  <c r="H611" i="14"/>
  <c r="G611" i="14"/>
  <c r="F611" i="14"/>
  <c r="K610" i="14"/>
  <c r="J610" i="14"/>
  <c r="I610" i="14"/>
  <c r="H610" i="14"/>
  <c r="G610" i="14"/>
  <c r="F610" i="14"/>
  <c r="K609" i="14"/>
  <c r="J609" i="14"/>
  <c r="I609" i="14"/>
  <c r="H609" i="14"/>
  <c r="G609" i="14"/>
  <c r="F609" i="14"/>
  <c r="K608" i="14"/>
  <c r="J608" i="14"/>
  <c r="I608" i="14"/>
  <c r="H608" i="14"/>
  <c r="G608" i="14"/>
  <c r="F608" i="14"/>
  <c r="K607" i="14"/>
  <c r="J607" i="14"/>
  <c r="I607" i="14"/>
  <c r="H607" i="14"/>
  <c r="G607" i="14"/>
  <c r="F607" i="14"/>
  <c r="K606" i="14"/>
  <c r="J606" i="14"/>
  <c r="I606" i="14"/>
  <c r="H606" i="14"/>
  <c r="G606" i="14"/>
  <c r="F606" i="14"/>
  <c r="K605" i="14"/>
  <c r="J605" i="14"/>
  <c r="I605" i="14"/>
  <c r="H605" i="14"/>
  <c r="G605" i="14"/>
  <c r="F605" i="14"/>
  <c r="K604" i="14"/>
  <c r="J604" i="14"/>
  <c r="I604" i="14"/>
  <c r="H604" i="14"/>
  <c r="G604" i="14"/>
  <c r="F604" i="14"/>
  <c r="K603" i="14"/>
  <c r="J603" i="14"/>
  <c r="I603" i="14"/>
  <c r="H603" i="14"/>
  <c r="G603" i="14"/>
  <c r="F603" i="14"/>
  <c r="K602" i="14"/>
  <c r="J602" i="14"/>
  <c r="I602" i="14"/>
  <c r="H602" i="14"/>
  <c r="G602" i="14"/>
  <c r="F602" i="14"/>
  <c r="K601" i="14"/>
  <c r="J601" i="14"/>
  <c r="I601" i="14"/>
  <c r="H601" i="14"/>
  <c r="G601" i="14"/>
  <c r="F601" i="14"/>
  <c r="K600" i="14"/>
  <c r="J600" i="14"/>
  <c r="I600" i="14"/>
  <c r="H600" i="14"/>
  <c r="G600" i="14"/>
  <c r="F600" i="14"/>
  <c r="K599" i="14"/>
  <c r="J599" i="14"/>
  <c r="I599" i="14"/>
  <c r="H599" i="14"/>
  <c r="G599" i="14"/>
  <c r="F599" i="14"/>
  <c r="K598" i="14"/>
  <c r="J598" i="14"/>
  <c r="I598" i="14"/>
  <c r="H598" i="14"/>
  <c r="G598" i="14"/>
  <c r="F598" i="14"/>
  <c r="K597" i="14"/>
  <c r="J597" i="14"/>
  <c r="I597" i="14"/>
  <c r="H597" i="14"/>
  <c r="G597" i="14"/>
  <c r="F597" i="14"/>
  <c r="K596" i="14"/>
  <c r="J596" i="14"/>
  <c r="I596" i="14"/>
  <c r="H596" i="14"/>
  <c r="G596" i="14"/>
  <c r="F596" i="14"/>
  <c r="K595" i="14"/>
  <c r="J595" i="14"/>
  <c r="I595" i="14"/>
  <c r="H595" i="14"/>
  <c r="G595" i="14"/>
  <c r="F595" i="14"/>
  <c r="K594" i="14"/>
  <c r="J594" i="14"/>
  <c r="I594" i="14"/>
  <c r="H594" i="14"/>
  <c r="G594" i="14"/>
  <c r="F594" i="14"/>
  <c r="K593" i="14"/>
  <c r="J593" i="14"/>
  <c r="I593" i="14"/>
  <c r="H593" i="14"/>
  <c r="G593" i="14"/>
  <c r="F593" i="14"/>
  <c r="K592" i="14"/>
  <c r="J592" i="14"/>
  <c r="I592" i="14"/>
  <c r="H592" i="14"/>
  <c r="G592" i="14"/>
  <c r="F592" i="14"/>
  <c r="K591" i="14"/>
  <c r="J591" i="14"/>
  <c r="I591" i="14"/>
  <c r="H591" i="14"/>
  <c r="G591" i="14"/>
  <c r="F591" i="14"/>
  <c r="K590" i="14"/>
  <c r="J590" i="14"/>
  <c r="I590" i="14"/>
  <c r="H590" i="14"/>
  <c r="G590" i="14"/>
  <c r="F590" i="14"/>
  <c r="K589" i="14"/>
  <c r="J589" i="14"/>
  <c r="I589" i="14"/>
  <c r="H589" i="14"/>
  <c r="G589" i="14"/>
  <c r="F589" i="14"/>
  <c r="K588" i="14"/>
  <c r="J588" i="14"/>
  <c r="I588" i="14"/>
  <c r="H588" i="14"/>
  <c r="G588" i="14"/>
  <c r="F588" i="14"/>
  <c r="K587" i="14"/>
  <c r="J587" i="14"/>
  <c r="I587" i="14"/>
  <c r="H587" i="14"/>
  <c r="G587" i="14"/>
  <c r="F587" i="14"/>
  <c r="K586" i="14"/>
  <c r="J586" i="14"/>
  <c r="I586" i="14"/>
  <c r="H586" i="14"/>
  <c r="G586" i="14"/>
  <c r="F586" i="14"/>
  <c r="K585" i="14"/>
  <c r="J585" i="14"/>
  <c r="I585" i="14"/>
  <c r="H585" i="14"/>
  <c r="G585" i="14"/>
  <c r="F585" i="14"/>
  <c r="K584" i="14"/>
  <c r="J584" i="14"/>
  <c r="I584" i="14"/>
  <c r="H584" i="14"/>
  <c r="G584" i="14"/>
  <c r="F584" i="14"/>
  <c r="K583" i="14"/>
  <c r="J583" i="14"/>
  <c r="I583" i="14"/>
  <c r="H583" i="14"/>
  <c r="G583" i="14"/>
  <c r="F583" i="14"/>
  <c r="K582" i="14"/>
  <c r="J582" i="14"/>
  <c r="I582" i="14"/>
  <c r="H582" i="14"/>
  <c r="G582" i="14"/>
  <c r="F582" i="14"/>
  <c r="K581" i="14"/>
  <c r="J581" i="14"/>
  <c r="I581" i="14"/>
  <c r="H581" i="14"/>
  <c r="G581" i="14"/>
  <c r="F581" i="14"/>
  <c r="K580" i="14"/>
  <c r="J580" i="14"/>
  <c r="I580" i="14"/>
  <c r="H580" i="14"/>
  <c r="G580" i="14"/>
  <c r="F580" i="14"/>
  <c r="K579" i="14"/>
  <c r="J579" i="14"/>
  <c r="I579" i="14"/>
  <c r="H579" i="14"/>
  <c r="G579" i="14"/>
  <c r="F579" i="14"/>
  <c r="K578" i="14"/>
  <c r="J578" i="14"/>
  <c r="I578" i="14"/>
  <c r="H578" i="14"/>
  <c r="G578" i="14"/>
  <c r="F578" i="14"/>
  <c r="K577" i="14"/>
  <c r="J577" i="14"/>
  <c r="I577" i="14"/>
  <c r="H577" i="14"/>
  <c r="G577" i="14"/>
  <c r="F577" i="14"/>
  <c r="K576" i="14"/>
  <c r="J576" i="14"/>
  <c r="I576" i="14"/>
  <c r="H576" i="14"/>
  <c r="G576" i="14"/>
  <c r="F576" i="14"/>
  <c r="K575" i="14"/>
  <c r="J575" i="14"/>
  <c r="I575" i="14"/>
  <c r="H575" i="14"/>
  <c r="G575" i="14"/>
  <c r="F575" i="14"/>
  <c r="K574" i="14"/>
  <c r="J574" i="14"/>
  <c r="I574" i="14"/>
  <c r="H574" i="14"/>
  <c r="G574" i="14"/>
  <c r="F574" i="14"/>
  <c r="K573" i="14"/>
  <c r="J573" i="14"/>
  <c r="I573" i="14"/>
  <c r="H573" i="14"/>
  <c r="G573" i="14"/>
  <c r="F573" i="14"/>
  <c r="K572" i="14"/>
  <c r="J572" i="14"/>
  <c r="I572" i="14"/>
  <c r="H572" i="14"/>
  <c r="G572" i="14"/>
  <c r="F572" i="14"/>
  <c r="K571" i="14"/>
  <c r="J571" i="14"/>
  <c r="I571" i="14"/>
  <c r="H571" i="14"/>
  <c r="G571" i="14"/>
  <c r="F571" i="14"/>
  <c r="K570" i="14"/>
  <c r="J570" i="14"/>
  <c r="I570" i="14"/>
  <c r="H570" i="14"/>
  <c r="G570" i="14"/>
  <c r="F570" i="14"/>
  <c r="K569" i="14"/>
  <c r="J569" i="14"/>
  <c r="I569" i="14"/>
  <c r="H569" i="14"/>
  <c r="G569" i="14"/>
  <c r="F569" i="14"/>
  <c r="K568" i="14"/>
  <c r="J568" i="14"/>
  <c r="I568" i="14"/>
  <c r="H568" i="14"/>
  <c r="G568" i="14"/>
  <c r="F568" i="14"/>
  <c r="K567" i="14"/>
  <c r="J567" i="14"/>
  <c r="I567" i="14"/>
  <c r="H567" i="14"/>
  <c r="G567" i="14"/>
  <c r="F567" i="14"/>
  <c r="K566" i="14"/>
  <c r="J566" i="14"/>
  <c r="I566" i="14"/>
  <c r="H566" i="14"/>
  <c r="G566" i="14"/>
  <c r="F566" i="14"/>
  <c r="K565" i="14"/>
  <c r="J565" i="14"/>
  <c r="I565" i="14"/>
  <c r="H565" i="14"/>
  <c r="G565" i="14"/>
  <c r="F565" i="14"/>
  <c r="K564" i="14"/>
  <c r="J564" i="14"/>
  <c r="I564" i="14"/>
  <c r="H564" i="14"/>
  <c r="G564" i="14"/>
  <c r="F564" i="14"/>
  <c r="K563" i="14"/>
  <c r="J563" i="14"/>
  <c r="I563" i="14"/>
  <c r="H563" i="14"/>
  <c r="G563" i="14"/>
  <c r="F563" i="14"/>
  <c r="K562" i="14"/>
  <c r="J562" i="14"/>
  <c r="I562" i="14"/>
  <c r="H562" i="14"/>
  <c r="G562" i="14"/>
  <c r="F562" i="14"/>
  <c r="K561" i="14"/>
  <c r="J561" i="14"/>
  <c r="I561" i="14"/>
  <c r="H561" i="14"/>
  <c r="G561" i="14"/>
  <c r="F561" i="14"/>
  <c r="K560" i="14"/>
  <c r="J560" i="14"/>
  <c r="I560" i="14"/>
  <c r="H560" i="14"/>
  <c r="G560" i="14"/>
  <c r="F560" i="14"/>
  <c r="K559" i="14"/>
  <c r="J559" i="14"/>
  <c r="I559" i="14"/>
  <c r="H559" i="14"/>
  <c r="G559" i="14"/>
  <c r="F559" i="14"/>
  <c r="K558" i="14"/>
  <c r="J558" i="14"/>
  <c r="I558" i="14"/>
  <c r="H558" i="14"/>
  <c r="G558" i="14"/>
  <c r="F558" i="14"/>
  <c r="K557" i="14"/>
  <c r="J557" i="14"/>
  <c r="I557" i="14"/>
  <c r="H557" i="14"/>
  <c r="G557" i="14"/>
  <c r="F557" i="14"/>
  <c r="K556" i="14"/>
  <c r="J556" i="14"/>
  <c r="I556" i="14"/>
  <c r="H556" i="14"/>
  <c r="G556" i="14"/>
  <c r="F556" i="14"/>
  <c r="K555" i="14"/>
  <c r="J555" i="14"/>
  <c r="I555" i="14"/>
  <c r="H555" i="14"/>
  <c r="G555" i="14"/>
  <c r="F555" i="14"/>
  <c r="K554" i="14"/>
  <c r="J554" i="14"/>
  <c r="I554" i="14"/>
  <c r="H554" i="14"/>
  <c r="G554" i="14"/>
  <c r="F554" i="14"/>
  <c r="K553" i="14"/>
  <c r="J553" i="14"/>
  <c r="I553" i="14"/>
  <c r="H553" i="14"/>
  <c r="G553" i="14"/>
  <c r="F553" i="14"/>
  <c r="K552" i="14"/>
  <c r="J552" i="14"/>
  <c r="I552" i="14"/>
  <c r="H552" i="14"/>
  <c r="G552" i="14"/>
  <c r="F552" i="14"/>
  <c r="K551" i="14"/>
  <c r="J551" i="14"/>
  <c r="I551" i="14"/>
  <c r="H551" i="14"/>
  <c r="G551" i="14"/>
  <c r="F551" i="14"/>
  <c r="K550" i="14"/>
  <c r="J550" i="14"/>
  <c r="I550" i="14"/>
  <c r="H550" i="14"/>
  <c r="G550" i="14"/>
  <c r="F550" i="14"/>
  <c r="K549" i="14"/>
  <c r="J549" i="14"/>
  <c r="I549" i="14"/>
  <c r="H549" i="14"/>
  <c r="G549" i="14"/>
  <c r="F549" i="14"/>
  <c r="K548" i="14"/>
  <c r="J548" i="14"/>
  <c r="I548" i="14"/>
  <c r="H548" i="14"/>
  <c r="G548" i="14"/>
  <c r="F548" i="14"/>
  <c r="K547" i="14"/>
  <c r="J547" i="14"/>
  <c r="I547" i="14"/>
  <c r="H547" i="14"/>
  <c r="G547" i="14"/>
  <c r="F547" i="14"/>
  <c r="K546" i="14"/>
  <c r="J546" i="14"/>
  <c r="I546" i="14"/>
  <c r="H546" i="14"/>
  <c r="G546" i="14"/>
  <c r="F546" i="14"/>
  <c r="K545" i="14"/>
  <c r="J545" i="14"/>
  <c r="I545" i="14"/>
  <c r="H545" i="14"/>
  <c r="G545" i="14"/>
  <c r="F545" i="14"/>
  <c r="K544" i="14"/>
  <c r="J544" i="14"/>
  <c r="I544" i="14"/>
  <c r="H544" i="14"/>
  <c r="G544" i="14"/>
  <c r="F544" i="14"/>
  <c r="K543" i="14"/>
  <c r="J543" i="14"/>
  <c r="I543" i="14"/>
  <c r="H543" i="14"/>
  <c r="G543" i="14"/>
  <c r="F543" i="14"/>
  <c r="K542" i="14"/>
  <c r="J542" i="14"/>
  <c r="I542" i="14"/>
  <c r="H542" i="14"/>
  <c r="G542" i="14"/>
  <c r="F542" i="14"/>
  <c r="K541" i="14"/>
  <c r="J541" i="14"/>
  <c r="I541" i="14"/>
  <c r="H541" i="14"/>
  <c r="G541" i="14"/>
  <c r="F541" i="14"/>
  <c r="K540" i="14"/>
  <c r="J540" i="14"/>
  <c r="I540" i="14"/>
  <c r="H540" i="14"/>
  <c r="G540" i="14"/>
  <c r="F540" i="14"/>
  <c r="K539" i="14"/>
  <c r="J539" i="14"/>
  <c r="I539" i="14"/>
  <c r="H539" i="14"/>
  <c r="G539" i="14"/>
  <c r="F539" i="14"/>
  <c r="K538" i="14"/>
  <c r="J538" i="14"/>
  <c r="I538" i="14"/>
  <c r="H538" i="14"/>
  <c r="G538" i="14"/>
  <c r="F538" i="14"/>
  <c r="K537" i="14"/>
  <c r="J537" i="14"/>
  <c r="I537" i="14"/>
  <c r="H537" i="14"/>
  <c r="G537" i="14"/>
  <c r="F537" i="14"/>
  <c r="K536" i="14"/>
  <c r="J536" i="14"/>
  <c r="I536" i="14"/>
  <c r="H536" i="14"/>
  <c r="G536" i="14"/>
  <c r="F536" i="14"/>
  <c r="K535" i="14"/>
  <c r="J535" i="14"/>
  <c r="I535" i="14"/>
  <c r="H535" i="14"/>
  <c r="G535" i="14"/>
  <c r="F535" i="14"/>
  <c r="K534" i="14"/>
  <c r="J534" i="14"/>
  <c r="I534" i="14"/>
  <c r="H534" i="14"/>
  <c r="G534" i="14"/>
  <c r="F534" i="14"/>
  <c r="K533" i="14"/>
  <c r="J533" i="14"/>
  <c r="I533" i="14"/>
  <c r="H533" i="14"/>
  <c r="G533" i="14"/>
  <c r="F533" i="14"/>
  <c r="K532" i="14"/>
  <c r="J532" i="14"/>
  <c r="I532" i="14"/>
  <c r="H532" i="14"/>
  <c r="G532" i="14"/>
  <c r="F532" i="14"/>
  <c r="K531" i="14"/>
  <c r="J531" i="14"/>
  <c r="I531" i="14"/>
  <c r="H531" i="14"/>
  <c r="G531" i="14"/>
  <c r="F531" i="14"/>
  <c r="K530" i="14"/>
  <c r="J530" i="14"/>
  <c r="I530" i="14"/>
  <c r="H530" i="14"/>
  <c r="G530" i="14"/>
  <c r="F530" i="14"/>
  <c r="K529" i="14"/>
  <c r="J529" i="14"/>
  <c r="I529" i="14"/>
  <c r="H529" i="14"/>
  <c r="G529" i="14"/>
  <c r="F529" i="14"/>
  <c r="K528" i="14"/>
  <c r="J528" i="14"/>
  <c r="I528" i="14"/>
  <c r="H528" i="14"/>
  <c r="G528" i="14"/>
  <c r="F528" i="14"/>
  <c r="K527" i="14"/>
  <c r="J527" i="14"/>
  <c r="I527" i="14"/>
  <c r="H527" i="14"/>
  <c r="G527" i="14"/>
  <c r="F527" i="14"/>
  <c r="K526" i="14"/>
  <c r="J526" i="14"/>
  <c r="I526" i="14"/>
  <c r="H526" i="14"/>
  <c r="G526" i="14"/>
  <c r="F526" i="14"/>
  <c r="K525" i="14"/>
  <c r="J525" i="14"/>
  <c r="I525" i="14"/>
  <c r="H525" i="14"/>
  <c r="G525" i="14"/>
  <c r="F525" i="14"/>
  <c r="K524" i="14"/>
  <c r="J524" i="14"/>
  <c r="I524" i="14"/>
  <c r="H524" i="14"/>
  <c r="G524" i="14"/>
  <c r="F524" i="14"/>
  <c r="K523" i="14"/>
  <c r="J523" i="14"/>
  <c r="I523" i="14"/>
  <c r="H523" i="14"/>
  <c r="G523" i="14"/>
  <c r="F523" i="14"/>
  <c r="K522" i="14"/>
  <c r="J522" i="14"/>
  <c r="I522" i="14"/>
  <c r="H522" i="14"/>
  <c r="G522" i="14"/>
  <c r="F522" i="14"/>
  <c r="K521" i="14"/>
  <c r="J521" i="14"/>
  <c r="I521" i="14"/>
  <c r="H521" i="14"/>
  <c r="G521" i="14"/>
  <c r="F521" i="14"/>
  <c r="K520" i="14"/>
  <c r="J520" i="14"/>
  <c r="I520" i="14"/>
  <c r="H520" i="14"/>
  <c r="G520" i="14"/>
  <c r="F520" i="14"/>
  <c r="K519" i="14"/>
  <c r="J519" i="14"/>
  <c r="I519" i="14"/>
  <c r="H519" i="14"/>
  <c r="G519" i="14"/>
  <c r="F519" i="14"/>
  <c r="K518" i="14"/>
  <c r="J518" i="14"/>
  <c r="I518" i="14"/>
  <c r="H518" i="14"/>
  <c r="G518" i="14"/>
  <c r="F518" i="14"/>
  <c r="K517" i="14"/>
  <c r="J517" i="14"/>
  <c r="I517" i="14"/>
  <c r="H517" i="14"/>
  <c r="G517" i="14"/>
  <c r="F517" i="14"/>
  <c r="K516" i="14"/>
  <c r="J516" i="14"/>
  <c r="I516" i="14"/>
  <c r="H516" i="14"/>
  <c r="G516" i="14"/>
  <c r="F516" i="14"/>
  <c r="K515" i="14"/>
  <c r="J515" i="14"/>
  <c r="I515" i="14"/>
  <c r="H515" i="14"/>
  <c r="G515" i="14"/>
  <c r="F515" i="14"/>
  <c r="K514" i="14"/>
  <c r="J514" i="14"/>
  <c r="I514" i="14"/>
  <c r="H514" i="14"/>
  <c r="G514" i="14"/>
  <c r="F514" i="14"/>
  <c r="K513" i="14"/>
  <c r="J513" i="14"/>
  <c r="I513" i="14"/>
  <c r="H513" i="14"/>
  <c r="G513" i="14"/>
  <c r="F513" i="14"/>
  <c r="K512" i="14"/>
  <c r="J512" i="14"/>
  <c r="I512" i="14"/>
  <c r="H512" i="14"/>
  <c r="G512" i="14"/>
  <c r="F512" i="14"/>
  <c r="K511" i="14"/>
  <c r="J511" i="14"/>
  <c r="I511" i="14"/>
  <c r="H511" i="14"/>
  <c r="G511" i="14"/>
  <c r="F511" i="14"/>
  <c r="K510" i="14"/>
  <c r="J510" i="14"/>
  <c r="I510" i="14"/>
  <c r="H510" i="14"/>
  <c r="G510" i="14"/>
  <c r="F510" i="14"/>
  <c r="K509" i="14"/>
  <c r="J509" i="14"/>
  <c r="I509" i="14"/>
  <c r="H509" i="14"/>
  <c r="G509" i="14"/>
  <c r="F509" i="14"/>
  <c r="K508" i="14"/>
  <c r="J508" i="14"/>
  <c r="I508" i="14"/>
  <c r="H508" i="14"/>
  <c r="G508" i="14"/>
  <c r="F508" i="14"/>
  <c r="K507" i="14"/>
  <c r="J507" i="14"/>
  <c r="I507" i="14"/>
  <c r="H507" i="14"/>
  <c r="G507" i="14"/>
  <c r="F507" i="14"/>
  <c r="K506" i="14"/>
  <c r="J506" i="14"/>
  <c r="I506" i="14"/>
  <c r="H506" i="14"/>
  <c r="G506" i="14"/>
  <c r="F506" i="14"/>
  <c r="K505" i="14"/>
  <c r="J505" i="14"/>
  <c r="I505" i="14"/>
  <c r="H505" i="14"/>
  <c r="G505" i="14"/>
  <c r="F505" i="14"/>
  <c r="K504" i="14"/>
  <c r="J504" i="14"/>
  <c r="I504" i="14"/>
  <c r="H504" i="14"/>
  <c r="G504" i="14"/>
  <c r="F504" i="14"/>
  <c r="K503" i="14"/>
  <c r="J503" i="14"/>
  <c r="I503" i="14"/>
  <c r="H503" i="14"/>
  <c r="G503" i="14"/>
  <c r="F503" i="14"/>
  <c r="K502" i="14"/>
  <c r="J502" i="14"/>
  <c r="I502" i="14"/>
  <c r="H502" i="14"/>
  <c r="G502" i="14"/>
  <c r="F502" i="14"/>
  <c r="K501" i="14"/>
  <c r="J501" i="14"/>
  <c r="I501" i="14"/>
  <c r="H501" i="14"/>
  <c r="G501" i="14"/>
  <c r="F501" i="14"/>
  <c r="K500" i="14"/>
  <c r="J500" i="14"/>
  <c r="I500" i="14"/>
  <c r="H500" i="14"/>
  <c r="G500" i="14"/>
  <c r="F500" i="14"/>
  <c r="K499" i="14"/>
  <c r="J499" i="14"/>
  <c r="I499" i="14"/>
  <c r="H499" i="14"/>
  <c r="G499" i="14"/>
  <c r="F499" i="14"/>
  <c r="K498" i="14"/>
  <c r="J498" i="14"/>
  <c r="I498" i="14"/>
  <c r="H498" i="14"/>
  <c r="G498" i="14"/>
  <c r="F498" i="14"/>
  <c r="K497" i="14"/>
  <c r="J497" i="14"/>
  <c r="I497" i="14"/>
  <c r="H497" i="14"/>
  <c r="G497" i="14"/>
  <c r="F497" i="14"/>
  <c r="K496" i="14"/>
  <c r="J496" i="14"/>
  <c r="I496" i="14"/>
  <c r="H496" i="14"/>
  <c r="G496" i="14"/>
  <c r="F496" i="14"/>
  <c r="K495" i="14"/>
  <c r="J495" i="14"/>
  <c r="I495" i="14"/>
  <c r="H495" i="14"/>
  <c r="G495" i="14"/>
  <c r="F495" i="14"/>
  <c r="K494" i="14"/>
  <c r="J494" i="14"/>
  <c r="I494" i="14"/>
  <c r="H494" i="14"/>
  <c r="G494" i="14"/>
  <c r="F494" i="14"/>
  <c r="K493" i="14"/>
  <c r="J493" i="14"/>
  <c r="I493" i="14"/>
  <c r="H493" i="14"/>
  <c r="G493" i="14"/>
  <c r="F493" i="14"/>
  <c r="K492" i="14"/>
  <c r="J492" i="14"/>
  <c r="I492" i="14"/>
  <c r="H492" i="14"/>
  <c r="G492" i="14"/>
  <c r="F492" i="14"/>
  <c r="K491" i="14"/>
  <c r="J491" i="14"/>
  <c r="I491" i="14"/>
  <c r="H491" i="14"/>
  <c r="G491" i="14"/>
  <c r="F491" i="14"/>
  <c r="K490" i="14"/>
  <c r="J490" i="14"/>
  <c r="I490" i="14"/>
  <c r="H490" i="14"/>
  <c r="G490" i="14"/>
  <c r="F490" i="14"/>
  <c r="K489" i="14"/>
  <c r="J489" i="14"/>
  <c r="I489" i="14"/>
  <c r="H489" i="14"/>
  <c r="G489" i="14"/>
  <c r="F489" i="14"/>
  <c r="K488" i="14"/>
  <c r="J488" i="14"/>
  <c r="I488" i="14"/>
  <c r="H488" i="14"/>
  <c r="G488" i="14"/>
  <c r="F488" i="14"/>
  <c r="K487" i="14"/>
  <c r="J487" i="14"/>
  <c r="I487" i="14"/>
  <c r="H487" i="14"/>
  <c r="G487" i="14"/>
  <c r="F487" i="14"/>
  <c r="K486" i="14"/>
  <c r="J486" i="14"/>
  <c r="I486" i="14"/>
  <c r="H486" i="14"/>
  <c r="G486" i="14"/>
  <c r="F486" i="14"/>
  <c r="K485" i="14"/>
  <c r="J485" i="14"/>
  <c r="I485" i="14"/>
  <c r="H485" i="14"/>
  <c r="G485" i="14"/>
  <c r="F485" i="14"/>
  <c r="K484" i="14"/>
  <c r="J484" i="14"/>
  <c r="I484" i="14"/>
  <c r="H484" i="14"/>
  <c r="G484" i="14"/>
  <c r="F484" i="14"/>
  <c r="K483" i="14"/>
  <c r="J483" i="14"/>
  <c r="I483" i="14"/>
  <c r="H483" i="14"/>
  <c r="G483" i="14"/>
  <c r="F483" i="14"/>
  <c r="K482" i="14"/>
  <c r="J482" i="14"/>
  <c r="I482" i="14"/>
  <c r="H482" i="14"/>
  <c r="G482" i="14"/>
  <c r="F482" i="14"/>
  <c r="K481" i="14"/>
  <c r="J481" i="14"/>
  <c r="I481" i="14"/>
  <c r="H481" i="14"/>
  <c r="G481" i="14"/>
  <c r="F481" i="14"/>
  <c r="K480" i="14"/>
  <c r="J480" i="14"/>
  <c r="I480" i="14"/>
  <c r="H480" i="14"/>
  <c r="G480" i="14"/>
  <c r="F480" i="14"/>
  <c r="K479" i="14"/>
  <c r="J479" i="14"/>
  <c r="I479" i="14"/>
  <c r="H479" i="14"/>
  <c r="G479" i="14"/>
  <c r="F479" i="14"/>
  <c r="K478" i="14"/>
  <c r="J478" i="14"/>
  <c r="I478" i="14"/>
  <c r="H478" i="14"/>
  <c r="G478" i="14"/>
  <c r="F478" i="14"/>
  <c r="K477" i="14"/>
  <c r="J477" i="14"/>
  <c r="I477" i="14"/>
  <c r="H477" i="14"/>
  <c r="G477" i="14"/>
  <c r="F477" i="14"/>
  <c r="K476" i="14"/>
  <c r="J476" i="14"/>
  <c r="I476" i="14"/>
  <c r="H476" i="14"/>
  <c r="G476" i="14"/>
  <c r="F476" i="14"/>
  <c r="K475" i="14"/>
  <c r="J475" i="14"/>
  <c r="I475" i="14"/>
  <c r="H475" i="14"/>
  <c r="G475" i="14"/>
  <c r="F475" i="14"/>
  <c r="K474" i="14"/>
  <c r="J474" i="14"/>
  <c r="I474" i="14"/>
  <c r="H474" i="14"/>
  <c r="G474" i="14"/>
  <c r="F474" i="14"/>
  <c r="K473" i="14"/>
  <c r="J473" i="14"/>
  <c r="I473" i="14"/>
  <c r="H473" i="14"/>
  <c r="G473" i="14"/>
  <c r="F473" i="14"/>
  <c r="K472" i="14"/>
  <c r="J472" i="14"/>
  <c r="I472" i="14"/>
  <c r="H472" i="14"/>
  <c r="G472" i="14"/>
  <c r="F472" i="14"/>
  <c r="K471" i="14"/>
  <c r="J471" i="14"/>
  <c r="I471" i="14"/>
  <c r="H471" i="14"/>
  <c r="G471" i="14"/>
  <c r="F471" i="14"/>
  <c r="K470" i="14"/>
  <c r="J470" i="14"/>
  <c r="I470" i="14"/>
  <c r="H470" i="14"/>
  <c r="G470" i="14"/>
  <c r="F470" i="14"/>
  <c r="K469" i="14"/>
  <c r="J469" i="14"/>
  <c r="I469" i="14"/>
  <c r="H469" i="14"/>
  <c r="G469" i="14"/>
  <c r="F469" i="14"/>
  <c r="K468" i="14"/>
  <c r="J468" i="14"/>
  <c r="I468" i="14"/>
  <c r="H468" i="14"/>
  <c r="G468" i="14"/>
  <c r="F468" i="14"/>
  <c r="K467" i="14"/>
  <c r="J467" i="14"/>
  <c r="I467" i="14"/>
  <c r="H467" i="14"/>
  <c r="G467" i="14"/>
  <c r="F467" i="14"/>
  <c r="K466" i="14"/>
  <c r="J466" i="14"/>
  <c r="I466" i="14"/>
  <c r="H466" i="14"/>
  <c r="G466" i="14"/>
  <c r="F466" i="14"/>
  <c r="K465" i="14"/>
  <c r="J465" i="14"/>
  <c r="I465" i="14"/>
  <c r="H465" i="14"/>
  <c r="G465" i="14"/>
  <c r="F465" i="14"/>
  <c r="K464" i="14"/>
  <c r="J464" i="14"/>
  <c r="I464" i="14"/>
  <c r="H464" i="14"/>
  <c r="G464" i="14"/>
  <c r="F464" i="14"/>
  <c r="K463" i="14"/>
  <c r="J463" i="14"/>
  <c r="I463" i="14"/>
  <c r="H463" i="14"/>
  <c r="G463" i="14"/>
  <c r="F463" i="14"/>
  <c r="K462" i="14"/>
  <c r="J462" i="14"/>
  <c r="I462" i="14"/>
  <c r="H462" i="14"/>
  <c r="G462" i="14"/>
  <c r="F462" i="14"/>
  <c r="K461" i="14"/>
  <c r="J461" i="14"/>
  <c r="I461" i="14"/>
  <c r="H461" i="14"/>
  <c r="G461" i="14"/>
  <c r="F461" i="14"/>
  <c r="K460" i="14"/>
  <c r="J460" i="14"/>
  <c r="I460" i="14"/>
  <c r="H460" i="14"/>
  <c r="G460" i="14"/>
  <c r="F460" i="14"/>
  <c r="K459" i="14"/>
  <c r="J459" i="14"/>
  <c r="I459" i="14"/>
  <c r="H459" i="14"/>
  <c r="G459" i="14"/>
  <c r="F459" i="14"/>
  <c r="K458" i="14"/>
  <c r="J458" i="14"/>
  <c r="I458" i="14"/>
  <c r="H458" i="14"/>
  <c r="G458" i="14"/>
  <c r="F458" i="14"/>
  <c r="K457" i="14"/>
  <c r="J457" i="14"/>
  <c r="I457" i="14"/>
  <c r="H457" i="14"/>
  <c r="G457" i="14"/>
  <c r="F457" i="14"/>
  <c r="K456" i="14"/>
  <c r="J456" i="14"/>
  <c r="I456" i="14"/>
  <c r="H456" i="14"/>
  <c r="G456" i="14"/>
  <c r="F456" i="14"/>
  <c r="K455" i="14"/>
  <c r="J455" i="14"/>
  <c r="I455" i="14"/>
  <c r="H455" i="14"/>
  <c r="G455" i="14"/>
  <c r="F455" i="14"/>
  <c r="K454" i="14"/>
  <c r="J454" i="14"/>
  <c r="I454" i="14"/>
  <c r="H454" i="14"/>
  <c r="G454" i="14"/>
  <c r="F454" i="14"/>
  <c r="K453" i="14"/>
  <c r="J453" i="14"/>
  <c r="I453" i="14"/>
  <c r="H453" i="14"/>
  <c r="G453" i="14"/>
  <c r="F453" i="14"/>
  <c r="K452" i="14"/>
  <c r="J452" i="14"/>
  <c r="I452" i="14"/>
  <c r="H452" i="14"/>
  <c r="G452" i="14"/>
  <c r="F452" i="14"/>
  <c r="K451" i="14"/>
  <c r="J451" i="14"/>
  <c r="I451" i="14"/>
  <c r="H451" i="14"/>
  <c r="G451" i="14"/>
  <c r="F451" i="14"/>
  <c r="K450" i="14"/>
  <c r="J450" i="14"/>
  <c r="I450" i="14"/>
  <c r="H450" i="14"/>
  <c r="G450" i="14"/>
  <c r="F450" i="14"/>
  <c r="K449" i="14"/>
  <c r="J449" i="14"/>
  <c r="I449" i="14"/>
  <c r="H449" i="14"/>
  <c r="G449" i="14"/>
  <c r="F449" i="14"/>
  <c r="K448" i="14"/>
  <c r="J448" i="14"/>
  <c r="I448" i="14"/>
  <c r="H448" i="14"/>
  <c r="G448" i="14"/>
  <c r="F448" i="14"/>
  <c r="K447" i="14"/>
  <c r="J447" i="14"/>
  <c r="I447" i="14"/>
  <c r="H447" i="14"/>
  <c r="G447" i="14"/>
  <c r="F447" i="14"/>
  <c r="K446" i="14"/>
  <c r="J446" i="14"/>
  <c r="I446" i="14"/>
  <c r="H446" i="14"/>
  <c r="G446" i="14"/>
  <c r="F446" i="14"/>
  <c r="K445" i="14"/>
  <c r="J445" i="14"/>
  <c r="I445" i="14"/>
  <c r="H445" i="14"/>
  <c r="G445" i="14"/>
  <c r="F445" i="14"/>
  <c r="K444" i="14"/>
  <c r="J444" i="14"/>
  <c r="I444" i="14"/>
  <c r="H444" i="14"/>
  <c r="G444" i="14"/>
  <c r="F444" i="14"/>
  <c r="K443" i="14"/>
  <c r="J443" i="14"/>
  <c r="I443" i="14"/>
  <c r="H443" i="14"/>
  <c r="G443" i="14"/>
  <c r="F443" i="14"/>
  <c r="K442" i="14"/>
  <c r="J442" i="14"/>
  <c r="I442" i="14"/>
  <c r="H442" i="14"/>
  <c r="G442" i="14"/>
  <c r="F442" i="14"/>
  <c r="K441" i="14"/>
  <c r="J441" i="14"/>
  <c r="I441" i="14"/>
  <c r="H441" i="14"/>
  <c r="G441" i="14"/>
  <c r="F441" i="14"/>
  <c r="K440" i="14"/>
  <c r="J440" i="14"/>
  <c r="I440" i="14"/>
  <c r="H440" i="14"/>
  <c r="G440" i="14"/>
  <c r="F440" i="14"/>
  <c r="K439" i="14"/>
  <c r="J439" i="14"/>
  <c r="I439" i="14"/>
  <c r="H439" i="14"/>
  <c r="G439" i="14"/>
  <c r="F439" i="14"/>
  <c r="K438" i="14"/>
  <c r="J438" i="14"/>
  <c r="I438" i="14"/>
  <c r="H438" i="14"/>
  <c r="G438" i="14"/>
  <c r="F438" i="14"/>
  <c r="K437" i="14"/>
  <c r="J437" i="14"/>
  <c r="I437" i="14"/>
  <c r="H437" i="14"/>
  <c r="G437" i="14"/>
  <c r="F437" i="14"/>
  <c r="K436" i="14"/>
  <c r="J436" i="14"/>
  <c r="I436" i="14"/>
  <c r="H436" i="14"/>
  <c r="G436" i="14"/>
  <c r="F436" i="14"/>
  <c r="K435" i="14"/>
  <c r="J435" i="14"/>
  <c r="I435" i="14"/>
  <c r="H435" i="14"/>
  <c r="G435" i="14"/>
  <c r="F435" i="14"/>
  <c r="K434" i="14"/>
  <c r="J434" i="14"/>
  <c r="I434" i="14"/>
  <c r="H434" i="14"/>
  <c r="G434" i="14"/>
  <c r="F434" i="14"/>
  <c r="K433" i="14"/>
  <c r="J433" i="14"/>
  <c r="I433" i="14"/>
  <c r="H433" i="14"/>
  <c r="G433" i="14"/>
  <c r="F433" i="14"/>
  <c r="K432" i="14"/>
  <c r="J432" i="14"/>
  <c r="I432" i="14"/>
  <c r="H432" i="14"/>
  <c r="G432" i="14"/>
  <c r="F432" i="14"/>
  <c r="K431" i="14"/>
  <c r="J431" i="14"/>
  <c r="I431" i="14"/>
  <c r="H431" i="14"/>
  <c r="G431" i="14"/>
  <c r="F431" i="14"/>
  <c r="K430" i="14"/>
  <c r="J430" i="14"/>
  <c r="I430" i="14"/>
  <c r="H430" i="14"/>
  <c r="G430" i="14"/>
  <c r="F430" i="14"/>
  <c r="K429" i="14"/>
  <c r="J429" i="14"/>
  <c r="I429" i="14"/>
  <c r="H429" i="14"/>
  <c r="G429" i="14"/>
  <c r="F429" i="14"/>
  <c r="K428" i="14"/>
  <c r="J428" i="14"/>
  <c r="I428" i="14"/>
  <c r="H428" i="14"/>
  <c r="G428" i="14"/>
  <c r="F428" i="14"/>
  <c r="K427" i="14"/>
  <c r="J427" i="14"/>
  <c r="I427" i="14"/>
  <c r="H427" i="14"/>
  <c r="G427" i="14"/>
  <c r="F427" i="14"/>
  <c r="K426" i="14"/>
  <c r="J426" i="14"/>
  <c r="I426" i="14"/>
  <c r="H426" i="14"/>
  <c r="G426" i="14"/>
  <c r="F426" i="14"/>
  <c r="K425" i="14"/>
  <c r="J425" i="14"/>
  <c r="I425" i="14"/>
  <c r="H425" i="14"/>
  <c r="G425" i="14"/>
  <c r="F425" i="14"/>
  <c r="K424" i="14"/>
  <c r="J424" i="14"/>
  <c r="I424" i="14"/>
  <c r="H424" i="14"/>
  <c r="G424" i="14"/>
  <c r="F424" i="14"/>
  <c r="K423" i="14"/>
  <c r="J423" i="14"/>
  <c r="I423" i="14"/>
  <c r="H423" i="14"/>
  <c r="G423" i="14"/>
  <c r="F423" i="14"/>
  <c r="K422" i="14"/>
  <c r="J422" i="14"/>
  <c r="I422" i="14"/>
  <c r="H422" i="14"/>
  <c r="G422" i="14"/>
  <c r="F422" i="14"/>
  <c r="K421" i="14"/>
  <c r="J421" i="14"/>
  <c r="I421" i="14"/>
  <c r="H421" i="14"/>
  <c r="G421" i="14"/>
  <c r="F421" i="14"/>
  <c r="K420" i="14"/>
  <c r="J420" i="14"/>
  <c r="I420" i="14"/>
  <c r="H420" i="14"/>
  <c r="G420" i="14"/>
  <c r="F420" i="14"/>
  <c r="K419" i="14"/>
  <c r="J419" i="14"/>
  <c r="I419" i="14"/>
  <c r="H419" i="14"/>
  <c r="G419" i="14"/>
  <c r="F419" i="14"/>
  <c r="K418" i="14"/>
  <c r="J418" i="14"/>
  <c r="I418" i="14"/>
  <c r="H418" i="14"/>
  <c r="G418" i="14"/>
  <c r="F418" i="14"/>
  <c r="K417" i="14"/>
  <c r="J417" i="14"/>
  <c r="I417" i="14"/>
  <c r="H417" i="14"/>
  <c r="G417" i="14"/>
  <c r="F417" i="14"/>
  <c r="K416" i="14"/>
  <c r="J416" i="14"/>
  <c r="I416" i="14"/>
  <c r="H416" i="14"/>
  <c r="G416" i="14"/>
  <c r="F416" i="14"/>
  <c r="K415" i="14"/>
  <c r="J415" i="14"/>
  <c r="I415" i="14"/>
  <c r="H415" i="14"/>
  <c r="G415" i="14"/>
  <c r="F415" i="14"/>
  <c r="K414" i="14"/>
  <c r="J414" i="14"/>
  <c r="I414" i="14"/>
  <c r="H414" i="14"/>
  <c r="G414" i="14"/>
  <c r="F414" i="14"/>
  <c r="K413" i="14"/>
  <c r="J413" i="14"/>
  <c r="I413" i="14"/>
  <c r="H413" i="14"/>
  <c r="G413" i="14"/>
  <c r="F413" i="14"/>
  <c r="K412" i="14"/>
  <c r="J412" i="14"/>
  <c r="I412" i="14"/>
  <c r="H412" i="14"/>
  <c r="G412" i="14"/>
  <c r="F412" i="14"/>
  <c r="K411" i="14"/>
  <c r="J411" i="14"/>
  <c r="I411" i="14"/>
  <c r="H411" i="14"/>
  <c r="G411" i="14"/>
  <c r="F411" i="14"/>
  <c r="K410" i="14"/>
  <c r="J410" i="14"/>
  <c r="I410" i="14"/>
  <c r="H410" i="14"/>
  <c r="G410" i="14"/>
  <c r="F410" i="14"/>
  <c r="K409" i="14"/>
  <c r="J409" i="14"/>
  <c r="I409" i="14"/>
  <c r="H409" i="14"/>
  <c r="G409" i="14"/>
  <c r="F409" i="14"/>
  <c r="K408" i="14"/>
  <c r="J408" i="14"/>
  <c r="I408" i="14"/>
  <c r="H408" i="14"/>
  <c r="G408" i="14"/>
  <c r="F408" i="14"/>
  <c r="K407" i="14"/>
  <c r="J407" i="14"/>
  <c r="I407" i="14"/>
  <c r="H407" i="14"/>
  <c r="G407" i="14"/>
  <c r="F407" i="14"/>
  <c r="K406" i="14"/>
  <c r="J406" i="14"/>
  <c r="I406" i="14"/>
  <c r="H406" i="14"/>
  <c r="G406" i="14"/>
  <c r="F406" i="14"/>
  <c r="K405" i="14"/>
  <c r="J405" i="14"/>
  <c r="I405" i="14"/>
  <c r="H405" i="14"/>
  <c r="G405" i="14"/>
  <c r="F405" i="14"/>
  <c r="K404" i="14"/>
  <c r="J404" i="14"/>
  <c r="I404" i="14"/>
  <c r="H404" i="14"/>
  <c r="G404" i="14"/>
  <c r="F404" i="14"/>
  <c r="K403" i="14"/>
  <c r="J403" i="14"/>
  <c r="I403" i="14"/>
  <c r="H403" i="14"/>
  <c r="G403" i="14"/>
  <c r="F403" i="14"/>
  <c r="K402" i="14"/>
  <c r="J402" i="14"/>
  <c r="I402" i="14"/>
  <c r="H402" i="14"/>
  <c r="G402" i="14"/>
  <c r="F402" i="14"/>
  <c r="K401" i="14"/>
  <c r="J401" i="14"/>
  <c r="I401" i="14"/>
  <c r="H401" i="14"/>
  <c r="G401" i="14"/>
  <c r="F401" i="14"/>
  <c r="K400" i="14"/>
  <c r="J400" i="14"/>
  <c r="I400" i="14"/>
  <c r="H400" i="14"/>
  <c r="G400" i="14"/>
  <c r="F400" i="14"/>
  <c r="K399" i="14"/>
  <c r="J399" i="14"/>
  <c r="I399" i="14"/>
  <c r="H399" i="14"/>
  <c r="G399" i="14"/>
  <c r="F399" i="14"/>
  <c r="K398" i="14"/>
  <c r="J398" i="14"/>
  <c r="I398" i="14"/>
  <c r="H398" i="14"/>
  <c r="G398" i="14"/>
  <c r="F398" i="14"/>
  <c r="K397" i="14"/>
  <c r="J397" i="14"/>
  <c r="I397" i="14"/>
  <c r="H397" i="14"/>
  <c r="G397" i="14"/>
  <c r="F397" i="14"/>
  <c r="K396" i="14"/>
  <c r="J396" i="14"/>
  <c r="I396" i="14"/>
  <c r="H396" i="14"/>
  <c r="G396" i="14"/>
  <c r="F396" i="14"/>
  <c r="K395" i="14"/>
  <c r="J395" i="14"/>
  <c r="I395" i="14"/>
  <c r="H395" i="14"/>
  <c r="G395" i="14"/>
  <c r="F395" i="14"/>
  <c r="K394" i="14"/>
  <c r="J394" i="14"/>
  <c r="I394" i="14"/>
  <c r="H394" i="14"/>
  <c r="G394" i="14"/>
  <c r="F394" i="14"/>
  <c r="K393" i="14"/>
  <c r="J393" i="14"/>
  <c r="I393" i="14"/>
  <c r="H393" i="14"/>
  <c r="G393" i="14"/>
  <c r="F393" i="14"/>
  <c r="K392" i="14"/>
  <c r="J392" i="14"/>
  <c r="I392" i="14"/>
  <c r="H392" i="14"/>
  <c r="G392" i="14"/>
  <c r="F392" i="14"/>
  <c r="K391" i="14"/>
  <c r="J391" i="14"/>
  <c r="I391" i="14"/>
  <c r="H391" i="14"/>
  <c r="G391" i="14"/>
  <c r="F391" i="14"/>
  <c r="K390" i="14"/>
  <c r="J390" i="14"/>
  <c r="I390" i="14"/>
  <c r="H390" i="14"/>
  <c r="G390" i="14"/>
  <c r="F390" i="14"/>
  <c r="K389" i="14"/>
  <c r="J389" i="14"/>
  <c r="I389" i="14"/>
  <c r="H389" i="14"/>
  <c r="G389" i="14"/>
  <c r="F389" i="14"/>
  <c r="K388" i="14"/>
  <c r="J388" i="14"/>
  <c r="I388" i="14"/>
  <c r="H388" i="14"/>
  <c r="G388" i="14"/>
  <c r="F388" i="14"/>
  <c r="K387" i="14"/>
  <c r="J387" i="14"/>
  <c r="I387" i="14"/>
  <c r="H387" i="14"/>
  <c r="G387" i="14"/>
  <c r="F387" i="14"/>
  <c r="K386" i="14"/>
  <c r="J386" i="14"/>
  <c r="I386" i="14"/>
  <c r="H386" i="14"/>
  <c r="G386" i="14"/>
  <c r="F386" i="14"/>
  <c r="K385" i="14"/>
  <c r="J385" i="14"/>
  <c r="I385" i="14"/>
  <c r="H385" i="14"/>
  <c r="G385" i="14"/>
  <c r="F385" i="14"/>
  <c r="K384" i="14"/>
  <c r="J384" i="14"/>
  <c r="I384" i="14"/>
  <c r="H384" i="14"/>
  <c r="G384" i="14"/>
  <c r="F384" i="14"/>
  <c r="K383" i="14"/>
  <c r="J383" i="14"/>
  <c r="I383" i="14"/>
  <c r="H383" i="14"/>
  <c r="G383" i="14"/>
  <c r="F383" i="14"/>
  <c r="K382" i="14"/>
  <c r="J382" i="14"/>
  <c r="I382" i="14"/>
  <c r="H382" i="14"/>
  <c r="G382" i="14"/>
  <c r="F382" i="14"/>
  <c r="K381" i="14"/>
  <c r="J381" i="14"/>
  <c r="I381" i="14"/>
  <c r="H381" i="14"/>
  <c r="G381" i="14"/>
  <c r="F381" i="14"/>
  <c r="K380" i="14"/>
  <c r="J380" i="14"/>
  <c r="I380" i="14"/>
  <c r="H380" i="14"/>
  <c r="G380" i="14"/>
  <c r="F380" i="14"/>
  <c r="K379" i="14"/>
  <c r="J379" i="14"/>
  <c r="I379" i="14"/>
  <c r="H379" i="14"/>
  <c r="G379" i="14"/>
  <c r="F379" i="14"/>
  <c r="K378" i="14"/>
  <c r="J378" i="14"/>
  <c r="I378" i="14"/>
  <c r="H378" i="14"/>
  <c r="G378" i="14"/>
  <c r="F378" i="14"/>
  <c r="K377" i="14"/>
  <c r="J377" i="14"/>
  <c r="I377" i="14"/>
  <c r="H377" i="14"/>
  <c r="G377" i="14"/>
  <c r="F377" i="14"/>
  <c r="K376" i="14"/>
  <c r="J376" i="14"/>
  <c r="I376" i="14"/>
  <c r="H376" i="14"/>
  <c r="G376" i="14"/>
  <c r="F376" i="14"/>
  <c r="K375" i="14"/>
  <c r="J375" i="14"/>
  <c r="I375" i="14"/>
  <c r="H375" i="14"/>
  <c r="G375" i="14"/>
  <c r="F375" i="14"/>
  <c r="K374" i="14"/>
  <c r="J374" i="14"/>
  <c r="I374" i="14"/>
  <c r="H374" i="14"/>
  <c r="G374" i="14"/>
  <c r="F374" i="14"/>
  <c r="K373" i="14"/>
  <c r="J373" i="14"/>
  <c r="I373" i="14"/>
  <c r="H373" i="14"/>
  <c r="G373" i="14"/>
  <c r="F373" i="14"/>
  <c r="K372" i="14"/>
  <c r="J372" i="14"/>
  <c r="I372" i="14"/>
  <c r="H372" i="14"/>
  <c r="G372" i="14"/>
  <c r="F372" i="14"/>
  <c r="K371" i="14"/>
  <c r="J371" i="14"/>
  <c r="I371" i="14"/>
  <c r="H371" i="14"/>
  <c r="G371" i="14"/>
  <c r="F371" i="14"/>
  <c r="K370" i="14"/>
  <c r="J370" i="14"/>
  <c r="I370" i="14"/>
  <c r="H370" i="14"/>
  <c r="G370" i="14"/>
  <c r="F370" i="14"/>
  <c r="K369" i="14"/>
  <c r="J369" i="14"/>
  <c r="I369" i="14"/>
  <c r="G369" i="14"/>
  <c r="H369" i="14" s="1"/>
  <c r="F369" i="14"/>
  <c r="K368" i="14"/>
  <c r="J368" i="14"/>
  <c r="I368" i="14"/>
  <c r="H368" i="14"/>
  <c r="G368" i="14"/>
  <c r="F368" i="14"/>
  <c r="K367" i="14"/>
  <c r="J367" i="14"/>
  <c r="I367" i="14"/>
  <c r="G367" i="14"/>
  <c r="H367" i="14" s="1"/>
  <c r="F367" i="14"/>
  <c r="K366" i="14"/>
  <c r="J366" i="14"/>
  <c r="I366" i="14"/>
  <c r="H366" i="14"/>
  <c r="G366" i="14"/>
  <c r="F366" i="14"/>
  <c r="K365" i="14"/>
  <c r="J365" i="14"/>
  <c r="I365" i="14"/>
  <c r="G365" i="14"/>
  <c r="H365" i="14" s="1"/>
  <c r="F365" i="14"/>
  <c r="K364" i="14"/>
  <c r="J364" i="14"/>
  <c r="I364" i="14"/>
  <c r="H364" i="14"/>
  <c r="G364" i="14"/>
  <c r="F364" i="14"/>
  <c r="K363" i="14"/>
  <c r="J363" i="14"/>
  <c r="I363" i="14"/>
  <c r="G363" i="14"/>
  <c r="H363" i="14" s="1"/>
  <c r="F363" i="14"/>
  <c r="K362" i="14"/>
  <c r="J362" i="14"/>
  <c r="I362" i="14"/>
  <c r="H362" i="14"/>
  <c r="G362" i="14"/>
  <c r="F362" i="14"/>
  <c r="K361" i="14"/>
  <c r="J361" i="14"/>
  <c r="I361" i="14"/>
  <c r="G361" i="14"/>
  <c r="H361" i="14" s="1"/>
  <c r="F361" i="14"/>
  <c r="K360" i="14"/>
  <c r="J360" i="14"/>
  <c r="I360" i="14"/>
  <c r="H360" i="14"/>
  <c r="G360" i="14"/>
  <c r="F360" i="14"/>
  <c r="K359" i="14"/>
  <c r="J359" i="14"/>
  <c r="I359" i="14"/>
  <c r="G359" i="14"/>
  <c r="H359" i="14" s="1"/>
  <c r="F359" i="14"/>
  <c r="K358" i="14"/>
  <c r="J358" i="14"/>
  <c r="I358" i="14"/>
  <c r="H358" i="14"/>
  <c r="G358" i="14"/>
  <c r="F358" i="14"/>
  <c r="K357" i="14"/>
  <c r="J357" i="14"/>
  <c r="I357" i="14"/>
  <c r="G357" i="14"/>
  <c r="H357" i="14" s="1"/>
  <c r="F357" i="14"/>
  <c r="K356" i="14"/>
  <c r="J356" i="14"/>
  <c r="I356" i="14"/>
  <c r="H356" i="14"/>
  <c r="G356" i="14"/>
  <c r="F356" i="14"/>
  <c r="K355" i="14"/>
  <c r="J355" i="14"/>
  <c r="I355" i="14"/>
  <c r="G355" i="14"/>
  <c r="H355" i="14" s="1"/>
  <c r="F355" i="14"/>
  <c r="K354" i="14"/>
  <c r="J354" i="14"/>
  <c r="I354" i="14"/>
  <c r="H354" i="14"/>
  <c r="G354" i="14"/>
  <c r="F354" i="14"/>
  <c r="K353" i="14"/>
  <c r="J353" i="14"/>
  <c r="I353" i="14"/>
  <c r="G353" i="14"/>
  <c r="H353" i="14" s="1"/>
  <c r="F353" i="14"/>
  <c r="K352" i="14"/>
  <c r="J352" i="14"/>
  <c r="I352" i="14"/>
  <c r="H352" i="14"/>
  <c r="G352" i="14"/>
  <c r="F352" i="14"/>
  <c r="K351" i="14"/>
  <c r="J351" i="14"/>
  <c r="I351" i="14"/>
  <c r="G351" i="14"/>
  <c r="H351" i="14" s="1"/>
  <c r="F351" i="14"/>
  <c r="K350" i="14"/>
  <c r="J350" i="14"/>
  <c r="I350" i="14"/>
  <c r="H350" i="14"/>
  <c r="G350" i="14"/>
  <c r="F350" i="14"/>
  <c r="K349" i="14"/>
  <c r="J349" i="14"/>
  <c r="I349" i="14"/>
  <c r="G349" i="14"/>
  <c r="H349" i="14" s="1"/>
  <c r="F349" i="14"/>
  <c r="K348" i="14"/>
  <c r="J348" i="14"/>
  <c r="I348" i="14"/>
  <c r="H348" i="14"/>
  <c r="G348" i="14"/>
  <c r="F348" i="14"/>
  <c r="K347" i="14"/>
  <c r="J347" i="14"/>
  <c r="I347" i="14"/>
  <c r="G347" i="14"/>
  <c r="H347" i="14" s="1"/>
  <c r="F347" i="14"/>
  <c r="K346" i="14"/>
  <c r="J346" i="14"/>
  <c r="I346" i="14"/>
  <c r="H346" i="14"/>
  <c r="G346" i="14"/>
  <c r="F346" i="14"/>
  <c r="K345" i="14"/>
  <c r="J345" i="14"/>
  <c r="I345" i="14"/>
  <c r="G345" i="14"/>
  <c r="H345" i="14" s="1"/>
  <c r="F345" i="14"/>
  <c r="K344" i="14"/>
  <c r="J344" i="14"/>
  <c r="I344" i="14"/>
  <c r="H344" i="14"/>
  <c r="G344" i="14"/>
  <c r="F344" i="14"/>
  <c r="K343" i="14"/>
  <c r="J343" i="14"/>
  <c r="I343" i="14"/>
  <c r="G343" i="14"/>
  <c r="H343" i="14" s="1"/>
  <c r="F343" i="14"/>
  <c r="K342" i="14"/>
  <c r="J342" i="14"/>
  <c r="I342" i="14"/>
  <c r="H342" i="14"/>
  <c r="G342" i="14"/>
  <c r="F342" i="14"/>
  <c r="K341" i="14"/>
  <c r="J341" i="14"/>
  <c r="I341" i="14"/>
  <c r="G341" i="14"/>
  <c r="H341" i="14" s="1"/>
  <c r="F341" i="14"/>
  <c r="K340" i="14"/>
  <c r="J340" i="14"/>
  <c r="I340" i="14"/>
  <c r="H340" i="14"/>
  <c r="G340" i="14"/>
  <c r="F340" i="14"/>
  <c r="K339" i="14"/>
  <c r="J339" i="14"/>
  <c r="I339" i="14"/>
  <c r="G339" i="14"/>
  <c r="H339" i="14" s="1"/>
  <c r="F339" i="14"/>
  <c r="K338" i="14"/>
  <c r="J338" i="14"/>
  <c r="I338" i="14"/>
  <c r="H338" i="14"/>
  <c r="G338" i="14"/>
  <c r="F338" i="14"/>
  <c r="K337" i="14"/>
  <c r="J337" i="14"/>
  <c r="I337" i="14"/>
  <c r="G337" i="14"/>
  <c r="H337" i="14" s="1"/>
  <c r="F337" i="14"/>
  <c r="K336" i="14"/>
  <c r="J336" i="14"/>
  <c r="I336" i="14"/>
  <c r="H336" i="14"/>
  <c r="G336" i="14"/>
  <c r="F336" i="14"/>
  <c r="K335" i="14"/>
  <c r="J335" i="14"/>
  <c r="I335" i="14"/>
  <c r="G335" i="14"/>
  <c r="H335" i="14" s="1"/>
  <c r="F335" i="14"/>
  <c r="K334" i="14"/>
  <c r="J334" i="14"/>
  <c r="I334" i="14"/>
  <c r="H334" i="14"/>
  <c r="G334" i="14"/>
  <c r="F334" i="14"/>
  <c r="K333" i="14"/>
  <c r="J333" i="14"/>
  <c r="I333" i="14"/>
  <c r="G333" i="14"/>
  <c r="H333" i="14" s="1"/>
  <c r="F333" i="14"/>
  <c r="K332" i="14"/>
  <c r="J332" i="14"/>
  <c r="I332" i="14"/>
  <c r="H332" i="14"/>
  <c r="G332" i="14"/>
  <c r="F332" i="14"/>
  <c r="K331" i="14"/>
  <c r="J331" i="14"/>
  <c r="I331" i="14"/>
  <c r="G331" i="14"/>
  <c r="H331" i="14" s="1"/>
  <c r="F331" i="14"/>
  <c r="K330" i="14"/>
  <c r="J330" i="14"/>
  <c r="I330" i="14"/>
  <c r="H330" i="14"/>
  <c r="G330" i="14"/>
  <c r="F330" i="14"/>
  <c r="K329" i="14"/>
  <c r="J329" i="14"/>
  <c r="I329" i="14"/>
  <c r="G329" i="14"/>
  <c r="H329" i="14" s="1"/>
  <c r="F329" i="14"/>
  <c r="K328" i="14"/>
  <c r="J328" i="14"/>
  <c r="I328" i="14"/>
  <c r="H328" i="14"/>
  <c r="G328" i="14"/>
  <c r="F328" i="14"/>
  <c r="K327" i="14"/>
  <c r="J327" i="14"/>
  <c r="I327" i="14"/>
  <c r="G327" i="14"/>
  <c r="H327" i="14" s="1"/>
  <c r="F327" i="14"/>
  <c r="K326" i="14"/>
  <c r="J326" i="14"/>
  <c r="I326" i="14"/>
  <c r="H326" i="14"/>
  <c r="G326" i="14"/>
  <c r="F326" i="14"/>
  <c r="K325" i="14"/>
  <c r="J325" i="14"/>
  <c r="I325" i="14"/>
  <c r="G325" i="14"/>
  <c r="H325" i="14" s="1"/>
  <c r="F325" i="14"/>
  <c r="K324" i="14"/>
  <c r="J324" i="14"/>
  <c r="I324" i="14"/>
  <c r="H324" i="14"/>
  <c r="G324" i="14"/>
  <c r="F324" i="14"/>
  <c r="K323" i="14"/>
  <c r="J323" i="14"/>
  <c r="I323" i="14"/>
  <c r="G323" i="14"/>
  <c r="H323" i="14" s="1"/>
  <c r="F323" i="14"/>
  <c r="K322" i="14"/>
  <c r="J322" i="14"/>
  <c r="I322" i="14"/>
  <c r="H322" i="14"/>
  <c r="G322" i="14"/>
  <c r="F322" i="14"/>
  <c r="K321" i="14"/>
  <c r="J321" i="14"/>
  <c r="I321" i="14"/>
  <c r="G321" i="14"/>
  <c r="H321" i="14" s="1"/>
  <c r="F321" i="14"/>
  <c r="K320" i="14"/>
  <c r="J320" i="14"/>
  <c r="I320" i="14"/>
  <c r="H320" i="14"/>
  <c r="G320" i="14"/>
  <c r="F320" i="14"/>
  <c r="K319" i="14"/>
  <c r="J319" i="14"/>
  <c r="I319" i="14"/>
  <c r="G319" i="14"/>
  <c r="H319" i="14" s="1"/>
  <c r="F319" i="14"/>
  <c r="K318" i="14"/>
  <c r="J318" i="14"/>
  <c r="I318" i="14"/>
  <c r="H318" i="14"/>
  <c r="G318" i="14"/>
  <c r="F318" i="14"/>
  <c r="K317" i="14"/>
  <c r="J317" i="14"/>
  <c r="I317" i="14"/>
  <c r="G317" i="14"/>
  <c r="H317" i="14" s="1"/>
  <c r="F317" i="14"/>
  <c r="K316" i="14"/>
  <c r="J316" i="14"/>
  <c r="I316" i="14"/>
  <c r="H316" i="14"/>
  <c r="G316" i="14"/>
  <c r="F316" i="14"/>
  <c r="K315" i="14"/>
  <c r="J315" i="14"/>
  <c r="I315" i="14"/>
  <c r="G315" i="14"/>
  <c r="H315" i="14" s="1"/>
  <c r="F315" i="14"/>
  <c r="K314" i="14"/>
  <c r="J314" i="14"/>
  <c r="I314" i="14"/>
  <c r="H314" i="14"/>
  <c r="G314" i="14"/>
  <c r="F314" i="14"/>
  <c r="K313" i="14"/>
  <c r="J313" i="14"/>
  <c r="I313" i="14"/>
  <c r="G313" i="14"/>
  <c r="H313" i="14" s="1"/>
  <c r="F313" i="14"/>
  <c r="K312" i="14"/>
  <c r="J312" i="14"/>
  <c r="I312" i="14"/>
  <c r="H312" i="14"/>
  <c r="G312" i="14"/>
  <c r="F312" i="14"/>
  <c r="K311" i="14"/>
  <c r="J311" i="14"/>
  <c r="I311" i="14"/>
  <c r="G311" i="14"/>
  <c r="H311" i="14" s="1"/>
  <c r="F311" i="14"/>
  <c r="K310" i="14"/>
  <c r="J310" i="14"/>
  <c r="I310" i="14"/>
  <c r="H310" i="14"/>
  <c r="G310" i="14"/>
  <c r="F310" i="14"/>
  <c r="K309" i="14"/>
  <c r="J309" i="14"/>
  <c r="I309" i="14"/>
  <c r="G309" i="14"/>
  <c r="H309" i="14" s="1"/>
  <c r="F309" i="14"/>
  <c r="K308" i="14"/>
  <c r="J308" i="14"/>
  <c r="I308" i="14"/>
  <c r="H308" i="14"/>
  <c r="G308" i="14"/>
  <c r="F308" i="14"/>
  <c r="K307" i="14"/>
  <c r="J307" i="14"/>
  <c r="I307" i="14"/>
  <c r="G307" i="14"/>
  <c r="H307" i="14" s="1"/>
  <c r="F307" i="14"/>
  <c r="K306" i="14"/>
  <c r="J306" i="14"/>
  <c r="I306" i="14"/>
  <c r="H306" i="14"/>
  <c r="G306" i="14"/>
  <c r="F306" i="14"/>
  <c r="K305" i="14"/>
  <c r="J305" i="14"/>
  <c r="I305" i="14"/>
  <c r="G305" i="14"/>
  <c r="H305" i="14" s="1"/>
  <c r="F305" i="14"/>
  <c r="K304" i="14"/>
  <c r="J304" i="14"/>
  <c r="I304" i="14"/>
  <c r="H304" i="14"/>
  <c r="G304" i="14"/>
  <c r="F304" i="14"/>
  <c r="K303" i="14"/>
  <c r="J303" i="14"/>
  <c r="I303" i="14"/>
  <c r="G303" i="14"/>
  <c r="H303" i="14" s="1"/>
  <c r="F303" i="14"/>
  <c r="K302" i="14"/>
  <c r="J302" i="14"/>
  <c r="I302" i="14"/>
  <c r="H302" i="14"/>
  <c r="G302" i="14"/>
  <c r="F302" i="14"/>
  <c r="K301" i="14"/>
  <c r="J301" i="14"/>
  <c r="I301" i="14"/>
  <c r="G301" i="14"/>
  <c r="H301" i="14" s="1"/>
  <c r="F301" i="14"/>
  <c r="K300" i="14"/>
  <c r="J300" i="14"/>
  <c r="I300" i="14"/>
  <c r="H300" i="14"/>
  <c r="G300" i="14"/>
  <c r="F300" i="14"/>
  <c r="K299" i="14"/>
  <c r="J299" i="14"/>
  <c r="I299" i="14"/>
  <c r="G299" i="14"/>
  <c r="H299" i="14" s="1"/>
  <c r="F299" i="14"/>
  <c r="K298" i="14"/>
  <c r="J298" i="14"/>
  <c r="I298" i="14"/>
  <c r="H298" i="14"/>
  <c r="G298" i="14"/>
  <c r="F298" i="14"/>
  <c r="K297" i="14"/>
  <c r="J297" i="14"/>
  <c r="I297" i="14"/>
  <c r="G297" i="14"/>
  <c r="H297" i="14" s="1"/>
  <c r="F297" i="14"/>
  <c r="K296" i="14"/>
  <c r="J296" i="14"/>
  <c r="I296" i="14"/>
  <c r="H296" i="14"/>
  <c r="G296" i="14"/>
  <c r="F296" i="14"/>
  <c r="K295" i="14"/>
  <c r="J295" i="14"/>
  <c r="I295" i="14"/>
  <c r="G295" i="14"/>
  <c r="H295" i="14" s="1"/>
  <c r="F295" i="14"/>
  <c r="K294" i="14"/>
  <c r="J294" i="14"/>
  <c r="I294" i="14"/>
  <c r="H294" i="14"/>
  <c r="G294" i="14"/>
  <c r="F294" i="14"/>
  <c r="K293" i="14"/>
  <c r="J293" i="14"/>
  <c r="I293" i="14"/>
  <c r="G293" i="14"/>
  <c r="H293" i="14" s="1"/>
  <c r="F293" i="14"/>
  <c r="K292" i="14"/>
  <c r="J292" i="14"/>
  <c r="I292" i="14"/>
  <c r="H292" i="14"/>
  <c r="G292" i="14"/>
  <c r="F292" i="14"/>
  <c r="K291" i="14"/>
  <c r="J291" i="14"/>
  <c r="I291" i="14"/>
  <c r="G291" i="14"/>
  <c r="H291" i="14" s="1"/>
  <c r="F291" i="14"/>
  <c r="K290" i="14"/>
  <c r="J290" i="14"/>
  <c r="I290" i="14"/>
  <c r="H290" i="14"/>
  <c r="G290" i="14"/>
  <c r="F290" i="14"/>
  <c r="K289" i="14"/>
  <c r="J289" i="14"/>
  <c r="I289" i="14"/>
  <c r="G289" i="14"/>
  <c r="H289" i="14" s="1"/>
  <c r="F289" i="14"/>
  <c r="K288" i="14"/>
  <c r="J288" i="14"/>
  <c r="I288" i="14"/>
  <c r="H288" i="14"/>
  <c r="G288" i="14"/>
  <c r="F288" i="14"/>
  <c r="K287" i="14"/>
  <c r="J287" i="14"/>
  <c r="I287" i="14"/>
  <c r="G287" i="14"/>
  <c r="H287" i="14" s="1"/>
  <c r="F287" i="14"/>
  <c r="K286" i="14"/>
  <c r="J286" i="14"/>
  <c r="I286" i="14"/>
  <c r="H286" i="14"/>
  <c r="G286" i="14"/>
  <c r="F286" i="14"/>
  <c r="K285" i="14"/>
  <c r="J285" i="14"/>
  <c r="I285" i="14"/>
  <c r="G285" i="14"/>
  <c r="H285" i="14" s="1"/>
  <c r="F285" i="14"/>
  <c r="K284" i="14"/>
  <c r="J284" i="14"/>
  <c r="I284" i="14"/>
  <c r="H284" i="14"/>
  <c r="G284" i="14"/>
  <c r="F284" i="14"/>
  <c r="K283" i="14"/>
  <c r="J283" i="14"/>
  <c r="I283" i="14"/>
  <c r="G283" i="14"/>
  <c r="H283" i="14" s="1"/>
  <c r="F283" i="14"/>
  <c r="K282" i="14"/>
  <c r="J282" i="14"/>
  <c r="I282" i="14"/>
  <c r="H282" i="14"/>
  <c r="G282" i="14"/>
  <c r="F282" i="14"/>
  <c r="K281" i="14"/>
  <c r="J281" i="14"/>
  <c r="I281" i="14"/>
  <c r="G281" i="14"/>
  <c r="H281" i="14" s="1"/>
  <c r="F281" i="14"/>
  <c r="K280" i="14"/>
  <c r="J280" i="14"/>
  <c r="I280" i="14"/>
  <c r="H280" i="14"/>
  <c r="G280" i="14"/>
  <c r="F280" i="14"/>
  <c r="K279" i="14"/>
  <c r="J279" i="14"/>
  <c r="I279" i="14"/>
  <c r="G279" i="14"/>
  <c r="H279" i="14" s="1"/>
  <c r="F279" i="14"/>
  <c r="K278" i="14"/>
  <c r="J278" i="14"/>
  <c r="I278" i="14"/>
  <c r="H278" i="14"/>
  <c r="G278" i="14"/>
  <c r="F278" i="14"/>
  <c r="K277" i="14"/>
  <c r="J277" i="14"/>
  <c r="I277" i="14"/>
  <c r="G277" i="14"/>
  <c r="H277" i="14" s="1"/>
  <c r="F277" i="14"/>
  <c r="K276" i="14"/>
  <c r="J276" i="14"/>
  <c r="I276" i="14"/>
  <c r="H276" i="14"/>
  <c r="G276" i="14"/>
  <c r="F276" i="14"/>
  <c r="K275" i="14"/>
  <c r="J275" i="14"/>
  <c r="I275" i="14"/>
  <c r="G275" i="14"/>
  <c r="H275" i="14" s="1"/>
  <c r="F275" i="14"/>
  <c r="K274" i="14"/>
  <c r="J274" i="14"/>
  <c r="I274" i="14"/>
  <c r="H274" i="14"/>
  <c r="G274" i="14"/>
  <c r="F274" i="14"/>
  <c r="K273" i="14"/>
  <c r="J273" i="14"/>
  <c r="I273" i="14"/>
  <c r="G273" i="14"/>
  <c r="H273" i="14" s="1"/>
  <c r="F273" i="14"/>
  <c r="K272" i="14"/>
  <c r="J272" i="14"/>
  <c r="I272" i="14"/>
  <c r="H272" i="14"/>
  <c r="G272" i="14"/>
  <c r="F272" i="14"/>
  <c r="K271" i="14"/>
  <c r="J271" i="14"/>
  <c r="I271" i="14"/>
  <c r="G271" i="14"/>
  <c r="H271" i="14" s="1"/>
  <c r="F271" i="14"/>
  <c r="K270" i="14"/>
  <c r="J270" i="14"/>
  <c r="I270" i="14"/>
  <c r="H270" i="14"/>
  <c r="G270" i="14"/>
  <c r="F270" i="14"/>
  <c r="K269" i="14"/>
  <c r="J269" i="14"/>
  <c r="I269" i="14"/>
  <c r="G269" i="14"/>
  <c r="H269" i="14" s="1"/>
  <c r="F269" i="14"/>
  <c r="K268" i="14"/>
  <c r="J268" i="14"/>
  <c r="I268" i="14"/>
  <c r="H268" i="14"/>
  <c r="G268" i="14"/>
  <c r="F268" i="14"/>
  <c r="K267" i="14"/>
  <c r="J267" i="14"/>
  <c r="I267" i="14"/>
  <c r="G267" i="14"/>
  <c r="H267" i="14" s="1"/>
  <c r="F267" i="14"/>
  <c r="K266" i="14"/>
  <c r="J266" i="14"/>
  <c r="I266" i="14"/>
  <c r="H266" i="14"/>
  <c r="G266" i="14"/>
  <c r="F266" i="14"/>
  <c r="K265" i="14"/>
  <c r="J265" i="14"/>
  <c r="I265" i="14"/>
  <c r="G265" i="14"/>
  <c r="H265" i="14" s="1"/>
  <c r="F265" i="14"/>
  <c r="K264" i="14"/>
  <c r="J264" i="14"/>
  <c r="I264" i="14"/>
  <c r="H264" i="14"/>
  <c r="G264" i="14"/>
  <c r="F264" i="14"/>
  <c r="K263" i="14"/>
  <c r="J263" i="14"/>
  <c r="I263" i="14"/>
  <c r="G263" i="14"/>
  <c r="H263" i="14" s="1"/>
  <c r="F263" i="14"/>
  <c r="K262" i="14"/>
  <c r="J262" i="14"/>
  <c r="I262" i="14"/>
  <c r="H262" i="14"/>
  <c r="G262" i="14"/>
  <c r="F262" i="14"/>
  <c r="K261" i="14"/>
  <c r="J261" i="14"/>
  <c r="I261" i="14"/>
  <c r="G261" i="14"/>
  <c r="H261" i="14" s="1"/>
  <c r="F261" i="14"/>
  <c r="K260" i="14"/>
  <c r="J260" i="14"/>
  <c r="I260" i="14"/>
  <c r="H260" i="14"/>
  <c r="G260" i="14"/>
  <c r="F260" i="14"/>
  <c r="K259" i="14"/>
  <c r="J259" i="14"/>
  <c r="I259" i="14"/>
  <c r="G259" i="14"/>
  <c r="H259" i="14" s="1"/>
  <c r="F259" i="14"/>
  <c r="K258" i="14"/>
  <c r="J258" i="14"/>
  <c r="I258" i="14"/>
  <c r="H258" i="14"/>
  <c r="G258" i="14"/>
  <c r="F258" i="14"/>
  <c r="K257" i="14"/>
  <c r="J257" i="14"/>
  <c r="I257" i="14"/>
  <c r="G257" i="14"/>
  <c r="H257" i="14" s="1"/>
  <c r="F257" i="14"/>
  <c r="K256" i="14"/>
  <c r="J256" i="14"/>
  <c r="I256" i="14"/>
  <c r="H256" i="14"/>
  <c r="G256" i="14"/>
  <c r="F256" i="14"/>
  <c r="K255" i="14"/>
  <c r="J255" i="14"/>
  <c r="I255" i="14"/>
  <c r="G255" i="14"/>
  <c r="H255" i="14" s="1"/>
  <c r="F255" i="14"/>
  <c r="K254" i="14"/>
  <c r="J254" i="14"/>
  <c r="I254" i="14"/>
  <c r="H254" i="14"/>
  <c r="G254" i="14"/>
  <c r="F254" i="14"/>
  <c r="K253" i="14"/>
  <c r="J253" i="14"/>
  <c r="I253" i="14"/>
  <c r="G253" i="14"/>
  <c r="H253" i="14" s="1"/>
  <c r="F253" i="14"/>
  <c r="K252" i="14"/>
  <c r="J252" i="14"/>
  <c r="I252" i="14"/>
  <c r="H252" i="14"/>
  <c r="G252" i="14"/>
  <c r="F252" i="14"/>
  <c r="K251" i="14"/>
  <c r="J251" i="14"/>
  <c r="I251" i="14"/>
  <c r="G251" i="14"/>
  <c r="H251" i="14" s="1"/>
  <c r="F251" i="14"/>
  <c r="K250" i="14"/>
  <c r="J250" i="14"/>
  <c r="I250" i="14"/>
  <c r="H250" i="14"/>
  <c r="G250" i="14"/>
  <c r="F250" i="14"/>
  <c r="K249" i="14"/>
  <c r="J249" i="14"/>
  <c r="I249" i="14"/>
  <c r="G249" i="14"/>
  <c r="H249" i="14" s="1"/>
  <c r="F249" i="14"/>
  <c r="K248" i="14"/>
  <c r="J248" i="14"/>
  <c r="I248" i="14"/>
  <c r="H248" i="14"/>
  <c r="G248" i="14"/>
  <c r="F248" i="14"/>
  <c r="K247" i="14"/>
  <c r="J247" i="14"/>
  <c r="I247" i="14"/>
  <c r="G247" i="14"/>
  <c r="H247" i="14" s="1"/>
  <c r="F247" i="14"/>
  <c r="K246" i="14"/>
  <c r="J246" i="14"/>
  <c r="I246" i="14"/>
  <c r="H246" i="14"/>
  <c r="G246" i="14"/>
  <c r="F246" i="14"/>
  <c r="K245" i="14"/>
  <c r="J245" i="14"/>
  <c r="I245" i="14"/>
  <c r="G245" i="14"/>
  <c r="H245" i="14" s="1"/>
  <c r="F245" i="14"/>
  <c r="K244" i="14"/>
  <c r="J244" i="14"/>
  <c r="I244" i="14"/>
  <c r="H244" i="14"/>
  <c r="G244" i="14"/>
  <c r="F244" i="14"/>
  <c r="K243" i="14"/>
  <c r="J243" i="14"/>
  <c r="I243" i="14"/>
  <c r="G243" i="14"/>
  <c r="H243" i="14" s="1"/>
  <c r="F243" i="14"/>
  <c r="K242" i="14"/>
  <c r="J242" i="14"/>
  <c r="I242" i="14"/>
  <c r="H242" i="14"/>
  <c r="G242" i="14"/>
  <c r="F242" i="14"/>
  <c r="K241" i="14"/>
  <c r="J241" i="14"/>
  <c r="I241" i="14"/>
  <c r="G241" i="14"/>
  <c r="H241" i="14" s="1"/>
  <c r="F241" i="14"/>
  <c r="K240" i="14"/>
  <c r="J240" i="14"/>
  <c r="I240" i="14"/>
  <c r="H240" i="14"/>
  <c r="G240" i="14"/>
  <c r="F240" i="14"/>
  <c r="K239" i="14"/>
  <c r="J239" i="14"/>
  <c r="I239" i="14"/>
  <c r="G239" i="14"/>
  <c r="H239" i="14" s="1"/>
  <c r="F239" i="14"/>
  <c r="K238" i="14"/>
  <c r="J238" i="14"/>
  <c r="I238" i="14"/>
  <c r="H238" i="14"/>
  <c r="G238" i="14"/>
  <c r="F238" i="14"/>
  <c r="K237" i="14"/>
  <c r="J237" i="14"/>
  <c r="I237" i="14"/>
  <c r="G237" i="14"/>
  <c r="H237" i="14" s="1"/>
  <c r="F237" i="14"/>
  <c r="K236" i="14"/>
  <c r="J236" i="14"/>
  <c r="I236" i="14"/>
  <c r="H236" i="14"/>
  <c r="G236" i="14"/>
  <c r="F236" i="14"/>
  <c r="K235" i="14"/>
  <c r="J235" i="14"/>
  <c r="I235" i="14"/>
  <c r="G235" i="14"/>
  <c r="H235" i="14" s="1"/>
  <c r="F235" i="14"/>
  <c r="K234" i="14"/>
  <c r="J234" i="14"/>
  <c r="I234" i="14"/>
  <c r="H234" i="14"/>
  <c r="G234" i="14"/>
  <c r="F234" i="14"/>
  <c r="K233" i="14"/>
  <c r="J233" i="14"/>
  <c r="I233" i="14"/>
  <c r="G233" i="14"/>
  <c r="H233" i="14" s="1"/>
  <c r="F233" i="14"/>
  <c r="K232" i="14"/>
  <c r="J232" i="14"/>
  <c r="I232" i="14"/>
  <c r="H232" i="14"/>
  <c r="G232" i="14"/>
  <c r="F232" i="14"/>
  <c r="K231" i="14"/>
  <c r="J231" i="14"/>
  <c r="I231" i="14"/>
  <c r="G231" i="14"/>
  <c r="H231" i="14" s="1"/>
  <c r="F231" i="14"/>
  <c r="K230" i="14"/>
  <c r="J230" i="14"/>
  <c r="I230" i="14"/>
  <c r="H230" i="14"/>
  <c r="G230" i="14"/>
  <c r="F230" i="14"/>
  <c r="K229" i="14"/>
  <c r="J229" i="14"/>
  <c r="I229" i="14"/>
  <c r="G229" i="14"/>
  <c r="H229" i="14" s="1"/>
  <c r="F229" i="14"/>
  <c r="K228" i="14"/>
  <c r="J228" i="14"/>
  <c r="I228" i="14"/>
  <c r="H228" i="14"/>
  <c r="G228" i="14"/>
  <c r="F228" i="14"/>
  <c r="K227" i="14"/>
  <c r="J227" i="14"/>
  <c r="I227" i="14"/>
  <c r="G227" i="14"/>
  <c r="H227" i="14" s="1"/>
  <c r="F227" i="14"/>
  <c r="K226" i="14"/>
  <c r="J226" i="14"/>
  <c r="I226" i="14"/>
  <c r="G226" i="14"/>
  <c r="H226" i="14" s="1"/>
  <c r="F226" i="14"/>
  <c r="K225" i="14"/>
  <c r="J225" i="14"/>
  <c r="I225" i="14"/>
  <c r="G225" i="14"/>
  <c r="H225" i="14" s="1"/>
  <c r="F225" i="14"/>
  <c r="K224" i="14"/>
  <c r="J224" i="14"/>
  <c r="I224" i="14"/>
  <c r="H224" i="14"/>
  <c r="G224" i="14"/>
  <c r="F224" i="14"/>
  <c r="K223" i="14"/>
  <c r="J223" i="14"/>
  <c r="I223" i="14"/>
  <c r="G223" i="14"/>
  <c r="H223" i="14" s="1"/>
  <c r="F223" i="14"/>
  <c r="K222" i="14"/>
  <c r="J222" i="14"/>
  <c r="I222" i="14"/>
  <c r="G222" i="14"/>
  <c r="H222" i="14" s="1"/>
  <c r="F222" i="14"/>
  <c r="K221" i="14"/>
  <c r="J221" i="14"/>
  <c r="I221" i="14"/>
  <c r="G221" i="14"/>
  <c r="H221" i="14" s="1"/>
  <c r="F221" i="14"/>
  <c r="K220" i="14"/>
  <c r="J220" i="14"/>
  <c r="I220" i="14"/>
  <c r="G220" i="14"/>
  <c r="H220" i="14" s="1"/>
  <c r="F220" i="14"/>
  <c r="K219" i="14"/>
  <c r="J219" i="14"/>
  <c r="I219" i="14"/>
  <c r="G219" i="14"/>
  <c r="H219" i="14" s="1"/>
  <c r="F219" i="14"/>
  <c r="K218" i="14"/>
  <c r="J218" i="14"/>
  <c r="I218" i="14"/>
  <c r="G218" i="14"/>
  <c r="H218" i="14" s="1"/>
  <c r="F218" i="14"/>
  <c r="K217" i="14"/>
  <c r="J217" i="14"/>
  <c r="I217" i="14"/>
  <c r="G217" i="14"/>
  <c r="H217" i="14" s="1"/>
  <c r="F217" i="14"/>
  <c r="K216" i="14"/>
  <c r="J216" i="14"/>
  <c r="I216" i="14"/>
  <c r="H216" i="14"/>
  <c r="G216" i="14"/>
  <c r="F216" i="14"/>
  <c r="K215" i="14"/>
  <c r="J215" i="14"/>
  <c r="I215" i="14"/>
  <c r="G215" i="14"/>
  <c r="H215" i="14" s="1"/>
  <c r="F215" i="14"/>
  <c r="K214" i="14"/>
  <c r="J214" i="14"/>
  <c r="I214" i="14"/>
  <c r="G214" i="14"/>
  <c r="H214" i="14" s="1"/>
  <c r="F214" i="14"/>
  <c r="K213" i="14"/>
  <c r="J213" i="14"/>
  <c r="I213" i="14"/>
  <c r="G213" i="14"/>
  <c r="H213" i="14" s="1"/>
  <c r="F213" i="14"/>
  <c r="K212" i="14"/>
  <c r="J212" i="14"/>
  <c r="I212" i="14"/>
  <c r="G212" i="14"/>
  <c r="H212" i="14" s="1"/>
  <c r="F212" i="14"/>
  <c r="K211" i="14"/>
  <c r="J211" i="14"/>
  <c r="I211" i="14"/>
  <c r="G211" i="14"/>
  <c r="H211" i="14" s="1"/>
  <c r="F211" i="14"/>
  <c r="K210" i="14"/>
  <c r="J210" i="14"/>
  <c r="I210" i="14"/>
  <c r="G210" i="14"/>
  <c r="H210" i="14" s="1"/>
  <c r="F210" i="14"/>
  <c r="K209" i="14"/>
  <c r="J209" i="14"/>
  <c r="I209" i="14"/>
  <c r="G209" i="14"/>
  <c r="H209" i="14" s="1"/>
  <c r="F209" i="14"/>
  <c r="K208" i="14"/>
  <c r="J208" i="14"/>
  <c r="I208" i="14"/>
  <c r="H208" i="14"/>
  <c r="G208" i="14"/>
  <c r="F208" i="14"/>
  <c r="K207" i="14"/>
  <c r="J207" i="14"/>
  <c r="I207" i="14"/>
  <c r="G207" i="14"/>
  <c r="H207" i="14" s="1"/>
  <c r="F207" i="14"/>
  <c r="K206" i="14"/>
  <c r="J206" i="14"/>
  <c r="I206" i="14"/>
  <c r="H206" i="14"/>
  <c r="G206" i="14"/>
  <c r="F206" i="14"/>
  <c r="K205" i="14"/>
  <c r="J205" i="14"/>
  <c r="I205" i="14"/>
  <c r="G205" i="14"/>
  <c r="H205" i="14" s="1"/>
  <c r="F205" i="14"/>
  <c r="K204" i="14"/>
  <c r="J204" i="14"/>
  <c r="I204" i="14"/>
  <c r="G204" i="14"/>
  <c r="H204" i="14" s="1"/>
  <c r="F204" i="14"/>
  <c r="K203" i="14"/>
  <c r="J203" i="14"/>
  <c r="I203" i="14"/>
  <c r="G203" i="14"/>
  <c r="H203" i="14" s="1"/>
  <c r="F203" i="14"/>
  <c r="K202" i="14"/>
  <c r="J202" i="14"/>
  <c r="I202" i="14"/>
  <c r="G202" i="14"/>
  <c r="H202" i="14" s="1"/>
  <c r="F202" i="14"/>
  <c r="K201" i="14"/>
  <c r="J201" i="14"/>
  <c r="I201" i="14"/>
  <c r="G201" i="14"/>
  <c r="H201" i="14" s="1"/>
  <c r="F201" i="14"/>
  <c r="K200" i="14"/>
  <c r="J200" i="14"/>
  <c r="I200" i="14"/>
  <c r="H200" i="14"/>
  <c r="G200" i="14"/>
  <c r="F200" i="14"/>
  <c r="K199" i="14"/>
  <c r="J199" i="14"/>
  <c r="I199" i="14"/>
  <c r="G199" i="14"/>
  <c r="H199" i="14" s="1"/>
  <c r="F199" i="14"/>
  <c r="K198" i="14"/>
  <c r="J198" i="14"/>
  <c r="I198" i="14"/>
  <c r="H198" i="14"/>
  <c r="G198" i="14"/>
  <c r="F198" i="14"/>
  <c r="K197" i="14"/>
  <c r="J197" i="14"/>
  <c r="I197" i="14"/>
  <c r="G197" i="14"/>
  <c r="H197" i="14" s="1"/>
  <c r="F197" i="14"/>
  <c r="K196" i="14"/>
  <c r="J196" i="14"/>
  <c r="I196" i="14"/>
  <c r="H196" i="14"/>
  <c r="G196" i="14"/>
  <c r="F196" i="14"/>
  <c r="K195" i="14"/>
  <c r="J195" i="14"/>
  <c r="I195" i="14"/>
  <c r="G195" i="14"/>
  <c r="H195" i="14" s="1"/>
  <c r="F195" i="14"/>
  <c r="K194" i="14"/>
  <c r="J194" i="14"/>
  <c r="I194" i="14"/>
  <c r="H194" i="14"/>
  <c r="G194" i="14"/>
  <c r="F194" i="14"/>
  <c r="K193" i="14"/>
  <c r="J193" i="14"/>
  <c r="I193" i="14"/>
  <c r="G193" i="14"/>
  <c r="H193" i="14" s="1"/>
  <c r="F193" i="14"/>
  <c r="K192" i="14"/>
  <c r="J192" i="14"/>
  <c r="I192" i="14"/>
  <c r="H192" i="14"/>
  <c r="G192" i="14"/>
  <c r="F192" i="14"/>
  <c r="K191" i="14"/>
  <c r="J191" i="14"/>
  <c r="I191" i="14"/>
  <c r="G191" i="14"/>
  <c r="H191" i="14" s="1"/>
  <c r="F191" i="14"/>
  <c r="K190" i="14"/>
  <c r="J190" i="14"/>
  <c r="I190" i="14"/>
  <c r="H190" i="14"/>
  <c r="G190" i="14"/>
  <c r="F190" i="14"/>
  <c r="K189" i="14"/>
  <c r="J189" i="14"/>
  <c r="I189" i="14"/>
  <c r="G189" i="14"/>
  <c r="H189" i="14" s="1"/>
  <c r="F189" i="14"/>
  <c r="K188" i="14"/>
  <c r="J188" i="14"/>
  <c r="I188" i="14"/>
  <c r="H188" i="14"/>
  <c r="G188" i="14"/>
  <c r="F188" i="14"/>
  <c r="K187" i="14"/>
  <c r="J187" i="14"/>
  <c r="I187" i="14"/>
  <c r="G187" i="14"/>
  <c r="H187" i="14" s="1"/>
  <c r="F187" i="14"/>
  <c r="K186" i="14"/>
  <c r="J186" i="14"/>
  <c r="I186" i="14"/>
  <c r="H186" i="14"/>
  <c r="G186" i="14"/>
  <c r="F186" i="14"/>
  <c r="K185" i="14"/>
  <c r="J185" i="14"/>
  <c r="I185" i="14"/>
  <c r="G185" i="14"/>
  <c r="H185" i="14" s="1"/>
  <c r="F185" i="14"/>
  <c r="K184" i="14"/>
  <c r="J184" i="14"/>
  <c r="I184" i="14"/>
  <c r="H184" i="14"/>
  <c r="G184" i="14"/>
  <c r="F184" i="14"/>
  <c r="K183" i="14"/>
  <c r="J183" i="14"/>
  <c r="I183" i="14"/>
  <c r="G183" i="14"/>
  <c r="H183" i="14" s="1"/>
  <c r="F183" i="14"/>
  <c r="K182" i="14"/>
  <c r="J182" i="14"/>
  <c r="I182" i="14"/>
  <c r="H182" i="14"/>
  <c r="G182" i="14"/>
  <c r="F182" i="14"/>
  <c r="K181" i="14"/>
  <c r="J181" i="14"/>
  <c r="I181" i="14"/>
  <c r="G181" i="14"/>
  <c r="H181" i="14" s="1"/>
  <c r="F181" i="14"/>
  <c r="K180" i="14"/>
  <c r="J180" i="14"/>
  <c r="I180" i="14"/>
  <c r="H180" i="14"/>
  <c r="G180" i="14"/>
  <c r="F180" i="14"/>
  <c r="K179" i="14"/>
  <c r="J179" i="14"/>
  <c r="I179" i="14"/>
  <c r="G179" i="14"/>
  <c r="H179" i="14" s="1"/>
  <c r="F179" i="14"/>
  <c r="K178" i="14"/>
  <c r="J178" i="14"/>
  <c r="I178" i="14"/>
  <c r="H178" i="14"/>
  <c r="G178" i="14"/>
  <c r="F178" i="14"/>
  <c r="K177" i="14"/>
  <c r="J177" i="14"/>
  <c r="I177" i="14"/>
  <c r="G177" i="14"/>
  <c r="H177" i="14" s="1"/>
  <c r="F177" i="14"/>
  <c r="K176" i="14"/>
  <c r="J176" i="14"/>
  <c r="I176" i="14"/>
  <c r="H176" i="14"/>
  <c r="G176" i="14"/>
  <c r="F176" i="14"/>
  <c r="K175" i="14"/>
  <c r="J175" i="14"/>
  <c r="I175" i="14"/>
  <c r="G175" i="14"/>
  <c r="H175" i="14" s="1"/>
  <c r="F175" i="14"/>
  <c r="K174" i="14"/>
  <c r="J174" i="14"/>
  <c r="I174" i="14"/>
  <c r="H174" i="14"/>
  <c r="G174" i="14"/>
  <c r="F174" i="14"/>
  <c r="K173" i="14"/>
  <c r="J173" i="14"/>
  <c r="I173" i="14"/>
  <c r="G173" i="14"/>
  <c r="H173" i="14" s="1"/>
  <c r="F173" i="14"/>
  <c r="K172" i="14"/>
  <c r="J172" i="14"/>
  <c r="I172" i="14"/>
  <c r="H172" i="14"/>
  <c r="G172" i="14"/>
  <c r="F172" i="14"/>
  <c r="K171" i="14"/>
  <c r="J171" i="14"/>
  <c r="I171" i="14"/>
  <c r="G171" i="14"/>
  <c r="H171" i="14" s="1"/>
  <c r="F171" i="14"/>
  <c r="K170" i="14"/>
  <c r="J170" i="14"/>
  <c r="I170" i="14"/>
  <c r="H170" i="14"/>
  <c r="G170" i="14"/>
  <c r="F170" i="14"/>
  <c r="K169" i="14"/>
  <c r="J169" i="14"/>
  <c r="I169" i="14"/>
  <c r="G169" i="14"/>
  <c r="H169" i="14" s="1"/>
  <c r="F169" i="14"/>
  <c r="K168" i="14"/>
  <c r="J168" i="14"/>
  <c r="I168" i="14"/>
  <c r="H168" i="14"/>
  <c r="G168" i="14"/>
  <c r="F168" i="14"/>
  <c r="K167" i="14"/>
  <c r="J167" i="14"/>
  <c r="I167" i="14"/>
  <c r="G167" i="14"/>
  <c r="H167" i="14" s="1"/>
  <c r="F167" i="14"/>
  <c r="K166" i="14"/>
  <c r="J166" i="14"/>
  <c r="I166" i="14"/>
  <c r="H166" i="14"/>
  <c r="G166" i="14"/>
  <c r="F166" i="14"/>
  <c r="K165" i="14"/>
  <c r="J165" i="14"/>
  <c r="I165" i="14"/>
  <c r="G165" i="14"/>
  <c r="H165" i="14" s="1"/>
  <c r="F165" i="14"/>
  <c r="K164" i="14"/>
  <c r="J164" i="14"/>
  <c r="I164" i="14"/>
  <c r="H164" i="14"/>
  <c r="G164" i="14"/>
  <c r="F164" i="14"/>
  <c r="K163" i="14"/>
  <c r="J163" i="14"/>
  <c r="I163" i="14"/>
  <c r="G163" i="14"/>
  <c r="H163" i="14" s="1"/>
  <c r="F163" i="14"/>
  <c r="K162" i="14"/>
  <c r="J162" i="14"/>
  <c r="I162" i="14"/>
  <c r="H162" i="14"/>
  <c r="G162" i="14"/>
  <c r="F162" i="14"/>
  <c r="K161" i="14"/>
  <c r="J161" i="14"/>
  <c r="I161" i="14"/>
  <c r="G161" i="14"/>
  <c r="H161" i="14" s="1"/>
  <c r="F161" i="14"/>
  <c r="K160" i="14"/>
  <c r="J160" i="14"/>
  <c r="I160" i="14"/>
  <c r="H160" i="14"/>
  <c r="G160" i="14"/>
  <c r="F160" i="14"/>
  <c r="K159" i="14"/>
  <c r="J159" i="14"/>
  <c r="I159" i="14"/>
  <c r="G159" i="14"/>
  <c r="H159" i="14" s="1"/>
  <c r="F159" i="14"/>
  <c r="K158" i="14"/>
  <c r="J158" i="14"/>
  <c r="I158" i="14"/>
  <c r="H158" i="14"/>
  <c r="G158" i="14"/>
  <c r="F158" i="14"/>
  <c r="K157" i="14"/>
  <c r="J157" i="14"/>
  <c r="I157" i="14"/>
  <c r="G157" i="14"/>
  <c r="H157" i="14" s="1"/>
  <c r="F157" i="14"/>
  <c r="K156" i="14"/>
  <c r="J156" i="14"/>
  <c r="I156" i="14"/>
  <c r="H156" i="14"/>
  <c r="G156" i="14"/>
  <c r="F156" i="14"/>
  <c r="K155" i="14"/>
  <c r="J155" i="14"/>
  <c r="I155" i="14"/>
  <c r="G155" i="14"/>
  <c r="H155" i="14" s="1"/>
  <c r="F155" i="14"/>
  <c r="K154" i="14"/>
  <c r="J154" i="14"/>
  <c r="I154" i="14"/>
  <c r="H154" i="14"/>
  <c r="G154" i="14"/>
  <c r="F154" i="14"/>
  <c r="K153" i="14"/>
  <c r="J153" i="14"/>
  <c r="I153" i="14"/>
  <c r="G153" i="14"/>
  <c r="H153" i="14" s="1"/>
  <c r="F153" i="14"/>
  <c r="K152" i="14"/>
  <c r="J152" i="14"/>
  <c r="I152" i="14"/>
  <c r="H152" i="14"/>
  <c r="G152" i="14"/>
  <c r="F152" i="14"/>
  <c r="K151" i="14"/>
  <c r="J151" i="14"/>
  <c r="I151" i="14"/>
  <c r="G151" i="14"/>
  <c r="H151" i="14" s="1"/>
  <c r="F151" i="14"/>
  <c r="K150" i="14"/>
  <c r="J150" i="14"/>
  <c r="I150" i="14"/>
  <c r="H150" i="14"/>
  <c r="G150" i="14"/>
  <c r="F150" i="14"/>
  <c r="K149" i="14"/>
  <c r="J149" i="14"/>
  <c r="I149" i="14"/>
  <c r="G149" i="14"/>
  <c r="H149" i="14" s="1"/>
  <c r="F149" i="14"/>
  <c r="K148" i="14"/>
  <c r="J148" i="14"/>
  <c r="I148" i="14"/>
  <c r="H148" i="14"/>
  <c r="G148" i="14"/>
  <c r="F148" i="14"/>
  <c r="K147" i="14"/>
  <c r="J147" i="14"/>
  <c r="I147" i="14"/>
  <c r="G147" i="14"/>
  <c r="H147" i="14" s="1"/>
  <c r="F147" i="14"/>
  <c r="K146" i="14"/>
  <c r="J146" i="14"/>
  <c r="I146" i="14"/>
  <c r="H146" i="14"/>
  <c r="G146" i="14"/>
  <c r="F146" i="14"/>
  <c r="K145" i="14"/>
  <c r="J145" i="14"/>
  <c r="I145" i="14"/>
  <c r="G145" i="14"/>
  <c r="H145" i="14" s="1"/>
  <c r="F145" i="14"/>
  <c r="K144" i="14"/>
  <c r="J144" i="14"/>
  <c r="I144" i="14"/>
  <c r="H144" i="14"/>
  <c r="G144" i="14"/>
  <c r="F144" i="14"/>
  <c r="K143" i="14"/>
  <c r="J143" i="14"/>
  <c r="I143" i="14"/>
  <c r="G143" i="14"/>
  <c r="H143" i="14" s="1"/>
  <c r="F143" i="14"/>
  <c r="K142" i="14"/>
  <c r="J142" i="14"/>
  <c r="I142" i="14"/>
  <c r="H142" i="14"/>
  <c r="G142" i="14"/>
  <c r="F142" i="14"/>
  <c r="K141" i="14"/>
  <c r="J141" i="14"/>
  <c r="I141" i="14"/>
  <c r="G141" i="14"/>
  <c r="H141" i="14" s="1"/>
  <c r="F141" i="14"/>
  <c r="K140" i="14"/>
  <c r="J140" i="14"/>
  <c r="I140" i="14"/>
  <c r="H140" i="14"/>
  <c r="G140" i="14"/>
  <c r="F140" i="14"/>
  <c r="K139" i="14"/>
  <c r="J139" i="14"/>
  <c r="I139" i="14"/>
  <c r="G139" i="14"/>
  <c r="H139" i="14" s="1"/>
  <c r="F139" i="14"/>
  <c r="K138" i="14"/>
  <c r="J138" i="14"/>
  <c r="I138" i="14"/>
  <c r="H138" i="14"/>
  <c r="G138" i="14"/>
  <c r="F138" i="14"/>
  <c r="K137" i="14"/>
  <c r="J137" i="14"/>
  <c r="I137" i="14"/>
  <c r="G137" i="14"/>
  <c r="H137" i="14" s="1"/>
  <c r="F137" i="14"/>
  <c r="K136" i="14"/>
  <c r="J136" i="14"/>
  <c r="I136" i="14"/>
  <c r="H136" i="14"/>
  <c r="G136" i="14"/>
  <c r="F136" i="14"/>
  <c r="K135" i="14"/>
  <c r="J135" i="14"/>
  <c r="I135" i="14"/>
  <c r="G135" i="14"/>
  <c r="H135" i="14" s="1"/>
  <c r="F135" i="14"/>
  <c r="K134" i="14"/>
  <c r="J134" i="14"/>
  <c r="I134" i="14"/>
  <c r="H134" i="14"/>
  <c r="G134" i="14"/>
  <c r="F134" i="14"/>
  <c r="K133" i="14"/>
  <c r="J133" i="14"/>
  <c r="I133" i="14"/>
  <c r="G133" i="14"/>
  <c r="H133" i="14" s="1"/>
  <c r="F133" i="14"/>
  <c r="K132" i="14"/>
  <c r="J132" i="14"/>
  <c r="I132" i="14"/>
  <c r="H132" i="14"/>
  <c r="G132" i="14"/>
  <c r="F132" i="14"/>
  <c r="K131" i="14"/>
  <c r="J131" i="14"/>
  <c r="I131" i="14"/>
  <c r="G131" i="14"/>
  <c r="H131" i="14" s="1"/>
  <c r="F131" i="14"/>
  <c r="K130" i="14"/>
  <c r="J130" i="14"/>
  <c r="I130" i="14"/>
  <c r="H130" i="14"/>
  <c r="G130" i="14"/>
  <c r="F130" i="14"/>
  <c r="K129" i="14"/>
  <c r="J129" i="14"/>
  <c r="I129" i="14"/>
  <c r="G129" i="14"/>
  <c r="H129" i="14" s="1"/>
  <c r="F129" i="14"/>
  <c r="K128" i="14"/>
  <c r="J128" i="14"/>
  <c r="I128" i="14"/>
  <c r="H128" i="14"/>
  <c r="G128" i="14"/>
  <c r="F128" i="14"/>
  <c r="K127" i="14"/>
  <c r="J127" i="14"/>
  <c r="I127" i="14"/>
  <c r="G127" i="14"/>
  <c r="H127" i="14" s="1"/>
  <c r="F127" i="14"/>
  <c r="K126" i="14"/>
  <c r="J126" i="14"/>
  <c r="I126" i="14"/>
  <c r="H126" i="14"/>
  <c r="G126" i="14"/>
  <c r="F126" i="14"/>
  <c r="K125" i="14"/>
  <c r="J125" i="14"/>
  <c r="I125" i="14"/>
  <c r="G125" i="14"/>
  <c r="H125" i="14" s="1"/>
  <c r="F125" i="14"/>
  <c r="K124" i="14"/>
  <c r="J124" i="14"/>
  <c r="I124" i="14"/>
  <c r="H124" i="14"/>
  <c r="G124" i="14"/>
  <c r="F124" i="14"/>
  <c r="K123" i="14"/>
  <c r="J123" i="14"/>
  <c r="I123" i="14"/>
  <c r="G123" i="14"/>
  <c r="H123" i="14" s="1"/>
  <c r="F123" i="14"/>
  <c r="K122" i="14"/>
  <c r="J122" i="14"/>
  <c r="I122" i="14"/>
  <c r="H122" i="14"/>
  <c r="G122" i="14"/>
  <c r="F122" i="14"/>
  <c r="K121" i="14"/>
  <c r="J121" i="14"/>
  <c r="I121" i="14"/>
  <c r="G121" i="14"/>
  <c r="H121" i="14" s="1"/>
  <c r="F121" i="14"/>
  <c r="K120" i="14"/>
  <c r="J120" i="14"/>
  <c r="I120" i="14"/>
  <c r="H120" i="14"/>
  <c r="G120" i="14"/>
  <c r="F120" i="14"/>
  <c r="K119" i="14"/>
  <c r="J119" i="14"/>
  <c r="I119" i="14"/>
  <c r="G119" i="14"/>
  <c r="H119" i="14" s="1"/>
  <c r="F119" i="14"/>
  <c r="K118" i="14"/>
  <c r="J118" i="14"/>
  <c r="I118" i="14"/>
  <c r="H118" i="14"/>
  <c r="G118" i="14"/>
  <c r="F118" i="14"/>
  <c r="K117" i="14"/>
  <c r="J117" i="14"/>
  <c r="I117" i="14"/>
  <c r="G117" i="14"/>
  <c r="H117" i="14" s="1"/>
  <c r="F117" i="14"/>
  <c r="K116" i="14"/>
  <c r="J116" i="14"/>
  <c r="I116" i="14"/>
  <c r="H116" i="14"/>
  <c r="G116" i="14"/>
  <c r="F116" i="14"/>
  <c r="K115" i="14"/>
  <c r="J115" i="14"/>
  <c r="I115" i="14"/>
  <c r="G115" i="14"/>
  <c r="H115" i="14" s="1"/>
  <c r="F115" i="14"/>
  <c r="K114" i="14"/>
  <c r="J114" i="14"/>
  <c r="I114" i="14"/>
  <c r="H114" i="14"/>
  <c r="G114" i="14"/>
  <c r="F114" i="14"/>
  <c r="K113" i="14"/>
  <c r="J113" i="14"/>
  <c r="I113" i="14"/>
  <c r="G113" i="14"/>
  <c r="H113" i="14" s="1"/>
  <c r="F113" i="14"/>
  <c r="K112" i="14"/>
  <c r="J112" i="14"/>
  <c r="I112" i="14"/>
  <c r="H112" i="14"/>
  <c r="G112" i="14"/>
  <c r="F112" i="14"/>
  <c r="K111" i="14"/>
  <c r="J111" i="14"/>
  <c r="I111" i="14"/>
  <c r="G111" i="14"/>
  <c r="H111" i="14" s="1"/>
  <c r="F111" i="14"/>
  <c r="K110" i="14"/>
  <c r="J110" i="14"/>
  <c r="I110" i="14"/>
  <c r="H110" i="14"/>
  <c r="G110" i="14"/>
  <c r="F110" i="14"/>
  <c r="K109" i="14"/>
  <c r="J109" i="14"/>
  <c r="I109" i="14"/>
  <c r="G109" i="14"/>
  <c r="H109" i="14" s="1"/>
  <c r="F109" i="14"/>
  <c r="K108" i="14"/>
  <c r="J108" i="14"/>
  <c r="I108" i="14"/>
  <c r="H108" i="14"/>
  <c r="G108" i="14"/>
  <c r="F108" i="14"/>
  <c r="K107" i="14"/>
  <c r="J107" i="14"/>
  <c r="I107" i="14"/>
  <c r="G107" i="14"/>
  <c r="H107" i="14" s="1"/>
  <c r="F107" i="14"/>
  <c r="K106" i="14"/>
  <c r="J106" i="14"/>
  <c r="I106" i="14"/>
  <c r="H106" i="14"/>
  <c r="G106" i="14"/>
  <c r="F106" i="14"/>
  <c r="K105" i="14"/>
  <c r="J105" i="14"/>
  <c r="I105" i="14"/>
  <c r="G105" i="14"/>
  <c r="H105" i="14" s="1"/>
  <c r="F105" i="14"/>
  <c r="K104" i="14"/>
  <c r="J104" i="14"/>
  <c r="I104" i="14"/>
  <c r="H104" i="14"/>
  <c r="G104" i="14"/>
  <c r="F104" i="14"/>
  <c r="K103" i="14"/>
  <c r="J103" i="14"/>
  <c r="I103" i="14"/>
  <c r="G103" i="14"/>
  <c r="H103" i="14" s="1"/>
  <c r="F103" i="14"/>
  <c r="K102" i="14"/>
  <c r="J102" i="14"/>
  <c r="I102" i="14"/>
  <c r="H102" i="14"/>
  <c r="G102" i="14"/>
  <c r="F102" i="14"/>
  <c r="K101" i="14"/>
  <c r="J101" i="14"/>
  <c r="I101" i="14"/>
  <c r="G101" i="14"/>
  <c r="H101" i="14" s="1"/>
  <c r="F101" i="14"/>
  <c r="K100" i="14"/>
  <c r="J100" i="14"/>
  <c r="I100" i="14"/>
  <c r="H100" i="14"/>
  <c r="G100" i="14"/>
  <c r="F100" i="14"/>
  <c r="K99" i="14"/>
  <c r="J99" i="14"/>
  <c r="I99" i="14"/>
  <c r="G99" i="14"/>
  <c r="H99" i="14" s="1"/>
  <c r="F99" i="14"/>
  <c r="K98" i="14"/>
  <c r="J98" i="14"/>
  <c r="I98" i="14"/>
  <c r="H98" i="14"/>
  <c r="G98" i="14"/>
  <c r="F98" i="14"/>
  <c r="K97" i="14"/>
  <c r="J97" i="14"/>
  <c r="I97" i="14"/>
  <c r="G97" i="14"/>
  <c r="H97" i="14" s="1"/>
  <c r="F97" i="14"/>
  <c r="K96" i="14"/>
  <c r="J96" i="14"/>
  <c r="I96" i="14"/>
  <c r="H96" i="14"/>
  <c r="G96" i="14"/>
  <c r="F96" i="14"/>
  <c r="K95" i="14"/>
  <c r="J95" i="14"/>
  <c r="I95" i="14"/>
  <c r="G95" i="14"/>
  <c r="H95" i="14" s="1"/>
  <c r="F95" i="14"/>
  <c r="K94" i="14"/>
  <c r="J94" i="14"/>
  <c r="I94" i="14"/>
  <c r="H94" i="14"/>
  <c r="G94" i="14"/>
  <c r="F94" i="14"/>
  <c r="K93" i="14"/>
  <c r="J93" i="14"/>
  <c r="I93" i="14"/>
  <c r="G93" i="14"/>
  <c r="H93" i="14" s="1"/>
  <c r="F93" i="14"/>
  <c r="K92" i="14"/>
  <c r="J92" i="14"/>
  <c r="I92" i="14"/>
  <c r="H92" i="14"/>
  <c r="G92" i="14"/>
  <c r="F92" i="14"/>
  <c r="K91" i="14"/>
  <c r="J91" i="14"/>
  <c r="I91" i="14"/>
  <c r="G91" i="14"/>
  <c r="H91" i="14" s="1"/>
  <c r="F91" i="14"/>
  <c r="K90" i="14"/>
  <c r="J90" i="14"/>
  <c r="I90" i="14"/>
  <c r="H90" i="14"/>
  <c r="G90" i="14"/>
  <c r="F90" i="14"/>
  <c r="K89" i="14"/>
  <c r="J89" i="14"/>
  <c r="I89" i="14"/>
  <c r="G89" i="14"/>
  <c r="H89" i="14" s="1"/>
  <c r="F89" i="14"/>
  <c r="K88" i="14"/>
  <c r="J88" i="14"/>
  <c r="I88" i="14"/>
  <c r="H88" i="14"/>
  <c r="G88" i="14"/>
  <c r="F88" i="14"/>
  <c r="K87" i="14"/>
  <c r="J87" i="14"/>
  <c r="I87" i="14"/>
  <c r="G87" i="14"/>
  <c r="H87" i="14" s="1"/>
  <c r="F87" i="14"/>
  <c r="K86" i="14"/>
  <c r="J86" i="14"/>
  <c r="I86" i="14"/>
  <c r="H86" i="14"/>
  <c r="G86" i="14"/>
  <c r="F86" i="14"/>
  <c r="K85" i="14"/>
  <c r="J85" i="14"/>
  <c r="I85" i="14"/>
  <c r="G85" i="14"/>
  <c r="H85" i="14" s="1"/>
  <c r="F85" i="14"/>
  <c r="K84" i="14"/>
  <c r="J84" i="14"/>
  <c r="I84" i="14"/>
  <c r="H84" i="14"/>
  <c r="G84" i="14"/>
  <c r="F84" i="14"/>
  <c r="K83" i="14"/>
  <c r="J83" i="14"/>
  <c r="I83" i="14"/>
  <c r="G83" i="14"/>
  <c r="H83" i="14" s="1"/>
  <c r="F83" i="14"/>
  <c r="K82" i="14"/>
  <c r="J82" i="14"/>
  <c r="I82" i="14"/>
  <c r="H82" i="14"/>
  <c r="G82" i="14"/>
  <c r="F82" i="14"/>
  <c r="K81" i="14"/>
  <c r="J81" i="14"/>
  <c r="I81" i="14"/>
  <c r="G81" i="14"/>
  <c r="H81" i="14" s="1"/>
  <c r="F81" i="14"/>
  <c r="K80" i="14"/>
  <c r="J80" i="14"/>
  <c r="I80" i="14"/>
  <c r="H80" i="14"/>
  <c r="G80" i="14"/>
  <c r="F80" i="14"/>
  <c r="K79" i="14"/>
  <c r="J79" i="14"/>
  <c r="I79" i="14"/>
  <c r="G79" i="14"/>
  <c r="H79" i="14" s="1"/>
  <c r="F79" i="14"/>
  <c r="K78" i="14"/>
  <c r="J78" i="14"/>
  <c r="I78" i="14"/>
  <c r="H78" i="14"/>
  <c r="G78" i="14"/>
  <c r="F78" i="14"/>
  <c r="K77" i="14"/>
  <c r="J77" i="14"/>
  <c r="I77" i="14"/>
  <c r="G77" i="14"/>
  <c r="H77" i="14" s="1"/>
  <c r="F77" i="14"/>
  <c r="K76" i="14"/>
  <c r="J76" i="14"/>
  <c r="I76" i="14"/>
  <c r="H76" i="14"/>
  <c r="G76" i="14"/>
  <c r="F76" i="14"/>
  <c r="K75" i="14"/>
  <c r="J75" i="14"/>
  <c r="I75" i="14"/>
  <c r="G75" i="14"/>
  <c r="H75" i="14" s="1"/>
  <c r="F75" i="14"/>
  <c r="K74" i="14"/>
  <c r="J74" i="14"/>
  <c r="I74" i="14"/>
  <c r="H74" i="14"/>
  <c r="G74" i="14"/>
  <c r="F74" i="14"/>
  <c r="K73" i="14"/>
  <c r="J73" i="14"/>
  <c r="I73" i="14"/>
  <c r="G73" i="14"/>
  <c r="H73" i="14" s="1"/>
  <c r="F73" i="14"/>
  <c r="K72" i="14"/>
  <c r="J72" i="14"/>
  <c r="I72" i="14"/>
  <c r="H72" i="14"/>
  <c r="G72" i="14"/>
  <c r="F72" i="14"/>
  <c r="K71" i="14"/>
  <c r="J71" i="14"/>
  <c r="I71" i="14"/>
  <c r="G71" i="14"/>
  <c r="H71" i="14" s="1"/>
  <c r="F71" i="14"/>
  <c r="K70" i="14"/>
  <c r="J70" i="14"/>
  <c r="I70" i="14"/>
  <c r="H70" i="14"/>
  <c r="G70" i="14"/>
  <c r="F70" i="14"/>
  <c r="K69" i="14"/>
  <c r="J69" i="14"/>
  <c r="I69" i="14"/>
  <c r="G69" i="14"/>
  <c r="H69" i="14" s="1"/>
  <c r="F69" i="14"/>
  <c r="K68" i="14"/>
  <c r="J68" i="14"/>
  <c r="I68" i="14"/>
  <c r="H68" i="14"/>
  <c r="G68" i="14"/>
  <c r="F68" i="14"/>
  <c r="K67" i="14"/>
  <c r="J67" i="14"/>
  <c r="I67" i="14"/>
  <c r="G67" i="14"/>
  <c r="H67" i="14" s="1"/>
  <c r="F67" i="14"/>
  <c r="K66" i="14"/>
  <c r="J66" i="14"/>
  <c r="I66" i="14"/>
  <c r="H66" i="14"/>
  <c r="G66" i="14"/>
  <c r="F66" i="14"/>
  <c r="K65" i="14"/>
  <c r="J65" i="14"/>
  <c r="I65" i="14"/>
  <c r="G65" i="14"/>
  <c r="H65" i="14" s="1"/>
  <c r="F65" i="14"/>
  <c r="K64" i="14"/>
  <c r="J64" i="14"/>
  <c r="I64" i="14"/>
  <c r="H64" i="14"/>
  <c r="G64" i="14"/>
  <c r="F64" i="14"/>
  <c r="K63" i="14"/>
  <c r="J63" i="14"/>
  <c r="I63" i="14"/>
  <c r="G63" i="14"/>
  <c r="H63" i="14" s="1"/>
  <c r="F63" i="14"/>
  <c r="K62" i="14"/>
  <c r="J62" i="14"/>
  <c r="I62" i="14"/>
  <c r="H62" i="14"/>
  <c r="G62" i="14"/>
  <c r="F62" i="14"/>
  <c r="K61" i="14"/>
  <c r="J61" i="14"/>
  <c r="I61" i="14"/>
  <c r="G61" i="14"/>
  <c r="H61" i="14" s="1"/>
  <c r="F61" i="14"/>
  <c r="K60" i="14"/>
  <c r="J60" i="14"/>
  <c r="I60" i="14"/>
  <c r="H60" i="14"/>
  <c r="G60" i="14"/>
  <c r="F60" i="14"/>
  <c r="K59" i="14"/>
  <c r="J59" i="14"/>
  <c r="I59" i="14"/>
  <c r="G59" i="14"/>
  <c r="H59" i="14" s="1"/>
  <c r="F59" i="14"/>
  <c r="K58" i="14"/>
  <c r="J58" i="14"/>
  <c r="I58" i="14"/>
  <c r="H58" i="14"/>
  <c r="G58" i="14"/>
  <c r="F58" i="14"/>
  <c r="K57" i="14"/>
  <c r="J57" i="14"/>
  <c r="I57" i="14"/>
  <c r="G57" i="14"/>
  <c r="H57" i="14" s="1"/>
  <c r="F57" i="14"/>
  <c r="K56" i="14"/>
  <c r="J56" i="14"/>
  <c r="I56" i="14"/>
  <c r="H56" i="14"/>
  <c r="G56" i="14"/>
  <c r="F56" i="14"/>
  <c r="K55" i="14"/>
  <c r="J55" i="14"/>
  <c r="I55" i="14"/>
  <c r="G55" i="14"/>
  <c r="H55" i="14" s="1"/>
  <c r="F55" i="14"/>
  <c r="K54" i="14"/>
  <c r="J54" i="14"/>
  <c r="I54" i="14"/>
  <c r="H54" i="14"/>
  <c r="G54" i="14"/>
  <c r="F54" i="14"/>
  <c r="K53" i="14"/>
  <c r="J53" i="14"/>
  <c r="I53" i="14"/>
  <c r="G53" i="14"/>
  <c r="H53" i="14" s="1"/>
  <c r="F53" i="14"/>
  <c r="K52" i="14"/>
  <c r="J52" i="14"/>
  <c r="I52" i="14"/>
  <c r="H52" i="14"/>
  <c r="G52" i="14"/>
  <c r="F52" i="14"/>
  <c r="K51" i="14"/>
  <c r="J51" i="14"/>
  <c r="I51" i="14"/>
  <c r="G51" i="14"/>
  <c r="H51" i="14" s="1"/>
  <c r="F51" i="14"/>
  <c r="K50" i="14"/>
  <c r="J50" i="14"/>
  <c r="I50" i="14"/>
  <c r="H50" i="14"/>
  <c r="G50" i="14"/>
  <c r="F50" i="14"/>
  <c r="K49" i="14"/>
  <c r="J49" i="14"/>
  <c r="I49" i="14"/>
  <c r="G49" i="14"/>
  <c r="H49" i="14" s="1"/>
  <c r="F49" i="14"/>
  <c r="K48" i="14"/>
  <c r="J48" i="14"/>
  <c r="I48" i="14"/>
  <c r="H48" i="14"/>
  <c r="G48" i="14"/>
  <c r="F48" i="14"/>
  <c r="K47" i="14"/>
  <c r="J47" i="14"/>
  <c r="I47" i="14"/>
  <c r="G47" i="14"/>
  <c r="H47" i="14" s="1"/>
  <c r="F47" i="14"/>
  <c r="K46" i="14"/>
  <c r="J46" i="14"/>
  <c r="I46" i="14"/>
  <c r="H46" i="14"/>
  <c r="G46" i="14"/>
  <c r="F46" i="14"/>
  <c r="K45" i="14"/>
  <c r="J45" i="14"/>
  <c r="I45" i="14"/>
  <c r="G45" i="14"/>
  <c r="H45" i="14" s="1"/>
  <c r="F45" i="14"/>
  <c r="K44" i="14"/>
  <c r="J44" i="14"/>
  <c r="I44" i="14"/>
  <c r="H44" i="14"/>
  <c r="G44" i="14"/>
  <c r="F44" i="14"/>
  <c r="K43" i="14"/>
  <c r="J43" i="14"/>
  <c r="I43" i="14"/>
  <c r="G43" i="14"/>
  <c r="H43" i="14" s="1"/>
  <c r="F43" i="14"/>
  <c r="K42" i="14"/>
  <c r="J42" i="14"/>
  <c r="I42" i="14"/>
  <c r="H42" i="14"/>
  <c r="G42" i="14"/>
  <c r="F42" i="14"/>
  <c r="K41" i="14"/>
  <c r="J41" i="14"/>
  <c r="I41" i="14"/>
  <c r="G41" i="14"/>
  <c r="H41" i="14" s="1"/>
  <c r="F41" i="14"/>
  <c r="K40" i="14"/>
  <c r="J40" i="14"/>
  <c r="I40" i="14"/>
  <c r="H40" i="14"/>
  <c r="G40" i="14"/>
  <c r="F40" i="14"/>
  <c r="K39" i="14"/>
  <c r="J39" i="14"/>
  <c r="I39" i="14"/>
  <c r="G39" i="14"/>
  <c r="H39" i="14" s="1"/>
  <c r="F39" i="14"/>
  <c r="K38" i="14"/>
  <c r="J38" i="14"/>
  <c r="I38" i="14"/>
  <c r="H38" i="14"/>
  <c r="G38" i="14"/>
  <c r="F38" i="14"/>
  <c r="K37" i="14"/>
  <c r="J37" i="14"/>
  <c r="I37" i="14"/>
  <c r="G37" i="14"/>
  <c r="H37" i="14" s="1"/>
  <c r="F37" i="14"/>
  <c r="K36" i="14"/>
  <c r="J36" i="14"/>
  <c r="I36" i="14"/>
  <c r="H36" i="14"/>
  <c r="G36" i="14"/>
  <c r="F36" i="14"/>
  <c r="K35" i="14"/>
  <c r="J35" i="14"/>
  <c r="I35" i="14"/>
  <c r="H35" i="14"/>
  <c r="G35" i="14"/>
  <c r="F35" i="14"/>
  <c r="K34" i="14"/>
  <c r="J34" i="14"/>
  <c r="I34" i="14"/>
  <c r="H34" i="14"/>
  <c r="G34" i="14"/>
  <c r="F34" i="14"/>
  <c r="K33" i="14"/>
  <c r="J33" i="14"/>
  <c r="I33" i="14"/>
  <c r="H33" i="14"/>
  <c r="G33" i="14"/>
  <c r="F33" i="14"/>
  <c r="K32" i="14"/>
  <c r="J32" i="14"/>
  <c r="I32" i="14"/>
  <c r="G32" i="14"/>
  <c r="H32" i="14" s="1"/>
  <c r="F32" i="14"/>
  <c r="K31" i="14"/>
  <c r="J31" i="14"/>
  <c r="I31" i="14"/>
  <c r="H31" i="14"/>
  <c r="G31" i="14"/>
  <c r="F31" i="14"/>
  <c r="K30" i="14"/>
  <c r="J30" i="14"/>
  <c r="I30" i="14"/>
  <c r="G30" i="14"/>
  <c r="H30" i="14" s="1"/>
  <c r="F30" i="14"/>
  <c r="K29" i="14"/>
  <c r="J29" i="14"/>
  <c r="I29" i="14"/>
  <c r="H29" i="14"/>
  <c r="G29" i="14"/>
  <c r="F29" i="14"/>
  <c r="K28" i="14"/>
  <c r="J28" i="14"/>
  <c r="I28" i="14"/>
  <c r="G28" i="14"/>
  <c r="H28" i="14" s="1"/>
  <c r="F28" i="14"/>
  <c r="K27" i="14"/>
  <c r="J27" i="14"/>
  <c r="I27" i="14"/>
  <c r="H27" i="14"/>
  <c r="G27" i="14"/>
  <c r="F27" i="14"/>
  <c r="K26" i="14"/>
  <c r="J26" i="14"/>
  <c r="I26" i="14"/>
  <c r="G26" i="14"/>
  <c r="H26" i="14" s="1"/>
  <c r="F26" i="14"/>
  <c r="K25" i="14"/>
  <c r="J25" i="14"/>
  <c r="I25" i="14"/>
  <c r="H25" i="14"/>
  <c r="G25" i="14"/>
  <c r="F25" i="14"/>
  <c r="K24" i="14"/>
  <c r="J24" i="14"/>
  <c r="I24" i="14"/>
  <c r="G24" i="14"/>
  <c r="H24" i="14" s="1"/>
  <c r="F24" i="14"/>
  <c r="K23" i="14"/>
  <c r="J23" i="14"/>
  <c r="I23" i="14"/>
  <c r="H23" i="14"/>
  <c r="G23" i="14"/>
  <c r="F23" i="14"/>
  <c r="K22" i="14"/>
  <c r="J22" i="14"/>
  <c r="I22" i="14"/>
  <c r="G22" i="14"/>
  <c r="H22" i="14" s="1"/>
  <c r="F22" i="14"/>
  <c r="K21" i="14"/>
  <c r="J21" i="14"/>
  <c r="I21" i="14"/>
  <c r="H21" i="14"/>
  <c r="G21" i="14"/>
  <c r="F21" i="14"/>
  <c r="K20" i="14"/>
  <c r="J20" i="14"/>
  <c r="I20" i="14"/>
  <c r="G20" i="14"/>
  <c r="H20" i="14" s="1"/>
  <c r="F20" i="14"/>
  <c r="K19" i="14"/>
  <c r="J19" i="14"/>
  <c r="I19" i="14"/>
  <c r="H19" i="14"/>
  <c r="G19" i="14"/>
  <c r="F19" i="14"/>
  <c r="K18" i="14"/>
  <c r="J18" i="14"/>
  <c r="I18" i="14"/>
  <c r="G18" i="14"/>
  <c r="H18" i="14" s="1"/>
  <c r="F18" i="14"/>
  <c r="K17" i="14"/>
  <c r="J17" i="14"/>
  <c r="I17" i="14"/>
  <c r="H17" i="14"/>
  <c r="G17" i="14"/>
  <c r="F17" i="14"/>
  <c r="K16" i="14"/>
  <c r="J16" i="14"/>
  <c r="I16" i="14"/>
  <c r="G16" i="14"/>
  <c r="H16" i="14" s="1"/>
  <c r="F16" i="14"/>
  <c r="K15" i="14"/>
  <c r="J15" i="14"/>
  <c r="I15" i="14"/>
  <c r="H15" i="14"/>
  <c r="G15" i="14"/>
  <c r="F15" i="14"/>
  <c r="K14" i="14"/>
  <c r="J14" i="14"/>
  <c r="I14" i="14"/>
  <c r="G14" i="14"/>
  <c r="H14" i="14" s="1"/>
  <c r="F14" i="14"/>
  <c r="K13" i="14"/>
  <c r="J13" i="14"/>
  <c r="I13" i="14"/>
  <c r="H13" i="14"/>
  <c r="G13" i="14"/>
  <c r="F13" i="14"/>
  <c r="K12" i="14"/>
  <c r="J12" i="14"/>
  <c r="I12" i="14"/>
  <c r="G12" i="14"/>
  <c r="H12" i="14" s="1"/>
  <c r="F12" i="14"/>
  <c r="K11" i="14"/>
  <c r="J11" i="14"/>
  <c r="I11" i="14"/>
  <c r="H11" i="14"/>
  <c r="G11" i="14"/>
  <c r="F11" i="14"/>
  <c r="K10" i="14"/>
  <c r="J10" i="14"/>
  <c r="I10" i="14"/>
  <c r="G10" i="14"/>
  <c r="H10" i="14" s="1"/>
  <c r="F10" i="14"/>
  <c r="K9" i="14"/>
  <c r="J9" i="14"/>
  <c r="I9" i="14"/>
  <c r="H9" i="14"/>
  <c r="G9" i="14"/>
  <c r="F9" i="14"/>
  <c r="K8" i="14"/>
  <c r="J8" i="14"/>
  <c r="I8" i="14"/>
  <c r="G8" i="14"/>
  <c r="H8" i="14" s="1"/>
  <c r="F8" i="14"/>
  <c r="K7" i="14"/>
  <c r="J7" i="14"/>
  <c r="I7" i="14"/>
  <c r="H7" i="14"/>
  <c r="G7" i="14"/>
  <c r="F7" i="14"/>
  <c r="K6" i="14"/>
  <c r="J6" i="14"/>
  <c r="I6" i="14"/>
  <c r="G6" i="14"/>
  <c r="H6" i="14" s="1"/>
  <c r="F6" i="14"/>
  <c r="K5" i="14"/>
  <c r="J5" i="14"/>
  <c r="I5" i="14"/>
  <c r="H5" i="14"/>
  <c r="G5" i="14"/>
  <c r="F5" i="14"/>
  <c r="K4" i="14"/>
  <c r="J4" i="14"/>
  <c r="I4" i="14"/>
  <c r="G4" i="14"/>
  <c r="H4" i="14" s="1"/>
  <c r="F4" i="14"/>
  <c r="K3" i="14"/>
  <c r="J3" i="14"/>
  <c r="I3" i="14"/>
  <c r="H3" i="14"/>
  <c r="G3" i="14"/>
  <c r="F3" i="14"/>
  <c r="K2" i="14"/>
  <c r="J2" i="14"/>
  <c r="I2" i="14"/>
  <c r="G2" i="14"/>
  <c r="H2" i="14" s="1"/>
  <c r="F2" i="14"/>
  <c r="I301" i="12"/>
  <c r="H301" i="12"/>
  <c r="B301" i="12"/>
  <c r="A301" i="12"/>
  <c r="F301" i="12" s="1"/>
  <c r="G301" i="12" s="1"/>
  <c r="I300" i="12"/>
  <c r="H300" i="12"/>
  <c r="B300" i="12"/>
  <c r="A300" i="12"/>
  <c r="F300" i="12" s="1"/>
  <c r="G300" i="12" s="1"/>
  <c r="I299" i="12"/>
  <c r="H299" i="12"/>
  <c r="B299" i="12"/>
  <c r="A299" i="12"/>
  <c r="F299" i="12" s="1"/>
  <c r="G299" i="12" s="1"/>
  <c r="I298" i="12"/>
  <c r="H298" i="12"/>
  <c r="B298" i="12"/>
  <c r="A298" i="12"/>
  <c r="F298" i="12" s="1"/>
  <c r="G298" i="12" s="1"/>
  <c r="I297" i="12"/>
  <c r="H297" i="12"/>
  <c r="B297" i="12"/>
  <c r="A297" i="12"/>
  <c r="F297" i="12" s="1"/>
  <c r="G297" i="12" s="1"/>
  <c r="I296" i="12"/>
  <c r="H296" i="12"/>
  <c r="B296" i="12"/>
  <c r="A296" i="12"/>
  <c r="F296" i="12" s="1"/>
  <c r="G296" i="12" s="1"/>
  <c r="I295" i="12"/>
  <c r="H295" i="12"/>
  <c r="B295" i="12"/>
  <c r="A295" i="12"/>
  <c r="F295" i="12" s="1"/>
  <c r="G295" i="12" s="1"/>
  <c r="I294" i="12"/>
  <c r="H294" i="12"/>
  <c r="B294" i="12"/>
  <c r="A294" i="12"/>
  <c r="F294" i="12" s="1"/>
  <c r="G294" i="12" s="1"/>
  <c r="I293" i="12"/>
  <c r="H293" i="12"/>
  <c r="B293" i="12"/>
  <c r="A293" i="12"/>
  <c r="F293" i="12" s="1"/>
  <c r="G293" i="12" s="1"/>
  <c r="I292" i="12"/>
  <c r="H292" i="12"/>
  <c r="B292" i="12"/>
  <c r="A292" i="12"/>
  <c r="F292" i="12" s="1"/>
  <c r="I291" i="12"/>
  <c r="H291" i="12"/>
  <c r="B291" i="12"/>
  <c r="A291" i="12"/>
  <c r="F291" i="12" s="1"/>
  <c r="I290" i="12"/>
  <c r="H290" i="12"/>
  <c r="B290" i="12"/>
  <c r="A290" i="12"/>
  <c r="F290" i="12" s="1"/>
  <c r="I289" i="12"/>
  <c r="H289" i="12"/>
  <c r="B289" i="12"/>
  <c r="A289" i="12"/>
  <c r="F289" i="12" s="1"/>
  <c r="I288" i="12"/>
  <c r="H288" i="12"/>
  <c r="B288" i="12"/>
  <c r="A288" i="12"/>
  <c r="F288" i="12" s="1"/>
  <c r="I287" i="12"/>
  <c r="H287" i="12"/>
  <c r="B287" i="12"/>
  <c r="A287" i="12"/>
  <c r="F287" i="12" s="1"/>
  <c r="I286" i="12"/>
  <c r="H286" i="12"/>
  <c r="B286" i="12"/>
  <c r="A286" i="12"/>
  <c r="F286" i="12" s="1"/>
  <c r="I285" i="12"/>
  <c r="H285" i="12"/>
  <c r="B285" i="12"/>
  <c r="A285" i="12"/>
  <c r="F285" i="12" s="1"/>
  <c r="I284" i="12"/>
  <c r="H284" i="12"/>
  <c r="B284" i="12"/>
  <c r="A284" i="12"/>
  <c r="F284" i="12" s="1"/>
  <c r="I283" i="12"/>
  <c r="H283" i="12"/>
  <c r="B283" i="12"/>
  <c r="A283" i="12"/>
  <c r="F283" i="12" s="1"/>
  <c r="I282" i="12"/>
  <c r="H282" i="12"/>
  <c r="B282" i="12"/>
  <c r="A282" i="12"/>
  <c r="F282" i="12" s="1"/>
  <c r="I281" i="12"/>
  <c r="H281" i="12"/>
  <c r="B281" i="12"/>
  <c r="A281" i="12"/>
  <c r="F281" i="12" s="1"/>
  <c r="I280" i="12"/>
  <c r="H280" i="12"/>
  <c r="B280" i="12"/>
  <c r="A280" i="12"/>
  <c r="F280" i="12" s="1"/>
  <c r="G280" i="12" s="1"/>
  <c r="I279" i="12"/>
  <c r="H279" i="12"/>
  <c r="B279" i="12"/>
  <c r="A279" i="12"/>
  <c r="F279" i="12" s="1"/>
  <c r="I278" i="12"/>
  <c r="H278" i="12"/>
  <c r="B278" i="12"/>
  <c r="A278" i="12"/>
  <c r="F278" i="12" s="1"/>
  <c r="I277" i="12"/>
  <c r="H277" i="12"/>
  <c r="B277" i="12"/>
  <c r="A277" i="12"/>
  <c r="F277" i="12" s="1"/>
  <c r="I276" i="12"/>
  <c r="H276" i="12"/>
  <c r="F276" i="12"/>
  <c r="G276" i="12" s="1"/>
  <c r="B276" i="12"/>
  <c r="A276" i="12"/>
  <c r="I275" i="12"/>
  <c r="H275" i="12"/>
  <c r="B275" i="12"/>
  <c r="A275" i="12"/>
  <c r="F275" i="12" s="1"/>
  <c r="I274" i="12"/>
  <c r="H274" i="12"/>
  <c r="B274" i="12"/>
  <c r="A274" i="12"/>
  <c r="F274" i="12" s="1"/>
  <c r="I273" i="12"/>
  <c r="H273" i="12"/>
  <c r="B273" i="12"/>
  <c r="A273" i="12"/>
  <c r="F273" i="12" s="1"/>
  <c r="I272" i="12"/>
  <c r="H272" i="12"/>
  <c r="B272" i="12"/>
  <c r="A272" i="12"/>
  <c r="F272" i="12" s="1"/>
  <c r="I271" i="12"/>
  <c r="H271" i="12"/>
  <c r="B271" i="12"/>
  <c r="A271" i="12"/>
  <c r="F271" i="12" s="1"/>
  <c r="I270" i="12"/>
  <c r="H270" i="12"/>
  <c r="B270" i="12"/>
  <c r="A270" i="12"/>
  <c r="F270" i="12" s="1"/>
  <c r="I269" i="12"/>
  <c r="H269" i="12"/>
  <c r="B269" i="12"/>
  <c r="A269" i="12"/>
  <c r="F269" i="12" s="1"/>
  <c r="I268" i="12"/>
  <c r="H268" i="12"/>
  <c r="B268" i="12"/>
  <c r="A268" i="12"/>
  <c r="F268" i="12" s="1"/>
  <c r="G268" i="12" s="1"/>
  <c r="I267" i="12"/>
  <c r="H267" i="12"/>
  <c r="B267" i="12"/>
  <c r="A267" i="12"/>
  <c r="F267" i="12" s="1"/>
  <c r="G267" i="12" s="1"/>
  <c r="I266" i="12"/>
  <c r="H266" i="12"/>
  <c r="B266" i="12"/>
  <c r="A266" i="12"/>
  <c r="F266" i="12" s="1"/>
  <c r="G266" i="12" s="1"/>
  <c r="I265" i="12"/>
  <c r="H265" i="12"/>
  <c r="B265" i="12"/>
  <c r="A265" i="12"/>
  <c r="F265" i="12" s="1"/>
  <c r="G265" i="12" s="1"/>
  <c r="I264" i="12"/>
  <c r="H264" i="12"/>
  <c r="B264" i="12"/>
  <c r="A264" i="12"/>
  <c r="F264" i="12" s="1"/>
  <c r="G264" i="12" s="1"/>
  <c r="I263" i="12"/>
  <c r="H263" i="12"/>
  <c r="B263" i="12"/>
  <c r="A263" i="12"/>
  <c r="F263" i="12" s="1"/>
  <c r="G263" i="12" s="1"/>
  <c r="I262" i="12"/>
  <c r="H262" i="12"/>
  <c r="B262" i="12"/>
  <c r="A262" i="12"/>
  <c r="F262" i="12" s="1"/>
  <c r="G262" i="12" s="1"/>
  <c r="I261" i="12"/>
  <c r="H261" i="12"/>
  <c r="B261" i="12"/>
  <c r="A261" i="12"/>
  <c r="F261" i="12" s="1"/>
  <c r="G261" i="12" s="1"/>
  <c r="I260" i="12"/>
  <c r="H260" i="12"/>
  <c r="B260" i="12"/>
  <c r="A260" i="12"/>
  <c r="F260" i="12" s="1"/>
  <c r="G260" i="12" s="1"/>
  <c r="I259" i="12"/>
  <c r="H259" i="12"/>
  <c r="B259" i="12"/>
  <c r="A259" i="12"/>
  <c r="F259" i="12" s="1"/>
  <c r="G259" i="12" s="1"/>
  <c r="I258" i="12"/>
  <c r="H258" i="12"/>
  <c r="B258" i="12"/>
  <c r="A258" i="12"/>
  <c r="F258" i="12" s="1"/>
  <c r="G258" i="12" s="1"/>
  <c r="I257" i="12"/>
  <c r="H257" i="12"/>
  <c r="B257" i="12"/>
  <c r="A257" i="12"/>
  <c r="F257" i="12" s="1"/>
  <c r="G257" i="12" s="1"/>
  <c r="I256" i="12"/>
  <c r="H256" i="12"/>
  <c r="B256" i="12"/>
  <c r="A256" i="12"/>
  <c r="F256" i="12" s="1"/>
  <c r="G256" i="12" s="1"/>
  <c r="I255" i="12"/>
  <c r="H255" i="12"/>
  <c r="B255" i="12"/>
  <c r="A255" i="12"/>
  <c r="F255" i="12" s="1"/>
  <c r="G255" i="12" s="1"/>
  <c r="I254" i="12"/>
  <c r="H254" i="12"/>
  <c r="B254" i="12"/>
  <c r="A254" i="12"/>
  <c r="F254" i="12" s="1"/>
  <c r="G254" i="12" s="1"/>
  <c r="I253" i="12"/>
  <c r="H253" i="12"/>
  <c r="B253" i="12"/>
  <c r="A253" i="12"/>
  <c r="F253" i="12" s="1"/>
  <c r="G253" i="12" s="1"/>
  <c r="I252" i="12"/>
  <c r="H252" i="12"/>
  <c r="B252" i="12"/>
  <c r="A252" i="12"/>
  <c r="F252" i="12" s="1"/>
  <c r="G252" i="12" s="1"/>
  <c r="I251" i="12"/>
  <c r="H251" i="12"/>
  <c r="B251" i="12"/>
  <c r="A251" i="12"/>
  <c r="F251" i="12" s="1"/>
  <c r="I250" i="12"/>
  <c r="H250" i="12"/>
  <c r="B250" i="12"/>
  <c r="A250" i="12"/>
  <c r="F250" i="12" s="1"/>
  <c r="I249" i="12"/>
  <c r="H249" i="12"/>
  <c r="B249" i="12"/>
  <c r="A249" i="12"/>
  <c r="F249" i="12" s="1"/>
  <c r="I248" i="12"/>
  <c r="H248" i="12"/>
  <c r="B248" i="12"/>
  <c r="A248" i="12"/>
  <c r="F248" i="12" s="1"/>
  <c r="I247" i="12"/>
  <c r="H247" i="12"/>
  <c r="B247" i="12"/>
  <c r="A247" i="12"/>
  <c r="F247" i="12" s="1"/>
  <c r="I246" i="12"/>
  <c r="H246" i="12"/>
  <c r="B246" i="12"/>
  <c r="A246" i="12"/>
  <c r="F246" i="12" s="1"/>
  <c r="I245" i="12"/>
  <c r="H245" i="12"/>
  <c r="B245" i="12"/>
  <c r="A245" i="12"/>
  <c r="F245" i="12" s="1"/>
  <c r="I244" i="12"/>
  <c r="H244" i="12"/>
  <c r="B244" i="12"/>
  <c r="A244" i="12"/>
  <c r="F244" i="12" s="1"/>
  <c r="I243" i="12"/>
  <c r="H243" i="12"/>
  <c r="B243" i="12"/>
  <c r="A243" i="12"/>
  <c r="F243" i="12" s="1"/>
  <c r="I242" i="12"/>
  <c r="H242" i="12"/>
  <c r="B242" i="12"/>
  <c r="A242" i="12"/>
  <c r="F242" i="12" s="1"/>
  <c r="I241" i="12"/>
  <c r="H241" i="12"/>
  <c r="B241" i="12"/>
  <c r="A241" i="12"/>
  <c r="F241" i="12" s="1"/>
  <c r="I240" i="12"/>
  <c r="H240" i="12"/>
  <c r="B240" i="12"/>
  <c r="A240" i="12"/>
  <c r="F240" i="12" s="1"/>
  <c r="I239" i="12"/>
  <c r="H239" i="12"/>
  <c r="B239" i="12"/>
  <c r="A239" i="12"/>
  <c r="F239" i="12" s="1"/>
  <c r="I238" i="12"/>
  <c r="H238" i="12"/>
  <c r="B238" i="12"/>
  <c r="A238" i="12"/>
  <c r="F238" i="12" s="1"/>
  <c r="I237" i="12"/>
  <c r="H237" i="12"/>
  <c r="F237" i="12"/>
  <c r="B237" i="12"/>
  <c r="A237" i="12"/>
  <c r="I236" i="12"/>
  <c r="H236" i="12"/>
  <c r="B236" i="12"/>
  <c r="A236" i="12"/>
  <c r="F236" i="12" s="1"/>
  <c r="I235" i="12"/>
  <c r="H235" i="12"/>
  <c r="B235" i="12"/>
  <c r="A235" i="12"/>
  <c r="F235" i="12" s="1"/>
  <c r="I234" i="12"/>
  <c r="H234" i="12"/>
  <c r="B234" i="12"/>
  <c r="A234" i="12"/>
  <c r="F234" i="12" s="1"/>
  <c r="I233" i="12"/>
  <c r="H233" i="12"/>
  <c r="B233" i="12"/>
  <c r="A233" i="12"/>
  <c r="F233" i="12" s="1"/>
  <c r="I232" i="12"/>
  <c r="H232" i="12"/>
  <c r="B232" i="12"/>
  <c r="A232" i="12"/>
  <c r="F232" i="12" s="1"/>
  <c r="I231" i="12"/>
  <c r="H231" i="12"/>
  <c r="B231" i="12"/>
  <c r="A231" i="12"/>
  <c r="F231" i="12" s="1"/>
  <c r="I230" i="12"/>
  <c r="H230" i="12"/>
  <c r="B230" i="12"/>
  <c r="A230" i="12"/>
  <c r="F230" i="12" s="1"/>
  <c r="I229" i="12"/>
  <c r="H229" i="12"/>
  <c r="B229" i="12"/>
  <c r="A229" i="12"/>
  <c r="F229" i="12" s="1"/>
  <c r="I228" i="12"/>
  <c r="H228" i="12"/>
  <c r="B228" i="12"/>
  <c r="A228" i="12"/>
  <c r="F228" i="12" s="1"/>
  <c r="I227" i="12"/>
  <c r="H227" i="12"/>
  <c r="B227" i="12"/>
  <c r="A227" i="12"/>
  <c r="F227" i="12" s="1"/>
  <c r="I226" i="12"/>
  <c r="H226" i="12"/>
  <c r="B226" i="12"/>
  <c r="A226" i="12"/>
  <c r="F226" i="12" s="1"/>
  <c r="I225" i="12"/>
  <c r="H225" i="12"/>
  <c r="B225" i="12"/>
  <c r="A225" i="12"/>
  <c r="F225" i="12" s="1"/>
  <c r="I224" i="12"/>
  <c r="H224" i="12"/>
  <c r="F224" i="12"/>
  <c r="B224" i="12"/>
  <c r="A224" i="12"/>
  <c r="I223" i="12"/>
  <c r="H223" i="12"/>
  <c r="B223" i="12"/>
  <c r="A223" i="12"/>
  <c r="F223" i="12" s="1"/>
  <c r="I222" i="12"/>
  <c r="H222" i="12"/>
  <c r="B222" i="12"/>
  <c r="A222" i="12"/>
  <c r="F222" i="12" s="1"/>
  <c r="I221" i="12"/>
  <c r="H221" i="12"/>
  <c r="B221" i="12"/>
  <c r="A221" i="12"/>
  <c r="F221" i="12" s="1"/>
  <c r="I220" i="12"/>
  <c r="H220" i="12"/>
  <c r="B220" i="12"/>
  <c r="A220" i="12"/>
  <c r="F220" i="12" s="1"/>
  <c r="I219" i="12"/>
  <c r="H219" i="12"/>
  <c r="B219" i="12"/>
  <c r="A219" i="12"/>
  <c r="F219" i="12" s="1"/>
  <c r="I218" i="12"/>
  <c r="H218" i="12"/>
  <c r="B218" i="12"/>
  <c r="A218" i="12"/>
  <c r="F218" i="12" s="1"/>
  <c r="I217" i="12"/>
  <c r="H217" i="12"/>
  <c r="B217" i="12"/>
  <c r="A217" i="12"/>
  <c r="F217" i="12" s="1"/>
  <c r="I216" i="12"/>
  <c r="H216" i="12"/>
  <c r="B216" i="12"/>
  <c r="A216" i="12"/>
  <c r="F216" i="12" s="1"/>
  <c r="I215" i="12"/>
  <c r="H215" i="12"/>
  <c r="B215" i="12"/>
  <c r="A215" i="12"/>
  <c r="F215" i="12" s="1"/>
  <c r="I214" i="12"/>
  <c r="H214" i="12"/>
  <c r="B214" i="12"/>
  <c r="A214" i="12"/>
  <c r="F214" i="12" s="1"/>
  <c r="I213" i="12"/>
  <c r="H213" i="12"/>
  <c r="B213" i="12"/>
  <c r="A213" i="12"/>
  <c r="F213" i="12" s="1"/>
  <c r="I212" i="12"/>
  <c r="H212" i="12"/>
  <c r="B212" i="12"/>
  <c r="A212" i="12"/>
  <c r="F212" i="12" s="1"/>
  <c r="I211" i="12"/>
  <c r="H211" i="12"/>
  <c r="B211" i="12"/>
  <c r="A211" i="12"/>
  <c r="F211" i="12" s="1"/>
  <c r="I210" i="12"/>
  <c r="H210" i="12"/>
  <c r="F210" i="12"/>
  <c r="B210" i="12"/>
  <c r="A210" i="12"/>
  <c r="I209" i="12"/>
  <c r="H209" i="12"/>
  <c r="B209" i="12"/>
  <c r="A209" i="12"/>
  <c r="F209" i="12" s="1"/>
  <c r="I208" i="12"/>
  <c r="H208" i="12"/>
  <c r="B208" i="12"/>
  <c r="A208" i="12"/>
  <c r="F208" i="12" s="1"/>
  <c r="I207" i="12"/>
  <c r="H207" i="12"/>
  <c r="B207" i="12"/>
  <c r="A207" i="12"/>
  <c r="F207" i="12" s="1"/>
  <c r="I206" i="12"/>
  <c r="H206" i="12"/>
  <c r="B206" i="12"/>
  <c r="A206" i="12"/>
  <c r="F206" i="12" s="1"/>
  <c r="I205" i="12"/>
  <c r="H205" i="12"/>
  <c r="F205" i="12"/>
  <c r="B205" i="12"/>
  <c r="A205" i="12"/>
  <c r="I204" i="12"/>
  <c r="H204" i="12"/>
  <c r="B204" i="12"/>
  <c r="A204" i="12"/>
  <c r="F204" i="12" s="1"/>
  <c r="I203" i="12"/>
  <c r="H203" i="12"/>
  <c r="B203" i="12"/>
  <c r="A203" i="12"/>
  <c r="F203" i="12" s="1"/>
  <c r="I202" i="12"/>
  <c r="H202" i="12"/>
  <c r="B202" i="12"/>
  <c r="A202" i="12"/>
  <c r="F202" i="12" s="1"/>
  <c r="I201" i="12"/>
  <c r="H201" i="12"/>
  <c r="B201" i="12"/>
  <c r="A201" i="12"/>
  <c r="F201" i="12" s="1"/>
  <c r="I200" i="12"/>
  <c r="H200" i="12"/>
  <c r="B200" i="12"/>
  <c r="A200" i="12"/>
  <c r="F200" i="12" s="1"/>
  <c r="I199" i="12"/>
  <c r="H199" i="12"/>
  <c r="B199" i="12"/>
  <c r="A199" i="12"/>
  <c r="F199" i="12" s="1"/>
  <c r="I198" i="12"/>
  <c r="H198" i="12"/>
  <c r="B198" i="12"/>
  <c r="A198" i="12"/>
  <c r="F198" i="12" s="1"/>
  <c r="I197" i="12"/>
  <c r="H197" i="12"/>
  <c r="B197" i="12"/>
  <c r="A197" i="12"/>
  <c r="F197" i="12" s="1"/>
  <c r="I196" i="12"/>
  <c r="H196" i="12"/>
  <c r="B196" i="12"/>
  <c r="A196" i="12"/>
  <c r="F196" i="12" s="1"/>
  <c r="I195" i="12"/>
  <c r="H195" i="12"/>
  <c r="B195" i="12"/>
  <c r="A195" i="12"/>
  <c r="F195" i="12" s="1"/>
  <c r="I194" i="12"/>
  <c r="H194" i="12"/>
  <c r="B194" i="12"/>
  <c r="A194" i="12"/>
  <c r="F194" i="12" s="1"/>
  <c r="I193" i="12"/>
  <c r="H193" i="12"/>
  <c r="B193" i="12"/>
  <c r="A193" i="12"/>
  <c r="F193" i="12" s="1"/>
  <c r="I192" i="12"/>
  <c r="H192" i="12"/>
  <c r="B192" i="12"/>
  <c r="A192" i="12"/>
  <c r="F192" i="12" s="1"/>
  <c r="I191" i="12"/>
  <c r="H191" i="12"/>
  <c r="B191" i="12"/>
  <c r="A191" i="12"/>
  <c r="F191" i="12" s="1"/>
  <c r="I190" i="12"/>
  <c r="H190" i="12"/>
  <c r="B190" i="12"/>
  <c r="A190" i="12"/>
  <c r="F190" i="12" s="1"/>
  <c r="I189" i="12"/>
  <c r="H189" i="12"/>
  <c r="B189" i="12"/>
  <c r="A189" i="12"/>
  <c r="F189" i="12" s="1"/>
  <c r="I188" i="12"/>
  <c r="H188" i="12"/>
  <c r="B188" i="12"/>
  <c r="A188" i="12"/>
  <c r="F188" i="12" s="1"/>
  <c r="I187" i="12"/>
  <c r="H187" i="12"/>
  <c r="B187" i="12"/>
  <c r="A187" i="12"/>
  <c r="F187" i="12" s="1"/>
  <c r="I186" i="12"/>
  <c r="H186" i="12"/>
  <c r="B186" i="12"/>
  <c r="A186" i="12"/>
  <c r="F186" i="12" s="1"/>
  <c r="I185" i="12"/>
  <c r="H185" i="12"/>
  <c r="B185" i="12"/>
  <c r="A185" i="12"/>
  <c r="F185" i="12" s="1"/>
  <c r="I184" i="12"/>
  <c r="H184" i="12"/>
  <c r="B184" i="12"/>
  <c r="A184" i="12"/>
  <c r="F184" i="12" s="1"/>
  <c r="I183" i="12"/>
  <c r="H183" i="12"/>
  <c r="B183" i="12"/>
  <c r="A183" i="12"/>
  <c r="F183" i="12" s="1"/>
  <c r="I182" i="12"/>
  <c r="H182" i="12"/>
  <c r="B182" i="12"/>
  <c r="A182" i="12"/>
  <c r="F182" i="12" s="1"/>
  <c r="I181" i="12"/>
  <c r="H181" i="12"/>
  <c r="B181" i="12"/>
  <c r="A181" i="12"/>
  <c r="F181" i="12" s="1"/>
  <c r="I180" i="12"/>
  <c r="H180" i="12"/>
  <c r="B180" i="12"/>
  <c r="A180" i="12"/>
  <c r="F180" i="12" s="1"/>
  <c r="I179" i="12"/>
  <c r="H179" i="12"/>
  <c r="B179" i="12"/>
  <c r="A179" i="12"/>
  <c r="F179" i="12" s="1"/>
  <c r="G179" i="12" s="1"/>
  <c r="I178" i="12"/>
  <c r="H178" i="12"/>
  <c r="B178" i="12"/>
  <c r="A178" i="12"/>
  <c r="F178" i="12" s="1"/>
  <c r="G178" i="12" s="1"/>
  <c r="I177" i="12"/>
  <c r="H177" i="12"/>
  <c r="B177" i="12"/>
  <c r="A177" i="12"/>
  <c r="F177" i="12" s="1"/>
  <c r="G177" i="12" s="1"/>
  <c r="I176" i="12"/>
  <c r="H176" i="12"/>
  <c r="B176" i="12"/>
  <c r="A176" i="12"/>
  <c r="F176" i="12" s="1"/>
  <c r="G176" i="12" s="1"/>
  <c r="I175" i="12"/>
  <c r="H175" i="12"/>
  <c r="B175" i="12"/>
  <c r="A175" i="12"/>
  <c r="F175" i="12" s="1"/>
  <c r="G175" i="12" s="1"/>
  <c r="I174" i="12"/>
  <c r="H174" i="12"/>
  <c r="B174" i="12"/>
  <c r="A174" i="12"/>
  <c r="F174" i="12" s="1"/>
  <c r="I173" i="12"/>
  <c r="H173" i="12"/>
  <c r="B173" i="12"/>
  <c r="A173" i="12"/>
  <c r="F173" i="12" s="1"/>
  <c r="I172" i="12"/>
  <c r="H172" i="12"/>
  <c r="B172" i="12"/>
  <c r="A172" i="12"/>
  <c r="F172" i="12" s="1"/>
  <c r="I171" i="12"/>
  <c r="H171" i="12"/>
  <c r="B171" i="12"/>
  <c r="A171" i="12"/>
  <c r="F171" i="12" s="1"/>
  <c r="I170" i="12"/>
  <c r="H170" i="12"/>
  <c r="B170" i="12"/>
  <c r="A170" i="12"/>
  <c r="F170" i="12" s="1"/>
  <c r="I169" i="12"/>
  <c r="H169" i="12"/>
  <c r="B169" i="12"/>
  <c r="A169" i="12"/>
  <c r="F169" i="12" s="1"/>
  <c r="I168" i="12"/>
  <c r="H168" i="12"/>
  <c r="B168" i="12"/>
  <c r="A168" i="12"/>
  <c r="F168" i="12" s="1"/>
  <c r="I167" i="12"/>
  <c r="H167" i="12"/>
  <c r="B167" i="12"/>
  <c r="A167" i="12"/>
  <c r="F167" i="12" s="1"/>
  <c r="I166" i="12"/>
  <c r="H166" i="12"/>
  <c r="B166" i="12"/>
  <c r="A166" i="12"/>
  <c r="F166" i="12" s="1"/>
  <c r="I165" i="12"/>
  <c r="H165" i="12"/>
  <c r="B165" i="12"/>
  <c r="A165" i="12"/>
  <c r="F165" i="12" s="1"/>
  <c r="I164" i="12"/>
  <c r="H164" i="12"/>
  <c r="B164" i="12"/>
  <c r="A164" i="12"/>
  <c r="F164" i="12" s="1"/>
  <c r="G164" i="12" s="1"/>
  <c r="I163" i="12"/>
  <c r="H163" i="12"/>
  <c r="B163" i="12"/>
  <c r="A163" i="12"/>
  <c r="F163" i="12" s="1"/>
  <c r="I162" i="12"/>
  <c r="H162" i="12"/>
  <c r="B162" i="12"/>
  <c r="A162" i="12"/>
  <c r="F162" i="12" s="1"/>
  <c r="I161" i="12"/>
  <c r="H161" i="12"/>
  <c r="B161" i="12"/>
  <c r="A161" i="12"/>
  <c r="F161" i="12" s="1"/>
  <c r="I160" i="12"/>
  <c r="H160" i="12"/>
  <c r="B160" i="12"/>
  <c r="A160" i="12"/>
  <c r="F160" i="12" s="1"/>
  <c r="I159" i="12"/>
  <c r="H159" i="12"/>
  <c r="B159" i="12"/>
  <c r="A159" i="12"/>
  <c r="F159" i="12" s="1"/>
  <c r="I158" i="12"/>
  <c r="H158" i="12"/>
  <c r="B158" i="12"/>
  <c r="A158" i="12"/>
  <c r="F158" i="12" s="1"/>
  <c r="I157" i="12"/>
  <c r="H157" i="12"/>
  <c r="B157" i="12"/>
  <c r="A157" i="12"/>
  <c r="F157" i="12" s="1"/>
  <c r="I156" i="12"/>
  <c r="H156" i="12"/>
  <c r="B156" i="12"/>
  <c r="A156" i="12"/>
  <c r="F156" i="12" s="1"/>
  <c r="I155" i="12"/>
  <c r="H155" i="12"/>
  <c r="B155" i="12"/>
  <c r="A155" i="12"/>
  <c r="F155" i="12" s="1"/>
  <c r="I154" i="12"/>
  <c r="H154" i="12"/>
  <c r="B154" i="12"/>
  <c r="A154" i="12"/>
  <c r="F154" i="12" s="1"/>
  <c r="I153" i="12"/>
  <c r="H153" i="12"/>
  <c r="B153" i="12"/>
  <c r="A153" i="12"/>
  <c r="F153" i="12" s="1"/>
  <c r="I152" i="12"/>
  <c r="H152" i="12"/>
  <c r="B152" i="12"/>
  <c r="A152" i="12"/>
  <c r="F152" i="12" s="1"/>
  <c r="I151" i="12"/>
  <c r="H151" i="12"/>
  <c r="B151" i="12"/>
  <c r="A151" i="12"/>
  <c r="F151" i="12" s="1"/>
  <c r="I150" i="12"/>
  <c r="H150" i="12"/>
  <c r="B150" i="12"/>
  <c r="A150" i="12"/>
  <c r="F150" i="12" s="1"/>
  <c r="I149" i="12"/>
  <c r="H149" i="12"/>
  <c r="B149" i="12"/>
  <c r="A149" i="12"/>
  <c r="F149" i="12" s="1"/>
  <c r="I148" i="12"/>
  <c r="H148" i="12"/>
  <c r="B148" i="12"/>
  <c r="A148" i="12"/>
  <c r="F148" i="12" s="1"/>
  <c r="G148" i="12" s="1"/>
  <c r="I147" i="12"/>
  <c r="H147" i="12"/>
  <c r="B147" i="12"/>
  <c r="A147" i="12"/>
  <c r="F147" i="12" s="1"/>
  <c r="G147" i="12" s="1"/>
  <c r="I146" i="12"/>
  <c r="H146" i="12"/>
  <c r="B146" i="12"/>
  <c r="A146" i="12"/>
  <c r="F146" i="12" s="1"/>
  <c r="G146" i="12" s="1"/>
  <c r="I145" i="12"/>
  <c r="H145" i="12"/>
  <c r="B145" i="12"/>
  <c r="A145" i="12"/>
  <c r="F145" i="12" s="1"/>
  <c r="G145" i="12" s="1"/>
  <c r="I144" i="12"/>
  <c r="H144" i="12"/>
  <c r="B144" i="12"/>
  <c r="A144" i="12"/>
  <c r="F144" i="12" s="1"/>
  <c r="G144" i="12" s="1"/>
  <c r="I143" i="12"/>
  <c r="H143" i="12"/>
  <c r="B143" i="12"/>
  <c r="A143" i="12"/>
  <c r="F143" i="12" s="1"/>
  <c r="G143" i="12" s="1"/>
  <c r="I142" i="12"/>
  <c r="H142" i="12"/>
  <c r="B142" i="12"/>
  <c r="A142" i="12"/>
  <c r="F142" i="12" s="1"/>
  <c r="G142" i="12" s="1"/>
  <c r="I141" i="12"/>
  <c r="H141" i="12"/>
  <c r="B141" i="12"/>
  <c r="A141" i="12"/>
  <c r="F141" i="12" s="1"/>
  <c r="G141" i="12" s="1"/>
  <c r="I140" i="12"/>
  <c r="H140" i="12"/>
  <c r="B140" i="12"/>
  <c r="A140" i="12"/>
  <c r="F140" i="12" s="1"/>
  <c r="G140" i="12" s="1"/>
  <c r="I139" i="12"/>
  <c r="H139" i="12"/>
  <c r="F139" i="12"/>
  <c r="B139" i="12"/>
  <c r="A139" i="12"/>
  <c r="I138" i="12"/>
  <c r="H138" i="12"/>
  <c r="B138" i="12"/>
  <c r="A138" i="12"/>
  <c r="F138" i="12" s="1"/>
  <c r="I137" i="12"/>
  <c r="H137" i="12"/>
  <c r="B137" i="12"/>
  <c r="A137" i="12"/>
  <c r="F137" i="12" s="1"/>
  <c r="I136" i="12"/>
  <c r="H136" i="12"/>
  <c r="B136" i="12"/>
  <c r="A136" i="12"/>
  <c r="F136" i="12" s="1"/>
  <c r="I135" i="12"/>
  <c r="H135" i="12"/>
  <c r="B135" i="12"/>
  <c r="A135" i="12"/>
  <c r="F135" i="12" s="1"/>
  <c r="I134" i="12"/>
  <c r="H134" i="12"/>
  <c r="B134" i="12"/>
  <c r="A134" i="12"/>
  <c r="F134" i="12" s="1"/>
  <c r="I133" i="12"/>
  <c r="H133" i="12"/>
  <c r="B133" i="12"/>
  <c r="A133" i="12"/>
  <c r="F133" i="12" s="1"/>
  <c r="I132" i="12"/>
  <c r="H132" i="12"/>
  <c r="B132" i="12"/>
  <c r="A132" i="12"/>
  <c r="F132" i="12" s="1"/>
  <c r="I131" i="12"/>
  <c r="H131" i="12"/>
  <c r="B131" i="12"/>
  <c r="A131" i="12"/>
  <c r="F131" i="12" s="1"/>
  <c r="I130" i="12"/>
  <c r="H130" i="12"/>
  <c r="B130" i="12"/>
  <c r="A130" i="12"/>
  <c r="F130" i="12" s="1"/>
  <c r="I129" i="12"/>
  <c r="H129" i="12"/>
  <c r="B129" i="12"/>
  <c r="A129" i="12"/>
  <c r="F129" i="12" s="1"/>
  <c r="I128" i="12"/>
  <c r="H128" i="12"/>
  <c r="B128" i="12"/>
  <c r="A128" i="12"/>
  <c r="F128" i="12" s="1"/>
  <c r="I127" i="12"/>
  <c r="H127" i="12"/>
  <c r="B127" i="12"/>
  <c r="A127" i="12"/>
  <c r="F127" i="12" s="1"/>
  <c r="I126" i="12"/>
  <c r="H126" i="12"/>
  <c r="B126" i="12"/>
  <c r="A126" i="12"/>
  <c r="F126" i="12" s="1"/>
  <c r="I125" i="12"/>
  <c r="H125" i="12"/>
  <c r="B125" i="12"/>
  <c r="A125" i="12"/>
  <c r="F125" i="12" s="1"/>
  <c r="I124" i="12"/>
  <c r="H124" i="12"/>
  <c r="B124" i="12"/>
  <c r="A124" i="12"/>
  <c r="F124" i="12" s="1"/>
  <c r="I123" i="12"/>
  <c r="H123" i="12"/>
  <c r="F123" i="12"/>
  <c r="G123" i="12" s="1"/>
  <c r="B123" i="12"/>
  <c r="A123" i="12"/>
  <c r="I122" i="12"/>
  <c r="H122" i="12"/>
  <c r="B122" i="12"/>
  <c r="A122" i="12"/>
  <c r="F122" i="12" s="1"/>
  <c r="I121" i="12"/>
  <c r="H121" i="12"/>
  <c r="B121" i="12"/>
  <c r="A121" i="12"/>
  <c r="F121" i="12" s="1"/>
  <c r="G121" i="12" s="1"/>
  <c r="I120" i="12"/>
  <c r="H120" i="12"/>
  <c r="B120" i="12"/>
  <c r="A120" i="12"/>
  <c r="F120" i="12" s="1"/>
  <c r="G120" i="12" s="1"/>
  <c r="I119" i="12"/>
  <c r="H119" i="12"/>
  <c r="B119" i="12"/>
  <c r="A119" i="12"/>
  <c r="F119" i="12" s="1"/>
  <c r="G119" i="12" s="1"/>
  <c r="I118" i="12"/>
  <c r="H118" i="12"/>
  <c r="B118" i="12"/>
  <c r="A118" i="12"/>
  <c r="F118" i="12" s="1"/>
  <c r="G118" i="12" s="1"/>
  <c r="I117" i="12"/>
  <c r="H117" i="12"/>
  <c r="B117" i="12"/>
  <c r="A117" i="12"/>
  <c r="F117" i="12" s="1"/>
  <c r="G117" i="12" s="1"/>
  <c r="I116" i="12"/>
  <c r="H116" i="12"/>
  <c r="B116" i="12"/>
  <c r="A116" i="12"/>
  <c r="F116" i="12" s="1"/>
  <c r="G116" i="12" s="1"/>
  <c r="I115" i="12"/>
  <c r="H115" i="12"/>
  <c r="B115" i="12"/>
  <c r="A115" i="12"/>
  <c r="F115" i="12" s="1"/>
  <c r="G115" i="12" s="1"/>
  <c r="I114" i="12"/>
  <c r="H114" i="12"/>
  <c r="B114" i="12"/>
  <c r="A114" i="12"/>
  <c r="F114" i="12" s="1"/>
  <c r="G114" i="12" s="1"/>
  <c r="I113" i="12"/>
  <c r="H113" i="12"/>
  <c r="B113" i="12"/>
  <c r="A113" i="12"/>
  <c r="F113" i="12" s="1"/>
  <c r="I112" i="12"/>
  <c r="H112" i="12"/>
  <c r="B112" i="12"/>
  <c r="A112" i="12"/>
  <c r="F112" i="12" s="1"/>
  <c r="I111" i="12"/>
  <c r="H111" i="12"/>
  <c r="B111" i="12"/>
  <c r="A111" i="12"/>
  <c r="F111" i="12" s="1"/>
  <c r="I110" i="12"/>
  <c r="H110" i="12"/>
  <c r="B110" i="12"/>
  <c r="A110" i="12"/>
  <c r="F110" i="12" s="1"/>
  <c r="I109" i="12"/>
  <c r="H109" i="12"/>
  <c r="B109" i="12"/>
  <c r="A109" i="12"/>
  <c r="F109" i="12" s="1"/>
  <c r="I108" i="12"/>
  <c r="H108" i="12"/>
  <c r="B108" i="12"/>
  <c r="A108" i="12"/>
  <c r="F108" i="12" s="1"/>
  <c r="I107" i="12"/>
  <c r="H107" i="12"/>
  <c r="B107" i="12"/>
  <c r="A107" i="12"/>
  <c r="F107" i="12" s="1"/>
  <c r="I106" i="12"/>
  <c r="H106" i="12"/>
  <c r="B106" i="12"/>
  <c r="A106" i="12"/>
  <c r="F106" i="12" s="1"/>
  <c r="I105" i="12"/>
  <c r="H105" i="12"/>
  <c r="B105" i="12"/>
  <c r="A105" i="12"/>
  <c r="F105" i="12" s="1"/>
  <c r="I104" i="12"/>
  <c r="H104" i="12"/>
  <c r="B104" i="12"/>
  <c r="A104" i="12"/>
  <c r="F104" i="12" s="1"/>
  <c r="I103" i="12"/>
  <c r="H103" i="12"/>
  <c r="B103" i="12"/>
  <c r="A103" i="12"/>
  <c r="F103" i="12" s="1"/>
  <c r="I102" i="12"/>
  <c r="H102" i="12"/>
  <c r="B102" i="12"/>
  <c r="A102" i="12"/>
  <c r="F102" i="12" s="1"/>
  <c r="I101" i="12"/>
  <c r="H101" i="12"/>
  <c r="B101" i="12"/>
  <c r="A101" i="12"/>
  <c r="F101" i="12" s="1"/>
  <c r="I100" i="12"/>
  <c r="H100" i="12"/>
  <c r="B100" i="12"/>
  <c r="A100" i="12"/>
  <c r="F100" i="12" s="1"/>
  <c r="I99" i="12"/>
  <c r="H99" i="12"/>
  <c r="B99" i="12"/>
  <c r="A99" i="12"/>
  <c r="F99" i="12" s="1"/>
  <c r="I98" i="12"/>
  <c r="H98" i="12"/>
  <c r="B98" i="12"/>
  <c r="A98" i="12"/>
  <c r="F98" i="12" s="1"/>
  <c r="I97" i="12"/>
  <c r="H97" i="12"/>
  <c r="B97" i="12"/>
  <c r="A97" i="12"/>
  <c r="F97" i="12" s="1"/>
  <c r="G97" i="12" s="1"/>
  <c r="I96" i="12"/>
  <c r="H96" i="12"/>
  <c r="B96" i="12"/>
  <c r="A96" i="12"/>
  <c r="F96" i="12" s="1"/>
  <c r="G96" i="12" s="1"/>
  <c r="I95" i="12"/>
  <c r="H95" i="12"/>
  <c r="B95" i="12"/>
  <c r="A95" i="12"/>
  <c r="F95" i="12" s="1"/>
  <c r="G95" i="12" s="1"/>
  <c r="I94" i="12"/>
  <c r="H94" i="12"/>
  <c r="B94" i="12"/>
  <c r="A94" i="12"/>
  <c r="F94" i="12" s="1"/>
  <c r="G94" i="12" s="1"/>
  <c r="I93" i="12"/>
  <c r="H93" i="12"/>
  <c r="B93" i="12"/>
  <c r="A93" i="12"/>
  <c r="F93" i="12" s="1"/>
  <c r="G93" i="12" s="1"/>
  <c r="I92" i="12"/>
  <c r="H92" i="12"/>
  <c r="F92" i="12"/>
  <c r="B92" i="12"/>
  <c r="A92" i="12"/>
  <c r="I91" i="12"/>
  <c r="H91" i="12"/>
  <c r="B91" i="12"/>
  <c r="A91" i="12"/>
  <c r="F91" i="12" s="1"/>
  <c r="I90" i="12"/>
  <c r="H90" i="12"/>
  <c r="B90" i="12"/>
  <c r="A90" i="12"/>
  <c r="F90" i="12" s="1"/>
  <c r="I89" i="12"/>
  <c r="H89" i="12"/>
  <c r="B89" i="12"/>
  <c r="A89" i="12"/>
  <c r="F89" i="12" s="1"/>
  <c r="I88" i="12"/>
  <c r="H88" i="12"/>
  <c r="B88" i="12"/>
  <c r="A88" i="12"/>
  <c r="F88" i="12" s="1"/>
  <c r="I87" i="12"/>
  <c r="H87" i="12"/>
  <c r="B87" i="12"/>
  <c r="A87" i="12"/>
  <c r="F87" i="12" s="1"/>
  <c r="I86" i="12"/>
  <c r="H86" i="12"/>
  <c r="B86" i="12"/>
  <c r="A86" i="12"/>
  <c r="F86" i="12" s="1"/>
  <c r="I85" i="12"/>
  <c r="H85" i="12"/>
  <c r="B85" i="12"/>
  <c r="A85" i="12"/>
  <c r="F85" i="12" s="1"/>
  <c r="I84" i="12"/>
  <c r="H84" i="12"/>
  <c r="B84" i="12"/>
  <c r="A84" i="12"/>
  <c r="F84" i="12" s="1"/>
  <c r="I83" i="12"/>
  <c r="H83" i="12"/>
  <c r="B83" i="12"/>
  <c r="A83" i="12"/>
  <c r="F83" i="12" s="1"/>
  <c r="I82" i="12"/>
  <c r="H82" i="12"/>
  <c r="B82" i="12"/>
  <c r="A82" i="12"/>
  <c r="F82" i="12" s="1"/>
  <c r="I81" i="12"/>
  <c r="H81" i="12"/>
  <c r="B81" i="12"/>
  <c r="A81" i="12"/>
  <c r="F81" i="12" s="1"/>
  <c r="I80" i="12"/>
  <c r="H80" i="12"/>
  <c r="B80" i="12"/>
  <c r="A80" i="12"/>
  <c r="F80" i="12" s="1"/>
  <c r="I79" i="12"/>
  <c r="H79" i="12"/>
  <c r="B79" i="12"/>
  <c r="A79" i="12"/>
  <c r="F79" i="12" s="1"/>
  <c r="I78" i="12"/>
  <c r="H78" i="12"/>
  <c r="B78" i="12"/>
  <c r="A78" i="12"/>
  <c r="F78" i="12" s="1"/>
  <c r="I77" i="12"/>
  <c r="H77" i="12"/>
  <c r="B77" i="12"/>
  <c r="A77" i="12"/>
  <c r="F77" i="12" s="1"/>
  <c r="I76" i="12"/>
  <c r="H76" i="12"/>
  <c r="B76" i="12"/>
  <c r="A76" i="12"/>
  <c r="F76" i="12" s="1"/>
  <c r="I75" i="12"/>
  <c r="H75" i="12"/>
  <c r="B75" i="12"/>
  <c r="A75" i="12"/>
  <c r="F75" i="12" s="1"/>
  <c r="I74" i="12"/>
  <c r="H74" i="12"/>
  <c r="B74" i="12"/>
  <c r="A74" i="12"/>
  <c r="F74" i="12" s="1"/>
  <c r="I73" i="12"/>
  <c r="H73" i="12"/>
  <c r="B73" i="12"/>
  <c r="A73" i="12"/>
  <c r="F73" i="12" s="1"/>
  <c r="I72" i="12"/>
  <c r="H72" i="12"/>
  <c r="B72" i="12"/>
  <c r="A72" i="12"/>
  <c r="F72" i="12" s="1"/>
  <c r="I71" i="12"/>
  <c r="H71" i="12"/>
  <c r="B71" i="12"/>
  <c r="A71" i="12"/>
  <c r="F71" i="12" s="1"/>
  <c r="I70" i="12"/>
  <c r="H70" i="12"/>
  <c r="B70" i="12"/>
  <c r="A70" i="12"/>
  <c r="F70" i="12" s="1"/>
  <c r="I69" i="12"/>
  <c r="H69" i="12"/>
  <c r="B69" i="12"/>
  <c r="A69" i="12"/>
  <c r="F69" i="12" s="1"/>
  <c r="I68" i="12"/>
  <c r="H68" i="12"/>
  <c r="B68" i="12"/>
  <c r="A68" i="12"/>
  <c r="F68" i="12" s="1"/>
  <c r="I67" i="12"/>
  <c r="H67" i="12"/>
  <c r="B67" i="12"/>
  <c r="A67" i="12"/>
  <c r="F67" i="12" s="1"/>
  <c r="I66" i="12"/>
  <c r="H66" i="12"/>
  <c r="B66" i="12"/>
  <c r="A66" i="12"/>
  <c r="F66" i="12" s="1"/>
  <c r="I65" i="12"/>
  <c r="H65" i="12"/>
  <c r="B65" i="12"/>
  <c r="A65" i="12"/>
  <c r="F65" i="12" s="1"/>
  <c r="I64" i="12"/>
  <c r="H64" i="12"/>
  <c r="B64" i="12"/>
  <c r="A64" i="12"/>
  <c r="F64" i="12" s="1"/>
  <c r="I63" i="12"/>
  <c r="H63" i="12"/>
  <c r="F63" i="12"/>
  <c r="B63" i="12"/>
  <c r="A63" i="12"/>
  <c r="I62" i="12"/>
  <c r="H62" i="12"/>
  <c r="B62" i="12"/>
  <c r="A62" i="12"/>
  <c r="F62" i="12" s="1"/>
  <c r="I61" i="12"/>
  <c r="H61" i="12"/>
  <c r="B61" i="12"/>
  <c r="A61" i="12"/>
  <c r="F61" i="12" s="1"/>
  <c r="I60" i="12"/>
  <c r="H60" i="12"/>
  <c r="B60" i="12"/>
  <c r="A60" i="12"/>
  <c r="F60" i="12" s="1"/>
  <c r="I59" i="12"/>
  <c r="H59" i="12"/>
  <c r="B59" i="12"/>
  <c r="A59" i="12"/>
  <c r="F59" i="12" s="1"/>
  <c r="I58" i="12"/>
  <c r="H58" i="12"/>
  <c r="B58" i="12"/>
  <c r="A58" i="12"/>
  <c r="F58" i="12" s="1"/>
  <c r="I57" i="12"/>
  <c r="H57" i="12"/>
  <c r="B57" i="12"/>
  <c r="A57" i="12"/>
  <c r="F57" i="12" s="1"/>
  <c r="I56" i="12"/>
  <c r="H56" i="12"/>
  <c r="B56" i="12"/>
  <c r="A56" i="12"/>
  <c r="F56" i="12" s="1"/>
  <c r="I55" i="12"/>
  <c r="H55" i="12"/>
  <c r="B55" i="12"/>
  <c r="A55" i="12"/>
  <c r="F55" i="12" s="1"/>
  <c r="I54" i="12"/>
  <c r="H54" i="12"/>
  <c r="B54" i="12"/>
  <c r="A54" i="12"/>
  <c r="F54" i="12" s="1"/>
  <c r="I53" i="12"/>
  <c r="H53" i="12"/>
  <c r="B53" i="12"/>
  <c r="A53" i="12"/>
  <c r="F53" i="12" s="1"/>
  <c r="I52" i="12"/>
  <c r="H52" i="12"/>
  <c r="B52" i="12"/>
  <c r="A52" i="12"/>
  <c r="F52" i="12" s="1"/>
  <c r="I51" i="12"/>
  <c r="H51" i="12"/>
  <c r="B51" i="12"/>
  <c r="A51" i="12"/>
  <c r="F51" i="12" s="1"/>
  <c r="I50" i="12"/>
  <c r="H50" i="12"/>
  <c r="B50" i="12"/>
  <c r="A50" i="12"/>
  <c r="F50" i="12" s="1"/>
  <c r="I49" i="12"/>
  <c r="H49" i="12"/>
  <c r="F49" i="12"/>
  <c r="G49" i="12" s="1"/>
  <c r="B49" i="12"/>
  <c r="A49" i="12"/>
  <c r="I48" i="12"/>
  <c r="H48" i="12"/>
  <c r="B48" i="12"/>
  <c r="A48" i="12"/>
  <c r="F48" i="12" s="1"/>
  <c r="I47" i="12"/>
  <c r="H47" i="12"/>
  <c r="B47" i="12"/>
  <c r="A47" i="12"/>
  <c r="F47" i="12" s="1"/>
  <c r="I46" i="12"/>
  <c r="H46" i="12"/>
  <c r="B46" i="12"/>
  <c r="A46" i="12"/>
  <c r="F46" i="12" s="1"/>
  <c r="I45" i="12"/>
  <c r="H45" i="12"/>
  <c r="B45" i="12"/>
  <c r="A45" i="12"/>
  <c r="F45" i="12" s="1"/>
  <c r="I44" i="12"/>
  <c r="H44" i="12"/>
  <c r="B44" i="12"/>
  <c r="A44" i="12"/>
  <c r="F44" i="12" s="1"/>
  <c r="I43" i="12"/>
  <c r="H43" i="12"/>
  <c r="B43" i="12"/>
  <c r="A43" i="12"/>
  <c r="F43" i="12" s="1"/>
  <c r="I42" i="12"/>
  <c r="H42" i="12"/>
  <c r="B42" i="12"/>
  <c r="A42" i="12"/>
  <c r="F42" i="12" s="1"/>
  <c r="I41" i="12"/>
  <c r="H41" i="12"/>
  <c r="B41" i="12"/>
  <c r="A41" i="12"/>
  <c r="F41" i="12" s="1"/>
  <c r="I40" i="12"/>
  <c r="H40" i="12"/>
  <c r="B40" i="12"/>
  <c r="A40" i="12"/>
  <c r="F40" i="12" s="1"/>
  <c r="I39" i="12"/>
  <c r="H39" i="12"/>
  <c r="B39" i="12"/>
  <c r="A39" i="12"/>
  <c r="F39" i="12" s="1"/>
  <c r="I38" i="12"/>
  <c r="H38" i="12"/>
  <c r="B38" i="12"/>
  <c r="A38" i="12"/>
  <c r="F38" i="12" s="1"/>
  <c r="I37" i="12"/>
  <c r="H37" i="12"/>
  <c r="B37" i="12"/>
  <c r="A37" i="12"/>
  <c r="F37" i="12" s="1"/>
  <c r="I36" i="12"/>
  <c r="H36" i="12"/>
  <c r="B36" i="12"/>
  <c r="A36" i="12"/>
  <c r="F36" i="12" s="1"/>
  <c r="I35" i="12"/>
  <c r="H35" i="12"/>
  <c r="B35" i="12"/>
  <c r="A35" i="12"/>
  <c r="F35" i="12" s="1"/>
  <c r="I34" i="12"/>
  <c r="H34" i="12"/>
  <c r="B34" i="12"/>
  <c r="A34" i="12"/>
  <c r="F34" i="12" s="1"/>
  <c r="I33" i="12"/>
  <c r="H33" i="12"/>
  <c r="B33" i="12"/>
  <c r="A33" i="12"/>
  <c r="F33" i="12" s="1"/>
  <c r="I32" i="12"/>
  <c r="H32" i="12"/>
  <c r="B32" i="12"/>
  <c r="A32" i="12"/>
  <c r="F32" i="12" s="1"/>
  <c r="I31" i="12"/>
  <c r="H31" i="12"/>
  <c r="B31" i="12"/>
  <c r="A31" i="12"/>
  <c r="F31" i="12" s="1"/>
  <c r="I30" i="12"/>
  <c r="H30" i="12"/>
  <c r="B30" i="12"/>
  <c r="A30" i="12"/>
  <c r="F30" i="12" s="1"/>
  <c r="I29" i="12"/>
  <c r="H29" i="12"/>
  <c r="B29" i="12"/>
  <c r="A29" i="12"/>
  <c r="F29" i="12" s="1"/>
  <c r="I28" i="12"/>
  <c r="H28" i="12"/>
  <c r="B28" i="12"/>
  <c r="A28" i="12"/>
  <c r="F28" i="12" s="1"/>
  <c r="I27" i="12"/>
  <c r="H27" i="12"/>
  <c r="B27" i="12"/>
  <c r="A27" i="12"/>
  <c r="F27" i="12" s="1"/>
  <c r="I26" i="12"/>
  <c r="H26" i="12"/>
  <c r="B26" i="12"/>
  <c r="A26" i="12"/>
  <c r="F26" i="12" s="1"/>
  <c r="I25" i="12"/>
  <c r="H25" i="12"/>
  <c r="B25" i="12"/>
  <c r="A25" i="12"/>
  <c r="F25" i="12" s="1"/>
  <c r="I24" i="12"/>
  <c r="H24" i="12"/>
  <c r="B24" i="12"/>
  <c r="A24" i="12"/>
  <c r="F24" i="12" s="1"/>
  <c r="I23" i="12"/>
  <c r="H23" i="12"/>
  <c r="B23" i="12"/>
  <c r="A23" i="12"/>
  <c r="F23" i="12" s="1"/>
  <c r="I22" i="12"/>
  <c r="H22" i="12"/>
  <c r="B22" i="12"/>
  <c r="A22" i="12"/>
  <c r="F22" i="12" s="1"/>
  <c r="I21" i="12"/>
  <c r="H21" i="12"/>
  <c r="B21" i="12"/>
  <c r="A21" i="12"/>
  <c r="F21" i="12" s="1"/>
  <c r="G21" i="12" s="1"/>
  <c r="I20" i="12"/>
  <c r="H20" i="12"/>
  <c r="B20" i="12"/>
  <c r="A20" i="12"/>
  <c r="F20" i="12" s="1"/>
  <c r="G20" i="12" s="1"/>
  <c r="I19" i="12"/>
  <c r="H19" i="12"/>
  <c r="B19" i="12"/>
  <c r="A19" i="12"/>
  <c r="F19" i="12" s="1"/>
  <c r="G19" i="12" s="1"/>
  <c r="I18" i="12"/>
  <c r="H18" i="12"/>
  <c r="B18" i="12"/>
  <c r="A18" i="12"/>
  <c r="F18" i="12" s="1"/>
  <c r="G18" i="12" s="1"/>
  <c r="I17" i="12"/>
  <c r="H17" i="12"/>
  <c r="B17" i="12"/>
  <c r="A17" i="12"/>
  <c r="F17" i="12" s="1"/>
  <c r="G17" i="12" s="1"/>
  <c r="I16" i="12"/>
  <c r="H16" i="12"/>
  <c r="B16" i="12"/>
  <c r="A16" i="12"/>
  <c r="F16" i="12" s="1"/>
  <c r="I15" i="12"/>
  <c r="H15" i="12"/>
  <c r="B15" i="12"/>
  <c r="A15" i="12"/>
  <c r="F15" i="12" s="1"/>
  <c r="I14" i="12"/>
  <c r="H14" i="12"/>
  <c r="B14" i="12"/>
  <c r="A14" i="12"/>
  <c r="F14" i="12" s="1"/>
  <c r="I13" i="12"/>
  <c r="H13" i="12"/>
  <c r="B13" i="12"/>
  <c r="A13" i="12"/>
  <c r="F13" i="12" s="1"/>
  <c r="I12" i="12"/>
  <c r="H12" i="12"/>
  <c r="B12" i="12"/>
  <c r="A12" i="12"/>
  <c r="F12" i="12" s="1"/>
  <c r="I11" i="12"/>
  <c r="H11" i="12"/>
  <c r="B11" i="12"/>
  <c r="A11" i="12"/>
  <c r="F11" i="12" s="1"/>
  <c r="I10" i="12"/>
  <c r="H10" i="12"/>
  <c r="B10" i="12"/>
  <c r="A10" i="12"/>
  <c r="F10" i="12" s="1"/>
  <c r="I9" i="12"/>
  <c r="H9" i="12"/>
  <c r="B9" i="12"/>
  <c r="A9" i="12"/>
  <c r="F9" i="12" s="1"/>
  <c r="I8" i="12"/>
  <c r="H8" i="12"/>
  <c r="B8" i="12"/>
  <c r="A8" i="12"/>
  <c r="F8" i="12" s="1"/>
  <c r="I7" i="12"/>
  <c r="H7" i="12"/>
  <c r="B7" i="12"/>
  <c r="A7" i="12"/>
  <c r="F7" i="12" s="1"/>
  <c r="I6" i="12"/>
  <c r="H6" i="12"/>
  <c r="B6" i="12"/>
  <c r="A6" i="12"/>
  <c r="F6" i="12" s="1"/>
  <c r="I5" i="12"/>
  <c r="H5" i="12"/>
  <c r="B5" i="12"/>
  <c r="A5" i="12"/>
  <c r="F5" i="12" s="1"/>
  <c r="I4" i="12"/>
  <c r="H4" i="12"/>
  <c r="B4" i="12"/>
  <c r="A4" i="12"/>
  <c r="F4" i="12" s="1"/>
  <c r="I3" i="12"/>
  <c r="H3" i="12"/>
  <c r="B3" i="12"/>
  <c r="A3" i="12"/>
  <c r="F3" i="12" s="1"/>
  <c r="I2" i="12"/>
  <c r="H2" i="12"/>
  <c r="B2" i="12"/>
  <c r="A2" i="12"/>
  <c r="F2" i="12" s="1"/>
  <c r="M101" i="11"/>
  <c r="L101" i="11"/>
  <c r="Q101" i="11" s="1"/>
  <c r="M100" i="11"/>
  <c r="L100" i="11"/>
  <c r="Q100" i="11" s="1"/>
  <c r="M99" i="11"/>
  <c r="L99" i="11"/>
  <c r="Q99" i="11" s="1"/>
  <c r="M98" i="11"/>
  <c r="L98" i="11"/>
  <c r="Q98" i="11" s="1"/>
  <c r="M97" i="11"/>
  <c r="L97" i="11"/>
  <c r="Q97" i="11" s="1"/>
  <c r="M96" i="11"/>
  <c r="L96" i="11"/>
  <c r="Q96" i="11" s="1"/>
  <c r="M95" i="11"/>
  <c r="L95" i="11"/>
  <c r="Q95" i="11" s="1"/>
  <c r="M94" i="11"/>
  <c r="L94" i="11"/>
  <c r="Q94" i="11" s="1"/>
  <c r="M93" i="11"/>
  <c r="L93" i="11"/>
  <c r="Q93" i="11" s="1"/>
  <c r="M92" i="11"/>
  <c r="L92" i="11"/>
  <c r="Q92" i="11" s="1"/>
  <c r="Q91" i="11"/>
  <c r="M91" i="11"/>
  <c r="L91" i="11"/>
  <c r="M90" i="11"/>
  <c r="L90" i="11"/>
  <c r="Q90" i="11" s="1"/>
  <c r="M89" i="11"/>
  <c r="L89" i="11"/>
  <c r="Q89" i="11" s="1"/>
  <c r="M88" i="11"/>
  <c r="L88" i="11"/>
  <c r="Q88" i="11" s="1"/>
  <c r="M87" i="11"/>
  <c r="L87" i="11"/>
  <c r="Q87" i="11" s="1"/>
  <c r="M86" i="11"/>
  <c r="L86" i="11"/>
  <c r="Q86" i="11" s="1"/>
  <c r="M85" i="11"/>
  <c r="L85" i="11"/>
  <c r="Q85" i="11" s="1"/>
  <c r="M84" i="11"/>
  <c r="L84" i="11"/>
  <c r="Q84" i="11" s="1"/>
  <c r="M83" i="11"/>
  <c r="L83" i="11"/>
  <c r="Q83" i="11" s="1"/>
  <c r="M82" i="11"/>
  <c r="L82" i="11"/>
  <c r="Q82" i="11" s="1"/>
  <c r="M81" i="11"/>
  <c r="L81" i="11"/>
  <c r="Q81" i="11" s="1"/>
  <c r="M80" i="11"/>
  <c r="L80" i="11"/>
  <c r="Q80" i="11" s="1"/>
  <c r="M79" i="11"/>
  <c r="L79" i="11"/>
  <c r="Q79" i="11" s="1"/>
  <c r="M78" i="11"/>
  <c r="L78" i="11"/>
  <c r="Q78" i="11" s="1"/>
  <c r="M77" i="11"/>
  <c r="L77" i="11"/>
  <c r="Q77" i="11" s="1"/>
  <c r="M76" i="11"/>
  <c r="L76" i="11"/>
  <c r="Q76" i="11" s="1"/>
  <c r="Q75" i="11"/>
  <c r="M75" i="11"/>
  <c r="L75" i="11"/>
  <c r="M74" i="11"/>
  <c r="L74" i="11"/>
  <c r="Q74" i="11" s="1"/>
  <c r="M73" i="11"/>
  <c r="L73" i="11"/>
  <c r="Q73" i="11" s="1"/>
  <c r="M72" i="11"/>
  <c r="L72" i="11"/>
  <c r="Q72" i="11" s="1"/>
  <c r="M71" i="11"/>
  <c r="L71" i="11"/>
  <c r="Q71" i="11" s="1"/>
  <c r="M70" i="11"/>
  <c r="L70" i="11"/>
  <c r="Q70" i="11" s="1"/>
  <c r="M69" i="11"/>
  <c r="L69" i="11"/>
  <c r="Q69" i="11" s="1"/>
  <c r="M68" i="11"/>
  <c r="L68" i="11"/>
  <c r="Q68" i="11" s="1"/>
  <c r="M67" i="11"/>
  <c r="L67" i="11"/>
  <c r="Q67" i="11" s="1"/>
  <c r="M66" i="11"/>
  <c r="L66" i="11"/>
  <c r="Q66" i="11" s="1"/>
  <c r="M65" i="11"/>
  <c r="L65" i="11"/>
  <c r="Q65" i="11" s="1"/>
  <c r="M64" i="11"/>
  <c r="L64" i="11"/>
  <c r="Q64" i="11" s="1"/>
  <c r="M63" i="11"/>
  <c r="L63" i="11"/>
  <c r="Q63" i="11" s="1"/>
  <c r="M62" i="11"/>
  <c r="L62" i="11"/>
  <c r="Q62" i="11" s="1"/>
  <c r="M61" i="11"/>
  <c r="L61" i="11"/>
  <c r="Q61" i="11" s="1"/>
  <c r="M60" i="11"/>
  <c r="L60" i="11"/>
  <c r="Q60" i="11" s="1"/>
  <c r="M59" i="11"/>
  <c r="L59" i="11"/>
  <c r="Q59" i="11" s="1"/>
  <c r="Q58" i="11"/>
  <c r="M58" i="11"/>
  <c r="L58" i="11"/>
  <c r="M57" i="11"/>
  <c r="L57" i="11"/>
  <c r="Q57" i="11" s="1"/>
  <c r="M56" i="11"/>
  <c r="L56" i="11"/>
  <c r="Q56" i="11" s="1"/>
  <c r="M55" i="11"/>
  <c r="L55" i="11"/>
  <c r="Q55" i="11" s="1"/>
  <c r="M54" i="11"/>
  <c r="L54" i="11"/>
  <c r="Q54" i="11" s="1"/>
  <c r="M53" i="11"/>
  <c r="L53" i="11"/>
  <c r="Q53" i="11" s="1"/>
  <c r="M52" i="11"/>
  <c r="L52" i="11"/>
  <c r="Q52" i="11" s="1"/>
  <c r="M51" i="11"/>
  <c r="L51" i="11"/>
  <c r="Q51" i="11" s="1"/>
  <c r="M50" i="11"/>
  <c r="L50" i="11"/>
  <c r="Q50" i="11" s="1"/>
  <c r="M49" i="11"/>
  <c r="L49" i="11"/>
  <c r="Q49" i="11" s="1"/>
  <c r="M48" i="11"/>
  <c r="L48" i="11"/>
  <c r="Q48" i="11" s="1"/>
  <c r="M47" i="11"/>
  <c r="L47" i="11"/>
  <c r="Q47" i="11" s="1"/>
  <c r="M46" i="11"/>
  <c r="L46" i="11"/>
  <c r="Q46" i="11" s="1"/>
  <c r="M45" i="11"/>
  <c r="L45" i="11"/>
  <c r="Q45" i="11" s="1"/>
  <c r="M44" i="11"/>
  <c r="L44" i="11"/>
  <c r="Q44" i="11" s="1"/>
  <c r="M43" i="11"/>
  <c r="L43" i="11"/>
  <c r="Q43" i="11" s="1"/>
  <c r="Q42" i="11"/>
  <c r="M42" i="11"/>
  <c r="L42" i="11"/>
  <c r="O41" i="11"/>
  <c r="M41" i="11"/>
  <c r="L41" i="11"/>
  <c r="Q41" i="11" s="1"/>
  <c r="M40" i="11"/>
  <c r="L40" i="11"/>
  <c r="Q40" i="11" s="1"/>
  <c r="M39" i="11"/>
  <c r="L39" i="11"/>
  <c r="Q39" i="11" s="1"/>
  <c r="M38" i="11"/>
  <c r="L38" i="11"/>
  <c r="Q38" i="11" s="1"/>
  <c r="M37" i="11"/>
  <c r="L37" i="11"/>
  <c r="Q37" i="11" s="1"/>
  <c r="M36" i="11"/>
  <c r="L36" i="11"/>
  <c r="Q36" i="11" s="1"/>
  <c r="M35" i="11"/>
  <c r="L35" i="11"/>
  <c r="Q35" i="11" s="1"/>
  <c r="M34" i="11"/>
  <c r="L34" i="11"/>
  <c r="Q34" i="11" s="1"/>
  <c r="M33" i="11"/>
  <c r="L33" i="11"/>
  <c r="Q33" i="11" s="1"/>
  <c r="M32" i="11"/>
  <c r="L32" i="11"/>
  <c r="Q32" i="11" s="1"/>
  <c r="M31" i="11"/>
  <c r="L31" i="11"/>
  <c r="Q31" i="11" s="1"/>
  <c r="M30" i="11"/>
  <c r="L30" i="11"/>
  <c r="Q30" i="11" s="1"/>
  <c r="M29" i="11"/>
  <c r="L29" i="11"/>
  <c r="Q29" i="11" s="1"/>
  <c r="M28" i="11"/>
  <c r="L28" i="11"/>
  <c r="Q28" i="11" s="1"/>
  <c r="M27" i="11"/>
  <c r="L27" i="11"/>
  <c r="Q27" i="11" s="1"/>
  <c r="M26" i="11"/>
  <c r="L26" i="11"/>
  <c r="Q26" i="11" s="1"/>
  <c r="M25" i="11"/>
  <c r="L25" i="11"/>
  <c r="Q25" i="11" s="1"/>
  <c r="Q24" i="11"/>
  <c r="M24" i="11"/>
  <c r="L24" i="11"/>
  <c r="M23" i="11"/>
  <c r="L23" i="11"/>
  <c r="Q23" i="11" s="1"/>
  <c r="M22" i="11"/>
  <c r="L22" i="11"/>
  <c r="Q22" i="11" s="1"/>
  <c r="M21" i="11"/>
  <c r="L21" i="11"/>
  <c r="Q21" i="11" s="1"/>
  <c r="M20" i="11"/>
  <c r="L20" i="11"/>
  <c r="Q20" i="11" s="1"/>
  <c r="Q19" i="11"/>
  <c r="M19" i="11"/>
  <c r="L19" i="11"/>
  <c r="M18" i="11"/>
  <c r="L18" i="11"/>
  <c r="Q18" i="11" s="1"/>
  <c r="M17" i="11"/>
  <c r="L17" i="11"/>
  <c r="Q17" i="11" s="1"/>
  <c r="Q16" i="11"/>
  <c r="M16" i="11"/>
  <c r="L16" i="11"/>
  <c r="M15" i="11"/>
  <c r="L15" i="11"/>
  <c r="Q15" i="11" s="1"/>
  <c r="M14" i="11"/>
  <c r="L14" i="11"/>
  <c r="Q14" i="11" s="1"/>
  <c r="M13" i="11"/>
  <c r="L13" i="11"/>
  <c r="Q13" i="11" s="1"/>
  <c r="M12" i="11"/>
  <c r="L12" i="11"/>
  <c r="Q12" i="11" s="1"/>
  <c r="Q11" i="11"/>
  <c r="M11" i="11"/>
  <c r="L11" i="11"/>
  <c r="M10" i="11"/>
  <c r="L10" i="11"/>
  <c r="Q10" i="11" s="1"/>
  <c r="M9" i="11"/>
  <c r="L9" i="11"/>
  <c r="Q9" i="11" s="1"/>
  <c r="M8" i="11"/>
  <c r="L8" i="11"/>
  <c r="Q8" i="11" s="1"/>
  <c r="M7" i="11"/>
  <c r="L7" i="11"/>
  <c r="Q7" i="11" s="1"/>
  <c r="M6" i="11"/>
  <c r="L6" i="11"/>
  <c r="Q6" i="11" s="1"/>
  <c r="M5" i="11"/>
  <c r="L5" i="11"/>
  <c r="Q5" i="11" s="1"/>
  <c r="M4" i="11"/>
  <c r="L4" i="11"/>
  <c r="Q4" i="11" s="1"/>
  <c r="M3" i="11"/>
  <c r="L3" i="11"/>
  <c r="Q3" i="11" s="1"/>
  <c r="L2" i="11"/>
  <c r="Q2" i="11" s="1"/>
  <c r="K101" i="11"/>
  <c r="P101" i="11" s="1"/>
  <c r="J101" i="11"/>
  <c r="O101" i="11" s="1"/>
  <c r="I101" i="11"/>
  <c r="N101" i="11" s="1"/>
  <c r="H101" i="11"/>
  <c r="G101" i="11"/>
  <c r="F101" i="11"/>
  <c r="E101" i="11"/>
  <c r="K100" i="11"/>
  <c r="P100" i="11" s="1"/>
  <c r="J100" i="11"/>
  <c r="O100" i="11" s="1"/>
  <c r="I100" i="11"/>
  <c r="N100" i="11" s="1"/>
  <c r="H100" i="11"/>
  <c r="G100" i="11"/>
  <c r="F100" i="11"/>
  <c r="E100" i="11"/>
  <c r="K99" i="11"/>
  <c r="P99" i="11" s="1"/>
  <c r="J99" i="11"/>
  <c r="O99" i="11" s="1"/>
  <c r="I99" i="11"/>
  <c r="N99" i="11" s="1"/>
  <c r="H99" i="11"/>
  <c r="G99" i="11"/>
  <c r="F99" i="11"/>
  <c r="E99" i="11"/>
  <c r="K98" i="11"/>
  <c r="P98" i="11" s="1"/>
  <c r="J98" i="11"/>
  <c r="O98" i="11" s="1"/>
  <c r="I98" i="11"/>
  <c r="N98" i="11" s="1"/>
  <c r="H98" i="11"/>
  <c r="G98" i="11"/>
  <c r="F98" i="11"/>
  <c r="E98" i="11"/>
  <c r="K97" i="11"/>
  <c r="P97" i="11" s="1"/>
  <c r="J97" i="11"/>
  <c r="O97" i="11" s="1"/>
  <c r="I97" i="11"/>
  <c r="N97" i="11" s="1"/>
  <c r="H97" i="11"/>
  <c r="G97" i="11"/>
  <c r="F97" i="11"/>
  <c r="E97" i="11"/>
  <c r="K96" i="11"/>
  <c r="P96" i="11" s="1"/>
  <c r="J96" i="11"/>
  <c r="O96" i="11" s="1"/>
  <c r="I96" i="11"/>
  <c r="N96" i="11" s="1"/>
  <c r="H96" i="11"/>
  <c r="G96" i="11"/>
  <c r="F96" i="11"/>
  <c r="E96" i="11"/>
  <c r="K95" i="11"/>
  <c r="P95" i="11" s="1"/>
  <c r="J95" i="11"/>
  <c r="O95" i="11" s="1"/>
  <c r="I95" i="11"/>
  <c r="N95" i="11" s="1"/>
  <c r="H95" i="11"/>
  <c r="G95" i="11"/>
  <c r="F95" i="11"/>
  <c r="E95" i="11"/>
  <c r="K94" i="11"/>
  <c r="P94" i="11" s="1"/>
  <c r="J94" i="11"/>
  <c r="O94" i="11" s="1"/>
  <c r="I94" i="11"/>
  <c r="N94" i="11" s="1"/>
  <c r="H94" i="11"/>
  <c r="G94" i="11"/>
  <c r="F94" i="11"/>
  <c r="E94" i="11"/>
  <c r="K93" i="11"/>
  <c r="P93" i="11" s="1"/>
  <c r="J93" i="11"/>
  <c r="O93" i="11" s="1"/>
  <c r="I93" i="11"/>
  <c r="N93" i="11" s="1"/>
  <c r="H93" i="11"/>
  <c r="G93" i="11"/>
  <c r="F93" i="11"/>
  <c r="E93" i="11"/>
  <c r="K92" i="11"/>
  <c r="P92" i="11" s="1"/>
  <c r="J92" i="11"/>
  <c r="O92" i="11" s="1"/>
  <c r="I92" i="11"/>
  <c r="N92" i="11" s="1"/>
  <c r="H92" i="11"/>
  <c r="G92" i="11"/>
  <c r="F92" i="11"/>
  <c r="E92" i="11"/>
  <c r="K91" i="11"/>
  <c r="P91" i="11" s="1"/>
  <c r="J91" i="11"/>
  <c r="O91" i="11" s="1"/>
  <c r="I91" i="11"/>
  <c r="N91" i="11" s="1"/>
  <c r="H91" i="11"/>
  <c r="G91" i="11"/>
  <c r="F91" i="11"/>
  <c r="E91" i="11"/>
  <c r="K90" i="11"/>
  <c r="P90" i="11" s="1"/>
  <c r="J90" i="11"/>
  <c r="O90" i="11" s="1"/>
  <c r="I90" i="11"/>
  <c r="N90" i="11" s="1"/>
  <c r="H90" i="11"/>
  <c r="G90" i="11"/>
  <c r="F90" i="11"/>
  <c r="E90" i="11"/>
  <c r="K89" i="11"/>
  <c r="P89" i="11" s="1"/>
  <c r="J89" i="11"/>
  <c r="O89" i="11" s="1"/>
  <c r="I89" i="11"/>
  <c r="N89" i="11" s="1"/>
  <c r="H89" i="11"/>
  <c r="G89" i="11"/>
  <c r="F89" i="11"/>
  <c r="E89" i="11"/>
  <c r="K88" i="11"/>
  <c r="P88" i="11" s="1"/>
  <c r="J88" i="11"/>
  <c r="O88" i="11" s="1"/>
  <c r="I88" i="11"/>
  <c r="N88" i="11" s="1"/>
  <c r="H88" i="11"/>
  <c r="G88" i="11"/>
  <c r="F88" i="11"/>
  <c r="E88" i="11"/>
  <c r="K87" i="11"/>
  <c r="P87" i="11" s="1"/>
  <c r="J87" i="11"/>
  <c r="O87" i="11" s="1"/>
  <c r="I87" i="11"/>
  <c r="N87" i="11" s="1"/>
  <c r="H87" i="11"/>
  <c r="G87" i="11"/>
  <c r="F87" i="11"/>
  <c r="E87" i="11"/>
  <c r="K86" i="11"/>
  <c r="P86" i="11" s="1"/>
  <c r="J86" i="11"/>
  <c r="O86" i="11" s="1"/>
  <c r="I86" i="11"/>
  <c r="N86" i="11" s="1"/>
  <c r="H86" i="11"/>
  <c r="G86" i="11"/>
  <c r="F86" i="11"/>
  <c r="E86" i="11"/>
  <c r="K85" i="11"/>
  <c r="P85" i="11" s="1"/>
  <c r="J85" i="11"/>
  <c r="O85" i="11" s="1"/>
  <c r="I85" i="11"/>
  <c r="N85" i="11" s="1"/>
  <c r="H85" i="11"/>
  <c r="G85" i="11"/>
  <c r="F85" i="11"/>
  <c r="E85" i="11"/>
  <c r="K84" i="11"/>
  <c r="P84" i="11" s="1"/>
  <c r="J84" i="11"/>
  <c r="O84" i="11" s="1"/>
  <c r="I84" i="11"/>
  <c r="N84" i="11" s="1"/>
  <c r="H84" i="11"/>
  <c r="G84" i="11"/>
  <c r="F84" i="11"/>
  <c r="E84" i="11"/>
  <c r="K83" i="11"/>
  <c r="P83" i="11" s="1"/>
  <c r="J83" i="11"/>
  <c r="O83" i="11" s="1"/>
  <c r="I83" i="11"/>
  <c r="N83" i="11" s="1"/>
  <c r="H83" i="11"/>
  <c r="G83" i="11"/>
  <c r="F83" i="11"/>
  <c r="E83" i="11"/>
  <c r="K82" i="11"/>
  <c r="P82" i="11" s="1"/>
  <c r="J82" i="11"/>
  <c r="O82" i="11" s="1"/>
  <c r="I82" i="11"/>
  <c r="N82" i="11" s="1"/>
  <c r="H82" i="11"/>
  <c r="G82" i="11"/>
  <c r="F82" i="11"/>
  <c r="E82" i="11"/>
  <c r="K81" i="11"/>
  <c r="P81" i="11" s="1"/>
  <c r="J81" i="11"/>
  <c r="O81" i="11" s="1"/>
  <c r="I81" i="11"/>
  <c r="N81" i="11" s="1"/>
  <c r="H81" i="11"/>
  <c r="G81" i="11"/>
  <c r="F81" i="11"/>
  <c r="E81" i="11"/>
  <c r="K80" i="11"/>
  <c r="P80" i="11" s="1"/>
  <c r="J80" i="11"/>
  <c r="O80" i="11" s="1"/>
  <c r="I80" i="11"/>
  <c r="N80" i="11" s="1"/>
  <c r="H80" i="11"/>
  <c r="G80" i="11"/>
  <c r="F80" i="11"/>
  <c r="E80" i="11"/>
  <c r="K79" i="11"/>
  <c r="P79" i="11" s="1"/>
  <c r="J79" i="11"/>
  <c r="O79" i="11" s="1"/>
  <c r="I79" i="11"/>
  <c r="N79" i="11" s="1"/>
  <c r="H79" i="11"/>
  <c r="G79" i="11"/>
  <c r="F79" i="11"/>
  <c r="E79" i="11"/>
  <c r="K78" i="11"/>
  <c r="P78" i="11" s="1"/>
  <c r="J78" i="11"/>
  <c r="O78" i="11" s="1"/>
  <c r="I78" i="11"/>
  <c r="N78" i="11" s="1"/>
  <c r="H78" i="11"/>
  <c r="G78" i="11"/>
  <c r="F78" i="11"/>
  <c r="E78" i="11"/>
  <c r="K77" i="11"/>
  <c r="P77" i="11" s="1"/>
  <c r="J77" i="11"/>
  <c r="O77" i="11" s="1"/>
  <c r="I77" i="11"/>
  <c r="N77" i="11" s="1"/>
  <c r="H77" i="11"/>
  <c r="G77" i="11"/>
  <c r="F77" i="11"/>
  <c r="E77" i="11"/>
  <c r="K76" i="11"/>
  <c r="P76" i="11" s="1"/>
  <c r="J76" i="11"/>
  <c r="O76" i="11" s="1"/>
  <c r="I76" i="11"/>
  <c r="N76" i="11" s="1"/>
  <c r="H76" i="11"/>
  <c r="G76" i="11"/>
  <c r="F76" i="11"/>
  <c r="E76" i="11"/>
  <c r="K75" i="11"/>
  <c r="P75" i="11" s="1"/>
  <c r="J75" i="11"/>
  <c r="O75" i="11" s="1"/>
  <c r="I75" i="11"/>
  <c r="N75" i="11" s="1"/>
  <c r="H75" i="11"/>
  <c r="G75" i="11"/>
  <c r="F75" i="11"/>
  <c r="E75" i="11"/>
  <c r="K74" i="11"/>
  <c r="P74" i="11" s="1"/>
  <c r="J74" i="11"/>
  <c r="O74" i="11" s="1"/>
  <c r="I74" i="11"/>
  <c r="N74" i="11" s="1"/>
  <c r="H74" i="11"/>
  <c r="G74" i="11"/>
  <c r="F74" i="11"/>
  <c r="E74" i="11"/>
  <c r="K73" i="11"/>
  <c r="P73" i="11" s="1"/>
  <c r="J73" i="11"/>
  <c r="O73" i="11" s="1"/>
  <c r="I73" i="11"/>
  <c r="N73" i="11" s="1"/>
  <c r="H73" i="11"/>
  <c r="G73" i="11"/>
  <c r="F73" i="11"/>
  <c r="E73" i="11"/>
  <c r="K72" i="11"/>
  <c r="P72" i="11" s="1"/>
  <c r="J72" i="11"/>
  <c r="O72" i="11" s="1"/>
  <c r="I72" i="11"/>
  <c r="N72" i="11" s="1"/>
  <c r="H72" i="11"/>
  <c r="G72" i="11"/>
  <c r="F72" i="11"/>
  <c r="E72" i="11"/>
  <c r="K71" i="11"/>
  <c r="P71" i="11" s="1"/>
  <c r="J71" i="11"/>
  <c r="O71" i="11" s="1"/>
  <c r="I71" i="11"/>
  <c r="N71" i="11" s="1"/>
  <c r="H71" i="11"/>
  <c r="G71" i="11"/>
  <c r="F71" i="11"/>
  <c r="E71" i="11"/>
  <c r="K70" i="11"/>
  <c r="P70" i="11" s="1"/>
  <c r="J70" i="11"/>
  <c r="O70" i="11" s="1"/>
  <c r="I70" i="11"/>
  <c r="N70" i="11" s="1"/>
  <c r="H70" i="11"/>
  <c r="G70" i="11"/>
  <c r="F70" i="11"/>
  <c r="E70" i="11"/>
  <c r="K69" i="11"/>
  <c r="P69" i="11" s="1"/>
  <c r="J69" i="11"/>
  <c r="O69" i="11" s="1"/>
  <c r="I69" i="11"/>
  <c r="N69" i="11" s="1"/>
  <c r="H69" i="11"/>
  <c r="G69" i="11"/>
  <c r="F69" i="11"/>
  <c r="E69" i="11"/>
  <c r="K68" i="11"/>
  <c r="P68" i="11" s="1"/>
  <c r="J68" i="11"/>
  <c r="O68" i="11" s="1"/>
  <c r="I68" i="11"/>
  <c r="N68" i="11" s="1"/>
  <c r="H68" i="11"/>
  <c r="G68" i="11"/>
  <c r="F68" i="11"/>
  <c r="E68" i="11"/>
  <c r="K67" i="11"/>
  <c r="P67" i="11" s="1"/>
  <c r="J67" i="11"/>
  <c r="O67" i="11" s="1"/>
  <c r="I67" i="11"/>
  <c r="N67" i="11" s="1"/>
  <c r="H67" i="11"/>
  <c r="G67" i="11"/>
  <c r="F67" i="11"/>
  <c r="E67" i="11"/>
  <c r="K66" i="11"/>
  <c r="P66" i="11" s="1"/>
  <c r="J66" i="11"/>
  <c r="O66" i="11" s="1"/>
  <c r="I66" i="11"/>
  <c r="N66" i="11" s="1"/>
  <c r="H66" i="11"/>
  <c r="G66" i="11"/>
  <c r="F66" i="11"/>
  <c r="E66" i="11"/>
  <c r="K65" i="11"/>
  <c r="P65" i="11" s="1"/>
  <c r="J65" i="11"/>
  <c r="O65" i="11" s="1"/>
  <c r="I65" i="11"/>
  <c r="N65" i="11" s="1"/>
  <c r="H65" i="11"/>
  <c r="G65" i="11"/>
  <c r="F65" i="11"/>
  <c r="E65" i="11"/>
  <c r="K64" i="11"/>
  <c r="P64" i="11" s="1"/>
  <c r="J64" i="11"/>
  <c r="O64" i="11" s="1"/>
  <c r="I64" i="11"/>
  <c r="N64" i="11" s="1"/>
  <c r="H64" i="11"/>
  <c r="G64" i="11"/>
  <c r="F64" i="11"/>
  <c r="E64" i="11"/>
  <c r="K63" i="11"/>
  <c r="P63" i="11" s="1"/>
  <c r="J63" i="11"/>
  <c r="O63" i="11" s="1"/>
  <c r="I63" i="11"/>
  <c r="N63" i="11" s="1"/>
  <c r="H63" i="11"/>
  <c r="G63" i="11"/>
  <c r="F63" i="11"/>
  <c r="E63" i="11"/>
  <c r="K62" i="11"/>
  <c r="P62" i="11" s="1"/>
  <c r="J62" i="11"/>
  <c r="O62" i="11" s="1"/>
  <c r="I62" i="11"/>
  <c r="N62" i="11" s="1"/>
  <c r="H62" i="11"/>
  <c r="G62" i="11"/>
  <c r="F62" i="11"/>
  <c r="E62" i="11"/>
  <c r="K61" i="11"/>
  <c r="P61" i="11" s="1"/>
  <c r="J61" i="11"/>
  <c r="O61" i="11" s="1"/>
  <c r="I61" i="11"/>
  <c r="N61" i="11" s="1"/>
  <c r="H61" i="11"/>
  <c r="G61" i="11"/>
  <c r="F61" i="11"/>
  <c r="E61" i="11"/>
  <c r="K60" i="11"/>
  <c r="P60" i="11" s="1"/>
  <c r="J60" i="11"/>
  <c r="O60" i="11" s="1"/>
  <c r="I60" i="11"/>
  <c r="N60" i="11" s="1"/>
  <c r="H60" i="11"/>
  <c r="G60" i="11"/>
  <c r="F60" i="11"/>
  <c r="E60" i="11"/>
  <c r="K59" i="11"/>
  <c r="P59" i="11" s="1"/>
  <c r="J59" i="11"/>
  <c r="O59" i="11" s="1"/>
  <c r="I59" i="11"/>
  <c r="N59" i="11" s="1"/>
  <c r="H59" i="11"/>
  <c r="G59" i="11"/>
  <c r="F59" i="11"/>
  <c r="E59" i="11"/>
  <c r="K58" i="11"/>
  <c r="P58" i="11" s="1"/>
  <c r="J58" i="11"/>
  <c r="O58" i="11" s="1"/>
  <c r="I58" i="11"/>
  <c r="N58" i="11" s="1"/>
  <c r="H58" i="11"/>
  <c r="G58" i="11"/>
  <c r="F58" i="11"/>
  <c r="E58" i="11"/>
  <c r="K57" i="11"/>
  <c r="P57" i="11" s="1"/>
  <c r="J57" i="11"/>
  <c r="O57" i="11" s="1"/>
  <c r="I57" i="11"/>
  <c r="N57" i="11" s="1"/>
  <c r="H57" i="11"/>
  <c r="G57" i="11"/>
  <c r="F57" i="11"/>
  <c r="E57" i="11"/>
  <c r="K56" i="11"/>
  <c r="P56" i="11" s="1"/>
  <c r="J56" i="11"/>
  <c r="O56" i="11" s="1"/>
  <c r="I56" i="11"/>
  <c r="N56" i="11" s="1"/>
  <c r="H56" i="11"/>
  <c r="G56" i="11"/>
  <c r="F56" i="11"/>
  <c r="E56" i="11"/>
  <c r="K55" i="11"/>
  <c r="P55" i="11" s="1"/>
  <c r="J55" i="11"/>
  <c r="O55" i="11" s="1"/>
  <c r="I55" i="11"/>
  <c r="N55" i="11" s="1"/>
  <c r="H55" i="11"/>
  <c r="G55" i="11"/>
  <c r="F55" i="11"/>
  <c r="E55" i="11"/>
  <c r="K54" i="11"/>
  <c r="P54" i="11" s="1"/>
  <c r="J54" i="11"/>
  <c r="O54" i="11" s="1"/>
  <c r="I54" i="11"/>
  <c r="N54" i="11" s="1"/>
  <c r="H54" i="11"/>
  <c r="G54" i="11"/>
  <c r="F54" i="11"/>
  <c r="E54" i="11"/>
  <c r="K53" i="11"/>
  <c r="P53" i="11" s="1"/>
  <c r="J53" i="11"/>
  <c r="O53" i="11" s="1"/>
  <c r="I53" i="11"/>
  <c r="N53" i="11" s="1"/>
  <c r="H53" i="11"/>
  <c r="G53" i="11"/>
  <c r="F53" i="11"/>
  <c r="E53" i="11"/>
  <c r="K52" i="11"/>
  <c r="P52" i="11" s="1"/>
  <c r="J52" i="11"/>
  <c r="O52" i="11" s="1"/>
  <c r="I52" i="11"/>
  <c r="N52" i="11" s="1"/>
  <c r="H52" i="11"/>
  <c r="G52" i="11"/>
  <c r="F52" i="11"/>
  <c r="E52" i="11"/>
  <c r="K51" i="11"/>
  <c r="P51" i="11" s="1"/>
  <c r="J51" i="11"/>
  <c r="O51" i="11" s="1"/>
  <c r="I51" i="11"/>
  <c r="N51" i="11" s="1"/>
  <c r="H51" i="11"/>
  <c r="G51" i="11"/>
  <c r="F51" i="11"/>
  <c r="E51" i="11"/>
  <c r="K50" i="11"/>
  <c r="P50" i="11" s="1"/>
  <c r="J50" i="11"/>
  <c r="O50" i="11" s="1"/>
  <c r="I50" i="11"/>
  <c r="N50" i="11" s="1"/>
  <c r="H50" i="11"/>
  <c r="G50" i="11"/>
  <c r="F50" i="11"/>
  <c r="E50" i="11"/>
  <c r="K49" i="11"/>
  <c r="P49" i="11" s="1"/>
  <c r="J49" i="11"/>
  <c r="O49" i="11" s="1"/>
  <c r="I49" i="11"/>
  <c r="N49" i="11" s="1"/>
  <c r="H49" i="11"/>
  <c r="G49" i="11"/>
  <c r="F49" i="11"/>
  <c r="E49" i="11"/>
  <c r="K48" i="11"/>
  <c r="P48" i="11" s="1"/>
  <c r="J48" i="11"/>
  <c r="O48" i="11" s="1"/>
  <c r="I48" i="11"/>
  <c r="N48" i="11" s="1"/>
  <c r="H48" i="11"/>
  <c r="G48" i="11"/>
  <c r="F48" i="11"/>
  <c r="E48" i="11"/>
  <c r="K47" i="11"/>
  <c r="P47" i="11" s="1"/>
  <c r="J47" i="11"/>
  <c r="O47" i="11" s="1"/>
  <c r="I47" i="11"/>
  <c r="N47" i="11" s="1"/>
  <c r="H47" i="11"/>
  <c r="G47" i="11"/>
  <c r="F47" i="11"/>
  <c r="E47" i="11"/>
  <c r="K46" i="11"/>
  <c r="P46" i="11" s="1"/>
  <c r="J46" i="11"/>
  <c r="O46" i="11" s="1"/>
  <c r="I46" i="11"/>
  <c r="N46" i="11" s="1"/>
  <c r="H46" i="11"/>
  <c r="G46" i="11"/>
  <c r="F46" i="11"/>
  <c r="E46" i="11"/>
  <c r="K45" i="11"/>
  <c r="P45" i="11" s="1"/>
  <c r="J45" i="11"/>
  <c r="O45" i="11" s="1"/>
  <c r="I45" i="11"/>
  <c r="N45" i="11" s="1"/>
  <c r="H45" i="11"/>
  <c r="G45" i="11"/>
  <c r="F45" i="11"/>
  <c r="E45" i="11"/>
  <c r="K44" i="11"/>
  <c r="P44" i="11" s="1"/>
  <c r="J44" i="11"/>
  <c r="O44" i="11" s="1"/>
  <c r="I44" i="11"/>
  <c r="N44" i="11" s="1"/>
  <c r="H44" i="11"/>
  <c r="G44" i="11"/>
  <c r="F44" i="11"/>
  <c r="E44" i="11"/>
  <c r="K43" i="11"/>
  <c r="P43" i="11" s="1"/>
  <c r="J43" i="11"/>
  <c r="O43" i="11" s="1"/>
  <c r="I43" i="11"/>
  <c r="N43" i="11" s="1"/>
  <c r="H43" i="11"/>
  <c r="G43" i="11"/>
  <c r="F43" i="11"/>
  <c r="E43" i="11"/>
  <c r="K42" i="11"/>
  <c r="P42" i="11" s="1"/>
  <c r="J42" i="11"/>
  <c r="O42" i="11" s="1"/>
  <c r="I42" i="11"/>
  <c r="N42" i="11" s="1"/>
  <c r="H42" i="11"/>
  <c r="G42" i="11"/>
  <c r="F42" i="11"/>
  <c r="E42" i="11"/>
  <c r="K41" i="11"/>
  <c r="P41" i="11" s="1"/>
  <c r="J41" i="11"/>
  <c r="I41" i="11"/>
  <c r="N41" i="11" s="1"/>
  <c r="H41" i="11"/>
  <c r="G41" i="11"/>
  <c r="F41" i="11"/>
  <c r="E41" i="11"/>
  <c r="K40" i="11"/>
  <c r="P40" i="11" s="1"/>
  <c r="J40" i="11"/>
  <c r="O40" i="11" s="1"/>
  <c r="I40" i="11"/>
  <c r="N40" i="11" s="1"/>
  <c r="H40" i="11"/>
  <c r="G40" i="11"/>
  <c r="F40" i="11"/>
  <c r="E40" i="11"/>
  <c r="K39" i="11"/>
  <c r="P39" i="11" s="1"/>
  <c r="J39" i="11"/>
  <c r="O39" i="11" s="1"/>
  <c r="I39" i="11"/>
  <c r="N39" i="11" s="1"/>
  <c r="H39" i="11"/>
  <c r="G39" i="11"/>
  <c r="F39" i="11"/>
  <c r="E39" i="11"/>
  <c r="K38" i="11"/>
  <c r="P38" i="11" s="1"/>
  <c r="J38" i="11"/>
  <c r="O38" i="11" s="1"/>
  <c r="I38" i="11"/>
  <c r="N38" i="11" s="1"/>
  <c r="H38" i="11"/>
  <c r="G38" i="11"/>
  <c r="F38" i="11"/>
  <c r="E38" i="11"/>
  <c r="K37" i="11"/>
  <c r="P37" i="11" s="1"/>
  <c r="J37" i="11"/>
  <c r="O37" i="11" s="1"/>
  <c r="I37" i="11"/>
  <c r="N37" i="11" s="1"/>
  <c r="H37" i="11"/>
  <c r="G37" i="11"/>
  <c r="F37" i="11"/>
  <c r="E37" i="11"/>
  <c r="K36" i="11"/>
  <c r="P36" i="11" s="1"/>
  <c r="J36" i="11"/>
  <c r="O36" i="11" s="1"/>
  <c r="I36" i="11"/>
  <c r="N36" i="11" s="1"/>
  <c r="H36" i="11"/>
  <c r="G36" i="11"/>
  <c r="F36" i="11"/>
  <c r="E36" i="11"/>
  <c r="K35" i="11"/>
  <c r="P35" i="11" s="1"/>
  <c r="J35" i="11"/>
  <c r="O35" i="11" s="1"/>
  <c r="I35" i="11"/>
  <c r="N35" i="11" s="1"/>
  <c r="H35" i="11"/>
  <c r="G35" i="11"/>
  <c r="F35" i="11"/>
  <c r="E35" i="11"/>
  <c r="K34" i="11"/>
  <c r="P34" i="11" s="1"/>
  <c r="J34" i="11"/>
  <c r="O34" i="11" s="1"/>
  <c r="I34" i="11"/>
  <c r="N34" i="11" s="1"/>
  <c r="H34" i="11"/>
  <c r="G34" i="11"/>
  <c r="F34" i="11"/>
  <c r="E34" i="11"/>
  <c r="K33" i="11"/>
  <c r="P33" i="11" s="1"/>
  <c r="J33" i="11"/>
  <c r="O33" i="11" s="1"/>
  <c r="I33" i="11"/>
  <c r="N33" i="11" s="1"/>
  <c r="H33" i="11"/>
  <c r="G33" i="11"/>
  <c r="F33" i="11"/>
  <c r="E33" i="11"/>
  <c r="K32" i="11"/>
  <c r="P32" i="11" s="1"/>
  <c r="J32" i="11"/>
  <c r="O32" i="11" s="1"/>
  <c r="I32" i="11"/>
  <c r="N32" i="11" s="1"/>
  <c r="H32" i="11"/>
  <c r="G32" i="11"/>
  <c r="F32" i="11"/>
  <c r="E32" i="11"/>
  <c r="K31" i="11"/>
  <c r="P31" i="11" s="1"/>
  <c r="J31" i="11"/>
  <c r="O31" i="11" s="1"/>
  <c r="I31" i="11"/>
  <c r="N31" i="11" s="1"/>
  <c r="H31" i="11"/>
  <c r="G31" i="11"/>
  <c r="F31" i="11"/>
  <c r="E31" i="11"/>
  <c r="K30" i="11"/>
  <c r="P30" i="11" s="1"/>
  <c r="J30" i="11"/>
  <c r="O30" i="11" s="1"/>
  <c r="I30" i="11"/>
  <c r="N30" i="11" s="1"/>
  <c r="H30" i="11"/>
  <c r="G30" i="11"/>
  <c r="F30" i="11"/>
  <c r="E30" i="11"/>
  <c r="K29" i="11"/>
  <c r="P29" i="11" s="1"/>
  <c r="J29" i="11"/>
  <c r="O29" i="11" s="1"/>
  <c r="I29" i="11"/>
  <c r="N29" i="11" s="1"/>
  <c r="H29" i="11"/>
  <c r="G29" i="11"/>
  <c r="F29" i="11"/>
  <c r="E29" i="11"/>
  <c r="K28" i="11"/>
  <c r="P28" i="11" s="1"/>
  <c r="J28" i="11"/>
  <c r="O28" i="11" s="1"/>
  <c r="I28" i="11"/>
  <c r="N28" i="11" s="1"/>
  <c r="H28" i="11"/>
  <c r="G28" i="11"/>
  <c r="F28" i="11"/>
  <c r="E28" i="11"/>
  <c r="K27" i="11"/>
  <c r="P27" i="11" s="1"/>
  <c r="J27" i="11"/>
  <c r="O27" i="11" s="1"/>
  <c r="I27" i="11"/>
  <c r="N27" i="11" s="1"/>
  <c r="H27" i="11"/>
  <c r="G27" i="11"/>
  <c r="F27" i="11"/>
  <c r="E27" i="11"/>
  <c r="K26" i="11"/>
  <c r="P26" i="11" s="1"/>
  <c r="J26" i="11"/>
  <c r="O26" i="11" s="1"/>
  <c r="I26" i="11"/>
  <c r="N26" i="11" s="1"/>
  <c r="H26" i="11"/>
  <c r="G26" i="11"/>
  <c r="F26" i="11"/>
  <c r="E26" i="11"/>
  <c r="K25" i="11"/>
  <c r="P25" i="11" s="1"/>
  <c r="J25" i="11"/>
  <c r="O25" i="11" s="1"/>
  <c r="I25" i="11"/>
  <c r="N25" i="11" s="1"/>
  <c r="H25" i="11"/>
  <c r="G25" i="11"/>
  <c r="F25" i="11"/>
  <c r="E25" i="11"/>
  <c r="K24" i="11"/>
  <c r="P24" i="11" s="1"/>
  <c r="J24" i="11"/>
  <c r="O24" i="11" s="1"/>
  <c r="I24" i="11"/>
  <c r="N24" i="11" s="1"/>
  <c r="H24" i="11"/>
  <c r="G24" i="11"/>
  <c r="F24" i="11"/>
  <c r="E24" i="11"/>
  <c r="K23" i="11"/>
  <c r="P23" i="11" s="1"/>
  <c r="J23" i="11"/>
  <c r="O23" i="11" s="1"/>
  <c r="I23" i="11"/>
  <c r="N23" i="11" s="1"/>
  <c r="H23" i="11"/>
  <c r="G23" i="11"/>
  <c r="F23" i="11"/>
  <c r="E23" i="11"/>
  <c r="K22" i="11"/>
  <c r="P22" i="11" s="1"/>
  <c r="J22" i="11"/>
  <c r="O22" i="11" s="1"/>
  <c r="I22" i="11"/>
  <c r="N22" i="11" s="1"/>
  <c r="H22" i="11"/>
  <c r="G22" i="11"/>
  <c r="F22" i="11"/>
  <c r="E22" i="11"/>
  <c r="K21" i="11"/>
  <c r="P21" i="11" s="1"/>
  <c r="J21" i="11"/>
  <c r="O21" i="11" s="1"/>
  <c r="I21" i="11"/>
  <c r="N21" i="11" s="1"/>
  <c r="H21" i="11"/>
  <c r="G21" i="11"/>
  <c r="F21" i="11"/>
  <c r="E21" i="11"/>
  <c r="K20" i="11"/>
  <c r="P20" i="11" s="1"/>
  <c r="J20" i="11"/>
  <c r="O20" i="11" s="1"/>
  <c r="I20" i="11"/>
  <c r="N20" i="11" s="1"/>
  <c r="H20" i="11"/>
  <c r="G20" i="11"/>
  <c r="F20" i="11"/>
  <c r="E20" i="11"/>
  <c r="K19" i="11"/>
  <c r="P19" i="11" s="1"/>
  <c r="J19" i="11"/>
  <c r="O19" i="11" s="1"/>
  <c r="I19" i="11"/>
  <c r="N19" i="11" s="1"/>
  <c r="H19" i="11"/>
  <c r="G19" i="11"/>
  <c r="F19" i="11"/>
  <c r="E19" i="11"/>
  <c r="K18" i="11"/>
  <c r="P18" i="11" s="1"/>
  <c r="J18" i="11"/>
  <c r="O18" i="11" s="1"/>
  <c r="I18" i="11"/>
  <c r="N18" i="11" s="1"/>
  <c r="H18" i="11"/>
  <c r="G18" i="11"/>
  <c r="F18" i="11"/>
  <c r="E18" i="11"/>
  <c r="K17" i="11"/>
  <c r="P17" i="11" s="1"/>
  <c r="J17" i="11"/>
  <c r="O17" i="11" s="1"/>
  <c r="I17" i="11"/>
  <c r="N17" i="11" s="1"/>
  <c r="H17" i="11"/>
  <c r="G17" i="11"/>
  <c r="F17" i="11"/>
  <c r="E17" i="11"/>
  <c r="K16" i="11"/>
  <c r="P16" i="11" s="1"/>
  <c r="J16" i="11"/>
  <c r="O16" i="11" s="1"/>
  <c r="I16" i="11"/>
  <c r="N16" i="11" s="1"/>
  <c r="H16" i="11"/>
  <c r="G16" i="11"/>
  <c r="F16" i="11"/>
  <c r="E16" i="11"/>
  <c r="K15" i="11"/>
  <c r="P15" i="11" s="1"/>
  <c r="J15" i="11"/>
  <c r="O15" i="11" s="1"/>
  <c r="I15" i="11"/>
  <c r="N15" i="11" s="1"/>
  <c r="H15" i="11"/>
  <c r="G15" i="11"/>
  <c r="F15" i="11"/>
  <c r="E15" i="11"/>
  <c r="K14" i="11"/>
  <c r="P14" i="11" s="1"/>
  <c r="J14" i="11"/>
  <c r="O14" i="11" s="1"/>
  <c r="I14" i="11"/>
  <c r="N14" i="11" s="1"/>
  <c r="H14" i="11"/>
  <c r="G14" i="11"/>
  <c r="F14" i="11"/>
  <c r="E14" i="11"/>
  <c r="K13" i="11"/>
  <c r="P13" i="11" s="1"/>
  <c r="J13" i="11"/>
  <c r="O13" i="11" s="1"/>
  <c r="I13" i="11"/>
  <c r="N13" i="11" s="1"/>
  <c r="H13" i="11"/>
  <c r="G13" i="11"/>
  <c r="F13" i="11"/>
  <c r="E13" i="11"/>
  <c r="K12" i="11"/>
  <c r="P12" i="11" s="1"/>
  <c r="J12" i="11"/>
  <c r="O12" i="11" s="1"/>
  <c r="I12" i="11"/>
  <c r="N12" i="11" s="1"/>
  <c r="H12" i="11"/>
  <c r="G12" i="11"/>
  <c r="F12" i="11"/>
  <c r="E12" i="11"/>
  <c r="K11" i="11"/>
  <c r="P11" i="11" s="1"/>
  <c r="J11" i="11"/>
  <c r="O11" i="11" s="1"/>
  <c r="I11" i="11"/>
  <c r="N11" i="11" s="1"/>
  <c r="H11" i="11"/>
  <c r="G11" i="11"/>
  <c r="F11" i="11"/>
  <c r="E11" i="11"/>
  <c r="K10" i="11"/>
  <c r="P10" i="11" s="1"/>
  <c r="J10" i="11"/>
  <c r="O10" i="11" s="1"/>
  <c r="I10" i="11"/>
  <c r="N10" i="11" s="1"/>
  <c r="H10" i="11"/>
  <c r="G10" i="11"/>
  <c r="F10" i="11"/>
  <c r="E10" i="11"/>
  <c r="K9" i="11"/>
  <c r="P9" i="11" s="1"/>
  <c r="J9" i="11"/>
  <c r="O9" i="11" s="1"/>
  <c r="I9" i="11"/>
  <c r="N9" i="11" s="1"/>
  <c r="H9" i="11"/>
  <c r="G9" i="11"/>
  <c r="F9" i="11"/>
  <c r="E9" i="11"/>
  <c r="K8" i="11"/>
  <c r="P8" i="11" s="1"/>
  <c r="J8" i="11"/>
  <c r="O8" i="11" s="1"/>
  <c r="I8" i="11"/>
  <c r="N8" i="11" s="1"/>
  <c r="H8" i="11"/>
  <c r="G8" i="11"/>
  <c r="F8" i="11"/>
  <c r="E8" i="11"/>
  <c r="K7" i="11"/>
  <c r="P7" i="11" s="1"/>
  <c r="J7" i="11"/>
  <c r="O7" i="11" s="1"/>
  <c r="I7" i="11"/>
  <c r="N7" i="11" s="1"/>
  <c r="H7" i="11"/>
  <c r="G7" i="11"/>
  <c r="F7" i="11"/>
  <c r="E7" i="11"/>
  <c r="K6" i="11"/>
  <c r="P6" i="11" s="1"/>
  <c r="J6" i="11"/>
  <c r="O6" i="11" s="1"/>
  <c r="I6" i="11"/>
  <c r="N6" i="11" s="1"/>
  <c r="H6" i="11"/>
  <c r="G6" i="11"/>
  <c r="F6" i="11"/>
  <c r="E6" i="11"/>
  <c r="K5" i="11"/>
  <c r="P5" i="11" s="1"/>
  <c r="J5" i="11"/>
  <c r="O5" i="11" s="1"/>
  <c r="I5" i="11"/>
  <c r="N5" i="11" s="1"/>
  <c r="H5" i="11"/>
  <c r="G5" i="11"/>
  <c r="F5" i="11"/>
  <c r="E5" i="11"/>
  <c r="K4" i="11"/>
  <c r="P4" i="11" s="1"/>
  <c r="J4" i="11"/>
  <c r="O4" i="11" s="1"/>
  <c r="I4" i="11"/>
  <c r="N4" i="11" s="1"/>
  <c r="H4" i="11"/>
  <c r="G4" i="11"/>
  <c r="F4" i="11"/>
  <c r="E4" i="11"/>
  <c r="K3" i="11"/>
  <c r="P3" i="11" s="1"/>
  <c r="J3" i="11"/>
  <c r="O3" i="11" s="1"/>
  <c r="I3" i="11"/>
  <c r="N3" i="11" s="1"/>
  <c r="H3" i="11"/>
  <c r="G3" i="11"/>
  <c r="F3" i="11"/>
  <c r="E3" i="11"/>
  <c r="M2" i="11"/>
  <c r="K2" i="11"/>
  <c r="P2" i="11" s="1"/>
  <c r="I2" i="11"/>
  <c r="N2" i="11" s="1"/>
  <c r="J2" i="11"/>
  <c r="O2" i="11" s="1"/>
  <c r="H2" i="11"/>
  <c r="G2" i="11"/>
  <c r="F2" i="11"/>
  <c r="E2" i="11"/>
  <c r="I2" i="1"/>
  <c r="H2" i="1"/>
  <c r="G2" i="1"/>
  <c r="P2" i="1" s="1"/>
  <c r="F2" i="1"/>
  <c r="O2" i="1" s="1"/>
  <c r="E2" i="1"/>
  <c r="N2" i="1" s="1"/>
  <c r="D2" i="1"/>
  <c r="C2" i="1"/>
  <c r="B2" i="1"/>
  <c r="A2" i="1"/>
  <c r="X32" i="8"/>
  <c r="V32" i="8"/>
  <c r="U32" i="8"/>
  <c r="X31" i="8"/>
  <c r="V31" i="8"/>
  <c r="U31" i="8"/>
  <c r="X30" i="8"/>
  <c r="V30" i="8"/>
  <c r="U30" i="8"/>
  <c r="W30" i="8" s="1"/>
  <c r="X29" i="8"/>
  <c r="V29" i="8"/>
  <c r="U29" i="8"/>
  <c r="X28" i="8"/>
  <c r="V28" i="8"/>
  <c r="U28" i="8"/>
  <c r="X27" i="8"/>
  <c r="V27" i="8"/>
  <c r="U27" i="8"/>
  <c r="X26" i="8"/>
  <c r="V26" i="8"/>
  <c r="U26" i="8"/>
  <c r="W26" i="8" s="1"/>
  <c r="X25" i="8"/>
  <c r="V25" i="8"/>
  <c r="U25" i="8"/>
  <c r="X24" i="8"/>
  <c r="V24" i="8"/>
  <c r="U24" i="8"/>
  <c r="X23" i="8"/>
  <c r="V23" i="8"/>
  <c r="U23" i="8"/>
  <c r="X22" i="8"/>
  <c r="V22" i="8"/>
  <c r="U22" i="8"/>
  <c r="W22" i="8" s="1"/>
  <c r="X21" i="8"/>
  <c r="V21" i="8"/>
  <c r="U21" i="8"/>
  <c r="X20" i="8"/>
  <c r="V20" i="8"/>
  <c r="U20" i="8"/>
  <c r="X19" i="8"/>
  <c r="V19" i="8"/>
  <c r="U19" i="8"/>
  <c r="X18" i="8"/>
  <c r="V18" i="8"/>
  <c r="U18" i="8"/>
  <c r="W18" i="8" s="1"/>
  <c r="X17" i="8"/>
  <c r="V17" i="8"/>
  <c r="U17" i="8"/>
  <c r="X16" i="8"/>
  <c r="V16" i="8"/>
  <c r="U16" i="8"/>
  <c r="X15" i="8"/>
  <c r="V15" i="8"/>
  <c r="U15" i="8"/>
  <c r="X14" i="8"/>
  <c r="V14" i="8"/>
  <c r="U14" i="8"/>
  <c r="W14" i="8" s="1"/>
  <c r="X13" i="8"/>
  <c r="V13" i="8"/>
  <c r="U13" i="8"/>
  <c r="X12" i="8"/>
  <c r="V12" i="8"/>
  <c r="U12" i="8"/>
  <c r="X11" i="8"/>
  <c r="V11" i="8"/>
  <c r="U11" i="8"/>
  <c r="X10" i="8"/>
  <c r="V10" i="8"/>
  <c r="U10" i="8"/>
  <c r="W10" i="8" s="1"/>
  <c r="X9" i="8"/>
  <c r="V9" i="8"/>
  <c r="U9" i="8"/>
  <c r="X8" i="8"/>
  <c r="V8" i="8"/>
  <c r="U8" i="8"/>
  <c r="X7" i="8"/>
  <c r="V7" i="8"/>
  <c r="U7" i="8"/>
  <c r="X6" i="8"/>
  <c r="V6" i="8"/>
  <c r="U6" i="8"/>
  <c r="W6" i="8" s="1"/>
  <c r="X5" i="8"/>
  <c r="V5" i="8"/>
  <c r="U5" i="8"/>
  <c r="X4" i="8"/>
  <c r="V4" i="8"/>
  <c r="U4" i="8"/>
  <c r="X3" i="8"/>
  <c r="V3" i="8"/>
  <c r="U3" i="8"/>
  <c r="X2" i="8"/>
  <c r="V2" i="8"/>
  <c r="U2" i="8"/>
  <c r="W2" i="8" s="1"/>
  <c r="AA23" i="45" l="1"/>
  <c r="AE17" i="45"/>
  <c r="AE13" i="45"/>
  <c r="AE20" i="45"/>
  <c r="AE16" i="45"/>
  <c r="AE12" i="45"/>
  <c r="AE9" i="45"/>
  <c r="AE19" i="45"/>
  <c r="AE15" i="45"/>
  <c r="AE11" i="45"/>
  <c r="AE18" i="45"/>
  <c r="AE14" i="45"/>
  <c r="AE10" i="45"/>
  <c r="C302" i="12"/>
  <c r="D305" i="12"/>
  <c r="C306" i="12"/>
  <c r="D309" i="12"/>
  <c r="C350" i="12"/>
  <c r="D353" i="12"/>
  <c r="C354" i="12"/>
  <c r="D357" i="12"/>
  <c r="C358" i="12"/>
  <c r="D361" i="12"/>
  <c r="C362" i="12"/>
  <c r="D365" i="12"/>
  <c r="C366" i="12"/>
  <c r="D369" i="12"/>
  <c r="C370" i="12"/>
  <c r="D373" i="12"/>
  <c r="C414" i="12"/>
  <c r="D304" i="12"/>
  <c r="C305" i="12"/>
  <c r="D308" i="12"/>
  <c r="C309" i="12"/>
  <c r="D352" i="12"/>
  <c r="C353" i="12"/>
  <c r="D356" i="12"/>
  <c r="C357" i="12"/>
  <c r="D360" i="12"/>
  <c r="C361" i="12"/>
  <c r="D364" i="12"/>
  <c r="C365" i="12"/>
  <c r="D368" i="12"/>
  <c r="C369" i="12"/>
  <c r="D303" i="12"/>
  <c r="C304" i="12"/>
  <c r="D307" i="12"/>
  <c r="C308" i="12"/>
  <c r="D351" i="12"/>
  <c r="C352" i="12"/>
  <c r="D355" i="12"/>
  <c r="C356" i="12"/>
  <c r="D359" i="12"/>
  <c r="C360" i="12"/>
  <c r="D363" i="12"/>
  <c r="C364" i="12"/>
  <c r="D367" i="12"/>
  <c r="D302" i="12"/>
  <c r="C303" i="12"/>
  <c r="D306" i="12"/>
  <c r="C307" i="12"/>
  <c r="D350" i="12"/>
  <c r="C351" i="12"/>
  <c r="D354" i="12"/>
  <c r="C355" i="12"/>
  <c r="D358" i="12"/>
  <c r="C359" i="12"/>
  <c r="D362" i="12"/>
  <c r="C363" i="12"/>
  <c r="D366" i="12"/>
  <c r="C367" i="12"/>
  <c r="D370" i="12"/>
  <c r="C371" i="12"/>
  <c r="D414" i="12"/>
  <c r="C415" i="12"/>
  <c r="D418" i="12"/>
  <c r="C419" i="12"/>
  <c r="D422" i="12"/>
  <c r="C423" i="12"/>
  <c r="D426" i="12"/>
  <c r="C427" i="12"/>
  <c r="D430" i="12"/>
  <c r="C431" i="12"/>
  <c r="D434" i="12"/>
  <c r="C435" i="12"/>
  <c r="D478" i="12"/>
  <c r="C479" i="12"/>
  <c r="D482" i="12"/>
  <c r="C483" i="12"/>
  <c r="D486" i="12"/>
  <c r="C487" i="12"/>
  <c r="D490" i="12"/>
  <c r="C491" i="12"/>
  <c r="D494" i="12"/>
  <c r="C495" i="12"/>
  <c r="D498" i="12"/>
  <c r="C499" i="12"/>
  <c r="D542" i="12"/>
  <c r="C543" i="12"/>
  <c r="D546" i="12"/>
  <c r="C547" i="12"/>
  <c r="D550" i="12"/>
  <c r="C551" i="12"/>
  <c r="D554" i="12"/>
  <c r="C555" i="12"/>
  <c r="D558" i="12"/>
  <c r="C559" i="12"/>
  <c r="D562" i="12"/>
  <c r="C563" i="12"/>
  <c r="D606" i="12"/>
  <c r="C607" i="12"/>
  <c r="D610" i="12"/>
  <c r="C611" i="12"/>
  <c r="D674" i="12"/>
  <c r="C675" i="12"/>
  <c r="D678" i="12"/>
  <c r="C679" i="12"/>
  <c r="D692" i="12"/>
  <c r="C693" i="12"/>
  <c r="D696" i="12"/>
  <c r="C697" i="12"/>
  <c r="D700" i="12"/>
  <c r="C701" i="12"/>
  <c r="D720" i="12"/>
  <c r="C721" i="12"/>
  <c r="D724" i="12"/>
  <c r="C725" i="12"/>
  <c r="D776" i="12"/>
  <c r="C777" i="12"/>
  <c r="D780" i="12"/>
  <c r="C781" i="12"/>
  <c r="D835" i="12"/>
  <c r="C836" i="12"/>
  <c r="D867" i="12"/>
  <c r="C868" i="12"/>
  <c r="D871" i="12"/>
  <c r="C872" i="12"/>
  <c r="D875" i="12"/>
  <c r="C876" i="12"/>
  <c r="D879" i="12"/>
  <c r="C880" i="12"/>
  <c r="D883" i="12"/>
  <c r="C372" i="12"/>
  <c r="C416" i="12"/>
  <c r="D421" i="12"/>
  <c r="C424" i="12"/>
  <c r="D429" i="12"/>
  <c r="C432" i="12"/>
  <c r="D437" i="12"/>
  <c r="C480" i="12"/>
  <c r="D485" i="12"/>
  <c r="C488" i="12"/>
  <c r="D493" i="12"/>
  <c r="C496" i="12"/>
  <c r="D501" i="12"/>
  <c r="C544" i="12"/>
  <c r="D549" i="12"/>
  <c r="C552" i="12"/>
  <c r="D557" i="12"/>
  <c r="C560" i="12"/>
  <c r="D565" i="12"/>
  <c r="C608" i="12"/>
  <c r="D613" i="12"/>
  <c r="C676" i="12"/>
  <c r="D691" i="12"/>
  <c r="C694" i="12"/>
  <c r="D699" i="12"/>
  <c r="C718" i="12"/>
  <c r="D723" i="12"/>
  <c r="C726" i="12"/>
  <c r="D779" i="12"/>
  <c r="C818" i="12"/>
  <c r="D838" i="12"/>
  <c r="C869" i="12"/>
  <c r="D874" i="12"/>
  <c r="C877" i="12"/>
  <c r="D882" i="12"/>
  <c r="D885" i="12"/>
  <c r="C898" i="12"/>
  <c r="D901" i="12"/>
  <c r="C919" i="12"/>
  <c r="D922" i="12"/>
  <c r="C923" i="12"/>
  <c r="D926" i="12"/>
  <c r="C927" i="12"/>
  <c r="D930" i="12"/>
  <c r="C951" i="12"/>
  <c r="D954" i="12"/>
  <c r="C955" i="12"/>
  <c r="D958" i="12"/>
  <c r="C959" i="12"/>
  <c r="D974" i="12"/>
  <c r="C975" i="12"/>
  <c r="D978" i="12"/>
  <c r="C979" i="12"/>
  <c r="D982" i="12"/>
  <c r="C1035" i="12"/>
  <c r="D1038" i="12"/>
  <c r="C1039" i="12"/>
  <c r="D1067" i="12"/>
  <c r="C1068" i="12"/>
  <c r="C368" i="12"/>
  <c r="D371" i="12"/>
  <c r="D415" i="12"/>
  <c r="C418" i="12"/>
  <c r="D420" i="12"/>
  <c r="C421" i="12"/>
  <c r="D423" i="12"/>
  <c r="C426" i="12"/>
  <c r="D428" i="12"/>
  <c r="C429" i="12"/>
  <c r="D431" i="12"/>
  <c r="C434" i="12"/>
  <c r="D436" i="12"/>
  <c r="C437" i="12"/>
  <c r="D479" i="12"/>
  <c r="C482" i="12"/>
  <c r="D484" i="12"/>
  <c r="C485" i="12"/>
  <c r="D487" i="12"/>
  <c r="C490" i="12"/>
  <c r="D492" i="12"/>
  <c r="C493" i="12"/>
  <c r="D495" i="12"/>
  <c r="C498" i="12"/>
  <c r="D500" i="12"/>
  <c r="C501" i="12"/>
  <c r="D543" i="12"/>
  <c r="C546" i="12"/>
  <c r="D548" i="12"/>
  <c r="C549" i="12"/>
  <c r="D551" i="12"/>
  <c r="C554" i="12"/>
  <c r="D556" i="12"/>
  <c r="C557" i="12"/>
  <c r="D559" i="12"/>
  <c r="C562" i="12"/>
  <c r="D564" i="12"/>
  <c r="C565" i="12"/>
  <c r="D607" i="12"/>
  <c r="C610" i="12"/>
  <c r="D612" i="12"/>
  <c r="C613" i="12"/>
  <c r="D675" i="12"/>
  <c r="C678" i="12"/>
  <c r="D680" i="12"/>
  <c r="C691" i="12"/>
  <c r="D693" i="12"/>
  <c r="C696" i="12"/>
  <c r="D698" i="12"/>
  <c r="C699" i="12"/>
  <c r="D701" i="12"/>
  <c r="C720" i="12"/>
  <c r="D722" i="12"/>
  <c r="C723" i="12"/>
  <c r="D725" i="12"/>
  <c r="C776" i="12"/>
  <c r="D778" i="12"/>
  <c r="C779" i="12"/>
  <c r="D781" i="12"/>
  <c r="C835" i="12"/>
  <c r="D837" i="12"/>
  <c r="C838" i="12"/>
  <c r="D868" i="12"/>
  <c r="C871" i="12"/>
  <c r="D873" i="12"/>
  <c r="C874" i="12"/>
  <c r="D876" i="12"/>
  <c r="C879" i="12"/>
  <c r="D881" i="12"/>
  <c r="C882" i="12"/>
  <c r="D884" i="12"/>
  <c r="C885" i="12"/>
  <c r="D900" i="12"/>
  <c r="C901" i="12"/>
  <c r="D921" i="12"/>
  <c r="C922" i="12"/>
  <c r="D925" i="12"/>
  <c r="C926" i="12"/>
  <c r="D929" i="12"/>
  <c r="C930" i="12"/>
  <c r="D953" i="12"/>
  <c r="C954" i="12"/>
  <c r="D957" i="12"/>
  <c r="C958" i="12"/>
  <c r="D961" i="12"/>
  <c r="C373" i="12"/>
  <c r="D417" i="12"/>
  <c r="C420" i="12"/>
  <c r="D425" i="12"/>
  <c r="C428" i="12"/>
  <c r="D433" i="12"/>
  <c r="C436" i="12"/>
  <c r="D481" i="12"/>
  <c r="C484" i="12"/>
  <c r="D489" i="12"/>
  <c r="C492" i="12"/>
  <c r="D497" i="12"/>
  <c r="C500" i="12"/>
  <c r="D545" i="12"/>
  <c r="C548" i="12"/>
  <c r="D553" i="12"/>
  <c r="C556" i="12"/>
  <c r="D561" i="12"/>
  <c r="C564" i="12"/>
  <c r="D609" i="12"/>
  <c r="C612" i="12"/>
  <c r="D677" i="12"/>
  <c r="C680" i="12"/>
  <c r="D695" i="12"/>
  <c r="C698" i="12"/>
  <c r="D719" i="12"/>
  <c r="C722" i="12"/>
  <c r="D775" i="12"/>
  <c r="C778" i="12"/>
  <c r="D834" i="12"/>
  <c r="C837" i="12"/>
  <c r="D870" i="12"/>
  <c r="C873" i="12"/>
  <c r="D878" i="12"/>
  <c r="C881" i="12"/>
  <c r="C884" i="12"/>
  <c r="D899" i="12"/>
  <c r="C900" i="12"/>
  <c r="D920" i="12"/>
  <c r="C921" i="12"/>
  <c r="D924" i="12"/>
  <c r="C925" i="12"/>
  <c r="D928" i="12"/>
  <c r="C929" i="12"/>
  <c r="D952" i="12"/>
  <c r="C953" i="12"/>
  <c r="D956" i="12"/>
  <c r="C957" i="12"/>
  <c r="D960" i="12"/>
  <c r="C961" i="12"/>
  <c r="D976" i="12"/>
  <c r="C977" i="12"/>
  <c r="D980" i="12"/>
  <c r="C981" i="12"/>
  <c r="D1036" i="12"/>
  <c r="C1037" i="12"/>
  <c r="D1040" i="12"/>
  <c r="C1041" i="12"/>
  <c r="D1069" i="12"/>
  <c r="C1070" i="12"/>
  <c r="D1073" i="12"/>
  <c r="C1074" i="12"/>
  <c r="D1077" i="12"/>
  <c r="C1078" i="12"/>
  <c r="D1128" i="12"/>
  <c r="C1129" i="12"/>
  <c r="D372" i="12"/>
  <c r="D416" i="12"/>
  <c r="C417" i="12"/>
  <c r="D419" i="12"/>
  <c r="C422" i="12"/>
  <c r="D424" i="12"/>
  <c r="C425" i="12"/>
  <c r="D427" i="12"/>
  <c r="C430" i="12"/>
  <c r="D432" i="12"/>
  <c r="C433" i="12"/>
  <c r="D435" i="12"/>
  <c r="C478" i="12"/>
  <c r="D480" i="12"/>
  <c r="C481" i="12"/>
  <c r="D483" i="12"/>
  <c r="C486" i="12"/>
  <c r="D488" i="12"/>
  <c r="C489" i="12"/>
  <c r="D491" i="12"/>
  <c r="C494" i="12"/>
  <c r="D496" i="12"/>
  <c r="C497" i="12"/>
  <c r="D499" i="12"/>
  <c r="C542" i="12"/>
  <c r="D544" i="12"/>
  <c r="C545" i="12"/>
  <c r="D547" i="12"/>
  <c r="C550" i="12"/>
  <c r="D552" i="12"/>
  <c r="C553" i="12"/>
  <c r="D555" i="12"/>
  <c r="C558" i="12"/>
  <c r="D560" i="12"/>
  <c r="C561" i="12"/>
  <c r="D563" i="12"/>
  <c r="C606" i="12"/>
  <c r="D608" i="12"/>
  <c r="C609" i="12"/>
  <c r="D611" i="12"/>
  <c r="C674" i="12"/>
  <c r="D676" i="12"/>
  <c r="C677" i="12"/>
  <c r="D679" i="12"/>
  <c r="C692" i="12"/>
  <c r="D694" i="12"/>
  <c r="C695" i="12"/>
  <c r="D697" i="12"/>
  <c r="C700" i="12"/>
  <c r="D718" i="12"/>
  <c r="C719" i="12"/>
  <c r="D721" i="12"/>
  <c r="C724" i="12"/>
  <c r="D726" i="12"/>
  <c r="C775" i="12"/>
  <c r="D777" i="12"/>
  <c r="C780" i="12"/>
  <c r="D818" i="12"/>
  <c r="C834" i="12"/>
  <c r="D836" i="12"/>
  <c r="C867" i="12"/>
  <c r="D869" i="12"/>
  <c r="C870" i="12"/>
  <c r="D872" i="12"/>
  <c r="C875" i="12"/>
  <c r="D877" i="12"/>
  <c r="C878" i="12"/>
  <c r="D880" i="12"/>
  <c r="C883" i="12"/>
  <c r="D898" i="12"/>
  <c r="C899" i="12"/>
  <c r="D919" i="12"/>
  <c r="C920" i="12"/>
  <c r="D923" i="12"/>
  <c r="C924" i="12"/>
  <c r="D927" i="12"/>
  <c r="C928" i="12"/>
  <c r="D951" i="12"/>
  <c r="C952" i="12"/>
  <c r="D955" i="12"/>
  <c r="C956" i="12"/>
  <c r="D959" i="12"/>
  <c r="C960" i="12"/>
  <c r="D975" i="12"/>
  <c r="C976" i="12"/>
  <c r="D979" i="12"/>
  <c r="C980" i="12"/>
  <c r="D1035" i="12"/>
  <c r="C1036" i="12"/>
  <c r="D1039" i="12"/>
  <c r="C1040" i="12"/>
  <c r="D1068" i="12"/>
  <c r="C1069" i="12"/>
  <c r="D1072" i="12"/>
  <c r="C1073" i="12"/>
  <c r="D1076" i="12"/>
  <c r="C1077" i="12"/>
  <c r="D1127" i="12"/>
  <c r="C1128" i="12"/>
  <c r="D1157" i="12"/>
  <c r="C1158" i="12"/>
  <c r="D1171" i="12"/>
  <c r="C1172" i="12"/>
  <c r="D1181" i="12"/>
  <c r="C1182" i="12"/>
  <c r="D1191" i="12"/>
  <c r="C1192" i="12"/>
  <c r="D1221" i="12"/>
  <c r="C1222" i="12"/>
  <c r="D1235" i="12"/>
  <c r="C1236" i="12"/>
  <c r="D1245" i="12"/>
  <c r="C1246" i="12"/>
  <c r="D1255" i="12"/>
  <c r="C1256" i="12"/>
  <c r="D1285" i="12"/>
  <c r="C1286" i="12"/>
  <c r="D1299" i="12"/>
  <c r="C1300" i="12"/>
  <c r="D1309" i="12"/>
  <c r="C1310" i="12"/>
  <c r="D1327" i="12"/>
  <c r="C1328" i="12"/>
  <c r="D1344" i="12"/>
  <c r="C1345" i="12"/>
  <c r="D1361" i="12"/>
  <c r="C1375" i="12"/>
  <c r="D1391" i="12"/>
  <c r="C1392" i="12"/>
  <c r="D1408" i="12"/>
  <c r="C1409" i="12"/>
  <c r="D1435" i="12"/>
  <c r="C1436" i="12"/>
  <c r="D1438" i="12"/>
  <c r="C1445" i="12"/>
  <c r="D1448" i="12"/>
  <c r="C1449" i="12"/>
  <c r="D1470" i="12"/>
  <c r="C1471" i="12"/>
  <c r="D1491" i="12"/>
  <c r="D1506" i="12"/>
  <c r="C1509" i="12"/>
  <c r="D1516" i="12"/>
  <c r="D1526" i="12"/>
  <c r="C1537" i="12"/>
  <c r="D1551" i="12"/>
  <c r="C1563" i="12"/>
  <c r="D1577" i="12"/>
  <c r="C1592" i="12"/>
  <c r="D1601" i="12"/>
  <c r="C1602" i="12"/>
  <c r="D1605" i="12"/>
  <c r="C1606" i="12"/>
  <c r="C1071" i="12"/>
  <c r="C1075" i="12"/>
  <c r="C1110" i="12"/>
  <c r="C1130" i="12"/>
  <c r="D1158" i="12"/>
  <c r="C1171" i="12"/>
  <c r="D1179" i="12"/>
  <c r="C1180" i="12"/>
  <c r="D1182" i="12"/>
  <c r="C1191" i="12"/>
  <c r="D1193" i="12"/>
  <c r="C1194" i="12"/>
  <c r="D1222" i="12"/>
  <c r="C1235" i="12"/>
  <c r="D1243" i="12"/>
  <c r="C1244" i="12"/>
  <c r="D1246" i="12"/>
  <c r="C1255" i="12"/>
  <c r="D1257" i="12"/>
  <c r="C1258" i="12"/>
  <c r="D1286" i="12"/>
  <c r="C1299" i="12"/>
  <c r="D1307" i="12"/>
  <c r="C1308" i="12"/>
  <c r="D1310" i="12"/>
  <c r="C1327" i="12"/>
  <c r="D1329" i="12"/>
  <c r="C1343" i="12"/>
  <c r="D1345" i="12"/>
  <c r="C1361" i="12"/>
  <c r="D1376" i="12"/>
  <c r="C1377" i="12"/>
  <c r="D1392" i="12"/>
  <c r="C1408" i="12"/>
  <c r="D1425" i="12"/>
  <c r="C1434" i="12"/>
  <c r="D1436" i="12"/>
  <c r="C1438" i="12"/>
  <c r="D1446" i="12"/>
  <c r="C1447" i="12"/>
  <c r="D1449" i="12"/>
  <c r="C1470" i="12"/>
  <c r="D1485" i="12"/>
  <c r="C1486" i="12"/>
  <c r="C1492" i="12"/>
  <c r="D1511" i="12"/>
  <c r="D1520" i="12"/>
  <c r="C1525" i="12"/>
  <c r="D1537" i="12"/>
  <c r="C1551" i="12"/>
  <c r="D1564" i="12"/>
  <c r="C1576" i="12"/>
  <c r="D1592" i="12"/>
  <c r="C1601" i="12"/>
  <c r="D1603" i="12"/>
  <c r="C1604" i="12"/>
  <c r="D1606" i="12"/>
  <c r="D1616" i="12"/>
  <c r="C1617" i="12"/>
  <c r="C1640" i="12"/>
  <c r="D1660" i="12"/>
  <c r="C1661" i="12"/>
  <c r="D1664" i="12"/>
  <c r="C1665" i="12"/>
  <c r="D1668" i="12"/>
  <c r="C1669" i="12"/>
  <c r="D1671" i="12"/>
  <c r="C1683" i="12"/>
  <c r="D1697" i="12"/>
  <c r="C1698" i="12"/>
  <c r="D1701" i="12"/>
  <c r="C1702" i="12"/>
  <c r="D1705" i="12"/>
  <c r="C1706" i="12"/>
  <c r="D1709" i="12"/>
  <c r="C1710" i="12"/>
  <c r="D1713" i="12"/>
  <c r="D1724" i="12"/>
  <c r="C1725" i="12"/>
  <c r="D1751" i="12"/>
  <c r="C1752" i="12"/>
  <c r="C974" i="12"/>
  <c r="D977" i="12"/>
  <c r="C982" i="12"/>
  <c r="D1037" i="12"/>
  <c r="C1067" i="12"/>
  <c r="D1070" i="12"/>
  <c r="D1074" i="12"/>
  <c r="D1078" i="12"/>
  <c r="D1129" i="12"/>
  <c r="D1170" i="12"/>
  <c r="C1179" i="12"/>
  <c r="D1184" i="12"/>
  <c r="C1193" i="12"/>
  <c r="D1234" i="12"/>
  <c r="C1243" i="12"/>
  <c r="D1248" i="12"/>
  <c r="C1257" i="12"/>
  <c r="D1298" i="12"/>
  <c r="C1307" i="12"/>
  <c r="D1312" i="12"/>
  <c r="C1329" i="12"/>
  <c r="D1360" i="12"/>
  <c r="C1376" i="12"/>
  <c r="D1407" i="12"/>
  <c r="C1425" i="12"/>
  <c r="C1446" i="12"/>
  <c r="D1469" i="12"/>
  <c r="C1485" i="12"/>
  <c r="C1506" i="12"/>
  <c r="D1510" i="12"/>
  <c r="C1511" i="12"/>
  <c r="C1520" i="12"/>
  <c r="D1547" i="12"/>
  <c r="C1564" i="12"/>
  <c r="D1600" i="12"/>
  <c r="C1603" i="12"/>
  <c r="D1615" i="12"/>
  <c r="C1616" i="12"/>
  <c r="D1619" i="12"/>
  <c r="D1656" i="12"/>
  <c r="C1660" i="12"/>
  <c r="D1663" i="12"/>
  <c r="C1664" i="12"/>
  <c r="D1667" i="12"/>
  <c r="C1668" i="12"/>
  <c r="C1671" i="12"/>
  <c r="D1696" i="12"/>
  <c r="C1697" i="12"/>
  <c r="D1700" i="12"/>
  <c r="C1701" i="12"/>
  <c r="D1704" i="12"/>
  <c r="C1705" i="12"/>
  <c r="D1708" i="12"/>
  <c r="C1709" i="12"/>
  <c r="D1712" i="12"/>
  <c r="C1713" i="12"/>
  <c r="D1723" i="12"/>
  <c r="C1724" i="12"/>
  <c r="D1726" i="12"/>
  <c r="C1751" i="12"/>
  <c r="C1754" i="12"/>
  <c r="D1777" i="12"/>
  <c r="C1778" i="12"/>
  <c r="D1828" i="12"/>
  <c r="C1829" i="12"/>
  <c r="D1845" i="12"/>
  <c r="C1846" i="12"/>
  <c r="D1855" i="12"/>
  <c r="D1881" i="12"/>
  <c r="C1882" i="12"/>
  <c r="D1932" i="12"/>
  <c r="C1933" i="12"/>
  <c r="D1935" i="12"/>
  <c r="D1960" i="12"/>
  <c r="C1961" i="12"/>
  <c r="D1963" i="12"/>
  <c r="C1974" i="12"/>
  <c r="D2049" i="12"/>
  <c r="C2050" i="12"/>
  <c r="D2053" i="12"/>
  <c r="C1072" i="12"/>
  <c r="C1076" i="12"/>
  <c r="C1127" i="12"/>
  <c r="C1157" i="12"/>
  <c r="D1169" i="12"/>
  <c r="C1170" i="12"/>
  <c r="D1172" i="12"/>
  <c r="C1181" i="12"/>
  <c r="D1183" i="12"/>
  <c r="C1184" i="12"/>
  <c r="D1192" i="12"/>
  <c r="C1221" i="12"/>
  <c r="D1233" i="12"/>
  <c r="C1234" i="12"/>
  <c r="D1236" i="12"/>
  <c r="C1245" i="12"/>
  <c r="D1247" i="12"/>
  <c r="C1248" i="12"/>
  <c r="D1256" i="12"/>
  <c r="C1285" i="12"/>
  <c r="D1297" i="12"/>
  <c r="C1298" i="12"/>
  <c r="D1300" i="12"/>
  <c r="C1309" i="12"/>
  <c r="D1311" i="12"/>
  <c r="C1312" i="12"/>
  <c r="D1328" i="12"/>
  <c r="C1344" i="12"/>
  <c r="D1359" i="12"/>
  <c r="C1360" i="12"/>
  <c r="D1375" i="12"/>
  <c r="C1391" i="12"/>
  <c r="D1393" i="12"/>
  <c r="C1407" i="12"/>
  <c r="D1409" i="12"/>
  <c r="C1435" i="12"/>
  <c r="D1437" i="12"/>
  <c r="D1445" i="12"/>
  <c r="C1448" i="12"/>
  <c r="D1459" i="12"/>
  <c r="C1469" i="12"/>
  <c r="D1471" i="12"/>
  <c r="C1491" i="12"/>
  <c r="D1505" i="12"/>
  <c r="C1510" i="12"/>
  <c r="C1526" i="12"/>
  <c r="D1538" i="12"/>
  <c r="C1547" i="12"/>
  <c r="D1563" i="12"/>
  <c r="C1577" i="12"/>
  <c r="D1599" i="12"/>
  <c r="C1600" i="12"/>
  <c r="D1602" i="12"/>
  <c r="C1605" i="12"/>
  <c r="D1607" i="12"/>
  <c r="C1615" i="12"/>
  <c r="D1618" i="12"/>
  <c r="C1619" i="12"/>
  <c r="C1656" i="12"/>
  <c r="D1662" i="12"/>
  <c r="C1663" i="12"/>
  <c r="D1666" i="12"/>
  <c r="C1667" i="12"/>
  <c r="D1670" i="12"/>
  <c r="D1695" i="12"/>
  <c r="C1696" i="12"/>
  <c r="D1699" i="12"/>
  <c r="C1700" i="12"/>
  <c r="D1703" i="12"/>
  <c r="C1704" i="12"/>
  <c r="D1707" i="12"/>
  <c r="C1708" i="12"/>
  <c r="D1711" i="12"/>
  <c r="C1712" i="12"/>
  <c r="D1714" i="12"/>
  <c r="C1723" i="12"/>
  <c r="C1726" i="12"/>
  <c r="D1753" i="12"/>
  <c r="D1776" i="12"/>
  <c r="C1777" i="12"/>
  <c r="D1779" i="12"/>
  <c r="D1823" i="12"/>
  <c r="C1828" i="12"/>
  <c r="D1844" i="12"/>
  <c r="C1845" i="12"/>
  <c r="C978" i="12"/>
  <c r="D981" i="12"/>
  <c r="C1038" i="12"/>
  <c r="D1041" i="12"/>
  <c r="D1071" i="12"/>
  <c r="D1075" i="12"/>
  <c r="D1110" i="12"/>
  <c r="D1130" i="12"/>
  <c r="C1169" i="12"/>
  <c r="D1180" i="12"/>
  <c r="C1183" i="12"/>
  <c r="D1194" i="12"/>
  <c r="C1233" i="12"/>
  <c r="D1244" i="12"/>
  <c r="C1247" i="12"/>
  <c r="D1258" i="12"/>
  <c r="C1297" i="12"/>
  <c r="D1308" i="12"/>
  <c r="C1311" i="12"/>
  <c r="D1343" i="12"/>
  <c r="C1359" i="12"/>
  <c r="D1377" i="12"/>
  <c r="C1393" i="12"/>
  <c r="D1434" i="12"/>
  <c r="C1437" i="12"/>
  <c r="D1447" i="12"/>
  <c r="C1459" i="12"/>
  <c r="D1486" i="12"/>
  <c r="D1492" i="12"/>
  <c r="C1505" i="12"/>
  <c r="D1509" i="12"/>
  <c r="C1516" i="12"/>
  <c r="D1525" i="12"/>
  <c r="C1538" i="12"/>
  <c r="D1576" i="12"/>
  <c r="C1599" i="12"/>
  <c r="D1604" i="12"/>
  <c r="C1607" i="12"/>
  <c r="D1617" i="12"/>
  <c r="C1618" i="12"/>
  <c r="D1640" i="12"/>
  <c r="D1661" i="12"/>
  <c r="C1662" i="12"/>
  <c r="D1665" i="12"/>
  <c r="C1666" i="12"/>
  <c r="D1669" i="12"/>
  <c r="C1670" i="12"/>
  <c r="D1683" i="12"/>
  <c r="C1695" i="12"/>
  <c r="D1698" i="12"/>
  <c r="C1699" i="12"/>
  <c r="D1702" i="12"/>
  <c r="C1703" i="12"/>
  <c r="D1706" i="12"/>
  <c r="C1707" i="12"/>
  <c r="D1710" i="12"/>
  <c r="C1711" i="12"/>
  <c r="C1714" i="12"/>
  <c r="D1725" i="12"/>
  <c r="D1752" i="12"/>
  <c r="C1753" i="12"/>
  <c r="D1775" i="12"/>
  <c r="C1776" i="12"/>
  <c r="C1779" i="12"/>
  <c r="C1823" i="12"/>
  <c r="D1830" i="12"/>
  <c r="C1844" i="12"/>
  <c r="C1847" i="12"/>
  <c r="D1871" i="12"/>
  <c r="C1880" i="12"/>
  <c r="C1883" i="12"/>
  <c r="D1934" i="12"/>
  <c r="D1962" i="12"/>
  <c r="C1975" i="12"/>
  <c r="C2048" i="12"/>
  <c r="D2051" i="12"/>
  <c r="C2052" i="12"/>
  <c r="D2055" i="12"/>
  <c r="C2056" i="12"/>
  <c r="D2059" i="12"/>
  <c r="C2060" i="12"/>
  <c r="D2063" i="12"/>
  <c r="C2064" i="12"/>
  <c r="D2067" i="12"/>
  <c r="C2113" i="12"/>
  <c r="D2116" i="12"/>
  <c r="C2120" i="12"/>
  <c r="D2123" i="12"/>
  <c r="C2152" i="12"/>
  <c r="D2155" i="12"/>
  <c r="C2252" i="12"/>
  <c r="D2255" i="12"/>
  <c r="C2389" i="12"/>
  <c r="D2392" i="12"/>
  <c r="D2487" i="12"/>
  <c r="C2488" i="12"/>
  <c r="C2491" i="12"/>
  <c r="D2501" i="12"/>
  <c r="D2520" i="12"/>
  <c r="C2540" i="12"/>
  <c r="D2568" i="12"/>
  <c r="C2574" i="12"/>
  <c r="C2581" i="12"/>
  <c r="D2629" i="12"/>
  <c r="C2630" i="12"/>
  <c r="D2633" i="12"/>
  <c r="C2634" i="12"/>
  <c r="D2637" i="12"/>
  <c r="C2638" i="12"/>
  <c r="D2641" i="12"/>
  <c r="C2642" i="12"/>
  <c r="D2645" i="12"/>
  <c r="C2646" i="12"/>
  <c r="D2648" i="12"/>
  <c r="D2670" i="12"/>
  <c r="C2671" i="12"/>
  <c r="D2678" i="12"/>
  <c r="C2679" i="12"/>
  <c r="D2702" i="12"/>
  <c r="C2703" i="12"/>
  <c r="D2710" i="12"/>
  <c r="C2711" i="12"/>
  <c r="D2714" i="12"/>
  <c r="C2715" i="12"/>
  <c r="D2718" i="12"/>
  <c r="C2719" i="12"/>
  <c r="D2722" i="12"/>
  <c r="C2723" i="12"/>
  <c r="D2726" i="12"/>
  <c r="C2727" i="12"/>
  <c r="D2737" i="12"/>
  <c r="C2738" i="12"/>
  <c r="D2740" i="12"/>
  <c r="C2762" i="12"/>
  <c r="C2765" i="12"/>
  <c r="C2836" i="12"/>
  <c r="D2839" i="12"/>
  <c r="C2875" i="12"/>
  <c r="D2878" i="12"/>
  <c r="D311" i="12"/>
  <c r="C312" i="12"/>
  <c r="D315" i="12"/>
  <c r="C316" i="12"/>
  <c r="D375" i="12"/>
  <c r="C376" i="12"/>
  <c r="D379" i="12"/>
  <c r="C380" i="12"/>
  <c r="D439" i="12"/>
  <c r="C440" i="12"/>
  <c r="D443" i="12"/>
  <c r="C444" i="12"/>
  <c r="D503" i="12"/>
  <c r="C504" i="12"/>
  <c r="D507" i="12"/>
  <c r="C508" i="12"/>
  <c r="D567" i="12"/>
  <c r="C568" i="12"/>
  <c r="D571" i="12"/>
  <c r="D1754" i="12"/>
  <c r="C1855" i="12"/>
  <c r="D1883" i="12"/>
  <c r="D1933" i="12"/>
  <c r="D1961" i="12"/>
  <c r="C2055" i="12"/>
  <c r="D2057" i="12"/>
  <c r="C2058" i="12"/>
  <c r="D2060" i="12"/>
  <c r="C2063" i="12"/>
  <c r="D2065" i="12"/>
  <c r="C2066" i="12"/>
  <c r="D2113" i="12"/>
  <c r="C2116" i="12"/>
  <c r="D2121" i="12"/>
  <c r="C2122" i="12"/>
  <c r="D2152" i="12"/>
  <c r="C2155" i="12"/>
  <c r="D2253" i="12"/>
  <c r="C2254" i="12"/>
  <c r="D2389" i="12"/>
  <c r="C2392" i="12"/>
  <c r="D2486" i="12"/>
  <c r="D2491" i="12"/>
  <c r="C2501" i="12"/>
  <c r="D2519" i="12"/>
  <c r="C2566" i="12"/>
  <c r="D2580" i="12"/>
  <c r="D2588" i="12"/>
  <c r="C2620" i="12"/>
  <c r="D2630" i="12"/>
  <c r="C2633" i="12"/>
  <c r="D2635" i="12"/>
  <c r="C2636" i="12"/>
  <c r="D2638" i="12"/>
  <c r="C2641" i="12"/>
  <c r="D2643" i="12"/>
  <c r="C2644" i="12"/>
  <c r="D2646" i="12"/>
  <c r="C2648" i="12"/>
  <c r="C2672" i="12"/>
  <c r="D2681" i="12"/>
  <c r="C2704" i="12"/>
  <c r="D2713" i="12"/>
  <c r="C2716" i="12"/>
  <c r="D2721" i="12"/>
  <c r="C2724" i="12"/>
  <c r="D2728" i="12"/>
  <c r="C2739" i="12"/>
  <c r="D2764" i="12"/>
  <c r="C2837" i="12"/>
  <c r="D2877" i="12"/>
  <c r="D2879" i="12"/>
  <c r="C310" i="12"/>
  <c r="D312" i="12"/>
  <c r="C315" i="12"/>
  <c r="D317" i="12"/>
  <c r="C374" i="12"/>
  <c r="D376" i="12"/>
  <c r="C379" i="12"/>
  <c r="D381" i="12"/>
  <c r="C438" i="12"/>
  <c r="D440" i="12"/>
  <c r="C443" i="12"/>
  <c r="D445" i="12"/>
  <c r="C502" i="12"/>
  <c r="D504" i="12"/>
  <c r="C507" i="12"/>
  <c r="D509" i="12"/>
  <c r="C566" i="12"/>
  <c r="D568" i="12"/>
  <c r="C571" i="12"/>
  <c r="D614" i="12"/>
  <c r="C615" i="12"/>
  <c r="D618" i="12"/>
  <c r="C619" i="12"/>
  <c r="D622" i="12"/>
  <c r="C623" i="12"/>
  <c r="D626" i="12"/>
  <c r="C627" i="12"/>
  <c r="D630" i="12"/>
  <c r="C631" i="12"/>
  <c r="D634" i="12"/>
  <c r="C635" i="12"/>
  <c r="D638" i="12"/>
  <c r="C1830" i="12"/>
  <c r="D1846" i="12"/>
  <c r="C1871" i="12"/>
  <c r="C1881" i="12"/>
  <c r="D1974" i="12"/>
  <c r="D2048" i="12"/>
  <c r="D2050" i="12"/>
  <c r="D2052" i="12"/>
  <c r="D2054" i="12"/>
  <c r="C2057" i="12"/>
  <c r="D2062" i="12"/>
  <c r="C2065" i="12"/>
  <c r="D2115" i="12"/>
  <c r="C2121" i="12"/>
  <c r="D2154" i="12"/>
  <c r="C2253" i="12"/>
  <c r="D2391" i="12"/>
  <c r="D2468" i="12"/>
  <c r="C2486" i="12"/>
  <c r="D2488" i="12"/>
  <c r="D2500" i="12"/>
  <c r="D2502" i="12"/>
  <c r="D2518" i="12"/>
  <c r="C2519" i="12"/>
  <c r="D2540" i="12"/>
  <c r="C2568" i="12"/>
  <c r="D2579" i="12"/>
  <c r="C2580" i="12"/>
  <c r="C2588" i="12"/>
  <c r="D2632" i="12"/>
  <c r="C2635" i="12"/>
  <c r="D2640" i="12"/>
  <c r="C2643" i="12"/>
  <c r="D2671" i="12"/>
  <c r="C2678" i="12"/>
  <c r="D2680" i="12"/>
  <c r="C2681" i="12"/>
  <c r="D2703" i="12"/>
  <c r="C2710" i="12"/>
  <c r="D2712" i="12"/>
  <c r="C2713" i="12"/>
  <c r="D2715" i="12"/>
  <c r="C2718" i="12"/>
  <c r="D2720" i="12"/>
  <c r="C2721" i="12"/>
  <c r="D2723" i="12"/>
  <c r="C2726" i="12"/>
  <c r="C2728" i="12"/>
  <c r="D2738" i="12"/>
  <c r="C2740" i="12"/>
  <c r="D2763" i="12"/>
  <c r="C2764" i="12"/>
  <c r="D2836" i="12"/>
  <c r="C2839" i="12"/>
  <c r="D2876" i="12"/>
  <c r="C2877" i="12"/>
  <c r="C2879" i="12"/>
  <c r="D314" i="12"/>
  <c r="C317" i="12"/>
  <c r="D378" i="12"/>
  <c r="C381" i="12"/>
  <c r="D442" i="12"/>
  <c r="C445" i="12"/>
  <c r="D506" i="12"/>
  <c r="C509" i="12"/>
  <c r="D570" i="12"/>
  <c r="D573" i="12"/>
  <c r="C614" i="12"/>
  <c r="D617" i="12"/>
  <c r="C618" i="12"/>
  <c r="D621" i="12"/>
  <c r="C622" i="12"/>
  <c r="D625" i="12"/>
  <c r="C626" i="12"/>
  <c r="D629" i="12"/>
  <c r="C630" i="12"/>
  <c r="D633" i="12"/>
  <c r="C634" i="12"/>
  <c r="D637" i="12"/>
  <c r="C638" i="12"/>
  <c r="D641" i="12"/>
  <c r="C642" i="12"/>
  <c r="D645" i="12"/>
  <c r="C1775" i="12"/>
  <c r="D1778" i="12"/>
  <c r="D1847" i="12"/>
  <c r="C1932" i="12"/>
  <c r="C1934" i="12"/>
  <c r="C1960" i="12"/>
  <c r="C1962" i="12"/>
  <c r="D1975" i="12"/>
  <c r="C2054" i="12"/>
  <c r="D2056" i="12"/>
  <c r="C2059" i="12"/>
  <c r="D2061" i="12"/>
  <c r="C2062" i="12"/>
  <c r="D2064" i="12"/>
  <c r="C2067" i="12"/>
  <c r="D2114" i="12"/>
  <c r="C2115" i="12"/>
  <c r="D2120" i="12"/>
  <c r="C2123" i="12"/>
  <c r="D2153" i="12"/>
  <c r="C2154" i="12"/>
  <c r="D2252" i="12"/>
  <c r="C2255" i="12"/>
  <c r="D2390" i="12"/>
  <c r="C2391" i="12"/>
  <c r="C2468" i="12"/>
  <c r="D2489" i="12"/>
  <c r="D2490" i="12"/>
  <c r="D2499" i="12"/>
  <c r="C2500" i="12"/>
  <c r="C2502" i="12"/>
  <c r="C2518" i="12"/>
  <c r="D2567" i="12"/>
  <c r="C2579" i="12"/>
  <c r="D2581" i="12"/>
  <c r="C2629" i="12"/>
  <c r="D2631" i="12"/>
  <c r="C2632" i="12"/>
  <c r="D2634" i="12"/>
  <c r="C2637" i="12"/>
  <c r="D2639" i="12"/>
  <c r="C2640" i="12"/>
  <c r="D2642" i="12"/>
  <c r="C2645" i="12"/>
  <c r="D2647" i="12"/>
  <c r="D2673" i="12"/>
  <c r="C2680" i="12"/>
  <c r="D2705" i="12"/>
  <c r="C2712" i="12"/>
  <c r="D2717" i="12"/>
  <c r="C2720" i="12"/>
  <c r="D2725" i="12"/>
  <c r="C2763" i="12"/>
  <c r="D2765" i="12"/>
  <c r="D2838" i="12"/>
  <c r="C2876" i="12"/>
  <c r="C311" i="12"/>
  <c r="D313" i="12"/>
  <c r="C314" i="12"/>
  <c r="D316" i="12"/>
  <c r="C375" i="12"/>
  <c r="D377" i="12"/>
  <c r="C378" i="12"/>
  <c r="D380" i="12"/>
  <c r="C439" i="12"/>
  <c r="D441" i="12"/>
  <c r="C442" i="12"/>
  <c r="D444" i="12"/>
  <c r="C503" i="12"/>
  <c r="D505" i="12"/>
  <c r="C506" i="12"/>
  <c r="D508" i="12"/>
  <c r="C567" i="12"/>
  <c r="D569" i="12"/>
  <c r="C570" i="12"/>
  <c r="D572" i="12"/>
  <c r="C573" i="12"/>
  <c r="D616" i="12"/>
  <c r="C617" i="12"/>
  <c r="D620" i="12"/>
  <c r="C621" i="12"/>
  <c r="D624" i="12"/>
  <c r="C625" i="12"/>
  <c r="D1829" i="12"/>
  <c r="D1880" i="12"/>
  <c r="D1882" i="12"/>
  <c r="C1935" i="12"/>
  <c r="C1963" i="12"/>
  <c r="C2049" i="12"/>
  <c r="C2051" i="12"/>
  <c r="C2053" i="12"/>
  <c r="D2058" i="12"/>
  <c r="C2061" i="12"/>
  <c r="D2066" i="12"/>
  <c r="C2114" i="12"/>
  <c r="D2122" i="12"/>
  <c r="C2153" i="12"/>
  <c r="D2254" i="12"/>
  <c r="C2390" i="12"/>
  <c r="C2487" i="12"/>
  <c r="C2489" i="12"/>
  <c r="C2490" i="12"/>
  <c r="C2499" i="12"/>
  <c r="C2520" i="12"/>
  <c r="D2566" i="12"/>
  <c r="C2567" i="12"/>
  <c r="D2574" i="12"/>
  <c r="D2620" i="12"/>
  <c r="C2631" i="12"/>
  <c r="D2636" i="12"/>
  <c r="C2639" i="12"/>
  <c r="D2644" i="12"/>
  <c r="C2647" i="12"/>
  <c r="C2670" i="12"/>
  <c r="D2672" i="12"/>
  <c r="C2673" i="12"/>
  <c r="D2679" i="12"/>
  <c r="C2702" i="12"/>
  <c r="D2704" i="12"/>
  <c r="C2705" i="12"/>
  <c r="D2711" i="12"/>
  <c r="C2714" i="12"/>
  <c r="D2716" i="12"/>
  <c r="C2717" i="12"/>
  <c r="D2719" i="12"/>
  <c r="C2722" i="12"/>
  <c r="D2724" i="12"/>
  <c r="C2725" i="12"/>
  <c r="D2727" i="12"/>
  <c r="C2737" i="12"/>
  <c r="D2739" i="12"/>
  <c r="D2762" i="12"/>
  <c r="D2837" i="12"/>
  <c r="C2838" i="12"/>
  <c r="D2875" i="12"/>
  <c r="C2878" i="12"/>
  <c r="D310" i="12"/>
  <c r="C313" i="12"/>
  <c r="D374" i="12"/>
  <c r="C377" i="12"/>
  <c r="D438" i="12"/>
  <c r="C441" i="12"/>
  <c r="D502" i="12"/>
  <c r="C505" i="12"/>
  <c r="D566" i="12"/>
  <c r="C569" i="12"/>
  <c r="C572" i="12"/>
  <c r="D615" i="12"/>
  <c r="C616" i="12"/>
  <c r="D619" i="12"/>
  <c r="C620" i="12"/>
  <c r="D623" i="12"/>
  <c r="C624" i="12"/>
  <c r="D627" i="12"/>
  <c r="C628" i="12"/>
  <c r="D631" i="12"/>
  <c r="C632" i="12"/>
  <c r="D635" i="12"/>
  <c r="C636" i="12"/>
  <c r="D639" i="12"/>
  <c r="C640" i="12"/>
  <c r="D643" i="12"/>
  <c r="C644" i="12"/>
  <c r="D647" i="12"/>
  <c r="C648" i="12"/>
  <c r="D651" i="12"/>
  <c r="C652" i="12"/>
  <c r="D655" i="12"/>
  <c r="C656" i="12"/>
  <c r="D659" i="12"/>
  <c r="C660" i="12"/>
  <c r="D681" i="12"/>
  <c r="C682" i="12"/>
  <c r="D685" i="12"/>
  <c r="C686" i="12"/>
  <c r="D689" i="12"/>
  <c r="C702" i="12"/>
  <c r="D705" i="12"/>
  <c r="C727" i="12"/>
  <c r="D730" i="12"/>
  <c r="C731" i="12"/>
  <c r="D734" i="12"/>
  <c r="C735" i="12"/>
  <c r="D738" i="12"/>
  <c r="C755" i="12"/>
  <c r="D758" i="12"/>
  <c r="C759" i="12"/>
  <c r="D762" i="12"/>
  <c r="C763" i="12"/>
  <c r="D782" i="12"/>
  <c r="C783" i="12"/>
  <c r="D786" i="12"/>
  <c r="C787" i="12"/>
  <c r="D790" i="12"/>
  <c r="C839" i="12"/>
  <c r="D842" i="12"/>
  <c r="C843" i="12"/>
  <c r="D886" i="12"/>
  <c r="C902" i="12"/>
  <c r="D905" i="12"/>
  <c r="C906" i="12"/>
  <c r="D933" i="12"/>
  <c r="C934" i="12"/>
  <c r="D937" i="12"/>
  <c r="C938" i="12"/>
  <c r="D941" i="12"/>
  <c r="C942" i="12"/>
  <c r="D945" i="12"/>
  <c r="C946" i="12"/>
  <c r="D949" i="12"/>
  <c r="C962" i="12"/>
  <c r="D965" i="12"/>
  <c r="C983" i="12"/>
  <c r="D986" i="12"/>
  <c r="C987" i="12"/>
  <c r="D990" i="12"/>
  <c r="C991" i="12"/>
  <c r="D994" i="12"/>
  <c r="C1015" i="12"/>
  <c r="D1018" i="12"/>
  <c r="C1019" i="12"/>
  <c r="D1022" i="12"/>
  <c r="C1023" i="12"/>
  <c r="D1042" i="12"/>
  <c r="C1043" i="12"/>
  <c r="D1046" i="12"/>
  <c r="C1047" i="12"/>
  <c r="D1050" i="12"/>
  <c r="C1079" i="12"/>
  <c r="D1082" i="12"/>
  <c r="C1111" i="12"/>
  <c r="D1114" i="12"/>
  <c r="C1115" i="12"/>
  <c r="D1118" i="12"/>
  <c r="C1119" i="12"/>
  <c r="D1122" i="12"/>
  <c r="C1123" i="12"/>
  <c r="D1131" i="12"/>
  <c r="C1132" i="12"/>
  <c r="D1135" i="12"/>
  <c r="C1136" i="12"/>
  <c r="D1145" i="12"/>
  <c r="C1146" i="12"/>
  <c r="D1185" i="12"/>
  <c r="C1186" i="12"/>
  <c r="D1195" i="12"/>
  <c r="C1196" i="12"/>
  <c r="D1199" i="12"/>
  <c r="C1200" i="12"/>
  <c r="D1209" i="12"/>
  <c r="C1210" i="12"/>
  <c r="D1249" i="12"/>
  <c r="C629" i="12"/>
  <c r="D632" i="12"/>
  <c r="C637" i="12"/>
  <c r="C647" i="12"/>
  <c r="D649" i="12"/>
  <c r="C650" i="12"/>
  <c r="D652" i="12"/>
  <c r="C655" i="12"/>
  <c r="D657" i="12"/>
  <c r="C658" i="12"/>
  <c r="D660" i="12"/>
  <c r="C681" i="12"/>
  <c r="D683" i="12"/>
  <c r="C684" i="12"/>
  <c r="D686" i="12"/>
  <c r="C689" i="12"/>
  <c r="D703" i="12"/>
  <c r="C704" i="12"/>
  <c r="D727" i="12"/>
  <c r="C730" i="12"/>
  <c r="D732" i="12"/>
  <c r="C733" i="12"/>
  <c r="D735" i="12"/>
  <c r="C738" i="12"/>
  <c r="D756" i="12"/>
  <c r="C757" i="12"/>
  <c r="D759" i="12"/>
  <c r="C762" i="12"/>
  <c r="D764" i="12"/>
  <c r="C765" i="12"/>
  <c r="D783" i="12"/>
  <c r="C786" i="12"/>
  <c r="D788" i="12"/>
  <c r="C789" i="12"/>
  <c r="D839" i="12"/>
  <c r="C842" i="12"/>
  <c r="D844" i="12"/>
  <c r="C845" i="12"/>
  <c r="D902" i="12"/>
  <c r="C905" i="12"/>
  <c r="D931" i="12"/>
  <c r="C932" i="12"/>
  <c r="D934" i="12"/>
  <c r="C937" i="12"/>
  <c r="D939" i="12"/>
  <c r="C940" i="12"/>
  <c r="D942" i="12"/>
  <c r="C945" i="12"/>
  <c r="D947" i="12"/>
  <c r="C948" i="12"/>
  <c r="D962" i="12"/>
  <c r="C965" i="12"/>
  <c r="D984" i="12"/>
  <c r="C985" i="12"/>
  <c r="D987" i="12"/>
  <c r="C990" i="12"/>
  <c r="D992" i="12"/>
  <c r="C993" i="12"/>
  <c r="D1015" i="12"/>
  <c r="C1018" i="12"/>
  <c r="D1020" i="12"/>
  <c r="C1021" i="12"/>
  <c r="D1023" i="12"/>
  <c r="C1042" i="12"/>
  <c r="D1044" i="12"/>
  <c r="C1045" i="12"/>
  <c r="D1047" i="12"/>
  <c r="C1050" i="12"/>
  <c r="D1080" i="12"/>
  <c r="C1081" i="12"/>
  <c r="D1111" i="12"/>
  <c r="C1114" i="12"/>
  <c r="D1116" i="12"/>
  <c r="C1117" i="12"/>
  <c r="D1119" i="12"/>
  <c r="C1122" i="12"/>
  <c r="D1124" i="12"/>
  <c r="C1125" i="12"/>
  <c r="D1132" i="12"/>
  <c r="C1135" i="12"/>
  <c r="D1143" i="12"/>
  <c r="C1144" i="12"/>
  <c r="D1146" i="12"/>
  <c r="C1185" i="12"/>
  <c r="D1187" i="12"/>
  <c r="C1188" i="12"/>
  <c r="D1196" i="12"/>
  <c r="C1199" i="12"/>
  <c r="D1207" i="12"/>
  <c r="C1208" i="12"/>
  <c r="D1210" i="12"/>
  <c r="C1249" i="12"/>
  <c r="D1252" i="12"/>
  <c r="C1259" i="12"/>
  <c r="D1262" i="12"/>
  <c r="C1263" i="12"/>
  <c r="D1272" i="12"/>
  <c r="C1273" i="12"/>
  <c r="D1302" i="12"/>
  <c r="C1313" i="12"/>
  <c r="D1316" i="12"/>
  <c r="C1317" i="12"/>
  <c r="D1331" i="12"/>
  <c r="C1332" i="12"/>
  <c r="D1346" i="12"/>
  <c r="C1347" i="12"/>
  <c r="D1350" i="12"/>
  <c r="C1362" i="12"/>
  <c r="D1365" i="12"/>
  <c r="C1366" i="12"/>
  <c r="D1380" i="12"/>
  <c r="C1381" i="12"/>
  <c r="D1395" i="12"/>
  <c r="C1396" i="12"/>
  <c r="D1410" i="12"/>
  <c r="C1411" i="12"/>
  <c r="D1414" i="12"/>
  <c r="C1426" i="12"/>
  <c r="D1429" i="12"/>
  <c r="C1450" i="12"/>
  <c r="D1453" i="12"/>
  <c r="C1454" i="12"/>
  <c r="D1465" i="12"/>
  <c r="D1487" i="12"/>
  <c r="C1493" i="12"/>
  <c r="D1500" i="12"/>
  <c r="C1507" i="12"/>
  <c r="D1512" i="12"/>
  <c r="C1513" i="12"/>
  <c r="D1522" i="12"/>
  <c r="C1527" i="12"/>
  <c r="D1539" i="12"/>
  <c r="C1552" i="12"/>
  <c r="D1578" i="12"/>
  <c r="C1608" i="12"/>
  <c r="D1622" i="12"/>
  <c r="C1623" i="12"/>
  <c r="D1641" i="12"/>
  <c r="C1642" i="12"/>
  <c r="D1672" i="12"/>
  <c r="C1673" i="12"/>
  <c r="D1684" i="12"/>
  <c r="C1685" i="12"/>
  <c r="D1716" i="12"/>
  <c r="C1717" i="12"/>
  <c r="D1755" i="12"/>
  <c r="C1780" i="12"/>
  <c r="D1782" i="12"/>
  <c r="D1817" i="12"/>
  <c r="C1818" i="12"/>
  <c r="D1836" i="12"/>
  <c r="C1837" i="12"/>
  <c r="D1873" i="12"/>
  <c r="C1874" i="12"/>
  <c r="D1896" i="12"/>
  <c r="C1897" i="12"/>
  <c r="D1909" i="12"/>
  <c r="C1910" i="12"/>
  <c r="D1964" i="12"/>
  <c r="C1965" i="12"/>
  <c r="D1967" i="12"/>
  <c r="D1988" i="12"/>
  <c r="C1989" i="12"/>
  <c r="D640" i="12"/>
  <c r="D642" i="12"/>
  <c r="D644" i="12"/>
  <c r="D646" i="12"/>
  <c r="C649" i="12"/>
  <c r="D654" i="12"/>
  <c r="C657" i="12"/>
  <c r="D662" i="12"/>
  <c r="C683" i="12"/>
  <c r="D688" i="12"/>
  <c r="C703" i="12"/>
  <c r="D729" i="12"/>
  <c r="C732" i="12"/>
  <c r="D737" i="12"/>
  <c r="C756" i="12"/>
  <c r="D761" i="12"/>
  <c r="C764" i="12"/>
  <c r="D785" i="12"/>
  <c r="C788" i="12"/>
  <c r="D841" i="12"/>
  <c r="C844" i="12"/>
  <c r="D904" i="12"/>
  <c r="C931" i="12"/>
  <c r="D936" i="12"/>
  <c r="C939" i="12"/>
  <c r="D944" i="12"/>
  <c r="C947" i="12"/>
  <c r="D964" i="12"/>
  <c r="C984" i="12"/>
  <c r="D989" i="12"/>
  <c r="C992" i="12"/>
  <c r="D1017" i="12"/>
  <c r="C1020" i="12"/>
  <c r="D1025" i="12"/>
  <c r="C1044" i="12"/>
  <c r="D1049" i="12"/>
  <c r="C1080" i="12"/>
  <c r="D1113" i="12"/>
  <c r="C1116" i="12"/>
  <c r="D1121" i="12"/>
  <c r="C1124" i="12"/>
  <c r="D1134" i="12"/>
  <c r="C1143" i="12"/>
  <c r="D1174" i="12"/>
  <c r="C1187" i="12"/>
  <c r="D1198" i="12"/>
  <c r="C1207" i="12"/>
  <c r="D1238" i="12"/>
  <c r="D1251" i="12"/>
  <c r="C1252" i="12"/>
  <c r="D1261" i="12"/>
  <c r="C1262" i="12"/>
  <c r="D1271" i="12"/>
  <c r="C1272" i="12"/>
  <c r="D1301" i="12"/>
  <c r="C1302" i="12"/>
  <c r="D1315" i="12"/>
  <c r="C1316" i="12"/>
  <c r="D1330" i="12"/>
  <c r="C1331" i="12"/>
  <c r="D1334" i="12"/>
  <c r="C1346" i="12"/>
  <c r="D1349" i="12"/>
  <c r="C1350" i="12"/>
  <c r="D1364" i="12"/>
  <c r="C1365" i="12"/>
  <c r="D1379" i="12"/>
  <c r="C1380" i="12"/>
  <c r="D1394" i="12"/>
  <c r="C1395" i="12"/>
  <c r="D1398" i="12"/>
  <c r="C1410" i="12"/>
  <c r="D1413" i="12"/>
  <c r="C1414" i="12"/>
  <c r="D1428" i="12"/>
  <c r="C1429" i="12"/>
  <c r="D1452" i="12"/>
  <c r="C1453" i="12"/>
  <c r="D1460" i="12"/>
  <c r="C1465" i="12"/>
  <c r="D1483" i="12"/>
  <c r="C1487" i="12"/>
  <c r="D1499" i="12"/>
  <c r="C1500" i="12"/>
  <c r="D1508" i="12"/>
  <c r="C1512" i="12"/>
  <c r="D1521" i="12"/>
  <c r="C1522" i="12"/>
  <c r="D1534" i="12"/>
  <c r="C1539" i="12"/>
  <c r="D1548" i="12"/>
  <c r="D1558" i="12"/>
  <c r="C1578" i="12"/>
  <c r="D1621" i="12"/>
  <c r="C1622" i="12"/>
  <c r="D1625" i="12"/>
  <c r="C1641" i="12"/>
  <c r="D1658" i="12"/>
  <c r="C1672" i="12"/>
  <c r="D1675" i="12"/>
  <c r="C1684" i="12"/>
  <c r="D1687" i="12"/>
  <c r="C1716" i="12"/>
  <c r="D1727" i="12"/>
  <c r="C1755" i="12"/>
  <c r="C1782" i="12"/>
  <c r="D1816" i="12"/>
  <c r="C1817" i="12"/>
  <c r="D1819" i="12"/>
  <c r="C1836" i="12"/>
  <c r="D1872" i="12"/>
  <c r="C1873" i="12"/>
  <c r="D1875" i="12"/>
  <c r="C1896" i="12"/>
  <c r="D1908" i="12"/>
  <c r="C1909" i="12"/>
  <c r="D1911" i="12"/>
  <c r="C1964" i="12"/>
  <c r="C1967" i="12"/>
  <c r="C1988" i="12"/>
  <c r="D628" i="12"/>
  <c r="C633" i="12"/>
  <c r="D636" i="12"/>
  <c r="C646" i="12"/>
  <c r="D648" i="12"/>
  <c r="C651" i="12"/>
  <c r="D653" i="12"/>
  <c r="C654" i="12"/>
  <c r="D656" i="12"/>
  <c r="C659" i="12"/>
  <c r="D661" i="12"/>
  <c r="C662" i="12"/>
  <c r="D682" i="12"/>
  <c r="C685" i="12"/>
  <c r="D687" i="12"/>
  <c r="C688" i="12"/>
  <c r="D702" i="12"/>
  <c r="C705" i="12"/>
  <c r="D728" i="12"/>
  <c r="C729" i="12"/>
  <c r="D731" i="12"/>
  <c r="C734" i="12"/>
  <c r="D736" i="12"/>
  <c r="C737" i="12"/>
  <c r="D755" i="12"/>
  <c r="C758" i="12"/>
  <c r="D760" i="12"/>
  <c r="C761" i="12"/>
  <c r="D763" i="12"/>
  <c r="C782" i="12"/>
  <c r="D784" i="12"/>
  <c r="C785" i="12"/>
  <c r="D787" i="12"/>
  <c r="C790" i="12"/>
  <c r="D840" i="12"/>
  <c r="C841" i="12"/>
  <c r="D843" i="12"/>
  <c r="C886" i="12"/>
  <c r="D903" i="12"/>
  <c r="C904" i="12"/>
  <c r="D906" i="12"/>
  <c r="C933" i="12"/>
  <c r="D935" i="12"/>
  <c r="C936" i="12"/>
  <c r="D938" i="12"/>
  <c r="C941" i="12"/>
  <c r="D943" i="12"/>
  <c r="C944" i="12"/>
  <c r="D946" i="12"/>
  <c r="C949" i="12"/>
  <c r="D963" i="12"/>
  <c r="C964" i="12"/>
  <c r="D983" i="12"/>
  <c r="C986" i="12"/>
  <c r="D988" i="12"/>
  <c r="C989" i="12"/>
  <c r="D991" i="12"/>
  <c r="C994" i="12"/>
  <c r="D1016" i="12"/>
  <c r="C1017" i="12"/>
  <c r="D1019" i="12"/>
  <c r="C1022" i="12"/>
  <c r="D1024" i="12"/>
  <c r="C1025" i="12"/>
  <c r="D1043" i="12"/>
  <c r="C1046" i="12"/>
  <c r="D1048" i="12"/>
  <c r="C1049" i="12"/>
  <c r="D1079" i="12"/>
  <c r="C1082" i="12"/>
  <c r="D1112" i="12"/>
  <c r="C1113" i="12"/>
  <c r="D1115" i="12"/>
  <c r="C1118" i="12"/>
  <c r="D1120" i="12"/>
  <c r="C1121" i="12"/>
  <c r="D1123" i="12"/>
  <c r="C1131" i="12"/>
  <c r="D1133" i="12"/>
  <c r="C1134" i="12"/>
  <c r="D1136" i="12"/>
  <c r="C1145" i="12"/>
  <c r="D1173" i="12"/>
  <c r="C1174" i="12"/>
  <c r="D1186" i="12"/>
  <c r="C1195" i="12"/>
  <c r="D1197" i="12"/>
  <c r="C1198" i="12"/>
  <c r="D1200" i="12"/>
  <c r="C1209" i="12"/>
  <c r="D1237" i="12"/>
  <c r="C1238" i="12"/>
  <c r="D1250" i="12"/>
  <c r="C1251" i="12"/>
  <c r="D1260" i="12"/>
  <c r="C1261" i="12"/>
  <c r="D1264" i="12"/>
  <c r="C1271" i="12"/>
  <c r="D1274" i="12"/>
  <c r="C1301" i="12"/>
  <c r="D1314" i="12"/>
  <c r="C1315" i="12"/>
  <c r="D1318" i="12"/>
  <c r="C1330" i="12"/>
  <c r="D1333" i="12"/>
  <c r="C1334" i="12"/>
  <c r="D1348" i="12"/>
  <c r="C1349" i="12"/>
  <c r="D1363" i="12"/>
  <c r="C1364" i="12"/>
  <c r="D1378" i="12"/>
  <c r="C1379" i="12"/>
  <c r="D1382" i="12"/>
  <c r="C1394" i="12"/>
  <c r="D1397" i="12"/>
  <c r="C1398" i="12"/>
  <c r="D1412" i="12"/>
  <c r="C1413" i="12"/>
  <c r="D1427" i="12"/>
  <c r="C1428" i="12"/>
  <c r="D1451" i="12"/>
  <c r="C1452" i="12"/>
  <c r="D1455" i="12"/>
  <c r="C1460" i="12"/>
  <c r="D1472" i="12"/>
  <c r="C1483" i="12"/>
  <c r="D1494" i="12"/>
  <c r="C1499" i="12"/>
  <c r="C1508" i="12"/>
  <c r="D1514" i="12"/>
  <c r="C1521" i="12"/>
  <c r="D1533" i="12"/>
  <c r="C1534" i="12"/>
  <c r="C639" i="12"/>
  <c r="C641" i="12"/>
  <c r="C643" i="12"/>
  <c r="C645" i="12"/>
  <c r="D650" i="12"/>
  <c r="C653" i="12"/>
  <c r="D658" i="12"/>
  <c r="C661" i="12"/>
  <c r="D684" i="12"/>
  <c r="C687" i="12"/>
  <c r="D704" i="12"/>
  <c r="C728" i="12"/>
  <c r="D733" i="12"/>
  <c r="C736" i="12"/>
  <c r="D757" i="12"/>
  <c r="C760" i="12"/>
  <c r="D765" i="12"/>
  <c r="C784" i="12"/>
  <c r="D789" i="12"/>
  <c r="C840" i="12"/>
  <c r="D845" i="12"/>
  <c r="C903" i="12"/>
  <c r="D932" i="12"/>
  <c r="C935" i="12"/>
  <c r="D940" i="12"/>
  <c r="C943" i="12"/>
  <c r="D948" i="12"/>
  <c r="C963" i="12"/>
  <c r="D985" i="12"/>
  <c r="C988" i="12"/>
  <c r="D993" i="12"/>
  <c r="C1016" i="12"/>
  <c r="D1021" i="12"/>
  <c r="C1024" i="12"/>
  <c r="D1045" i="12"/>
  <c r="C1048" i="12"/>
  <c r="D1081" i="12"/>
  <c r="C1112" i="12"/>
  <c r="D1117" i="12"/>
  <c r="C1120" i="12"/>
  <c r="D1125" i="12"/>
  <c r="C1133" i="12"/>
  <c r="D1144" i="12"/>
  <c r="C1173" i="12"/>
  <c r="D1188" i="12"/>
  <c r="C1197" i="12"/>
  <c r="D1208" i="12"/>
  <c r="C1237" i="12"/>
  <c r="C1250" i="12"/>
  <c r="D1259" i="12"/>
  <c r="C1260" i="12"/>
  <c r="D1263" i="12"/>
  <c r="C1264" i="12"/>
  <c r="D1273" i="12"/>
  <c r="C1274" i="12"/>
  <c r="D1313" i="12"/>
  <c r="C1314" i="12"/>
  <c r="D1317" i="12"/>
  <c r="C1318" i="12"/>
  <c r="D1332" i="12"/>
  <c r="C1333" i="12"/>
  <c r="D1347" i="12"/>
  <c r="C1348" i="12"/>
  <c r="D1362" i="12"/>
  <c r="C1363" i="12"/>
  <c r="D1366" i="12"/>
  <c r="C1378" i="12"/>
  <c r="D1381" i="12"/>
  <c r="C1382" i="12"/>
  <c r="D1396" i="12"/>
  <c r="C1397" i="12"/>
  <c r="D1411" i="12"/>
  <c r="C1412" i="12"/>
  <c r="D1426" i="12"/>
  <c r="C1427" i="12"/>
  <c r="D1450" i="12"/>
  <c r="C1451" i="12"/>
  <c r="D1454" i="12"/>
  <c r="C1455" i="12"/>
  <c r="C1472" i="12"/>
  <c r="D1493" i="12"/>
  <c r="C1494" i="12"/>
  <c r="D1507" i="12"/>
  <c r="D1513" i="12"/>
  <c r="C1514" i="12"/>
  <c r="D1527" i="12"/>
  <c r="C1533" i="12"/>
  <c r="C1540" i="12"/>
  <c r="D1552" i="12"/>
  <c r="C1557" i="12"/>
  <c r="D1608" i="12"/>
  <c r="C1620" i="12"/>
  <c r="D1623" i="12"/>
  <c r="C1624" i="12"/>
  <c r="D1642" i="12"/>
  <c r="C1657" i="12"/>
  <c r="D1673" i="12"/>
  <c r="C1674" i="12"/>
  <c r="D1685" i="12"/>
  <c r="C1686" i="12"/>
  <c r="D1717" i="12"/>
  <c r="C1718" i="12"/>
  <c r="D1780" i="12"/>
  <c r="C1781" i="12"/>
  <c r="C1787" i="12"/>
  <c r="D1818" i="12"/>
  <c r="D1837" i="12"/>
  <c r="C1838" i="12"/>
  <c r="D1874" i="12"/>
  <c r="D1897" i="12"/>
  <c r="C1898" i="12"/>
  <c r="D1910" i="12"/>
  <c r="D1965" i="12"/>
  <c r="C1966" i="12"/>
  <c r="D1989" i="12"/>
  <c r="C1990" i="12"/>
  <c r="D2005" i="12"/>
  <c r="C2006" i="12"/>
  <c r="D2068" i="12"/>
  <c r="C2069" i="12"/>
  <c r="D2092" i="12"/>
  <c r="C2093" i="12"/>
  <c r="D2096" i="12"/>
  <c r="C2124" i="12"/>
  <c r="D2127" i="12"/>
  <c r="C2128" i="12"/>
  <c r="D2214" i="12"/>
  <c r="C2215" i="12"/>
  <c r="D2218" i="12"/>
  <c r="C2219" i="12"/>
  <c r="D2274" i="12"/>
  <c r="C2275" i="12"/>
  <c r="D2278" i="12"/>
  <c r="C2279" i="12"/>
  <c r="D2282" i="12"/>
  <c r="C2283" i="12"/>
  <c r="D2416" i="12"/>
  <c r="C2417" i="12"/>
  <c r="D2420" i="12"/>
  <c r="C2469" i="12"/>
  <c r="C2492" i="12"/>
  <c r="D2559" i="12"/>
  <c r="C2560" i="12"/>
  <c r="D2595" i="12"/>
  <c r="C2609" i="12"/>
  <c r="C2690" i="12"/>
  <c r="C2729" i="12"/>
  <c r="C2741" i="12"/>
  <c r="C2744" i="12"/>
  <c r="C2840" i="12"/>
  <c r="D2843" i="12"/>
  <c r="C2844" i="12"/>
  <c r="D2900" i="12"/>
  <c r="C2901" i="12"/>
  <c r="D2904" i="12"/>
  <c r="C2905" i="12"/>
  <c r="C2908" i="12"/>
  <c r="D2940" i="12"/>
  <c r="D318" i="12"/>
  <c r="C319" i="12"/>
  <c r="D322" i="12"/>
  <c r="C323" i="12"/>
  <c r="D326" i="12"/>
  <c r="C327" i="12"/>
  <c r="D330" i="12"/>
  <c r="C331" i="12"/>
  <c r="D334" i="12"/>
  <c r="C335" i="12"/>
  <c r="D338" i="12"/>
  <c r="C339" i="12"/>
  <c r="D1540" i="12"/>
  <c r="D1557" i="12"/>
  <c r="C1621" i="12"/>
  <c r="D1624" i="12"/>
  <c r="C1658" i="12"/>
  <c r="D1674" i="12"/>
  <c r="C1687" i="12"/>
  <c r="D1718" i="12"/>
  <c r="C1819" i="12"/>
  <c r="D1838" i="12"/>
  <c r="D1991" i="12"/>
  <c r="D2004" i="12"/>
  <c r="D2071" i="12"/>
  <c r="C2094" i="12"/>
  <c r="D2126" i="12"/>
  <c r="C2212" i="12"/>
  <c r="D2217" i="12"/>
  <c r="C2272" i="12"/>
  <c r="D2277" i="12"/>
  <c r="C2280" i="12"/>
  <c r="D2415" i="12"/>
  <c r="C2418" i="12"/>
  <c r="D2493" i="12"/>
  <c r="C2508" i="12"/>
  <c r="D2560" i="12"/>
  <c r="C2595" i="12"/>
  <c r="D2608" i="12"/>
  <c r="D2729" i="12"/>
  <c r="D2743" i="12"/>
  <c r="C2841" i="12"/>
  <c r="D2881" i="12"/>
  <c r="C2902" i="12"/>
  <c r="D2907" i="12"/>
  <c r="D2939" i="12"/>
  <c r="D321" i="12"/>
  <c r="C324" i="12"/>
  <c r="D329" i="12"/>
  <c r="C332" i="12"/>
  <c r="D337" i="12"/>
  <c r="C340" i="12"/>
  <c r="D383" i="12"/>
  <c r="C384" i="12"/>
  <c r="D387" i="12"/>
  <c r="C388" i="12"/>
  <c r="D391" i="12"/>
  <c r="C392" i="12"/>
  <c r="D395" i="12"/>
  <c r="C396" i="12"/>
  <c r="D399" i="12"/>
  <c r="C400" i="12"/>
  <c r="D403" i="12"/>
  <c r="C404" i="12"/>
  <c r="D447" i="12"/>
  <c r="C448" i="12"/>
  <c r="D451" i="12"/>
  <c r="C452" i="12"/>
  <c r="D455" i="12"/>
  <c r="C456" i="12"/>
  <c r="D459" i="12"/>
  <c r="C460" i="12"/>
  <c r="D463" i="12"/>
  <c r="C464" i="12"/>
  <c r="D467" i="12"/>
  <c r="C468" i="12"/>
  <c r="D511" i="12"/>
  <c r="C512" i="12"/>
  <c r="D515" i="12"/>
  <c r="C516" i="12"/>
  <c r="D519" i="12"/>
  <c r="C520" i="12"/>
  <c r="D523" i="12"/>
  <c r="C524" i="12"/>
  <c r="D527" i="12"/>
  <c r="C528" i="12"/>
  <c r="D531" i="12"/>
  <c r="C532" i="12"/>
  <c r="D575" i="12"/>
  <c r="C576" i="12"/>
  <c r="D579" i="12"/>
  <c r="C580" i="12"/>
  <c r="D583" i="12"/>
  <c r="C584" i="12"/>
  <c r="D587" i="12"/>
  <c r="C588" i="12"/>
  <c r="D591" i="12"/>
  <c r="C592" i="12"/>
  <c r="D595" i="12"/>
  <c r="C596" i="12"/>
  <c r="D664" i="12"/>
  <c r="C665" i="12"/>
  <c r="D707" i="12"/>
  <c r="C708" i="12"/>
  <c r="D739" i="12"/>
  <c r="C740" i="12"/>
  <c r="D743" i="12"/>
  <c r="C744" i="12"/>
  <c r="D747" i="12"/>
  <c r="C748" i="12"/>
  <c r="D751" i="12"/>
  <c r="C752" i="12"/>
  <c r="D767" i="12"/>
  <c r="C768" i="12"/>
  <c r="D792" i="12"/>
  <c r="C793" i="12"/>
  <c r="D796" i="12"/>
  <c r="C797" i="12"/>
  <c r="D800" i="12"/>
  <c r="C801" i="12"/>
  <c r="D820" i="12"/>
  <c r="C821" i="12"/>
  <c r="D824" i="12"/>
  <c r="C825" i="12"/>
  <c r="D828" i="12"/>
  <c r="C829" i="12"/>
  <c r="D848" i="12"/>
  <c r="C849" i="12"/>
  <c r="D852" i="12"/>
  <c r="C853" i="12"/>
  <c r="D908" i="12"/>
  <c r="C909" i="12"/>
  <c r="D967" i="12"/>
  <c r="C968" i="12"/>
  <c r="D995" i="12"/>
  <c r="C996" i="12"/>
  <c r="D999" i="12"/>
  <c r="C1000" i="12"/>
  <c r="D1003" i="12"/>
  <c r="C1004" i="12"/>
  <c r="D1007" i="12"/>
  <c r="C1008" i="12"/>
  <c r="D1011" i="12"/>
  <c r="C1012" i="12"/>
  <c r="D1027" i="12"/>
  <c r="C1028" i="12"/>
  <c r="D1052" i="12"/>
  <c r="C1053" i="12"/>
  <c r="D1056" i="12"/>
  <c r="C1057" i="12"/>
  <c r="D1085" i="12"/>
  <c r="C1086" i="12"/>
  <c r="D1089" i="12"/>
  <c r="C1090" i="12"/>
  <c r="D1093" i="12"/>
  <c r="C1094" i="12"/>
  <c r="D1138" i="12"/>
  <c r="C1139" i="12"/>
  <c r="D1148" i="12"/>
  <c r="C1149" i="12"/>
  <c r="D1152" i="12"/>
  <c r="C1159" i="12"/>
  <c r="D1162" i="12"/>
  <c r="C1189" i="12"/>
  <c r="D1202" i="12"/>
  <c r="C1203" i="12"/>
  <c r="D1212" i="12"/>
  <c r="C1816" i="12"/>
  <c r="C1875" i="12"/>
  <c r="D1898" i="12"/>
  <c r="C1991" i="12"/>
  <c r="C2004" i="12"/>
  <c r="D2006" i="12"/>
  <c r="C2068" i="12"/>
  <c r="D2070" i="12"/>
  <c r="C2071" i="12"/>
  <c r="D2093" i="12"/>
  <c r="C2096" i="12"/>
  <c r="D2125" i="12"/>
  <c r="C2126" i="12"/>
  <c r="D2128" i="12"/>
  <c r="C2214" i="12"/>
  <c r="D2216" i="12"/>
  <c r="C2217" i="12"/>
  <c r="D2219" i="12"/>
  <c r="C2274" i="12"/>
  <c r="D2276" i="12"/>
  <c r="C2277" i="12"/>
  <c r="D2279" i="12"/>
  <c r="C2282" i="12"/>
  <c r="D2414" i="12"/>
  <c r="C2415" i="12"/>
  <c r="D2417" i="12"/>
  <c r="C2420" i="12"/>
  <c r="C2493" i="12"/>
  <c r="D2594" i="12"/>
  <c r="D2596" i="12"/>
  <c r="C2608" i="12"/>
  <c r="D2690" i="12"/>
  <c r="D2742" i="12"/>
  <c r="C2743" i="12"/>
  <c r="D2840" i="12"/>
  <c r="C2843" i="12"/>
  <c r="D2880" i="12"/>
  <c r="C2881" i="12"/>
  <c r="D2901" i="12"/>
  <c r="C2904" i="12"/>
  <c r="D2906" i="12"/>
  <c r="C2907" i="12"/>
  <c r="C2939" i="12"/>
  <c r="C318" i="12"/>
  <c r="D320" i="12"/>
  <c r="C321" i="12"/>
  <c r="D323" i="12"/>
  <c r="C326" i="12"/>
  <c r="D328" i="12"/>
  <c r="C329" i="12"/>
  <c r="D331" i="12"/>
  <c r="C334" i="12"/>
  <c r="D336" i="12"/>
  <c r="C337" i="12"/>
  <c r="D339" i="12"/>
  <c r="D382" i="12"/>
  <c r="C383" i="12"/>
  <c r="D386" i="12"/>
  <c r="C387" i="12"/>
  <c r="D390" i="12"/>
  <c r="C391" i="12"/>
  <c r="D394" i="12"/>
  <c r="C395" i="12"/>
  <c r="D398" i="12"/>
  <c r="C399" i="12"/>
  <c r="D402" i="12"/>
  <c r="C403" i="12"/>
  <c r="D446" i="12"/>
  <c r="C447" i="12"/>
  <c r="D450" i="12"/>
  <c r="C451" i="12"/>
  <c r="D454" i="12"/>
  <c r="C455" i="12"/>
  <c r="D458" i="12"/>
  <c r="C459" i="12"/>
  <c r="D462" i="12"/>
  <c r="C463" i="12"/>
  <c r="D466" i="12"/>
  <c r="C467" i="12"/>
  <c r="D510" i="12"/>
  <c r="C511" i="12"/>
  <c r="D514" i="12"/>
  <c r="C515" i="12"/>
  <c r="D518" i="12"/>
  <c r="C519" i="12"/>
  <c r="D522" i="12"/>
  <c r="C523" i="12"/>
  <c r="D526" i="12"/>
  <c r="C527" i="12"/>
  <c r="D530" i="12"/>
  <c r="C531" i="12"/>
  <c r="D574" i="12"/>
  <c r="C575" i="12"/>
  <c r="D578" i="12"/>
  <c r="C579" i="12"/>
  <c r="D582" i="12"/>
  <c r="C583" i="12"/>
  <c r="D586" i="12"/>
  <c r="C587" i="12"/>
  <c r="D590" i="12"/>
  <c r="C591" i="12"/>
  <c r="D594" i="12"/>
  <c r="C595" i="12"/>
  <c r="D663" i="12"/>
  <c r="C664" i="12"/>
  <c r="D706" i="12"/>
  <c r="C707" i="12"/>
  <c r="D710" i="12"/>
  <c r="C739" i="12"/>
  <c r="D742" i="12"/>
  <c r="C743" i="12"/>
  <c r="D746" i="12"/>
  <c r="C747" i="12"/>
  <c r="D750" i="12"/>
  <c r="C751" i="12"/>
  <c r="D766" i="12"/>
  <c r="C767" i="12"/>
  <c r="D791" i="12"/>
  <c r="C792" i="12"/>
  <c r="D795" i="12"/>
  <c r="C796" i="12"/>
  <c r="D799" i="12"/>
  <c r="C800" i="12"/>
  <c r="D819" i="12"/>
  <c r="C820" i="12"/>
  <c r="D823" i="12"/>
  <c r="C824" i="12"/>
  <c r="D827" i="12"/>
  <c r="C828" i="12"/>
  <c r="D847" i="12"/>
  <c r="C848" i="12"/>
  <c r="D851" i="12"/>
  <c r="C852" i="12"/>
  <c r="D907" i="12"/>
  <c r="C908" i="12"/>
  <c r="D966" i="12"/>
  <c r="C967" i="12"/>
  <c r="D970" i="12"/>
  <c r="C995" i="12"/>
  <c r="D998" i="12"/>
  <c r="C999" i="12"/>
  <c r="D1002" i="12"/>
  <c r="C1003" i="12"/>
  <c r="D1006" i="12"/>
  <c r="C1007" i="12"/>
  <c r="D1010" i="12"/>
  <c r="C1011" i="12"/>
  <c r="D1026" i="12"/>
  <c r="C1027" i="12"/>
  <c r="D1051" i="12"/>
  <c r="C1052" i="12"/>
  <c r="D1055" i="12"/>
  <c r="C1056" i="12"/>
  <c r="D1084" i="12"/>
  <c r="C1085" i="12"/>
  <c r="D1088" i="12"/>
  <c r="C1089" i="12"/>
  <c r="D1092" i="12"/>
  <c r="C1093" i="12"/>
  <c r="D1137" i="12"/>
  <c r="C1138" i="12"/>
  <c r="D1147" i="12"/>
  <c r="C1148" i="12"/>
  <c r="D1151" i="12"/>
  <c r="C1152" i="12"/>
  <c r="D1161" i="12"/>
  <c r="C1162" i="12"/>
  <c r="D1201" i="12"/>
  <c r="C1202" i="12"/>
  <c r="D1211" i="12"/>
  <c r="C1548" i="12"/>
  <c r="C1558" i="12"/>
  <c r="D1620" i="12"/>
  <c r="C1625" i="12"/>
  <c r="D1657" i="12"/>
  <c r="C1675" i="12"/>
  <c r="D1686" i="12"/>
  <c r="C1727" i="12"/>
  <c r="D1781" i="12"/>
  <c r="C1872" i="12"/>
  <c r="C1911" i="12"/>
  <c r="D1966" i="12"/>
  <c r="D2007" i="12"/>
  <c r="C2070" i="12"/>
  <c r="D2095" i="12"/>
  <c r="C2125" i="12"/>
  <c r="D2213" i="12"/>
  <c r="C2216" i="12"/>
  <c r="D2273" i="12"/>
  <c r="C2276" i="12"/>
  <c r="D2281" i="12"/>
  <c r="C2414" i="12"/>
  <c r="D2419" i="12"/>
  <c r="D2421" i="12"/>
  <c r="D2492" i="12"/>
  <c r="C2559" i="12"/>
  <c r="D2575" i="12"/>
  <c r="D2593" i="12"/>
  <c r="C2594" i="12"/>
  <c r="C2596" i="12"/>
  <c r="D2609" i="12"/>
  <c r="C2742" i="12"/>
  <c r="D2744" i="12"/>
  <c r="D2842" i="12"/>
  <c r="C2880" i="12"/>
  <c r="D2903" i="12"/>
  <c r="C2906" i="12"/>
  <c r="D2908" i="12"/>
  <c r="C2940" i="12"/>
  <c r="C320" i="12"/>
  <c r="D325" i="12"/>
  <c r="C328" i="12"/>
  <c r="D333" i="12"/>
  <c r="C336" i="12"/>
  <c r="D341" i="12"/>
  <c r="C382" i="12"/>
  <c r="D385" i="12"/>
  <c r="C386" i="12"/>
  <c r="D389" i="12"/>
  <c r="C390" i="12"/>
  <c r="D393" i="12"/>
  <c r="C394" i="12"/>
  <c r="D397" i="12"/>
  <c r="C398" i="12"/>
  <c r="D401" i="12"/>
  <c r="C402" i="12"/>
  <c r="D405" i="12"/>
  <c r="C446" i="12"/>
  <c r="D449" i="12"/>
  <c r="C450" i="12"/>
  <c r="D453" i="12"/>
  <c r="C454" i="12"/>
  <c r="D457" i="12"/>
  <c r="C458" i="12"/>
  <c r="D461" i="12"/>
  <c r="C462" i="12"/>
  <c r="D465" i="12"/>
  <c r="C466" i="12"/>
  <c r="D469" i="12"/>
  <c r="C510" i="12"/>
  <c r="D513" i="12"/>
  <c r="C514" i="12"/>
  <c r="D517" i="12"/>
  <c r="C518" i="12"/>
  <c r="D521" i="12"/>
  <c r="C522" i="12"/>
  <c r="D525" i="12"/>
  <c r="C526" i="12"/>
  <c r="D529" i="12"/>
  <c r="C530" i="12"/>
  <c r="D533" i="12"/>
  <c r="C574" i="12"/>
  <c r="D577" i="12"/>
  <c r="C578" i="12"/>
  <c r="D581" i="12"/>
  <c r="C582" i="12"/>
  <c r="D585" i="12"/>
  <c r="C586" i="12"/>
  <c r="D589" i="12"/>
  <c r="C590" i="12"/>
  <c r="D593" i="12"/>
  <c r="C594" i="12"/>
  <c r="D597" i="12"/>
  <c r="C663" i="12"/>
  <c r="D690" i="12"/>
  <c r="C706" i="12"/>
  <c r="D709" i="12"/>
  <c r="C710" i="12"/>
  <c r="D741" i="12"/>
  <c r="C742" i="12"/>
  <c r="D745" i="12"/>
  <c r="C746" i="12"/>
  <c r="D749" i="12"/>
  <c r="C750" i="12"/>
  <c r="D753" i="12"/>
  <c r="C766" i="12"/>
  <c r="D769" i="12"/>
  <c r="C791" i="12"/>
  <c r="D794" i="12"/>
  <c r="C795" i="12"/>
  <c r="D798" i="12"/>
  <c r="C799" i="12"/>
  <c r="D802" i="12"/>
  <c r="C819" i="12"/>
  <c r="D822" i="12"/>
  <c r="C823" i="12"/>
  <c r="D826" i="12"/>
  <c r="C827" i="12"/>
  <c r="D846" i="12"/>
  <c r="C847" i="12"/>
  <c r="D850" i="12"/>
  <c r="C851" i="12"/>
  <c r="D854" i="12"/>
  <c r="C907" i="12"/>
  <c r="D950" i="12"/>
  <c r="C966" i="12"/>
  <c r="D969" i="12"/>
  <c r="C970" i="12"/>
  <c r="D997" i="12"/>
  <c r="C998" i="12"/>
  <c r="D1001" i="12"/>
  <c r="C1002" i="12"/>
  <c r="D1005" i="12"/>
  <c r="C1006" i="12"/>
  <c r="D1009" i="12"/>
  <c r="C1010" i="12"/>
  <c r="D1013" i="12"/>
  <c r="C1026" i="12"/>
  <c r="D1029" i="12"/>
  <c r="C1051" i="12"/>
  <c r="D1054" i="12"/>
  <c r="C1055" i="12"/>
  <c r="D1083" i="12"/>
  <c r="C1084" i="12"/>
  <c r="D1087" i="12"/>
  <c r="C1088" i="12"/>
  <c r="D1091" i="12"/>
  <c r="C1092" i="12"/>
  <c r="D1126" i="12"/>
  <c r="C1137" i="12"/>
  <c r="D1140" i="12"/>
  <c r="C1147" i="12"/>
  <c r="D1787" i="12"/>
  <c r="C1908" i="12"/>
  <c r="D1990" i="12"/>
  <c r="C2005" i="12"/>
  <c r="C2007" i="12"/>
  <c r="D2069" i="12"/>
  <c r="C2092" i="12"/>
  <c r="D2094" i="12"/>
  <c r="C2095" i="12"/>
  <c r="D2124" i="12"/>
  <c r="C2127" i="12"/>
  <c r="D2212" i="12"/>
  <c r="C2213" i="12"/>
  <c r="D2215" i="12"/>
  <c r="C2218" i="12"/>
  <c r="D2272" i="12"/>
  <c r="C2273" i="12"/>
  <c r="D2275" i="12"/>
  <c r="C2278" i="12"/>
  <c r="D2280" i="12"/>
  <c r="C2281" i="12"/>
  <c r="D2283" i="12"/>
  <c r="C2416" i="12"/>
  <c r="D2418" i="12"/>
  <c r="C2419" i="12"/>
  <c r="C2421" i="12"/>
  <c r="D2469" i="12"/>
  <c r="D2508" i="12"/>
  <c r="C2575" i="12"/>
  <c r="C2593" i="12"/>
  <c r="D2741" i="12"/>
  <c r="D2841" i="12"/>
  <c r="C2842" i="12"/>
  <c r="D2844" i="12"/>
  <c r="C2900" i="12"/>
  <c r="D2902" i="12"/>
  <c r="C2903" i="12"/>
  <c r="D2905" i="12"/>
  <c r="D319" i="12"/>
  <c r="C322" i="12"/>
  <c r="D324" i="12"/>
  <c r="C325" i="12"/>
  <c r="D327" i="12"/>
  <c r="C330" i="12"/>
  <c r="D332" i="12"/>
  <c r="C333" i="12"/>
  <c r="D335" i="12"/>
  <c r="C338" i="12"/>
  <c r="D340" i="12"/>
  <c r="C341" i="12"/>
  <c r="D384" i="12"/>
  <c r="C385" i="12"/>
  <c r="D388" i="12"/>
  <c r="C389" i="12"/>
  <c r="D392" i="12"/>
  <c r="C393" i="12"/>
  <c r="D396" i="12"/>
  <c r="C397" i="12"/>
  <c r="D400" i="12"/>
  <c r="C401" i="12"/>
  <c r="D404" i="12"/>
  <c r="C405" i="12"/>
  <c r="D448" i="12"/>
  <c r="C449" i="12"/>
  <c r="D452" i="12"/>
  <c r="C453" i="12"/>
  <c r="D456" i="12"/>
  <c r="C457" i="12"/>
  <c r="D460" i="12"/>
  <c r="C461" i="12"/>
  <c r="D464" i="12"/>
  <c r="C465" i="12"/>
  <c r="D468" i="12"/>
  <c r="C469" i="12"/>
  <c r="D512" i="12"/>
  <c r="C513" i="12"/>
  <c r="D516" i="12"/>
  <c r="C517" i="12"/>
  <c r="D520" i="12"/>
  <c r="C521" i="12"/>
  <c r="D524" i="12"/>
  <c r="C525" i="12"/>
  <c r="D528" i="12"/>
  <c r="C529" i="12"/>
  <c r="D532" i="12"/>
  <c r="C533" i="12"/>
  <c r="D576" i="12"/>
  <c r="C577" i="12"/>
  <c r="D580" i="12"/>
  <c r="C581" i="12"/>
  <c r="D584" i="12"/>
  <c r="C585" i="12"/>
  <c r="D588" i="12"/>
  <c r="C589" i="12"/>
  <c r="D592" i="12"/>
  <c r="C593" i="12"/>
  <c r="D596" i="12"/>
  <c r="C597" i="12"/>
  <c r="D665" i="12"/>
  <c r="C690" i="12"/>
  <c r="D708" i="12"/>
  <c r="C709" i="12"/>
  <c r="D740" i="12"/>
  <c r="C741" i="12"/>
  <c r="D744" i="12"/>
  <c r="C745" i="12"/>
  <c r="D748" i="12"/>
  <c r="C749" i="12"/>
  <c r="D752" i="12"/>
  <c r="C753" i="12"/>
  <c r="D768" i="12"/>
  <c r="C769" i="12"/>
  <c r="D793" i="12"/>
  <c r="C794" i="12"/>
  <c r="D797" i="12"/>
  <c r="C798" i="12"/>
  <c r="D801" i="12"/>
  <c r="C802" i="12"/>
  <c r="D821" i="12"/>
  <c r="C822" i="12"/>
  <c r="D825" i="12"/>
  <c r="C826" i="12"/>
  <c r="D829" i="12"/>
  <c r="C846" i="12"/>
  <c r="D849" i="12"/>
  <c r="C850" i="12"/>
  <c r="D853" i="12"/>
  <c r="C854" i="12"/>
  <c r="D909" i="12"/>
  <c r="C950" i="12"/>
  <c r="D968" i="12"/>
  <c r="C969" i="12"/>
  <c r="D996" i="12"/>
  <c r="C997" i="12"/>
  <c r="D1000" i="12"/>
  <c r="C1001" i="12"/>
  <c r="D1004" i="12"/>
  <c r="C1005" i="12"/>
  <c r="D1008" i="12"/>
  <c r="C1009" i="12"/>
  <c r="D1012" i="12"/>
  <c r="C1013" i="12"/>
  <c r="D1028" i="12"/>
  <c r="C1029" i="12"/>
  <c r="D1053" i="12"/>
  <c r="C1054" i="12"/>
  <c r="D1057" i="12"/>
  <c r="C1083" i="12"/>
  <c r="D1086" i="12"/>
  <c r="C1087" i="12"/>
  <c r="D1090" i="12"/>
  <c r="C1091" i="12"/>
  <c r="D1094" i="12"/>
  <c r="C1126" i="12"/>
  <c r="D1139" i="12"/>
  <c r="C1140" i="12"/>
  <c r="D1149" i="12"/>
  <c r="C1150" i="12"/>
  <c r="D1159" i="12"/>
  <c r="C1160" i="12"/>
  <c r="D1189" i="12"/>
  <c r="C1190" i="12"/>
  <c r="D1203" i="12"/>
  <c r="C1204" i="12"/>
  <c r="D1213" i="12"/>
  <c r="C1214" i="12"/>
  <c r="D1223" i="12"/>
  <c r="C1224" i="12"/>
  <c r="D1253" i="12"/>
  <c r="C1254" i="12"/>
  <c r="D1267" i="12"/>
  <c r="C1268" i="12"/>
  <c r="D1277" i="12"/>
  <c r="C1278" i="12"/>
  <c r="D1287" i="12"/>
  <c r="C1288" i="12"/>
  <c r="D1319" i="12"/>
  <c r="C1320" i="12"/>
  <c r="D1336" i="12"/>
  <c r="C1337" i="12"/>
  <c r="D1353" i="12"/>
  <c r="C1367" i="12"/>
  <c r="D1383" i="12"/>
  <c r="C1384" i="12"/>
  <c r="D1400" i="12"/>
  <c r="C1401" i="12"/>
  <c r="D1417" i="12"/>
  <c r="C1430" i="12"/>
  <c r="D1432" i="12"/>
  <c r="C1439" i="12"/>
  <c r="C1442" i="12"/>
  <c r="D1458" i="12"/>
  <c r="D1473" i="12"/>
  <c r="C1474" i="12"/>
  <c r="D1479" i="12"/>
  <c r="C1484" i="12"/>
  <c r="C1490" i="12"/>
  <c r="D1497" i="12"/>
  <c r="D1502" i="12"/>
  <c r="C1503" i="12"/>
  <c r="C1517" i="12"/>
  <c r="C1524" i="12"/>
  <c r="D1530" i="12"/>
  <c r="C1535" i="12"/>
  <c r="C1541" i="12"/>
  <c r="D1559" i="12"/>
  <c r="C1565" i="12"/>
  <c r="D1568" i="12"/>
  <c r="C1569" i="12"/>
  <c r="D1572" i="12"/>
  <c r="C1573" i="12"/>
  <c r="D1581" i="12"/>
  <c r="C1582" i="12"/>
  <c r="D1585" i="12"/>
  <c r="C1586" i="12"/>
  <c r="D1594" i="12"/>
  <c r="C1595" i="12"/>
  <c r="C1610" i="12"/>
  <c r="D1628" i="12"/>
  <c r="C1151" i="12"/>
  <c r="D1160" i="12"/>
  <c r="C1201" i="12"/>
  <c r="D1204" i="12"/>
  <c r="C1212" i="12"/>
  <c r="D1214" i="12"/>
  <c r="C1223" i="12"/>
  <c r="D1225" i="12"/>
  <c r="C1226" i="12"/>
  <c r="D1254" i="12"/>
  <c r="C1267" i="12"/>
  <c r="D1275" i="12"/>
  <c r="C1276" i="12"/>
  <c r="D1278" i="12"/>
  <c r="C1287" i="12"/>
  <c r="D1289" i="12"/>
  <c r="C1290" i="12"/>
  <c r="D1320" i="12"/>
  <c r="C1336" i="12"/>
  <c r="D1351" i="12"/>
  <c r="C1352" i="12"/>
  <c r="D1367" i="12"/>
  <c r="C1383" i="12"/>
  <c r="D1385" i="12"/>
  <c r="C1399" i="12"/>
  <c r="D1401" i="12"/>
  <c r="C1417" i="12"/>
  <c r="D1431" i="12"/>
  <c r="D1439" i="12"/>
  <c r="D1457" i="12"/>
  <c r="D1474" i="12"/>
  <c r="C1479" i="12"/>
  <c r="D1488" i="12"/>
  <c r="C1489" i="12"/>
  <c r="C1495" i="12"/>
  <c r="C1502" i="12"/>
  <c r="C1518" i="12"/>
  <c r="D1524" i="12"/>
  <c r="C1530" i="12"/>
  <c r="C1542" i="12"/>
  <c r="C1553" i="12"/>
  <c r="D1567" i="12"/>
  <c r="C1570" i="12"/>
  <c r="D1580" i="12"/>
  <c r="C1583" i="12"/>
  <c r="D1593" i="12"/>
  <c r="C1596" i="12"/>
  <c r="D1610" i="12"/>
  <c r="C1628" i="12"/>
  <c r="D1645" i="12"/>
  <c r="C1646" i="12"/>
  <c r="D1678" i="12"/>
  <c r="C1688" i="12"/>
  <c r="D1690" i="12"/>
  <c r="C1715" i="12"/>
  <c r="D1742" i="12"/>
  <c r="C1743" i="12"/>
  <c r="D1750" i="12"/>
  <c r="C1756" i="12"/>
  <c r="D1759" i="12"/>
  <c r="C1760" i="12"/>
  <c r="D1762" i="12"/>
  <c r="D1790" i="12"/>
  <c r="C1791" i="12"/>
  <c r="D1794" i="12"/>
  <c r="C1795" i="12"/>
  <c r="D1798" i="12"/>
  <c r="C1799" i="12"/>
  <c r="D1802" i="12"/>
  <c r="C1803" i="12"/>
  <c r="D1806" i="12"/>
  <c r="C1807" i="12"/>
  <c r="D1810" i="12"/>
  <c r="D1868" i="12"/>
  <c r="C1869" i="12"/>
  <c r="C1886" i="12"/>
  <c r="C1891" i="12"/>
  <c r="C1920" i="12"/>
  <c r="C1923" i="12"/>
  <c r="C1940" i="12"/>
  <c r="C1943" i="12"/>
  <c r="D1981" i="12"/>
  <c r="D2008" i="12"/>
  <c r="C2009" i="12"/>
  <c r="D2011" i="12"/>
  <c r="D2081" i="12"/>
  <c r="C2082" i="12"/>
  <c r="D2097" i="12"/>
  <c r="C2098" i="12"/>
  <c r="D2136" i="12"/>
  <c r="C2137" i="12"/>
  <c r="D2220" i="12"/>
  <c r="C2221" i="12"/>
  <c r="D2224" i="12"/>
  <c r="C2225" i="12"/>
  <c r="D2228" i="12"/>
  <c r="C2229" i="12"/>
  <c r="D2284" i="12"/>
  <c r="C2285" i="12"/>
  <c r="D2407" i="12"/>
  <c r="C2408" i="12"/>
  <c r="D2411" i="12"/>
  <c r="D2450" i="12"/>
  <c r="C2451" i="12"/>
  <c r="D2453" i="12"/>
  <c r="C2509" i="12"/>
  <c r="D2527" i="12"/>
  <c r="C2528" i="12"/>
  <c r="D2561" i="12"/>
  <c r="D2597" i="12"/>
  <c r="C2601" i="12"/>
  <c r="D2657" i="12"/>
  <c r="C2658" i="12"/>
  <c r="D2660" i="12"/>
  <c r="C2675" i="12"/>
  <c r="D2685" i="12"/>
  <c r="C2698" i="12"/>
  <c r="D2708" i="12"/>
  <c r="C2775" i="12"/>
  <c r="D2778" i="12"/>
  <c r="C2779" i="12"/>
  <c r="D2782" i="12"/>
  <c r="C2783" i="12"/>
  <c r="D2786" i="12"/>
  <c r="C2787" i="12"/>
  <c r="D2790" i="12"/>
  <c r="C2791" i="12"/>
  <c r="D2794" i="12"/>
  <c r="C2795" i="12"/>
  <c r="D2865" i="12"/>
  <c r="C2866" i="12"/>
  <c r="C2869" i="12"/>
  <c r="C2891" i="12"/>
  <c r="D2911" i="12"/>
  <c r="C2912" i="12"/>
  <c r="D2915" i="12"/>
  <c r="C342" i="12"/>
  <c r="D345" i="12"/>
  <c r="C346" i="12"/>
  <c r="D349" i="12"/>
  <c r="C406" i="12"/>
  <c r="D409" i="12"/>
  <c r="C410" i="12"/>
  <c r="D413" i="12"/>
  <c r="C470" i="12"/>
  <c r="D473" i="12"/>
  <c r="C474" i="12"/>
  <c r="D477" i="12"/>
  <c r="C534" i="12"/>
  <c r="D537" i="12"/>
  <c r="C538" i="12"/>
  <c r="D541" i="12"/>
  <c r="C598" i="12"/>
  <c r="D601" i="12"/>
  <c r="C602" i="12"/>
  <c r="D605" i="12"/>
  <c r="C666" i="12"/>
  <c r="D669" i="12"/>
  <c r="C670" i="12"/>
  <c r="D673" i="12"/>
  <c r="C711" i="12"/>
  <c r="D714" i="12"/>
  <c r="C715" i="12"/>
  <c r="D754" i="12"/>
  <c r="C770" i="12"/>
  <c r="D773" i="12"/>
  <c r="C774" i="12"/>
  <c r="D805" i="12"/>
  <c r="C806" i="12"/>
  <c r="D809" i="12"/>
  <c r="D1216" i="12"/>
  <c r="C1225" i="12"/>
  <c r="D1266" i="12"/>
  <c r="C1275" i="12"/>
  <c r="D1280" i="12"/>
  <c r="C1289" i="12"/>
  <c r="D1335" i="12"/>
  <c r="C1351" i="12"/>
  <c r="D1369" i="12"/>
  <c r="C1385" i="12"/>
  <c r="D1416" i="12"/>
  <c r="C1431" i="12"/>
  <c r="D1441" i="12"/>
  <c r="D1456" i="12"/>
  <c r="C1457" i="12"/>
  <c r="D1478" i="12"/>
  <c r="C1488" i="12"/>
  <c r="D1490" i="12"/>
  <c r="C1497" i="12"/>
  <c r="D1501" i="12"/>
  <c r="D1517" i="12"/>
  <c r="D1529" i="12"/>
  <c r="D1541" i="12"/>
  <c r="C1559" i="12"/>
  <c r="D1566" i="12"/>
  <c r="C1567" i="12"/>
  <c r="D1569" i="12"/>
  <c r="C1572" i="12"/>
  <c r="D1579" i="12"/>
  <c r="C1580" i="12"/>
  <c r="D1582" i="12"/>
  <c r="C1585" i="12"/>
  <c r="D1587" i="12"/>
  <c r="C1593" i="12"/>
  <c r="D1595" i="12"/>
  <c r="D1627" i="12"/>
  <c r="D1644" i="12"/>
  <c r="C1645" i="12"/>
  <c r="D1677" i="12"/>
  <c r="C1678" i="12"/>
  <c r="C1690" i="12"/>
  <c r="D1741" i="12"/>
  <c r="C1742" i="12"/>
  <c r="D1749" i="12"/>
  <c r="C1750" i="12"/>
  <c r="D1758" i="12"/>
  <c r="C1759" i="12"/>
  <c r="C1762" i="12"/>
  <c r="D1789" i="12"/>
  <c r="C1790" i="12"/>
  <c r="D1793" i="12"/>
  <c r="C1794" i="12"/>
  <c r="D1797" i="12"/>
  <c r="C1798" i="12"/>
  <c r="D1801" i="12"/>
  <c r="C1802" i="12"/>
  <c r="D1805" i="12"/>
  <c r="C1806" i="12"/>
  <c r="D1809" i="12"/>
  <c r="C1810" i="12"/>
  <c r="D1839" i="12"/>
  <c r="D1863" i="12"/>
  <c r="C1868" i="12"/>
  <c r="D1885" i="12"/>
  <c r="D1922" i="12"/>
  <c r="D1942" i="12"/>
  <c r="C1981" i="12"/>
  <c r="C2008" i="12"/>
  <c r="C2011" i="12"/>
  <c r="C2081" i="12"/>
  <c r="D2084" i="12"/>
  <c r="C2097" i="12"/>
  <c r="D2100" i="12"/>
  <c r="C2136" i="12"/>
  <c r="D2139" i="12"/>
  <c r="C2220" i="12"/>
  <c r="D2223" i="12"/>
  <c r="C2224" i="12"/>
  <c r="D2227" i="12"/>
  <c r="C2228" i="12"/>
  <c r="D2231" i="12"/>
  <c r="C2284" i="12"/>
  <c r="D2287" i="12"/>
  <c r="C2407" i="12"/>
  <c r="D2410" i="12"/>
  <c r="C2411" i="12"/>
  <c r="D2449" i="12"/>
  <c r="C2450" i="12"/>
  <c r="C2453" i="12"/>
  <c r="D2526" i="12"/>
  <c r="C2527" i="12"/>
  <c r="C2561" i="12"/>
  <c r="C2597" i="12"/>
  <c r="D2613" i="12"/>
  <c r="C2657" i="12"/>
  <c r="C2660" i="12"/>
  <c r="D2684" i="12"/>
  <c r="C2685" i="12"/>
  <c r="D2707" i="12"/>
  <c r="C2708" i="12"/>
  <c r="D2777" i="12"/>
  <c r="C2778" i="12"/>
  <c r="D2781" i="12"/>
  <c r="C2782" i="12"/>
  <c r="D2785" i="12"/>
  <c r="C2786" i="12"/>
  <c r="D2789" i="12"/>
  <c r="C2790" i="12"/>
  <c r="D2793" i="12"/>
  <c r="C2794" i="12"/>
  <c r="D2864" i="12"/>
  <c r="C2865" i="12"/>
  <c r="D2868" i="12"/>
  <c r="D2890" i="12"/>
  <c r="D2910" i="12"/>
  <c r="C2911" i="12"/>
  <c r="D2914" i="12"/>
  <c r="C2915" i="12"/>
  <c r="D344" i="12"/>
  <c r="C345" i="12"/>
  <c r="D348" i="12"/>
  <c r="C349" i="12"/>
  <c r="D408" i="12"/>
  <c r="C409" i="12"/>
  <c r="D412" i="12"/>
  <c r="C413" i="12"/>
  <c r="D472" i="12"/>
  <c r="C473" i="12"/>
  <c r="D476" i="12"/>
  <c r="C477" i="12"/>
  <c r="D536" i="12"/>
  <c r="C537" i="12"/>
  <c r="D540" i="12"/>
  <c r="C541" i="12"/>
  <c r="D600" i="12"/>
  <c r="C601" i="12"/>
  <c r="D604" i="12"/>
  <c r="C605" i="12"/>
  <c r="D668" i="12"/>
  <c r="C669" i="12"/>
  <c r="D672" i="12"/>
  <c r="C673" i="12"/>
  <c r="D713" i="12"/>
  <c r="C714" i="12"/>
  <c r="D1150" i="12"/>
  <c r="C1161" i="12"/>
  <c r="D1190" i="12"/>
  <c r="C1211" i="12"/>
  <c r="C1213" i="12"/>
  <c r="D1215" i="12"/>
  <c r="C1216" i="12"/>
  <c r="D1224" i="12"/>
  <c r="C1253" i="12"/>
  <c r="D1265" i="12"/>
  <c r="C1266" i="12"/>
  <c r="D1268" i="12"/>
  <c r="C1277" i="12"/>
  <c r="D1279" i="12"/>
  <c r="C1280" i="12"/>
  <c r="D1288" i="12"/>
  <c r="C1319" i="12"/>
  <c r="D1321" i="12"/>
  <c r="C1335" i="12"/>
  <c r="D1337" i="12"/>
  <c r="C1353" i="12"/>
  <c r="D1368" i="12"/>
  <c r="C1369" i="12"/>
  <c r="D1384" i="12"/>
  <c r="C1400" i="12"/>
  <c r="D1415" i="12"/>
  <c r="C1416" i="12"/>
  <c r="D1430" i="12"/>
  <c r="C1432" i="12"/>
  <c r="D1440" i="12"/>
  <c r="C1441" i="12"/>
  <c r="C1456" i="12"/>
  <c r="C1473" i="12"/>
  <c r="D1477" i="12"/>
  <c r="C1478" i="12"/>
  <c r="D1484" i="12"/>
  <c r="D1496" i="12"/>
  <c r="D1498" i="12"/>
  <c r="C1501" i="12"/>
  <c r="D1503" i="12"/>
  <c r="D1523" i="12"/>
  <c r="D1528" i="12"/>
  <c r="C1529" i="12"/>
  <c r="D1535" i="12"/>
  <c r="D1554" i="12"/>
  <c r="C1566" i="12"/>
  <c r="D1571" i="12"/>
  <c r="C1579" i="12"/>
  <c r="D1584" i="12"/>
  <c r="C1587" i="12"/>
  <c r="D1609" i="12"/>
  <c r="D1626" i="12"/>
  <c r="C1627" i="12"/>
  <c r="D1643" i="12"/>
  <c r="C1644" i="12"/>
  <c r="D1676" i="12"/>
  <c r="C1677" i="12"/>
  <c r="D1689" i="12"/>
  <c r="D1740" i="12"/>
  <c r="C1741" i="12"/>
  <c r="D1748" i="12"/>
  <c r="C1749" i="12"/>
  <c r="D1757" i="12"/>
  <c r="C1758" i="12"/>
  <c r="D1761" i="12"/>
  <c r="D1788" i="12"/>
  <c r="C1789" i="12"/>
  <c r="D1792" i="12"/>
  <c r="C1793" i="12"/>
  <c r="D1796" i="12"/>
  <c r="C1797" i="12"/>
  <c r="D1800" i="12"/>
  <c r="C1801" i="12"/>
  <c r="D1804" i="12"/>
  <c r="C1805" i="12"/>
  <c r="D1808" i="12"/>
  <c r="C1809" i="12"/>
  <c r="D1811" i="12"/>
  <c r="C1839" i="12"/>
  <c r="C1863" i="12"/>
  <c r="D1870" i="12"/>
  <c r="D1884" i="12"/>
  <c r="C1885" i="12"/>
  <c r="D1921" i="12"/>
  <c r="C1922" i="12"/>
  <c r="D1941" i="12"/>
  <c r="C1942" i="12"/>
  <c r="D1980" i="12"/>
  <c r="D2010" i="12"/>
  <c r="D2083" i="12"/>
  <c r="C2084" i="12"/>
  <c r="D2099" i="12"/>
  <c r="C2100" i="12"/>
  <c r="D2138" i="12"/>
  <c r="C2139" i="12"/>
  <c r="D2222" i="12"/>
  <c r="C2223" i="12"/>
  <c r="D2226" i="12"/>
  <c r="C2227" i="12"/>
  <c r="D2230" i="12"/>
  <c r="C2231" i="12"/>
  <c r="D2286" i="12"/>
  <c r="C2287" i="12"/>
  <c r="D2409" i="12"/>
  <c r="C2410" i="12"/>
  <c r="D2434" i="12"/>
  <c r="D2448" i="12"/>
  <c r="C2449" i="12"/>
  <c r="D2452" i="12"/>
  <c r="D2525" i="12"/>
  <c r="C2526" i="12"/>
  <c r="D2556" i="12"/>
  <c r="C2613" i="12"/>
  <c r="D2659" i="12"/>
  <c r="D2676" i="12"/>
  <c r="C2684" i="12"/>
  <c r="D2699" i="12"/>
  <c r="C2707" i="12"/>
  <c r="D2776" i="12"/>
  <c r="C2777" i="12"/>
  <c r="D2780" i="12"/>
  <c r="C2781" i="12"/>
  <c r="D2784" i="12"/>
  <c r="C2785" i="12"/>
  <c r="D2788" i="12"/>
  <c r="C2789" i="12"/>
  <c r="D2792" i="12"/>
  <c r="C2793" i="12"/>
  <c r="D2796" i="12"/>
  <c r="C2864" i="12"/>
  <c r="D2867" i="12"/>
  <c r="C2868" i="12"/>
  <c r="D2889" i="12"/>
  <c r="C1215" i="12"/>
  <c r="D1226" i="12"/>
  <c r="C1265" i="12"/>
  <c r="D1276" i="12"/>
  <c r="C1279" i="12"/>
  <c r="D1290" i="12"/>
  <c r="C1321" i="12"/>
  <c r="D1352" i="12"/>
  <c r="C1368" i="12"/>
  <c r="D1399" i="12"/>
  <c r="C1415" i="12"/>
  <c r="C1440" i="12"/>
  <c r="D1442" i="12"/>
  <c r="C1458" i="12"/>
  <c r="C1477" i="12"/>
  <c r="D1489" i="12"/>
  <c r="D1495" i="12"/>
  <c r="C1496" i="12"/>
  <c r="C1498" i="12"/>
  <c r="D1518" i="12"/>
  <c r="C1523" i="12"/>
  <c r="C1528" i="12"/>
  <c r="D1542" i="12"/>
  <c r="D1553" i="12"/>
  <c r="C1554" i="12"/>
  <c r="D1565" i="12"/>
  <c r="C1568" i="12"/>
  <c r="D1570" i="12"/>
  <c r="C1571" i="12"/>
  <c r="D1573" i="12"/>
  <c r="C1581" i="12"/>
  <c r="D1583" i="12"/>
  <c r="C1584" i="12"/>
  <c r="D1586" i="12"/>
  <c r="C1594" i="12"/>
  <c r="D1596" i="12"/>
  <c r="C1609" i="12"/>
  <c r="C1626" i="12"/>
  <c r="C1643" i="12"/>
  <c r="D1646" i="12"/>
  <c r="C1676" i="12"/>
  <c r="D1688" i="12"/>
  <c r="C1689" i="12"/>
  <c r="D1715" i="12"/>
  <c r="C1740" i="12"/>
  <c r="D1743" i="12"/>
  <c r="C1748" i="12"/>
  <c r="D1756" i="12"/>
  <c r="C1757" i="12"/>
  <c r="D1760" i="12"/>
  <c r="C1761" i="12"/>
  <c r="C1788" i="12"/>
  <c r="D1791" i="12"/>
  <c r="C1792" i="12"/>
  <c r="D1795" i="12"/>
  <c r="C1796" i="12"/>
  <c r="D1799" i="12"/>
  <c r="C1800" i="12"/>
  <c r="D1803" i="12"/>
  <c r="C1804" i="12"/>
  <c r="D1807" i="12"/>
  <c r="C1808" i="12"/>
  <c r="C1811" i="12"/>
  <c r="D1869" i="12"/>
  <c r="C1870" i="12"/>
  <c r="C1884" i="12"/>
  <c r="D1886" i="12"/>
  <c r="D1891" i="12"/>
  <c r="D1920" i="12"/>
  <c r="C1921" i="12"/>
  <c r="D1923" i="12"/>
  <c r="D1940" i="12"/>
  <c r="C1941" i="12"/>
  <c r="D1943" i="12"/>
  <c r="C1980" i="12"/>
  <c r="D2009" i="12"/>
  <c r="C2010" i="12"/>
  <c r="D2082" i="12"/>
  <c r="C2083" i="12"/>
  <c r="D2098" i="12"/>
  <c r="C2099" i="12"/>
  <c r="D2137" i="12"/>
  <c r="C2138" i="12"/>
  <c r="D2221" i="12"/>
  <c r="C2222" i="12"/>
  <c r="D2225" i="12"/>
  <c r="C2226" i="12"/>
  <c r="D2229" i="12"/>
  <c r="C2230" i="12"/>
  <c r="D2285" i="12"/>
  <c r="C2286" i="12"/>
  <c r="D2408" i="12"/>
  <c r="C2409" i="12"/>
  <c r="C2434" i="12"/>
  <c r="C2448" i="12"/>
  <c r="D2451" i="12"/>
  <c r="C2452" i="12"/>
  <c r="D2509" i="12"/>
  <c r="C2525" i="12"/>
  <c r="D2528" i="12"/>
  <c r="C2556" i="12"/>
  <c r="D2601" i="12"/>
  <c r="D2658" i="12"/>
  <c r="C2659" i="12"/>
  <c r="D2675" i="12"/>
  <c r="C2676" i="12"/>
  <c r="D2698" i="12"/>
  <c r="C2699" i="12"/>
  <c r="D2775" i="12"/>
  <c r="C2776" i="12"/>
  <c r="D2779" i="12"/>
  <c r="C2780" i="12"/>
  <c r="D2783" i="12"/>
  <c r="C2784" i="12"/>
  <c r="D2787" i="12"/>
  <c r="C2788" i="12"/>
  <c r="D2791" i="12"/>
  <c r="C2792" i="12"/>
  <c r="D2795" i="12"/>
  <c r="C2796" i="12"/>
  <c r="D2866" i="12"/>
  <c r="C2867" i="12"/>
  <c r="D2869" i="12"/>
  <c r="C2889" i="12"/>
  <c r="D2891" i="12"/>
  <c r="C2909" i="12"/>
  <c r="D2912" i="12"/>
  <c r="C2913" i="12"/>
  <c r="D342" i="12"/>
  <c r="C343" i="12"/>
  <c r="D346" i="12"/>
  <c r="C347" i="12"/>
  <c r="D406" i="12"/>
  <c r="C407" i="12"/>
  <c r="D410" i="12"/>
  <c r="C411" i="12"/>
  <c r="D470" i="12"/>
  <c r="C471" i="12"/>
  <c r="D474" i="12"/>
  <c r="C475" i="12"/>
  <c r="D534" i="12"/>
  <c r="C535" i="12"/>
  <c r="D538" i="12"/>
  <c r="C539" i="12"/>
  <c r="D598" i="12"/>
  <c r="C599" i="12"/>
  <c r="D602" i="12"/>
  <c r="C603" i="12"/>
  <c r="D666" i="12"/>
  <c r="C667" i="12"/>
  <c r="D670" i="12"/>
  <c r="C671" i="12"/>
  <c r="D711" i="12"/>
  <c r="C712" i="12"/>
  <c r="D715" i="12"/>
  <c r="C716" i="12"/>
  <c r="D770" i="12"/>
  <c r="C771" i="12"/>
  <c r="D774" i="12"/>
  <c r="C803" i="12"/>
  <c r="D806" i="12"/>
  <c r="C807" i="12"/>
  <c r="D810" i="12"/>
  <c r="C811" i="12"/>
  <c r="D814" i="12"/>
  <c r="C815" i="12"/>
  <c r="D830" i="12"/>
  <c r="C831" i="12"/>
  <c r="D855" i="12"/>
  <c r="C856" i="12"/>
  <c r="D859" i="12"/>
  <c r="C860" i="12"/>
  <c r="D863" i="12"/>
  <c r="C864" i="12"/>
  <c r="D887" i="12"/>
  <c r="C888" i="12"/>
  <c r="D891" i="12"/>
  <c r="C892" i="12"/>
  <c r="D895" i="12"/>
  <c r="C896" i="12"/>
  <c r="D911" i="12"/>
  <c r="C912" i="12"/>
  <c r="D915" i="12"/>
  <c r="C754" i="12"/>
  <c r="C773" i="12"/>
  <c r="C805" i="12"/>
  <c r="C809" i="12"/>
  <c r="D811" i="12"/>
  <c r="C814" i="12"/>
  <c r="D816" i="12"/>
  <c r="C817" i="12"/>
  <c r="D831" i="12"/>
  <c r="C855" i="12"/>
  <c r="D857" i="12"/>
  <c r="C858" i="12"/>
  <c r="D860" i="12"/>
  <c r="C863" i="12"/>
  <c r="D865" i="12"/>
  <c r="C866" i="12"/>
  <c r="D888" i="12"/>
  <c r="C891" i="12"/>
  <c r="D893" i="12"/>
  <c r="C894" i="12"/>
  <c r="D896" i="12"/>
  <c r="C911" i="12"/>
  <c r="D913" i="12"/>
  <c r="C914" i="12"/>
  <c r="D916" i="12"/>
  <c r="C917" i="12"/>
  <c r="D972" i="12"/>
  <c r="C973" i="12"/>
  <c r="D1031" i="12"/>
  <c r="C1032" i="12"/>
  <c r="D1058" i="12"/>
  <c r="C1059" i="12"/>
  <c r="D1062" i="12"/>
  <c r="C1063" i="12"/>
  <c r="D1066" i="12"/>
  <c r="C1095" i="12"/>
  <c r="D1098" i="12"/>
  <c r="C1099" i="12"/>
  <c r="D1102" i="12"/>
  <c r="C1103" i="12"/>
  <c r="D1106" i="12"/>
  <c r="C1107" i="12"/>
  <c r="D1141" i="12"/>
  <c r="C1142" i="12"/>
  <c r="D1155" i="12"/>
  <c r="C1156" i="12"/>
  <c r="D1165" i="12"/>
  <c r="C1166" i="12"/>
  <c r="D1175" i="12"/>
  <c r="C1176" i="12"/>
  <c r="D1205" i="12"/>
  <c r="C1206" i="12"/>
  <c r="D1219" i="12"/>
  <c r="C1220" i="12"/>
  <c r="D1229" i="12"/>
  <c r="C1230" i="12"/>
  <c r="D1239" i="12"/>
  <c r="C1240" i="12"/>
  <c r="D1269" i="12"/>
  <c r="C1270" i="12"/>
  <c r="D1283" i="12"/>
  <c r="C1284" i="12"/>
  <c r="D1293" i="12"/>
  <c r="C1294" i="12"/>
  <c r="D1303" i="12"/>
  <c r="C1304" i="12"/>
  <c r="D1322" i="12"/>
  <c r="C1323" i="12"/>
  <c r="D1326" i="12"/>
  <c r="C1338" i="12"/>
  <c r="D1341" i="12"/>
  <c r="C1342" i="12"/>
  <c r="D1356" i="12"/>
  <c r="C1357" i="12"/>
  <c r="D1371" i="12"/>
  <c r="C1372" i="12"/>
  <c r="D1386" i="12"/>
  <c r="C1387" i="12"/>
  <c r="D1390" i="12"/>
  <c r="C1402" i="12"/>
  <c r="D1405" i="12"/>
  <c r="C1406" i="12"/>
  <c r="D1420" i="12"/>
  <c r="C1421" i="12"/>
  <c r="D1424" i="12"/>
  <c r="C1433" i="12"/>
  <c r="D1461" i="12"/>
  <c r="C1462" i="12"/>
  <c r="D1464" i="12"/>
  <c r="C1466" i="12"/>
  <c r="D1475" i="12"/>
  <c r="D1481" i="12"/>
  <c r="C1482" i="12"/>
  <c r="D1515" i="12"/>
  <c r="C1519" i="12"/>
  <c r="C1536" i="12"/>
  <c r="D1545" i="12"/>
  <c r="C1546" i="12"/>
  <c r="D1555" i="12"/>
  <c r="D1561" i="12"/>
  <c r="C1562" i="12"/>
  <c r="D1588" i="12"/>
  <c r="C1589" i="12"/>
  <c r="D1597" i="12"/>
  <c r="D1612" i="12"/>
  <c r="C1613" i="12"/>
  <c r="D1629" i="12"/>
  <c r="C1630" i="12"/>
  <c r="D1633" i="12"/>
  <c r="C1634" i="12"/>
  <c r="D1637" i="12"/>
  <c r="C1638" i="12"/>
  <c r="D1647" i="12"/>
  <c r="C1648" i="12"/>
  <c r="D1651" i="12"/>
  <c r="C1652" i="12"/>
  <c r="C1655" i="12"/>
  <c r="D1680" i="12"/>
  <c r="C1681" i="12"/>
  <c r="D1692" i="12"/>
  <c r="C1693" i="12"/>
  <c r="D1719" i="12"/>
  <c r="C1720" i="12"/>
  <c r="D1722" i="12"/>
  <c r="C1744" i="12"/>
  <c r="D1768" i="12"/>
  <c r="C1769" i="12"/>
  <c r="D1772" i="12"/>
  <c r="C1773" i="12"/>
  <c r="D1784" i="12"/>
  <c r="C1785" i="12"/>
  <c r="D1821" i="12"/>
  <c r="D1833" i="12"/>
  <c r="C1834" i="12"/>
  <c r="D1842" i="12"/>
  <c r="D1853" i="12"/>
  <c r="D1864" i="12"/>
  <c r="C1865" i="12"/>
  <c r="D1892" i="12"/>
  <c r="C1893" i="12"/>
  <c r="D1901" i="12"/>
  <c r="C1902" i="12"/>
  <c r="D1929" i="12"/>
  <c r="C1930" i="12"/>
  <c r="D1952" i="12"/>
  <c r="C1953" i="12"/>
  <c r="D1955" i="12"/>
  <c r="D1972" i="12"/>
  <c r="C1983" i="12"/>
  <c r="C1996" i="12"/>
  <c r="C1999" i="12"/>
  <c r="C2027" i="12"/>
  <c r="D2030" i="12"/>
  <c r="C2031" i="12"/>
  <c r="D2034" i="12"/>
  <c r="C2035" i="12"/>
  <c r="D2038" i="12"/>
  <c r="C2039" i="12"/>
  <c r="D2087" i="12"/>
  <c r="C2108" i="12"/>
  <c r="D2111" i="12"/>
  <c r="C2112" i="12"/>
  <c r="D2142" i="12"/>
  <c r="C2143" i="12"/>
  <c r="D2245" i="12"/>
  <c r="C2246" i="12"/>
  <c r="D2249" i="12"/>
  <c r="C2250" i="12"/>
  <c r="D2306" i="12"/>
  <c r="C2307" i="12"/>
  <c r="D2310" i="12"/>
  <c r="D2909" i="12"/>
  <c r="C2914" i="12"/>
  <c r="D343" i="12"/>
  <c r="C348" i="12"/>
  <c r="D407" i="12"/>
  <c r="C412" i="12"/>
  <c r="D471" i="12"/>
  <c r="C476" i="12"/>
  <c r="D535" i="12"/>
  <c r="C540" i="12"/>
  <c r="D599" i="12"/>
  <c r="C604" i="12"/>
  <c r="D667" i="12"/>
  <c r="C672" i="12"/>
  <c r="D712" i="12"/>
  <c r="D717" i="12"/>
  <c r="D772" i="12"/>
  <c r="D804" i="12"/>
  <c r="D808" i="12"/>
  <c r="D813" i="12"/>
  <c r="C816" i="12"/>
  <c r="D833" i="12"/>
  <c r="C857" i="12"/>
  <c r="D862" i="12"/>
  <c r="C865" i="12"/>
  <c r="D890" i="12"/>
  <c r="C893" i="12"/>
  <c r="D910" i="12"/>
  <c r="C913" i="12"/>
  <c r="C916" i="12"/>
  <c r="D971" i="12"/>
  <c r="C972" i="12"/>
  <c r="D1030" i="12"/>
  <c r="C1031" i="12"/>
  <c r="D1034" i="12"/>
  <c r="C1058" i="12"/>
  <c r="D1061" i="12"/>
  <c r="C1062" i="12"/>
  <c r="D1065" i="12"/>
  <c r="C1066" i="12"/>
  <c r="D1097" i="12"/>
  <c r="C1098" i="12"/>
  <c r="D1101" i="12"/>
  <c r="C1102" i="12"/>
  <c r="D1105" i="12"/>
  <c r="C1106" i="12"/>
  <c r="D1109" i="12"/>
  <c r="C1141" i="12"/>
  <c r="D1154" i="12"/>
  <c r="C1155" i="12"/>
  <c r="D1164" i="12"/>
  <c r="C1165" i="12"/>
  <c r="D1168" i="12"/>
  <c r="C1175" i="12"/>
  <c r="D1178" i="12"/>
  <c r="C1205" i="12"/>
  <c r="D1218" i="12"/>
  <c r="C1219" i="12"/>
  <c r="D1228" i="12"/>
  <c r="C1229" i="12"/>
  <c r="D1232" i="12"/>
  <c r="C1239" i="12"/>
  <c r="D1242" i="12"/>
  <c r="C1269" i="12"/>
  <c r="D1282" i="12"/>
  <c r="C1283" i="12"/>
  <c r="D1292" i="12"/>
  <c r="C1293" i="12"/>
  <c r="D1296" i="12"/>
  <c r="C1303" i="12"/>
  <c r="D1306" i="12"/>
  <c r="C1322" i="12"/>
  <c r="D1325" i="12"/>
  <c r="C1326" i="12"/>
  <c r="D1340" i="12"/>
  <c r="C1341" i="12"/>
  <c r="D1355" i="12"/>
  <c r="C1356" i="12"/>
  <c r="D1370" i="12"/>
  <c r="C1371" i="12"/>
  <c r="D1374" i="12"/>
  <c r="C1386" i="12"/>
  <c r="D1389" i="12"/>
  <c r="C1390" i="12"/>
  <c r="D1404" i="12"/>
  <c r="C1405" i="12"/>
  <c r="D1419" i="12"/>
  <c r="C1420" i="12"/>
  <c r="D1423" i="12"/>
  <c r="C1424" i="12"/>
  <c r="D1444" i="12"/>
  <c r="C1461" i="12"/>
  <c r="C1464" i="12"/>
  <c r="D1468" i="12"/>
  <c r="C1475" i="12"/>
  <c r="D1480" i="12"/>
  <c r="C1481" i="12"/>
  <c r="D1504" i="12"/>
  <c r="C1515" i="12"/>
  <c r="D1532" i="12"/>
  <c r="D1544" i="12"/>
  <c r="C1545" i="12"/>
  <c r="D1550" i="12"/>
  <c r="C1555" i="12"/>
  <c r="D1560" i="12"/>
  <c r="C1561" i="12"/>
  <c r="D1575" i="12"/>
  <c r="C1588" i="12"/>
  <c r="D1591" i="12"/>
  <c r="C1597" i="12"/>
  <c r="D1611" i="12"/>
  <c r="C1612" i="12"/>
  <c r="D1614" i="12"/>
  <c r="C1629" i="12"/>
  <c r="D1632" i="12"/>
  <c r="C1633" i="12"/>
  <c r="D1636" i="12"/>
  <c r="C1637" i="12"/>
  <c r="D1639" i="12"/>
  <c r="C1647" i="12"/>
  <c r="D1650" i="12"/>
  <c r="C1651" i="12"/>
  <c r="D1654" i="12"/>
  <c r="D1679" i="12"/>
  <c r="C1680" i="12"/>
  <c r="D1691" i="12"/>
  <c r="C1692" i="12"/>
  <c r="D1694" i="12"/>
  <c r="C1719" i="12"/>
  <c r="C1722" i="12"/>
  <c r="D1746" i="12"/>
  <c r="C1768" i="12"/>
  <c r="D1771" i="12"/>
  <c r="C1772" i="12"/>
  <c r="D1783" i="12"/>
  <c r="C1784" i="12"/>
  <c r="D1820" i="12"/>
  <c r="C1821" i="12"/>
  <c r="D1832" i="12"/>
  <c r="C1833" i="12"/>
  <c r="D1841" i="12"/>
  <c r="C1842" i="12"/>
  <c r="D1852" i="12"/>
  <c r="C1853" i="12"/>
  <c r="D1859" i="12"/>
  <c r="C1864" i="12"/>
  <c r="D1887" i="12"/>
  <c r="C1892" i="12"/>
  <c r="D1900" i="12"/>
  <c r="C1901" i="12"/>
  <c r="D1903" i="12"/>
  <c r="D1928" i="12"/>
  <c r="C1929" i="12"/>
  <c r="D1931" i="12"/>
  <c r="C1952" i="12"/>
  <c r="C1955" i="12"/>
  <c r="C1972" i="12"/>
  <c r="D1982" i="12"/>
  <c r="D1998" i="12"/>
  <c r="D2029" i="12"/>
  <c r="C2030" i="12"/>
  <c r="D2033" i="12"/>
  <c r="C2034" i="12"/>
  <c r="D2037" i="12"/>
  <c r="C2038" i="12"/>
  <c r="D2086" i="12"/>
  <c r="C2087" i="12"/>
  <c r="D2110" i="12"/>
  <c r="C2111" i="12"/>
  <c r="D2141" i="12"/>
  <c r="C2142" i="12"/>
  <c r="D2244" i="12"/>
  <c r="C2245" i="12"/>
  <c r="D2248" i="12"/>
  <c r="C2249" i="12"/>
  <c r="D2305" i="12"/>
  <c r="C2306" i="12"/>
  <c r="D2309" i="12"/>
  <c r="C717" i="12"/>
  <c r="C772" i="12"/>
  <c r="C804" i="12"/>
  <c r="C808" i="12"/>
  <c r="C810" i="12"/>
  <c r="D812" i="12"/>
  <c r="C813" i="12"/>
  <c r="D815" i="12"/>
  <c r="C830" i="12"/>
  <c r="D832" i="12"/>
  <c r="C833" i="12"/>
  <c r="D856" i="12"/>
  <c r="C859" i="12"/>
  <c r="D861" i="12"/>
  <c r="C862" i="12"/>
  <c r="D864" i="12"/>
  <c r="C887" i="12"/>
  <c r="D889" i="12"/>
  <c r="C890" i="12"/>
  <c r="D892" i="12"/>
  <c r="C895" i="12"/>
  <c r="D897" i="12"/>
  <c r="C910" i="12"/>
  <c r="D912" i="12"/>
  <c r="C915" i="12"/>
  <c r="D918" i="12"/>
  <c r="C971" i="12"/>
  <c r="D1014" i="12"/>
  <c r="C1030" i="12"/>
  <c r="D1033" i="12"/>
  <c r="C1034" i="12"/>
  <c r="D1060" i="12"/>
  <c r="C1061" i="12"/>
  <c r="D1064" i="12"/>
  <c r="C1065" i="12"/>
  <c r="D1096" i="12"/>
  <c r="C1097" i="12"/>
  <c r="D1100" i="12"/>
  <c r="C1101" i="12"/>
  <c r="D1104" i="12"/>
  <c r="C1105" i="12"/>
  <c r="D1108" i="12"/>
  <c r="C1109" i="12"/>
  <c r="D1153" i="12"/>
  <c r="C1154" i="12"/>
  <c r="D1163" i="12"/>
  <c r="C1164" i="12"/>
  <c r="D1167" i="12"/>
  <c r="C1168" i="12"/>
  <c r="D1177" i="12"/>
  <c r="C1178" i="12"/>
  <c r="D1217" i="12"/>
  <c r="C1218" i="12"/>
  <c r="D1227" i="12"/>
  <c r="C1228" i="12"/>
  <c r="D1231" i="12"/>
  <c r="C1232" i="12"/>
  <c r="D1241" i="12"/>
  <c r="C1242" i="12"/>
  <c r="D1281" i="12"/>
  <c r="C1282" i="12"/>
  <c r="D1291" i="12"/>
  <c r="C1292" i="12"/>
  <c r="D1295" i="12"/>
  <c r="C1296" i="12"/>
  <c r="D1305" i="12"/>
  <c r="C1306" i="12"/>
  <c r="D1324" i="12"/>
  <c r="C1325" i="12"/>
  <c r="D1339" i="12"/>
  <c r="C1340" i="12"/>
  <c r="D1354" i="12"/>
  <c r="C1355" i="12"/>
  <c r="D1358" i="12"/>
  <c r="C1370" i="12"/>
  <c r="D1373" i="12"/>
  <c r="C1374" i="12"/>
  <c r="D1388" i="12"/>
  <c r="C1389" i="12"/>
  <c r="D1403" i="12"/>
  <c r="C1404" i="12"/>
  <c r="D1418" i="12"/>
  <c r="C1419" i="12"/>
  <c r="D1422" i="12"/>
  <c r="C1423" i="12"/>
  <c r="D1443" i="12"/>
  <c r="C1444" i="12"/>
  <c r="D1463" i="12"/>
  <c r="D1467" i="12"/>
  <c r="C1468" i="12"/>
  <c r="D1476" i="12"/>
  <c r="C1480" i="12"/>
  <c r="C1504" i="12"/>
  <c r="D1531" i="12"/>
  <c r="C1532" i="12"/>
  <c r="D1543" i="12"/>
  <c r="C1544" i="12"/>
  <c r="D1549" i="12"/>
  <c r="C1550" i="12"/>
  <c r="D1556" i="12"/>
  <c r="C1560" i="12"/>
  <c r="D1574" i="12"/>
  <c r="C1575" i="12"/>
  <c r="D1590" i="12"/>
  <c r="C1591" i="12"/>
  <c r="D1598" i="12"/>
  <c r="C1611" i="12"/>
  <c r="C1614" i="12"/>
  <c r="D1631" i="12"/>
  <c r="C1632" i="12"/>
  <c r="D1635" i="12"/>
  <c r="C1636" i="12"/>
  <c r="C1639" i="12"/>
  <c r="D1649" i="12"/>
  <c r="C1650" i="12"/>
  <c r="D1653" i="12"/>
  <c r="C1654" i="12"/>
  <c r="D1659" i="12"/>
  <c r="C1679" i="12"/>
  <c r="D1682" i="12"/>
  <c r="C1691" i="12"/>
  <c r="C1694" i="12"/>
  <c r="D1721" i="12"/>
  <c r="D1745" i="12"/>
  <c r="C1746" i="12"/>
  <c r="D1770" i="12"/>
  <c r="C1771" i="12"/>
  <c r="D1774" i="12"/>
  <c r="C1783" i="12"/>
  <c r="D1786" i="12"/>
  <c r="C1820" i="12"/>
  <c r="D1822" i="12"/>
  <c r="D1827" i="12"/>
  <c r="C1832" i="12"/>
  <c r="D1840" i="12"/>
  <c r="C1841" i="12"/>
  <c r="D1843" i="12"/>
  <c r="C1852" i="12"/>
  <c r="D1854" i="12"/>
  <c r="C1859" i="12"/>
  <c r="D1866" i="12"/>
  <c r="C1887" i="12"/>
  <c r="D1894" i="12"/>
  <c r="C1900" i="12"/>
  <c r="C1903" i="12"/>
  <c r="C1928" i="12"/>
  <c r="C1931" i="12"/>
  <c r="D1954" i="12"/>
  <c r="D1973" i="12"/>
  <c r="C1982" i="12"/>
  <c r="D1997" i="12"/>
  <c r="C1998" i="12"/>
  <c r="D2028" i="12"/>
  <c r="C2029" i="12"/>
  <c r="D2032" i="12"/>
  <c r="C2033" i="12"/>
  <c r="D2036" i="12"/>
  <c r="C2037" i="12"/>
  <c r="D2085" i="12"/>
  <c r="C2086" i="12"/>
  <c r="D2109" i="12"/>
  <c r="C2110" i="12"/>
  <c r="D2140" i="12"/>
  <c r="C2141" i="12"/>
  <c r="D2144" i="12"/>
  <c r="C2244" i="12"/>
  <c r="D2247" i="12"/>
  <c r="C2248" i="12"/>
  <c r="D2251" i="12"/>
  <c r="C2305" i="12"/>
  <c r="C2890" i="12"/>
  <c r="C2910" i="12"/>
  <c r="D2913" i="12"/>
  <c r="C344" i="12"/>
  <c r="D347" i="12"/>
  <c r="C408" i="12"/>
  <c r="D411" i="12"/>
  <c r="C472" i="12"/>
  <c r="D475" i="12"/>
  <c r="C536" i="12"/>
  <c r="D539" i="12"/>
  <c r="C600" i="12"/>
  <c r="D603" i="12"/>
  <c r="C668" i="12"/>
  <c r="D671" i="12"/>
  <c r="C713" i="12"/>
  <c r="D716" i="12"/>
  <c r="D771" i="12"/>
  <c r="D803" i="12"/>
  <c r="D807" i="12"/>
  <c r="C812" i="12"/>
  <c r="D817" i="12"/>
  <c r="C832" i="12"/>
  <c r="D858" i="12"/>
  <c r="C861" i="12"/>
  <c r="D866" i="12"/>
  <c r="C889" i="12"/>
  <c r="D894" i="12"/>
  <c r="C897" i="12"/>
  <c r="D914" i="12"/>
  <c r="D917" i="12"/>
  <c r="C918" i="12"/>
  <c r="D973" i="12"/>
  <c r="C1014" i="12"/>
  <c r="D1032" i="12"/>
  <c r="C1033" i="12"/>
  <c r="D1059" i="12"/>
  <c r="C1060" i="12"/>
  <c r="D1063" i="12"/>
  <c r="C1064" i="12"/>
  <c r="D1095" i="12"/>
  <c r="C1096" i="12"/>
  <c r="D1099" i="12"/>
  <c r="C1100" i="12"/>
  <c r="D1103" i="12"/>
  <c r="C1104" i="12"/>
  <c r="D1107" i="12"/>
  <c r="C1108" i="12"/>
  <c r="D1142" i="12"/>
  <c r="C1153" i="12"/>
  <c r="D1156" i="12"/>
  <c r="C1163" i="12"/>
  <c r="D1166" i="12"/>
  <c r="C1167" i="12"/>
  <c r="D1176" i="12"/>
  <c r="C1177" i="12"/>
  <c r="D1206" i="12"/>
  <c r="C1217" i="12"/>
  <c r="D1220" i="12"/>
  <c r="C1227" i="12"/>
  <c r="D1230" i="12"/>
  <c r="C1231" i="12"/>
  <c r="D1240" i="12"/>
  <c r="C1241" i="12"/>
  <c r="D1270" i="12"/>
  <c r="C1281" i="12"/>
  <c r="D1284" i="12"/>
  <c r="C1291" i="12"/>
  <c r="D1294" i="12"/>
  <c r="C1295" i="12"/>
  <c r="D1304" i="12"/>
  <c r="C1305" i="12"/>
  <c r="D1323" i="12"/>
  <c r="C1324" i="12"/>
  <c r="D1338" i="12"/>
  <c r="C1339" i="12"/>
  <c r="D1342" i="12"/>
  <c r="C1354" i="12"/>
  <c r="D1357" i="12"/>
  <c r="C1358" i="12"/>
  <c r="D1372" i="12"/>
  <c r="C1373" i="12"/>
  <c r="D1387" i="12"/>
  <c r="C1388" i="12"/>
  <c r="D1402" i="12"/>
  <c r="C1403" i="12"/>
  <c r="D1406" i="12"/>
  <c r="C1418" i="12"/>
  <c r="D1421" i="12"/>
  <c r="C1422" i="12"/>
  <c r="D1433" i="12"/>
  <c r="C1443" i="12"/>
  <c r="D1462" i="12"/>
  <c r="C1463" i="12"/>
  <c r="D1466" i="12"/>
  <c r="C1467" i="12"/>
  <c r="C1476" i="12"/>
  <c r="D1482" i="12"/>
  <c r="D1519" i="12"/>
  <c r="C1531" i="12"/>
  <c r="D1536" i="12"/>
  <c r="C1543" i="12"/>
  <c r="D1546" i="12"/>
  <c r="C1549" i="12"/>
  <c r="C1556" i="12"/>
  <c r="D1562" i="12"/>
  <c r="C1574" i="12"/>
  <c r="D1589" i="12"/>
  <c r="C1590" i="12"/>
  <c r="C1598" i="12"/>
  <c r="D1613" i="12"/>
  <c r="D1630" i="12"/>
  <c r="C1631" i="12"/>
  <c r="D1634" i="12"/>
  <c r="C1635" i="12"/>
  <c r="D1638" i="12"/>
  <c r="D1648" i="12"/>
  <c r="C1649" i="12"/>
  <c r="D1652" i="12"/>
  <c r="C1653" i="12"/>
  <c r="D1655" i="12"/>
  <c r="C1659" i="12"/>
  <c r="D1681" i="12"/>
  <c r="C1682" i="12"/>
  <c r="D1693" i="12"/>
  <c r="D1720" i="12"/>
  <c r="C1721" i="12"/>
  <c r="D1744" i="12"/>
  <c r="C1745" i="12"/>
  <c r="D1769" i="12"/>
  <c r="C1770" i="12"/>
  <c r="D1773" i="12"/>
  <c r="C1774" i="12"/>
  <c r="D1785" i="12"/>
  <c r="C1786" i="12"/>
  <c r="C1822" i="12"/>
  <c r="C1827" i="12"/>
  <c r="D1834" i="12"/>
  <c r="C1840" i="12"/>
  <c r="C1843" i="12"/>
  <c r="C1854" i="12"/>
  <c r="D1865" i="12"/>
  <c r="C1866" i="12"/>
  <c r="D1893" i="12"/>
  <c r="C1894" i="12"/>
  <c r="D1902" i="12"/>
  <c r="D1930" i="12"/>
  <c r="D1953" i="12"/>
  <c r="C1954" i="12"/>
  <c r="C1973" i="12"/>
  <c r="D1983" i="12"/>
  <c r="D1996" i="12"/>
  <c r="C1997" i="12"/>
  <c r="D1999" i="12"/>
  <c r="D2027" i="12"/>
  <c r="C2028" i="12"/>
  <c r="D2031" i="12"/>
  <c r="C2032" i="12"/>
  <c r="D2035" i="12"/>
  <c r="C2036" i="12"/>
  <c r="D2039" i="12"/>
  <c r="C2085" i="12"/>
  <c r="D2108" i="12"/>
  <c r="C2109" i="12"/>
  <c r="D2112" i="12"/>
  <c r="C2140" i="12"/>
  <c r="D2143" i="12"/>
  <c r="C2144" i="12"/>
  <c r="D2246" i="12"/>
  <c r="C2247" i="12"/>
  <c r="D2250" i="12"/>
  <c r="C2251" i="12"/>
  <c r="D2307" i="12"/>
  <c r="C2308" i="12"/>
  <c r="D2311" i="12"/>
  <c r="C2312" i="12"/>
  <c r="D2315" i="12"/>
  <c r="C2316" i="12"/>
  <c r="D2319" i="12"/>
  <c r="C2320" i="12"/>
  <c r="D2323" i="12"/>
  <c r="C2324" i="12"/>
  <c r="D2327" i="12"/>
  <c r="C2328" i="12"/>
  <c r="D2331" i="12"/>
  <c r="C2332" i="12"/>
  <c r="D2335" i="12"/>
  <c r="C2336" i="12"/>
  <c r="D2339" i="12"/>
  <c r="C2340" i="12"/>
  <c r="D2343" i="12"/>
  <c r="C2344" i="12"/>
  <c r="D2347" i="12"/>
  <c r="C2348" i="12"/>
  <c r="D2351" i="12"/>
  <c r="C2352" i="12"/>
  <c r="D2355" i="12"/>
  <c r="C2356" i="12"/>
  <c r="D2359" i="12"/>
  <c r="C2360" i="12"/>
  <c r="D2363" i="12"/>
  <c r="C2364" i="12"/>
  <c r="D2367" i="12"/>
  <c r="C2368" i="12"/>
  <c r="D2371" i="12"/>
  <c r="C2372" i="12"/>
  <c r="D2375" i="12"/>
  <c r="C2376" i="12"/>
  <c r="D2379" i="12"/>
  <c r="C2380" i="12"/>
  <c r="D2383" i="12"/>
  <c r="C2384" i="12"/>
  <c r="D2387" i="12"/>
  <c r="C2388" i="12"/>
  <c r="C2484" i="12"/>
  <c r="C2517" i="12"/>
  <c r="D2531" i="12"/>
  <c r="D2547" i="12"/>
  <c r="C2587" i="12"/>
  <c r="D2604" i="12"/>
  <c r="D2661" i="12"/>
  <c r="C2662" i="12"/>
  <c r="D2665" i="12"/>
  <c r="C2666" i="12"/>
  <c r="D2751" i="12"/>
  <c r="C2752" i="12"/>
  <c r="D2755" i="12"/>
  <c r="C2756" i="12"/>
  <c r="D2759" i="12"/>
  <c r="C2760" i="12"/>
  <c r="D2797" i="12"/>
  <c r="C2798" i="12"/>
  <c r="D2801" i="12"/>
  <c r="C2802" i="12"/>
  <c r="D2805" i="12"/>
  <c r="C2806" i="12"/>
  <c r="D2893" i="12"/>
  <c r="C2894" i="12"/>
  <c r="D2897" i="12"/>
  <c r="C2953" i="12"/>
  <c r="D2979" i="12"/>
  <c r="C2980" i="12"/>
  <c r="D2982" i="12"/>
  <c r="C2995" i="12"/>
  <c r="D2998" i="12"/>
  <c r="D2308" i="12"/>
  <c r="C2310" i="12"/>
  <c r="D2312" i="12"/>
  <c r="C2315" i="12"/>
  <c r="D2317" i="12"/>
  <c r="C2318" i="12"/>
  <c r="D2320" i="12"/>
  <c r="C2323" i="12"/>
  <c r="D2325" i="12"/>
  <c r="C2326" i="12"/>
  <c r="D2328" i="12"/>
  <c r="C2331" i="12"/>
  <c r="D2333" i="12"/>
  <c r="C2334" i="12"/>
  <c r="D2336" i="12"/>
  <c r="C2339" i="12"/>
  <c r="D2341" i="12"/>
  <c r="C2342" i="12"/>
  <c r="D2344" i="12"/>
  <c r="C2347" i="12"/>
  <c r="D2349" i="12"/>
  <c r="C2350" i="12"/>
  <c r="D2352" i="12"/>
  <c r="C2355" i="12"/>
  <c r="D2357" i="12"/>
  <c r="C2358" i="12"/>
  <c r="D2360" i="12"/>
  <c r="C2363" i="12"/>
  <c r="D2365" i="12"/>
  <c r="C2366" i="12"/>
  <c r="D2368" i="12"/>
  <c r="C2371" i="12"/>
  <c r="D2373" i="12"/>
  <c r="C2374" i="12"/>
  <c r="D2376" i="12"/>
  <c r="C2379" i="12"/>
  <c r="D2381" i="12"/>
  <c r="C2382" i="12"/>
  <c r="D2384" i="12"/>
  <c r="C2387" i="12"/>
  <c r="C2485" i="12"/>
  <c r="D2517" i="12"/>
  <c r="C2531" i="12"/>
  <c r="D2546" i="12"/>
  <c r="D2548" i="12"/>
  <c r="C2586" i="12"/>
  <c r="C2602" i="12"/>
  <c r="C2661" i="12"/>
  <c r="D2663" i="12"/>
  <c r="C2664" i="12"/>
  <c r="D2666" i="12"/>
  <c r="C2751" i="12"/>
  <c r="D2753" i="12"/>
  <c r="C2754" i="12"/>
  <c r="D2756" i="12"/>
  <c r="C2759" i="12"/>
  <c r="C2761" i="12"/>
  <c r="D2798" i="12"/>
  <c r="C2801" i="12"/>
  <c r="D2803" i="12"/>
  <c r="C2804" i="12"/>
  <c r="D2806" i="12"/>
  <c r="C2893" i="12"/>
  <c r="D2895" i="12"/>
  <c r="C2896" i="12"/>
  <c r="D2953" i="12"/>
  <c r="C2979" i="12"/>
  <c r="D2981" i="12"/>
  <c r="D2995" i="12"/>
  <c r="D1729" i="12"/>
  <c r="C1730" i="12"/>
  <c r="D1733" i="12"/>
  <c r="C1734" i="12"/>
  <c r="D1737" i="12"/>
  <c r="C1738" i="12"/>
  <c r="D1747" i="12"/>
  <c r="C1763" i="12"/>
  <c r="D1766" i="12"/>
  <c r="C1767" i="12"/>
  <c r="D1814" i="12"/>
  <c r="D1825" i="12"/>
  <c r="C1826" i="12"/>
  <c r="D1848" i="12"/>
  <c r="C1849" i="12"/>
  <c r="D1851" i="12"/>
  <c r="C1856" i="12"/>
  <c r="D1860" i="12"/>
  <c r="C1861" i="12"/>
  <c r="D1876" i="12"/>
  <c r="C1877" i="12"/>
  <c r="D1879" i="12"/>
  <c r="C1888" i="12"/>
  <c r="D1895" i="12"/>
  <c r="C1899" i="12"/>
  <c r="D1914" i="12"/>
  <c r="D1925" i="12"/>
  <c r="C1926" i="12"/>
  <c r="D1944" i="12"/>
  <c r="C1945" i="12"/>
  <c r="D1947" i="12"/>
  <c r="C1956" i="12"/>
  <c r="C1959" i="12"/>
  <c r="D1977" i="12"/>
  <c r="C1984" i="12"/>
  <c r="D1992" i="12"/>
  <c r="C2001" i="12"/>
  <c r="D2014" i="12"/>
  <c r="C2015" i="12"/>
  <c r="D2018" i="12"/>
  <c r="C2019" i="12"/>
  <c r="D2022" i="12"/>
  <c r="C2023" i="12"/>
  <c r="D2041" i="12"/>
  <c r="C2042" i="12"/>
  <c r="D2072" i="12"/>
  <c r="C2073" i="12"/>
  <c r="D2101" i="12"/>
  <c r="C2102" i="12"/>
  <c r="D2118" i="12"/>
  <c r="C2119" i="12"/>
  <c r="D2131" i="12"/>
  <c r="C2132" i="12"/>
  <c r="D2147" i="12"/>
  <c r="C2148" i="12"/>
  <c r="D2158" i="12"/>
  <c r="C2159" i="12"/>
  <c r="D2162" i="12"/>
  <c r="C2163" i="12"/>
  <c r="D2166" i="12"/>
  <c r="C2167" i="12"/>
  <c r="D2170" i="12"/>
  <c r="C2171" i="12"/>
  <c r="D2174" i="12"/>
  <c r="C2175" i="12"/>
  <c r="D2178" i="12"/>
  <c r="C2179" i="12"/>
  <c r="D2182" i="12"/>
  <c r="C2183" i="12"/>
  <c r="D2186" i="12"/>
  <c r="C2187" i="12"/>
  <c r="D2190" i="12"/>
  <c r="C2191" i="12"/>
  <c r="D2194" i="12"/>
  <c r="C2195" i="12"/>
  <c r="D2198" i="12"/>
  <c r="C2199" i="12"/>
  <c r="D2202" i="12"/>
  <c r="C2203" i="12"/>
  <c r="D2206" i="12"/>
  <c r="C2207" i="12"/>
  <c r="D2234" i="12"/>
  <c r="C2235" i="12"/>
  <c r="D2238" i="12"/>
  <c r="C2239" i="12"/>
  <c r="D2258" i="12"/>
  <c r="C2259" i="12"/>
  <c r="D2262" i="12"/>
  <c r="C2263" i="12"/>
  <c r="D2266" i="12"/>
  <c r="C2267" i="12"/>
  <c r="D2290" i="12"/>
  <c r="C2291" i="12"/>
  <c r="D2294" i="12"/>
  <c r="C2295" i="12"/>
  <c r="D2298" i="12"/>
  <c r="C2299" i="12"/>
  <c r="D2394" i="12"/>
  <c r="C2395" i="12"/>
  <c r="D2398" i="12"/>
  <c r="C2399" i="12"/>
  <c r="D2412" i="12"/>
  <c r="D2431" i="12"/>
  <c r="D2471" i="12"/>
  <c r="C2472" i="12"/>
  <c r="D2475" i="12"/>
  <c r="C2476" i="12"/>
  <c r="D2478" i="12"/>
  <c r="C2494" i="12"/>
  <c r="D2503" i="12"/>
  <c r="C2504" i="12"/>
  <c r="D2512" i="12"/>
  <c r="C2521" i="12"/>
  <c r="D2523" i="12"/>
  <c r="C2541" i="12"/>
  <c r="D2550" i="12"/>
  <c r="C2551" i="12"/>
  <c r="D2553" i="12"/>
  <c r="C2557" i="12"/>
  <c r="C2564" i="12"/>
  <c r="C2571" i="12"/>
  <c r="D2577" i="12"/>
  <c r="C2582" i="12"/>
  <c r="C2585" i="12"/>
  <c r="D2599" i="12"/>
  <c r="C2600" i="12"/>
  <c r="D2615" i="12"/>
  <c r="C2616" i="12"/>
  <c r="D2622" i="12"/>
  <c r="C2623" i="12"/>
  <c r="D2649" i="12"/>
  <c r="C2650" i="12"/>
  <c r="D2652" i="12"/>
  <c r="C2668" i="12"/>
  <c r="D2686" i="12"/>
  <c r="C2687" i="12"/>
  <c r="D2692" i="12"/>
  <c r="C2694" i="12"/>
  <c r="D2709" i="12"/>
  <c r="C2730" i="12"/>
  <c r="D2732" i="12"/>
  <c r="C2745" i="12"/>
  <c r="D2768" i="12"/>
  <c r="C2769" i="12"/>
  <c r="D2772" i="12"/>
  <c r="D2809" i="12"/>
  <c r="C2810" i="12"/>
  <c r="D2813" i="12"/>
  <c r="C2814" i="12"/>
  <c r="D2817" i="12"/>
  <c r="C2818" i="12"/>
  <c r="D2845" i="12"/>
  <c r="C2846" i="12"/>
  <c r="D2849" i="12"/>
  <c r="C2850" i="12"/>
  <c r="D2872" i="12"/>
  <c r="D2883" i="12"/>
  <c r="C2884" i="12"/>
  <c r="D2917" i="12"/>
  <c r="C2918" i="12"/>
  <c r="D2921" i="12"/>
  <c r="C2922" i="12"/>
  <c r="D2925" i="12"/>
  <c r="C2926" i="12"/>
  <c r="D2929" i="12"/>
  <c r="C2930" i="12"/>
  <c r="D2943" i="12"/>
  <c r="C2944" i="12"/>
  <c r="D2955" i="12"/>
  <c r="C2956" i="12"/>
  <c r="C2959" i="12"/>
  <c r="C2983" i="12"/>
  <c r="C2986" i="12"/>
  <c r="C2999" i="12"/>
  <c r="D1904" i="12"/>
  <c r="C1905" i="12"/>
  <c r="D1907" i="12"/>
  <c r="C1916" i="12"/>
  <c r="C1919" i="12"/>
  <c r="D1938" i="12"/>
  <c r="D1949" i="12"/>
  <c r="C1950" i="12"/>
  <c r="D1968" i="12"/>
  <c r="C1969" i="12"/>
  <c r="D1971" i="12"/>
  <c r="C1978" i="12"/>
  <c r="D1986" i="12"/>
  <c r="C1995" i="12"/>
  <c r="D2003" i="12"/>
  <c r="C2025" i="12"/>
  <c r="D2046" i="12"/>
  <c r="C2047" i="12"/>
  <c r="D2078" i="12"/>
  <c r="C2079" i="12"/>
  <c r="D2089" i="12"/>
  <c r="C2090" i="12"/>
  <c r="D2105" i="12"/>
  <c r="C2106" i="12"/>
  <c r="D2134" i="12"/>
  <c r="C2135" i="12"/>
  <c r="D2151" i="12"/>
  <c r="C2208" i="12"/>
  <c r="D2211" i="12"/>
  <c r="C2240" i="12"/>
  <c r="D2243" i="12"/>
  <c r="C2268" i="12"/>
  <c r="D2271" i="12"/>
  <c r="C2301" i="12"/>
  <c r="D2304" i="12"/>
  <c r="C2402" i="12"/>
  <c r="D2405" i="12"/>
  <c r="D2413" i="12"/>
  <c r="C2422" i="12"/>
  <c r="D2425" i="12"/>
  <c r="C2426" i="12"/>
  <c r="D2429" i="12"/>
  <c r="D2433" i="12"/>
  <c r="C2435" i="12"/>
  <c r="D2438" i="12"/>
  <c r="C2439" i="12"/>
  <c r="C2442" i="12"/>
  <c r="C2443" i="12"/>
  <c r="D2446" i="12"/>
  <c r="C2447" i="12"/>
  <c r="D2456" i="12"/>
  <c r="C2457" i="12"/>
  <c r="D2460" i="12"/>
  <c r="C2461" i="12"/>
  <c r="D2464" i="12"/>
  <c r="C2465" i="12"/>
  <c r="D2479" i="12"/>
  <c r="C2480" i="12"/>
  <c r="C2483" i="12"/>
  <c r="D2505" i="12"/>
  <c r="D2506" i="12"/>
  <c r="D2513" i="12"/>
  <c r="C2514" i="12"/>
  <c r="D2516" i="12"/>
  <c r="C2524" i="12"/>
  <c r="D2535" i="12"/>
  <c r="C2536" i="12"/>
  <c r="C2539" i="12"/>
  <c r="D2554" i="12"/>
  <c r="D2565" i="12"/>
  <c r="C2572" i="12"/>
  <c r="D2590" i="12"/>
  <c r="C2591" i="12"/>
  <c r="C2607" i="12"/>
  <c r="D2612" i="12"/>
  <c r="C2618" i="12"/>
  <c r="D2625" i="12"/>
  <c r="C2626" i="12"/>
  <c r="D2628" i="12"/>
  <c r="C2653" i="12"/>
  <c r="D2314" i="12"/>
  <c r="C2317" i="12"/>
  <c r="D2322" i="12"/>
  <c r="C2325" i="12"/>
  <c r="D2330" i="12"/>
  <c r="C2333" i="12"/>
  <c r="D2338" i="12"/>
  <c r="C2341" i="12"/>
  <c r="D2346" i="12"/>
  <c r="C2349" i="12"/>
  <c r="D2354" i="12"/>
  <c r="C2357" i="12"/>
  <c r="D2362" i="12"/>
  <c r="C2365" i="12"/>
  <c r="D2370" i="12"/>
  <c r="C2373" i="12"/>
  <c r="C2378" i="12"/>
  <c r="C2381" i="12"/>
  <c r="D2386" i="12"/>
  <c r="D2484" i="12"/>
  <c r="D2530" i="12"/>
  <c r="D2532" i="12"/>
  <c r="D2545" i="12"/>
  <c r="C2546" i="12"/>
  <c r="C2548" i="12"/>
  <c r="D2587" i="12"/>
  <c r="C2604" i="12"/>
  <c r="C2663" i="12"/>
  <c r="D2693" i="12"/>
  <c r="C2753" i="12"/>
  <c r="D2758" i="12"/>
  <c r="D2800" i="12"/>
  <c r="C2803" i="12"/>
  <c r="D2871" i="12"/>
  <c r="D2892" i="12"/>
  <c r="C2895" i="12"/>
  <c r="D2954" i="12"/>
  <c r="C2981" i="12"/>
  <c r="D2997" i="12"/>
  <c r="D1728" i="12"/>
  <c r="C1729" i="12"/>
  <c r="D1732" i="12"/>
  <c r="C1733" i="12"/>
  <c r="D1736" i="12"/>
  <c r="C1737" i="12"/>
  <c r="D1739" i="12"/>
  <c r="C1747" i="12"/>
  <c r="D1765" i="12"/>
  <c r="C1766" i="12"/>
  <c r="D1813" i="12"/>
  <c r="C1814" i="12"/>
  <c r="D1824" i="12"/>
  <c r="C1825" i="12"/>
  <c r="D1835" i="12"/>
  <c r="C1848" i="12"/>
  <c r="C1851" i="12"/>
  <c r="D1858" i="12"/>
  <c r="C1860" i="12"/>
  <c r="D1867" i="12"/>
  <c r="C1876" i="12"/>
  <c r="C1879" i="12"/>
  <c r="D1890" i="12"/>
  <c r="C1895" i="12"/>
  <c r="D1913" i="12"/>
  <c r="C1914" i="12"/>
  <c r="D1924" i="12"/>
  <c r="C1925" i="12"/>
  <c r="D1927" i="12"/>
  <c r="C1944" i="12"/>
  <c r="C1947" i="12"/>
  <c r="D1958" i="12"/>
  <c r="C1977" i="12"/>
  <c r="D1985" i="12"/>
  <c r="C1992" i="12"/>
  <c r="D2000" i="12"/>
  <c r="D2013" i="12"/>
  <c r="C2014" i="12"/>
  <c r="D2017" i="12"/>
  <c r="C2018" i="12"/>
  <c r="D2021" i="12"/>
  <c r="C2022" i="12"/>
  <c r="D2040" i="12"/>
  <c r="C2041" i="12"/>
  <c r="D2044" i="12"/>
  <c r="C2072" i="12"/>
  <c r="D2075" i="12"/>
  <c r="C2101" i="12"/>
  <c r="D2117" i="12"/>
  <c r="C2118" i="12"/>
  <c r="D2130" i="12"/>
  <c r="C2131" i="12"/>
  <c r="D2146" i="12"/>
  <c r="C2147" i="12"/>
  <c r="D2157" i="12"/>
  <c r="C2158" i="12"/>
  <c r="D2161" i="12"/>
  <c r="C2162" i="12"/>
  <c r="D2165" i="12"/>
  <c r="C2166" i="12"/>
  <c r="D2169" i="12"/>
  <c r="C2170" i="12"/>
  <c r="D2173" i="12"/>
  <c r="C2174" i="12"/>
  <c r="D2177" i="12"/>
  <c r="C2178" i="12"/>
  <c r="D2181" i="12"/>
  <c r="C2182" i="12"/>
  <c r="D2185" i="12"/>
  <c r="C2186" i="12"/>
  <c r="D2189" i="12"/>
  <c r="C2190" i="12"/>
  <c r="D2193" i="12"/>
  <c r="C2194" i="12"/>
  <c r="D2197" i="12"/>
  <c r="C2198" i="12"/>
  <c r="D2201" i="12"/>
  <c r="C2202" i="12"/>
  <c r="D2205" i="12"/>
  <c r="C2206" i="12"/>
  <c r="D2233" i="12"/>
  <c r="C2234" i="12"/>
  <c r="D2237" i="12"/>
  <c r="C2238" i="12"/>
  <c r="D2257" i="12"/>
  <c r="C2258" i="12"/>
  <c r="D2261" i="12"/>
  <c r="C2262" i="12"/>
  <c r="D2265" i="12"/>
  <c r="C2266" i="12"/>
  <c r="D2289" i="12"/>
  <c r="C2290" i="12"/>
  <c r="D2293" i="12"/>
  <c r="C2294" i="12"/>
  <c r="D2297" i="12"/>
  <c r="C2298" i="12"/>
  <c r="D2393" i="12"/>
  <c r="C2394" i="12"/>
  <c r="D2397" i="12"/>
  <c r="C2398" i="12"/>
  <c r="D2401" i="12"/>
  <c r="C2412" i="12"/>
  <c r="C2431" i="12"/>
  <c r="D2470" i="12"/>
  <c r="C2471" i="12"/>
  <c r="D2474" i="12"/>
  <c r="C2475" i="12"/>
  <c r="C2478" i="12"/>
  <c r="D2495" i="12"/>
  <c r="C2503" i="12"/>
  <c r="D2511" i="12"/>
  <c r="C2512" i="12"/>
  <c r="C2523" i="12"/>
  <c r="D2549" i="12"/>
  <c r="C2550" i="12"/>
  <c r="C2553" i="12"/>
  <c r="D2563" i="12"/>
  <c r="D2570" i="12"/>
  <c r="C2577" i="12"/>
  <c r="D2584" i="12"/>
  <c r="D2598" i="12"/>
  <c r="C2599" i="12"/>
  <c r="D2614" i="12"/>
  <c r="C2615" i="12"/>
  <c r="D2621" i="12"/>
  <c r="C2622" i="12"/>
  <c r="D2624" i="12"/>
  <c r="C2649" i="12"/>
  <c r="C2652" i="12"/>
  <c r="D2677" i="12"/>
  <c r="C2686" i="12"/>
  <c r="D2691" i="12"/>
  <c r="C2692" i="12"/>
  <c r="D2701" i="12"/>
  <c r="C2709" i="12"/>
  <c r="C2732" i="12"/>
  <c r="D2767" i="12"/>
  <c r="C2768" i="12"/>
  <c r="D2771" i="12"/>
  <c r="C2772" i="12"/>
  <c r="D2808" i="12"/>
  <c r="C2809" i="12"/>
  <c r="D2812" i="12"/>
  <c r="C2813" i="12"/>
  <c r="D2816" i="12"/>
  <c r="C2817" i="12"/>
  <c r="D2820" i="12"/>
  <c r="C2845" i="12"/>
  <c r="D2848" i="12"/>
  <c r="C2849" i="12"/>
  <c r="D2852" i="12"/>
  <c r="C2872" i="12"/>
  <c r="D2882" i="12"/>
  <c r="C2883" i="12"/>
  <c r="D2916" i="12"/>
  <c r="C2917" i="12"/>
  <c r="D2920" i="12"/>
  <c r="C2921" i="12"/>
  <c r="D2924" i="12"/>
  <c r="C2925" i="12"/>
  <c r="D2928" i="12"/>
  <c r="C2929" i="12"/>
  <c r="D2942" i="12"/>
  <c r="C2943" i="12"/>
  <c r="D2945" i="12"/>
  <c r="C2955" i="12"/>
  <c r="D2958" i="12"/>
  <c r="D2985" i="12"/>
  <c r="C3001" i="12"/>
  <c r="C1904" i="12"/>
  <c r="C1907" i="12"/>
  <c r="D1918" i="12"/>
  <c r="D1937" i="12"/>
  <c r="C1938" i="12"/>
  <c r="D1948" i="12"/>
  <c r="C1949" i="12"/>
  <c r="D1951" i="12"/>
  <c r="C1968" i="12"/>
  <c r="C1971" i="12"/>
  <c r="D1979" i="12"/>
  <c r="C1986" i="12"/>
  <c r="D1994" i="12"/>
  <c r="C2003" i="12"/>
  <c r="D2045" i="12"/>
  <c r="C2046" i="12"/>
  <c r="D2077" i="12"/>
  <c r="C2078" i="12"/>
  <c r="D2088" i="12"/>
  <c r="C2089" i="12"/>
  <c r="D2104" i="12"/>
  <c r="C2105" i="12"/>
  <c r="D2133" i="12"/>
  <c r="C2134" i="12"/>
  <c r="D2150" i="12"/>
  <c r="C2151" i="12"/>
  <c r="D2210" i="12"/>
  <c r="C2211" i="12"/>
  <c r="D2242" i="12"/>
  <c r="C2243" i="12"/>
  <c r="D2270" i="12"/>
  <c r="C2271" i="12"/>
  <c r="D2303" i="12"/>
  <c r="C2304" i="12"/>
  <c r="D2404" i="12"/>
  <c r="C2405" i="12"/>
  <c r="C2413" i="12"/>
  <c r="D2424" i="12"/>
  <c r="C2425" i="12"/>
  <c r="D2427" i="12"/>
  <c r="C2429" i="12"/>
  <c r="D2432" i="12"/>
  <c r="C2433" i="12"/>
  <c r="D2437" i="12"/>
  <c r="C2438" i="12"/>
  <c r="D2441" i="12"/>
  <c r="D2442" i="12"/>
  <c r="D2445" i="12"/>
  <c r="C2446" i="12"/>
  <c r="D2455" i="12"/>
  <c r="C2456" i="12"/>
  <c r="D2458" i="12"/>
  <c r="C2460" i="12"/>
  <c r="D2463" i="12"/>
  <c r="C2464" i="12"/>
  <c r="D2467" i="12"/>
  <c r="C2479" i="12"/>
  <c r="D2482" i="12"/>
  <c r="D2497" i="12"/>
  <c r="C2505" i="12"/>
  <c r="D2507" i="12"/>
  <c r="C2513" i="12"/>
  <c r="C2516" i="12"/>
  <c r="D2534" i="12"/>
  <c r="C2535" i="12"/>
  <c r="D2538" i="12"/>
  <c r="D2544" i="12"/>
  <c r="C2554" i="12"/>
  <c r="D2558" i="12"/>
  <c r="C2565" i="12"/>
  <c r="D2578" i="12"/>
  <c r="C2590" i="12"/>
  <c r="D2606" i="12"/>
  <c r="C2612" i="12"/>
  <c r="D2619" i="12"/>
  <c r="C2625" i="12"/>
  <c r="C2628" i="12"/>
  <c r="D2655" i="12"/>
  <c r="D2682" i="12"/>
  <c r="C2683" i="12"/>
  <c r="D2696" i="12"/>
  <c r="C2697" i="12"/>
  <c r="D2734" i="12"/>
  <c r="C2735" i="12"/>
  <c r="D2746" i="12"/>
  <c r="C2747" i="12"/>
  <c r="C2750" i="12"/>
  <c r="D2821" i="12"/>
  <c r="C2822" i="12"/>
  <c r="D2825" i="12"/>
  <c r="C2826" i="12"/>
  <c r="C2309" i="12"/>
  <c r="C2311" i="12"/>
  <c r="D2313" i="12"/>
  <c r="C2314" i="12"/>
  <c r="D2316" i="12"/>
  <c r="C2319" i="12"/>
  <c r="D2321" i="12"/>
  <c r="C2322" i="12"/>
  <c r="D2324" i="12"/>
  <c r="C2327" i="12"/>
  <c r="D2329" i="12"/>
  <c r="C2330" i="12"/>
  <c r="D2332" i="12"/>
  <c r="C2335" i="12"/>
  <c r="D2337" i="12"/>
  <c r="C2338" i="12"/>
  <c r="D2340" i="12"/>
  <c r="C2343" i="12"/>
  <c r="D2345" i="12"/>
  <c r="C2346" i="12"/>
  <c r="D2348" i="12"/>
  <c r="C2351" i="12"/>
  <c r="D2353" i="12"/>
  <c r="C2354" i="12"/>
  <c r="D2356" i="12"/>
  <c r="C2359" i="12"/>
  <c r="D2361" i="12"/>
  <c r="C2362" i="12"/>
  <c r="D2364" i="12"/>
  <c r="C2367" i="12"/>
  <c r="D2369" i="12"/>
  <c r="C2370" i="12"/>
  <c r="D2372" i="12"/>
  <c r="C2375" i="12"/>
  <c r="D2377" i="12"/>
  <c r="D2378" i="12"/>
  <c r="D2380" i="12"/>
  <c r="C2383" i="12"/>
  <c r="D2385" i="12"/>
  <c r="C2386" i="12"/>
  <c r="D2388" i="12"/>
  <c r="D2498" i="12"/>
  <c r="D2529" i="12"/>
  <c r="C2530" i="12"/>
  <c r="C2532" i="12"/>
  <c r="C2545" i="12"/>
  <c r="D2603" i="12"/>
  <c r="D2605" i="12"/>
  <c r="D2662" i="12"/>
  <c r="C2665" i="12"/>
  <c r="D2667" i="12"/>
  <c r="C2693" i="12"/>
  <c r="D2752" i="12"/>
  <c r="C2755" i="12"/>
  <c r="D2757" i="12"/>
  <c r="C2758" i="12"/>
  <c r="D2760" i="12"/>
  <c r="C2797" i="12"/>
  <c r="D2799" i="12"/>
  <c r="C2800" i="12"/>
  <c r="D2802" i="12"/>
  <c r="C2805" i="12"/>
  <c r="D2807" i="12"/>
  <c r="D2870" i="12"/>
  <c r="C2871" i="12"/>
  <c r="C2892" i="12"/>
  <c r="D2894" i="12"/>
  <c r="C2897" i="12"/>
  <c r="C2954" i="12"/>
  <c r="D2980" i="12"/>
  <c r="C2982" i="12"/>
  <c r="C2996" i="12"/>
  <c r="C2997" i="12"/>
  <c r="C1728" i="12"/>
  <c r="D1731" i="12"/>
  <c r="C1732" i="12"/>
  <c r="D1735" i="12"/>
  <c r="C1736" i="12"/>
  <c r="C1739" i="12"/>
  <c r="D1764" i="12"/>
  <c r="C1765" i="12"/>
  <c r="D1812" i="12"/>
  <c r="C1813" i="12"/>
  <c r="D1815" i="12"/>
  <c r="C1824" i="12"/>
  <c r="D1831" i="12"/>
  <c r="C1835" i="12"/>
  <c r="D1850" i="12"/>
  <c r="D1857" i="12"/>
  <c r="C1858" i="12"/>
  <c r="D1862" i="12"/>
  <c r="C1867" i="12"/>
  <c r="D1878" i="12"/>
  <c r="D1889" i="12"/>
  <c r="C1890" i="12"/>
  <c r="D1912" i="12"/>
  <c r="C1913" i="12"/>
  <c r="D1915" i="12"/>
  <c r="C1924" i="12"/>
  <c r="C1927" i="12"/>
  <c r="D1946" i="12"/>
  <c r="D1957" i="12"/>
  <c r="C1958" i="12"/>
  <c r="D1976" i="12"/>
  <c r="C1985" i="12"/>
  <c r="D1993" i="12"/>
  <c r="C2000" i="12"/>
  <c r="D2012" i="12"/>
  <c r="C2013" i="12"/>
  <c r="D2016" i="12"/>
  <c r="C2017" i="12"/>
  <c r="D2020" i="12"/>
  <c r="C2021" i="12"/>
  <c r="D2024" i="12"/>
  <c r="C2040" i="12"/>
  <c r="D2043" i="12"/>
  <c r="C2044" i="12"/>
  <c r="D2074" i="12"/>
  <c r="C2075" i="12"/>
  <c r="D2103" i="12"/>
  <c r="C2117" i="12"/>
  <c r="D2129" i="12"/>
  <c r="C2130" i="12"/>
  <c r="D2145" i="12"/>
  <c r="C2146" i="12"/>
  <c r="D2156" i="12"/>
  <c r="C2157" i="12"/>
  <c r="D2160" i="12"/>
  <c r="C2161" i="12"/>
  <c r="D2164" i="12"/>
  <c r="C2165" i="12"/>
  <c r="D2168" i="12"/>
  <c r="C2169" i="12"/>
  <c r="D2172" i="12"/>
  <c r="C2173" i="12"/>
  <c r="D2176" i="12"/>
  <c r="C2177" i="12"/>
  <c r="D2180" i="12"/>
  <c r="C2181" i="12"/>
  <c r="D2184" i="12"/>
  <c r="C2185" i="12"/>
  <c r="D2188" i="12"/>
  <c r="C2189" i="12"/>
  <c r="D2192" i="12"/>
  <c r="C2193" i="12"/>
  <c r="D2196" i="12"/>
  <c r="C2197" i="12"/>
  <c r="D2200" i="12"/>
  <c r="C2201" i="12"/>
  <c r="D2204" i="12"/>
  <c r="C2205" i="12"/>
  <c r="D2232" i="12"/>
  <c r="C2233" i="12"/>
  <c r="D2236" i="12"/>
  <c r="C2237" i="12"/>
  <c r="D2256" i="12"/>
  <c r="C2257" i="12"/>
  <c r="D2260" i="12"/>
  <c r="C2261" i="12"/>
  <c r="D2264" i="12"/>
  <c r="C2265" i="12"/>
  <c r="D2288" i="12"/>
  <c r="C2289" i="12"/>
  <c r="D2292" i="12"/>
  <c r="C2293" i="12"/>
  <c r="D2296" i="12"/>
  <c r="C2297" i="12"/>
  <c r="D2300" i="12"/>
  <c r="C2393" i="12"/>
  <c r="D2396" i="12"/>
  <c r="C2397" i="12"/>
  <c r="D2400" i="12"/>
  <c r="C2401" i="12"/>
  <c r="D2428" i="12"/>
  <c r="D2459" i="12"/>
  <c r="C2470" i="12"/>
  <c r="D2473" i="12"/>
  <c r="C2474" i="12"/>
  <c r="D2477" i="12"/>
  <c r="C2495" i="12"/>
  <c r="D2510" i="12"/>
  <c r="C2511" i="12"/>
  <c r="D2522" i="12"/>
  <c r="D2542" i="12"/>
  <c r="C2549" i="12"/>
  <c r="D2552" i="12"/>
  <c r="D2562" i="12"/>
  <c r="C2563" i="12"/>
  <c r="D2569" i="12"/>
  <c r="C2570" i="12"/>
  <c r="D2576" i="12"/>
  <c r="D2583" i="12"/>
  <c r="C2584" i="12"/>
  <c r="D2589" i="12"/>
  <c r="C2598" i="12"/>
  <c r="D2610" i="12"/>
  <c r="C2614" i="12"/>
  <c r="D2617" i="12"/>
  <c r="C2621" i="12"/>
  <c r="C2624" i="12"/>
  <c r="D2651" i="12"/>
  <c r="D2669" i="12"/>
  <c r="C2677" i="12"/>
  <c r="D2688" i="12"/>
  <c r="C2691" i="12"/>
  <c r="D2700" i="12"/>
  <c r="C2701" i="12"/>
  <c r="D2731" i="12"/>
  <c r="D2766" i="12"/>
  <c r="C2767" i="12"/>
  <c r="C2770" i="12"/>
  <c r="C2771" i="12"/>
  <c r="D2773" i="12"/>
  <c r="C2808" i="12"/>
  <c r="D2811" i="12"/>
  <c r="C2812" i="12"/>
  <c r="D2815" i="12"/>
  <c r="C2816" i="12"/>
  <c r="D2819" i="12"/>
  <c r="C2820" i="12"/>
  <c r="D2847" i="12"/>
  <c r="C2848" i="12"/>
  <c r="D2851" i="12"/>
  <c r="C2852" i="12"/>
  <c r="D2873" i="12"/>
  <c r="C2882" i="12"/>
  <c r="D2885" i="12"/>
  <c r="C2916" i="12"/>
  <c r="D2919" i="12"/>
  <c r="C2920" i="12"/>
  <c r="D2923" i="12"/>
  <c r="C2924" i="12"/>
  <c r="D2927" i="12"/>
  <c r="C2928" i="12"/>
  <c r="D2941" i="12"/>
  <c r="C2942" i="12"/>
  <c r="C2945" i="12"/>
  <c r="D2957" i="12"/>
  <c r="C2958" i="12"/>
  <c r="D2984" i="12"/>
  <c r="C2985" i="12"/>
  <c r="C3000" i="12"/>
  <c r="D3001" i="12"/>
  <c r="D1906" i="12"/>
  <c r="D1917" i="12"/>
  <c r="C1918" i="12"/>
  <c r="D1936" i="12"/>
  <c r="C1937" i="12"/>
  <c r="D1939" i="12"/>
  <c r="C1948" i="12"/>
  <c r="C1951" i="12"/>
  <c r="D1970" i="12"/>
  <c r="C1979" i="12"/>
  <c r="D1987" i="12"/>
  <c r="C1994" i="12"/>
  <c r="D2002" i="12"/>
  <c r="D2026" i="12"/>
  <c r="C2045" i="12"/>
  <c r="D2076" i="12"/>
  <c r="C2077" i="12"/>
  <c r="D2080" i="12"/>
  <c r="C2088" i="12"/>
  <c r="D2091" i="12"/>
  <c r="C2104" i="12"/>
  <c r="D2107" i="12"/>
  <c r="C2133" i="12"/>
  <c r="D2149" i="12"/>
  <c r="C2150" i="12"/>
  <c r="D2209" i="12"/>
  <c r="C2210" i="12"/>
  <c r="D2241" i="12"/>
  <c r="C2242" i="12"/>
  <c r="D2269" i="12"/>
  <c r="C2270" i="12"/>
  <c r="D2302" i="12"/>
  <c r="C2303" i="12"/>
  <c r="D2403" i="12"/>
  <c r="C2404" i="12"/>
  <c r="D2406" i="12"/>
  <c r="D2423" i="12"/>
  <c r="C2424" i="12"/>
  <c r="C2427" i="12"/>
  <c r="D2430" i="12"/>
  <c r="C2432" i="12"/>
  <c r="D2436" i="12"/>
  <c r="C2437" i="12"/>
  <c r="D2440" i="12"/>
  <c r="C2441" i="12"/>
  <c r="D2444" i="12"/>
  <c r="C2445" i="12"/>
  <c r="D2454" i="12"/>
  <c r="C2455" i="12"/>
  <c r="C2458" i="12"/>
  <c r="D2462" i="12"/>
  <c r="C2463" i="12"/>
  <c r="D2466" i="12"/>
  <c r="C2467" i="12"/>
  <c r="D2481" i="12"/>
  <c r="C2482" i="12"/>
  <c r="D2496" i="12"/>
  <c r="C2497" i="12"/>
  <c r="C2507" i="12"/>
  <c r="D2515" i="12"/>
  <c r="C2313" i="12"/>
  <c r="D2318" i="12"/>
  <c r="C2321" i="12"/>
  <c r="D2326" i="12"/>
  <c r="C2329" i="12"/>
  <c r="D2334" i="12"/>
  <c r="C2337" i="12"/>
  <c r="D2342" i="12"/>
  <c r="C2345" i="12"/>
  <c r="D2350" i="12"/>
  <c r="C2353" i="12"/>
  <c r="D2358" i="12"/>
  <c r="C2361" i="12"/>
  <c r="D2366" i="12"/>
  <c r="C2369" i="12"/>
  <c r="D2374" i="12"/>
  <c r="C2377" i="12"/>
  <c r="D2382" i="12"/>
  <c r="C2385" i="12"/>
  <c r="D2485" i="12"/>
  <c r="C2498" i="12"/>
  <c r="C2529" i="12"/>
  <c r="C2547" i="12"/>
  <c r="D2586" i="12"/>
  <c r="D2602" i="12"/>
  <c r="C2603" i="12"/>
  <c r="C2605" i="12"/>
  <c r="D2664" i="12"/>
  <c r="C2667" i="12"/>
  <c r="D2754" i="12"/>
  <c r="C2757" i="12"/>
  <c r="D2761" i="12"/>
  <c r="C2799" i="12"/>
  <c r="D2804" i="12"/>
  <c r="C2807" i="12"/>
  <c r="C2870" i="12"/>
  <c r="D2896" i="12"/>
  <c r="D2996" i="12"/>
  <c r="C2998" i="12"/>
  <c r="D1730" i="12"/>
  <c r="C1731" i="12"/>
  <c r="D1734" i="12"/>
  <c r="C1735" i="12"/>
  <c r="D1738" i="12"/>
  <c r="D1763" i="12"/>
  <c r="C1764" i="12"/>
  <c r="D1767" i="12"/>
  <c r="C1812" i="12"/>
  <c r="C1815" i="12"/>
  <c r="D1826" i="12"/>
  <c r="C1831" i="12"/>
  <c r="D1849" i="12"/>
  <c r="C1850" i="12"/>
  <c r="D1856" i="12"/>
  <c r="C1857" i="12"/>
  <c r="D1861" i="12"/>
  <c r="C1862" i="12"/>
  <c r="D1877" i="12"/>
  <c r="C1878" i="12"/>
  <c r="D1888" i="12"/>
  <c r="C1889" i="12"/>
  <c r="D1899" i="12"/>
  <c r="C1912" i="12"/>
  <c r="C1915" i="12"/>
  <c r="D1926" i="12"/>
  <c r="D1945" i="12"/>
  <c r="C1946" i="12"/>
  <c r="D1956" i="12"/>
  <c r="C1957" i="12"/>
  <c r="D1959" i="12"/>
  <c r="C1976" i="12"/>
  <c r="D1984" i="12"/>
  <c r="C1993" i="12"/>
  <c r="D2001" i="12"/>
  <c r="C2012" i="12"/>
  <c r="D2015" i="12"/>
  <c r="C2016" i="12"/>
  <c r="D2019" i="12"/>
  <c r="C2020" i="12"/>
  <c r="D2023" i="12"/>
  <c r="C2024" i="12"/>
  <c r="D2042" i="12"/>
  <c r="C2043" i="12"/>
  <c r="D2073" i="12"/>
  <c r="C2074" i="12"/>
  <c r="D2102" i="12"/>
  <c r="C2103" i="12"/>
  <c r="D2119" i="12"/>
  <c r="C2129" i="12"/>
  <c r="D2132" i="12"/>
  <c r="C2145" i="12"/>
  <c r="D2148" i="12"/>
  <c r="C2156" i="12"/>
  <c r="D2159" i="12"/>
  <c r="C2160" i="12"/>
  <c r="D2163" i="12"/>
  <c r="C2164" i="12"/>
  <c r="D2167" i="12"/>
  <c r="C2168" i="12"/>
  <c r="D2171" i="12"/>
  <c r="C2172" i="12"/>
  <c r="D2175" i="12"/>
  <c r="C2176" i="12"/>
  <c r="D2179" i="12"/>
  <c r="C2180" i="12"/>
  <c r="D2183" i="12"/>
  <c r="C2184" i="12"/>
  <c r="D2187" i="12"/>
  <c r="C2188" i="12"/>
  <c r="D2191" i="12"/>
  <c r="C2192" i="12"/>
  <c r="D2195" i="12"/>
  <c r="C2196" i="12"/>
  <c r="D2199" i="12"/>
  <c r="C2200" i="12"/>
  <c r="D2203" i="12"/>
  <c r="C2204" i="12"/>
  <c r="D2207" i="12"/>
  <c r="C2232" i="12"/>
  <c r="D2235" i="12"/>
  <c r="C2236" i="12"/>
  <c r="D2239" i="12"/>
  <c r="C2256" i="12"/>
  <c r="D2259" i="12"/>
  <c r="C2260" i="12"/>
  <c r="D2263" i="12"/>
  <c r="C2264" i="12"/>
  <c r="D2267" i="12"/>
  <c r="C2288" i="12"/>
  <c r="D2291" i="12"/>
  <c r="C2292" i="12"/>
  <c r="D2295" i="12"/>
  <c r="C2296" i="12"/>
  <c r="D2299" i="12"/>
  <c r="C2300" i="12"/>
  <c r="D2395" i="12"/>
  <c r="C2396" i="12"/>
  <c r="D2399" i="12"/>
  <c r="C2400" i="12"/>
  <c r="C2428" i="12"/>
  <c r="C2459" i="12"/>
  <c r="D2472" i="12"/>
  <c r="C2473" i="12"/>
  <c r="D2476" i="12"/>
  <c r="C2477" i="12"/>
  <c r="D2494" i="12"/>
  <c r="D2504" i="12"/>
  <c r="C2510" i="12"/>
  <c r="D2521" i="12"/>
  <c r="C2522" i="12"/>
  <c r="D2541" i="12"/>
  <c r="C2542" i="12"/>
  <c r="D2551" i="12"/>
  <c r="C2552" i="12"/>
  <c r="D2557" i="12"/>
  <c r="C2562" i="12"/>
  <c r="D2564" i="12"/>
  <c r="C2569" i="12"/>
  <c r="D2571" i="12"/>
  <c r="C2576" i="12"/>
  <c r="D2582" i="12"/>
  <c r="C2583" i="12"/>
  <c r="D2585" i="12"/>
  <c r="C2589" i="12"/>
  <c r="D2600" i="12"/>
  <c r="C2610" i="12"/>
  <c r="D2616" i="12"/>
  <c r="C2617" i="12"/>
  <c r="D2623" i="12"/>
  <c r="D2650" i="12"/>
  <c r="C2651" i="12"/>
  <c r="D2668" i="12"/>
  <c r="C2669" i="12"/>
  <c r="D2687" i="12"/>
  <c r="C2688" i="12"/>
  <c r="D2694" i="12"/>
  <c r="C2700" i="12"/>
  <c r="D2730" i="12"/>
  <c r="C2731" i="12"/>
  <c r="D2745" i="12"/>
  <c r="C2766" i="12"/>
  <c r="D2769" i="12"/>
  <c r="D2770" i="12"/>
  <c r="C2773" i="12"/>
  <c r="D2810" i="12"/>
  <c r="C2811" i="12"/>
  <c r="D2814" i="12"/>
  <c r="C2815" i="12"/>
  <c r="D2818" i="12"/>
  <c r="C2819" i="12"/>
  <c r="D2846" i="12"/>
  <c r="C2847" i="12"/>
  <c r="D2850" i="12"/>
  <c r="C2851" i="12"/>
  <c r="C2873" i="12"/>
  <c r="D2884" i="12"/>
  <c r="C2885" i="12"/>
  <c r="D2918" i="12"/>
  <c r="C2919" i="12"/>
  <c r="D2922" i="12"/>
  <c r="C2923" i="12"/>
  <c r="D2926" i="12"/>
  <c r="C2927" i="12"/>
  <c r="D2930" i="12"/>
  <c r="C2941" i="12"/>
  <c r="D2944" i="12"/>
  <c r="D2956" i="12"/>
  <c r="C2957" i="12"/>
  <c r="D2959" i="12"/>
  <c r="D2983" i="12"/>
  <c r="C2984" i="12"/>
  <c r="D2986" i="12"/>
  <c r="D2999" i="12"/>
  <c r="D3000" i="12"/>
  <c r="D1905" i="12"/>
  <c r="C1906" i="12"/>
  <c r="D1916" i="12"/>
  <c r="C1917" i="12"/>
  <c r="D1919" i="12"/>
  <c r="C1936" i="12"/>
  <c r="C1939" i="12"/>
  <c r="D1950" i="12"/>
  <c r="D1969" i="12"/>
  <c r="C1970" i="12"/>
  <c r="D1978" i="12"/>
  <c r="C1987" i="12"/>
  <c r="D1995" i="12"/>
  <c r="C2002" i="12"/>
  <c r="D2025" i="12"/>
  <c r="C2026" i="12"/>
  <c r="D2047" i="12"/>
  <c r="C2076" i="12"/>
  <c r="D2079" i="12"/>
  <c r="C2080" i="12"/>
  <c r="D2090" i="12"/>
  <c r="C2091" i="12"/>
  <c r="D2106" i="12"/>
  <c r="C2107" i="12"/>
  <c r="D2135" i="12"/>
  <c r="C2149" i="12"/>
  <c r="D2208" i="12"/>
  <c r="C2209" i="12"/>
  <c r="D2240" i="12"/>
  <c r="C2241" i="12"/>
  <c r="D2268" i="12"/>
  <c r="C2269" i="12"/>
  <c r="D2301" i="12"/>
  <c r="C2302" i="12"/>
  <c r="D2402" i="12"/>
  <c r="C2403" i="12"/>
  <c r="C2406" i="12"/>
  <c r="D2422" i="12"/>
  <c r="C2423" i="12"/>
  <c r="D2426" i="12"/>
  <c r="C2430" i="12"/>
  <c r="D2435" i="12"/>
  <c r="C2436" i="12"/>
  <c r="D2439" i="12"/>
  <c r="C2440" i="12"/>
  <c r="D2443" i="12"/>
  <c r="C2444" i="12"/>
  <c r="D2447" i="12"/>
  <c r="C2454" i="12"/>
  <c r="D2457" i="12"/>
  <c r="D2461" i="12"/>
  <c r="C2462" i="12"/>
  <c r="D2465" i="12"/>
  <c r="C2466" i="12"/>
  <c r="D2480" i="12"/>
  <c r="C2481" i="12"/>
  <c r="D2483" i="12"/>
  <c r="C2496" i="12"/>
  <c r="C2506" i="12"/>
  <c r="D2514" i="12"/>
  <c r="C2515" i="12"/>
  <c r="D2524" i="12"/>
  <c r="C2533" i="12"/>
  <c r="D2536" i="12"/>
  <c r="C2537" i="12"/>
  <c r="D2539" i="12"/>
  <c r="C2543" i="12"/>
  <c r="C2555" i="12"/>
  <c r="D2572" i="12"/>
  <c r="C2573" i="12"/>
  <c r="D2591" i="12"/>
  <c r="C2592" i="12"/>
  <c r="D2607" i="12"/>
  <c r="C2611" i="12"/>
  <c r="D2618" i="12"/>
  <c r="D2626" i="12"/>
  <c r="C2627" i="12"/>
  <c r="D2653" i="12"/>
  <c r="C2654" i="12"/>
  <c r="D2656" i="12"/>
  <c r="C2674" i="12"/>
  <c r="D2689" i="12"/>
  <c r="C2695" i="12"/>
  <c r="D2706" i="12"/>
  <c r="C2733" i="12"/>
  <c r="C2736" i="12"/>
  <c r="D2748" i="12"/>
  <c r="C2749" i="12"/>
  <c r="C2774" i="12"/>
  <c r="D2823" i="12"/>
  <c r="C2824" i="12"/>
  <c r="D2827" i="12"/>
  <c r="C2828" i="12"/>
  <c r="D2831" i="12"/>
  <c r="C2832" i="12"/>
  <c r="D2835" i="12"/>
  <c r="C2853" i="12"/>
  <c r="D2856" i="12"/>
  <c r="C2857" i="12"/>
  <c r="D2860" i="12"/>
  <c r="C2861" i="12"/>
  <c r="D2886" i="12"/>
  <c r="C2887" i="12"/>
  <c r="D2898" i="12"/>
  <c r="D2932" i="12"/>
  <c r="D2947" i="12"/>
  <c r="D2960" i="12"/>
  <c r="C2961" i="12"/>
  <c r="D2964" i="12"/>
  <c r="C2965" i="12"/>
  <c r="D2968" i="12"/>
  <c r="C2969" i="12"/>
  <c r="D2972" i="12"/>
  <c r="C2973" i="12"/>
  <c r="D2987" i="12"/>
  <c r="C2988" i="12"/>
  <c r="D2990" i="12"/>
  <c r="D2934" i="12"/>
  <c r="C2935" i="12"/>
  <c r="C2938" i="12"/>
  <c r="C2948" i="12"/>
  <c r="D2951" i="12"/>
  <c r="D2976" i="12"/>
  <c r="C2977" i="12"/>
  <c r="D2991" i="12"/>
  <c r="C2992" i="12"/>
  <c r="C2994" i="12"/>
  <c r="D2533" i="12"/>
  <c r="C2538" i="12"/>
  <c r="C2544" i="12"/>
  <c r="C2558" i="12"/>
  <c r="D2573" i="12"/>
  <c r="C2606" i="12"/>
  <c r="C2619" i="12"/>
  <c r="D2627" i="12"/>
  <c r="D2674" i="12"/>
  <c r="D2683" i="12"/>
  <c r="D2695" i="12"/>
  <c r="D2697" i="12"/>
  <c r="D2733" i="12"/>
  <c r="D2735" i="12"/>
  <c r="D2830" i="12"/>
  <c r="C2833" i="12"/>
  <c r="D2855" i="12"/>
  <c r="C2858" i="12"/>
  <c r="D2863" i="12"/>
  <c r="D2874" i="12"/>
  <c r="C2932" i="12"/>
  <c r="D2961" i="12"/>
  <c r="C2964" i="12"/>
  <c r="D2966" i="12"/>
  <c r="C2967" i="12"/>
  <c r="C2972" i="12"/>
  <c r="C2974" i="12"/>
  <c r="D2988" i="12"/>
  <c r="C2990" i="12"/>
  <c r="C2936" i="12"/>
  <c r="D2938" i="12"/>
  <c r="D2950" i="12"/>
  <c r="C2975" i="12"/>
  <c r="C2991" i="12"/>
  <c r="C2655" i="12"/>
  <c r="D2736" i="12"/>
  <c r="D2747" i="12"/>
  <c r="D2749" i="12"/>
  <c r="C2821" i="12"/>
  <c r="C2823" i="12"/>
  <c r="C2825" i="12"/>
  <c r="C2827" i="12"/>
  <c r="D2829" i="12"/>
  <c r="C2830" i="12"/>
  <c r="D2832" i="12"/>
  <c r="C2835" i="12"/>
  <c r="D2854" i="12"/>
  <c r="C2855" i="12"/>
  <c r="D2857" i="12"/>
  <c r="C2860" i="12"/>
  <c r="D2862" i="12"/>
  <c r="C2863" i="12"/>
  <c r="C2874" i="12"/>
  <c r="D2887" i="12"/>
  <c r="C2898" i="12"/>
  <c r="D2931" i="12"/>
  <c r="D2933" i="12"/>
  <c r="D2946" i="12"/>
  <c r="D2963" i="12"/>
  <c r="C2966" i="12"/>
  <c r="D2971" i="12"/>
  <c r="D2935" i="12"/>
  <c r="D2949" i="12"/>
  <c r="C2950" i="12"/>
  <c r="C2952" i="12"/>
  <c r="D2978" i="12"/>
  <c r="C2993" i="12"/>
  <c r="C2534" i="12"/>
  <c r="D2537" i="12"/>
  <c r="D2543" i="12"/>
  <c r="D2555" i="12"/>
  <c r="C2578" i="12"/>
  <c r="D2592" i="12"/>
  <c r="D2611" i="12"/>
  <c r="C2656" i="12"/>
  <c r="C2682" i="12"/>
  <c r="C2689" i="12"/>
  <c r="C2696" i="12"/>
  <c r="C2706" i="12"/>
  <c r="C2734" i="12"/>
  <c r="D2750" i="12"/>
  <c r="C2829" i="12"/>
  <c r="D2834" i="12"/>
  <c r="C2854" i="12"/>
  <c r="D2859" i="12"/>
  <c r="C2862" i="12"/>
  <c r="D2888" i="12"/>
  <c r="D2899" i="12"/>
  <c r="C2931" i="12"/>
  <c r="C2933" i="12"/>
  <c r="C2946" i="12"/>
  <c r="C2960" i="12"/>
  <c r="D2962" i="12"/>
  <c r="C2963" i="12"/>
  <c r="D2965" i="12"/>
  <c r="C2968" i="12"/>
  <c r="D2970" i="12"/>
  <c r="C2971" i="12"/>
  <c r="D2973" i="12"/>
  <c r="C2987" i="12"/>
  <c r="D2989" i="12"/>
  <c r="D2937" i="12"/>
  <c r="C2949" i="12"/>
  <c r="C2976" i="12"/>
  <c r="C2978" i="12"/>
  <c r="D2992" i="12"/>
  <c r="D2994" i="12"/>
  <c r="D2654" i="12"/>
  <c r="C2746" i="12"/>
  <c r="C2748" i="12"/>
  <c r="D2774" i="12"/>
  <c r="D2822" i="12"/>
  <c r="D2824" i="12"/>
  <c r="D2826" i="12"/>
  <c r="D2828" i="12"/>
  <c r="C2831" i="12"/>
  <c r="D2833" i="12"/>
  <c r="C2834" i="12"/>
  <c r="D2853" i="12"/>
  <c r="C2856" i="12"/>
  <c r="D2858" i="12"/>
  <c r="C2859" i="12"/>
  <c r="D2861" i="12"/>
  <c r="C2886" i="12"/>
  <c r="C2888" i="12"/>
  <c r="C2899" i="12"/>
  <c r="C2947" i="12"/>
  <c r="C2962" i="12"/>
  <c r="D2967" i="12"/>
  <c r="C2970" i="12"/>
  <c r="D2974" i="12"/>
  <c r="C2989" i="12"/>
  <c r="C2934" i="12"/>
  <c r="D2936" i="12"/>
  <c r="C2937" i="12"/>
  <c r="D2948" i="12"/>
  <c r="C2951" i="12"/>
  <c r="D2975" i="12"/>
  <c r="D2969" i="12"/>
  <c r="D2952" i="12"/>
  <c r="D2977" i="12"/>
  <c r="D2993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24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122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205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16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63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11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206" i="12"/>
  <c r="G207" i="12"/>
  <c r="G208" i="12"/>
  <c r="G209" i="12"/>
  <c r="G237" i="12"/>
  <c r="G269" i="12"/>
  <c r="G270" i="12"/>
  <c r="G271" i="12"/>
  <c r="G272" i="12"/>
  <c r="G273" i="12"/>
  <c r="G274" i="12"/>
  <c r="G275" i="12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48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92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39" i="12"/>
  <c r="G165" i="12"/>
  <c r="G166" i="12"/>
  <c r="G167" i="12"/>
  <c r="G168" i="12"/>
  <c r="G169" i="12"/>
  <c r="G170" i="12"/>
  <c r="G171" i="12"/>
  <c r="G172" i="12"/>
  <c r="G173" i="12"/>
  <c r="G174" i="12"/>
  <c r="G210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77" i="12"/>
  <c r="G278" i="12"/>
  <c r="G279" i="12"/>
  <c r="G251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N20" i="45"/>
  <c r="N19" i="45"/>
  <c r="N18" i="45"/>
  <c r="N17" i="45"/>
  <c r="N16" i="45"/>
  <c r="N15" i="45"/>
  <c r="N14" i="45"/>
  <c r="N13" i="45"/>
  <c r="N12" i="45"/>
  <c r="N11" i="45"/>
  <c r="N10" i="45"/>
  <c r="N9" i="45"/>
  <c r="K2620" i="12"/>
  <c r="K2607" i="12"/>
  <c r="J2568" i="12"/>
  <c r="J2540" i="12"/>
  <c r="L1883" i="12"/>
  <c r="N1465" i="12"/>
  <c r="M1823" i="12"/>
  <c r="J1514" i="12"/>
  <c r="N1943" i="12"/>
  <c r="N1919" i="12"/>
  <c r="J1548" i="12"/>
  <c r="K1238" i="12"/>
  <c r="K313" i="12"/>
  <c r="K381" i="12"/>
  <c r="K441" i="12"/>
  <c r="K509" i="12"/>
  <c r="K569" i="12"/>
  <c r="K662" i="12"/>
  <c r="K685" i="12"/>
  <c r="K729" i="12"/>
  <c r="K737" i="12"/>
  <c r="K793" i="12"/>
  <c r="K801" i="12"/>
  <c r="K805" i="12"/>
  <c r="K809" i="12"/>
  <c r="K817" i="12"/>
  <c r="K901" i="12"/>
  <c r="M910" i="12"/>
  <c r="M914" i="12"/>
  <c r="M918" i="12"/>
  <c r="K925" i="12"/>
  <c r="K929" i="12"/>
  <c r="K969" i="12"/>
  <c r="M974" i="12"/>
  <c r="M978" i="12"/>
  <c r="K1025" i="12"/>
  <c r="K1045" i="12"/>
  <c r="K1049" i="12"/>
  <c r="K1117" i="12"/>
  <c r="M1122" i="12"/>
  <c r="K1147" i="12"/>
  <c r="K1149" i="12"/>
  <c r="K1151" i="12"/>
  <c r="K1153" i="12"/>
  <c r="K1155" i="12"/>
  <c r="K1157" i="12"/>
  <c r="K1176" i="12"/>
  <c r="K1178" i="12"/>
  <c r="K1180" i="12"/>
  <c r="K1182" i="12"/>
  <c r="K1194" i="12"/>
  <c r="K1202" i="12"/>
  <c r="K1204" i="12"/>
  <c r="K1206" i="12"/>
  <c r="K1208" i="12"/>
  <c r="K1236" i="12"/>
  <c r="K1259" i="12"/>
  <c r="K1261" i="12"/>
  <c r="K1263" i="12"/>
  <c r="K1301" i="12"/>
  <c r="K1319" i="12"/>
  <c r="K1321" i="12"/>
  <c r="K1323" i="12"/>
  <c r="K1325" i="12"/>
  <c r="K1327" i="12"/>
  <c r="K1345" i="12"/>
  <c r="K1352" i="12"/>
  <c r="K1354" i="12"/>
  <c r="K1356" i="12"/>
  <c r="K1358" i="12"/>
  <c r="K1360" i="12"/>
  <c r="K1383" i="12"/>
  <c r="K1385" i="12"/>
  <c r="K1387" i="12"/>
  <c r="K1389" i="12"/>
  <c r="K1391" i="12"/>
  <c r="K1409" i="12"/>
  <c r="K1416" i="12"/>
  <c r="K1418" i="12"/>
  <c r="K1421" i="12"/>
  <c r="J1424" i="12"/>
  <c r="K1455" i="12"/>
  <c r="L1560" i="12"/>
  <c r="L1563" i="12"/>
  <c r="L1599" i="12"/>
  <c r="L1607" i="12"/>
  <c r="N1637" i="12"/>
  <c r="L1639" i="12"/>
  <c r="N1692" i="12"/>
  <c r="N1697" i="12"/>
  <c r="K1703" i="12"/>
  <c r="N1705" i="12"/>
  <c r="K1710" i="12"/>
  <c r="N1713" i="12"/>
  <c r="N1788" i="12"/>
  <c r="N1792" i="12"/>
  <c r="N1797" i="12"/>
  <c r="N1801" i="12"/>
  <c r="N1804" i="12"/>
  <c r="N1808" i="12"/>
  <c r="K1811" i="12"/>
  <c r="K1873" i="12"/>
  <c r="L1875" i="12"/>
  <c r="K1318" i="12"/>
  <c r="K1331" i="12"/>
  <c r="K1333" i="12"/>
  <c r="K1362" i="12"/>
  <c r="L1472" i="12"/>
  <c r="L1474" i="12"/>
  <c r="L1486" i="12"/>
  <c r="L1489" i="12"/>
  <c r="L1499" i="12"/>
  <c r="L1512" i="12"/>
  <c r="L1516" i="12"/>
  <c r="L1528" i="12"/>
  <c r="L1531" i="12"/>
  <c r="L1547" i="12"/>
  <c r="L1567" i="12"/>
  <c r="J1610" i="12"/>
  <c r="L1644" i="12"/>
  <c r="N1646" i="12"/>
  <c r="N1648" i="12"/>
  <c r="N1653" i="12"/>
  <c r="M1655" i="12"/>
  <c r="K1812" i="12"/>
  <c r="K1848" i="12"/>
  <c r="K1850" i="12"/>
  <c r="K1893" i="12"/>
  <c r="K1896" i="12"/>
  <c r="K1898" i="12"/>
  <c r="K1901" i="12"/>
  <c r="K1903" i="12"/>
  <c r="K1905" i="12"/>
  <c r="N1961" i="12"/>
  <c r="L1980" i="12"/>
  <c r="L1994" i="12"/>
  <c r="L2032" i="12"/>
  <c r="M2039" i="12"/>
  <c r="M376" i="12"/>
  <c r="M380" i="12"/>
  <c r="M504" i="12"/>
  <c r="M508" i="12"/>
  <c r="M616" i="12"/>
  <c r="M620" i="12"/>
  <c r="M623" i="12"/>
  <c r="M627" i="12"/>
  <c r="M631" i="12"/>
  <c r="M635" i="12"/>
  <c r="M639" i="12"/>
  <c r="M643" i="12"/>
  <c r="M647" i="12"/>
  <c r="K650" i="12"/>
  <c r="K654" i="12"/>
  <c r="K658" i="12"/>
  <c r="K689" i="12"/>
  <c r="K769" i="12"/>
  <c r="M774" i="12"/>
  <c r="M818" i="12"/>
  <c r="M886" i="12"/>
  <c r="K893" i="12"/>
  <c r="K897" i="12"/>
  <c r="K953" i="12"/>
  <c r="M958" i="12"/>
  <c r="K997" i="12"/>
  <c r="K1001" i="12"/>
  <c r="M1006" i="12"/>
  <c r="K1013" i="12"/>
  <c r="K1021" i="12"/>
  <c r="K1081" i="12"/>
  <c r="K1131" i="12"/>
  <c r="K1133" i="12"/>
  <c r="K1135" i="12"/>
  <c r="K1173" i="12"/>
  <c r="K1189" i="12"/>
  <c r="K1191" i="12"/>
  <c r="K1193" i="12"/>
  <c r="K1223" i="12"/>
  <c r="K1225" i="12"/>
  <c r="K1227" i="12"/>
  <c r="K1229" i="12"/>
  <c r="K1231" i="12"/>
  <c r="K1233" i="12"/>
  <c r="K1235" i="12"/>
  <c r="K1250" i="12"/>
  <c r="K1264" i="12"/>
  <c r="K1276" i="12"/>
  <c r="K1278" i="12"/>
  <c r="K1280" i="12"/>
  <c r="K1282" i="12"/>
  <c r="K1284" i="12"/>
  <c r="K1303" i="12"/>
  <c r="K1305" i="12"/>
  <c r="K1307" i="12"/>
  <c r="K1309" i="12"/>
  <c r="K1311" i="12"/>
  <c r="K1335" i="12"/>
  <c r="K1337" i="12"/>
  <c r="K1339" i="12"/>
  <c r="K1341" i="12"/>
  <c r="K1343" i="12"/>
  <c r="K1361" i="12"/>
  <c r="K1368" i="12"/>
  <c r="K1370" i="12"/>
  <c r="K1372" i="12"/>
  <c r="K1374" i="12"/>
  <c r="K1376" i="12"/>
  <c r="K1399" i="12"/>
  <c r="K1401" i="12"/>
  <c r="K1403" i="12"/>
  <c r="K1405" i="12"/>
  <c r="K1407" i="12"/>
  <c r="K1425" i="12"/>
  <c r="J1432" i="12"/>
  <c r="L1453" i="12"/>
  <c r="L1477" i="12"/>
  <c r="L1480" i="12"/>
  <c r="L1487" i="12"/>
  <c r="L1501" i="12"/>
  <c r="L1503" i="12"/>
  <c r="L1505" i="12"/>
  <c r="L1523" i="12"/>
  <c r="L1527" i="12"/>
  <c r="L1536" i="12"/>
  <c r="L1548" i="12"/>
  <c r="L1550" i="12"/>
  <c r="N1729" i="12"/>
  <c r="K1735" i="12"/>
  <c r="N1737" i="12"/>
  <c r="K1853" i="12"/>
  <c r="K1856" i="12"/>
  <c r="K1858" i="12"/>
  <c r="M1859" i="12"/>
  <c r="N1910" i="12"/>
  <c r="N1911" i="12"/>
  <c r="K1188" i="12"/>
  <c r="K1196" i="12"/>
  <c r="K1198" i="12"/>
  <c r="K1222" i="12"/>
  <c r="K1248" i="12"/>
  <c r="K1254" i="12"/>
  <c r="K1256" i="12"/>
  <c r="K1274" i="12"/>
  <c r="K1288" i="12"/>
  <c r="K1290" i="12"/>
  <c r="K1292" i="12"/>
  <c r="K1294" i="12"/>
  <c r="K1296" i="12"/>
  <c r="K1298" i="12"/>
  <c r="K1313" i="12"/>
  <c r="K1315" i="12"/>
  <c r="K1317" i="12"/>
  <c r="K1346" i="12"/>
  <c r="K1348" i="12"/>
  <c r="K1366" i="12"/>
  <c r="K1379" i="12"/>
  <c r="K1381" i="12"/>
  <c r="K1410" i="12"/>
  <c r="K1412" i="12"/>
  <c r="K1429" i="12"/>
  <c r="L1436" i="12"/>
  <c r="L1438" i="12"/>
  <c r="J1464" i="12"/>
  <c r="L1485" i="12"/>
  <c r="L1500" i="12"/>
  <c r="L1514" i="12"/>
  <c r="L1522" i="12"/>
  <c r="M1674" i="12"/>
  <c r="L1676" i="12"/>
  <c r="N1678" i="12"/>
  <c r="M1681" i="12"/>
  <c r="K1683" i="12"/>
  <c r="N1686" i="12"/>
  <c r="N1688" i="12"/>
  <c r="K1742" i="12"/>
  <c r="N1744" i="12"/>
  <c r="K1746" i="12"/>
  <c r="N1749" i="12"/>
  <c r="N1752" i="12"/>
  <c r="K1824" i="12"/>
  <c r="K1827" i="12"/>
  <c r="K1820" i="12"/>
  <c r="K1823" i="12"/>
  <c r="K1880" i="12"/>
  <c r="K1883" i="12"/>
  <c r="K1889" i="12"/>
  <c r="K1891" i="12"/>
  <c r="J2693" i="12"/>
  <c r="L2694" i="12"/>
  <c r="N2696" i="12"/>
  <c r="N2697" i="12"/>
  <c r="K1884" i="12"/>
  <c r="K1886" i="12"/>
  <c r="M1887" i="12"/>
  <c r="N1954" i="12"/>
  <c r="N1958" i="12"/>
  <c r="L1988" i="12"/>
  <c r="L1990" i="12"/>
  <c r="L2004" i="12"/>
  <c r="L2006" i="12"/>
  <c r="L2008" i="12"/>
  <c r="L2010" i="12"/>
  <c r="L2014" i="12"/>
  <c r="L2020" i="12"/>
  <c r="M2023" i="12"/>
  <c r="M320" i="12"/>
  <c r="M324" i="12"/>
  <c r="M328" i="12"/>
  <c r="M332" i="12"/>
  <c r="M336" i="12"/>
  <c r="M340" i="12"/>
  <c r="M344" i="12"/>
  <c r="M348" i="12"/>
  <c r="M352" i="12"/>
  <c r="M356" i="12"/>
  <c r="M360" i="12"/>
  <c r="M364" i="12"/>
  <c r="M368" i="12"/>
  <c r="M372" i="12"/>
  <c r="M448" i="12"/>
  <c r="M452" i="12"/>
  <c r="M456" i="12"/>
  <c r="M460" i="12"/>
  <c r="M464" i="12"/>
  <c r="M468" i="12"/>
  <c r="M472" i="12"/>
  <c r="M476" i="12"/>
  <c r="M480" i="12"/>
  <c r="M484" i="12"/>
  <c r="M488" i="12"/>
  <c r="M492" i="12"/>
  <c r="M496" i="12"/>
  <c r="M500" i="12"/>
  <c r="M576" i="12"/>
  <c r="M580" i="12"/>
  <c r="M584" i="12"/>
  <c r="M588" i="12"/>
  <c r="M592" i="12"/>
  <c r="M596" i="12"/>
  <c r="M600" i="12"/>
  <c r="M604" i="12"/>
  <c r="M608" i="12"/>
  <c r="M612" i="12"/>
  <c r="K693" i="12"/>
  <c r="K697" i="12"/>
  <c r="K741" i="12"/>
  <c r="K745" i="12"/>
  <c r="K753" i="12"/>
  <c r="M758" i="12"/>
  <c r="M790" i="12"/>
  <c r="M822" i="12"/>
  <c r="K829" i="12"/>
  <c r="K837" i="12"/>
  <c r="K933" i="12"/>
  <c r="K937" i="12"/>
  <c r="M942" i="12"/>
  <c r="K965" i="12"/>
  <c r="K989" i="12"/>
  <c r="K993" i="12"/>
  <c r="K1053" i="12"/>
  <c r="M1058" i="12"/>
  <c r="K1065" i="12"/>
  <c r="K1073" i="12"/>
  <c r="K1077" i="12"/>
  <c r="K1126" i="12"/>
  <c r="K1128" i="12"/>
  <c r="K1146" i="12"/>
  <c r="K1160" i="12"/>
  <c r="K1162" i="12"/>
  <c r="K1164" i="12"/>
  <c r="K1166" i="12"/>
  <c r="K1168" i="12"/>
  <c r="K1170" i="12"/>
  <c r="K1185" i="12"/>
  <c r="K1187" i="12"/>
  <c r="K1211" i="12"/>
  <c r="K1213" i="12"/>
  <c r="K1215" i="12"/>
  <c r="K1217" i="12"/>
  <c r="K1219" i="12"/>
  <c r="K1221" i="12"/>
  <c r="K1240" i="12"/>
  <c r="K1242" i="12"/>
  <c r="K1244" i="12"/>
  <c r="K1246" i="12"/>
  <c r="K1258" i="12"/>
  <c r="K1266" i="12"/>
  <c r="K1268" i="12"/>
  <c r="K1270" i="12"/>
  <c r="K1272" i="12"/>
  <c r="K1300" i="12"/>
  <c r="M1460" i="12"/>
  <c r="L1859" i="12"/>
  <c r="N1921" i="12"/>
  <c r="N1925" i="12"/>
  <c r="N1945" i="12"/>
  <c r="K305" i="12"/>
  <c r="K373" i="12"/>
  <c r="K385" i="12"/>
  <c r="K389" i="12"/>
  <c r="K393" i="12"/>
  <c r="K397" i="12"/>
  <c r="K401" i="12"/>
  <c r="K405" i="12"/>
  <c r="K409" i="12"/>
  <c r="K413" i="12"/>
  <c r="K417" i="12"/>
  <c r="K421" i="12"/>
  <c r="K425" i="12"/>
  <c r="K429" i="12"/>
  <c r="K433" i="12"/>
  <c r="K501" i="12"/>
  <c r="K513" i="12"/>
  <c r="K517" i="12"/>
  <c r="K521" i="12"/>
  <c r="K525" i="12"/>
  <c r="K529" i="12"/>
  <c r="K533" i="12"/>
  <c r="K537" i="12"/>
  <c r="K541" i="12"/>
  <c r="K545" i="12"/>
  <c r="K549" i="12"/>
  <c r="K553" i="12"/>
  <c r="K557" i="12"/>
  <c r="K561" i="12"/>
  <c r="K613" i="12"/>
  <c r="L666" i="12"/>
  <c r="M671" i="12"/>
  <c r="K673" i="12"/>
  <c r="K677" i="12"/>
  <c r="K709" i="12"/>
  <c r="K713" i="12"/>
  <c r="K721" i="12"/>
  <c r="K765" i="12"/>
  <c r="K789" i="12"/>
  <c r="K849" i="12"/>
  <c r="M854" i="12"/>
  <c r="K861" i="12"/>
  <c r="M866" i="12"/>
  <c r="M870" i="12"/>
  <c r="K877" i="12"/>
  <c r="K881" i="12"/>
  <c r="K949" i="12"/>
  <c r="K1029" i="12"/>
  <c r="K1037" i="12"/>
  <c r="K1085" i="12"/>
  <c r="M1090" i="12"/>
  <c r="M1094" i="12"/>
  <c r="K1101" i="12"/>
  <c r="M1106" i="12"/>
  <c r="K1130" i="12"/>
  <c r="K1138" i="12"/>
  <c r="K1140" i="12"/>
  <c r="K1142" i="12"/>
  <c r="K1144" i="12"/>
  <c r="K1172" i="12"/>
  <c r="K1865" i="12"/>
  <c r="M1867" i="12"/>
  <c r="K1869" i="12"/>
  <c r="N1951" i="12"/>
  <c r="K1364" i="12"/>
  <c r="K1382" i="12"/>
  <c r="K1395" i="12"/>
  <c r="K1397" i="12"/>
  <c r="K1427" i="12"/>
  <c r="K1443" i="12"/>
  <c r="K1447" i="12"/>
  <c r="K1459" i="12"/>
  <c r="K1467" i="12"/>
  <c r="L1469" i="12"/>
  <c r="L1483" i="12"/>
  <c r="L1496" i="12"/>
  <c r="L1506" i="12"/>
  <c r="L1517" i="12"/>
  <c r="L1519" i="12"/>
  <c r="L1538" i="12"/>
  <c r="L1557" i="12"/>
  <c r="M1592" i="12"/>
  <c r="L1595" i="12"/>
  <c r="L1627" i="12"/>
  <c r="L1660" i="12"/>
  <c r="N1662" i="12"/>
  <c r="M1665" i="12"/>
  <c r="N1670" i="12"/>
  <c r="N1721" i="12"/>
  <c r="N1784" i="12"/>
  <c r="K1786" i="12"/>
  <c r="K1834" i="12"/>
  <c r="K1837" i="12"/>
  <c r="K1839" i="12"/>
  <c r="K1841" i="12"/>
  <c r="K1844" i="12"/>
  <c r="K1847" i="12"/>
  <c r="K1861" i="12"/>
  <c r="K1863" i="12"/>
  <c r="N1918" i="12"/>
  <c r="N1941" i="12"/>
  <c r="L1943" i="12"/>
  <c r="L1973" i="12"/>
  <c r="L1976" i="12"/>
  <c r="L1986" i="12"/>
  <c r="M2047" i="12"/>
  <c r="M2071" i="12"/>
  <c r="M2099" i="12"/>
  <c r="M2103" i="12"/>
  <c r="K2136" i="12"/>
  <c r="L2220" i="12"/>
  <c r="K2227" i="12"/>
  <c r="L2232" i="12"/>
  <c r="L2236" i="12"/>
  <c r="L2284" i="12"/>
  <c r="L2292" i="12"/>
  <c r="K2300" i="12"/>
  <c r="K2409" i="12"/>
  <c r="L2411" i="12"/>
  <c r="N2427" i="12"/>
  <c r="K2454" i="12"/>
  <c r="J2456" i="12"/>
  <c r="N2480" i="12"/>
  <c r="L2483" i="12"/>
  <c r="J2531" i="12"/>
  <c r="J2537" i="12"/>
  <c r="J2547" i="12"/>
  <c r="N2572" i="12"/>
  <c r="N2584" i="12"/>
  <c r="K2614" i="12"/>
  <c r="K2616" i="12"/>
  <c r="K2618" i="12"/>
  <c r="K2626" i="12"/>
  <c r="L2674" i="12"/>
  <c r="N2676" i="12"/>
  <c r="L2711" i="12"/>
  <c r="L2715" i="12"/>
  <c r="L2719" i="12"/>
  <c r="N2722" i="12"/>
  <c r="N2724" i="12"/>
  <c r="N2726" i="12"/>
  <c r="N2728" i="12"/>
  <c r="N2730" i="12"/>
  <c r="N2732" i="12"/>
  <c r="K2836" i="12"/>
  <c r="L2880" i="12"/>
  <c r="K2885" i="12"/>
  <c r="N2888" i="12"/>
  <c r="M2918" i="12"/>
  <c r="M2924" i="12"/>
  <c r="J2928" i="12"/>
  <c r="L2931" i="12"/>
  <c r="J2936" i="12"/>
  <c r="L2988" i="12"/>
  <c r="L2990" i="12"/>
  <c r="M2083" i="12"/>
  <c r="K2108" i="12"/>
  <c r="K2140" i="12"/>
  <c r="M2147" i="12"/>
  <c r="L2244" i="12"/>
  <c r="L2248" i="12"/>
  <c r="K2377" i="12"/>
  <c r="K2381" i="12"/>
  <c r="K2385" i="12"/>
  <c r="J2428" i="12"/>
  <c r="N2484" i="12"/>
  <c r="L2499" i="12"/>
  <c r="K2502" i="12"/>
  <c r="J2505" i="12"/>
  <c r="J2521" i="12"/>
  <c r="J2553" i="12"/>
  <c r="J2587" i="12"/>
  <c r="K2604" i="12"/>
  <c r="K2606" i="12"/>
  <c r="K2631" i="12"/>
  <c r="K2634" i="12"/>
  <c r="M2637" i="12"/>
  <c r="K2639" i="12"/>
  <c r="K2642" i="12"/>
  <c r="K2646" i="12"/>
  <c r="M2649" i="12"/>
  <c r="K2651" i="12"/>
  <c r="N2679" i="12"/>
  <c r="J2681" i="12"/>
  <c r="J2733" i="12"/>
  <c r="J2735" i="12"/>
  <c r="L2835" i="12"/>
  <c r="L2843" i="12"/>
  <c r="L2847" i="12"/>
  <c r="L2851" i="12"/>
  <c r="L2855" i="12"/>
  <c r="L2859" i="12"/>
  <c r="N2889" i="12"/>
  <c r="K2893" i="12"/>
  <c r="N2897" i="12"/>
  <c r="L2942" i="12"/>
  <c r="L2991" i="12"/>
  <c r="N2993" i="12"/>
  <c r="N2995" i="12"/>
  <c r="N2997" i="12"/>
  <c r="N2999" i="12"/>
  <c r="M2043" i="12"/>
  <c r="M2087" i="12"/>
  <c r="M2115" i="12"/>
  <c r="K2120" i="12"/>
  <c r="M2156" i="12"/>
  <c r="M2158" i="12"/>
  <c r="M2160" i="12"/>
  <c r="M2162" i="12"/>
  <c r="M2164" i="12"/>
  <c r="M2166" i="12"/>
  <c r="M2168" i="12"/>
  <c r="M2170" i="12"/>
  <c r="M2172" i="12"/>
  <c r="M2174" i="12"/>
  <c r="M2176" i="12"/>
  <c r="M2178" i="12"/>
  <c r="M2180" i="12"/>
  <c r="M2182" i="12"/>
  <c r="M2184" i="12"/>
  <c r="M2186" i="12"/>
  <c r="M2188" i="12"/>
  <c r="M2190" i="12"/>
  <c r="K2192" i="12"/>
  <c r="K2196" i="12"/>
  <c r="K2200" i="12"/>
  <c r="L2204" i="12"/>
  <c r="K2243" i="12"/>
  <c r="L2256" i="12"/>
  <c r="L2264" i="12"/>
  <c r="M312" i="12"/>
  <c r="M316" i="12"/>
  <c r="M440" i="12"/>
  <c r="M444" i="12"/>
  <c r="M568" i="12"/>
  <c r="M572" i="12"/>
  <c r="K681" i="12"/>
  <c r="K705" i="12"/>
  <c r="K733" i="12"/>
  <c r="K781" i="12"/>
  <c r="K797" i="12"/>
  <c r="M802" i="12"/>
  <c r="M806" i="12"/>
  <c r="K813" i="12"/>
  <c r="K845" i="12"/>
  <c r="K909" i="12"/>
  <c r="K913" i="12"/>
  <c r="K917" i="12"/>
  <c r="K921" i="12"/>
  <c r="M926" i="12"/>
  <c r="K961" i="12"/>
  <c r="K973" i="12"/>
  <c r="K977" i="12"/>
  <c r="K981" i="12"/>
  <c r="M1042" i="12"/>
  <c r="M1046" i="12"/>
  <c r="K1113" i="12"/>
  <c r="K1121" i="12"/>
  <c r="K1136" i="12"/>
  <c r="K1148" i="12"/>
  <c r="K1150" i="12"/>
  <c r="K1152" i="12"/>
  <c r="K1154" i="12"/>
  <c r="K1156" i="12"/>
  <c r="K1175" i="12"/>
  <c r="K1177" i="12"/>
  <c r="K1179" i="12"/>
  <c r="K1181" i="12"/>
  <c r="K1183" i="12"/>
  <c r="K1201" i="12"/>
  <c r="K1203" i="12"/>
  <c r="K1205" i="12"/>
  <c r="K1207" i="12"/>
  <c r="K1209" i="12"/>
  <c r="K1252" i="12"/>
  <c r="K1260" i="12"/>
  <c r="K1262" i="12"/>
  <c r="K1286" i="12"/>
  <c r="K1312" i="12"/>
  <c r="K1320" i="12"/>
  <c r="K1322" i="12"/>
  <c r="K1324" i="12"/>
  <c r="K1326" i="12"/>
  <c r="K1328" i="12"/>
  <c r="K1351" i="12"/>
  <c r="K1353" i="12"/>
  <c r="K1355" i="12"/>
  <c r="K1357" i="12"/>
  <c r="K1359" i="12"/>
  <c r="K1377" i="12"/>
  <c r="K1384" i="12"/>
  <c r="K1386" i="12"/>
  <c r="K1388" i="12"/>
  <c r="K1390" i="12"/>
  <c r="K1392" i="12"/>
  <c r="K1415" i="12"/>
  <c r="K1417" i="12"/>
  <c r="K1419" i="12"/>
  <c r="K1423" i="12"/>
  <c r="K1439" i="12"/>
  <c r="L1559" i="12"/>
  <c r="L1561" i="12"/>
  <c r="L1587" i="12"/>
  <c r="L1603" i="12"/>
  <c r="L1631" i="12"/>
  <c r="N1638" i="12"/>
  <c r="N1640" i="12"/>
  <c r="N1696" i="12"/>
  <c r="N1701" i="12"/>
  <c r="N1704" i="12"/>
  <c r="N1708" i="12"/>
  <c r="N1712" i="12"/>
  <c r="K1714" i="12"/>
  <c r="L1791" i="12"/>
  <c r="N1793" i="12"/>
  <c r="N1800" i="12"/>
  <c r="K1803" i="12"/>
  <c r="K1807" i="12"/>
  <c r="N1809" i="12"/>
  <c r="K1872" i="12"/>
  <c r="K1875" i="12"/>
  <c r="L1887" i="12"/>
  <c r="K1330" i="12"/>
  <c r="K1332" i="12"/>
  <c r="K1350" i="12"/>
  <c r="K1463" i="12"/>
  <c r="L1473" i="12"/>
  <c r="L1475" i="12"/>
  <c r="L1488" i="12"/>
  <c r="L1490" i="12"/>
  <c r="L1508" i="12"/>
  <c r="L1513" i="12"/>
  <c r="L1521" i="12"/>
  <c r="L1529" i="12"/>
  <c r="L1533" i="12"/>
  <c r="L1565" i="12"/>
  <c r="L1571" i="12"/>
  <c r="L1642" i="12"/>
  <c r="M1645" i="12"/>
  <c r="M1647" i="12"/>
  <c r="M1649" i="12"/>
  <c r="N1654" i="12"/>
  <c r="N1656" i="12"/>
  <c r="K1814" i="12"/>
  <c r="K1849" i="12"/>
  <c r="K1892" i="12"/>
  <c r="K1894" i="12"/>
  <c r="K1897" i="12"/>
  <c r="K1900" i="12"/>
  <c r="K1902" i="12"/>
  <c r="K1904" i="12"/>
  <c r="N1906" i="12"/>
  <c r="N1962" i="12"/>
  <c r="L1981" i="12"/>
  <c r="L2030" i="12"/>
  <c r="L2036" i="12"/>
  <c r="L2040" i="12"/>
  <c r="K317" i="12"/>
  <c r="K377" i="12"/>
  <c r="K445" i="12"/>
  <c r="K505" i="12"/>
  <c r="K573" i="12"/>
  <c r="K617" i="12"/>
  <c r="K621" i="12"/>
  <c r="M625" i="12"/>
  <c r="M629" i="12"/>
  <c r="M633" i="12"/>
  <c r="M637" i="12"/>
  <c r="M641" i="12"/>
  <c r="M645" i="12"/>
  <c r="M649" i="12"/>
  <c r="L653" i="12"/>
  <c r="L657" i="12"/>
  <c r="L661" i="12"/>
  <c r="M738" i="12"/>
  <c r="K773" i="12"/>
  <c r="K777" i="12"/>
  <c r="K841" i="12"/>
  <c r="K889" i="12"/>
  <c r="M894" i="12"/>
  <c r="M930" i="12"/>
  <c r="K957" i="12"/>
  <c r="M982" i="12"/>
  <c r="M998" i="12"/>
  <c r="K1005" i="12"/>
  <c r="K1009" i="12"/>
  <c r="K1017" i="12"/>
  <c r="M1022" i="12"/>
  <c r="K1125" i="12"/>
  <c r="K1132" i="12"/>
  <c r="K1134" i="12"/>
  <c r="K1158" i="12"/>
  <c r="K1184" i="12"/>
  <c r="K1190" i="12"/>
  <c r="K1192" i="12"/>
  <c r="K1210" i="12"/>
  <c r="K1224" i="12"/>
  <c r="K1226" i="12"/>
  <c r="K1228" i="12"/>
  <c r="K1230" i="12"/>
  <c r="K1232" i="12"/>
  <c r="K1234" i="12"/>
  <c r="K1249" i="12"/>
  <c r="K1251" i="12"/>
  <c r="K1275" i="12"/>
  <c r="K1277" i="12"/>
  <c r="K1279" i="12"/>
  <c r="K1281" i="12"/>
  <c r="K1283" i="12"/>
  <c r="K1285" i="12"/>
  <c r="K1304" i="12"/>
  <c r="K1306" i="12"/>
  <c r="K1308" i="12"/>
  <c r="K1310" i="12"/>
  <c r="K1329" i="12"/>
  <c r="K1336" i="12"/>
  <c r="K1338" i="12"/>
  <c r="K1340" i="12"/>
  <c r="K1342" i="12"/>
  <c r="K1344" i="12"/>
  <c r="K1367" i="12"/>
  <c r="K1369" i="12"/>
  <c r="K1371" i="12"/>
  <c r="K1373" i="12"/>
  <c r="K1375" i="12"/>
  <c r="K1393" i="12"/>
  <c r="K1400" i="12"/>
  <c r="K1402" i="12"/>
  <c r="K1404" i="12"/>
  <c r="K1406" i="12"/>
  <c r="K1408" i="12"/>
  <c r="K1431" i="12"/>
  <c r="K1451" i="12"/>
  <c r="L1454" i="12"/>
  <c r="L1471" i="12"/>
  <c r="L1479" i="12"/>
  <c r="L1481" i="12"/>
  <c r="L1491" i="12"/>
  <c r="L1502" i="12"/>
  <c r="L1504" i="12"/>
  <c r="L1511" i="12"/>
  <c r="L1524" i="12"/>
  <c r="L1535" i="12"/>
  <c r="L1537" i="12"/>
  <c r="L1549" i="12"/>
  <c r="N1728" i="12"/>
  <c r="N1733" i="12"/>
  <c r="N1736" i="12"/>
  <c r="K1852" i="12"/>
  <c r="K1855" i="12"/>
  <c r="K1857" i="12"/>
  <c r="K1859" i="12"/>
  <c r="N1909" i="12"/>
  <c r="L1911" i="12"/>
  <c r="K1195" i="12"/>
  <c r="K1197" i="12"/>
  <c r="K1199" i="12"/>
  <c r="K1237" i="12"/>
  <c r="K1253" i="12"/>
  <c r="K1255" i="12"/>
  <c r="K1257" i="12"/>
  <c r="K1287" i="12"/>
  <c r="K1289" i="12"/>
  <c r="K1291" i="12"/>
  <c r="K1293" i="12"/>
  <c r="K1295" i="12"/>
  <c r="K1297" i="12"/>
  <c r="K1299" i="12"/>
  <c r="K1314" i="12"/>
  <c r="K1316" i="12"/>
  <c r="K1334" i="12"/>
  <c r="K1347" i="12"/>
  <c r="K1349" i="12"/>
  <c r="K1378" i="12"/>
  <c r="K1380" i="12"/>
  <c r="K1398" i="12"/>
  <c r="K1411" i="12"/>
  <c r="K1413" i="12"/>
  <c r="K1435" i="12"/>
  <c r="L1437" i="12"/>
  <c r="L1449" i="12"/>
  <c r="L1476" i="12"/>
  <c r="L1493" i="12"/>
  <c r="L1507" i="12"/>
  <c r="L1515" i="12"/>
  <c r="N1672" i="12"/>
  <c r="K1675" i="12"/>
  <c r="N1677" i="12"/>
  <c r="N1680" i="12"/>
  <c r="M1682" i="12"/>
  <c r="N1685" i="12"/>
  <c r="M1687" i="12"/>
  <c r="N1740" i="12"/>
  <c r="K1743" i="12"/>
  <c r="N1745" i="12"/>
  <c r="M1747" i="12"/>
  <c r="K1750" i="12"/>
  <c r="N1753" i="12"/>
  <c r="K1826" i="12"/>
  <c r="M1827" i="12"/>
  <c r="J2556" i="12"/>
  <c r="K1822" i="12"/>
  <c r="L1823" i="12"/>
  <c r="K1881" i="12"/>
  <c r="K1888" i="12"/>
  <c r="K1890" i="12"/>
  <c r="M1891" i="12"/>
  <c r="K2430" i="12"/>
  <c r="L2690" i="12"/>
  <c r="N2693" i="12"/>
  <c r="N2695" i="12"/>
  <c r="J2697" i="12"/>
  <c r="K886" i="12"/>
  <c r="K1885" i="12"/>
  <c r="K1887" i="12"/>
  <c r="N1953" i="12"/>
  <c r="N1957" i="12"/>
  <c r="L1978" i="12"/>
  <c r="L1989" i="12"/>
  <c r="L1992" i="12"/>
  <c r="L2005" i="12"/>
  <c r="L2007" i="12"/>
  <c r="L2009" i="12"/>
  <c r="L2011" i="12"/>
  <c r="M2017" i="12"/>
  <c r="M2021" i="12"/>
  <c r="L2024" i="12"/>
  <c r="K309" i="12"/>
  <c r="K321" i="12"/>
  <c r="K325" i="12"/>
  <c r="K329" i="12"/>
  <c r="K333" i="12"/>
  <c r="K337" i="12"/>
  <c r="K341" i="12"/>
  <c r="K345" i="12"/>
  <c r="K349" i="12"/>
  <c r="K353" i="12"/>
  <c r="K357" i="12"/>
  <c r="K361" i="12"/>
  <c r="K365" i="12"/>
  <c r="K369" i="12"/>
  <c r="K437" i="12"/>
  <c r="K449" i="12"/>
  <c r="K453" i="12"/>
  <c r="K457" i="12"/>
  <c r="K461" i="12"/>
  <c r="K465" i="12"/>
  <c r="K469" i="12"/>
  <c r="K473" i="12"/>
  <c r="K477" i="12"/>
  <c r="K481" i="12"/>
  <c r="K485" i="12"/>
  <c r="K489" i="12"/>
  <c r="K493" i="12"/>
  <c r="K497" i="12"/>
  <c r="K565" i="12"/>
  <c r="K577" i="12"/>
  <c r="K581" i="12"/>
  <c r="K585" i="12"/>
  <c r="K589" i="12"/>
  <c r="K593" i="12"/>
  <c r="K597" i="12"/>
  <c r="K601" i="12"/>
  <c r="K605" i="12"/>
  <c r="K609" i="12"/>
  <c r="K680" i="12"/>
  <c r="M694" i="12"/>
  <c r="M726" i="12"/>
  <c r="M742" i="12"/>
  <c r="K749" i="12"/>
  <c r="K757" i="12"/>
  <c r="K761" i="12"/>
  <c r="K821" i="12"/>
  <c r="K825" i="12"/>
  <c r="K833" i="12"/>
  <c r="K885" i="12"/>
  <c r="M934" i="12"/>
  <c r="K941" i="12"/>
  <c r="K945" i="12"/>
  <c r="K985" i="12"/>
  <c r="M990" i="12"/>
  <c r="K1041" i="12"/>
  <c r="K1057" i="12"/>
  <c r="K1061" i="12"/>
  <c r="K1069" i="12"/>
  <c r="M1074" i="12"/>
  <c r="M1110" i="12"/>
  <c r="K1127" i="12"/>
  <c r="K1129" i="12"/>
  <c r="K1159" i="12"/>
  <c r="K1161" i="12"/>
  <c r="K1163" i="12"/>
  <c r="K1165" i="12"/>
  <c r="K1167" i="12"/>
  <c r="K1169" i="12"/>
  <c r="K1171" i="12"/>
  <c r="K1186" i="12"/>
  <c r="K1200" i="12"/>
  <c r="K1212" i="12"/>
  <c r="K1214" i="12"/>
  <c r="K1216" i="12"/>
  <c r="K1218" i="12"/>
  <c r="K1220" i="12"/>
  <c r="K1239" i="12"/>
  <c r="K1241" i="12"/>
  <c r="K1243" i="12"/>
  <c r="K1245" i="12"/>
  <c r="K1247" i="12"/>
  <c r="K1265" i="12"/>
  <c r="K1267" i="12"/>
  <c r="K1269" i="12"/>
  <c r="K1271" i="12"/>
  <c r="K1273" i="12"/>
  <c r="K1302" i="12"/>
  <c r="N1922" i="12"/>
  <c r="N1926" i="12"/>
  <c r="N1946" i="12"/>
  <c r="M304" i="12"/>
  <c r="M308" i="12"/>
  <c r="M384" i="12"/>
  <c r="M388" i="12"/>
  <c r="M392" i="12"/>
  <c r="M396" i="12"/>
  <c r="M400" i="12"/>
  <c r="M404" i="12"/>
  <c r="M408" i="12"/>
  <c r="M412" i="12"/>
  <c r="M416" i="12"/>
  <c r="M420" i="12"/>
  <c r="M424" i="12"/>
  <c r="M428" i="12"/>
  <c r="M432" i="12"/>
  <c r="M436" i="12"/>
  <c r="M512" i="12"/>
  <c r="M516" i="12"/>
  <c r="M520" i="12"/>
  <c r="M524" i="12"/>
  <c r="M528" i="12"/>
  <c r="M532" i="12"/>
  <c r="M536" i="12"/>
  <c r="M540" i="12"/>
  <c r="M544" i="12"/>
  <c r="M548" i="12"/>
  <c r="M552" i="12"/>
  <c r="M556" i="12"/>
  <c r="M560" i="12"/>
  <c r="M564" i="12"/>
  <c r="L665" i="12"/>
  <c r="L670" i="12"/>
  <c r="K672" i="12"/>
  <c r="K676" i="12"/>
  <c r="K701" i="12"/>
  <c r="M710" i="12"/>
  <c r="K717" i="12"/>
  <c r="K725" i="12"/>
  <c r="K785" i="12"/>
  <c r="M838" i="12"/>
  <c r="K853" i="12"/>
  <c r="K857" i="12"/>
  <c r="K865" i="12"/>
  <c r="K869" i="12"/>
  <c r="K873" i="12"/>
  <c r="M878" i="12"/>
  <c r="K905" i="12"/>
  <c r="M994" i="12"/>
  <c r="K1033" i="12"/>
  <c r="M1078" i="12"/>
  <c r="K1089" i="12"/>
  <c r="K1093" i="12"/>
  <c r="K1097" i="12"/>
  <c r="K1105" i="12"/>
  <c r="K1109" i="12"/>
  <c r="K1137" i="12"/>
  <c r="K1139" i="12"/>
  <c r="K1141" i="12"/>
  <c r="K1143" i="12"/>
  <c r="K1145" i="12"/>
  <c r="K1174" i="12"/>
  <c r="K1864" i="12"/>
  <c r="K1866" i="12"/>
  <c r="K1868" i="12"/>
  <c r="K1870" i="12"/>
  <c r="K1363" i="12"/>
  <c r="K1365" i="12"/>
  <c r="K1394" i="12"/>
  <c r="K1396" i="12"/>
  <c r="K1414" i="12"/>
  <c r="M1428" i="12"/>
  <c r="M1444" i="12"/>
  <c r="J1448" i="12"/>
  <c r="L1465" i="12"/>
  <c r="L1468" i="12"/>
  <c r="L1470" i="12"/>
  <c r="L1495" i="12"/>
  <c r="L1497" i="12"/>
  <c r="L1509" i="12"/>
  <c r="L1518" i="12"/>
  <c r="L1520" i="12"/>
  <c r="L1551" i="12"/>
  <c r="L1591" i="12"/>
  <c r="J1594" i="12"/>
  <c r="J1626" i="12"/>
  <c r="K1659" i="12"/>
  <c r="N1661" i="12"/>
  <c r="N1664" i="12"/>
  <c r="N1669" i="12"/>
  <c r="N1720" i="12"/>
  <c r="N1724" i="12"/>
  <c r="N1785" i="12"/>
  <c r="M1786" i="12"/>
  <c r="K1832" i="12"/>
  <c r="K1836" i="12"/>
  <c r="K1838" i="12"/>
  <c r="K1840" i="12"/>
  <c r="K1842" i="12"/>
  <c r="K1845" i="12"/>
  <c r="K1860" i="12"/>
  <c r="K1862" i="12"/>
  <c r="M1863" i="12"/>
  <c r="N1917" i="12"/>
  <c r="L1919" i="12"/>
  <c r="N1942" i="12"/>
  <c r="L1972" i="12"/>
  <c r="L1974" i="12"/>
  <c r="L1977" i="12"/>
  <c r="L2002" i="12"/>
  <c r="L2068" i="12"/>
  <c r="L2072" i="12"/>
  <c r="K2100" i="12"/>
  <c r="K2104" i="12"/>
  <c r="K2211" i="12"/>
  <c r="L2224" i="12"/>
  <c r="L2228" i="12"/>
  <c r="K2235" i="12"/>
  <c r="L2240" i="12"/>
  <c r="L2288" i="12"/>
  <c r="K2296" i="12"/>
  <c r="K2303" i="12"/>
  <c r="L2410" i="12"/>
  <c r="J2412" i="12"/>
  <c r="J2433" i="12"/>
  <c r="N2455" i="12"/>
  <c r="J2457" i="12"/>
  <c r="K2482" i="12"/>
  <c r="N2508" i="12"/>
  <c r="N2532" i="12"/>
  <c r="J2539" i="12"/>
  <c r="N2548" i="12"/>
  <c r="J2579" i="12"/>
  <c r="K2613" i="12"/>
  <c r="K2615" i="12"/>
  <c r="K2617" i="12"/>
  <c r="K2619" i="12"/>
  <c r="K2627" i="12"/>
  <c r="J2676" i="12"/>
  <c r="L2710" i="12"/>
  <c r="L2713" i="12"/>
  <c r="L2717" i="12"/>
  <c r="L2721" i="12"/>
  <c r="J2723" i="12"/>
  <c r="J2725" i="12"/>
  <c r="J2727" i="12"/>
  <c r="J2729" i="12"/>
  <c r="J2731" i="12"/>
  <c r="K2796" i="12"/>
  <c r="K2874" i="12"/>
  <c r="K2882" i="12"/>
  <c r="L2887" i="12"/>
  <c r="K2916" i="12"/>
  <c r="M2922" i="12"/>
  <c r="L2926" i="12"/>
  <c r="J2930" i="12"/>
  <c r="L2934" i="12"/>
  <c r="L2987" i="12"/>
  <c r="L2989" i="12"/>
  <c r="K2067" i="12"/>
  <c r="K2096" i="12"/>
  <c r="M2135" i="12"/>
  <c r="K2144" i="12"/>
  <c r="K2148" i="12"/>
  <c r="K2247" i="12"/>
  <c r="L2376" i="12"/>
  <c r="L2380" i="12"/>
  <c r="L2384" i="12"/>
  <c r="K2406" i="12"/>
  <c r="L2431" i="12"/>
  <c r="M2497" i="12"/>
  <c r="N2500" i="12"/>
  <c r="N2503" i="12"/>
  <c r="J2507" i="12"/>
  <c r="J2523" i="12"/>
  <c r="N2556" i="12"/>
  <c r="J2603" i="12"/>
  <c r="K2605" i="12"/>
  <c r="K2630" i="12"/>
  <c r="M2633" i="12"/>
  <c r="K2635" i="12"/>
  <c r="K2638" i="12"/>
  <c r="M2640" i="12"/>
  <c r="K2643" i="12"/>
  <c r="K2647" i="12"/>
  <c r="K2650" i="12"/>
  <c r="L2678" i="12"/>
  <c r="N2680" i="12"/>
  <c r="N2681" i="12"/>
  <c r="N2734" i="12"/>
  <c r="N2736" i="12"/>
  <c r="K2840" i="12"/>
  <c r="K2844" i="12"/>
  <c r="K2848" i="12"/>
  <c r="K2852" i="12"/>
  <c r="K2856" i="12"/>
  <c r="K2860" i="12"/>
  <c r="K2890" i="12"/>
  <c r="L2895" i="12"/>
  <c r="K2898" i="12"/>
  <c r="L2950" i="12"/>
  <c r="N2992" i="12"/>
  <c r="N2994" i="12"/>
  <c r="N2996" i="12"/>
  <c r="N2998" i="12"/>
  <c r="N3000" i="12"/>
  <c r="K2080" i="12"/>
  <c r="K2088" i="12"/>
  <c r="K2116" i="12"/>
  <c r="K2152" i="12"/>
  <c r="M2157" i="12"/>
  <c r="M2159" i="12"/>
  <c r="M2161" i="12"/>
  <c r="M2163" i="12"/>
  <c r="M2165" i="12"/>
  <c r="M2167" i="12"/>
  <c r="M2169" i="12"/>
  <c r="M2171" i="12"/>
  <c r="M2173" i="12"/>
  <c r="M2175" i="12"/>
  <c r="M2177" i="12"/>
  <c r="M2179" i="12"/>
  <c r="M2181" i="12"/>
  <c r="M2183" i="12"/>
  <c r="M2185" i="12"/>
  <c r="M2187" i="12"/>
  <c r="M2189" i="12"/>
  <c r="M2191" i="12"/>
  <c r="L2195" i="12"/>
  <c r="L2199" i="12"/>
  <c r="L2203" i="12"/>
  <c r="L2208" i="12"/>
  <c r="L2252" i="12"/>
  <c r="L2260" i="12"/>
  <c r="L2268" i="12"/>
  <c r="K2304" i="12"/>
  <c r="L2392" i="12"/>
  <c r="L2396" i="12"/>
  <c r="L2400" i="12"/>
  <c r="L2403" i="12"/>
  <c r="K2417" i="12"/>
  <c r="K2422" i="12"/>
  <c r="K2426" i="12"/>
  <c r="L2459" i="12"/>
  <c r="L2487" i="12"/>
  <c r="L2491" i="12"/>
  <c r="K2494" i="12"/>
  <c r="J2555" i="12"/>
  <c r="J2573" i="12"/>
  <c r="N2588" i="12"/>
  <c r="M2653" i="12"/>
  <c r="K2655" i="12"/>
  <c r="N2683" i="12"/>
  <c r="N2685" i="12"/>
  <c r="J2737" i="12"/>
  <c r="J2739" i="12"/>
  <c r="J2741" i="12"/>
  <c r="J2743" i="12"/>
  <c r="J2745" i="12"/>
  <c r="K2776" i="12"/>
  <c r="K2780" i="12"/>
  <c r="L2790" i="12"/>
  <c r="M2793" i="12"/>
  <c r="M2839" i="12"/>
  <c r="K2866" i="12"/>
  <c r="K2869" i="12"/>
  <c r="L2871" i="12"/>
  <c r="J2908" i="12"/>
  <c r="L2960" i="12"/>
  <c r="L2964" i="12"/>
  <c r="L2966" i="12"/>
  <c r="L2968" i="12"/>
  <c r="K2970" i="12"/>
  <c r="L2973" i="12"/>
  <c r="L1525" i="12"/>
  <c r="L1539" i="12"/>
  <c r="L1541" i="12"/>
  <c r="L1544" i="12"/>
  <c r="L1552" i="12"/>
  <c r="L1554" i="12"/>
  <c r="L1556" i="12"/>
  <c r="N1717" i="12"/>
  <c r="M1718" i="12"/>
  <c r="K1816" i="12"/>
  <c r="L1819" i="12"/>
  <c r="K1877" i="12"/>
  <c r="N1913" i="12"/>
  <c r="N1929" i="12"/>
  <c r="N1933" i="12"/>
  <c r="L1935" i="12"/>
  <c r="N1938" i="12"/>
  <c r="N1950" i="12"/>
  <c r="N1965" i="12"/>
  <c r="L1967" i="12"/>
  <c r="N1970" i="12"/>
  <c r="L1984" i="12"/>
  <c r="L1996" i="12"/>
  <c r="L1998" i="12"/>
  <c r="L2001" i="12"/>
  <c r="L2048" i="12"/>
  <c r="L2052" i="12"/>
  <c r="L2064" i="12"/>
  <c r="K2092" i="12"/>
  <c r="K2124" i="12"/>
  <c r="M2131" i="12"/>
  <c r="L2212" i="12"/>
  <c r="L2216" i="12"/>
  <c r="L2276" i="12"/>
  <c r="L2388" i="12"/>
  <c r="J2461" i="12"/>
  <c r="N2463" i="12"/>
  <c r="J2465" i="12"/>
  <c r="L2467" i="12"/>
  <c r="K2470" i="12"/>
  <c r="K2474" i="12"/>
  <c r="N2476" i="12"/>
  <c r="N2496" i="12"/>
  <c r="J2515" i="12"/>
  <c r="J2527" i="12"/>
  <c r="J2543" i="12"/>
  <c r="N2568" i="12"/>
  <c r="J2595" i="12"/>
  <c r="K2609" i="12"/>
  <c r="K2611" i="12"/>
  <c r="L2621" i="12"/>
  <c r="M2624" i="12"/>
  <c r="K2659" i="12"/>
  <c r="K2663" i="12"/>
  <c r="L2670" i="12"/>
  <c r="L2672" i="12"/>
  <c r="N2673" i="12"/>
  <c r="L2706" i="12"/>
  <c r="N2708" i="12"/>
  <c r="K950" i="12"/>
  <c r="J1532" i="12"/>
  <c r="J1482" i="12"/>
  <c r="K690" i="12"/>
  <c r="J1498" i="12"/>
  <c r="M1642" i="12"/>
  <c r="L1838" i="12"/>
  <c r="L1847" i="12"/>
  <c r="M1855" i="12"/>
  <c r="M1898" i="12"/>
  <c r="N1967" i="12"/>
  <c r="K2151" i="12"/>
  <c r="N2575" i="12"/>
  <c r="M1743" i="12"/>
  <c r="N1927" i="12"/>
  <c r="L2699" i="12"/>
  <c r="J1508" i="12"/>
  <c r="J1524" i="12"/>
  <c r="N1682" i="12"/>
  <c r="L1715" i="12"/>
  <c r="L1811" i="12"/>
  <c r="M1870" i="12"/>
  <c r="L1959" i="12"/>
  <c r="K2087" i="12"/>
  <c r="J2669" i="12"/>
  <c r="L2709" i="12"/>
  <c r="J2897" i="12"/>
  <c r="K1747" i="12"/>
  <c r="L1779" i="12"/>
  <c r="M1835" i="12"/>
  <c r="J1867" i="12"/>
  <c r="J1895" i="12"/>
  <c r="N1935" i="12"/>
  <c r="K2119" i="12"/>
  <c r="J2489" i="12"/>
  <c r="L1771" i="12"/>
  <c r="J1823" i="12"/>
  <c r="J1891" i="12"/>
  <c r="N2447" i="12"/>
  <c r="N2674" i="12"/>
  <c r="L2683" i="12"/>
  <c r="L2697" i="12"/>
  <c r="L1902" i="12"/>
  <c r="N1997" i="12"/>
  <c r="M786" i="12"/>
  <c r="L1452" i="12"/>
  <c r="M850" i="12"/>
  <c r="L1442" i="12"/>
  <c r="M770" i="12"/>
  <c r="M1062" i="12"/>
  <c r="M834" i="12"/>
  <c r="L1510" i="12"/>
  <c r="K1635" i="12"/>
  <c r="M1643" i="12"/>
  <c r="L1651" i="12"/>
  <c r="J1739" i="12"/>
  <c r="K1815" i="12"/>
  <c r="K1874" i="12"/>
  <c r="M1882" i="12"/>
  <c r="L2418" i="12"/>
  <c r="J1436" i="12"/>
  <c r="J1496" i="12"/>
  <c r="J1544" i="12"/>
  <c r="K1707" i="12"/>
  <c r="M1754" i="12"/>
  <c r="L1810" i="12"/>
  <c r="N1907" i="12"/>
  <c r="N1923" i="12"/>
  <c r="N1939" i="12"/>
  <c r="N1955" i="12"/>
  <c r="L1971" i="12"/>
  <c r="L1987" i="12"/>
  <c r="M2079" i="12"/>
  <c r="J2569" i="12"/>
  <c r="N2585" i="12"/>
  <c r="L1530" i="12"/>
  <c r="J1562" i="12"/>
  <c r="K1711" i="12"/>
  <c r="M1722" i="12"/>
  <c r="L1843" i="12"/>
  <c r="L1851" i="12"/>
  <c r="L1926" i="12"/>
  <c r="L1958" i="12"/>
  <c r="M2215" i="12"/>
  <c r="J2536" i="12"/>
  <c r="K918" i="12"/>
  <c r="K1094" i="12"/>
  <c r="J1480" i="12"/>
  <c r="L1526" i="12"/>
  <c r="L1558" i="12"/>
  <c r="N1650" i="12"/>
  <c r="L1690" i="12"/>
  <c r="K1799" i="12"/>
  <c r="M1846" i="12"/>
  <c r="L1854" i="12"/>
  <c r="J1871" i="12"/>
  <c r="J1879" i="12"/>
  <c r="N1983" i="12"/>
  <c r="M1662" i="12"/>
  <c r="J1771" i="12"/>
  <c r="M1819" i="12"/>
  <c r="L1835" i="12"/>
  <c r="L1855" i="12"/>
  <c r="M1883" i="12"/>
  <c r="L1899" i="12"/>
  <c r="N1999" i="12"/>
  <c r="M2035" i="12"/>
  <c r="M2107" i="12"/>
  <c r="K2139" i="12"/>
  <c r="N2504" i="12"/>
  <c r="J2557" i="12"/>
  <c r="N2601" i="12"/>
  <c r="J2905" i="12"/>
  <c r="L1775" i="12"/>
  <c r="L1842" i="12"/>
  <c r="L1914" i="12"/>
  <c r="L1946" i="12"/>
  <c r="L1995" i="12"/>
  <c r="K2095" i="12"/>
  <c r="K2135" i="12"/>
  <c r="N2443" i="12"/>
  <c r="N2524" i="12"/>
  <c r="N2707" i="12"/>
  <c r="L1683" i="12"/>
  <c r="M1735" i="12"/>
  <c r="M1775" i="12"/>
  <c r="M1807" i="12"/>
  <c r="L1822" i="12"/>
  <c r="J1847" i="12"/>
  <c r="J1875" i="12"/>
  <c r="L1894" i="12"/>
  <c r="N1981" i="12"/>
  <c r="N2001" i="12"/>
  <c r="K2099" i="12"/>
  <c r="M2155" i="12"/>
  <c r="M2235" i="12"/>
  <c r="N2541" i="12"/>
  <c r="J2596" i="12"/>
  <c r="N2719" i="12"/>
  <c r="N2511" i="12"/>
  <c r="N2589" i="12"/>
  <c r="L2684" i="12"/>
  <c r="N2698" i="12"/>
  <c r="J2873" i="12"/>
  <c r="J2508" i="12"/>
  <c r="J2671" i="12"/>
  <c r="J2691" i="12"/>
  <c r="N2007" i="12"/>
  <c r="N2464" i="12"/>
  <c r="L2668" i="12"/>
  <c r="L2682" i="12"/>
  <c r="N2700" i="12"/>
  <c r="N2717" i="12"/>
  <c r="J2686" i="12"/>
  <c r="J2704" i="12"/>
  <c r="K2925" i="12"/>
  <c r="L2938" i="12"/>
  <c r="L2679" i="12"/>
  <c r="L2695" i="12"/>
  <c r="N2713" i="12"/>
  <c r="J2926" i="12"/>
  <c r="J2934" i="12"/>
  <c r="M667" i="12"/>
  <c r="K328" i="12"/>
  <c r="K360" i="12"/>
  <c r="K392" i="12"/>
  <c r="K424" i="12"/>
  <c r="K456" i="12"/>
  <c r="K488" i="12"/>
  <c r="K520" i="12"/>
  <c r="K552" i="12"/>
  <c r="K584" i="12"/>
  <c r="K616" i="12"/>
  <c r="K698" i="12"/>
  <c r="K762" i="12"/>
  <c r="K826" i="12"/>
  <c r="K946" i="12"/>
  <c r="K702" i="12"/>
  <c r="K766" i="12"/>
  <c r="K830" i="12"/>
  <c r="K898" i="12"/>
  <c r="K1026" i="12"/>
  <c r="K332" i="12"/>
  <c r="K364" i="12"/>
  <c r="K396" i="12"/>
  <c r="K428" i="12"/>
  <c r="K460" i="12"/>
  <c r="K492" i="12"/>
  <c r="K524" i="12"/>
  <c r="K556" i="12"/>
  <c r="K588" i="12"/>
  <c r="K620" i="12"/>
  <c r="K730" i="12"/>
  <c r="K794" i="12"/>
  <c r="K858" i="12"/>
  <c r="K734" i="12"/>
  <c r="K798" i="12"/>
  <c r="K862" i="12"/>
  <c r="K890" i="12"/>
  <c r="K954" i="12"/>
  <c r="K1018" i="12"/>
  <c r="M1420" i="12"/>
  <c r="M970" i="12"/>
  <c r="K1034" i="12"/>
  <c r="K1074" i="12"/>
  <c r="L1434" i="12"/>
  <c r="L1450" i="12"/>
  <c r="L1466" i="12"/>
  <c r="N1489" i="12"/>
  <c r="N1521" i="12"/>
  <c r="N1553" i="12"/>
  <c r="J1574" i="12"/>
  <c r="L1588" i="12"/>
  <c r="L1596" i="12"/>
  <c r="N1597" i="12"/>
  <c r="L1608" i="12"/>
  <c r="J1620" i="12"/>
  <c r="J1628" i="12"/>
  <c r="L1664" i="12"/>
  <c r="K1787" i="12"/>
  <c r="K1798" i="12"/>
  <c r="L1933" i="12"/>
  <c r="N2008" i="12"/>
  <c r="K922" i="12"/>
  <c r="K990" i="12"/>
  <c r="K1086" i="12"/>
  <c r="M1422" i="12"/>
  <c r="M1424" i="12"/>
  <c r="L1440" i="12"/>
  <c r="L1444" i="12"/>
  <c r="M1456" i="12"/>
  <c r="J1460" i="12"/>
  <c r="N1493" i="12"/>
  <c r="N1525" i="12"/>
  <c r="N1557" i="12"/>
  <c r="N1568" i="12"/>
  <c r="L1570" i="12"/>
  <c r="N1573" i="12"/>
  <c r="J1600" i="12"/>
  <c r="N1601" i="12"/>
  <c r="L1605" i="12"/>
  <c r="L1632" i="12"/>
  <c r="N2699" i="12"/>
  <c r="N2703" i="12"/>
  <c r="J2705" i="12"/>
  <c r="L1575" i="12"/>
  <c r="L1579" i="12"/>
  <c r="L1583" i="12"/>
  <c r="N1612" i="12"/>
  <c r="L1619" i="12"/>
  <c r="M1624" i="12"/>
  <c r="N1658" i="12"/>
  <c r="M1755" i="12"/>
  <c r="N1760" i="12"/>
  <c r="N1765" i="12"/>
  <c r="N1768" i="12"/>
  <c r="K1771" i="12"/>
  <c r="K1774" i="12"/>
  <c r="N1776" i="12"/>
  <c r="K1779" i="12"/>
  <c r="K1782" i="12"/>
  <c r="K1828" i="12"/>
  <c r="M1831" i="12"/>
  <c r="J2436" i="12"/>
  <c r="K2438" i="12"/>
  <c r="J2440" i="12"/>
  <c r="K2442" i="12"/>
  <c r="J2445" i="12"/>
  <c r="L2447" i="12"/>
  <c r="K2450" i="12"/>
  <c r="J2453" i="12"/>
  <c r="L2686" i="12"/>
  <c r="J2689" i="12"/>
  <c r="M2797" i="12"/>
  <c r="K2800" i="12"/>
  <c r="K2804" i="12"/>
  <c r="K2808" i="12"/>
  <c r="K2812" i="12"/>
  <c r="K2816" i="12"/>
  <c r="K2820" i="12"/>
  <c r="K2824" i="12"/>
  <c r="K2828" i="12"/>
  <c r="K2832" i="12"/>
  <c r="K2877" i="12"/>
  <c r="N2909" i="12"/>
  <c r="J2913" i="12"/>
  <c r="L2976" i="12"/>
  <c r="L2978" i="12"/>
  <c r="L2980" i="12"/>
  <c r="L2982" i="12"/>
  <c r="L2984" i="12"/>
  <c r="L2986" i="12"/>
  <c r="M1014" i="12"/>
  <c r="L1458" i="12"/>
  <c r="L1484" i="12"/>
  <c r="M754" i="12"/>
  <c r="J1476" i="12"/>
  <c r="K1831" i="12"/>
  <c r="M1862" i="12"/>
  <c r="L1750" i="12"/>
  <c r="M1767" i="12"/>
  <c r="L1839" i="12"/>
  <c r="K1899" i="12"/>
  <c r="J2692" i="12"/>
  <c r="M1746" i="12"/>
  <c r="L1774" i="12"/>
  <c r="N1959" i="12"/>
  <c r="N2669" i="12"/>
  <c r="J2677" i="12"/>
  <c r="J2701" i="12"/>
  <c r="L1747" i="12"/>
  <c r="M1830" i="12"/>
  <c r="J1835" i="12"/>
  <c r="J1855" i="12"/>
  <c r="K1895" i="12"/>
  <c r="L2673" i="12"/>
  <c r="M1742" i="12"/>
  <c r="J1859" i="12"/>
  <c r="N2672" i="12"/>
  <c r="L2676" i="12"/>
  <c r="L2685" i="12"/>
  <c r="L2693" i="12"/>
  <c r="K786" i="12"/>
  <c r="J1452" i="12"/>
  <c r="K850" i="12"/>
  <c r="J1442" i="12"/>
  <c r="K770" i="12"/>
  <c r="K1062" i="12"/>
  <c r="K834" i="12"/>
  <c r="J1510" i="12"/>
  <c r="M1635" i="12"/>
  <c r="L1643" i="12"/>
  <c r="L1674" i="12"/>
  <c r="K1806" i="12"/>
  <c r="M1815" i="12"/>
  <c r="M1874" i="12"/>
  <c r="L1882" i="12"/>
  <c r="J2418" i="12"/>
  <c r="J1488" i="12"/>
  <c r="J1520" i="12"/>
  <c r="J1552" i="12"/>
  <c r="L1707" i="12"/>
  <c r="L1754" i="12"/>
  <c r="K1818" i="12"/>
  <c r="L1907" i="12"/>
  <c r="L1923" i="12"/>
  <c r="L1939" i="12"/>
  <c r="L1955" i="12"/>
  <c r="N1971" i="12"/>
  <c r="N1987" i="12"/>
  <c r="K2079" i="12"/>
  <c r="N2569" i="12"/>
  <c r="N2675" i="12"/>
  <c r="J1530" i="12"/>
  <c r="K1667" i="12"/>
  <c r="M1711" i="12"/>
  <c r="L1722" i="12"/>
  <c r="J1843" i="12"/>
  <c r="J1851" i="12"/>
  <c r="L1934" i="12"/>
  <c r="L1966" i="12"/>
  <c r="K2231" i="12"/>
  <c r="K738" i="12"/>
  <c r="K930" i="12"/>
  <c r="N1449" i="12"/>
  <c r="J1500" i="12"/>
  <c r="J1526" i="12"/>
  <c r="J1558" i="12"/>
  <c r="L1650" i="12"/>
  <c r="K1778" i="12"/>
  <c r="M1799" i="12"/>
  <c r="L1846" i="12"/>
  <c r="K1871" i="12"/>
  <c r="K1879" i="12"/>
  <c r="L1975" i="12"/>
  <c r="M2143" i="12"/>
  <c r="L1675" i="12"/>
  <c r="M1774" i="12"/>
  <c r="L1826" i="12"/>
  <c r="M1838" i="12"/>
  <c r="L1862" i="12"/>
  <c r="L1890" i="12"/>
  <c r="M1902" i="12"/>
  <c r="N2005" i="12"/>
  <c r="M2075" i="12"/>
  <c r="K2107" i="12"/>
  <c r="K2147" i="12"/>
  <c r="J2504" i="12"/>
  <c r="N2557" i="12"/>
  <c r="N2896" i="12"/>
  <c r="L1703" i="12"/>
  <c r="J1803" i="12"/>
  <c r="L1850" i="12"/>
  <c r="L1922" i="12"/>
  <c r="L1954" i="12"/>
  <c r="N1995" i="12"/>
  <c r="K2103" i="12"/>
  <c r="M2247" i="12"/>
  <c r="L2443" i="12"/>
  <c r="J2524" i="12"/>
  <c r="L2707" i="12"/>
  <c r="M1703" i="12"/>
  <c r="L1742" i="12"/>
  <c r="J1779" i="12"/>
  <c r="J1811" i="12"/>
  <c r="L1830" i="12"/>
  <c r="M1850" i="12"/>
  <c r="M1878" i="12"/>
  <c r="J1903" i="12"/>
  <c r="N1985" i="12"/>
  <c r="N2009" i="12"/>
  <c r="M2123" i="12"/>
  <c r="K2155" i="12"/>
  <c r="N2421" i="12"/>
  <c r="N2552" i="12"/>
  <c r="N2687" i="12"/>
  <c r="N2456" i="12"/>
  <c r="N2520" i="12"/>
  <c r="N2591" i="12"/>
  <c r="J2684" i="12"/>
  <c r="J2698" i="12"/>
  <c r="N2431" i="12"/>
  <c r="N2527" i="12"/>
  <c r="N2678" i="12"/>
  <c r="L2696" i="12"/>
  <c r="N2011" i="12"/>
  <c r="N2543" i="12"/>
  <c r="J2668" i="12"/>
  <c r="N2682" i="12"/>
  <c r="L2700" i="12"/>
  <c r="J2670" i="12"/>
  <c r="J2688" i="12"/>
  <c r="N2711" i="12"/>
  <c r="M2925" i="12"/>
  <c r="N2665" i="12"/>
  <c r="J2683" i="12"/>
  <c r="J2699" i="12"/>
  <c r="N2864" i="12"/>
  <c r="L2993" i="12"/>
  <c r="L2995" i="12"/>
  <c r="K304" i="12"/>
  <c r="K336" i="12"/>
  <c r="K368" i="12"/>
  <c r="K400" i="12"/>
  <c r="K432" i="12"/>
  <c r="K464" i="12"/>
  <c r="K496" i="12"/>
  <c r="K528" i="12"/>
  <c r="K560" i="12"/>
  <c r="K592" i="12"/>
  <c r="M686" i="12"/>
  <c r="M750" i="12"/>
  <c r="M814" i="12"/>
  <c r="M882" i="12"/>
  <c r="M1010" i="12"/>
  <c r="M714" i="12"/>
  <c r="M778" i="12"/>
  <c r="M842" i="12"/>
  <c r="M962" i="12"/>
  <c r="K308" i="12"/>
  <c r="K340" i="12"/>
  <c r="K372" i="12"/>
  <c r="K404" i="12"/>
  <c r="K436" i="12"/>
  <c r="K468" i="12"/>
  <c r="K500" i="12"/>
  <c r="K532" i="12"/>
  <c r="K564" i="12"/>
  <c r="K596" i="12"/>
  <c r="M718" i="12"/>
  <c r="M782" i="12"/>
  <c r="M846" i="12"/>
  <c r="M682" i="12"/>
  <c r="M746" i="12"/>
  <c r="M810" i="12"/>
  <c r="M874" i="12"/>
  <c r="M938" i="12"/>
  <c r="M1002" i="12"/>
  <c r="L1420" i="12"/>
  <c r="M906" i="12"/>
  <c r="K970" i="12"/>
  <c r="K1042" i="12"/>
  <c r="M1098" i="12"/>
  <c r="J1434" i="12"/>
  <c r="J1450" i="12"/>
  <c r="J1466" i="12"/>
  <c r="M1490" i="12"/>
  <c r="M1522" i="12"/>
  <c r="M1554" i="12"/>
  <c r="L1576" i="12"/>
  <c r="J1588" i="12"/>
  <c r="J1596" i="12"/>
  <c r="L1606" i="12"/>
  <c r="J1608" i="12"/>
  <c r="N1620" i="12"/>
  <c r="M1628" i="12"/>
  <c r="K1706" i="12"/>
  <c r="L1787" i="12"/>
  <c r="M1798" i="12"/>
  <c r="L1949" i="12"/>
  <c r="L2933" i="12"/>
  <c r="K926" i="12"/>
  <c r="M1054" i="12"/>
  <c r="M1118" i="12"/>
  <c r="J1422" i="12"/>
  <c r="L1428" i="12"/>
  <c r="M1440" i="12"/>
  <c r="J1444" i="12"/>
  <c r="J1456" i="12"/>
  <c r="N1460" i="12"/>
  <c r="M1494" i="12"/>
  <c r="M1526" i="12"/>
  <c r="M1558" i="12"/>
  <c r="M1568" i="12"/>
  <c r="M1570" i="12"/>
  <c r="L1593" i="12"/>
  <c r="N1600" i="12"/>
  <c r="L1602" i="12"/>
  <c r="N1605" i="12"/>
  <c r="J1632" i="12"/>
  <c r="N1633" i="12"/>
  <c r="J1660" i="12"/>
  <c r="K1679" i="12"/>
  <c r="K1699" i="12"/>
  <c r="K1719" i="12"/>
  <c r="L1913" i="12"/>
  <c r="N1984" i="12"/>
  <c r="J2477" i="12"/>
  <c r="K2389" i="12"/>
  <c r="K2393" i="12"/>
  <c r="K2397" i="12"/>
  <c r="K2401" i="12"/>
  <c r="K2414" i="12"/>
  <c r="L2419" i="12"/>
  <c r="K2425" i="12"/>
  <c r="J2429" i="12"/>
  <c r="K2486" i="12"/>
  <c r="K2490" i="12"/>
  <c r="N2492" i="12"/>
  <c r="K2498" i="12"/>
  <c r="J2559" i="12"/>
  <c r="J2575" i="12"/>
  <c r="J2591" i="12"/>
  <c r="K2654" i="12"/>
  <c r="M2656" i="12"/>
  <c r="J2685" i="12"/>
  <c r="N2738" i="12"/>
  <c r="N2740" i="12"/>
  <c r="N2742" i="12"/>
  <c r="N2744" i="12"/>
  <c r="N2747" i="12"/>
  <c r="K2777" i="12"/>
  <c r="M2782" i="12"/>
  <c r="K2791" i="12"/>
  <c r="L2794" i="12"/>
  <c r="L2864" i="12"/>
  <c r="K2867" i="12"/>
  <c r="J2870" i="12"/>
  <c r="N2905" i="12"/>
  <c r="L2958" i="12"/>
  <c r="L2962" i="12"/>
  <c r="L2965" i="12"/>
  <c r="L2967" i="12"/>
  <c r="L2969" i="12"/>
  <c r="K2972" i="12"/>
  <c r="L2974" i="12"/>
  <c r="L1534" i="12"/>
  <c r="L1540" i="12"/>
  <c r="L1543" i="12"/>
  <c r="L1545" i="12"/>
  <c r="L1553" i="12"/>
  <c r="L1555" i="12"/>
  <c r="J1556" i="12"/>
  <c r="K1715" i="12"/>
  <c r="K1718" i="12"/>
  <c r="K1819" i="12"/>
  <c r="K1876" i="12"/>
  <c r="K1878" i="12"/>
  <c r="N1914" i="12"/>
  <c r="N1930" i="12"/>
  <c r="N1934" i="12"/>
  <c r="N1937" i="12"/>
  <c r="N1949" i="12"/>
  <c r="L1951" i="12"/>
  <c r="N1966" i="12"/>
  <c r="N1969" i="12"/>
  <c r="L1982" i="12"/>
  <c r="L1985" i="12"/>
  <c r="L1997" i="12"/>
  <c r="L2000" i="12"/>
  <c r="L2026" i="12"/>
  <c r="M2051" i="12"/>
  <c r="L2056" i="12"/>
  <c r="K2084" i="12"/>
  <c r="K2112" i="12"/>
  <c r="K2128" i="12"/>
  <c r="K2132" i="12"/>
  <c r="K2215" i="12"/>
  <c r="L2272" i="12"/>
  <c r="L2280" i="12"/>
  <c r="L2427" i="12"/>
  <c r="K2458" i="12"/>
  <c r="K2462" i="12"/>
  <c r="J2464" i="12"/>
  <c r="K2466" i="12"/>
  <c r="N2468" i="12"/>
  <c r="L2471" i="12"/>
  <c r="L2475" i="12"/>
  <c r="K2478" i="12"/>
  <c r="J2511" i="12"/>
  <c r="N2516" i="12"/>
  <c r="N2540" i="12"/>
  <c r="J2563" i="12"/>
  <c r="J2571" i="12"/>
  <c r="K2608" i="12"/>
  <c r="K2610" i="12"/>
  <c r="K2612" i="12"/>
  <c r="K2622" i="12"/>
  <c r="K2658" i="12"/>
  <c r="K2662" i="12"/>
  <c r="L2665" i="12"/>
  <c r="N2671" i="12"/>
  <c r="J2673" i="12"/>
  <c r="J2708" i="12"/>
  <c r="K1014" i="12"/>
  <c r="J1458" i="12"/>
  <c r="J1484" i="12"/>
  <c r="K754" i="12"/>
  <c r="K818" i="12"/>
  <c r="J1564" i="12"/>
  <c r="M1714" i="12"/>
  <c r="L1831" i="12"/>
  <c r="M1678" i="12"/>
  <c r="M1858" i="12"/>
  <c r="M1899" i="12"/>
  <c r="N2412" i="12"/>
  <c r="N2600" i="12"/>
  <c r="N2692" i="12"/>
  <c r="M1659" i="12"/>
  <c r="M1822" i="12"/>
  <c r="M1866" i="12"/>
  <c r="M1894" i="12"/>
  <c r="L2669" i="12"/>
  <c r="N2677" i="12"/>
  <c r="N2688" i="12"/>
  <c r="N2701" i="12"/>
  <c r="J2709" i="12"/>
  <c r="L2930" i="12"/>
  <c r="J1747" i="12"/>
  <c r="K1867" i="12"/>
  <c r="M1895" i="12"/>
  <c r="L2681" i="12"/>
  <c r="N2694" i="12"/>
  <c r="J1827" i="12"/>
  <c r="J1887" i="12"/>
  <c r="L2689" i="12"/>
  <c r="N1989" i="12"/>
  <c r="L2680" i="12"/>
  <c r="M902" i="12"/>
  <c r="M706" i="12"/>
  <c r="M966" i="12"/>
  <c r="L1478" i="12"/>
  <c r="M1030" i="12"/>
  <c r="M722" i="12"/>
  <c r="L1492" i="12"/>
  <c r="L1546" i="12"/>
  <c r="L1635" i="12"/>
  <c r="K1651" i="12"/>
  <c r="K1739" i="12"/>
  <c r="M1806" i="12"/>
  <c r="L1815" i="12"/>
  <c r="L1874" i="12"/>
  <c r="L1993" i="12"/>
  <c r="L1433" i="12"/>
  <c r="L1494" i="12"/>
  <c r="L1542" i="12"/>
  <c r="N1645" i="12"/>
  <c r="J1707" i="12"/>
  <c r="K1810" i="12"/>
  <c r="M1818" i="12"/>
  <c r="N1915" i="12"/>
  <c r="N1931" i="12"/>
  <c r="N1947" i="12"/>
  <c r="N1963" i="12"/>
  <c r="L1979" i="12"/>
  <c r="L2003" i="12"/>
  <c r="N2564" i="12"/>
  <c r="J2584" i="12"/>
  <c r="L2675" i="12"/>
  <c r="J1540" i="12"/>
  <c r="M1667" i="12"/>
  <c r="L1711" i="12"/>
  <c r="K1843" i="12"/>
  <c r="K1851" i="12"/>
  <c r="L1910" i="12"/>
  <c r="L1942" i="12"/>
  <c r="M2111" i="12"/>
  <c r="M2231" i="12"/>
  <c r="K802" i="12"/>
  <c r="K982" i="12"/>
  <c r="J1468" i="12"/>
  <c r="J1504" i="12"/>
  <c r="J1528" i="12"/>
  <c r="J1560" i="12"/>
  <c r="K1690" i="12"/>
  <c r="M1778" i="12"/>
  <c r="L1799" i="12"/>
  <c r="K1854" i="12"/>
  <c r="M1871" i="12"/>
  <c r="M1879" i="12"/>
  <c r="N1975" i="12"/>
  <c r="K2143" i="12"/>
  <c r="L1682" i="12"/>
  <c r="M1779" i="12"/>
  <c r="L1827" i="12"/>
  <c r="M1839" i="12"/>
  <c r="L1863" i="12"/>
  <c r="L1891" i="12"/>
  <c r="M1903" i="12"/>
  <c r="K2023" i="12"/>
  <c r="K2075" i="12"/>
  <c r="K2115" i="12"/>
  <c r="N2413" i="12"/>
  <c r="J2525" i="12"/>
  <c r="N2559" i="12"/>
  <c r="L2896" i="12"/>
  <c r="L1710" i="12"/>
  <c r="L1807" i="12"/>
  <c r="L1878" i="12"/>
  <c r="L1930" i="12"/>
  <c r="L1962" i="12"/>
  <c r="K2071" i="12"/>
  <c r="M2127" i="12"/>
  <c r="N2405" i="12"/>
  <c r="M2501" i="12"/>
  <c r="N2580" i="12"/>
  <c r="J2707" i="12"/>
  <c r="M1710" i="12"/>
  <c r="L1746" i="12"/>
  <c r="L1782" i="12"/>
  <c r="M1814" i="12"/>
  <c r="J1839" i="12"/>
  <c r="L1858" i="12"/>
  <c r="J1883" i="12"/>
  <c r="N1973" i="12"/>
  <c r="L1991" i="12"/>
  <c r="M2091" i="12"/>
  <c r="K2123" i="12"/>
  <c r="K2219" i="12"/>
  <c r="J2421" i="12"/>
  <c r="J2552" i="12"/>
  <c r="L2687" i="12"/>
  <c r="J2509" i="12"/>
  <c r="J2520" i="12"/>
  <c r="J2678" i="12"/>
  <c r="J2696" i="12"/>
  <c r="J2710" i="12"/>
  <c r="N2459" i="12"/>
  <c r="N2573" i="12"/>
  <c r="N2691" i="12"/>
  <c r="J2703" i="12"/>
  <c r="L2412" i="12"/>
  <c r="J2572" i="12"/>
  <c r="L2671" i="12"/>
  <c r="J2682" i="12"/>
  <c r="J2700" i="12"/>
  <c r="J2672" i="12"/>
  <c r="J2695" i="12"/>
  <c r="N2721" i="12"/>
  <c r="J2925" i="12"/>
  <c r="N2670" i="12"/>
  <c r="N2686" i="12"/>
  <c r="N2702" i="12"/>
  <c r="L2888" i="12"/>
  <c r="L2997" i="12"/>
  <c r="L2999" i="12"/>
  <c r="K312" i="12"/>
  <c r="K344" i="12"/>
  <c r="K376" i="12"/>
  <c r="K408" i="12"/>
  <c r="K440" i="12"/>
  <c r="K472" i="12"/>
  <c r="K504" i="12"/>
  <c r="K536" i="12"/>
  <c r="K568" i="12"/>
  <c r="K600" i="12"/>
  <c r="K686" i="12"/>
  <c r="K750" i="12"/>
  <c r="K814" i="12"/>
  <c r="K882" i="12"/>
  <c r="K1010" i="12"/>
  <c r="K714" i="12"/>
  <c r="K778" i="12"/>
  <c r="K842" i="12"/>
  <c r="K962" i="12"/>
  <c r="K316" i="12"/>
  <c r="K348" i="12"/>
  <c r="K380" i="12"/>
  <c r="K412" i="12"/>
  <c r="K444" i="12"/>
  <c r="K476" i="12"/>
  <c r="K508" i="12"/>
  <c r="K540" i="12"/>
  <c r="K572" i="12"/>
  <c r="K604" i="12"/>
  <c r="K718" i="12"/>
  <c r="K782" i="12"/>
  <c r="K846" i="12"/>
  <c r="K682" i="12"/>
  <c r="K746" i="12"/>
  <c r="K810" i="12"/>
  <c r="K874" i="12"/>
  <c r="K938" i="12"/>
  <c r="K1002" i="12"/>
  <c r="J1420" i="12"/>
  <c r="K906" i="12"/>
  <c r="K974" i="12"/>
  <c r="M1066" i="12"/>
  <c r="K1098" i="12"/>
  <c r="L1445" i="12"/>
  <c r="L1461" i="12"/>
  <c r="N1473" i="12"/>
  <c r="N1505" i="12"/>
  <c r="N1537" i="12"/>
  <c r="L1574" i="12"/>
  <c r="J1576" i="12"/>
  <c r="N1588" i="12"/>
  <c r="M1596" i="12"/>
  <c r="M1606" i="12"/>
  <c r="N1608" i="12"/>
  <c r="M1620" i="12"/>
  <c r="L1629" i="12"/>
  <c r="M1706" i="12"/>
  <c r="J1787" i="12"/>
  <c r="L1798" i="12"/>
  <c r="L1965" i="12"/>
  <c r="J2933" i="12"/>
  <c r="M986" i="12"/>
  <c r="K1054" i="12"/>
  <c r="K1118" i="12"/>
  <c r="L1424" i="12"/>
  <c r="J1428" i="12"/>
  <c r="J1440" i="12"/>
  <c r="N1444" i="12"/>
  <c r="N1456" i="12"/>
  <c r="N1477" i="12"/>
  <c r="N1509" i="12"/>
  <c r="N1541" i="12"/>
  <c r="L1568" i="12"/>
  <c r="L1569" i="12"/>
  <c r="J1570" i="12"/>
  <c r="N1593" i="12"/>
  <c r="M1600" i="12"/>
  <c r="M1602" i="12"/>
  <c r="L1625" i="12"/>
  <c r="N1632" i="12"/>
  <c r="M1634" i="12"/>
  <c r="M1666" i="12"/>
  <c r="L1679" i="12"/>
  <c r="M1699" i="12"/>
  <c r="M1719" i="12"/>
  <c r="L1929" i="12"/>
  <c r="N2423" i="12"/>
  <c r="N2514" i="12"/>
  <c r="N2546" i="12"/>
  <c r="N2594" i="12"/>
  <c r="K1006" i="12"/>
  <c r="M1082" i="12"/>
  <c r="L2702" i="12"/>
  <c r="L2704" i="12"/>
  <c r="N2705" i="12"/>
  <c r="L1564" i="12"/>
  <c r="J1578" i="12"/>
  <c r="N1580" i="12"/>
  <c r="L1611" i="12"/>
  <c r="L1615" i="12"/>
  <c r="L1623" i="12"/>
  <c r="M1658" i="12"/>
  <c r="N1756" i="12"/>
  <c r="N1761" i="12"/>
  <c r="K1767" i="12"/>
  <c r="N1769" i="12"/>
  <c r="N1772" i="12"/>
  <c r="K1775" i="12"/>
  <c r="N1777" i="12"/>
  <c r="N1781" i="12"/>
  <c r="M1782" i="12"/>
  <c r="K1830" i="12"/>
  <c r="K2434" i="12"/>
  <c r="J2437" i="12"/>
  <c r="N2439" i="12"/>
  <c r="J2441" i="12"/>
  <c r="J2444" i="12"/>
  <c r="K2446" i="12"/>
  <c r="J2449" i="12"/>
  <c r="J2452" i="12"/>
  <c r="L2688" i="12"/>
  <c r="N2689" i="12"/>
  <c r="M2799" i="12"/>
  <c r="M2803" i="12"/>
  <c r="M2807" i="12"/>
  <c r="M2811" i="12"/>
  <c r="M2815" i="12"/>
  <c r="L2819" i="12"/>
  <c r="M2823" i="12"/>
  <c r="L2827" i="12"/>
  <c r="M2831" i="12"/>
  <c r="L2863" i="12"/>
  <c r="L2879" i="12"/>
  <c r="L2912" i="12"/>
  <c r="L2975" i="12"/>
  <c r="L2977" i="12"/>
  <c r="L2979" i="12"/>
  <c r="L2981" i="12"/>
  <c r="L2983" i="12"/>
  <c r="L2985" i="12"/>
  <c r="M950" i="12"/>
  <c r="L1532" i="12"/>
  <c r="L1482" i="12"/>
  <c r="M690" i="12"/>
  <c r="L1498" i="12"/>
  <c r="J1516" i="12"/>
  <c r="L1658" i="12"/>
  <c r="M1675" i="12"/>
  <c r="L1718" i="12"/>
  <c r="J1831" i="12"/>
  <c r="M1890" i="12"/>
  <c r="M2151" i="12"/>
  <c r="N2690" i="12"/>
  <c r="M1646" i="12"/>
  <c r="J1715" i="12"/>
  <c r="M1826" i="12"/>
  <c r="L1870" i="12"/>
  <c r="M1886" i="12"/>
  <c r="J1899" i="12"/>
  <c r="L1927" i="12"/>
  <c r="J2600" i="12"/>
  <c r="L2692" i="12"/>
  <c r="M1750" i="12"/>
  <c r="L1786" i="12"/>
  <c r="M1834" i="12"/>
  <c r="L1903" i="12"/>
  <c r="L2677" i="12"/>
  <c r="L2701" i="12"/>
  <c r="N2709" i="12"/>
  <c r="M1683" i="12"/>
  <c r="M1715" i="12"/>
  <c r="K1835" i="12"/>
  <c r="L1867" i="12"/>
  <c r="L1895" i="12"/>
  <c r="M2119" i="12"/>
  <c r="M2489" i="12"/>
  <c r="L2705" i="12"/>
  <c r="J1863" i="12"/>
  <c r="N2467" i="12"/>
  <c r="N2706" i="12"/>
  <c r="N2704" i="12"/>
  <c r="L2708" i="12"/>
  <c r="K902" i="12"/>
  <c r="K706" i="12"/>
  <c r="K966" i="12"/>
  <c r="J1478" i="12"/>
  <c r="K1030" i="12"/>
  <c r="K722" i="12"/>
  <c r="J1492" i="12"/>
  <c r="J1546" i="12"/>
  <c r="K1643" i="12"/>
  <c r="M1651" i="12"/>
  <c r="L1739" i="12"/>
  <c r="L1806" i="12"/>
  <c r="J1815" i="12"/>
  <c r="K1882" i="12"/>
  <c r="N1993" i="12"/>
  <c r="N1433" i="12"/>
  <c r="J1494" i="12"/>
  <c r="J1542" i="12"/>
  <c r="N1674" i="12"/>
  <c r="K1754" i="12"/>
  <c r="M1810" i="12"/>
  <c r="L1818" i="12"/>
  <c r="L1915" i="12"/>
  <c r="L1931" i="12"/>
  <c r="L1947" i="12"/>
  <c r="L1963" i="12"/>
  <c r="N1979" i="12"/>
  <c r="N2003" i="12"/>
  <c r="J2564" i="12"/>
  <c r="J2585" i="12"/>
  <c r="J2675" i="12"/>
  <c r="L1562" i="12"/>
  <c r="L1667" i="12"/>
  <c r="K1722" i="12"/>
  <c r="M1843" i="12"/>
  <c r="M1851" i="12"/>
  <c r="L1918" i="12"/>
  <c r="L1950" i="12"/>
  <c r="K2111" i="12"/>
  <c r="N2536" i="12"/>
  <c r="K866" i="12"/>
  <c r="K994" i="12"/>
  <c r="J1472" i="12"/>
  <c r="J1512" i="12"/>
  <c r="J1536" i="12"/>
  <c r="M1650" i="12"/>
  <c r="M1690" i="12"/>
  <c r="L1778" i="12"/>
  <c r="K1846" i="12"/>
  <c r="M1854" i="12"/>
  <c r="L1871" i="12"/>
  <c r="L1879" i="12"/>
  <c r="L1983" i="12"/>
  <c r="N1642" i="12"/>
  <c r="L1743" i="12"/>
  <c r="M1811" i="12"/>
  <c r="L1834" i="12"/>
  <c r="M1847" i="12"/>
  <c r="M1875" i="12"/>
  <c r="L1898" i="12"/>
  <c r="L1999" i="12"/>
  <c r="K2035" i="12"/>
  <c r="K2083" i="12"/>
  <c r="M2139" i="12"/>
  <c r="J2413" i="12"/>
  <c r="N2525" i="12"/>
  <c r="J2601" i="12"/>
  <c r="J2896" i="12"/>
  <c r="L1735" i="12"/>
  <c r="L1814" i="12"/>
  <c r="L1906" i="12"/>
  <c r="L1938" i="12"/>
  <c r="L1970" i="12"/>
  <c r="M2095" i="12"/>
  <c r="K2127" i="12"/>
  <c r="J2405" i="12"/>
  <c r="J2501" i="12"/>
  <c r="J2580" i="12"/>
  <c r="L1659" i="12"/>
  <c r="L1714" i="12"/>
  <c r="L1767" i="12"/>
  <c r="L1803" i="12"/>
  <c r="J1819" i="12"/>
  <c r="M1842" i="12"/>
  <c r="L1866" i="12"/>
  <c r="L1886" i="12"/>
  <c r="N1977" i="12"/>
  <c r="N1991" i="12"/>
  <c r="K2091" i="12"/>
  <c r="K2131" i="12"/>
  <c r="M2219" i="12"/>
  <c r="J2541" i="12"/>
  <c r="N2596" i="12"/>
  <c r="J2687" i="12"/>
  <c r="N2509" i="12"/>
  <c r="J2589" i="12"/>
  <c r="N2684" i="12"/>
  <c r="L2698" i="12"/>
  <c r="N2873" i="12"/>
  <c r="J2497" i="12"/>
  <c r="J2588" i="12"/>
  <c r="L2691" i="12"/>
  <c r="N2710" i="12"/>
  <c r="N2440" i="12"/>
  <c r="N2668" i="12"/>
  <c r="J2680" i="12"/>
  <c r="J2694" i="12"/>
  <c r="L2703" i="12"/>
  <c r="J2679" i="12"/>
  <c r="J2702" i="12"/>
  <c r="J2888" i="12"/>
  <c r="J2938" i="12"/>
  <c r="J2674" i="12"/>
  <c r="J2690" i="12"/>
  <c r="J2706" i="12"/>
  <c r="N2912" i="12"/>
  <c r="N2715" i="12"/>
  <c r="K667" i="12"/>
  <c r="K320" i="12"/>
  <c r="K352" i="12"/>
  <c r="K384" i="12"/>
  <c r="K416" i="12"/>
  <c r="K448" i="12"/>
  <c r="K480" i="12"/>
  <c r="K512" i="12"/>
  <c r="K544" i="12"/>
  <c r="K576" i="12"/>
  <c r="K608" i="12"/>
  <c r="M698" i="12"/>
  <c r="M762" i="12"/>
  <c r="M826" i="12"/>
  <c r="M946" i="12"/>
  <c r="M702" i="12"/>
  <c r="M766" i="12"/>
  <c r="M830" i="12"/>
  <c r="M898" i="12"/>
  <c r="M1026" i="12"/>
  <c r="K324" i="12"/>
  <c r="K356" i="12"/>
  <c r="K388" i="12"/>
  <c r="K420" i="12"/>
  <c r="K452" i="12"/>
  <c r="K484" i="12"/>
  <c r="K516" i="12"/>
  <c r="K548" i="12"/>
  <c r="K580" i="12"/>
  <c r="K612" i="12"/>
  <c r="M730" i="12"/>
  <c r="M794" i="12"/>
  <c r="M858" i="12"/>
  <c r="M734" i="12"/>
  <c r="M798" i="12"/>
  <c r="M862" i="12"/>
  <c r="M890" i="12"/>
  <c r="M954" i="12"/>
  <c r="M1018" i="12"/>
  <c r="N1420" i="12"/>
  <c r="K910" i="12"/>
  <c r="M1034" i="12"/>
  <c r="K1066" i="12"/>
  <c r="K1106" i="12"/>
  <c r="N1445" i="12"/>
  <c r="N1461" i="12"/>
  <c r="M1474" i="12"/>
  <c r="M1506" i="12"/>
  <c r="M1538" i="12"/>
  <c r="M1574" i="12"/>
  <c r="N1576" i="12"/>
  <c r="M1588" i="12"/>
  <c r="L1597" i="12"/>
  <c r="J1606" i="12"/>
  <c r="L1620" i="12"/>
  <c r="L1628" i="12"/>
  <c r="N1629" i="12"/>
  <c r="L1706" i="12"/>
  <c r="M1787" i="12"/>
  <c r="L1917" i="12"/>
  <c r="N1976" i="12"/>
  <c r="M922" i="12"/>
  <c r="K986" i="12"/>
  <c r="M1086" i="12"/>
  <c r="L1422" i="12"/>
  <c r="N1424" i="12"/>
  <c r="N1428" i="12"/>
  <c r="N1440" i="12"/>
  <c r="L1456" i="12"/>
  <c r="L1460" i="12"/>
  <c r="M1478" i="12"/>
  <c r="M1510" i="12"/>
  <c r="M1542" i="12"/>
  <c r="J1568" i="12"/>
  <c r="N1569" i="12"/>
  <c r="L1573" i="12"/>
  <c r="L1600" i="12"/>
  <c r="L1601" i="12"/>
  <c r="J1602" i="12"/>
  <c r="N1625" i="12"/>
  <c r="M1632" i="12"/>
  <c r="N1634" i="12"/>
  <c r="N1666" i="12"/>
  <c r="L1699" i="12"/>
  <c r="L1945" i="12"/>
  <c r="J2514" i="12"/>
  <c r="N2562" i="12"/>
  <c r="K942" i="12"/>
  <c r="K1082" i="12"/>
  <c r="K1122" i="12"/>
  <c r="J1454" i="12"/>
  <c r="N1481" i="12"/>
  <c r="M1498" i="12"/>
  <c r="J1518" i="12"/>
  <c r="N1545" i="12"/>
  <c r="M1562" i="12"/>
  <c r="M1572" i="12"/>
  <c r="L1581" i="12"/>
  <c r="J1590" i="12"/>
  <c r="L1604" i="12"/>
  <c r="L1612" i="12"/>
  <c r="N1613" i="12"/>
  <c r="L1624" i="12"/>
  <c r="N1652" i="12"/>
  <c r="L1684" i="12"/>
  <c r="M1726" i="12"/>
  <c r="L1941" i="12"/>
  <c r="M2267" i="12"/>
  <c r="K742" i="12"/>
  <c r="K806" i="12"/>
  <c r="K870" i="12"/>
  <c r="K958" i="12"/>
  <c r="M1038" i="12"/>
  <c r="K1070" i="12"/>
  <c r="K1110" i="12"/>
  <c r="L1430" i="12"/>
  <c r="N1432" i="12"/>
  <c r="M1438" i="12"/>
  <c r="L1448" i="12"/>
  <c r="N1453" i="12"/>
  <c r="J1462" i="12"/>
  <c r="M1466" i="12"/>
  <c r="N1485" i="12"/>
  <c r="M1502" i="12"/>
  <c r="J1522" i="12"/>
  <c r="N1549" i="12"/>
  <c r="M1576" i="12"/>
  <c r="J1584" i="12"/>
  <c r="N1585" i="12"/>
  <c r="L1589" i="12"/>
  <c r="L1609" i="12"/>
  <c r="N1616" i="12"/>
  <c r="L1618" i="12"/>
  <c r="N1621" i="12"/>
  <c r="M1639" i="12"/>
  <c r="M1653" i="12"/>
  <c r="L1671" i="12"/>
  <c r="J1695" i="12"/>
  <c r="L1921" i="12"/>
  <c r="N2000" i="12"/>
  <c r="K2059" i="12"/>
  <c r="K1691" i="12"/>
  <c r="M1702" i="12"/>
  <c r="J1727" i="12"/>
  <c r="J1731" i="12"/>
  <c r="K1751" i="12"/>
  <c r="K1758" i="12"/>
  <c r="M1762" i="12"/>
  <c r="N1990" i="12"/>
  <c r="K2207" i="12"/>
  <c r="K2239" i="12"/>
  <c r="K2291" i="12"/>
  <c r="J2533" i="12"/>
  <c r="K2660" i="12"/>
  <c r="M1442" i="12"/>
  <c r="M1472" i="12"/>
  <c r="M1488" i="12"/>
  <c r="M1504" i="12"/>
  <c r="M1520" i="12"/>
  <c r="M1536" i="12"/>
  <c r="M1552" i="12"/>
  <c r="L1566" i="12"/>
  <c r="L1598" i="12"/>
  <c r="L1630" i="12"/>
  <c r="J1636" i="12"/>
  <c r="J1655" i="12"/>
  <c r="J1663" i="12"/>
  <c r="J1676" i="12"/>
  <c r="M1691" i="12"/>
  <c r="L1727" i="12"/>
  <c r="K1759" i="12"/>
  <c r="M1763" i="12"/>
  <c r="M1770" i="12"/>
  <c r="L1783" i="12"/>
  <c r="L1790" i="12"/>
  <c r="N1972" i="12"/>
  <c r="N2004" i="12"/>
  <c r="K2027" i="12"/>
  <c r="K2043" i="12"/>
  <c r="M2251" i="12"/>
  <c r="J2578" i="12"/>
  <c r="N1436" i="12"/>
  <c r="N1476" i="12"/>
  <c r="N1492" i="12"/>
  <c r="N1508" i="12"/>
  <c r="N1524" i="12"/>
  <c r="N1540" i="12"/>
  <c r="N1556" i="12"/>
  <c r="L1578" i="12"/>
  <c r="M1594" i="12"/>
  <c r="J1614" i="12"/>
  <c r="M1637" i="12"/>
  <c r="M1669" i="12"/>
  <c r="M1694" i="12"/>
  <c r="L1698" i="12"/>
  <c r="J1755" i="12"/>
  <c r="L1766" i="12"/>
  <c r="K1795" i="12"/>
  <c r="K1802" i="12"/>
  <c r="L1908" i="12"/>
  <c r="L1916" i="12"/>
  <c r="L1924" i="12"/>
  <c r="L1932" i="12"/>
  <c r="L1940" i="12"/>
  <c r="L1948" i="12"/>
  <c r="L1956" i="12"/>
  <c r="L1964" i="12"/>
  <c r="N1986" i="12"/>
  <c r="M2019" i="12"/>
  <c r="M2485" i="12"/>
  <c r="M2628" i="12"/>
  <c r="J2404" i="12"/>
  <c r="N2420" i="12"/>
  <c r="N2436" i="12"/>
  <c r="M2481" i="12"/>
  <c r="N2518" i="12"/>
  <c r="J2529" i="12"/>
  <c r="J2535" i="12"/>
  <c r="N2550" i="12"/>
  <c r="J2561" i="12"/>
  <c r="J2567" i="12"/>
  <c r="N2582" i="12"/>
  <c r="J2593" i="12"/>
  <c r="J2599" i="12"/>
  <c r="J2666" i="12"/>
  <c r="N1649" i="12"/>
  <c r="J1667" i="12"/>
  <c r="M1707" i="12"/>
  <c r="M1771" i="12"/>
  <c r="J1812" i="12"/>
  <c r="J1828" i="12"/>
  <c r="J1844" i="12"/>
  <c r="J1860" i="12"/>
  <c r="J1876" i="12"/>
  <c r="J1892" i="12"/>
  <c r="M2211" i="12"/>
  <c r="M2299" i="12"/>
  <c r="M2469" i="12"/>
  <c r="M2493" i="12"/>
  <c r="J2512" i="12"/>
  <c r="J2528" i="12"/>
  <c r="J2544" i="12"/>
  <c r="J2560" i="12"/>
  <c r="J2576" i="12"/>
  <c r="J2592" i="12"/>
  <c r="J2646" i="12"/>
  <c r="J2720" i="12"/>
  <c r="J1799" i="12"/>
  <c r="M2263" i="12"/>
  <c r="M2279" i="12"/>
  <c r="M2295" i="12"/>
  <c r="N2415" i="12"/>
  <c r="J2448" i="12"/>
  <c r="N2506" i="12"/>
  <c r="N2515" i="12"/>
  <c r="J2526" i="12"/>
  <c r="N2542" i="12"/>
  <c r="J2554" i="12"/>
  <c r="N2570" i="12"/>
  <c r="N2579" i="12"/>
  <c r="J2590" i="12"/>
  <c r="K2625" i="12"/>
  <c r="K2632" i="12"/>
  <c r="L2637" i="12"/>
  <c r="M2641" i="12"/>
  <c r="M2648" i="12"/>
  <c r="K2657" i="12"/>
  <c r="K2664" i="12"/>
  <c r="N2716" i="12"/>
  <c r="K2629" i="12"/>
  <c r="L2636" i="12"/>
  <c r="J2645" i="12"/>
  <c r="K2661" i="12"/>
  <c r="L2778" i="12"/>
  <c r="N2865" i="12"/>
  <c r="N2904" i="12"/>
  <c r="N2444" i="12"/>
  <c r="N2555" i="12"/>
  <c r="K2624" i="12"/>
  <c r="K2633" i="12"/>
  <c r="K2640" i="12"/>
  <c r="K2649" i="12"/>
  <c r="K2656" i="12"/>
  <c r="J2665" i="12"/>
  <c r="L2718" i="12"/>
  <c r="N2727" i="12"/>
  <c r="N2743" i="12"/>
  <c r="L2779" i="12"/>
  <c r="K2787" i="12"/>
  <c r="J2881" i="12"/>
  <c r="J2715" i="12"/>
  <c r="N2723" i="12"/>
  <c r="N2739" i="12"/>
  <c r="J2775" i="12"/>
  <c r="J2889" i="12"/>
  <c r="L2994" i="12"/>
  <c r="N302" i="12"/>
  <c r="L302" i="12"/>
  <c r="L303" i="12"/>
  <c r="K306" i="12"/>
  <c r="J307" i="12"/>
  <c r="N310" i="12"/>
  <c r="L310" i="12"/>
  <c r="L311" i="12"/>
  <c r="K314" i="12"/>
  <c r="J315" i="12"/>
  <c r="N318" i="12"/>
  <c r="L318" i="12"/>
  <c r="L319" i="12"/>
  <c r="K322" i="12"/>
  <c r="J323" i="12"/>
  <c r="N326" i="12"/>
  <c r="L326" i="12"/>
  <c r="L327" i="12"/>
  <c r="K330" i="12"/>
  <c r="J331" i="12"/>
  <c r="N334" i="12"/>
  <c r="L334" i="12"/>
  <c r="L335" i="12"/>
  <c r="K338" i="12"/>
  <c r="J339" i="12"/>
  <c r="N342" i="12"/>
  <c r="L342" i="12"/>
  <c r="L343" i="12"/>
  <c r="K346" i="12"/>
  <c r="J347" i="12"/>
  <c r="N350" i="12"/>
  <c r="L350" i="12"/>
  <c r="L351" i="12"/>
  <c r="K354" i="12"/>
  <c r="J355" i="12"/>
  <c r="N358" i="12"/>
  <c r="L358" i="12"/>
  <c r="L359" i="12"/>
  <c r="K362" i="12"/>
  <c r="J363" i="12"/>
  <c r="N366" i="12"/>
  <c r="L366" i="12"/>
  <c r="L367" i="12"/>
  <c r="K370" i="12"/>
  <c r="J371" i="12"/>
  <c r="N374" i="12"/>
  <c r="L374" i="12"/>
  <c r="L375" i="12"/>
  <c r="K378" i="12"/>
  <c r="J379" i="12"/>
  <c r="N382" i="12"/>
  <c r="L382" i="12"/>
  <c r="L383" i="12"/>
  <c r="K386" i="12"/>
  <c r="J387" i="12"/>
  <c r="N390" i="12"/>
  <c r="L390" i="12"/>
  <c r="L391" i="12"/>
  <c r="K394" i="12"/>
  <c r="J395" i="12"/>
  <c r="N398" i="12"/>
  <c r="L398" i="12"/>
  <c r="L399" i="12"/>
  <c r="K402" i="12"/>
  <c r="J403" i="12"/>
  <c r="N406" i="12"/>
  <c r="L406" i="12"/>
  <c r="L407" i="12"/>
  <c r="K410" i="12"/>
  <c r="J411" i="12"/>
  <c r="N414" i="12"/>
  <c r="L414" i="12"/>
  <c r="L415" i="12"/>
  <c r="K418" i="12"/>
  <c r="J419" i="12"/>
  <c r="N422" i="12"/>
  <c r="L422" i="12"/>
  <c r="L423" i="12"/>
  <c r="K426" i="12"/>
  <c r="J427" i="12"/>
  <c r="N430" i="12"/>
  <c r="L430" i="12"/>
  <c r="L431" i="12"/>
  <c r="K434" i="12"/>
  <c r="J435" i="12"/>
  <c r="N438" i="12"/>
  <c r="L438" i="12"/>
  <c r="L439" i="12"/>
  <c r="K442" i="12"/>
  <c r="J443" i="12"/>
  <c r="N446" i="12"/>
  <c r="L446" i="12"/>
  <c r="L447" i="12"/>
  <c r="K450" i="12"/>
  <c r="J451" i="12"/>
  <c r="N454" i="12"/>
  <c r="L454" i="12"/>
  <c r="L455" i="12"/>
  <c r="K458" i="12"/>
  <c r="J459" i="12"/>
  <c r="N462" i="12"/>
  <c r="L462" i="12"/>
  <c r="L463" i="12"/>
  <c r="K466" i="12"/>
  <c r="J467" i="12"/>
  <c r="N470" i="12"/>
  <c r="L470" i="12"/>
  <c r="L471" i="12"/>
  <c r="K474" i="12"/>
  <c r="J475" i="12"/>
  <c r="N478" i="12"/>
  <c r="L478" i="12"/>
  <c r="L479" i="12"/>
  <c r="K482" i="12"/>
  <c r="L1666" i="12"/>
  <c r="J1699" i="12"/>
  <c r="L1961" i="12"/>
  <c r="N2530" i="12"/>
  <c r="J2562" i="12"/>
  <c r="M1050" i="12"/>
  <c r="K1090" i="12"/>
  <c r="J1438" i="12"/>
  <c r="L1457" i="12"/>
  <c r="M1482" i="12"/>
  <c r="J1502" i="12"/>
  <c r="N1529" i="12"/>
  <c r="M1546" i="12"/>
  <c r="L1572" i="12"/>
  <c r="L1580" i="12"/>
  <c r="N1581" i="12"/>
  <c r="L1592" i="12"/>
  <c r="J1604" i="12"/>
  <c r="J1612" i="12"/>
  <c r="L1622" i="12"/>
  <c r="J1624" i="12"/>
  <c r="J1652" i="12"/>
  <c r="N1684" i="12"/>
  <c r="L1726" i="12"/>
  <c r="L1957" i="12"/>
  <c r="K694" i="12"/>
  <c r="K758" i="12"/>
  <c r="K822" i="12"/>
  <c r="K894" i="12"/>
  <c r="K978" i="12"/>
  <c r="K1038" i="12"/>
  <c r="K1078" i="12"/>
  <c r="L1426" i="12"/>
  <c r="M1430" i="12"/>
  <c r="M1432" i="12"/>
  <c r="L1446" i="12"/>
  <c r="N1448" i="12"/>
  <c r="M1454" i="12"/>
  <c r="L1464" i="12"/>
  <c r="N1469" i="12"/>
  <c r="M1486" i="12"/>
  <c r="J1506" i="12"/>
  <c r="N1533" i="12"/>
  <c r="M1550" i="12"/>
  <c r="L1577" i="12"/>
  <c r="N1584" i="12"/>
  <c r="L1586" i="12"/>
  <c r="N1589" i="12"/>
  <c r="N1609" i="12"/>
  <c r="M1616" i="12"/>
  <c r="M1618" i="12"/>
  <c r="N1628" i="12"/>
  <c r="K1647" i="12"/>
  <c r="K1671" i="12"/>
  <c r="K1695" i="12"/>
  <c r="K1730" i="12"/>
  <c r="L1937" i="12"/>
  <c r="M2055" i="12"/>
  <c r="M2063" i="12"/>
  <c r="L1691" i="12"/>
  <c r="L1702" i="12"/>
  <c r="K1731" i="12"/>
  <c r="K1738" i="12"/>
  <c r="M1751" i="12"/>
  <c r="M1758" i="12"/>
  <c r="L1762" i="12"/>
  <c r="N1998" i="12"/>
  <c r="M2207" i="12"/>
  <c r="M2239" i="12"/>
  <c r="M2291" i="12"/>
  <c r="N2533" i="12"/>
  <c r="L2660" i="12"/>
  <c r="M1452" i="12"/>
  <c r="M1476" i="12"/>
  <c r="M1492" i="12"/>
  <c r="M1508" i="12"/>
  <c r="M1524" i="12"/>
  <c r="M1540" i="12"/>
  <c r="M1556" i="12"/>
  <c r="M1566" i="12"/>
  <c r="M1598" i="12"/>
  <c r="M1630" i="12"/>
  <c r="J1644" i="12"/>
  <c r="M1661" i="12"/>
  <c r="L1668" i="12"/>
  <c r="L1680" i="12"/>
  <c r="K1723" i="12"/>
  <c r="K1734" i="12"/>
  <c r="M1759" i="12"/>
  <c r="L1763" i="12"/>
  <c r="L1770" i="12"/>
  <c r="J1783" i="12"/>
  <c r="K1794" i="12"/>
  <c r="N1980" i="12"/>
  <c r="M2015" i="12"/>
  <c r="M2031" i="12"/>
  <c r="K2047" i="12"/>
  <c r="K2283" i="12"/>
  <c r="K2644" i="12"/>
  <c r="N1452" i="12"/>
  <c r="N1480" i="12"/>
  <c r="N1496" i="12"/>
  <c r="N1512" i="12"/>
  <c r="N1528" i="12"/>
  <c r="N1544" i="12"/>
  <c r="N1560" i="12"/>
  <c r="M1578" i="12"/>
  <c r="J1598" i="12"/>
  <c r="L1626" i="12"/>
  <c r="N1644" i="12"/>
  <c r="N1676" i="12"/>
  <c r="L1694" i="12"/>
  <c r="M1723" i="12"/>
  <c r="L1759" i="12"/>
  <c r="K1791" i="12"/>
  <c r="M1795" i="12"/>
  <c r="M1802" i="12"/>
  <c r="N1912" i="12"/>
  <c r="N1920" i="12"/>
  <c r="N1928" i="12"/>
  <c r="N1936" i="12"/>
  <c r="N1944" i="12"/>
  <c r="N1952" i="12"/>
  <c r="N1960" i="12"/>
  <c r="N1968" i="12"/>
  <c r="N1994" i="12"/>
  <c r="K2019" i="12"/>
  <c r="J2485" i="12"/>
  <c r="L2712" i="12"/>
  <c r="N2404" i="12"/>
  <c r="L2420" i="12"/>
  <c r="N2451" i="12"/>
  <c r="J2481" i="12"/>
  <c r="J2518" i="12"/>
  <c r="N2529" i="12"/>
  <c r="N2535" i="12"/>
  <c r="J2550" i="12"/>
  <c r="N2561" i="12"/>
  <c r="N2567" i="12"/>
  <c r="J2582" i="12"/>
  <c r="N2593" i="12"/>
  <c r="N2599" i="12"/>
  <c r="N2666" i="12"/>
  <c r="J1651" i="12"/>
  <c r="J1675" i="12"/>
  <c r="J1711" i="12"/>
  <c r="J1775" i="12"/>
  <c r="J1816" i="12"/>
  <c r="J1832" i="12"/>
  <c r="J1848" i="12"/>
  <c r="J1864" i="12"/>
  <c r="J1880" i="12"/>
  <c r="J1896" i="12"/>
  <c r="M2227" i="12"/>
  <c r="J2410" i="12"/>
  <c r="J2469" i="12"/>
  <c r="J2493" i="12"/>
  <c r="J2516" i="12"/>
  <c r="J2532" i="12"/>
  <c r="J2548" i="12"/>
  <c r="J2565" i="12"/>
  <c r="J2581" i="12"/>
  <c r="J2597" i="12"/>
  <c r="J2662" i="12"/>
  <c r="J1703" i="12"/>
  <c r="K2255" i="12"/>
  <c r="K2271" i="12"/>
  <c r="K2287" i="12"/>
  <c r="M2303" i="12"/>
  <c r="K2415" i="12"/>
  <c r="N2448" i="12"/>
  <c r="J2506" i="12"/>
  <c r="N2522" i="12"/>
  <c r="N2531" i="12"/>
  <c r="J2542" i="12"/>
  <c r="N2558" i="12"/>
  <c r="J2570" i="12"/>
  <c r="N2586" i="12"/>
  <c r="N2595" i="12"/>
  <c r="L2625" i="12"/>
  <c r="L2632" i="12"/>
  <c r="J2637" i="12"/>
  <c r="J2641" i="12"/>
  <c r="K2653" i="12"/>
  <c r="L2657" i="12"/>
  <c r="L2664" i="12"/>
  <c r="J2716" i="12"/>
  <c r="L2629" i="12"/>
  <c r="J2638" i="12"/>
  <c r="K2652" i="12"/>
  <c r="L2661" i="12"/>
  <c r="J2778" i="12"/>
  <c r="J2872" i="12"/>
  <c r="L2904" i="12"/>
  <c r="N2507" i="12"/>
  <c r="N2571" i="12"/>
  <c r="L2624" i="12"/>
  <c r="L2633" i="12"/>
  <c r="L2640" i="12"/>
  <c r="L2649" i="12"/>
  <c r="L2656" i="12"/>
  <c r="L2714" i="12"/>
  <c r="N2718" i="12"/>
  <c r="J2730" i="12"/>
  <c r="N2746" i="12"/>
  <c r="J2779" i="12"/>
  <c r="K2795" i="12"/>
  <c r="N2881" i="12"/>
  <c r="J2717" i="12"/>
  <c r="J2726" i="12"/>
  <c r="J2742" i="12"/>
  <c r="N2880" i="12"/>
  <c r="J2912" i="12"/>
  <c r="L2996" i="12"/>
  <c r="J302" i="12"/>
  <c r="N303" i="12"/>
  <c r="K303" i="12"/>
  <c r="M306" i="12"/>
  <c r="M307" i="12"/>
  <c r="J310" i="12"/>
  <c r="N311" i="12"/>
  <c r="K311" i="12"/>
  <c r="M314" i="12"/>
  <c r="M315" i="12"/>
  <c r="J318" i="12"/>
  <c r="N319" i="12"/>
  <c r="K319" i="12"/>
  <c r="M322" i="12"/>
  <c r="M323" i="12"/>
  <c r="J326" i="12"/>
  <c r="N327" i="12"/>
  <c r="K327" i="12"/>
  <c r="M330" i="12"/>
  <c r="M331" i="12"/>
  <c r="J334" i="12"/>
  <c r="N335" i="12"/>
  <c r="K335" i="12"/>
  <c r="M338" i="12"/>
  <c r="M339" i="12"/>
  <c r="J342" i="12"/>
  <c r="N343" i="12"/>
  <c r="K343" i="12"/>
  <c r="M346" i="12"/>
  <c r="M347" i="12"/>
  <c r="J350" i="12"/>
  <c r="N351" i="12"/>
  <c r="K351" i="12"/>
  <c r="M354" i="12"/>
  <c r="M355" i="12"/>
  <c r="J358" i="12"/>
  <c r="N359" i="12"/>
  <c r="K359" i="12"/>
  <c r="M362" i="12"/>
  <c r="M363" i="12"/>
  <c r="J366" i="12"/>
  <c r="N367" i="12"/>
  <c r="K367" i="12"/>
  <c r="M370" i="12"/>
  <c r="M371" i="12"/>
  <c r="J374" i="12"/>
  <c r="N375" i="12"/>
  <c r="K375" i="12"/>
  <c r="M378" i="12"/>
  <c r="M379" i="12"/>
  <c r="J382" i="12"/>
  <c r="N383" i="12"/>
  <c r="K383" i="12"/>
  <c r="M386" i="12"/>
  <c r="M387" i="12"/>
  <c r="J390" i="12"/>
  <c r="N391" i="12"/>
  <c r="K391" i="12"/>
  <c r="M394" i="12"/>
  <c r="M395" i="12"/>
  <c r="J398" i="12"/>
  <c r="N399" i="12"/>
  <c r="K399" i="12"/>
  <c r="M402" i="12"/>
  <c r="M403" i="12"/>
  <c r="J406" i="12"/>
  <c r="N407" i="12"/>
  <c r="K407" i="12"/>
  <c r="M410" i="12"/>
  <c r="M411" i="12"/>
  <c r="J414" i="12"/>
  <c r="N415" i="12"/>
  <c r="K415" i="12"/>
  <c r="M418" i="12"/>
  <c r="M419" i="12"/>
  <c r="J422" i="12"/>
  <c r="N423" i="12"/>
  <c r="K423" i="12"/>
  <c r="M426" i="12"/>
  <c r="M427" i="12"/>
  <c r="J430" i="12"/>
  <c r="N431" i="12"/>
  <c r="K431" i="12"/>
  <c r="M434" i="12"/>
  <c r="M435" i="12"/>
  <c r="J438" i="12"/>
  <c r="N439" i="12"/>
  <c r="K439" i="12"/>
  <c r="M442" i="12"/>
  <c r="M443" i="12"/>
  <c r="J446" i="12"/>
  <c r="N447" i="12"/>
  <c r="K447" i="12"/>
  <c r="M450" i="12"/>
  <c r="M451" i="12"/>
  <c r="J454" i="12"/>
  <c r="N455" i="12"/>
  <c r="K455" i="12"/>
  <c r="M458" i="12"/>
  <c r="M459" i="12"/>
  <c r="J462" i="12"/>
  <c r="N463" i="12"/>
  <c r="K463" i="12"/>
  <c r="M466" i="12"/>
  <c r="M467" i="12"/>
  <c r="J470" i="12"/>
  <c r="N471" i="12"/>
  <c r="K471" i="12"/>
  <c r="M474" i="12"/>
  <c r="M475" i="12"/>
  <c r="J478" i="12"/>
  <c r="N479" i="12"/>
  <c r="K479" i="12"/>
  <c r="M482" i="12"/>
  <c r="L1633" i="12"/>
  <c r="M1679" i="12"/>
  <c r="L1719" i="12"/>
  <c r="K2423" i="12"/>
  <c r="J2530" i="12"/>
  <c r="J2594" i="12"/>
  <c r="K1050" i="12"/>
  <c r="M1114" i="12"/>
  <c r="L1441" i="12"/>
  <c r="N1457" i="12"/>
  <c r="J1486" i="12"/>
  <c r="N1513" i="12"/>
  <c r="M1530" i="12"/>
  <c r="J1550" i="12"/>
  <c r="J1572" i="12"/>
  <c r="J1580" i="12"/>
  <c r="L1590" i="12"/>
  <c r="J1592" i="12"/>
  <c r="N1604" i="12"/>
  <c r="M1612" i="12"/>
  <c r="M1622" i="12"/>
  <c r="N1624" i="12"/>
  <c r="N1660" i="12"/>
  <c r="J1684" i="12"/>
  <c r="L1909" i="12"/>
  <c r="N1992" i="12"/>
  <c r="K710" i="12"/>
  <c r="K774" i="12"/>
  <c r="K838" i="12"/>
  <c r="K914" i="12"/>
  <c r="K998" i="12"/>
  <c r="K1046" i="12"/>
  <c r="M1102" i="12"/>
  <c r="M1426" i="12"/>
  <c r="J1430" i="12"/>
  <c r="M1434" i="12"/>
  <c r="M1446" i="12"/>
  <c r="M1448" i="12"/>
  <c r="L1462" i="12"/>
  <c r="N1464" i="12"/>
  <c r="M1470" i="12"/>
  <c r="J1490" i="12"/>
  <c r="N1517" i="12"/>
  <c r="M1534" i="12"/>
  <c r="J1554" i="12"/>
  <c r="N1577" i="12"/>
  <c r="M1584" i="12"/>
  <c r="M1586" i="12"/>
  <c r="N1596" i="12"/>
  <c r="L1616" i="12"/>
  <c r="L1617" i="12"/>
  <c r="J1618" i="12"/>
  <c r="K1639" i="12"/>
  <c r="L1647" i="12"/>
  <c r="J1671" i="12"/>
  <c r="M1695" i="12"/>
  <c r="M1730" i="12"/>
  <c r="L1953" i="12"/>
  <c r="K2055" i="12"/>
  <c r="K2063" i="12"/>
  <c r="J1691" i="12"/>
  <c r="K1727" i="12"/>
  <c r="M1731" i="12"/>
  <c r="M1738" i="12"/>
  <c r="L1751" i="12"/>
  <c r="L1758" i="12"/>
  <c r="N1974" i="12"/>
  <c r="N2006" i="12"/>
  <c r="K2223" i="12"/>
  <c r="K2259" i="12"/>
  <c r="J2517" i="12"/>
  <c r="J2549" i="12"/>
  <c r="M2660" i="12"/>
  <c r="M1458" i="12"/>
  <c r="M1480" i="12"/>
  <c r="M1496" i="12"/>
  <c r="M1512" i="12"/>
  <c r="M1528" i="12"/>
  <c r="M1544" i="12"/>
  <c r="M1560" i="12"/>
  <c r="L1582" i="12"/>
  <c r="L1614" i="12"/>
  <c r="L1636" i="12"/>
  <c r="L1648" i="12"/>
  <c r="K1663" i="12"/>
  <c r="N1668" i="12"/>
  <c r="K1687" i="12"/>
  <c r="L1723" i="12"/>
  <c r="M1734" i="12"/>
  <c r="J1759" i="12"/>
  <c r="J1763" i="12"/>
  <c r="K1783" i="12"/>
  <c r="K1790" i="12"/>
  <c r="M1794" i="12"/>
  <c r="N1988" i="12"/>
  <c r="K2015" i="12"/>
  <c r="K2031" i="12"/>
  <c r="M2067" i="12"/>
  <c r="M2283" i="12"/>
  <c r="L2644" i="12"/>
  <c r="N1468" i="12"/>
  <c r="N1484" i="12"/>
  <c r="N1500" i="12"/>
  <c r="N1516" i="12"/>
  <c r="N1532" i="12"/>
  <c r="N1548" i="12"/>
  <c r="N1564" i="12"/>
  <c r="J1582" i="12"/>
  <c r="L1610" i="12"/>
  <c r="M1626" i="12"/>
  <c r="L1655" i="12"/>
  <c r="L1687" i="12"/>
  <c r="K1698" i="12"/>
  <c r="K1755" i="12"/>
  <c r="K1766" i="12"/>
  <c r="M1791" i="12"/>
  <c r="L1795" i="12"/>
  <c r="L1802" i="12"/>
  <c r="L1912" i="12"/>
  <c r="L1920" i="12"/>
  <c r="L1928" i="12"/>
  <c r="L1936" i="12"/>
  <c r="L1944" i="12"/>
  <c r="L1952" i="12"/>
  <c r="L1960" i="12"/>
  <c r="L1968" i="12"/>
  <c r="N2002" i="12"/>
  <c r="K2275" i="12"/>
  <c r="K2628" i="12"/>
  <c r="N2712" i="12"/>
  <c r="L2404" i="12"/>
  <c r="N2435" i="12"/>
  <c r="L2451" i="12"/>
  <c r="J2513" i="12"/>
  <c r="J2519" i="12"/>
  <c r="N2534" i="12"/>
  <c r="J2545" i="12"/>
  <c r="J2551" i="12"/>
  <c r="N2566" i="12"/>
  <c r="J2577" i="12"/>
  <c r="J2583" i="12"/>
  <c r="N2598" i="12"/>
  <c r="J2634" i="12"/>
  <c r="J1635" i="12"/>
  <c r="J1659" i="12"/>
  <c r="N1681" i="12"/>
  <c r="M1739" i="12"/>
  <c r="M1803" i="12"/>
  <c r="J1820" i="12"/>
  <c r="J1836" i="12"/>
  <c r="J1852" i="12"/>
  <c r="J1868" i="12"/>
  <c r="J1884" i="12"/>
  <c r="J1900" i="12"/>
  <c r="M2243" i="12"/>
  <c r="L2439" i="12"/>
  <c r="M2473" i="12"/>
  <c r="N2505" i="12"/>
  <c r="N2521" i="12"/>
  <c r="N2537" i="12"/>
  <c r="N2553" i="12"/>
  <c r="N2565" i="12"/>
  <c r="N2581" i="12"/>
  <c r="N2597" i="12"/>
  <c r="L2720" i="12"/>
  <c r="J1735" i="12"/>
  <c r="M2255" i="12"/>
  <c r="M2271" i="12"/>
  <c r="M2287" i="12"/>
  <c r="N2407" i="12"/>
  <c r="J2432" i="12"/>
  <c r="J2460" i="12"/>
  <c r="N2510" i="12"/>
  <c r="J2522" i="12"/>
  <c r="N2538" i="12"/>
  <c r="N2547" i="12"/>
  <c r="J2558" i="12"/>
  <c r="N2574" i="12"/>
  <c r="J2586" i="12"/>
  <c r="N2602" i="12"/>
  <c r="M2625" i="12"/>
  <c r="M2632" i="12"/>
  <c r="K2641" i="12"/>
  <c r="K2648" i="12"/>
  <c r="L2653" i="12"/>
  <c r="M2657" i="12"/>
  <c r="M2664" i="12"/>
  <c r="L2463" i="12"/>
  <c r="J2629" i="12"/>
  <c r="K2645" i="12"/>
  <c r="L2652" i="12"/>
  <c r="J2661" i="12"/>
  <c r="M2778" i="12"/>
  <c r="N2872" i="12"/>
  <c r="J2904" i="12"/>
  <c r="N2523" i="12"/>
  <c r="N2587" i="12"/>
  <c r="J2626" i="12"/>
  <c r="J2633" i="12"/>
  <c r="J2642" i="12"/>
  <c r="J2649" i="12"/>
  <c r="J2658" i="12"/>
  <c r="N2714" i="12"/>
  <c r="J2718" i="12"/>
  <c r="N2735" i="12"/>
  <c r="J2746" i="12"/>
  <c r="J2780" i="12"/>
  <c r="M2795" i="12"/>
  <c r="J2711" i="12"/>
  <c r="J2719" i="12"/>
  <c r="N2731" i="12"/>
  <c r="K2775" i="12"/>
  <c r="J2776" i="12"/>
  <c r="L2925" i="12"/>
  <c r="L2998" i="12"/>
  <c r="K302" i="12"/>
  <c r="J303" i="12"/>
  <c r="N306" i="12"/>
  <c r="L306" i="12"/>
  <c r="L307" i="12"/>
  <c r="K310" i="12"/>
  <c r="J311" i="12"/>
  <c r="N314" i="12"/>
  <c r="L314" i="12"/>
  <c r="L315" i="12"/>
  <c r="K318" i="12"/>
  <c r="J319" i="12"/>
  <c r="N322" i="12"/>
  <c r="L322" i="12"/>
  <c r="L323" i="12"/>
  <c r="K326" i="12"/>
  <c r="J327" i="12"/>
  <c r="N330" i="12"/>
  <c r="L330" i="12"/>
  <c r="L331" i="12"/>
  <c r="K334" i="12"/>
  <c r="J335" i="12"/>
  <c r="N338" i="12"/>
  <c r="L338" i="12"/>
  <c r="L339" i="12"/>
  <c r="K342" i="12"/>
  <c r="J343" i="12"/>
  <c r="N346" i="12"/>
  <c r="L346" i="12"/>
  <c r="L347" i="12"/>
  <c r="K350" i="12"/>
  <c r="J351" i="12"/>
  <c r="N354" i="12"/>
  <c r="L354" i="12"/>
  <c r="L355" i="12"/>
  <c r="K358" i="12"/>
  <c r="J359" i="12"/>
  <c r="N362" i="12"/>
  <c r="L362" i="12"/>
  <c r="L363" i="12"/>
  <c r="K366" i="12"/>
  <c r="J367" i="12"/>
  <c r="N370" i="12"/>
  <c r="L370" i="12"/>
  <c r="L371" i="12"/>
  <c r="K374" i="12"/>
  <c r="J375" i="12"/>
  <c r="N378" i="12"/>
  <c r="L378" i="12"/>
  <c r="L379" i="12"/>
  <c r="K382" i="12"/>
  <c r="J383" i="12"/>
  <c r="N386" i="12"/>
  <c r="L386" i="12"/>
  <c r="L387" i="12"/>
  <c r="K390" i="12"/>
  <c r="J391" i="12"/>
  <c r="N394" i="12"/>
  <c r="L394" i="12"/>
  <c r="L395" i="12"/>
  <c r="K398" i="12"/>
  <c r="J399" i="12"/>
  <c r="N402" i="12"/>
  <c r="L402" i="12"/>
  <c r="L403" i="12"/>
  <c r="K406" i="12"/>
  <c r="J407" i="12"/>
  <c r="N410" i="12"/>
  <c r="L410" i="12"/>
  <c r="L411" i="12"/>
  <c r="K414" i="12"/>
  <c r="J415" i="12"/>
  <c r="N418" i="12"/>
  <c r="L418" i="12"/>
  <c r="L419" i="12"/>
  <c r="K422" i="12"/>
  <c r="J423" i="12"/>
  <c r="N426" i="12"/>
  <c r="L426" i="12"/>
  <c r="L427" i="12"/>
  <c r="K430" i="12"/>
  <c r="J431" i="12"/>
  <c r="N434" i="12"/>
  <c r="L434" i="12"/>
  <c r="L435" i="12"/>
  <c r="K438" i="12"/>
  <c r="J439" i="12"/>
  <c r="N442" i="12"/>
  <c r="L442" i="12"/>
  <c r="L443" i="12"/>
  <c r="K446" i="12"/>
  <c r="J447" i="12"/>
  <c r="N450" i="12"/>
  <c r="L450" i="12"/>
  <c r="L451" i="12"/>
  <c r="K454" i="12"/>
  <c r="J455" i="12"/>
  <c r="N458" i="12"/>
  <c r="L458" i="12"/>
  <c r="L459" i="12"/>
  <c r="K462" i="12"/>
  <c r="J463" i="12"/>
  <c r="N466" i="12"/>
  <c r="L466" i="12"/>
  <c r="L467" i="12"/>
  <c r="K470" i="12"/>
  <c r="J471" i="12"/>
  <c r="N474" i="12"/>
  <c r="L474" i="12"/>
  <c r="L475" i="12"/>
  <c r="K478" i="12"/>
  <c r="J479" i="12"/>
  <c r="N482" i="12"/>
  <c r="L482" i="12"/>
  <c r="L483" i="12"/>
  <c r="K486" i="12"/>
  <c r="J487" i="12"/>
  <c r="N490" i="12"/>
  <c r="L490" i="12"/>
  <c r="L491" i="12"/>
  <c r="K494" i="12"/>
  <c r="J495" i="12"/>
  <c r="N498" i="12"/>
  <c r="L498" i="12"/>
  <c r="L499" i="12"/>
  <c r="K502" i="12"/>
  <c r="L1634" i="12"/>
  <c r="J1679" i="12"/>
  <c r="J1719" i="12"/>
  <c r="M2477" i="12"/>
  <c r="J2546" i="12"/>
  <c r="K878" i="12"/>
  <c r="K1058" i="12"/>
  <c r="K1114" i="12"/>
  <c r="N1441" i="12"/>
  <c r="J1470" i="12"/>
  <c r="N1497" i="12"/>
  <c r="M1514" i="12"/>
  <c r="J1534" i="12"/>
  <c r="N1561" i="12"/>
  <c r="N1572" i="12"/>
  <c r="M1580" i="12"/>
  <c r="M1590" i="12"/>
  <c r="N1592" i="12"/>
  <c r="M1604" i="12"/>
  <c r="L1613" i="12"/>
  <c r="J1622" i="12"/>
  <c r="L1652" i="12"/>
  <c r="M1677" i="12"/>
  <c r="K1726" i="12"/>
  <c r="L1925" i="12"/>
  <c r="K2267" i="12"/>
  <c r="K726" i="12"/>
  <c r="K790" i="12"/>
  <c r="K854" i="12"/>
  <c r="K934" i="12"/>
  <c r="K1022" i="12"/>
  <c r="M1070" i="12"/>
  <c r="K1102" i="12"/>
  <c r="J1426" i="12"/>
  <c r="L1432" i="12"/>
  <c r="N1437" i="12"/>
  <c r="J1446" i="12"/>
  <c r="M1450" i="12"/>
  <c r="M1462" i="12"/>
  <c r="M1464" i="12"/>
  <c r="J1474" i="12"/>
  <c r="N1501" i="12"/>
  <c r="M1518" i="12"/>
  <c r="J1538" i="12"/>
  <c r="N1565" i="12"/>
  <c r="L1584" i="12"/>
  <c r="L1585" i="12"/>
  <c r="J1586" i="12"/>
  <c r="M1608" i="12"/>
  <c r="J1616" i="12"/>
  <c r="N1617" i="12"/>
  <c r="L1621" i="12"/>
  <c r="J1639" i="12"/>
  <c r="J1647" i="12"/>
  <c r="M1671" i="12"/>
  <c r="L1695" i="12"/>
  <c r="L1730" i="12"/>
  <c r="L1969" i="12"/>
  <c r="M2059" i="12"/>
  <c r="M1685" i="12"/>
  <c r="K1702" i="12"/>
  <c r="M1727" i="12"/>
  <c r="L1731" i="12"/>
  <c r="L1738" i="12"/>
  <c r="J1751" i="12"/>
  <c r="K1762" i="12"/>
  <c r="N1982" i="12"/>
  <c r="K2051" i="12"/>
  <c r="M2223" i="12"/>
  <c r="M2259" i="12"/>
  <c r="N2517" i="12"/>
  <c r="N2549" i="12"/>
  <c r="M1436" i="12"/>
  <c r="M1468" i="12"/>
  <c r="M1484" i="12"/>
  <c r="M1500" i="12"/>
  <c r="M1516" i="12"/>
  <c r="M1532" i="12"/>
  <c r="M1548" i="12"/>
  <c r="M1564" i="12"/>
  <c r="M1582" i="12"/>
  <c r="M1614" i="12"/>
  <c r="N1636" i="12"/>
  <c r="K1655" i="12"/>
  <c r="L1663" i="12"/>
  <c r="J1668" i="12"/>
  <c r="J1687" i="12"/>
  <c r="J1723" i="12"/>
  <c r="L1734" i="12"/>
  <c r="K1763" i="12"/>
  <c r="K1770" i="12"/>
  <c r="M1783" i="12"/>
  <c r="M1790" i="12"/>
  <c r="L1794" i="12"/>
  <c r="N1996" i="12"/>
  <c r="M2027" i="12"/>
  <c r="K2039" i="12"/>
  <c r="K2251" i="12"/>
  <c r="N2578" i="12"/>
  <c r="M2644" i="12"/>
  <c r="N1472" i="12"/>
  <c r="N1488" i="12"/>
  <c r="N1504" i="12"/>
  <c r="N1520" i="12"/>
  <c r="N1536" i="12"/>
  <c r="N1552" i="12"/>
  <c r="J1566" i="12"/>
  <c r="L1594" i="12"/>
  <c r="M1610" i="12"/>
  <c r="J1630" i="12"/>
  <c r="M1663" i="12"/>
  <c r="K1694" i="12"/>
  <c r="M1698" i="12"/>
  <c r="L1755" i="12"/>
  <c r="M1766" i="12"/>
  <c r="J1791" i="12"/>
  <c r="J1795" i="12"/>
  <c r="N1908" i="12"/>
  <c r="N1916" i="12"/>
  <c r="N1924" i="12"/>
  <c r="N1932" i="12"/>
  <c r="N1940" i="12"/>
  <c r="N1948" i="12"/>
  <c r="N1956" i="12"/>
  <c r="N1964" i="12"/>
  <c r="N1978" i="12"/>
  <c r="N2010" i="12"/>
  <c r="M2275" i="12"/>
  <c r="L2628" i="12"/>
  <c r="J2712" i="12"/>
  <c r="J2420" i="12"/>
  <c r="L2435" i="12"/>
  <c r="N2452" i="12"/>
  <c r="N2513" i="12"/>
  <c r="N2519" i="12"/>
  <c r="J2534" i="12"/>
  <c r="N2545" i="12"/>
  <c r="N2551" i="12"/>
  <c r="J2566" i="12"/>
  <c r="N2577" i="12"/>
  <c r="N2583" i="12"/>
  <c r="J2598" i="12"/>
  <c r="J2650" i="12"/>
  <c r="J1643" i="12"/>
  <c r="N1665" i="12"/>
  <c r="J1683" i="12"/>
  <c r="J1743" i="12"/>
  <c r="J1807" i="12"/>
  <c r="J1824" i="12"/>
  <c r="J1840" i="12"/>
  <c r="J1856" i="12"/>
  <c r="J1872" i="12"/>
  <c r="J1888" i="12"/>
  <c r="J1904" i="12"/>
  <c r="K2299" i="12"/>
  <c r="L2455" i="12"/>
  <c r="J2473" i="12"/>
  <c r="N2512" i="12"/>
  <c r="N2528" i="12"/>
  <c r="N2544" i="12"/>
  <c r="N2560" i="12"/>
  <c r="N2576" i="12"/>
  <c r="N2592" i="12"/>
  <c r="J2630" i="12"/>
  <c r="N2720" i="12"/>
  <c r="J1767" i="12"/>
  <c r="K2263" i="12"/>
  <c r="K2279" i="12"/>
  <c r="K2295" i="12"/>
  <c r="K2407" i="12"/>
  <c r="N2432" i="12"/>
  <c r="N2460" i="12"/>
  <c r="J2510" i="12"/>
  <c r="N2526" i="12"/>
  <c r="J2538" i="12"/>
  <c r="N2554" i="12"/>
  <c r="N2563" i="12"/>
  <c r="J2574" i="12"/>
  <c r="N2590" i="12"/>
  <c r="J2602" i="12"/>
  <c r="J2625" i="12"/>
  <c r="K2637" i="12"/>
  <c r="L2641" i="12"/>
  <c r="L2648" i="12"/>
  <c r="J2653" i="12"/>
  <c r="J2657" i="12"/>
  <c r="L2716" i="12"/>
  <c r="J2622" i="12"/>
  <c r="K2636" i="12"/>
  <c r="L2645" i="12"/>
  <c r="J2654" i="12"/>
  <c r="K2778" i="12"/>
  <c r="J2865" i="12"/>
  <c r="L2872" i="12"/>
  <c r="N2428" i="12"/>
  <c r="N2539" i="12"/>
  <c r="N2603" i="12"/>
  <c r="M2629" i="12"/>
  <c r="M2636" i="12"/>
  <c r="M2645" i="12"/>
  <c r="M2652" i="12"/>
  <c r="M2661" i="12"/>
  <c r="J2714" i="12"/>
  <c r="J2722" i="12"/>
  <c r="J2738" i="12"/>
  <c r="K2779" i="12"/>
  <c r="M2787" i="12"/>
  <c r="J2880" i="12"/>
  <c r="J2713" i="12"/>
  <c r="J2721" i="12"/>
  <c r="J2734" i="12"/>
  <c r="L2775" i="12"/>
  <c r="J2864" i="12"/>
  <c r="L2992" i="12"/>
  <c r="L3000" i="12"/>
  <c r="M302" i="12"/>
  <c r="M303" i="12"/>
  <c r="J306" i="12"/>
  <c r="N307" i="12"/>
  <c r="K307" i="12"/>
  <c r="M310" i="12"/>
  <c r="M311" i="12"/>
  <c r="J314" i="12"/>
  <c r="N315" i="12"/>
  <c r="K315" i="12"/>
  <c r="M318" i="12"/>
  <c r="M319" i="12"/>
  <c r="J322" i="12"/>
  <c r="N323" i="12"/>
  <c r="K323" i="12"/>
  <c r="M326" i="12"/>
  <c r="M327" i="12"/>
  <c r="J330" i="12"/>
  <c r="N331" i="12"/>
  <c r="K331" i="12"/>
  <c r="M334" i="12"/>
  <c r="M335" i="12"/>
  <c r="J338" i="12"/>
  <c r="N339" i="12"/>
  <c r="K339" i="12"/>
  <c r="M342" i="12"/>
  <c r="M343" i="12"/>
  <c r="J346" i="12"/>
  <c r="N347" i="12"/>
  <c r="K347" i="12"/>
  <c r="M350" i="12"/>
  <c r="M351" i="12"/>
  <c r="J354" i="12"/>
  <c r="N355" i="12"/>
  <c r="K355" i="12"/>
  <c r="M358" i="12"/>
  <c r="M359" i="12"/>
  <c r="J362" i="12"/>
  <c r="N363" i="12"/>
  <c r="K363" i="12"/>
  <c r="M366" i="12"/>
  <c r="M367" i="12"/>
  <c r="J370" i="12"/>
  <c r="N371" i="12"/>
  <c r="K371" i="12"/>
  <c r="M374" i="12"/>
  <c r="M375" i="12"/>
  <c r="J378" i="12"/>
  <c r="N379" i="12"/>
  <c r="K379" i="12"/>
  <c r="M382" i="12"/>
  <c r="M383" i="12"/>
  <c r="J386" i="12"/>
  <c r="N387" i="12"/>
  <c r="K387" i="12"/>
  <c r="M390" i="12"/>
  <c r="M391" i="12"/>
  <c r="J394" i="12"/>
  <c r="N395" i="12"/>
  <c r="K395" i="12"/>
  <c r="M398" i="12"/>
  <c r="M399" i="12"/>
  <c r="J402" i="12"/>
  <c r="N403" i="12"/>
  <c r="K403" i="12"/>
  <c r="M406" i="12"/>
  <c r="M407" i="12"/>
  <c r="J410" i="12"/>
  <c r="N411" i="12"/>
  <c r="K411" i="12"/>
  <c r="M414" i="12"/>
  <c r="M415" i="12"/>
  <c r="J418" i="12"/>
  <c r="N419" i="12"/>
  <c r="K419" i="12"/>
  <c r="M422" i="12"/>
  <c r="M423" i="12"/>
  <c r="J426" i="12"/>
  <c r="N427" i="12"/>
  <c r="K427" i="12"/>
  <c r="M430" i="12"/>
  <c r="M431" i="12"/>
  <c r="J434" i="12"/>
  <c r="N435" i="12"/>
  <c r="K435" i="12"/>
  <c r="M438" i="12"/>
  <c r="M439" i="12"/>
  <c r="J442" i="12"/>
  <c r="N443" i="12"/>
  <c r="K443" i="12"/>
  <c r="M446" i="12"/>
  <c r="M447" i="12"/>
  <c r="J450" i="12"/>
  <c r="N451" i="12"/>
  <c r="K451" i="12"/>
  <c r="M454" i="12"/>
  <c r="M455" i="12"/>
  <c r="J458" i="12"/>
  <c r="N459" i="12"/>
  <c r="K459" i="12"/>
  <c r="M462" i="12"/>
  <c r="M463" i="12"/>
  <c r="J466" i="12"/>
  <c r="N467" i="12"/>
  <c r="K467" i="12"/>
  <c r="M470" i="12"/>
  <c r="M471" i="12"/>
  <c r="J474" i="12"/>
  <c r="M478" i="12"/>
  <c r="J483" i="12"/>
  <c r="J486" i="12"/>
  <c r="M487" i="12"/>
  <c r="K490" i="12"/>
  <c r="M491" i="12"/>
  <c r="M494" i="12"/>
  <c r="L495" i="12"/>
  <c r="M498" i="12"/>
  <c r="K499" i="12"/>
  <c r="L502" i="12"/>
  <c r="L503" i="12"/>
  <c r="K506" i="12"/>
  <c r="J507" i="12"/>
  <c r="N510" i="12"/>
  <c r="L510" i="12"/>
  <c r="L511" i="12"/>
  <c r="K514" i="12"/>
  <c r="J515" i="12"/>
  <c r="N518" i="12"/>
  <c r="L518" i="12"/>
  <c r="L519" i="12"/>
  <c r="K522" i="12"/>
  <c r="J523" i="12"/>
  <c r="N526" i="12"/>
  <c r="L526" i="12"/>
  <c r="L527" i="12"/>
  <c r="K530" i="12"/>
  <c r="J531" i="12"/>
  <c r="N534" i="12"/>
  <c r="L534" i="12"/>
  <c r="L535" i="12"/>
  <c r="K538" i="12"/>
  <c r="J539" i="12"/>
  <c r="N542" i="12"/>
  <c r="L542" i="12"/>
  <c r="L543" i="12"/>
  <c r="K546" i="12"/>
  <c r="J547" i="12"/>
  <c r="N550" i="12"/>
  <c r="L550" i="12"/>
  <c r="L551" i="12"/>
  <c r="K554" i="12"/>
  <c r="J555" i="12"/>
  <c r="N558" i="12"/>
  <c r="L558" i="12"/>
  <c r="L559" i="12"/>
  <c r="K562" i="12"/>
  <c r="J563" i="12"/>
  <c r="N566" i="12"/>
  <c r="L566" i="12"/>
  <c r="L567" i="12"/>
  <c r="K570" i="12"/>
  <c r="J571" i="12"/>
  <c r="N574" i="12"/>
  <c r="L574" i="12"/>
  <c r="L575" i="12"/>
  <c r="K578" i="12"/>
  <c r="J579" i="12"/>
  <c r="N582" i="12"/>
  <c r="L582" i="12"/>
  <c r="L583" i="12"/>
  <c r="K586" i="12"/>
  <c r="J587" i="12"/>
  <c r="N590" i="12"/>
  <c r="L590" i="12"/>
  <c r="L591" i="12"/>
  <c r="K594" i="12"/>
  <c r="J595" i="12"/>
  <c r="N598" i="12"/>
  <c r="L598" i="12"/>
  <c r="L599" i="12"/>
  <c r="K602" i="12"/>
  <c r="J603" i="12"/>
  <c r="N606" i="12"/>
  <c r="L606" i="12"/>
  <c r="L607" i="12"/>
  <c r="K610" i="12"/>
  <c r="J611" i="12"/>
  <c r="N614" i="12"/>
  <c r="L614" i="12"/>
  <c r="L615" i="12"/>
  <c r="K618" i="12"/>
  <c r="J619" i="12"/>
  <c r="M305" i="12"/>
  <c r="M321" i="12"/>
  <c r="M337" i="12"/>
  <c r="M353" i="12"/>
  <c r="M369" i="12"/>
  <c r="M385" i="12"/>
  <c r="M401" i="12"/>
  <c r="M417" i="12"/>
  <c r="M433" i="12"/>
  <c r="M449" i="12"/>
  <c r="M465" i="12"/>
  <c r="M481" i="12"/>
  <c r="M497" i="12"/>
  <c r="M513" i="12"/>
  <c r="M529" i="12"/>
  <c r="M545" i="12"/>
  <c r="M561" i="12"/>
  <c r="M577" i="12"/>
  <c r="M593" i="12"/>
  <c r="M609" i="12"/>
  <c r="N651" i="12"/>
  <c r="K651" i="12"/>
  <c r="K656" i="12"/>
  <c r="K657" i="12"/>
  <c r="M659" i="12"/>
  <c r="J664" i="12"/>
  <c r="N665" i="12"/>
  <c r="N691" i="12"/>
  <c r="L691" i="12"/>
  <c r="L692" i="12"/>
  <c r="K707" i="12"/>
  <c r="J708" i="12"/>
  <c r="N723" i="12"/>
  <c r="L723" i="12"/>
  <c r="L724" i="12"/>
  <c r="K739" i="12"/>
  <c r="J740" i="12"/>
  <c r="N755" i="12"/>
  <c r="L755" i="12"/>
  <c r="L756" i="12"/>
  <c r="K771" i="12"/>
  <c r="J772" i="12"/>
  <c r="N787" i="12"/>
  <c r="L787" i="12"/>
  <c r="L788" i="12"/>
  <c r="K803" i="12"/>
  <c r="J804" i="12"/>
  <c r="N819" i="12"/>
  <c r="L819" i="12"/>
  <c r="L820" i="12"/>
  <c r="K835" i="12"/>
  <c r="J836" i="12"/>
  <c r="N851" i="12"/>
  <c r="L851" i="12"/>
  <c r="L852" i="12"/>
  <c r="K867" i="12"/>
  <c r="J868" i="12"/>
  <c r="N883" i="12"/>
  <c r="L883" i="12"/>
  <c r="L884" i="12"/>
  <c r="K899" i="12"/>
  <c r="J900" i="12"/>
  <c r="N915" i="12"/>
  <c r="L915" i="12"/>
  <c r="L916" i="12"/>
  <c r="K931" i="12"/>
  <c r="J932" i="12"/>
  <c r="N947" i="12"/>
  <c r="L947" i="12"/>
  <c r="L948" i="12"/>
  <c r="K963" i="12"/>
  <c r="J964" i="12"/>
  <c r="N979" i="12"/>
  <c r="L979" i="12"/>
  <c r="L980" i="12"/>
  <c r="K995" i="12"/>
  <c r="J996" i="12"/>
  <c r="N1011" i="12"/>
  <c r="L1011" i="12"/>
  <c r="L1012" i="12"/>
  <c r="K1027" i="12"/>
  <c r="J1028" i="12"/>
  <c r="N1043" i="12"/>
  <c r="L1043" i="12"/>
  <c r="L1044" i="12"/>
  <c r="K1059" i="12"/>
  <c r="J1060" i="12"/>
  <c r="N1075" i="12"/>
  <c r="L1075" i="12"/>
  <c r="L1076" i="12"/>
  <c r="K1091" i="12"/>
  <c r="J1092" i="12"/>
  <c r="N1107" i="12"/>
  <c r="L1107" i="12"/>
  <c r="L1108" i="12"/>
  <c r="K1123" i="12"/>
  <c r="J1124" i="12"/>
  <c r="K622" i="12"/>
  <c r="K624" i="12"/>
  <c r="K626" i="12"/>
  <c r="K628" i="12"/>
  <c r="K630" i="12"/>
  <c r="K632" i="12"/>
  <c r="K634" i="12"/>
  <c r="K636" i="12"/>
  <c r="K638" i="12"/>
  <c r="K640" i="12"/>
  <c r="K642" i="12"/>
  <c r="K644" i="12"/>
  <c r="K646" i="12"/>
  <c r="K648" i="12"/>
  <c r="N654" i="12"/>
  <c r="N662" i="12"/>
  <c r="N687" i="12"/>
  <c r="L687" i="12"/>
  <c r="L688" i="12"/>
  <c r="K703" i="12"/>
  <c r="J704" i="12"/>
  <c r="N719" i="12"/>
  <c r="L719" i="12"/>
  <c r="L720" i="12"/>
  <c r="K735" i="12"/>
  <c r="J736" i="12"/>
  <c r="N751" i="12"/>
  <c r="L751" i="12"/>
  <c r="L752" i="12"/>
  <c r="K767" i="12"/>
  <c r="J768" i="12"/>
  <c r="N783" i="12"/>
  <c r="L783" i="12"/>
  <c r="L784" i="12"/>
  <c r="K799" i="12"/>
  <c r="J800" i="12"/>
  <c r="N815" i="12"/>
  <c r="L815" i="12"/>
  <c r="L816" i="12"/>
  <c r="K831" i="12"/>
  <c r="J832" i="12"/>
  <c r="N847" i="12"/>
  <c r="L847" i="12"/>
  <c r="L848" i="12"/>
  <c r="K863" i="12"/>
  <c r="J864" i="12"/>
  <c r="N879" i="12"/>
  <c r="L879" i="12"/>
  <c r="L880" i="12"/>
  <c r="K895" i="12"/>
  <c r="J896" i="12"/>
  <c r="N911" i="12"/>
  <c r="L911" i="12"/>
  <c r="L912" i="12"/>
  <c r="K927" i="12"/>
  <c r="J928" i="12"/>
  <c r="N943" i="12"/>
  <c r="L943" i="12"/>
  <c r="L944" i="12"/>
  <c r="K959" i="12"/>
  <c r="J960" i="12"/>
  <c r="N975" i="12"/>
  <c r="L975" i="12"/>
  <c r="L976" i="12"/>
  <c r="K991" i="12"/>
  <c r="J992" i="12"/>
  <c r="N1007" i="12"/>
  <c r="L1007" i="12"/>
  <c r="L1008" i="12"/>
  <c r="K1023" i="12"/>
  <c r="J1024" i="12"/>
  <c r="N1039" i="12"/>
  <c r="L1039" i="12"/>
  <c r="L1040" i="12"/>
  <c r="K1055" i="12"/>
  <c r="J1056" i="12"/>
  <c r="N1071" i="12"/>
  <c r="L1071" i="12"/>
  <c r="L1072" i="12"/>
  <c r="K1087" i="12"/>
  <c r="J1088" i="12"/>
  <c r="N1103" i="12"/>
  <c r="L1103" i="12"/>
  <c r="L1104" i="12"/>
  <c r="K1119" i="12"/>
  <c r="J1120" i="12"/>
  <c r="N304" i="12"/>
  <c r="J308" i="12"/>
  <c r="L312" i="12"/>
  <c r="N320" i="12"/>
  <c r="J324" i="12"/>
  <c r="L328" i="12"/>
  <c r="N336" i="12"/>
  <c r="J340" i="12"/>
  <c r="L344" i="12"/>
  <c r="N352" i="12"/>
  <c r="J356" i="12"/>
  <c r="L360" i="12"/>
  <c r="N368" i="12"/>
  <c r="J372" i="12"/>
  <c r="L376" i="12"/>
  <c r="N384" i="12"/>
  <c r="J388" i="12"/>
  <c r="L392" i="12"/>
  <c r="N400" i="12"/>
  <c r="J404" i="12"/>
  <c r="L408" i="12"/>
  <c r="N416" i="12"/>
  <c r="J420" i="12"/>
  <c r="L424" i="12"/>
  <c r="N432" i="12"/>
  <c r="J436" i="12"/>
  <c r="L440" i="12"/>
  <c r="N448" i="12"/>
  <c r="J452" i="12"/>
  <c r="L456" i="12"/>
  <c r="N464" i="12"/>
  <c r="J468" i="12"/>
  <c r="L472" i="12"/>
  <c r="N480" i="12"/>
  <c r="J484" i="12"/>
  <c r="L488" i="12"/>
  <c r="N496" i="12"/>
  <c r="J500" i="12"/>
  <c r="L504" i="12"/>
  <c r="N512" i="12"/>
  <c r="J516" i="12"/>
  <c r="L520" i="12"/>
  <c r="N528" i="12"/>
  <c r="J532" i="12"/>
  <c r="L536" i="12"/>
  <c r="N544" i="12"/>
  <c r="J548" i="12"/>
  <c r="L552" i="12"/>
  <c r="N560" i="12"/>
  <c r="J564" i="12"/>
  <c r="L568" i="12"/>
  <c r="N576" i="12"/>
  <c r="J580" i="12"/>
  <c r="L584" i="12"/>
  <c r="N592" i="12"/>
  <c r="J596" i="12"/>
  <c r="L600" i="12"/>
  <c r="N608" i="12"/>
  <c r="J612" i="12"/>
  <c r="L616" i="12"/>
  <c r="M622" i="12"/>
  <c r="M630" i="12"/>
  <c r="M638" i="12"/>
  <c r="M646" i="12"/>
  <c r="L652" i="12"/>
  <c r="J653" i="12"/>
  <c r="J655" i="12"/>
  <c r="N660" i="12"/>
  <c r="M660" i="12"/>
  <c r="M661" i="12"/>
  <c r="L663" i="12"/>
  <c r="M668" i="12"/>
  <c r="J670" i="12"/>
  <c r="J678" i="12"/>
  <c r="N679" i="12"/>
  <c r="L679" i="12"/>
  <c r="M683" i="12"/>
  <c r="M684" i="12"/>
  <c r="J699" i="12"/>
  <c r="N700" i="12"/>
  <c r="M479" i="12"/>
  <c r="M483" i="12"/>
  <c r="M486" i="12"/>
  <c r="L487" i="12"/>
  <c r="M490" i="12"/>
  <c r="K491" i="12"/>
  <c r="L494" i="12"/>
  <c r="K495" i="12"/>
  <c r="N499" i="12"/>
  <c r="N502" i="12"/>
  <c r="N503" i="12"/>
  <c r="K503" i="12"/>
  <c r="M506" i="12"/>
  <c r="M507" i="12"/>
  <c r="J510" i="12"/>
  <c r="N511" i="12"/>
  <c r="K511" i="12"/>
  <c r="M514" i="12"/>
  <c r="M515" i="12"/>
  <c r="J518" i="12"/>
  <c r="N519" i="12"/>
  <c r="K519" i="12"/>
  <c r="M522" i="12"/>
  <c r="M523" i="12"/>
  <c r="J526" i="12"/>
  <c r="N527" i="12"/>
  <c r="K527" i="12"/>
  <c r="M530" i="12"/>
  <c r="M531" i="12"/>
  <c r="J534" i="12"/>
  <c r="N535" i="12"/>
  <c r="K535" i="12"/>
  <c r="M538" i="12"/>
  <c r="M539" i="12"/>
  <c r="J542" i="12"/>
  <c r="N543" i="12"/>
  <c r="K543" i="12"/>
  <c r="M546" i="12"/>
  <c r="M547" i="12"/>
  <c r="J550" i="12"/>
  <c r="N551" i="12"/>
  <c r="K551" i="12"/>
  <c r="M554" i="12"/>
  <c r="M555" i="12"/>
  <c r="J558" i="12"/>
  <c r="N559" i="12"/>
  <c r="K559" i="12"/>
  <c r="M562" i="12"/>
  <c r="M563" i="12"/>
  <c r="J566" i="12"/>
  <c r="N567" i="12"/>
  <c r="K567" i="12"/>
  <c r="M570" i="12"/>
  <c r="M571" i="12"/>
  <c r="J574" i="12"/>
  <c r="N575" i="12"/>
  <c r="K575" i="12"/>
  <c r="M578" i="12"/>
  <c r="M579" i="12"/>
  <c r="J582" i="12"/>
  <c r="N583" i="12"/>
  <c r="K583" i="12"/>
  <c r="M586" i="12"/>
  <c r="M587" i="12"/>
  <c r="J590" i="12"/>
  <c r="N591" i="12"/>
  <c r="K591" i="12"/>
  <c r="M594" i="12"/>
  <c r="M595" i="12"/>
  <c r="J598" i="12"/>
  <c r="N599" i="12"/>
  <c r="K599" i="12"/>
  <c r="M602" i="12"/>
  <c r="M603" i="12"/>
  <c r="J606" i="12"/>
  <c r="N607" i="12"/>
  <c r="K607" i="12"/>
  <c r="M610" i="12"/>
  <c r="M611" i="12"/>
  <c r="J614" i="12"/>
  <c r="N615" i="12"/>
  <c r="K615" i="12"/>
  <c r="M618" i="12"/>
  <c r="M619" i="12"/>
  <c r="M309" i="12"/>
  <c r="M325" i="12"/>
  <c r="M341" i="12"/>
  <c r="M357" i="12"/>
  <c r="M373" i="12"/>
  <c r="M389" i="12"/>
  <c r="M405" i="12"/>
  <c r="M421" i="12"/>
  <c r="M437" i="12"/>
  <c r="M453" i="12"/>
  <c r="M469" i="12"/>
  <c r="M485" i="12"/>
  <c r="M501" i="12"/>
  <c r="M517" i="12"/>
  <c r="M533" i="12"/>
  <c r="M549" i="12"/>
  <c r="M565" i="12"/>
  <c r="M581" i="12"/>
  <c r="M597" i="12"/>
  <c r="M613" i="12"/>
  <c r="J651" i="12"/>
  <c r="N656" i="12"/>
  <c r="M656" i="12"/>
  <c r="M657" i="12"/>
  <c r="L659" i="12"/>
  <c r="L664" i="12"/>
  <c r="J665" i="12"/>
  <c r="J691" i="12"/>
  <c r="N692" i="12"/>
  <c r="K692" i="12"/>
  <c r="M707" i="12"/>
  <c r="M708" i="12"/>
  <c r="J723" i="12"/>
  <c r="N724" i="12"/>
  <c r="K724" i="12"/>
  <c r="M739" i="12"/>
  <c r="M740" i="12"/>
  <c r="J755" i="12"/>
  <c r="N756" i="12"/>
  <c r="K756" i="12"/>
  <c r="M771" i="12"/>
  <c r="M772" i="12"/>
  <c r="J787" i="12"/>
  <c r="N788" i="12"/>
  <c r="K788" i="12"/>
  <c r="M803" i="12"/>
  <c r="M804" i="12"/>
  <c r="J819" i="12"/>
  <c r="N820" i="12"/>
  <c r="K820" i="12"/>
  <c r="M835" i="12"/>
  <c r="M836" i="12"/>
  <c r="J851" i="12"/>
  <c r="N852" i="12"/>
  <c r="K852" i="12"/>
  <c r="M867" i="12"/>
  <c r="M868" i="12"/>
  <c r="J883" i="12"/>
  <c r="N884" i="12"/>
  <c r="K884" i="12"/>
  <c r="M899" i="12"/>
  <c r="M900" i="12"/>
  <c r="J915" i="12"/>
  <c r="N916" i="12"/>
  <c r="K916" i="12"/>
  <c r="M931" i="12"/>
  <c r="M932" i="12"/>
  <c r="J947" i="12"/>
  <c r="N948" i="12"/>
  <c r="K948" i="12"/>
  <c r="M963" i="12"/>
  <c r="M964" i="12"/>
  <c r="J979" i="12"/>
  <c r="N980" i="12"/>
  <c r="K980" i="12"/>
  <c r="M995" i="12"/>
  <c r="M996" i="12"/>
  <c r="J1011" i="12"/>
  <c r="N1012" i="12"/>
  <c r="K1012" i="12"/>
  <c r="M1027" i="12"/>
  <c r="M1028" i="12"/>
  <c r="J1043" i="12"/>
  <c r="N1044" i="12"/>
  <c r="K1044" i="12"/>
  <c r="M1059" i="12"/>
  <c r="M1060" i="12"/>
  <c r="J1075" i="12"/>
  <c r="N1076" i="12"/>
  <c r="K1076" i="12"/>
  <c r="M1091" i="12"/>
  <c r="M1092" i="12"/>
  <c r="J1107" i="12"/>
  <c r="N1108" i="12"/>
  <c r="K1108" i="12"/>
  <c r="M1123" i="12"/>
  <c r="M1124" i="12"/>
  <c r="N622" i="12"/>
  <c r="N624" i="12"/>
  <c r="N626" i="12"/>
  <c r="N628" i="12"/>
  <c r="N630" i="12"/>
  <c r="N632" i="12"/>
  <c r="N634" i="12"/>
  <c r="N636" i="12"/>
  <c r="N638" i="12"/>
  <c r="N640" i="12"/>
  <c r="N642" i="12"/>
  <c r="N644" i="12"/>
  <c r="N646" i="12"/>
  <c r="N648" i="12"/>
  <c r="J654" i="12"/>
  <c r="J662" i="12"/>
  <c r="J687" i="12"/>
  <c r="N688" i="12"/>
  <c r="K688" i="12"/>
  <c r="M703" i="12"/>
  <c r="M704" i="12"/>
  <c r="J719" i="12"/>
  <c r="N720" i="12"/>
  <c r="K720" i="12"/>
  <c r="M735" i="12"/>
  <c r="M736" i="12"/>
  <c r="J751" i="12"/>
  <c r="N752" i="12"/>
  <c r="K752" i="12"/>
  <c r="M767" i="12"/>
  <c r="M768" i="12"/>
  <c r="J783" i="12"/>
  <c r="N784" i="12"/>
  <c r="K784" i="12"/>
  <c r="M799" i="12"/>
  <c r="M800" i="12"/>
  <c r="J815" i="12"/>
  <c r="N816" i="12"/>
  <c r="K816" i="12"/>
  <c r="M831" i="12"/>
  <c r="M832" i="12"/>
  <c r="J847" i="12"/>
  <c r="N848" i="12"/>
  <c r="K848" i="12"/>
  <c r="M863" i="12"/>
  <c r="M864" i="12"/>
  <c r="J879" i="12"/>
  <c r="N880" i="12"/>
  <c r="K880" i="12"/>
  <c r="M895" i="12"/>
  <c r="M896" i="12"/>
  <c r="J911" i="12"/>
  <c r="N912" i="12"/>
  <c r="K912" i="12"/>
  <c r="M927" i="12"/>
  <c r="M928" i="12"/>
  <c r="J943" i="12"/>
  <c r="N944" i="12"/>
  <c r="K944" i="12"/>
  <c r="M959" i="12"/>
  <c r="M960" i="12"/>
  <c r="J975" i="12"/>
  <c r="N976" i="12"/>
  <c r="K976" i="12"/>
  <c r="M991" i="12"/>
  <c r="M992" i="12"/>
  <c r="J1007" i="12"/>
  <c r="N1008" i="12"/>
  <c r="K1008" i="12"/>
  <c r="M1023" i="12"/>
  <c r="M1024" i="12"/>
  <c r="J1039" i="12"/>
  <c r="N1040" i="12"/>
  <c r="K1040" i="12"/>
  <c r="M1055" i="12"/>
  <c r="M1056" i="12"/>
  <c r="J1071" i="12"/>
  <c r="N1072" i="12"/>
  <c r="K1072" i="12"/>
  <c r="M1087" i="12"/>
  <c r="M1088" i="12"/>
  <c r="J1103" i="12"/>
  <c r="N1104" i="12"/>
  <c r="K1104" i="12"/>
  <c r="M1119" i="12"/>
  <c r="M1120" i="12"/>
  <c r="J304" i="12"/>
  <c r="L308" i="12"/>
  <c r="N316" i="12"/>
  <c r="J320" i="12"/>
  <c r="L324" i="12"/>
  <c r="N332" i="12"/>
  <c r="J336" i="12"/>
  <c r="L340" i="12"/>
  <c r="N348" i="12"/>
  <c r="J352" i="12"/>
  <c r="L356" i="12"/>
  <c r="N364" i="12"/>
  <c r="J368" i="12"/>
  <c r="L372" i="12"/>
  <c r="N380" i="12"/>
  <c r="J384" i="12"/>
  <c r="L388" i="12"/>
  <c r="N396" i="12"/>
  <c r="J400" i="12"/>
  <c r="L404" i="12"/>
  <c r="N412" i="12"/>
  <c r="J416" i="12"/>
  <c r="L420" i="12"/>
  <c r="N428" i="12"/>
  <c r="J432" i="12"/>
  <c r="L436" i="12"/>
  <c r="N444" i="12"/>
  <c r="J448" i="12"/>
  <c r="L452" i="12"/>
  <c r="N460" i="12"/>
  <c r="J464" i="12"/>
  <c r="L468" i="12"/>
  <c r="N476" i="12"/>
  <c r="J480" i="12"/>
  <c r="L484" i="12"/>
  <c r="N492" i="12"/>
  <c r="J496" i="12"/>
  <c r="L500" i="12"/>
  <c r="N508" i="12"/>
  <c r="J512" i="12"/>
  <c r="L516" i="12"/>
  <c r="N524" i="12"/>
  <c r="J528" i="12"/>
  <c r="L532" i="12"/>
  <c r="N540" i="12"/>
  <c r="J544" i="12"/>
  <c r="L548" i="12"/>
  <c r="N556" i="12"/>
  <c r="J560" i="12"/>
  <c r="L564" i="12"/>
  <c r="N572" i="12"/>
  <c r="J576" i="12"/>
  <c r="L580" i="12"/>
  <c r="N588" i="12"/>
  <c r="J592" i="12"/>
  <c r="L596" i="12"/>
  <c r="N604" i="12"/>
  <c r="J608" i="12"/>
  <c r="L612" i="12"/>
  <c r="N620" i="12"/>
  <c r="M624" i="12"/>
  <c r="M632" i="12"/>
  <c r="M640" i="12"/>
  <c r="M648" i="12"/>
  <c r="K652" i="12"/>
  <c r="K653" i="12"/>
  <c r="M655" i="12"/>
  <c r="J660" i="12"/>
  <c r="N661" i="12"/>
  <c r="N663" i="12"/>
  <c r="K663" i="12"/>
  <c r="L668" i="12"/>
  <c r="K670" i="12"/>
  <c r="L678" i="12"/>
  <c r="J679" i="12"/>
  <c r="N683" i="12"/>
  <c r="L683" i="12"/>
  <c r="L684" i="12"/>
  <c r="K699" i="12"/>
  <c r="J700" i="12"/>
  <c r="N475" i="12"/>
  <c r="J482" i="12"/>
  <c r="O482" i="12" s="1"/>
  <c r="K483" i="12"/>
  <c r="L486" i="12"/>
  <c r="K487" i="12"/>
  <c r="N491" i="12"/>
  <c r="N494" i="12"/>
  <c r="N495" i="12"/>
  <c r="J498" i="12"/>
  <c r="J499" i="12"/>
  <c r="J502" i="12"/>
  <c r="J503" i="12"/>
  <c r="N506" i="12"/>
  <c r="L506" i="12"/>
  <c r="L507" i="12"/>
  <c r="K510" i="12"/>
  <c r="J511" i="12"/>
  <c r="N514" i="12"/>
  <c r="L514" i="12"/>
  <c r="L515" i="12"/>
  <c r="K518" i="12"/>
  <c r="J519" i="12"/>
  <c r="N522" i="12"/>
  <c r="L522" i="12"/>
  <c r="L523" i="12"/>
  <c r="K526" i="12"/>
  <c r="J527" i="12"/>
  <c r="N530" i="12"/>
  <c r="L530" i="12"/>
  <c r="L531" i="12"/>
  <c r="K534" i="12"/>
  <c r="J535" i="12"/>
  <c r="N538" i="12"/>
  <c r="L538" i="12"/>
  <c r="L539" i="12"/>
  <c r="K542" i="12"/>
  <c r="J543" i="12"/>
  <c r="N546" i="12"/>
  <c r="L546" i="12"/>
  <c r="L547" i="12"/>
  <c r="K550" i="12"/>
  <c r="J551" i="12"/>
  <c r="N554" i="12"/>
  <c r="L554" i="12"/>
  <c r="L555" i="12"/>
  <c r="K558" i="12"/>
  <c r="J559" i="12"/>
  <c r="N562" i="12"/>
  <c r="L562" i="12"/>
  <c r="L563" i="12"/>
  <c r="K566" i="12"/>
  <c r="J567" i="12"/>
  <c r="N570" i="12"/>
  <c r="L570" i="12"/>
  <c r="L571" i="12"/>
  <c r="K574" i="12"/>
  <c r="J575" i="12"/>
  <c r="N578" i="12"/>
  <c r="L578" i="12"/>
  <c r="L579" i="12"/>
  <c r="K582" i="12"/>
  <c r="J583" i="12"/>
  <c r="N586" i="12"/>
  <c r="L586" i="12"/>
  <c r="L587" i="12"/>
  <c r="K590" i="12"/>
  <c r="J591" i="12"/>
  <c r="N594" i="12"/>
  <c r="L594" i="12"/>
  <c r="L595" i="12"/>
  <c r="K598" i="12"/>
  <c r="J599" i="12"/>
  <c r="N602" i="12"/>
  <c r="L602" i="12"/>
  <c r="L603" i="12"/>
  <c r="K606" i="12"/>
  <c r="J607" i="12"/>
  <c r="N610" i="12"/>
  <c r="L610" i="12"/>
  <c r="L611" i="12"/>
  <c r="K614" i="12"/>
  <c r="J615" i="12"/>
  <c r="N618" i="12"/>
  <c r="L618" i="12"/>
  <c r="L619" i="12"/>
  <c r="M313" i="12"/>
  <c r="M329" i="12"/>
  <c r="M345" i="12"/>
  <c r="M361" i="12"/>
  <c r="M377" i="12"/>
  <c r="M393" i="12"/>
  <c r="M409" i="12"/>
  <c r="M425" i="12"/>
  <c r="M441" i="12"/>
  <c r="M457" i="12"/>
  <c r="M473" i="12"/>
  <c r="M489" i="12"/>
  <c r="M505" i="12"/>
  <c r="M521" i="12"/>
  <c r="M537" i="12"/>
  <c r="M553" i="12"/>
  <c r="M569" i="12"/>
  <c r="M585" i="12"/>
  <c r="M601" i="12"/>
  <c r="M617" i="12"/>
  <c r="M651" i="12"/>
  <c r="J656" i="12"/>
  <c r="N657" i="12"/>
  <c r="N659" i="12"/>
  <c r="K659" i="12"/>
  <c r="K664" i="12"/>
  <c r="K665" i="12"/>
  <c r="K691" i="12"/>
  <c r="J692" i="12"/>
  <c r="N707" i="12"/>
  <c r="L707" i="12"/>
  <c r="L708" i="12"/>
  <c r="K723" i="12"/>
  <c r="J724" i="12"/>
  <c r="N739" i="12"/>
  <c r="L739" i="12"/>
  <c r="L740" i="12"/>
  <c r="K755" i="12"/>
  <c r="J756" i="12"/>
  <c r="N771" i="12"/>
  <c r="L771" i="12"/>
  <c r="L772" i="12"/>
  <c r="K787" i="12"/>
  <c r="J788" i="12"/>
  <c r="N803" i="12"/>
  <c r="L803" i="12"/>
  <c r="L804" i="12"/>
  <c r="K819" i="12"/>
  <c r="J820" i="12"/>
  <c r="N835" i="12"/>
  <c r="L835" i="12"/>
  <c r="L836" i="12"/>
  <c r="K851" i="12"/>
  <c r="J852" i="12"/>
  <c r="N867" i="12"/>
  <c r="L867" i="12"/>
  <c r="L868" i="12"/>
  <c r="K883" i="12"/>
  <c r="J884" i="12"/>
  <c r="N899" i="12"/>
  <c r="L899" i="12"/>
  <c r="L900" i="12"/>
  <c r="K915" i="12"/>
  <c r="J916" i="12"/>
  <c r="N931" i="12"/>
  <c r="L931" i="12"/>
  <c r="L932" i="12"/>
  <c r="K947" i="12"/>
  <c r="J948" i="12"/>
  <c r="N963" i="12"/>
  <c r="L963" i="12"/>
  <c r="L964" i="12"/>
  <c r="K979" i="12"/>
  <c r="J980" i="12"/>
  <c r="N995" i="12"/>
  <c r="L995" i="12"/>
  <c r="L996" i="12"/>
  <c r="K1011" i="12"/>
  <c r="J1012" i="12"/>
  <c r="N1027" i="12"/>
  <c r="L1027" i="12"/>
  <c r="L1028" i="12"/>
  <c r="K1043" i="12"/>
  <c r="J1044" i="12"/>
  <c r="N1059" i="12"/>
  <c r="L1059" i="12"/>
  <c r="L1060" i="12"/>
  <c r="K1075" i="12"/>
  <c r="J1076" i="12"/>
  <c r="N1091" i="12"/>
  <c r="L1091" i="12"/>
  <c r="L1092" i="12"/>
  <c r="K1107" i="12"/>
  <c r="J1108" i="12"/>
  <c r="N1123" i="12"/>
  <c r="L1123" i="12"/>
  <c r="L1124" i="12"/>
  <c r="J622" i="12"/>
  <c r="J624" i="12"/>
  <c r="J626" i="12"/>
  <c r="J628" i="12"/>
  <c r="J630" i="12"/>
  <c r="J632" i="12"/>
  <c r="J634" i="12"/>
  <c r="J636" i="12"/>
  <c r="J638" i="12"/>
  <c r="J640" i="12"/>
  <c r="J642" i="12"/>
  <c r="J644" i="12"/>
  <c r="J646" i="12"/>
  <c r="J648" i="12"/>
  <c r="M654" i="12"/>
  <c r="M662" i="12"/>
  <c r="K687" i="12"/>
  <c r="J688" i="12"/>
  <c r="N703" i="12"/>
  <c r="L703" i="12"/>
  <c r="L704" i="12"/>
  <c r="K719" i="12"/>
  <c r="J720" i="12"/>
  <c r="N735" i="12"/>
  <c r="L735" i="12"/>
  <c r="L736" i="12"/>
  <c r="K751" i="12"/>
  <c r="J752" i="12"/>
  <c r="N767" i="12"/>
  <c r="L767" i="12"/>
  <c r="L768" i="12"/>
  <c r="K783" i="12"/>
  <c r="J784" i="12"/>
  <c r="N799" i="12"/>
  <c r="L799" i="12"/>
  <c r="L800" i="12"/>
  <c r="K815" i="12"/>
  <c r="J816" i="12"/>
  <c r="N831" i="12"/>
  <c r="L831" i="12"/>
  <c r="L832" i="12"/>
  <c r="K847" i="12"/>
  <c r="J848" i="12"/>
  <c r="N863" i="12"/>
  <c r="L863" i="12"/>
  <c r="L864" i="12"/>
  <c r="K879" i="12"/>
  <c r="J880" i="12"/>
  <c r="N895" i="12"/>
  <c r="L895" i="12"/>
  <c r="L896" i="12"/>
  <c r="K911" i="12"/>
  <c r="J912" i="12"/>
  <c r="N927" i="12"/>
  <c r="L927" i="12"/>
  <c r="L928" i="12"/>
  <c r="K943" i="12"/>
  <c r="J944" i="12"/>
  <c r="N959" i="12"/>
  <c r="L959" i="12"/>
  <c r="L960" i="12"/>
  <c r="K975" i="12"/>
  <c r="J976" i="12"/>
  <c r="N991" i="12"/>
  <c r="L991" i="12"/>
  <c r="L992" i="12"/>
  <c r="K1007" i="12"/>
  <c r="J1008" i="12"/>
  <c r="N1023" i="12"/>
  <c r="L1023" i="12"/>
  <c r="L1024" i="12"/>
  <c r="K1039" i="12"/>
  <c r="J1040" i="12"/>
  <c r="N1055" i="12"/>
  <c r="L1055" i="12"/>
  <c r="L1056" i="12"/>
  <c r="K1071" i="12"/>
  <c r="J1072" i="12"/>
  <c r="N1087" i="12"/>
  <c r="L1087" i="12"/>
  <c r="L1088" i="12"/>
  <c r="K1103" i="12"/>
  <c r="J1104" i="12"/>
  <c r="N1119" i="12"/>
  <c r="L1119" i="12"/>
  <c r="L1120" i="12"/>
  <c r="L304" i="12"/>
  <c r="N312" i="12"/>
  <c r="J316" i="12"/>
  <c r="L320" i="12"/>
  <c r="N328" i="12"/>
  <c r="J332" i="12"/>
  <c r="L336" i="12"/>
  <c r="N344" i="12"/>
  <c r="J348" i="12"/>
  <c r="L352" i="12"/>
  <c r="N360" i="12"/>
  <c r="J364" i="12"/>
  <c r="L368" i="12"/>
  <c r="N376" i="12"/>
  <c r="J380" i="12"/>
  <c r="L384" i="12"/>
  <c r="N392" i="12"/>
  <c r="J396" i="12"/>
  <c r="L400" i="12"/>
  <c r="N408" i="12"/>
  <c r="J412" i="12"/>
  <c r="L416" i="12"/>
  <c r="N424" i="12"/>
  <c r="J428" i="12"/>
  <c r="L432" i="12"/>
  <c r="N440" i="12"/>
  <c r="J444" i="12"/>
  <c r="L448" i="12"/>
  <c r="N456" i="12"/>
  <c r="J460" i="12"/>
  <c r="L464" i="12"/>
  <c r="N472" i="12"/>
  <c r="J476" i="12"/>
  <c r="L480" i="12"/>
  <c r="N488" i="12"/>
  <c r="J492" i="12"/>
  <c r="L496" i="12"/>
  <c r="N504" i="12"/>
  <c r="J508" i="12"/>
  <c r="L512" i="12"/>
  <c r="N520" i="12"/>
  <c r="J524" i="12"/>
  <c r="L528" i="12"/>
  <c r="N536" i="12"/>
  <c r="J540" i="12"/>
  <c r="L544" i="12"/>
  <c r="N552" i="12"/>
  <c r="J556" i="12"/>
  <c r="L560" i="12"/>
  <c r="N568" i="12"/>
  <c r="J572" i="12"/>
  <c r="L576" i="12"/>
  <c r="N584" i="12"/>
  <c r="J588" i="12"/>
  <c r="L592" i="12"/>
  <c r="N600" i="12"/>
  <c r="J604" i="12"/>
  <c r="L608" i="12"/>
  <c r="N616" i="12"/>
  <c r="J620" i="12"/>
  <c r="M626" i="12"/>
  <c r="M634" i="12"/>
  <c r="M642" i="12"/>
  <c r="N652" i="12"/>
  <c r="M652" i="12"/>
  <c r="M653" i="12"/>
  <c r="L655" i="12"/>
  <c r="L660" i="12"/>
  <c r="J661" i="12"/>
  <c r="J663" i="12"/>
  <c r="N668" i="12"/>
  <c r="K668" i="12"/>
  <c r="M670" i="12"/>
  <c r="K678" i="12"/>
  <c r="K679" i="12"/>
  <c r="J683" i="12"/>
  <c r="N684" i="12"/>
  <c r="K684" i="12"/>
  <c r="M699" i="12"/>
  <c r="M700" i="12"/>
  <c r="J715" i="12"/>
  <c r="N716" i="12"/>
  <c r="K716" i="12"/>
  <c r="M731" i="12"/>
  <c r="M732" i="12"/>
  <c r="J747" i="12"/>
  <c r="N748" i="12"/>
  <c r="K748" i="12"/>
  <c r="M763" i="12"/>
  <c r="M764" i="12"/>
  <c r="J779" i="12"/>
  <c r="K475" i="12"/>
  <c r="N483" i="12"/>
  <c r="N486" i="12"/>
  <c r="N487" i="12"/>
  <c r="J490" i="12"/>
  <c r="J491" i="12"/>
  <c r="J494" i="12"/>
  <c r="M495" i="12"/>
  <c r="K498" i="12"/>
  <c r="M499" i="12"/>
  <c r="M502" i="12"/>
  <c r="M503" i="12"/>
  <c r="J506" i="12"/>
  <c r="N507" i="12"/>
  <c r="K507" i="12"/>
  <c r="M510" i="12"/>
  <c r="M511" i="12"/>
  <c r="J514" i="12"/>
  <c r="N515" i="12"/>
  <c r="K515" i="12"/>
  <c r="M518" i="12"/>
  <c r="M519" i="12"/>
  <c r="J522" i="12"/>
  <c r="N523" i="12"/>
  <c r="K523" i="12"/>
  <c r="M526" i="12"/>
  <c r="M527" i="12"/>
  <c r="J530" i="12"/>
  <c r="N531" i="12"/>
  <c r="K531" i="12"/>
  <c r="M534" i="12"/>
  <c r="M535" i="12"/>
  <c r="J538" i="12"/>
  <c r="N539" i="12"/>
  <c r="K539" i="12"/>
  <c r="M542" i="12"/>
  <c r="M543" i="12"/>
  <c r="J546" i="12"/>
  <c r="N547" i="12"/>
  <c r="K547" i="12"/>
  <c r="M550" i="12"/>
  <c r="M551" i="12"/>
  <c r="J554" i="12"/>
  <c r="N555" i="12"/>
  <c r="K555" i="12"/>
  <c r="M558" i="12"/>
  <c r="M559" i="12"/>
  <c r="J562" i="12"/>
  <c r="N563" i="12"/>
  <c r="K563" i="12"/>
  <c r="M566" i="12"/>
  <c r="M567" i="12"/>
  <c r="J570" i="12"/>
  <c r="N571" i="12"/>
  <c r="K571" i="12"/>
  <c r="M574" i="12"/>
  <c r="M575" i="12"/>
  <c r="J578" i="12"/>
  <c r="N579" i="12"/>
  <c r="K579" i="12"/>
  <c r="M582" i="12"/>
  <c r="M583" i="12"/>
  <c r="J586" i="12"/>
  <c r="N587" i="12"/>
  <c r="K587" i="12"/>
  <c r="M590" i="12"/>
  <c r="M591" i="12"/>
  <c r="J594" i="12"/>
  <c r="N595" i="12"/>
  <c r="K595" i="12"/>
  <c r="M598" i="12"/>
  <c r="M599" i="12"/>
  <c r="J602" i="12"/>
  <c r="N603" i="12"/>
  <c r="K603" i="12"/>
  <c r="M606" i="12"/>
  <c r="M607" i="12"/>
  <c r="J610" i="12"/>
  <c r="N611" i="12"/>
  <c r="K611" i="12"/>
  <c r="M614" i="12"/>
  <c r="M615" i="12"/>
  <c r="J618" i="12"/>
  <c r="N619" i="12"/>
  <c r="K619" i="12"/>
  <c r="M317" i="12"/>
  <c r="M333" i="12"/>
  <c r="M349" i="12"/>
  <c r="M365" i="12"/>
  <c r="M381" i="12"/>
  <c r="M397" i="12"/>
  <c r="M413" i="12"/>
  <c r="M429" i="12"/>
  <c r="M445" i="12"/>
  <c r="M461" i="12"/>
  <c r="M477" i="12"/>
  <c r="M493" i="12"/>
  <c r="M509" i="12"/>
  <c r="M525" i="12"/>
  <c r="M541" i="12"/>
  <c r="M557" i="12"/>
  <c r="M573" i="12"/>
  <c r="M589" i="12"/>
  <c r="M605" i="12"/>
  <c r="M621" i="12"/>
  <c r="L651" i="12"/>
  <c r="L656" i="12"/>
  <c r="J657" i="12"/>
  <c r="J659" i="12"/>
  <c r="N664" i="12"/>
  <c r="M664" i="12"/>
  <c r="M665" i="12"/>
  <c r="M691" i="12"/>
  <c r="M692" i="12"/>
  <c r="J707" i="12"/>
  <c r="N708" i="12"/>
  <c r="K708" i="12"/>
  <c r="M723" i="12"/>
  <c r="M724" i="12"/>
  <c r="J739" i="12"/>
  <c r="N740" i="12"/>
  <c r="K740" i="12"/>
  <c r="M755" i="12"/>
  <c r="M756" i="12"/>
  <c r="J771" i="12"/>
  <c r="N772" i="12"/>
  <c r="K772" i="12"/>
  <c r="M787" i="12"/>
  <c r="M788" i="12"/>
  <c r="J803" i="12"/>
  <c r="N804" i="12"/>
  <c r="K804" i="12"/>
  <c r="M819" i="12"/>
  <c r="M820" i="12"/>
  <c r="J835" i="12"/>
  <c r="N836" i="12"/>
  <c r="K836" i="12"/>
  <c r="M851" i="12"/>
  <c r="M852" i="12"/>
  <c r="J867" i="12"/>
  <c r="N868" i="12"/>
  <c r="K868" i="12"/>
  <c r="M883" i="12"/>
  <c r="M884" i="12"/>
  <c r="J899" i="12"/>
  <c r="N900" i="12"/>
  <c r="K900" i="12"/>
  <c r="M915" i="12"/>
  <c r="M916" i="12"/>
  <c r="J931" i="12"/>
  <c r="N932" i="12"/>
  <c r="K932" i="12"/>
  <c r="M947" i="12"/>
  <c r="M948" i="12"/>
  <c r="J963" i="12"/>
  <c r="N964" i="12"/>
  <c r="K964" i="12"/>
  <c r="M979" i="12"/>
  <c r="M980" i="12"/>
  <c r="J995" i="12"/>
  <c r="N996" i="12"/>
  <c r="K996" i="12"/>
  <c r="M1011" i="12"/>
  <c r="M1012" i="12"/>
  <c r="J1027" i="12"/>
  <c r="N1028" i="12"/>
  <c r="K1028" i="12"/>
  <c r="M1043" i="12"/>
  <c r="M1044" i="12"/>
  <c r="J1059" i="12"/>
  <c r="N1060" i="12"/>
  <c r="K1060" i="12"/>
  <c r="M1075" i="12"/>
  <c r="M1076" i="12"/>
  <c r="J1091" i="12"/>
  <c r="N1092" i="12"/>
  <c r="K1092" i="12"/>
  <c r="M1107" i="12"/>
  <c r="M1108" i="12"/>
  <c r="J1123" i="12"/>
  <c r="N1124" i="12"/>
  <c r="K1124" i="12"/>
  <c r="L622" i="12"/>
  <c r="L624" i="12"/>
  <c r="L626" i="12"/>
  <c r="L628" i="12"/>
  <c r="L630" i="12"/>
  <c r="L632" i="12"/>
  <c r="L634" i="12"/>
  <c r="L636" i="12"/>
  <c r="L638" i="12"/>
  <c r="L640" i="12"/>
  <c r="L642" i="12"/>
  <c r="L644" i="12"/>
  <c r="L646" i="12"/>
  <c r="L648" i="12"/>
  <c r="L654" i="12"/>
  <c r="L662" i="12"/>
  <c r="M687" i="12"/>
  <c r="M688" i="12"/>
  <c r="J703" i="12"/>
  <c r="N704" i="12"/>
  <c r="K704" i="12"/>
  <c r="M719" i="12"/>
  <c r="M720" i="12"/>
  <c r="J735" i="12"/>
  <c r="N736" i="12"/>
  <c r="K736" i="12"/>
  <c r="M751" i="12"/>
  <c r="M752" i="12"/>
  <c r="J767" i="12"/>
  <c r="N768" i="12"/>
  <c r="K768" i="12"/>
  <c r="M783" i="12"/>
  <c r="M784" i="12"/>
  <c r="J799" i="12"/>
  <c r="N800" i="12"/>
  <c r="K800" i="12"/>
  <c r="M815" i="12"/>
  <c r="M816" i="12"/>
  <c r="J831" i="12"/>
  <c r="N832" i="12"/>
  <c r="K832" i="12"/>
  <c r="M847" i="12"/>
  <c r="M848" i="12"/>
  <c r="J863" i="12"/>
  <c r="N864" i="12"/>
  <c r="K864" i="12"/>
  <c r="M879" i="12"/>
  <c r="M880" i="12"/>
  <c r="J895" i="12"/>
  <c r="N896" i="12"/>
  <c r="K896" i="12"/>
  <c r="M911" i="12"/>
  <c r="M912" i="12"/>
  <c r="J927" i="12"/>
  <c r="N928" i="12"/>
  <c r="K928" i="12"/>
  <c r="M943" i="12"/>
  <c r="M944" i="12"/>
  <c r="J959" i="12"/>
  <c r="N960" i="12"/>
  <c r="K960" i="12"/>
  <c r="M975" i="12"/>
  <c r="M976" i="12"/>
  <c r="J991" i="12"/>
  <c r="N992" i="12"/>
  <c r="K992" i="12"/>
  <c r="M1007" i="12"/>
  <c r="M1008" i="12"/>
  <c r="J1023" i="12"/>
  <c r="N1024" i="12"/>
  <c r="K1024" i="12"/>
  <c r="M1039" i="12"/>
  <c r="M1040" i="12"/>
  <c r="J1055" i="12"/>
  <c r="N1056" i="12"/>
  <c r="K1056" i="12"/>
  <c r="M1071" i="12"/>
  <c r="M1072" i="12"/>
  <c r="J1087" i="12"/>
  <c r="N1088" i="12"/>
  <c r="K1088" i="12"/>
  <c r="M1103" i="12"/>
  <c r="M1104" i="12"/>
  <c r="J1119" i="12"/>
  <c r="N1120" i="12"/>
  <c r="K1120" i="12"/>
  <c r="N308" i="12"/>
  <c r="J312" i="12"/>
  <c r="L316" i="12"/>
  <c r="N324" i="12"/>
  <c r="J328" i="12"/>
  <c r="L332" i="12"/>
  <c r="N340" i="12"/>
  <c r="J344" i="12"/>
  <c r="L348" i="12"/>
  <c r="N356" i="12"/>
  <c r="J360" i="12"/>
  <c r="L364" i="12"/>
  <c r="N372" i="12"/>
  <c r="J376" i="12"/>
  <c r="L380" i="12"/>
  <c r="N388" i="12"/>
  <c r="J392" i="12"/>
  <c r="L396" i="12"/>
  <c r="N404" i="12"/>
  <c r="J408" i="12"/>
  <c r="L412" i="12"/>
  <c r="N420" i="12"/>
  <c r="J424" i="12"/>
  <c r="L428" i="12"/>
  <c r="N436" i="12"/>
  <c r="J440" i="12"/>
  <c r="L444" i="12"/>
  <c r="N452" i="12"/>
  <c r="J456" i="12"/>
  <c r="L460" i="12"/>
  <c r="N468" i="12"/>
  <c r="J472" i="12"/>
  <c r="L476" i="12"/>
  <c r="N484" i="12"/>
  <c r="J488" i="12"/>
  <c r="L492" i="12"/>
  <c r="N500" i="12"/>
  <c r="J504" i="12"/>
  <c r="L508" i="12"/>
  <c r="N516" i="12"/>
  <c r="J520" i="12"/>
  <c r="L524" i="12"/>
  <c r="N532" i="12"/>
  <c r="J536" i="12"/>
  <c r="L540" i="12"/>
  <c r="N548" i="12"/>
  <c r="J552" i="12"/>
  <c r="L556" i="12"/>
  <c r="N564" i="12"/>
  <c r="J568" i="12"/>
  <c r="L572" i="12"/>
  <c r="N580" i="12"/>
  <c r="J584" i="12"/>
  <c r="L588" i="12"/>
  <c r="N596" i="12"/>
  <c r="J600" i="12"/>
  <c r="L604" i="12"/>
  <c r="N612" i="12"/>
  <c r="J616" i="12"/>
  <c r="L620" i="12"/>
  <c r="M628" i="12"/>
  <c r="M636" i="12"/>
  <c r="M644" i="12"/>
  <c r="J652" i="12"/>
  <c r="N653" i="12"/>
  <c r="N655" i="12"/>
  <c r="K655" i="12"/>
  <c r="K660" i="12"/>
  <c r="K661" i="12"/>
  <c r="M663" i="12"/>
  <c r="J668" i="12"/>
  <c r="N670" i="12"/>
  <c r="N678" i="12"/>
  <c r="K683" i="12"/>
  <c r="L700" i="12"/>
  <c r="M715" i="12"/>
  <c r="L716" i="12"/>
  <c r="L731" i="12"/>
  <c r="K732" i="12"/>
  <c r="L747" i="12"/>
  <c r="N763" i="12"/>
  <c r="N764" i="12"/>
  <c r="N779" i="12"/>
  <c r="N780" i="12"/>
  <c r="K780" i="12"/>
  <c r="M795" i="12"/>
  <c r="M796" i="12"/>
  <c r="J811" i="12"/>
  <c r="N812" i="12"/>
  <c r="K812" i="12"/>
  <c r="M827" i="12"/>
  <c r="M828" i="12"/>
  <c r="J843" i="12"/>
  <c r="N844" i="12"/>
  <c r="K844" i="12"/>
  <c r="M859" i="12"/>
  <c r="M860" i="12"/>
  <c r="J875" i="12"/>
  <c r="N876" i="12"/>
  <c r="K876" i="12"/>
  <c r="M891" i="12"/>
  <c r="M892" i="12"/>
  <c r="J907" i="12"/>
  <c r="N908" i="12"/>
  <c r="K908" i="12"/>
  <c r="M923" i="12"/>
  <c r="M924" i="12"/>
  <c r="J939" i="12"/>
  <c r="N940" i="12"/>
  <c r="K940" i="12"/>
  <c r="M955" i="12"/>
  <c r="M956" i="12"/>
  <c r="J971" i="12"/>
  <c r="N972" i="12"/>
  <c r="K972" i="12"/>
  <c r="M987" i="12"/>
  <c r="M988" i="12"/>
  <c r="J1003" i="12"/>
  <c r="N1004" i="12"/>
  <c r="K1004" i="12"/>
  <c r="M1019" i="12"/>
  <c r="M1020" i="12"/>
  <c r="J1035" i="12"/>
  <c r="N1036" i="12"/>
  <c r="K1036" i="12"/>
  <c r="M1051" i="12"/>
  <c r="M1052" i="12"/>
  <c r="J1067" i="12"/>
  <c r="N1068" i="12"/>
  <c r="K1068" i="12"/>
  <c r="M1083" i="12"/>
  <c r="M1084" i="12"/>
  <c r="J1099" i="12"/>
  <c r="N1100" i="12"/>
  <c r="K1100" i="12"/>
  <c r="M1115" i="12"/>
  <c r="M1116" i="12"/>
  <c r="J305" i="12"/>
  <c r="L309" i="12"/>
  <c r="N317" i="12"/>
  <c r="J321" i="12"/>
  <c r="L325" i="12"/>
  <c r="N333" i="12"/>
  <c r="J337" i="12"/>
  <c r="L341" i="12"/>
  <c r="N349" i="12"/>
  <c r="J353" i="12"/>
  <c r="L357" i="12"/>
  <c r="N365" i="12"/>
  <c r="J369" i="12"/>
  <c r="L373" i="12"/>
  <c r="N381" i="12"/>
  <c r="J385" i="12"/>
  <c r="L389" i="12"/>
  <c r="N397" i="12"/>
  <c r="J401" i="12"/>
  <c r="L405" i="12"/>
  <c r="N413" i="12"/>
  <c r="J417" i="12"/>
  <c r="L421" i="12"/>
  <c r="N429" i="12"/>
  <c r="J433" i="12"/>
  <c r="L437" i="12"/>
  <c r="N445" i="12"/>
  <c r="J449" i="12"/>
  <c r="L453" i="12"/>
  <c r="N461" i="12"/>
  <c r="J465" i="12"/>
  <c r="L469" i="12"/>
  <c r="N477" i="12"/>
  <c r="J481" i="12"/>
  <c r="L485" i="12"/>
  <c r="N493" i="12"/>
  <c r="J497" i="12"/>
  <c r="L501" i="12"/>
  <c r="N509" i="12"/>
  <c r="J513" i="12"/>
  <c r="L517" i="12"/>
  <c r="N525" i="12"/>
  <c r="J529" i="12"/>
  <c r="L533" i="12"/>
  <c r="N541" i="12"/>
  <c r="J545" i="12"/>
  <c r="L549" i="12"/>
  <c r="N557" i="12"/>
  <c r="J561" i="12"/>
  <c r="L565" i="12"/>
  <c r="N573" i="12"/>
  <c r="J577" i="12"/>
  <c r="L581" i="12"/>
  <c r="N589" i="12"/>
  <c r="J593" i="12"/>
  <c r="L597" i="12"/>
  <c r="N605" i="12"/>
  <c r="J609" i="12"/>
  <c r="L613" i="12"/>
  <c r="N621" i="12"/>
  <c r="N623" i="12"/>
  <c r="N625" i="12"/>
  <c r="N627" i="12"/>
  <c r="N629" i="12"/>
  <c r="N631" i="12"/>
  <c r="N633" i="12"/>
  <c r="N635" i="12"/>
  <c r="N637" i="12"/>
  <c r="N639" i="12"/>
  <c r="N641" i="12"/>
  <c r="N643" i="12"/>
  <c r="N645" i="12"/>
  <c r="N647" i="12"/>
  <c r="K649" i="12"/>
  <c r="J650" i="12"/>
  <c r="J658" i="12"/>
  <c r="J666" i="12"/>
  <c r="J669" i="12"/>
  <c r="N674" i="12"/>
  <c r="M674" i="12"/>
  <c r="M675" i="12"/>
  <c r="K695" i="12"/>
  <c r="J696" i="12"/>
  <c r="N711" i="12"/>
  <c r="L711" i="12"/>
  <c r="L712" i="12"/>
  <c r="K727" i="12"/>
  <c r="J728" i="12"/>
  <c r="N743" i="12"/>
  <c r="L743" i="12"/>
  <c r="L744" i="12"/>
  <c r="K759" i="12"/>
  <c r="J760" i="12"/>
  <c r="N775" i="12"/>
  <c r="L775" i="12"/>
  <c r="L776" i="12"/>
  <c r="K791" i="12"/>
  <c r="J792" i="12"/>
  <c r="N807" i="12"/>
  <c r="L807" i="12"/>
  <c r="L808" i="12"/>
  <c r="K823" i="12"/>
  <c r="J824" i="12"/>
  <c r="N839" i="12"/>
  <c r="L839" i="12"/>
  <c r="L840" i="12"/>
  <c r="K855" i="12"/>
  <c r="J856" i="12"/>
  <c r="N871" i="12"/>
  <c r="L871" i="12"/>
  <c r="L872" i="12"/>
  <c r="K887" i="12"/>
  <c r="J888" i="12"/>
  <c r="N903" i="12"/>
  <c r="L903" i="12"/>
  <c r="L904" i="12"/>
  <c r="K919" i="12"/>
  <c r="J920" i="12"/>
  <c r="N935" i="12"/>
  <c r="L935" i="12"/>
  <c r="L936" i="12"/>
  <c r="K951" i="12"/>
  <c r="J952" i="12"/>
  <c r="N967" i="12"/>
  <c r="L967" i="12"/>
  <c r="L968" i="12"/>
  <c r="K983" i="12"/>
  <c r="J984" i="12"/>
  <c r="N999" i="12"/>
  <c r="L999" i="12"/>
  <c r="L1000" i="12"/>
  <c r="K1015" i="12"/>
  <c r="J1016" i="12"/>
  <c r="N1031" i="12"/>
  <c r="L1031" i="12"/>
  <c r="L1032" i="12"/>
  <c r="K1047" i="12"/>
  <c r="J1048" i="12"/>
  <c r="N1063" i="12"/>
  <c r="L1063" i="12"/>
  <c r="L1064" i="12"/>
  <c r="K1079" i="12"/>
  <c r="J1080" i="12"/>
  <c r="N1095" i="12"/>
  <c r="L1095" i="12"/>
  <c r="L1096" i="12"/>
  <c r="K1111" i="12"/>
  <c r="J1112" i="12"/>
  <c r="N667" i="12"/>
  <c r="J671" i="12"/>
  <c r="M1421" i="12"/>
  <c r="J1423" i="12"/>
  <c r="M1435" i="12"/>
  <c r="M1443" i="12"/>
  <c r="M1451" i="12"/>
  <c r="M1459" i="12"/>
  <c r="M1467" i="12"/>
  <c r="L672" i="12"/>
  <c r="N680" i="12"/>
  <c r="J1425" i="12"/>
  <c r="M1427" i="12"/>
  <c r="N673" i="12"/>
  <c r="N677" i="12"/>
  <c r="N681" i="12"/>
  <c r="J685" i="12"/>
  <c r="L689" i="12"/>
  <c r="N697" i="12"/>
  <c r="J701" i="12"/>
  <c r="L705" i="12"/>
  <c r="N713" i="12"/>
  <c r="J717" i="12"/>
  <c r="L721" i="12"/>
  <c r="N729" i="12"/>
  <c r="J733" i="12"/>
  <c r="L737" i="12"/>
  <c r="N745" i="12"/>
  <c r="J749" i="12"/>
  <c r="L753" i="12"/>
  <c r="N761" i="12"/>
  <c r="J765" i="12"/>
  <c r="L769" i="12"/>
  <c r="N777" i="12"/>
  <c r="J781" i="12"/>
  <c r="L785" i="12"/>
  <c r="N793" i="12"/>
  <c r="J797" i="12"/>
  <c r="L801" i="12"/>
  <c r="N809" i="12"/>
  <c r="J813" i="12"/>
  <c r="L817" i="12"/>
  <c r="N825" i="12"/>
  <c r="J829" i="12"/>
  <c r="L833" i="12"/>
  <c r="N841" i="12"/>
  <c r="J845" i="12"/>
  <c r="L849" i="12"/>
  <c r="N857" i="12"/>
  <c r="J861" i="12"/>
  <c r="L865" i="12"/>
  <c r="N873" i="12"/>
  <c r="J877" i="12"/>
  <c r="L881" i="12"/>
  <c r="N889" i="12"/>
  <c r="J893" i="12"/>
  <c r="L897" i="12"/>
  <c r="N905" i="12"/>
  <c r="J909" i="12"/>
  <c r="L913" i="12"/>
  <c r="N921" i="12"/>
  <c r="J925" i="12"/>
  <c r="L929" i="12"/>
  <c r="N937" i="12"/>
  <c r="J941" i="12"/>
  <c r="L945" i="12"/>
  <c r="N953" i="12"/>
  <c r="J957" i="12"/>
  <c r="L961" i="12"/>
  <c r="N969" i="12"/>
  <c r="J973" i="12"/>
  <c r="L977" i="12"/>
  <c r="N985" i="12"/>
  <c r="J989" i="12"/>
  <c r="L993" i="12"/>
  <c r="N1001" i="12"/>
  <c r="J1005" i="12"/>
  <c r="L1009" i="12"/>
  <c r="N1017" i="12"/>
  <c r="J1021" i="12"/>
  <c r="L1025" i="12"/>
  <c r="N1033" i="12"/>
  <c r="J1037" i="12"/>
  <c r="L1041" i="12"/>
  <c r="N1049" i="12"/>
  <c r="J1053" i="12"/>
  <c r="L1057" i="12"/>
  <c r="N1065" i="12"/>
  <c r="J1069" i="12"/>
  <c r="L1073" i="12"/>
  <c r="N1081" i="12"/>
  <c r="J1085" i="12"/>
  <c r="L1089" i="12"/>
  <c r="N1097" i="12"/>
  <c r="J1101" i="12"/>
  <c r="L1105" i="12"/>
  <c r="N1113" i="12"/>
  <c r="J1117" i="12"/>
  <c r="L1121" i="12"/>
  <c r="L1429" i="12"/>
  <c r="L1431" i="12"/>
  <c r="L1439" i="12"/>
  <c r="L1447" i="12"/>
  <c r="L1455" i="12"/>
  <c r="L1463" i="12"/>
  <c r="K671" i="12"/>
  <c r="N682" i="12"/>
  <c r="N686" i="12"/>
  <c r="N690" i="12"/>
  <c r="N694" i="12"/>
  <c r="N698" i="12"/>
  <c r="N702" i="12"/>
  <c r="N706" i="12"/>
  <c r="N710" i="12"/>
  <c r="N714" i="12"/>
  <c r="N718" i="12"/>
  <c r="N722" i="12"/>
  <c r="N726" i="12"/>
  <c r="N730" i="12"/>
  <c r="N734" i="12"/>
  <c r="N738" i="12"/>
  <c r="N742" i="12"/>
  <c r="N746" i="12"/>
  <c r="N750" i="12"/>
  <c r="N754" i="12"/>
  <c r="N758" i="12"/>
  <c r="N762" i="12"/>
  <c r="N766" i="12"/>
  <c r="N770" i="12"/>
  <c r="N774" i="12"/>
  <c r="N778" i="12"/>
  <c r="N782" i="12"/>
  <c r="N786" i="12"/>
  <c r="N790" i="12"/>
  <c r="N794" i="12"/>
  <c r="N798" i="12"/>
  <c r="N802" i="12"/>
  <c r="N806" i="12"/>
  <c r="N810" i="12"/>
  <c r="N814" i="12"/>
  <c r="N818" i="12"/>
  <c r="N822" i="12"/>
  <c r="N826" i="12"/>
  <c r="N830" i="12"/>
  <c r="N834" i="12"/>
  <c r="N838" i="12"/>
  <c r="N842" i="12"/>
  <c r="N846" i="12"/>
  <c r="N850" i="12"/>
  <c r="N854" i="12"/>
  <c r="N858" i="12"/>
  <c r="N862" i="12"/>
  <c r="N866" i="12"/>
  <c r="N870" i="12"/>
  <c r="N874" i="12"/>
  <c r="N878" i="12"/>
  <c r="N882" i="12"/>
  <c r="N886" i="12"/>
  <c r="N890" i="12"/>
  <c r="N894" i="12"/>
  <c r="N898" i="12"/>
  <c r="N902" i="12"/>
  <c r="N906" i="12"/>
  <c r="N910" i="12"/>
  <c r="N914" i="12"/>
  <c r="N918" i="12"/>
  <c r="N922" i="12"/>
  <c r="N926" i="12"/>
  <c r="N930" i="12"/>
  <c r="N934" i="12"/>
  <c r="N938" i="12"/>
  <c r="N942" i="12"/>
  <c r="N946" i="12"/>
  <c r="N950" i="12"/>
  <c r="N954" i="12"/>
  <c r="N958" i="12"/>
  <c r="N962" i="12"/>
  <c r="N966" i="12"/>
  <c r="N970" i="12"/>
  <c r="N974" i="12"/>
  <c r="N978" i="12"/>
  <c r="N982" i="12"/>
  <c r="N986" i="12"/>
  <c r="N990" i="12"/>
  <c r="N994" i="12"/>
  <c r="N998" i="12"/>
  <c r="N1002" i="12"/>
  <c r="N1006" i="12"/>
  <c r="N1010" i="12"/>
  <c r="N1014" i="12"/>
  <c r="N1018" i="12"/>
  <c r="N1022" i="12"/>
  <c r="N1026" i="12"/>
  <c r="N1030" i="12"/>
  <c r="N1034" i="12"/>
  <c r="N1038" i="12"/>
  <c r="N1042" i="12"/>
  <c r="N1046" i="12"/>
  <c r="N1050" i="12"/>
  <c r="N1054" i="12"/>
  <c r="N1058" i="12"/>
  <c r="N1062" i="12"/>
  <c r="N1066" i="12"/>
  <c r="N1070" i="12"/>
  <c r="N1074" i="12"/>
  <c r="N1078" i="12"/>
  <c r="N1082" i="12"/>
  <c r="N1086" i="12"/>
  <c r="N1090" i="12"/>
  <c r="N1094" i="12"/>
  <c r="N1098" i="12"/>
  <c r="N1102" i="12"/>
  <c r="N1106" i="12"/>
  <c r="N1110" i="12"/>
  <c r="N1114" i="12"/>
  <c r="N1118" i="12"/>
  <c r="N1122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J684" i="12"/>
  <c r="K700" i="12"/>
  <c r="L715" i="12"/>
  <c r="N731" i="12"/>
  <c r="N732" i="12"/>
  <c r="N747" i="12"/>
  <c r="J748" i="12"/>
  <c r="J763" i="12"/>
  <c r="J764" i="12"/>
  <c r="K779" i="12"/>
  <c r="J780" i="12"/>
  <c r="N795" i="12"/>
  <c r="L795" i="12"/>
  <c r="L796" i="12"/>
  <c r="K811" i="12"/>
  <c r="J812" i="12"/>
  <c r="N827" i="12"/>
  <c r="L827" i="12"/>
  <c r="L828" i="12"/>
  <c r="K843" i="12"/>
  <c r="J844" i="12"/>
  <c r="N859" i="12"/>
  <c r="L859" i="12"/>
  <c r="L860" i="12"/>
  <c r="K875" i="12"/>
  <c r="J876" i="12"/>
  <c r="N891" i="12"/>
  <c r="L891" i="12"/>
  <c r="L892" i="12"/>
  <c r="K907" i="12"/>
  <c r="J908" i="12"/>
  <c r="N923" i="12"/>
  <c r="L923" i="12"/>
  <c r="L924" i="12"/>
  <c r="K939" i="12"/>
  <c r="J940" i="12"/>
  <c r="N955" i="12"/>
  <c r="L955" i="12"/>
  <c r="L956" i="12"/>
  <c r="K971" i="12"/>
  <c r="J972" i="12"/>
  <c r="N987" i="12"/>
  <c r="L987" i="12"/>
  <c r="L988" i="12"/>
  <c r="K1003" i="12"/>
  <c r="J1004" i="12"/>
  <c r="N1019" i="12"/>
  <c r="L1019" i="12"/>
  <c r="L1020" i="12"/>
  <c r="K1035" i="12"/>
  <c r="J1036" i="12"/>
  <c r="N1051" i="12"/>
  <c r="L1051" i="12"/>
  <c r="L1052" i="12"/>
  <c r="K1067" i="12"/>
  <c r="J1068" i="12"/>
  <c r="N1083" i="12"/>
  <c r="L1083" i="12"/>
  <c r="L1084" i="12"/>
  <c r="K1099" i="12"/>
  <c r="J1100" i="12"/>
  <c r="N1115" i="12"/>
  <c r="L1115" i="12"/>
  <c r="L1116" i="12"/>
  <c r="L305" i="12"/>
  <c r="N313" i="12"/>
  <c r="J317" i="12"/>
  <c r="L321" i="12"/>
  <c r="N329" i="12"/>
  <c r="J333" i="12"/>
  <c r="L337" i="12"/>
  <c r="N345" i="12"/>
  <c r="J349" i="12"/>
  <c r="L353" i="12"/>
  <c r="N361" i="12"/>
  <c r="J365" i="12"/>
  <c r="L369" i="12"/>
  <c r="N377" i="12"/>
  <c r="J381" i="12"/>
  <c r="L385" i="12"/>
  <c r="N393" i="12"/>
  <c r="J397" i="12"/>
  <c r="L401" i="12"/>
  <c r="N409" i="12"/>
  <c r="J413" i="12"/>
  <c r="L417" i="12"/>
  <c r="N425" i="12"/>
  <c r="J429" i="12"/>
  <c r="L433" i="12"/>
  <c r="N441" i="12"/>
  <c r="J445" i="12"/>
  <c r="L449" i="12"/>
  <c r="N457" i="12"/>
  <c r="J461" i="12"/>
  <c r="L465" i="12"/>
  <c r="N473" i="12"/>
  <c r="J477" i="12"/>
  <c r="L481" i="12"/>
  <c r="N489" i="12"/>
  <c r="J493" i="12"/>
  <c r="L497" i="12"/>
  <c r="N505" i="12"/>
  <c r="J509" i="12"/>
  <c r="L513" i="12"/>
  <c r="N521" i="12"/>
  <c r="J525" i="12"/>
  <c r="L529" i="12"/>
  <c r="N537" i="12"/>
  <c r="J541" i="12"/>
  <c r="L545" i="12"/>
  <c r="N553" i="12"/>
  <c r="J557" i="12"/>
  <c r="L561" i="12"/>
  <c r="N569" i="12"/>
  <c r="J573" i="12"/>
  <c r="L577" i="12"/>
  <c r="N585" i="12"/>
  <c r="J589" i="12"/>
  <c r="L593" i="12"/>
  <c r="N601" i="12"/>
  <c r="J605" i="12"/>
  <c r="L609" i="12"/>
  <c r="N617" i="12"/>
  <c r="J621" i="12"/>
  <c r="J623" i="12"/>
  <c r="J625" i="12"/>
  <c r="J627" i="12"/>
  <c r="J629" i="12"/>
  <c r="J631" i="12"/>
  <c r="J633" i="12"/>
  <c r="J635" i="12"/>
  <c r="J637" i="12"/>
  <c r="J639" i="12"/>
  <c r="J641" i="12"/>
  <c r="J643" i="12"/>
  <c r="J645" i="12"/>
  <c r="J647" i="12"/>
  <c r="J649" i="12"/>
  <c r="M650" i="12"/>
  <c r="M658" i="12"/>
  <c r="K666" i="12"/>
  <c r="L669" i="12"/>
  <c r="J674" i="12"/>
  <c r="N675" i="12"/>
  <c r="L675" i="12"/>
  <c r="M695" i="12"/>
  <c r="M696" i="12"/>
  <c r="J711" i="12"/>
  <c r="N712" i="12"/>
  <c r="K712" i="12"/>
  <c r="M727" i="12"/>
  <c r="M728" i="12"/>
  <c r="J743" i="12"/>
  <c r="N744" i="12"/>
  <c r="K744" i="12"/>
  <c r="M759" i="12"/>
  <c r="M760" i="12"/>
  <c r="J775" i="12"/>
  <c r="N776" i="12"/>
  <c r="K776" i="12"/>
  <c r="M791" i="12"/>
  <c r="M792" i="12"/>
  <c r="J807" i="12"/>
  <c r="N808" i="12"/>
  <c r="K808" i="12"/>
  <c r="M823" i="12"/>
  <c r="M824" i="12"/>
  <c r="J839" i="12"/>
  <c r="N840" i="12"/>
  <c r="K840" i="12"/>
  <c r="M855" i="12"/>
  <c r="M856" i="12"/>
  <c r="J871" i="12"/>
  <c r="N872" i="12"/>
  <c r="K872" i="12"/>
  <c r="M887" i="12"/>
  <c r="M888" i="12"/>
  <c r="J903" i="12"/>
  <c r="N904" i="12"/>
  <c r="K904" i="12"/>
  <c r="M919" i="12"/>
  <c r="M920" i="12"/>
  <c r="J935" i="12"/>
  <c r="N936" i="12"/>
  <c r="K936" i="12"/>
  <c r="M951" i="12"/>
  <c r="M952" i="12"/>
  <c r="J967" i="12"/>
  <c r="N968" i="12"/>
  <c r="K968" i="12"/>
  <c r="M983" i="12"/>
  <c r="M984" i="12"/>
  <c r="J999" i="12"/>
  <c r="N1000" i="12"/>
  <c r="K1000" i="12"/>
  <c r="M1015" i="12"/>
  <c r="M1016" i="12"/>
  <c r="J1031" i="12"/>
  <c r="N1032" i="12"/>
  <c r="K1032" i="12"/>
  <c r="M1047" i="12"/>
  <c r="M1048" i="12"/>
  <c r="J1063" i="12"/>
  <c r="N1064" i="12"/>
  <c r="K1064" i="12"/>
  <c r="M1079" i="12"/>
  <c r="M1080" i="12"/>
  <c r="J1095" i="12"/>
  <c r="N1096" i="12"/>
  <c r="K1096" i="12"/>
  <c r="M1111" i="12"/>
  <c r="M1112" i="12"/>
  <c r="J667" i="12"/>
  <c r="L671" i="12"/>
  <c r="N1421" i="12"/>
  <c r="N1423" i="12"/>
  <c r="J1435" i="12"/>
  <c r="J1443" i="12"/>
  <c r="J1451" i="12"/>
  <c r="J1459" i="12"/>
  <c r="J1467" i="12"/>
  <c r="N676" i="12"/>
  <c r="J680" i="12"/>
  <c r="M1425" i="12"/>
  <c r="J1427" i="12"/>
  <c r="J673" i="12"/>
  <c r="J677" i="12"/>
  <c r="J681" i="12"/>
  <c r="L685" i="12"/>
  <c r="N693" i="12"/>
  <c r="J697" i="12"/>
  <c r="L701" i="12"/>
  <c r="N709" i="12"/>
  <c r="J713" i="12"/>
  <c r="L717" i="12"/>
  <c r="N725" i="12"/>
  <c r="J729" i="12"/>
  <c r="L733" i="12"/>
  <c r="N741" i="12"/>
  <c r="J745" i="12"/>
  <c r="L749" i="12"/>
  <c r="N757" i="12"/>
  <c r="J761" i="12"/>
  <c r="L765" i="12"/>
  <c r="N773" i="12"/>
  <c r="J777" i="12"/>
  <c r="L781" i="12"/>
  <c r="N789" i="12"/>
  <c r="J793" i="12"/>
  <c r="L797" i="12"/>
  <c r="N805" i="12"/>
  <c r="J809" i="12"/>
  <c r="L813" i="12"/>
  <c r="N821" i="12"/>
  <c r="J825" i="12"/>
  <c r="L829" i="12"/>
  <c r="N837" i="12"/>
  <c r="J841" i="12"/>
  <c r="L845" i="12"/>
  <c r="N853" i="12"/>
  <c r="J857" i="12"/>
  <c r="L861" i="12"/>
  <c r="N869" i="12"/>
  <c r="J873" i="12"/>
  <c r="L877" i="12"/>
  <c r="N885" i="12"/>
  <c r="J889" i="12"/>
  <c r="L893" i="12"/>
  <c r="N901" i="12"/>
  <c r="J905" i="12"/>
  <c r="L909" i="12"/>
  <c r="N917" i="12"/>
  <c r="J921" i="12"/>
  <c r="L925" i="12"/>
  <c r="N933" i="12"/>
  <c r="J937" i="12"/>
  <c r="L941" i="12"/>
  <c r="N949" i="12"/>
  <c r="J953" i="12"/>
  <c r="L957" i="12"/>
  <c r="N965" i="12"/>
  <c r="J969" i="12"/>
  <c r="L973" i="12"/>
  <c r="N981" i="12"/>
  <c r="J985" i="12"/>
  <c r="L989" i="12"/>
  <c r="N997" i="12"/>
  <c r="J1001" i="12"/>
  <c r="L1005" i="12"/>
  <c r="N1013" i="12"/>
  <c r="J1017" i="12"/>
  <c r="L1021" i="12"/>
  <c r="N1029" i="12"/>
  <c r="J1033" i="12"/>
  <c r="L1037" i="12"/>
  <c r="N1045" i="12"/>
  <c r="J1049" i="12"/>
  <c r="L1053" i="12"/>
  <c r="N1061" i="12"/>
  <c r="J1065" i="12"/>
  <c r="L1069" i="12"/>
  <c r="N1077" i="12"/>
  <c r="J1081" i="12"/>
  <c r="L1085" i="12"/>
  <c r="N1093" i="12"/>
  <c r="J1097" i="12"/>
  <c r="L1101" i="12"/>
  <c r="N1109" i="12"/>
  <c r="J1113" i="12"/>
  <c r="L1117" i="12"/>
  <c r="N1125" i="12"/>
  <c r="J1429" i="12"/>
  <c r="N1431" i="12"/>
  <c r="N1439" i="12"/>
  <c r="N1447" i="12"/>
  <c r="N1455" i="12"/>
  <c r="N1463" i="12"/>
  <c r="M673" i="12"/>
  <c r="J682" i="12"/>
  <c r="J686" i="12"/>
  <c r="J690" i="12"/>
  <c r="J694" i="12"/>
  <c r="J698" i="12"/>
  <c r="J702" i="12"/>
  <c r="J706" i="12"/>
  <c r="J710" i="12"/>
  <c r="J714" i="12"/>
  <c r="J718" i="12"/>
  <c r="J722" i="12"/>
  <c r="J726" i="12"/>
  <c r="J730" i="12"/>
  <c r="J734" i="12"/>
  <c r="J738" i="12"/>
  <c r="J742" i="12"/>
  <c r="J746" i="12"/>
  <c r="J750" i="12"/>
  <c r="J754" i="12"/>
  <c r="J758" i="12"/>
  <c r="J762" i="12"/>
  <c r="J766" i="12"/>
  <c r="J770" i="12"/>
  <c r="J774" i="12"/>
  <c r="J778" i="12"/>
  <c r="J782" i="12"/>
  <c r="J786" i="12"/>
  <c r="J790" i="12"/>
  <c r="J794" i="12"/>
  <c r="J798" i="12"/>
  <c r="J802" i="12"/>
  <c r="J806" i="12"/>
  <c r="J810" i="12"/>
  <c r="J814" i="12"/>
  <c r="J818" i="12"/>
  <c r="J822" i="12"/>
  <c r="J826" i="12"/>
  <c r="J830" i="12"/>
  <c r="J834" i="12"/>
  <c r="J838" i="12"/>
  <c r="J842" i="12"/>
  <c r="J846" i="12"/>
  <c r="J850" i="12"/>
  <c r="J854" i="12"/>
  <c r="J858" i="12"/>
  <c r="J862" i="12"/>
  <c r="J866" i="12"/>
  <c r="J870" i="12"/>
  <c r="J874" i="12"/>
  <c r="J878" i="12"/>
  <c r="J882" i="12"/>
  <c r="J886" i="12"/>
  <c r="J890" i="12"/>
  <c r="J894" i="12"/>
  <c r="J898" i="12"/>
  <c r="J902" i="12"/>
  <c r="J906" i="12"/>
  <c r="J910" i="12"/>
  <c r="J914" i="12"/>
  <c r="J918" i="12"/>
  <c r="J922" i="12"/>
  <c r="J926" i="12"/>
  <c r="J930" i="12"/>
  <c r="J934" i="12"/>
  <c r="J938" i="12"/>
  <c r="J942" i="12"/>
  <c r="J946" i="12"/>
  <c r="J950" i="12"/>
  <c r="J954" i="12"/>
  <c r="J958" i="12"/>
  <c r="J962" i="12"/>
  <c r="J966" i="12"/>
  <c r="J970" i="12"/>
  <c r="J974" i="12"/>
  <c r="J978" i="12"/>
  <c r="J982" i="12"/>
  <c r="J986" i="12"/>
  <c r="J990" i="12"/>
  <c r="J994" i="12"/>
  <c r="J998" i="12"/>
  <c r="J1002" i="12"/>
  <c r="J1006" i="12"/>
  <c r="J1010" i="12"/>
  <c r="J1014" i="12"/>
  <c r="J1018" i="12"/>
  <c r="J1022" i="12"/>
  <c r="J1026" i="12"/>
  <c r="J1030" i="12"/>
  <c r="J1034" i="12"/>
  <c r="J1038" i="12"/>
  <c r="J1042" i="12"/>
  <c r="J1046" i="12"/>
  <c r="J1050" i="12"/>
  <c r="J1054" i="12"/>
  <c r="J1058" i="12"/>
  <c r="J1062" i="12"/>
  <c r="J1066" i="12"/>
  <c r="J1070" i="12"/>
  <c r="J1074" i="12"/>
  <c r="J1078" i="12"/>
  <c r="J1082" i="12"/>
  <c r="J1086" i="12"/>
  <c r="J1090" i="12"/>
  <c r="J1094" i="12"/>
  <c r="J1098" i="12"/>
  <c r="J1102" i="12"/>
  <c r="J1106" i="12"/>
  <c r="J1110" i="12"/>
  <c r="J1114" i="12"/>
  <c r="J1118" i="12"/>
  <c r="J1122" i="12"/>
  <c r="N1126" i="12"/>
  <c r="N1127" i="12"/>
  <c r="N1128" i="12"/>
  <c r="N1129" i="12"/>
  <c r="N1130" i="12"/>
  <c r="N1131" i="12"/>
  <c r="N1132" i="12"/>
  <c r="N1133" i="12"/>
  <c r="N1134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N1165" i="12"/>
  <c r="N1166" i="12"/>
  <c r="N1167" i="12"/>
  <c r="N1168" i="12"/>
  <c r="N1169" i="12"/>
  <c r="N1170" i="12"/>
  <c r="N1171" i="12"/>
  <c r="N1172" i="12"/>
  <c r="N1173" i="12"/>
  <c r="N1174" i="12"/>
  <c r="N1175" i="12"/>
  <c r="N1176" i="12"/>
  <c r="N1177" i="12"/>
  <c r="N1178" i="12"/>
  <c r="N1179" i="12"/>
  <c r="N1180" i="12"/>
  <c r="N1181" i="12"/>
  <c r="N1182" i="12"/>
  <c r="N1183" i="12"/>
  <c r="N1184" i="12"/>
  <c r="N1185" i="12"/>
  <c r="N1186" i="12"/>
  <c r="N1187" i="12"/>
  <c r="N1188" i="12"/>
  <c r="N1189" i="12"/>
  <c r="N1190" i="12"/>
  <c r="N1191" i="12"/>
  <c r="N1192" i="12"/>
  <c r="N1193" i="12"/>
  <c r="N1194" i="12"/>
  <c r="N1195" i="12"/>
  <c r="N1196" i="12"/>
  <c r="N1197" i="12"/>
  <c r="N1198" i="12"/>
  <c r="N1199" i="12"/>
  <c r="N1200" i="12"/>
  <c r="N1201" i="12"/>
  <c r="N1202" i="12"/>
  <c r="N1203" i="12"/>
  <c r="N1204" i="12"/>
  <c r="N1205" i="12"/>
  <c r="N1206" i="12"/>
  <c r="N1207" i="12"/>
  <c r="N1208" i="12"/>
  <c r="N1209" i="12"/>
  <c r="N1210" i="12"/>
  <c r="N1211" i="12"/>
  <c r="N1212" i="12"/>
  <c r="N1213" i="12"/>
  <c r="N1214" i="12"/>
  <c r="N1215" i="12"/>
  <c r="N1216" i="12"/>
  <c r="N1217" i="12"/>
  <c r="N1218" i="12"/>
  <c r="N1219" i="12"/>
  <c r="N1220" i="12"/>
  <c r="N1221" i="12"/>
  <c r="N1222" i="12"/>
  <c r="N1223" i="12"/>
  <c r="N1224" i="12"/>
  <c r="N1225" i="12"/>
  <c r="N1226" i="12"/>
  <c r="N1227" i="12"/>
  <c r="N1228" i="12"/>
  <c r="N1229" i="12"/>
  <c r="N1230" i="12"/>
  <c r="N1231" i="12"/>
  <c r="N1232" i="12"/>
  <c r="N1233" i="12"/>
  <c r="N1234" i="12"/>
  <c r="N1235" i="12"/>
  <c r="N1236" i="12"/>
  <c r="N1237" i="12"/>
  <c r="N1238" i="12"/>
  <c r="N1239" i="12"/>
  <c r="N1240" i="12"/>
  <c r="N1241" i="12"/>
  <c r="N1242" i="12"/>
  <c r="N1243" i="12"/>
  <c r="N1244" i="12"/>
  <c r="N1245" i="12"/>
  <c r="N1246" i="12"/>
  <c r="N1247" i="12"/>
  <c r="N1248" i="12"/>
  <c r="N1249" i="12"/>
  <c r="N1250" i="12"/>
  <c r="N1251" i="12"/>
  <c r="N1252" i="12"/>
  <c r="N1253" i="12"/>
  <c r="N1254" i="12"/>
  <c r="N1255" i="12"/>
  <c r="N1256" i="12"/>
  <c r="N1257" i="12"/>
  <c r="N1258" i="12"/>
  <c r="N1259" i="12"/>
  <c r="N1260" i="12"/>
  <c r="N1261" i="12"/>
  <c r="N1262" i="12"/>
  <c r="N1263" i="12"/>
  <c r="N1264" i="12"/>
  <c r="N1265" i="12"/>
  <c r="N1266" i="12"/>
  <c r="N1267" i="12"/>
  <c r="N1268" i="12"/>
  <c r="N1269" i="12"/>
  <c r="N1270" i="12"/>
  <c r="N1271" i="12"/>
  <c r="N1272" i="12"/>
  <c r="N1273" i="12"/>
  <c r="N1274" i="12"/>
  <c r="N1275" i="12"/>
  <c r="N1276" i="12"/>
  <c r="N1277" i="12"/>
  <c r="N1278" i="12"/>
  <c r="N1279" i="12"/>
  <c r="N1280" i="12"/>
  <c r="N1281" i="12"/>
  <c r="N1282" i="12"/>
  <c r="N1283" i="12"/>
  <c r="N1284" i="12"/>
  <c r="N1285" i="12"/>
  <c r="N1286" i="12"/>
  <c r="N1287" i="12"/>
  <c r="N1288" i="12"/>
  <c r="N1289" i="12"/>
  <c r="N1290" i="12"/>
  <c r="N1291" i="12"/>
  <c r="N1292" i="12"/>
  <c r="N1293" i="12"/>
  <c r="N1294" i="12"/>
  <c r="N1295" i="12"/>
  <c r="N1296" i="12"/>
  <c r="N1297" i="12"/>
  <c r="N1298" i="12"/>
  <c r="N1299" i="12"/>
  <c r="N1300" i="12"/>
  <c r="N1301" i="12"/>
  <c r="N1302" i="12"/>
  <c r="N1303" i="12"/>
  <c r="N1304" i="12"/>
  <c r="N1305" i="12"/>
  <c r="N1306" i="12"/>
  <c r="N1307" i="12"/>
  <c r="N1308" i="12"/>
  <c r="N1309" i="12"/>
  <c r="N1310" i="12"/>
  <c r="N1311" i="12"/>
  <c r="N1312" i="12"/>
  <c r="N1313" i="12"/>
  <c r="N1314" i="12"/>
  <c r="N1315" i="12"/>
  <c r="N1316" i="12"/>
  <c r="N1317" i="12"/>
  <c r="N1318" i="12"/>
  <c r="N1319" i="12"/>
  <c r="N1320" i="12"/>
  <c r="N1321" i="12"/>
  <c r="N1322" i="12"/>
  <c r="N1323" i="12"/>
  <c r="N1324" i="12"/>
  <c r="N1325" i="12"/>
  <c r="N1326" i="12"/>
  <c r="N1327" i="12"/>
  <c r="N1328" i="12"/>
  <c r="N1329" i="12"/>
  <c r="N1330" i="12"/>
  <c r="N1331" i="12"/>
  <c r="N1332" i="12"/>
  <c r="N1333" i="12"/>
  <c r="N1334" i="12"/>
  <c r="N1335" i="12"/>
  <c r="N1336" i="12"/>
  <c r="N1337" i="12"/>
  <c r="N1338" i="12"/>
  <c r="N1339" i="12"/>
  <c r="N1340" i="12"/>
  <c r="N1341" i="12"/>
  <c r="N1342" i="12"/>
  <c r="N1343" i="12"/>
  <c r="N1344" i="12"/>
  <c r="N1345" i="12"/>
  <c r="N1346" i="12"/>
  <c r="N1347" i="12"/>
  <c r="N1348" i="12"/>
  <c r="N1349" i="12"/>
  <c r="N1350" i="12"/>
  <c r="N1351" i="12"/>
  <c r="N1352" i="12"/>
  <c r="N1353" i="12"/>
  <c r="N1354" i="12"/>
  <c r="N1355" i="12"/>
  <c r="N1356" i="12"/>
  <c r="N1357" i="12"/>
  <c r="N1358" i="12"/>
  <c r="N1359" i="12"/>
  <c r="N1360" i="12"/>
  <c r="N1361" i="12"/>
  <c r="N1362" i="12"/>
  <c r="N1363" i="12"/>
  <c r="N1364" i="12"/>
  <c r="N1365" i="12"/>
  <c r="N1366" i="12"/>
  <c r="N1367" i="12"/>
  <c r="N1368" i="12"/>
  <c r="N1369" i="12"/>
  <c r="N1370" i="12"/>
  <c r="N1371" i="12"/>
  <c r="N1372" i="12"/>
  <c r="M678" i="12"/>
  <c r="N699" i="12"/>
  <c r="N715" i="12"/>
  <c r="J716" i="12"/>
  <c r="J731" i="12"/>
  <c r="J732" i="12"/>
  <c r="K747" i="12"/>
  <c r="M748" i="12"/>
  <c r="K763" i="12"/>
  <c r="L764" i="12"/>
  <c r="M779" i="12"/>
  <c r="M780" i="12"/>
  <c r="J795" i="12"/>
  <c r="N796" i="12"/>
  <c r="K796" i="12"/>
  <c r="M811" i="12"/>
  <c r="M812" i="12"/>
  <c r="J827" i="12"/>
  <c r="N828" i="12"/>
  <c r="K828" i="12"/>
  <c r="M843" i="12"/>
  <c r="M844" i="12"/>
  <c r="J859" i="12"/>
  <c r="N860" i="12"/>
  <c r="K860" i="12"/>
  <c r="M875" i="12"/>
  <c r="M876" i="12"/>
  <c r="J891" i="12"/>
  <c r="N892" i="12"/>
  <c r="K892" i="12"/>
  <c r="M907" i="12"/>
  <c r="M908" i="12"/>
  <c r="J923" i="12"/>
  <c r="N924" i="12"/>
  <c r="K924" i="12"/>
  <c r="M939" i="12"/>
  <c r="M940" i="12"/>
  <c r="J955" i="12"/>
  <c r="N956" i="12"/>
  <c r="K956" i="12"/>
  <c r="M971" i="12"/>
  <c r="M972" i="12"/>
  <c r="J987" i="12"/>
  <c r="N988" i="12"/>
  <c r="K988" i="12"/>
  <c r="M1003" i="12"/>
  <c r="M1004" i="12"/>
  <c r="J1019" i="12"/>
  <c r="N1020" i="12"/>
  <c r="K1020" i="12"/>
  <c r="M1035" i="12"/>
  <c r="M1036" i="12"/>
  <c r="J1051" i="12"/>
  <c r="N1052" i="12"/>
  <c r="K1052" i="12"/>
  <c r="M1067" i="12"/>
  <c r="M1068" i="12"/>
  <c r="J1083" i="12"/>
  <c r="N1084" i="12"/>
  <c r="K1084" i="12"/>
  <c r="M1099" i="12"/>
  <c r="M1100" i="12"/>
  <c r="J1115" i="12"/>
  <c r="N1116" i="12"/>
  <c r="K1116" i="12"/>
  <c r="N309" i="12"/>
  <c r="J313" i="12"/>
  <c r="L317" i="12"/>
  <c r="N325" i="12"/>
  <c r="J329" i="12"/>
  <c r="L333" i="12"/>
  <c r="N341" i="12"/>
  <c r="J345" i="12"/>
  <c r="L349" i="12"/>
  <c r="N357" i="12"/>
  <c r="J361" i="12"/>
  <c r="L365" i="12"/>
  <c r="N373" i="12"/>
  <c r="J377" i="12"/>
  <c r="L381" i="12"/>
  <c r="N389" i="12"/>
  <c r="J393" i="12"/>
  <c r="L397" i="12"/>
  <c r="N405" i="12"/>
  <c r="J409" i="12"/>
  <c r="L413" i="12"/>
  <c r="N421" i="12"/>
  <c r="J425" i="12"/>
  <c r="L429" i="12"/>
  <c r="N437" i="12"/>
  <c r="J441" i="12"/>
  <c r="L445" i="12"/>
  <c r="N453" i="12"/>
  <c r="J457" i="12"/>
  <c r="L461" i="12"/>
  <c r="N469" i="12"/>
  <c r="J473" i="12"/>
  <c r="L477" i="12"/>
  <c r="N485" i="12"/>
  <c r="J489" i="12"/>
  <c r="L493" i="12"/>
  <c r="N501" i="12"/>
  <c r="J505" i="12"/>
  <c r="L509" i="12"/>
  <c r="N517" i="12"/>
  <c r="J521" i="12"/>
  <c r="L525" i="12"/>
  <c r="N533" i="12"/>
  <c r="J537" i="12"/>
  <c r="L541" i="12"/>
  <c r="N549" i="12"/>
  <c r="J553" i="12"/>
  <c r="L557" i="12"/>
  <c r="N565" i="12"/>
  <c r="J569" i="12"/>
  <c r="L573" i="12"/>
  <c r="N581" i="12"/>
  <c r="J585" i="12"/>
  <c r="L589" i="12"/>
  <c r="N597" i="12"/>
  <c r="J601" i="12"/>
  <c r="L605" i="12"/>
  <c r="N613" i="12"/>
  <c r="J617" i="12"/>
  <c r="L621" i="12"/>
  <c r="L623" i="12"/>
  <c r="L625" i="12"/>
  <c r="L627" i="12"/>
  <c r="L629" i="12"/>
  <c r="L631" i="12"/>
  <c r="L633" i="12"/>
  <c r="L635" i="12"/>
  <c r="L637" i="12"/>
  <c r="L639" i="12"/>
  <c r="L641" i="12"/>
  <c r="L643" i="12"/>
  <c r="L645" i="12"/>
  <c r="L647" i="12"/>
  <c r="L649" i="12"/>
  <c r="L650" i="12"/>
  <c r="L658" i="12"/>
  <c r="M666" i="12"/>
  <c r="K669" i="12"/>
  <c r="L674" i="12"/>
  <c r="J675" i="12"/>
  <c r="N695" i="12"/>
  <c r="L695" i="12"/>
  <c r="L696" i="12"/>
  <c r="K711" i="12"/>
  <c r="J712" i="12"/>
  <c r="N727" i="12"/>
  <c r="L727" i="12"/>
  <c r="L728" i="12"/>
  <c r="K743" i="12"/>
  <c r="J744" i="12"/>
  <c r="N759" i="12"/>
  <c r="L759" i="12"/>
  <c r="L760" i="12"/>
  <c r="K775" i="12"/>
  <c r="J776" i="12"/>
  <c r="N791" i="12"/>
  <c r="L791" i="12"/>
  <c r="L792" i="12"/>
  <c r="K807" i="12"/>
  <c r="J808" i="12"/>
  <c r="N823" i="12"/>
  <c r="L823" i="12"/>
  <c r="L824" i="12"/>
  <c r="K839" i="12"/>
  <c r="J840" i="12"/>
  <c r="N855" i="12"/>
  <c r="L855" i="12"/>
  <c r="L856" i="12"/>
  <c r="K871" i="12"/>
  <c r="J872" i="12"/>
  <c r="N887" i="12"/>
  <c r="L887" i="12"/>
  <c r="L888" i="12"/>
  <c r="K903" i="12"/>
  <c r="J904" i="12"/>
  <c r="N919" i="12"/>
  <c r="L919" i="12"/>
  <c r="L920" i="12"/>
  <c r="K935" i="12"/>
  <c r="J936" i="12"/>
  <c r="N951" i="12"/>
  <c r="L951" i="12"/>
  <c r="L952" i="12"/>
  <c r="K967" i="12"/>
  <c r="J968" i="12"/>
  <c r="N983" i="12"/>
  <c r="L983" i="12"/>
  <c r="L984" i="12"/>
  <c r="K999" i="12"/>
  <c r="J1000" i="12"/>
  <c r="N1015" i="12"/>
  <c r="L1015" i="12"/>
  <c r="L1016" i="12"/>
  <c r="K1031" i="12"/>
  <c r="J1032" i="12"/>
  <c r="N1047" i="12"/>
  <c r="L1047" i="12"/>
  <c r="L1048" i="12"/>
  <c r="K1063" i="12"/>
  <c r="J1064" i="12"/>
  <c r="N1079" i="12"/>
  <c r="L1079" i="12"/>
  <c r="L1080" i="12"/>
  <c r="K1095" i="12"/>
  <c r="J1096" i="12"/>
  <c r="N1111" i="12"/>
  <c r="L1111" i="12"/>
  <c r="L1112" i="12"/>
  <c r="L667" i="12"/>
  <c r="L1421" i="12"/>
  <c r="L1423" i="12"/>
  <c r="L1435" i="12"/>
  <c r="L1443" i="12"/>
  <c r="L1451" i="12"/>
  <c r="L1459" i="12"/>
  <c r="L1467" i="12"/>
  <c r="N672" i="12"/>
  <c r="J676" i="12"/>
  <c r="L680" i="12"/>
  <c r="N1425" i="12"/>
  <c r="N1427" i="12"/>
  <c r="L673" i="12"/>
  <c r="L677" i="12"/>
  <c r="L681" i="12"/>
  <c r="N689" i="12"/>
  <c r="J693" i="12"/>
  <c r="L697" i="12"/>
  <c r="N705" i="12"/>
  <c r="J709" i="12"/>
  <c r="L713" i="12"/>
  <c r="N721" i="12"/>
  <c r="J725" i="12"/>
  <c r="L729" i="12"/>
  <c r="N737" i="12"/>
  <c r="J741" i="12"/>
  <c r="L745" i="12"/>
  <c r="N753" i="12"/>
  <c r="J757" i="12"/>
  <c r="L761" i="12"/>
  <c r="N769" i="12"/>
  <c r="J773" i="12"/>
  <c r="L777" i="12"/>
  <c r="N785" i="12"/>
  <c r="J789" i="12"/>
  <c r="L793" i="12"/>
  <c r="N801" i="12"/>
  <c r="J805" i="12"/>
  <c r="L809" i="12"/>
  <c r="N817" i="12"/>
  <c r="J821" i="12"/>
  <c r="L825" i="12"/>
  <c r="N833" i="12"/>
  <c r="J837" i="12"/>
  <c r="L841" i="12"/>
  <c r="N849" i="12"/>
  <c r="J853" i="12"/>
  <c r="L857" i="12"/>
  <c r="N865" i="12"/>
  <c r="J869" i="12"/>
  <c r="L873" i="12"/>
  <c r="N881" i="12"/>
  <c r="J885" i="12"/>
  <c r="L889" i="12"/>
  <c r="N897" i="12"/>
  <c r="J901" i="12"/>
  <c r="L905" i="12"/>
  <c r="N913" i="12"/>
  <c r="J917" i="12"/>
  <c r="L921" i="12"/>
  <c r="N929" i="12"/>
  <c r="J933" i="12"/>
  <c r="L937" i="12"/>
  <c r="N945" i="12"/>
  <c r="J949" i="12"/>
  <c r="L953" i="12"/>
  <c r="N961" i="12"/>
  <c r="J965" i="12"/>
  <c r="L969" i="12"/>
  <c r="N977" i="12"/>
  <c r="J981" i="12"/>
  <c r="L985" i="12"/>
  <c r="N993" i="12"/>
  <c r="J997" i="12"/>
  <c r="L1001" i="12"/>
  <c r="N1009" i="12"/>
  <c r="J1013" i="12"/>
  <c r="L1017" i="12"/>
  <c r="N1025" i="12"/>
  <c r="J1029" i="12"/>
  <c r="L1033" i="12"/>
  <c r="N1041" i="12"/>
  <c r="J1045" i="12"/>
  <c r="L1049" i="12"/>
  <c r="N1057" i="12"/>
  <c r="J1061" i="12"/>
  <c r="L1065" i="12"/>
  <c r="N1073" i="12"/>
  <c r="J1077" i="12"/>
  <c r="L1081" i="12"/>
  <c r="N1089" i="12"/>
  <c r="J1093" i="12"/>
  <c r="L1097" i="12"/>
  <c r="N1105" i="12"/>
  <c r="J1109" i="12"/>
  <c r="L1113" i="12"/>
  <c r="N1121" i="12"/>
  <c r="J1125" i="12"/>
  <c r="M1429" i="12"/>
  <c r="M1431" i="12"/>
  <c r="M1439" i="12"/>
  <c r="M1447" i="12"/>
  <c r="M1455" i="12"/>
  <c r="M1463" i="12"/>
  <c r="M677" i="12"/>
  <c r="L682" i="12"/>
  <c r="L686" i="12"/>
  <c r="L690" i="12"/>
  <c r="L694" i="12"/>
  <c r="L698" i="12"/>
  <c r="L702" i="12"/>
  <c r="L706" i="12"/>
  <c r="L710" i="12"/>
  <c r="L714" i="12"/>
  <c r="L718" i="12"/>
  <c r="L722" i="12"/>
  <c r="L726" i="12"/>
  <c r="L730" i="12"/>
  <c r="L734" i="12"/>
  <c r="L738" i="12"/>
  <c r="L742" i="12"/>
  <c r="L746" i="12"/>
  <c r="L750" i="12"/>
  <c r="L754" i="12"/>
  <c r="L758" i="12"/>
  <c r="L762" i="12"/>
  <c r="L766" i="12"/>
  <c r="L770" i="12"/>
  <c r="L774" i="12"/>
  <c r="L778" i="12"/>
  <c r="L782" i="12"/>
  <c r="L786" i="12"/>
  <c r="L790" i="12"/>
  <c r="L794" i="12"/>
  <c r="L798" i="12"/>
  <c r="L802" i="12"/>
  <c r="L806" i="12"/>
  <c r="L810" i="12"/>
  <c r="L814" i="12"/>
  <c r="L818" i="12"/>
  <c r="L822" i="12"/>
  <c r="L826" i="12"/>
  <c r="L830" i="12"/>
  <c r="L834" i="12"/>
  <c r="L838" i="12"/>
  <c r="L842" i="12"/>
  <c r="L846" i="12"/>
  <c r="L850" i="12"/>
  <c r="L854" i="12"/>
  <c r="L858" i="12"/>
  <c r="L862" i="12"/>
  <c r="L866" i="12"/>
  <c r="L870" i="12"/>
  <c r="L874" i="12"/>
  <c r="L878" i="12"/>
  <c r="L882" i="12"/>
  <c r="L886" i="12"/>
  <c r="L890" i="12"/>
  <c r="L894" i="12"/>
  <c r="L898" i="12"/>
  <c r="L902" i="12"/>
  <c r="L906" i="12"/>
  <c r="L910" i="12"/>
  <c r="L914" i="12"/>
  <c r="L918" i="12"/>
  <c r="L922" i="12"/>
  <c r="L926" i="12"/>
  <c r="L930" i="12"/>
  <c r="L934" i="12"/>
  <c r="L938" i="12"/>
  <c r="L942" i="12"/>
  <c r="L946" i="12"/>
  <c r="L950" i="12"/>
  <c r="L954" i="12"/>
  <c r="L958" i="12"/>
  <c r="L962" i="12"/>
  <c r="L966" i="12"/>
  <c r="L970" i="12"/>
  <c r="L974" i="12"/>
  <c r="L978" i="12"/>
  <c r="L982" i="12"/>
  <c r="L986" i="12"/>
  <c r="L990" i="12"/>
  <c r="L994" i="12"/>
  <c r="L998" i="12"/>
  <c r="L1002" i="12"/>
  <c r="L1006" i="12"/>
  <c r="L1010" i="12"/>
  <c r="L1014" i="12"/>
  <c r="L1018" i="12"/>
  <c r="L1022" i="12"/>
  <c r="L1026" i="12"/>
  <c r="L1030" i="12"/>
  <c r="L1034" i="12"/>
  <c r="L1038" i="12"/>
  <c r="L1042" i="12"/>
  <c r="L1046" i="12"/>
  <c r="L1050" i="12"/>
  <c r="L1054" i="12"/>
  <c r="L1058" i="12"/>
  <c r="L1062" i="12"/>
  <c r="L1066" i="12"/>
  <c r="L1070" i="12"/>
  <c r="L1074" i="12"/>
  <c r="L1078" i="12"/>
  <c r="L1082" i="12"/>
  <c r="L1086" i="12"/>
  <c r="L1090" i="12"/>
  <c r="L1094" i="12"/>
  <c r="L1098" i="12"/>
  <c r="L1102" i="12"/>
  <c r="L1106" i="12"/>
  <c r="L1110" i="12"/>
  <c r="L1114" i="12"/>
  <c r="L1118" i="12"/>
  <c r="L1122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M679" i="12"/>
  <c r="L699" i="12"/>
  <c r="K715" i="12"/>
  <c r="M716" i="12"/>
  <c r="K731" i="12"/>
  <c r="L732" i="12"/>
  <c r="M747" i="12"/>
  <c r="L748" i="12"/>
  <c r="L763" i="12"/>
  <c r="K764" i="12"/>
  <c r="L779" i="12"/>
  <c r="L780" i="12"/>
  <c r="K795" i="12"/>
  <c r="J796" i="12"/>
  <c r="N811" i="12"/>
  <c r="L811" i="12"/>
  <c r="L812" i="12"/>
  <c r="K827" i="12"/>
  <c r="J828" i="12"/>
  <c r="N843" i="12"/>
  <c r="L843" i="12"/>
  <c r="L844" i="12"/>
  <c r="K859" i="12"/>
  <c r="J860" i="12"/>
  <c r="N875" i="12"/>
  <c r="L875" i="12"/>
  <c r="L876" i="12"/>
  <c r="K891" i="12"/>
  <c r="J892" i="12"/>
  <c r="N907" i="12"/>
  <c r="L907" i="12"/>
  <c r="L908" i="12"/>
  <c r="K923" i="12"/>
  <c r="J924" i="12"/>
  <c r="N939" i="12"/>
  <c r="L939" i="12"/>
  <c r="L940" i="12"/>
  <c r="K955" i="12"/>
  <c r="J956" i="12"/>
  <c r="N971" i="12"/>
  <c r="L971" i="12"/>
  <c r="L972" i="12"/>
  <c r="K987" i="12"/>
  <c r="J988" i="12"/>
  <c r="N1003" i="12"/>
  <c r="L1003" i="12"/>
  <c r="L1004" i="12"/>
  <c r="K1019" i="12"/>
  <c r="J1020" i="12"/>
  <c r="N1035" i="12"/>
  <c r="L1035" i="12"/>
  <c r="L1036" i="12"/>
  <c r="K1051" i="12"/>
  <c r="J1052" i="12"/>
  <c r="N1067" i="12"/>
  <c r="L1067" i="12"/>
  <c r="L1068" i="12"/>
  <c r="K1083" i="12"/>
  <c r="J1084" i="12"/>
  <c r="N1099" i="12"/>
  <c r="L1099" i="12"/>
  <c r="L1100" i="12"/>
  <c r="K1115" i="12"/>
  <c r="J1116" i="12"/>
  <c r="N305" i="12"/>
  <c r="J309" i="12"/>
  <c r="L313" i="12"/>
  <c r="N321" i="12"/>
  <c r="J325" i="12"/>
  <c r="L329" i="12"/>
  <c r="N337" i="12"/>
  <c r="J341" i="12"/>
  <c r="L345" i="12"/>
  <c r="N353" i="12"/>
  <c r="J357" i="12"/>
  <c r="L361" i="12"/>
  <c r="N369" i="12"/>
  <c r="J373" i="12"/>
  <c r="L377" i="12"/>
  <c r="N385" i="12"/>
  <c r="J389" i="12"/>
  <c r="L393" i="12"/>
  <c r="N401" i="12"/>
  <c r="J405" i="12"/>
  <c r="L409" i="12"/>
  <c r="N417" i="12"/>
  <c r="J421" i="12"/>
  <c r="L425" i="12"/>
  <c r="N433" i="12"/>
  <c r="J437" i="12"/>
  <c r="L441" i="12"/>
  <c r="N449" i="12"/>
  <c r="J453" i="12"/>
  <c r="L457" i="12"/>
  <c r="N465" i="12"/>
  <c r="J469" i="12"/>
  <c r="L473" i="12"/>
  <c r="N481" i="12"/>
  <c r="J485" i="12"/>
  <c r="L489" i="12"/>
  <c r="N497" i="12"/>
  <c r="J501" i="12"/>
  <c r="L505" i="12"/>
  <c r="N513" i="12"/>
  <c r="J517" i="12"/>
  <c r="L521" i="12"/>
  <c r="N529" i="12"/>
  <c r="J533" i="12"/>
  <c r="L537" i="12"/>
  <c r="N545" i="12"/>
  <c r="J549" i="12"/>
  <c r="L553" i="12"/>
  <c r="N561" i="12"/>
  <c r="J565" i="12"/>
  <c r="L569" i="12"/>
  <c r="N577" i="12"/>
  <c r="J581" i="12"/>
  <c r="L585" i="12"/>
  <c r="N593" i="12"/>
  <c r="J597" i="12"/>
  <c r="L601" i="12"/>
  <c r="N609" i="12"/>
  <c r="J613" i="12"/>
  <c r="L617" i="12"/>
  <c r="K623" i="12"/>
  <c r="K625" i="12"/>
  <c r="K627" i="12"/>
  <c r="K629" i="12"/>
  <c r="K631" i="12"/>
  <c r="K633" i="12"/>
  <c r="K635" i="12"/>
  <c r="K637" i="12"/>
  <c r="K639" i="12"/>
  <c r="K641" i="12"/>
  <c r="K643" i="12"/>
  <c r="K645" i="12"/>
  <c r="K647" i="12"/>
  <c r="N649" i="12"/>
  <c r="N650" i="12"/>
  <c r="N658" i="12"/>
  <c r="N666" i="12"/>
  <c r="N669" i="12"/>
  <c r="M669" i="12"/>
  <c r="K674" i="12"/>
  <c r="K675" i="12"/>
  <c r="J695" i="12"/>
  <c r="N696" i="12"/>
  <c r="K696" i="12"/>
  <c r="M711" i="12"/>
  <c r="M712" i="12"/>
  <c r="J727" i="12"/>
  <c r="N728" i="12"/>
  <c r="K728" i="12"/>
  <c r="M743" i="12"/>
  <c r="M744" i="12"/>
  <c r="J759" i="12"/>
  <c r="N760" i="12"/>
  <c r="K760" i="12"/>
  <c r="M775" i="12"/>
  <c r="M776" i="12"/>
  <c r="J791" i="12"/>
  <c r="N792" i="12"/>
  <c r="K792" i="12"/>
  <c r="M807" i="12"/>
  <c r="M808" i="12"/>
  <c r="J823" i="12"/>
  <c r="N824" i="12"/>
  <c r="K824" i="12"/>
  <c r="M839" i="12"/>
  <c r="M840" i="12"/>
  <c r="J855" i="12"/>
  <c r="N856" i="12"/>
  <c r="K856" i="12"/>
  <c r="M871" i="12"/>
  <c r="M872" i="12"/>
  <c r="J887" i="12"/>
  <c r="N888" i="12"/>
  <c r="K888" i="12"/>
  <c r="M903" i="12"/>
  <c r="M904" i="12"/>
  <c r="J919" i="12"/>
  <c r="N920" i="12"/>
  <c r="K920" i="12"/>
  <c r="M935" i="12"/>
  <c r="M936" i="12"/>
  <c r="J951" i="12"/>
  <c r="N952" i="12"/>
  <c r="K952" i="12"/>
  <c r="M967" i="12"/>
  <c r="M968" i="12"/>
  <c r="J983" i="12"/>
  <c r="N984" i="12"/>
  <c r="K984" i="12"/>
  <c r="M999" i="12"/>
  <c r="M1000" i="12"/>
  <c r="J1015" i="12"/>
  <c r="N1016" i="12"/>
  <c r="K1016" i="12"/>
  <c r="M1031" i="12"/>
  <c r="M1032" i="12"/>
  <c r="J1047" i="12"/>
  <c r="N1048" i="12"/>
  <c r="K1048" i="12"/>
  <c r="M1063" i="12"/>
  <c r="M1064" i="12"/>
  <c r="J1079" i="12"/>
  <c r="N1080" i="12"/>
  <c r="K1080" i="12"/>
  <c r="M1095" i="12"/>
  <c r="M1096" i="12"/>
  <c r="J1111" i="12"/>
  <c r="N1112" i="12"/>
  <c r="K1112" i="12"/>
  <c r="N671" i="12"/>
  <c r="J1421" i="12"/>
  <c r="M1423" i="12"/>
  <c r="N1435" i="12"/>
  <c r="N1443" i="12"/>
  <c r="N1451" i="12"/>
  <c r="N1459" i="12"/>
  <c r="N1467" i="12"/>
  <c r="J672" i="12"/>
  <c r="L676" i="12"/>
  <c r="L1425" i="12"/>
  <c r="L1427" i="12"/>
  <c r="M672" i="12"/>
  <c r="M676" i="12"/>
  <c r="M680" i="12"/>
  <c r="N685" i="12"/>
  <c r="J689" i="12"/>
  <c r="L693" i="12"/>
  <c r="N701" i="12"/>
  <c r="J705" i="12"/>
  <c r="L709" i="12"/>
  <c r="N717" i="12"/>
  <c r="J721" i="12"/>
  <c r="L725" i="12"/>
  <c r="N733" i="12"/>
  <c r="J737" i="12"/>
  <c r="L741" i="12"/>
  <c r="N749" i="12"/>
  <c r="J753" i="12"/>
  <c r="L757" i="12"/>
  <c r="N765" i="12"/>
  <c r="J769" i="12"/>
  <c r="L773" i="12"/>
  <c r="N781" i="12"/>
  <c r="J785" i="12"/>
  <c r="L789" i="12"/>
  <c r="N797" i="12"/>
  <c r="J801" i="12"/>
  <c r="L805" i="12"/>
  <c r="N813" i="12"/>
  <c r="J817" i="12"/>
  <c r="L821" i="12"/>
  <c r="N829" i="12"/>
  <c r="J833" i="12"/>
  <c r="L837" i="12"/>
  <c r="N845" i="12"/>
  <c r="J849" i="12"/>
  <c r="L853" i="12"/>
  <c r="N861" i="12"/>
  <c r="J865" i="12"/>
  <c r="L869" i="12"/>
  <c r="N877" i="12"/>
  <c r="J881" i="12"/>
  <c r="L885" i="12"/>
  <c r="N893" i="12"/>
  <c r="J897" i="12"/>
  <c r="L901" i="12"/>
  <c r="N909" i="12"/>
  <c r="J913" i="12"/>
  <c r="L917" i="12"/>
  <c r="N925" i="12"/>
  <c r="J929" i="12"/>
  <c r="L933" i="12"/>
  <c r="N941" i="12"/>
  <c r="J945" i="12"/>
  <c r="L949" i="12"/>
  <c r="N957" i="12"/>
  <c r="J961" i="12"/>
  <c r="L965" i="12"/>
  <c r="N973" i="12"/>
  <c r="J977" i="12"/>
  <c r="L981" i="12"/>
  <c r="N989" i="12"/>
  <c r="J993" i="12"/>
  <c r="L997" i="12"/>
  <c r="N1005" i="12"/>
  <c r="J1009" i="12"/>
  <c r="L1013" i="12"/>
  <c r="N1021" i="12"/>
  <c r="J1025" i="12"/>
  <c r="L1029" i="12"/>
  <c r="N1037" i="12"/>
  <c r="J1041" i="12"/>
  <c r="L1045" i="12"/>
  <c r="N1053" i="12"/>
  <c r="J1057" i="12"/>
  <c r="L1061" i="12"/>
  <c r="N1069" i="12"/>
  <c r="J1073" i="12"/>
  <c r="L1077" i="12"/>
  <c r="N1085" i="12"/>
  <c r="J1089" i="12"/>
  <c r="L1093" i="12"/>
  <c r="N1101" i="12"/>
  <c r="J1105" i="12"/>
  <c r="L1109" i="12"/>
  <c r="N1117" i="12"/>
  <c r="J1121" i="12"/>
  <c r="L1125" i="12"/>
  <c r="N1429" i="12"/>
  <c r="J1431" i="12"/>
  <c r="J1439" i="12"/>
  <c r="J1447" i="12"/>
  <c r="J1455" i="12"/>
  <c r="J1463" i="12"/>
  <c r="M681" i="12"/>
  <c r="M685" i="12"/>
  <c r="M689" i="12"/>
  <c r="M693" i="12"/>
  <c r="M697" i="12"/>
  <c r="M701" i="12"/>
  <c r="M705" i="12"/>
  <c r="M709" i="12"/>
  <c r="M713" i="12"/>
  <c r="M717" i="12"/>
  <c r="M721" i="12"/>
  <c r="M725" i="12"/>
  <c r="M729" i="12"/>
  <c r="M733" i="12"/>
  <c r="M737" i="12"/>
  <c r="M741" i="12"/>
  <c r="M745" i="12"/>
  <c r="M749" i="12"/>
  <c r="M753" i="12"/>
  <c r="M757" i="12"/>
  <c r="M761" i="12"/>
  <c r="M765" i="12"/>
  <c r="M769" i="12"/>
  <c r="M773" i="12"/>
  <c r="M777" i="12"/>
  <c r="M781" i="12"/>
  <c r="M785" i="12"/>
  <c r="M789" i="12"/>
  <c r="M793" i="12"/>
  <c r="M797" i="12"/>
  <c r="M801" i="12"/>
  <c r="M805" i="12"/>
  <c r="M809" i="12"/>
  <c r="M813" i="12"/>
  <c r="M817" i="12"/>
  <c r="M821" i="12"/>
  <c r="M825" i="12"/>
  <c r="M829" i="12"/>
  <c r="M833" i="12"/>
  <c r="M837" i="12"/>
  <c r="M841" i="12"/>
  <c r="M845" i="12"/>
  <c r="M849" i="12"/>
  <c r="M853" i="12"/>
  <c r="M857" i="12"/>
  <c r="M861" i="12"/>
  <c r="M865" i="12"/>
  <c r="M869" i="12"/>
  <c r="M873" i="12"/>
  <c r="M877" i="12"/>
  <c r="M881" i="12"/>
  <c r="M885" i="12"/>
  <c r="M889" i="12"/>
  <c r="M893" i="12"/>
  <c r="M897" i="12"/>
  <c r="M901" i="12"/>
  <c r="M905" i="12"/>
  <c r="M909" i="12"/>
  <c r="M913" i="12"/>
  <c r="M917" i="12"/>
  <c r="M921" i="12"/>
  <c r="M925" i="12"/>
  <c r="M929" i="12"/>
  <c r="M933" i="12"/>
  <c r="M937" i="12"/>
  <c r="M941" i="12"/>
  <c r="M945" i="12"/>
  <c r="M949" i="12"/>
  <c r="M953" i="12"/>
  <c r="M957" i="12"/>
  <c r="M961" i="12"/>
  <c r="M965" i="12"/>
  <c r="M969" i="12"/>
  <c r="M973" i="12"/>
  <c r="M977" i="12"/>
  <c r="M981" i="12"/>
  <c r="M985" i="12"/>
  <c r="M989" i="12"/>
  <c r="M993" i="12"/>
  <c r="M997" i="12"/>
  <c r="M1001" i="12"/>
  <c r="M1005" i="12"/>
  <c r="M1009" i="12"/>
  <c r="M1013" i="12"/>
  <c r="M1017" i="12"/>
  <c r="M1021" i="12"/>
  <c r="M1025" i="12"/>
  <c r="M1029" i="12"/>
  <c r="M1033" i="12"/>
  <c r="M1037" i="12"/>
  <c r="M1041" i="12"/>
  <c r="M1045" i="12"/>
  <c r="M1049" i="12"/>
  <c r="M1053" i="12"/>
  <c r="M1057" i="12"/>
  <c r="M1061" i="12"/>
  <c r="M1065" i="12"/>
  <c r="M1069" i="12"/>
  <c r="M1073" i="12"/>
  <c r="M1077" i="12"/>
  <c r="M1081" i="12"/>
  <c r="M1085" i="12"/>
  <c r="M1089" i="12"/>
  <c r="M1093" i="12"/>
  <c r="M1097" i="12"/>
  <c r="M1101" i="12"/>
  <c r="M1105" i="12"/>
  <c r="M1109" i="12"/>
  <c r="M1113" i="12"/>
  <c r="M1117" i="12"/>
  <c r="M1121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M1165" i="12"/>
  <c r="M1166" i="12"/>
  <c r="M1167" i="12"/>
  <c r="M1168" i="12"/>
  <c r="M1169" i="12"/>
  <c r="M1170" i="12"/>
  <c r="M1171" i="12"/>
  <c r="M1172" i="12"/>
  <c r="M1173" i="12"/>
  <c r="M1174" i="12"/>
  <c r="M1175" i="12"/>
  <c r="M1176" i="12"/>
  <c r="M1177" i="12"/>
  <c r="M1178" i="12"/>
  <c r="M1179" i="12"/>
  <c r="M1180" i="12"/>
  <c r="M1181" i="12"/>
  <c r="M1182" i="12"/>
  <c r="M1183" i="12"/>
  <c r="M1184" i="12"/>
  <c r="M1185" i="12"/>
  <c r="M1186" i="12"/>
  <c r="M1187" i="12"/>
  <c r="M1188" i="12"/>
  <c r="M1189" i="12"/>
  <c r="M1190" i="12"/>
  <c r="M1191" i="12"/>
  <c r="M1192" i="12"/>
  <c r="M1193" i="12"/>
  <c r="M1194" i="12"/>
  <c r="M1195" i="12"/>
  <c r="M1196" i="12"/>
  <c r="M1197" i="12"/>
  <c r="M1198" i="12"/>
  <c r="M1199" i="12"/>
  <c r="M1200" i="12"/>
  <c r="M1201" i="12"/>
  <c r="M1202" i="12"/>
  <c r="M1203" i="12"/>
  <c r="M1204" i="12"/>
  <c r="M1205" i="12"/>
  <c r="M1206" i="12"/>
  <c r="M1207" i="12"/>
  <c r="M1208" i="12"/>
  <c r="M1209" i="12"/>
  <c r="M1210" i="12"/>
  <c r="M1211" i="12"/>
  <c r="M1212" i="12"/>
  <c r="M1213" i="12"/>
  <c r="M1214" i="12"/>
  <c r="M1215" i="12"/>
  <c r="M1216" i="12"/>
  <c r="M1217" i="12"/>
  <c r="M1218" i="12"/>
  <c r="M1219" i="12"/>
  <c r="M1220" i="12"/>
  <c r="M1221" i="12"/>
  <c r="M1222" i="12"/>
  <c r="M1223" i="12"/>
  <c r="M1224" i="12"/>
  <c r="M1225" i="12"/>
  <c r="M1226" i="12"/>
  <c r="M1227" i="12"/>
  <c r="M1228" i="12"/>
  <c r="M1229" i="12"/>
  <c r="M1230" i="12"/>
  <c r="M1231" i="12"/>
  <c r="M1232" i="12"/>
  <c r="M1233" i="12"/>
  <c r="M1234" i="12"/>
  <c r="M1235" i="12"/>
  <c r="M1236" i="12"/>
  <c r="M1237" i="12"/>
  <c r="M1238" i="12"/>
  <c r="M1239" i="12"/>
  <c r="M1240" i="12"/>
  <c r="M1241" i="12"/>
  <c r="M1242" i="12"/>
  <c r="M1243" i="12"/>
  <c r="M1244" i="12"/>
  <c r="M1245" i="12"/>
  <c r="M1246" i="12"/>
  <c r="M1247" i="12"/>
  <c r="M1248" i="12"/>
  <c r="M1249" i="12"/>
  <c r="M1250" i="12"/>
  <c r="M1251" i="12"/>
  <c r="M1252" i="12"/>
  <c r="M1253" i="12"/>
  <c r="M1254" i="12"/>
  <c r="M1255" i="12"/>
  <c r="M1256" i="12"/>
  <c r="M1257" i="12"/>
  <c r="M1258" i="12"/>
  <c r="M1259" i="12"/>
  <c r="M1260" i="12"/>
  <c r="M1261" i="12"/>
  <c r="M1262" i="12"/>
  <c r="M1263" i="12"/>
  <c r="M1264" i="12"/>
  <c r="M1265" i="12"/>
  <c r="M1266" i="12"/>
  <c r="M1267" i="12"/>
  <c r="M1268" i="12"/>
  <c r="M1269" i="12"/>
  <c r="M1270" i="12"/>
  <c r="M1271" i="12"/>
  <c r="M1272" i="12"/>
  <c r="M1273" i="12"/>
  <c r="M1274" i="12"/>
  <c r="M1275" i="12"/>
  <c r="M1276" i="12"/>
  <c r="M1277" i="12"/>
  <c r="M1278" i="12"/>
  <c r="M1279" i="12"/>
  <c r="M1280" i="12"/>
  <c r="M1281" i="12"/>
  <c r="M1282" i="12"/>
  <c r="M1283" i="12"/>
  <c r="M1284" i="12"/>
  <c r="M1285" i="12"/>
  <c r="M1286" i="12"/>
  <c r="M1287" i="12"/>
  <c r="M1288" i="12"/>
  <c r="M1289" i="12"/>
  <c r="M1290" i="12"/>
  <c r="M1291" i="12"/>
  <c r="M1292" i="12"/>
  <c r="M1293" i="12"/>
  <c r="M1294" i="12"/>
  <c r="M1295" i="12"/>
  <c r="M1296" i="12"/>
  <c r="M1297" i="12"/>
  <c r="M1298" i="12"/>
  <c r="M1299" i="12"/>
  <c r="M1300" i="12"/>
  <c r="M1301" i="12"/>
  <c r="M1302" i="12"/>
  <c r="M1303" i="12"/>
  <c r="M1304" i="12"/>
  <c r="M1305" i="12"/>
  <c r="M1306" i="12"/>
  <c r="M1307" i="12"/>
  <c r="M1308" i="12"/>
  <c r="M1309" i="12"/>
  <c r="M1310" i="12"/>
  <c r="M1311" i="12"/>
  <c r="M1312" i="12"/>
  <c r="M1313" i="12"/>
  <c r="M1314" i="12"/>
  <c r="M1315" i="12"/>
  <c r="M1316" i="12"/>
  <c r="M1317" i="12"/>
  <c r="M1318" i="12"/>
  <c r="M1319" i="12"/>
  <c r="M1320" i="12"/>
  <c r="M1321" i="12"/>
  <c r="M1322" i="12"/>
  <c r="M1323" i="12"/>
  <c r="M1324" i="12"/>
  <c r="M1325" i="12"/>
  <c r="M1326" i="12"/>
  <c r="M1327" i="12"/>
  <c r="M1328" i="12"/>
  <c r="M1329" i="12"/>
  <c r="M1330" i="12"/>
  <c r="M1331" i="12"/>
  <c r="M1332" i="12"/>
  <c r="M1335" i="12"/>
  <c r="M1339" i="12"/>
  <c r="M1343" i="12"/>
  <c r="M1347" i="12"/>
  <c r="M1351" i="12"/>
  <c r="M1355" i="12"/>
  <c r="M1359" i="12"/>
  <c r="L1362" i="12"/>
  <c r="L1364" i="12"/>
  <c r="L1366" i="12"/>
  <c r="L1368" i="12"/>
  <c r="L1370" i="12"/>
  <c r="L1372" i="12"/>
  <c r="M1373" i="12"/>
  <c r="L1375" i="12"/>
  <c r="N1376" i="12"/>
  <c r="M1377" i="12"/>
  <c r="M1378" i="12"/>
  <c r="M1379" i="12"/>
  <c r="M1380" i="12"/>
  <c r="M1381" i="12"/>
  <c r="M1382" i="12"/>
  <c r="M1383" i="12"/>
  <c r="M1384" i="12"/>
  <c r="M1385" i="12"/>
  <c r="M1386" i="12"/>
  <c r="M1387" i="12"/>
  <c r="M1388" i="12"/>
  <c r="M1389" i="12"/>
  <c r="M1390" i="12"/>
  <c r="M1391" i="12"/>
  <c r="M1392" i="12"/>
  <c r="M1393" i="12"/>
  <c r="M1394" i="12"/>
  <c r="M1395" i="12"/>
  <c r="M1396" i="12"/>
  <c r="M1397" i="12"/>
  <c r="M1398" i="12"/>
  <c r="M1399" i="12"/>
  <c r="M1400" i="12"/>
  <c r="M1401" i="12"/>
  <c r="M1402" i="12"/>
  <c r="M1403" i="12"/>
  <c r="M1404" i="12"/>
  <c r="M1405" i="12"/>
  <c r="M1406" i="12"/>
  <c r="M1407" i="12"/>
  <c r="M1408" i="12"/>
  <c r="M1409" i="12"/>
  <c r="M1410" i="12"/>
  <c r="M1411" i="12"/>
  <c r="M1412" i="12"/>
  <c r="M1413" i="12"/>
  <c r="M1414" i="12"/>
  <c r="M1415" i="12"/>
  <c r="M1416" i="12"/>
  <c r="M1417" i="12"/>
  <c r="M1418" i="12"/>
  <c r="N1419" i="12"/>
  <c r="N1426" i="12"/>
  <c r="M1433" i="12"/>
  <c r="N1438" i="12"/>
  <c r="K1444" i="12"/>
  <c r="M1449" i="12"/>
  <c r="N1454" i="12"/>
  <c r="K1460" i="12"/>
  <c r="M1465" i="12"/>
  <c r="N1470" i="12"/>
  <c r="N1474" i="12"/>
  <c r="N1478" i="12"/>
  <c r="N1482" i="12"/>
  <c r="N1486" i="12"/>
  <c r="N1490" i="12"/>
  <c r="N1494" i="12"/>
  <c r="N1498" i="12"/>
  <c r="N1502" i="12"/>
  <c r="N1506" i="12"/>
  <c r="N1510" i="12"/>
  <c r="N1514" i="12"/>
  <c r="N1518" i="12"/>
  <c r="N1522" i="12"/>
  <c r="N1526" i="12"/>
  <c r="N1530" i="12"/>
  <c r="N1534" i="12"/>
  <c r="N1538" i="12"/>
  <c r="N1542" i="12"/>
  <c r="N1546" i="12"/>
  <c r="N1550" i="12"/>
  <c r="N1554" i="12"/>
  <c r="N1558" i="12"/>
  <c r="N1562" i="12"/>
  <c r="N1566" i="12"/>
  <c r="N1570" i="12"/>
  <c r="N1574" i="12"/>
  <c r="N1578" i="12"/>
  <c r="N1582" i="12"/>
  <c r="N1586" i="12"/>
  <c r="N1590" i="12"/>
  <c r="N1594" i="12"/>
  <c r="N1598" i="12"/>
  <c r="N1602" i="12"/>
  <c r="N1606" i="12"/>
  <c r="N1610" i="12"/>
  <c r="N1614" i="12"/>
  <c r="N1618" i="12"/>
  <c r="N1622" i="12"/>
  <c r="N1626" i="12"/>
  <c r="N1630" i="12"/>
  <c r="K1642" i="12"/>
  <c r="K1645" i="12"/>
  <c r="J1648" i="12"/>
  <c r="M1660" i="12"/>
  <c r="L1662" i="12"/>
  <c r="K1676" i="12"/>
  <c r="J1677" i="12"/>
  <c r="L1697" i="12"/>
  <c r="M1704" i="12"/>
  <c r="L1713" i="12"/>
  <c r="M1720" i="12"/>
  <c r="L1729" i="12"/>
  <c r="M1736" i="12"/>
  <c r="L1745" i="12"/>
  <c r="M1752" i="12"/>
  <c r="L1761" i="12"/>
  <c r="M1768" i="12"/>
  <c r="L1777" i="12"/>
  <c r="M1784" i="12"/>
  <c r="L1793" i="12"/>
  <c r="M1800" i="12"/>
  <c r="L1809" i="12"/>
  <c r="L1821" i="12"/>
  <c r="N2022" i="12"/>
  <c r="L2022" i="12"/>
  <c r="K1483" i="12"/>
  <c r="K1499" i="12"/>
  <c r="K1515" i="12"/>
  <c r="K1531" i="12"/>
  <c r="K1547" i="12"/>
  <c r="K1563" i="12"/>
  <c r="K1579" i="12"/>
  <c r="K1595" i="12"/>
  <c r="K1611" i="12"/>
  <c r="K1627" i="12"/>
  <c r="K1640" i="12"/>
  <c r="J1641" i="12"/>
  <c r="M1656" i="12"/>
  <c r="K1670" i="12"/>
  <c r="K1673" i="12"/>
  <c r="J1686" i="12"/>
  <c r="L1689" i="12"/>
  <c r="J1693" i="12"/>
  <c r="L1700" i="12"/>
  <c r="J1709" i="12"/>
  <c r="L1716" i="12"/>
  <c r="J1725" i="12"/>
  <c r="L1732" i="12"/>
  <c r="J1741" i="12"/>
  <c r="L1748" i="12"/>
  <c r="J1757" i="12"/>
  <c r="L1764" i="12"/>
  <c r="J1773" i="12"/>
  <c r="L1780" i="12"/>
  <c r="J1789" i="12"/>
  <c r="L1796" i="12"/>
  <c r="J1805" i="12"/>
  <c r="J1825" i="12"/>
  <c r="J2012" i="12"/>
  <c r="N2016" i="12"/>
  <c r="L2016" i="12"/>
  <c r="M2028" i="12"/>
  <c r="K1430" i="12"/>
  <c r="K1438" i="12"/>
  <c r="K1446" i="12"/>
  <c r="K1454" i="12"/>
  <c r="K1462" i="12"/>
  <c r="K1470" i="12"/>
  <c r="M1475" i="12"/>
  <c r="J1481" i="12"/>
  <c r="K1486" i="12"/>
  <c r="M1491" i="12"/>
  <c r="J1497" i="12"/>
  <c r="K1502" i="12"/>
  <c r="M1507" i="12"/>
  <c r="J1513" i="12"/>
  <c r="K1518" i="12"/>
  <c r="M1523" i="12"/>
  <c r="J1529" i="12"/>
  <c r="K1534" i="12"/>
  <c r="M1539" i="12"/>
  <c r="J1545" i="12"/>
  <c r="K1550" i="12"/>
  <c r="M1555" i="12"/>
  <c r="J1561" i="12"/>
  <c r="K1566" i="12"/>
  <c r="M1571" i="12"/>
  <c r="J1577" i="12"/>
  <c r="K1582" i="12"/>
  <c r="M1587" i="12"/>
  <c r="J1593" i="12"/>
  <c r="K1598" i="12"/>
  <c r="M1603" i="12"/>
  <c r="J1609" i="12"/>
  <c r="K1614" i="12"/>
  <c r="M1619" i="12"/>
  <c r="J1625" i="12"/>
  <c r="K1630" i="12"/>
  <c r="J1634" i="12"/>
  <c r="L1637" i="12"/>
  <c r="M1641" i="12"/>
  <c r="M1652" i="12"/>
  <c r="L1654" i="12"/>
  <c r="J1666" i="12"/>
  <c r="L1669" i="12"/>
  <c r="M1673" i="12"/>
  <c r="M1684" i="12"/>
  <c r="L1686" i="12"/>
  <c r="K1696" i="12"/>
  <c r="N1700" i="12"/>
  <c r="M1705" i="12"/>
  <c r="L1712" i="12"/>
  <c r="L1721" i="12"/>
  <c r="K1728" i="12"/>
  <c r="N1732" i="12"/>
  <c r="M1737" i="12"/>
  <c r="L1744" i="12"/>
  <c r="L1753" i="12"/>
  <c r="K1760" i="12"/>
  <c r="N1764" i="12"/>
  <c r="M1769" i="12"/>
  <c r="L1776" i="12"/>
  <c r="L1785" i="12"/>
  <c r="K1792" i="12"/>
  <c r="N1796" i="12"/>
  <c r="M1801" i="12"/>
  <c r="L1808" i="12"/>
  <c r="J1813" i="12"/>
  <c r="L1829" i="12"/>
  <c r="N2018" i="12"/>
  <c r="L2018" i="12"/>
  <c r="K1445" i="12"/>
  <c r="K1461" i="12"/>
  <c r="K1473" i="12"/>
  <c r="K1481" i="12"/>
  <c r="K1489" i="12"/>
  <c r="K1497" i="12"/>
  <c r="K1505" i="12"/>
  <c r="K1513" i="12"/>
  <c r="K1521" i="12"/>
  <c r="K1529" i="12"/>
  <c r="K1537" i="12"/>
  <c r="K1545" i="12"/>
  <c r="K1553" i="12"/>
  <c r="K1561" i="12"/>
  <c r="K1569" i="12"/>
  <c r="K1577" i="12"/>
  <c r="K1585" i="12"/>
  <c r="K1593" i="12"/>
  <c r="K1601" i="12"/>
  <c r="K1609" i="12"/>
  <c r="K1617" i="12"/>
  <c r="K1625" i="12"/>
  <c r="K1633" i="12"/>
  <c r="K1646" i="12"/>
  <c r="K1649" i="12"/>
  <c r="L1656" i="12"/>
  <c r="K1664" i="12"/>
  <c r="J1665" i="12"/>
  <c r="N1673" i="12"/>
  <c r="M1680" i="12"/>
  <c r="M1686" i="12"/>
  <c r="M1692" i="12"/>
  <c r="L1701" i="12"/>
  <c r="M1708" i="12"/>
  <c r="L1717" i="12"/>
  <c r="M1724" i="12"/>
  <c r="L1733" i="12"/>
  <c r="M1740" i="12"/>
  <c r="L1749" i="12"/>
  <c r="M1756" i="12"/>
  <c r="L1765" i="12"/>
  <c r="M1772" i="12"/>
  <c r="L1781" i="12"/>
  <c r="M1788" i="12"/>
  <c r="L1797" i="12"/>
  <c r="M1804" i="12"/>
  <c r="L1817" i="12"/>
  <c r="K1833" i="12"/>
  <c r="N1833" i="12"/>
  <c r="N1824" i="12"/>
  <c r="M1837" i="12"/>
  <c r="M1845" i="12"/>
  <c r="M1853" i="12"/>
  <c r="M1861" i="12"/>
  <c r="M1869" i="12"/>
  <c r="M1877" i="12"/>
  <c r="M1885" i="12"/>
  <c r="M1893" i="12"/>
  <c r="M1901" i="12"/>
  <c r="J2017" i="12"/>
  <c r="J2034" i="12"/>
  <c r="N2044" i="12"/>
  <c r="N2045" i="12"/>
  <c r="K2045" i="12"/>
  <c r="L2050" i="12"/>
  <c r="K2060" i="12"/>
  <c r="M2061" i="12"/>
  <c r="J2066" i="12"/>
  <c r="N2076" i="12"/>
  <c r="N2077" i="12"/>
  <c r="L2077" i="12"/>
  <c r="L2078" i="12"/>
  <c r="K2081" i="12"/>
  <c r="J2082" i="12"/>
  <c r="N2085" i="12"/>
  <c r="L2085" i="12"/>
  <c r="L2086" i="12"/>
  <c r="K2089" i="12"/>
  <c r="J2090" i="12"/>
  <c r="N2093" i="12"/>
  <c r="L2093" i="12"/>
  <c r="L2094" i="12"/>
  <c r="K2097" i="12"/>
  <c r="J2098" i="12"/>
  <c r="N2101" i="12"/>
  <c r="L2101" i="12"/>
  <c r="L2102" i="12"/>
  <c r="K2105" i="12"/>
  <c r="J2106" i="12"/>
  <c r="N2109" i="12"/>
  <c r="L2109" i="12"/>
  <c r="L2110" i="12"/>
  <c r="K2113" i="12"/>
  <c r="J2114" i="12"/>
  <c r="N2117" i="12"/>
  <c r="L2117" i="12"/>
  <c r="L2118" i="12"/>
  <c r="K2121" i="12"/>
  <c r="J2122" i="12"/>
  <c r="N2125" i="12"/>
  <c r="L2125" i="12"/>
  <c r="L2126" i="12"/>
  <c r="K2129" i="12"/>
  <c r="J2130" i="12"/>
  <c r="N2133" i="12"/>
  <c r="L2133" i="12"/>
  <c r="L2134" i="12"/>
  <c r="K2137" i="12"/>
  <c r="J2138" i="12"/>
  <c r="N2141" i="12"/>
  <c r="L2141" i="12"/>
  <c r="L2142" i="12"/>
  <c r="K2145" i="12"/>
  <c r="J2146" i="12"/>
  <c r="N2149" i="12"/>
  <c r="L2149" i="12"/>
  <c r="L2150" i="12"/>
  <c r="K2153" i="12"/>
  <c r="J2154" i="12"/>
  <c r="N1837" i="12"/>
  <c r="N1853" i="12"/>
  <c r="N1869" i="12"/>
  <c r="N1885" i="12"/>
  <c r="N1901" i="12"/>
  <c r="L2013" i="12"/>
  <c r="M2014" i="12"/>
  <c r="K2024" i="12"/>
  <c r="L2029" i="12"/>
  <c r="M2030" i="12"/>
  <c r="K2040" i="12"/>
  <c r="M2041" i="12"/>
  <c r="J2046" i="12"/>
  <c r="N2056" i="12"/>
  <c r="N2057" i="12"/>
  <c r="K2057" i="12"/>
  <c r="L2062" i="12"/>
  <c r="K2072" i="12"/>
  <c r="M2073" i="12"/>
  <c r="N1694" i="12"/>
  <c r="N1710" i="12"/>
  <c r="N1726" i="12"/>
  <c r="N1742" i="12"/>
  <c r="N1758" i="12"/>
  <c r="N1774" i="12"/>
  <c r="N1790" i="12"/>
  <c r="N1806" i="12"/>
  <c r="L1816" i="12"/>
  <c r="L1824" i="12"/>
  <c r="L1832" i="12"/>
  <c r="N1838" i="12"/>
  <c r="L1844" i="12"/>
  <c r="J1849" i="12"/>
  <c r="N1854" i="12"/>
  <c r="L1860" i="12"/>
  <c r="J1865" i="12"/>
  <c r="N1870" i="12"/>
  <c r="L1876" i="12"/>
  <c r="J1881" i="12"/>
  <c r="N1886" i="12"/>
  <c r="L1892" i="12"/>
  <c r="J1897" i="12"/>
  <c r="N1902" i="12"/>
  <c r="K1906" i="12"/>
  <c r="K1908" i="12"/>
  <c r="K1910" i="12"/>
  <c r="K1912" i="12"/>
  <c r="K1914" i="12"/>
  <c r="K1916" i="12"/>
  <c r="K1918" i="12"/>
  <c r="K1920" i="12"/>
  <c r="K1922" i="12"/>
  <c r="K1924" i="12"/>
  <c r="K1926" i="12"/>
  <c r="K1928" i="12"/>
  <c r="K1930" i="12"/>
  <c r="K1932" i="12"/>
  <c r="K1934" i="12"/>
  <c r="K1936" i="12"/>
  <c r="K1938" i="12"/>
  <c r="K1940" i="12"/>
  <c r="K1942" i="12"/>
  <c r="K1944" i="12"/>
  <c r="K1946" i="12"/>
  <c r="K1948" i="12"/>
  <c r="K1950" i="12"/>
  <c r="K1952" i="12"/>
  <c r="K1954" i="12"/>
  <c r="K1956" i="12"/>
  <c r="K1958" i="12"/>
  <c r="K1960" i="12"/>
  <c r="K1962" i="12"/>
  <c r="K1964" i="12"/>
  <c r="K1966" i="12"/>
  <c r="K1968" i="12"/>
  <c r="K1970" i="12"/>
  <c r="K1972" i="12"/>
  <c r="K1974" i="12"/>
  <c r="K1976" i="12"/>
  <c r="K1978" i="12"/>
  <c r="K1980" i="12"/>
  <c r="K1982" i="12"/>
  <c r="K1984" i="12"/>
  <c r="K1986" i="12"/>
  <c r="K1988" i="12"/>
  <c r="K1990" i="12"/>
  <c r="K1992" i="12"/>
  <c r="K1994" i="12"/>
  <c r="K1996" i="12"/>
  <c r="K1998" i="12"/>
  <c r="K2000" i="12"/>
  <c r="K2002" i="12"/>
  <c r="K2004" i="12"/>
  <c r="K2006" i="12"/>
  <c r="K2008" i="12"/>
  <c r="K2010" i="12"/>
  <c r="N2020" i="12"/>
  <c r="N2025" i="12"/>
  <c r="N2026" i="12"/>
  <c r="M2029" i="12"/>
  <c r="M2036" i="12"/>
  <c r="L2037" i="12"/>
  <c r="M2042" i="12"/>
  <c r="J2052" i="12"/>
  <c r="J2053" i="12"/>
  <c r="N2058" i="12"/>
  <c r="K2058" i="12"/>
  <c r="M2068" i="12"/>
  <c r="L2069" i="12"/>
  <c r="M2074" i="12"/>
  <c r="N1639" i="12"/>
  <c r="N1655" i="12"/>
  <c r="N1671" i="12"/>
  <c r="N1687" i="12"/>
  <c r="N1695" i="12"/>
  <c r="N1703" i="12"/>
  <c r="N1711" i="12"/>
  <c r="N1719" i="12"/>
  <c r="N1727" i="12"/>
  <c r="O1727" i="12" s="1"/>
  <c r="N1735" i="12"/>
  <c r="N1743" i="12"/>
  <c r="O1743" i="12" s="1"/>
  <c r="N1751" i="12"/>
  <c r="N1759" i="12"/>
  <c r="N1767" i="12"/>
  <c r="N1775" i="12"/>
  <c r="O1775" i="12" s="1"/>
  <c r="N1783" i="12"/>
  <c r="N1791" i="12"/>
  <c r="N1799" i="12"/>
  <c r="N1807" i="12"/>
  <c r="J1814" i="12"/>
  <c r="N1819" i="12"/>
  <c r="M1824" i="12"/>
  <c r="J1830" i="12"/>
  <c r="N1835" i="12"/>
  <c r="N1839" i="12"/>
  <c r="N1843" i="12"/>
  <c r="N1847" i="12"/>
  <c r="O1847" i="12" s="1"/>
  <c r="N1851" i="12"/>
  <c r="O1851" i="12" s="1"/>
  <c r="N1855" i="12"/>
  <c r="N1859" i="12"/>
  <c r="N1863" i="12"/>
  <c r="N1867" i="12"/>
  <c r="O1867" i="12" s="1"/>
  <c r="N1871" i="12"/>
  <c r="N1875" i="12"/>
  <c r="N1879" i="12"/>
  <c r="N1883" i="12"/>
  <c r="O1883" i="12" s="1"/>
  <c r="N1887" i="12"/>
  <c r="N1891" i="12"/>
  <c r="N1895" i="12"/>
  <c r="O1895" i="12" s="1"/>
  <c r="N1899" i="12"/>
  <c r="N1903" i="12"/>
  <c r="J1907" i="12"/>
  <c r="J1911" i="12"/>
  <c r="J1915" i="12"/>
  <c r="J1919" i="12"/>
  <c r="J1923" i="12"/>
  <c r="J1927" i="12"/>
  <c r="J1931" i="12"/>
  <c r="J1935" i="12"/>
  <c r="J1939" i="12"/>
  <c r="J1943" i="12"/>
  <c r="J1947" i="12"/>
  <c r="J1951" i="12"/>
  <c r="J1955" i="12"/>
  <c r="J1959" i="12"/>
  <c r="J1963" i="12"/>
  <c r="J1967" i="12"/>
  <c r="J1971" i="12"/>
  <c r="J1975" i="12"/>
  <c r="J1979" i="12"/>
  <c r="J1983" i="12"/>
  <c r="J1987" i="12"/>
  <c r="J1991" i="12"/>
  <c r="J1995" i="12"/>
  <c r="J1999" i="12"/>
  <c r="J2003" i="12"/>
  <c r="J2007" i="12"/>
  <c r="J2011" i="12"/>
  <c r="K2021" i="12"/>
  <c r="K2032" i="12"/>
  <c r="M2033" i="12"/>
  <c r="J2038" i="12"/>
  <c r="L2044" i="12"/>
  <c r="M2048" i="12"/>
  <c r="L2049" i="12"/>
  <c r="M2054" i="12"/>
  <c r="N2064" i="12"/>
  <c r="N2065" i="12"/>
  <c r="K2065" i="12"/>
  <c r="L2070" i="12"/>
  <c r="M2084" i="12"/>
  <c r="M2100" i="12"/>
  <c r="M2116" i="12"/>
  <c r="M2132" i="12"/>
  <c r="M2148" i="12"/>
  <c r="J2156" i="12"/>
  <c r="J2158" i="12"/>
  <c r="J2160" i="12"/>
  <c r="J2162" i="12"/>
  <c r="J2164" i="12"/>
  <c r="J2166" i="12"/>
  <c r="J2168" i="12"/>
  <c r="J2170" i="12"/>
  <c r="J2172" i="12"/>
  <c r="J2174" i="12"/>
  <c r="J2176" i="12"/>
  <c r="J2178" i="12"/>
  <c r="J2180" i="12"/>
  <c r="J2182" i="12"/>
  <c r="J2184" i="12"/>
  <c r="J2186" i="12"/>
  <c r="J2188" i="12"/>
  <c r="J2190" i="12"/>
  <c r="M2196" i="12"/>
  <c r="K2204" i="12"/>
  <c r="M2205" i="12"/>
  <c r="J2212" i="12"/>
  <c r="J2213" i="12"/>
  <c r="N2220" i="12"/>
  <c r="N2221" i="12"/>
  <c r="K2221" i="12"/>
  <c r="M2228" i="12"/>
  <c r="L2229" i="12"/>
  <c r="K2236" i="12"/>
  <c r="M2237" i="12"/>
  <c r="J2244" i="12"/>
  <c r="J2245" i="12"/>
  <c r="N2252" i="12"/>
  <c r="N2253" i="12"/>
  <c r="K2253" i="12"/>
  <c r="M2260" i="12"/>
  <c r="L2261" i="12"/>
  <c r="K2268" i="12"/>
  <c r="M2269" i="12"/>
  <c r="J2276" i="12"/>
  <c r="J2277" i="12"/>
  <c r="N2284" i="12"/>
  <c r="N2285" i="12"/>
  <c r="K2285" i="12"/>
  <c r="M2292" i="12"/>
  <c r="L2293" i="12"/>
  <c r="K2301" i="12"/>
  <c r="J2302" i="12"/>
  <c r="N2194" i="12"/>
  <c r="M2194" i="12"/>
  <c r="M2195" i="12"/>
  <c r="L2197" i="12"/>
  <c r="L2202" i="12"/>
  <c r="J2203" i="12"/>
  <c r="J2206" i="12"/>
  <c r="N2214" i="12"/>
  <c r="K2214" i="12"/>
  <c r="L2222" i="12"/>
  <c r="M2230" i="12"/>
  <c r="J2238" i="12"/>
  <c r="N2246" i="12"/>
  <c r="K2246" i="12"/>
  <c r="L2254" i="12"/>
  <c r="M2262" i="12"/>
  <c r="J2270" i="12"/>
  <c r="N2278" i="12"/>
  <c r="K2278" i="12"/>
  <c r="L2286" i="12"/>
  <c r="M2294" i="12"/>
  <c r="J2297" i="12"/>
  <c r="N2298" i="12"/>
  <c r="K2298" i="12"/>
  <c r="N2019" i="12"/>
  <c r="J2023" i="12"/>
  <c r="L2027" i="12"/>
  <c r="N2035" i="12"/>
  <c r="J2039" i="12"/>
  <c r="L2043" i="12"/>
  <c r="N2051" i="12"/>
  <c r="J2055" i="12"/>
  <c r="L2059" i="12"/>
  <c r="N2067" i="12"/>
  <c r="J2071" i="12"/>
  <c r="L2075" i="12"/>
  <c r="N2083" i="12"/>
  <c r="J2087" i="12"/>
  <c r="L2091" i="12"/>
  <c r="N2099" i="12"/>
  <c r="J2103" i="12"/>
  <c r="L2107" i="12"/>
  <c r="N2115" i="12"/>
  <c r="J2119" i="12"/>
  <c r="L2123" i="12"/>
  <c r="N2131" i="12"/>
  <c r="J2135" i="12"/>
  <c r="L2139" i="12"/>
  <c r="N2147" i="12"/>
  <c r="J2151" i="12"/>
  <c r="L2155" i="12"/>
  <c r="L2157" i="12"/>
  <c r="L2159" i="12"/>
  <c r="L2161" i="12"/>
  <c r="L2163" i="12"/>
  <c r="L2165" i="12"/>
  <c r="L2167" i="12"/>
  <c r="L2169" i="12"/>
  <c r="L2171" i="12"/>
  <c r="L2173" i="12"/>
  <c r="L2175" i="12"/>
  <c r="L2177" i="12"/>
  <c r="L2179" i="12"/>
  <c r="L2181" i="12"/>
  <c r="L2183" i="12"/>
  <c r="L2185" i="12"/>
  <c r="L2187" i="12"/>
  <c r="L2189" i="12"/>
  <c r="L2191" i="12"/>
  <c r="L2192" i="12"/>
  <c r="L2200" i="12"/>
  <c r="M2208" i="12"/>
  <c r="L2209" i="12"/>
  <c r="K2216" i="12"/>
  <c r="M2217" i="12"/>
  <c r="J2224" i="12"/>
  <c r="J2225" i="12"/>
  <c r="N2232" i="12"/>
  <c r="N2233" i="12"/>
  <c r="K2233" i="12"/>
  <c r="M2240" i="12"/>
  <c r="M1336" i="12"/>
  <c r="M1340" i="12"/>
  <c r="M1344" i="12"/>
  <c r="M1348" i="12"/>
  <c r="M1352" i="12"/>
  <c r="M1356" i="12"/>
  <c r="M1360" i="12"/>
  <c r="M1362" i="12"/>
  <c r="M1364" i="12"/>
  <c r="M1366" i="12"/>
  <c r="M1368" i="12"/>
  <c r="M1370" i="12"/>
  <c r="M1372" i="12"/>
  <c r="L1374" i="12"/>
  <c r="N1375" i="12"/>
  <c r="M1376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K1420" i="12"/>
  <c r="O1420" i="12" s="1"/>
  <c r="K1428" i="12"/>
  <c r="N1434" i="12"/>
  <c r="K1440" i="12"/>
  <c r="M1445" i="12"/>
  <c r="N1450" i="12"/>
  <c r="K1456" i="12"/>
  <c r="O1456" i="12" s="1"/>
  <c r="M1461" i="12"/>
  <c r="N1466" i="12"/>
  <c r="J1471" i="12"/>
  <c r="J1475" i="12"/>
  <c r="J1479" i="12"/>
  <c r="J1483" i="12"/>
  <c r="J1487" i="12"/>
  <c r="J1491" i="12"/>
  <c r="J1495" i="12"/>
  <c r="J1499" i="12"/>
  <c r="J1503" i="12"/>
  <c r="J1507" i="12"/>
  <c r="J1511" i="12"/>
  <c r="J1515" i="12"/>
  <c r="J1519" i="12"/>
  <c r="J1523" i="12"/>
  <c r="J1527" i="12"/>
  <c r="J1531" i="12"/>
  <c r="J1535" i="12"/>
  <c r="J1539" i="12"/>
  <c r="J1543" i="12"/>
  <c r="J1547" i="12"/>
  <c r="J1551" i="12"/>
  <c r="J1555" i="12"/>
  <c r="J1559" i="12"/>
  <c r="J1563" i="12"/>
  <c r="J1567" i="12"/>
  <c r="J1571" i="12"/>
  <c r="J1575" i="12"/>
  <c r="J1579" i="12"/>
  <c r="J1583" i="12"/>
  <c r="J1587" i="12"/>
  <c r="J1591" i="12"/>
  <c r="J1595" i="12"/>
  <c r="J1599" i="12"/>
  <c r="J1603" i="12"/>
  <c r="J1607" i="12"/>
  <c r="J1611" i="12"/>
  <c r="J1615" i="12"/>
  <c r="J1619" i="12"/>
  <c r="J1623" i="12"/>
  <c r="J1627" i="12"/>
  <c r="J1631" i="12"/>
  <c r="J1642" i="12"/>
  <c r="L1645" i="12"/>
  <c r="K1658" i="12"/>
  <c r="K1661" i="12"/>
  <c r="J1664" i="12"/>
  <c r="M1676" i="12"/>
  <c r="L1678" i="12"/>
  <c r="J1697" i="12"/>
  <c r="L1704" i="12"/>
  <c r="J1713" i="12"/>
  <c r="L1720" i="12"/>
  <c r="J1729" i="12"/>
  <c r="L1736" i="12"/>
  <c r="J1745" i="12"/>
  <c r="L1752" i="12"/>
  <c r="J1761" i="12"/>
  <c r="L1768" i="12"/>
  <c r="J1777" i="12"/>
  <c r="L1784" i="12"/>
  <c r="J1793" i="12"/>
  <c r="L1800" i="12"/>
  <c r="J1809" i="12"/>
  <c r="J1821" i="12"/>
  <c r="J2022" i="12"/>
  <c r="K1471" i="12"/>
  <c r="K1487" i="12"/>
  <c r="K1503" i="12"/>
  <c r="K1519" i="12"/>
  <c r="K1535" i="12"/>
  <c r="K1551" i="12"/>
  <c r="K1567" i="12"/>
  <c r="K1583" i="12"/>
  <c r="K1599" i="12"/>
  <c r="K1615" i="12"/>
  <c r="K1631" i="12"/>
  <c r="M1640" i="12"/>
  <c r="K1654" i="12"/>
  <c r="K1657" i="12"/>
  <c r="J1670" i="12"/>
  <c r="L1673" i="12"/>
  <c r="K1688" i="12"/>
  <c r="J1689" i="12"/>
  <c r="M1693" i="12"/>
  <c r="J1700" i="12"/>
  <c r="M1709" i="12"/>
  <c r="J1716" i="12"/>
  <c r="M1725" i="12"/>
  <c r="J1732" i="12"/>
  <c r="M1741" i="12"/>
  <c r="J1748" i="12"/>
  <c r="M1757" i="12"/>
  <c r="J1764" i="12"/>
  <c r="M1773" i="12"/>
  <c r="J1780" i="12"/>
  <c r="M1789" i="12"/>
  <c r="J1796" i="12"/>
  <c r="M1805" i="12"/>
  <c r="M1825" i="12"/>
  <c r="K2012" i="12"/>
  <c r="J2016" i="12"/>
  <c r="N2028" i="12"/>
  <c r="L2028" i="12"/>
  <c r="J1433" i="12"/>
  <c r="J1441" i="12"/>
  <c r="J1449" i="12"/>
  <c r="J1457" i="12"/>
  <c r="J1465" i="12"/>
  <c r="M1471" i="12"/>
  <c r="J1477" i="12"/>
  <c r="K1482" i="12"/>
  <c r="M1487" i="12"/>
  <c r="J1493" i="12"/>
  <c r="K1498" i="12"/>
  <c r="M1503" i="12"/>
  <c r="J1509" i="12"/>
  <c r="K1514" i="12"/>
  <c r="M1519" i="12"/>
  <c r="J1525" i="12"/>
  <c r="K1530" i="12"/>
  <c r="M1535" i="12"/>
  <c r="J1541" i="12"/>
  <c r="K1546" i="12"/>
  <c r="M1551" i="12"/>
  <c r="J1557" i="12"/>
  <c r="K1562" i="12"/>
  <c r="M1567" i="12"/>
  <c r="J1573" i="12"/>
  <c r="K1578" i="12"/>
  <c r="M1583" i="12"/>
  <c r="J1589" i="12"/>
  <c r="K1594" i="12"/>
  <c r="M1599" i="12"/>
  <c r="J1605" i="12"/>
  <c r="K1610" i="12"/>
  <c r="M1615" i="12"/>
  <c r="J1621" i="12"/>
  <c r="K1626" i="12"/>
  <c r="M1631" i="12"/>
  <c r="K1636" i="12"/>
  <c r="J1637" i="12"/>
  <c r="K1650" i="12"/>
  <c r="K1653" i="12"/>
  <c r="J1656" i="12"/>
  <c r="K1668" i="12"/>
  <c r="J1669" i="12"/>
  <c r="K1682" i="12"/>
  <c r="K1685" i="12"/>
  <c r="J1688" i="12"/>
  <c r="M1696" i="12"/>
  <c r="K1705" i="12"/>
  <c r="N1709" i="12"/>
  <c r="J1712" i="12"/>
  <c r="J1721" i="12"/>
  <c r="M1728" i="12"/>
  <c r="K1737" i="12"/>
  <c r="N1741" i="12"/>
  <c r="J1744" i="12"/>
  <c r="J1753" i="12"/>
  <c r="M1760" i="12"/>
  <c r="K1769" i="12"/>
  <c r="N1773" i="12"/>
  <c r="J1776" i="12"/>
  <c r="J1785" i="12"/>
  <c r="M1792" i="12"/>
  <c r="K1801" i="12"/>
  <c r="N1805" i="12"/>
  <c r="J1808" i="12"/>
  <c r="M1813" i="12"/>
  <c r="J1829" i="12"/>
  <c r="J2018" i="12"/>
  <c r="K1433" i="12"/>
  <c r="K1449" i="12"/>
  <c r="K1465" i="12"/>
  <c r="N1475" i="12"/>
  <c r="N1483" i="12"/>
  <c r="N1491" i="12"/>
  <c r="N1499" i="12"/>
  <c r="N1507" i="12"/>
  <c r="N1515" i="12"/>
  <c r="N1523" i="12"/>
  <c r="N1531" i="12"/>
  <c r="N1539" i="12"/>
  <c r="N1547" i="12"/>
  <c r="N1555" i="12"/>
  <c r="N1563" i="12"/>
  <c r="N1571" i="12"/>
  <c r="N1579" i="12"/>
  <c r="N1587" i="12"/>
  <c r="N1595" i="12"/>
  <c r="N1603" i="12"/>
  <c r="N1611" i="12"/>
  <c r="N1619" i="12"/>
  <c r="N1627" i="12"/>
  <c r="M1638" i="12"/>
  <c r="J1646" i="12"/>
  <c r="L1649" i="12"/>
  <c r="N1657" i="12"/>
  <c r="M1664" i="12"/>
  <c r="K1678" i="12"/>
  <c r="K1681" i="12"/>
  <c r="L1688" i="12"/>
  <c r="L1692" i="12"/>
  <c r="J1701" i="12"/>
  <c r="L1708" i="12"/>
  <c r="J1717" i="12"/>
  <c r="L1724" i="12"/>
  <c r="J1733" i="12"/>
  <c r="L1740" i="12"/>
  <c r="J1749" i="12"/>
  <c r="L1756" i="12"/>
  <c r="J1765" i="12"/>
  <c r="L1772" i="12"/>
  <c r="J1781" i="12"/>
  <c r="L1788" i="12"/>
  <c r="J1797" i="12"/>
  <c r="L1804" i="12"/>
  <c r="J1817" i="12"/>
  <c r="L1833" i="12"/>
  <c r="N1812" i="12"/>
  <c r="N1828" i="12"/>
  <c r="N1840" i="12"/>
  <c r="N1848" i="12"/>
  <c r="N1856" i="12"/>
  <c r="N1864" i="12"/>
  <c r="N1872" i="12"/>
  <c r="N1880" i="12"/>
  <c r="N1888" i="12"/>
  <c r="N1896" i="12"/>
  <c r="N1904" i="12"/>
  <c r="L2017" i="12"/>
  <c r="M2034" i="12"/>
  <c r="J2044" i="12"/>
  <c r="J2045" i="12"/>
  <c r="N2050" i="12"/>
  <c r="K2050" i="12"/>
  <c r="M2060" i="12"/>
  <c r="L2061" i="12"/>
  <c r="M2066" i="12"/>
  <c r="J2076" i="12"/>
  <c r="J2077" i="12"/>
  <c r="N2078" i="12"/>
  <c r="K2078" i="12"/>
  <c r="M2081" i="12"/>
  <c r="M2082" i="12"/>
  <c r="J2085" i="12"/>
  <c r="N2086" i="12"/>
  <c r="K2086" i="12"/>
  <c r="M2089" i="12"/>
  <c r="M2090" i="12"/>
  <c r="J2093" i="12"/>
  <c r="N2094" i="12"/>
  <c r="K2094" i="12"/>
  <c r="M2097" i="12"/>
  <c r="M2098" i="12"/>
  <c r="J2101" i="12"/>
  <c r="N2102" i="12"/>
  <c r="K2102" i="12"/>
  <c r="M2105" i="12"/>
  <c r="M2106" i="12"/>
  <c r="J2109" i="12"/>
  <c r="N2110" i="12"/>
  <c r="K2110" i="12"/>
  <c r="M2113" i="12"/>
  <c r="M2114" i="12"/>
  <c r="J2117" i="12"/>
  <c r="N2118" i="12"/>
  <c r="K2118" i="12"/>
  <c r="M2121" i="12"/>
  <c r="M2122" i="12"/>
  <c r="J2125" i="12"/>
  <c r="N2126" i="12"/>
  <c r="K2126" i="12"/>
  <c r="M2129" i="12"/>
  <c r="M2130" i="12"/>
  <c r="J2133" i="12"/>
  <c r="N2134" i="12"/>
  <c r="K2134" i="12"/>
  <c r="M2137" i="12"/>
  <c r="M2138" i="12"/>
  <c r="J2141" i="12"/>
  <c r="N2142" i="12"/>
  <c r="K2142" i="12"/>
  <c r="M2145" i="12"/>
  <c r="M2146" i="12"/>
  <c r="J2149" i="12"/>
  <c r="N2150" i="12"/>
  <c r="K2150" i="12"/>
  <c r="M2153" i="12"/>
  <c r="M2154" i="12"/>
  <c r="N1841" i="12"/>
  <c r="N1857" i="12"/>
  <c r="N1873" i="12"/>
  <c r="N1889" i="12"/>
  <c r="N1905" i="12"/>
  <c r="K2013" i="12"/>
  <c r="K2014" i="12"/>
  <c r="M2024" i="12"/>
  <c r="K2029" i="12"/>
  <c r="K2030" i="12"/>
  <c r="M2040" i="12"/>
  <c r="L2041" i="12"/>
  <c r="M2046" i="12"/>
  <c r="J2056" i="12"/>
  <c r="J2057" i="12"/>
  <c r="N2062" i="12"/>
  <c r="K2062" i="12"/>
  <c r="M2072" i="12"/>
  <c r="L2073" i="12"/>
  <c r="N1698" i="12"/>
  <c r="N1714" i="12"/>
  <c r="N1730" i="12"/>
  <c r="N1746" i="12"/>
  <c r="N1762" i="12"/>
  <c r="N1778" i="12"/>
  <c r="N1794" i="12"/>
  <c r="N1810" i="12"/>
  <c r="N1818" i="12"/>
  <c r="N1826" i="12"/>
  <c r="N1834" i="12"/>
  <c r="L1840" i="12"/>
  <c r="J1845" i="12"/>
  <c r="N1850" i="12"/>
  <c r="L1856" i="12"/>
  <c r="J1861" i="12"/>
  <c r="N1866" i="12"/>
  <c r="L1872" i="12"/>
  <c r="J1877" i="12"/>
  <c r="N1882" i="12"/>
  <c r="L1888" i="12"/>
  <c r="J1893" i="12"/>
  <c r="N1898" i="12"/>
  <c r="L1904" i="12"/>
  <c r="M1907" i="12"/>
  <c r="M1909" i="12"/>
  <c r="M1911" i="12"/>
  <c r="M1913" i="12"/>
  <c r="M1915" i="12"/>
  <c r="M1917" i="12"/>
  <c r="M1919" i="12"/>
  <c r="M1921" i="12"/>
  <c r="M1923" i="12"/>
  <c r="M1925" i="12"/>
  <c r="M1927" i="12"/>
  <c r="M1929" i="12"/>
  <c r="M1931" i="12"/>
  <c r="M1933" i="12"/>
  <c r="M1935" i="12"/>
  <c r="M1937" i="12"/>
  <c r="M1939" i="12"/>
  <c r="M1941" i="12"/>
  <c r="M1943" i="12"/>
  <c r="M1945" i="12"/>
  <c r="M1947" i="12"/>
  <c r="M1949" i="12"/>
  <c r="M1951" i="12"/>
  <c r="M1953" i="12"/>
  <c r="M1955" i="12"/>
  <c r="M1957" i="12"/>
  <c r="M1959" i="12"/>
  <c r="M1961" i="12"/>
  <c r="M1963" i="12"/>
  <c r="M1965" i="12"/>
  <c r="M1967" i="12"/>
  <c r="M1969" i="12"/>
  <c r="M1971" i="12"/>
  <c r="M1973" i="12"/>
  <c r="M1975" i="12"/>
  <c r="M1977" i="12"/>
  <c r="M1979" i="12"/>
  <c r="M1981" i="12"/>
  <c r="M1983" i="12"/>
  <c r="M1985" i="12"/>
  <c r="M1987" i="12"/>
  <c r="M1989" i="12"/>
  <c r="M1991" i="12"/>
  <c r="M1993" i="12"/>
  <c r="M1995" i="12"/>
  <c r="M1997" i="12"/>
  <c r="M1999" i="12"/>
  <c r="M2001" i="12"/>
  <c r="M2003" i="12"/>
  <c r="M2005" i="12"/>
  <c r="M2007" i="12"/>
  <c r="M2009" i="12"/>
  <c r="M2011" i="12"/>
  <c r="J2020" i="12"/>
  <c r="J2025" i="12"/>
  <c r="J2026" i="12"/>
  <c r="N2036" i="12"/>
  <c r="N2037" i="12"/>
  <c r="K2037" i="12"/>
  <c r="L2042" i="12"/>
  <c r="K2052" i="12"/>
  <c r="M2053" i="12"/>
  <c r="J2058" i="12"/>
  <c r="N2068" i="12"/>
  <c r="N2069" i="12"/>
  <c r="K2069" i="12"/>
  <c r="L2074" i="12"/>
  <c r="N1643" i="12"/>
  <c r="N1659" i="12"/>
  <c r="N1675" i="12"/>
  <c r="O1675" i="12" s="1"/>
  <c r="J1690" i="12"/>
  <c r="J1698" i="12"/>
  <c r="J1706" i="12"/>
  <c r="J1714" i="12"/>
  <c r="O1714" i="12" s="1"/>
  <c r="J1722" i="12"/>
  <c r="J1730" i="12"/>
  <c r="J1738" i="12"/>
  <c r="J1746" i="12"/>
  <c r="J1754" i="12"/>
  <c r="J1762" i="12"/>
  <c r="J1770" i="12"/>
  <c r="J1778" i="12"/>
  <c r="O1778" i="12" s="1"/>
  <c r="J1786" i="12"/>
  <c r="J1794" i="12"/>
  <c r="J1802" i="12"/>
  <c r="J1810" i="12"/>
  <c r="N1815" i="12"/>
  <c r="M1820" i="12"/>
  <c r="J1826" i="12"/>
  <c r="N1831" i="12"/>
  <c r="O1831" i="12" s="1"/>
  <c r="M1836" i="12"/>
  <c r="M1840" i="12"/>
  <c r="M1844" i="12"/>
  <c r="M1848" i="12"/>
  <c r="M1852" i="12"/>
  <c r="M1856" i="12"/>
  <c r="M1860" i="12"/>
  <c r="M1864" i="12"/>
  <c r="M1868" i="12"/>
  <c r="M1872" i="12"/>
  <c r="M1876" i="12"/>
  <c r="M1880" i="12"/>
  <c r="M1884" i="12"/>
  <c r="M1888" i="12"/>
  <c r="M1892" i="12"/>
  <c r="M1896" i="12"/>
  <c r="M1900" i="12"/>
  <c r="M1904" i="12"/>
  <c r="J1908" i="12"/>
  <c r="J1912" i="12"/>
  <c r="J1916" i="12"/>
  <c r="J1920" i="12"/>
  <c r="J1924" i="12"/>
  <c r="J1928" i="12"/>
  <c r="J1932" i="12"/>
  <c r="J1936" i="12"/>
  <c r="J1940" i="12"/>
  <c r="J1944" i="12"/>
  <c r="J1948" i="12"/>
  <c r="J1952" i="12"/>
  <c r="J1956" i="12"/>
  <c r="J1960" i="12"/>
  <c r="J1964" i="12"/>
  <c r="J1968" i="12"/>
  <c r="J1972" i="12"/>
  <c r="J1976" i="12"/>
  <c r="J1980" i="12"/>
  <c r="J1984" i="12"/>
  <c r="J1988" i="12"/>
  <c r="J1992" i="12"/>
  <c r="J1996" i="12"/>
  <c r="J2000" i="12"/>
  <c r="J2004" i="12"/>
  <c r="J2008" i="12"/>
  <c r="N2021" i="12"/>
  <c r="M2025" i="12"/>
  <c r="M2032" i="12"/>
  <c r="L2033" i="12"/>
  <c r="M2038" i="12"/>
  <c r="N2048" i="12"/>
  <c r="N2049" i="12"/>
  <c r="K2049" i="12"/>
  <c r="L2054" i="12"/>
  <c r="J2064" i="12"/>
  <c r="J2065" i="12"/>
  <c r="N2070" i="12"/>
  <c r="K2070" i="12"/>
  <c r="M2088" i="12"/>
  <c r="M2104" i="12"/>
  <c r="M2120" i="12"/>
  <c r="M2136" i="12"/>
  <c r="M2152" i="12"/>
  <c r="L2156" i="12"/>
  <c r="L2158" i="12"/>
  <c r="L2160" i="12"/>
  <c r="L2162" i="12"/>
  <c r="L2164" i="12"/>
  <c r="L2166" i="12"/>
  <c r="L2168" i="12"/>
  <c r="L2170" i="12"/>
  <c r="L2172" i="12"/>
  <c r="L2174" i="12"/>
  <c r="L2176" i="12"/>
  <c r="L2178" i="12"/>
  <c r="L2180" i="12"/>
  <c r="L2182" i="12"/>
  <c r="L2184" i="12"/>
  <c r="L2186" i="12"/>
  <c r="L2188" i="12"/>
  <c r="L2190" i="12"/>
  <c r="L2196" i="12"/>
  <c r="M2204" i="12"/>
  <c r="L2205" i="12"/>
  <c r="K2212" i="12"/>
  <c r="M2213" i="12"/>
  <c r="J2220" i="12"/>
  <c r="J2221" i="12"/>
  <c r="N2228" i="12"/>
  <c r="N2229" i="12"/>
  <c r="K2229" i="12"/>
  <c r="M2236" i="12"/>
  <c r="L2237" i="12"/>
  <c r="K2244" i="12"/>
  <c r="M2245" i="12"/>
  <c r="J2252" i="12"/>
  <c r="J2253" i="12"/>
  <c r="N2260" i="12"/>
  <c r="N2261" i="12"/>
  <c r="K2261" i="12"/>
  <c r="M2268" i="12"/>
  <c r="L2269" i="12"/>
  <c r="K2276" i="12"/>
  <c r="M2277" i="12"/>
  <c r="J2284" i="12"/>
  <c r="J2285" i="12"/>
  <c r="N2292" i="12"/>
  <c r="N2293" i="12"/>
  <c r="K2293" i="12"/>
  <c r="M2301" i="12"/>
  <c r="M2302" i="12"/>
  <c r="J2194" i="12"/>
  <c r="N2195" i="12"/>
  <c r="N2197" i="12"/>
  <c r="K2197" i="12"/>
  <c r="K2202" i="12"/>
  <c r="K2203" i="12"/>
  <c r="M2206" i="12"/>
  <c r="J2214" i="12"/>
  <c r="N2222" i="12"/>
  <c r="K2222" i="12"/>
  <c r="L2230" i="12"/>
  <c r="M2238" i="12"/>
  <c r="J2246" i="12"/>
  <c r="N2254" i="12"/>
  <c r="K2254" i="12"/>
  <c r="L2262" i="12"/>
  <c r="M2270" i="12"/>
  <c r="J2278" i="12"/>
  <c r="N2286" i="12"/>
  <c r="K2286" i="12"/>
  <c r="L2294" i="12"/>
  <c r="K2297" i="12"/>
  <c r="J2298" i="12"/>
  <c r="N2015" i="12"/>
  <c r="J2019" i="12"/>
  <c r="L2023" i="12"/>
  <c r="N2031" i="12"/>
  <c r="J2035" i="12"/>
  <c r="L2039" i="12"/>
  <c r="N2047" i="12"/>
  <c r="J2051" i="12"/>
  <c r="L2055" i="12"/>
  <c r="N2063" i="12"/>
  <c r="J2067" i="12"/>
  <c r="L2071" i="12"/>
  <c r="N2079" i="12"/>
  <c r="J2083" i="12"/>
  <c r="L2087" i="12"/>
  <c r="N2095" i="12"/>
  <c r="J2099" i="12"/>
  <c r="L2103" i="12"/>
  <c r="N2111" i="12"/>
  <c r="J2115" i="12"/>
  <c r="L2119" i="12"/>
  <c r="N2127" i="12"/>
  <c r="J2131" i="12"/>
  <c r="L2135" i="12"/>
  <c r="N2143" i="12"/>
  <c r="J2147" i="12"/>
  <c r="L2151" i="12"/>
  <c r="K2157" i="12"/>
  <c r="K2159" i="12"/>
  <c r="K2161" i="12"/>
  <c r="K2163" i="12"/>
  <c r="K2165" i="12"/>
  <c r="K2167" i="12"/>
  <c r="K2169" i="12"/>
  <c r="K2171" i="12"/>
  <c r="K2173" i="12"/>
  <c r="K2175" i="12"/>
  <c r="M1333" i="12"/>
  <c r="M1337" i="12"/>
  <c r="M1341" i="12"/>
  <c r="M1345" i="12"/>
  <c r="M1349" i="12"/>
  <c r="M1353" i="12"/>
  <c r="M1357" i="12"/>
  <c r="L1361" i="12"/>
  <c r="L1363" i="12"/>
  <c r="L1365" i="12"/>
  <c r="L1367" i="12"/>
  <c r="L1369" i="12"/>
  <c r="L1371" i="12"/>
  <c r="L1373" i="12"/>
  <c r="N1374" i="12"/>
  <c r="M1375" i="12"/>
  <c r="L1377" i="12"/>
  <c r="N1378" i="12"/>
  <c r="N1379" i="12"/>
  <c r="N1380" i="12"/>
  <c r="N1381" i="12"/>
  <c r="N1382" i="12"/>
  <c r="N1383" i="12"/>
  <c r="N1384" i="12"/>
  <c r="N1385" i="12"/>
  <c r="N1386" i="12"/>
  <c r="N1387" i="12"/>
  <c r="N1388" i="12"/>
  <c r="N1389" i="12"/>
  <c r="N1390" i="12"/>
  <c r="N1391" i="12"/>
  <c r="N1392" i="12"/>
  <c r="N1393" i="12"/>
  <c r="N1394" i="12"/>
  <c r="N1395" i="12"/>
  <c r="N1396" i="12"/>
  <c r="N1397" i="12"/>
  <c r="N1398" i="12"/>
  <c r="N1399" i="12"/>
  <c r="N1400" i="12"/>
  <c r="N1401" i="12"/>
  <c r="N1402" i="12"/>
  <c r="N1403" i="12"/>
  <c r="N1404" i="12"/>
  <c r="N1405" i="12"/>
  <c r="N1406" i="12"/>
  <c r="N1407" i="12"/>
  <c r="N1408" i="12"/>
  <c r="N1409" i="12"/>
  <c r="N1410" i="12"/>
  <c r="N1411" i="12"/>
  <c r="N1412" i="12"/>
  <c r="N1413" i="12"/>
  <c r="N1414" i="12"/>
  <c r="N1415" i="12"/>
  <c r="N1416" i="12"/>
  <c r="N1417" i="12"/>
  <c r="N1418" i="12"/>
  <c r="M1419" i="12"/>
  <c r="N1422" i="12"/>
  <c r="N1430" i="12"/>
  <c r="K1436" i="12"/>
  <c r="M1441" i="12"/>
  <c r="N1446" i="12"/>
  <c r="K1452" i="12"/>
  <c r="O1452" i="12" s="1"/>
  <c r="M1457" i="12"/>
  <c r="N1462" i="12"/>
  <c r="K1468" i="12"/>
  <c r="K1472" i="12"/>
  <c r="K1476" i="12"/>
  <c r="K1480" i="12"/>
  <c r="K1484" i="12"/>
  <c r="K1488" i="12"/>
  <c r="O1488" i="12" s="1"/>
  <c r="K1492" i="12"/>
  <c r="K1496" i="12"/>
  <c r="K1500" i="12"/>
  <c r="K1504" i="12"/>
  <c r="K1508" i="12"/>
  <c r="K1512" i="12"/>
  <c r="K1516" i="12"/>
  <c r="K1520" i="12"/>
  <c r="K1524" i="12"/>
  <c r="K1528" i="12"/>
  <c r="K1532" i="12"/>
  <c r="K1536" i="12"/>
  <c r="K1540" i="12"/>
  <c r="O1540" i="12" s="1"/>
  <c r="K1544" i="12"/>
  <c r="K1548" i="12"/>
  <c r="K1552" i="12"/>
  <c r="O1552" i="12" s="1"/>
  <c r="K1556" i="12"/>
  <c r="K1560" i="12"/>
  <c r="O1560" i="12" s="1"/>
  <c r="K1564" i="12"/>
  <c r="K1568" i="12"/>
  <c r="O1568" i="12" s="1"/>
  <c r="K1572" i="12"/>
  <c r="K1576" i="12"/>
  <c r="K1580" i="12"/>
  <c r="K1584" i="12"/>
  <c r="O1584" i="12" s="1"/>
  <c r="K1588" i="12"/>
  <c r="O1588" i="12" s="1"/>
  <c r="K1592" i="12"/>
  <c r="O1592" i="12" s="1"/>
  <c r="K1596" i="12"/>
  <c r="K1600" i="12"/>
  <c r="O1600" i="12" s="1"/>
  <c r="K1604" i="12"/>
  <c r="O1604" i="12" s="1"/>
  <c r="K1608" i="12"/>
  <c r="K1612" i="12"/>
  <c r="K1616" i="12"/>
  <c r="K1620" i="12"/>
  <c r="K1624" i="12"/>
  <c r="K1628" i="12"/>
  <c r="K1632" i="12"/>
  <c r="O1632" i="12" s="1"/>
  <c r="K1644" i="12"/>
  <c r="J1645" i="12"/>
  <c r="J1658" i="12"/>
  <c r="L1661" i="12"/>
  <c r="K1674" i="12"/>
  <c r="K1677" i="12"/>
  <c r="J1680" i="12"/>
  <c r="M1697" i="12"/>
  <c r="J1704" i="12"/>
  <c r="M1713" i="12"/>
  <c r="J1720" i="12"/>
  <c r="M1729" i="12"/>
  <c r="J1736" i="12"/>
  <c r="M1745" i="12"/>
  <c r="J1752" i="12"/>
  <c r="M1761" i="12"/>
  <c r="J1768" i="12"/>
  <c r="M1777" i="12"/>
  <c r="J1784" i="12"/>
  <c r="M1793" i="12"/>
  <c r="J1800" i="12"/>
  <c r="M1809" i="12"/>
  <c r="M1821" i="12"/>
  <c r="M2022" i="12"/>
  <c r="K1475" i="12"/>
  <c r="K1491" i="12"/>
  <c r="K1507" i="12"/>
  <c r="K1523" i="12"/>
  <c r="K1539" i="12"/>
  <c r="K1555" i="12"/>
  <c r="K1571" i="12"/>
  <c r="K1587" i="12"/>
  <c r="K1603" i="12"/>
  <c r="K1619" i="12"/>
  <c r="K1638" i="12"/>
  <c r="K1641" i="12"/>
  <c r="J1654" i="12"/>
  <c r="L1657" i="12"/>
  <c r="K1672" i="12"/>
  <c r="J1673" i="12"/>
  <c r="M1688" i="12"/>
  <c r="K1693" i="12"/>
  <c r="K1700" i="12"/>
  <c r="K1709" i="12"/>
  <c r="K1716" i="12"/>
  <c r="K1725" i="12"/>
  <c r="K1732" i="12"/>
  <c r="K1741" i="12"/>
  <c r="K1748" i="12"/>
  <c r="K1757" i="12"/>
  <c r="K1764" i="12"/>
  <c r="K1773" i="12"/>
  <c r="K1780" i="12"/>
  <c r="K1789" i="12"/>
  <c r="K1796" i="12"/>
  <c r="K1805" i="12"/>
  <c r="K1825" i="12"/>
  <c r="N1825" i="12"/>
  <c r="M2012" i="12"/>
  <c r="K2016" i="12"/>
  <c r="J2028" i="12"/>
  <c r="K1422" i="12"/>
  <c r="K1434" i="12"/>
  <c r="K1442" i="12"/>
  <c r="K1450" i="12"/>
  <c r="K1458" i="12"/>
  <c r="K1466" i="12"/>
  <c r="J1473" i="12"/>
  <c r="K1478" i="12"/>
  <c r="M1483" i="12"/>
  <c r="J1489" i="12"/>
  <c r="K1494" i="12"/>
  <c r="M1499" i="12"/>
  <c r="J1505" i="12"/>
  <c r="K1510" i="12"/>
  <c r="M1515" i="12"/>
  <c r="J1521" i="12"/>
  <c r="K1526" i="12"/>
  <c r="M1531" i="12"/>
  <c r="J1537" i="12"/>
  <c r="K1542" i="12"/>
  <c r="M1547" i="12"/>
  <c r="J1553" i="12"/>
  <c r="K1558" i="12"/>
  <c r="M1563" i="12"/>
  <c r="J1569" i="12"/>
  <c r="K1574" i="12"/>
  <c r="O1574" i="12" s="1"/>
  <c r="M1579" i="12"/>
  <c r="J1585" i="12"/>
  <c r="K1590" i="12"/>
  <c r="M1595" i="12"/>
  <c r="J1601" i="12"/>
  <c r="K1606" i="12"/>
  <c r="M1611" i="12"/>
  <c r="J1617" i="12"/>
  <c r="K1622" i="12"/>
  <c r="M1627" i="12"/>
  <c r="J1633" i="12"/>
  <c r="M1636" i="12"/>
  <c r="L1638" i="12"/>
  <c r="J1650" i="12"/>
  <c r="L1653" i="12"/>
  <c r="M1657" i="12"/>
  <c r="M1668" i="12"/>
  <c r="L1670" i="12"/>
  <c r="J1682" i="12"/>
  <c r="L1685" i="12"/>
  <c r="M1689" i="12"/>
  <c r="L1696" i="12"/>
  <c r="L1705" i="12"/>
  <c r="K1712" i="12"/>
  <c r="N1716" i="12"/>
  <c r="M1721" i="12"/>
  <c r="L1728" i="12"/>
  <c r="L1737" i="12"/>
  <c r="K1744" i="12"/>
  <c r="N1748" i="12"/>
  <c r="M1753" i="12"/>
  <c r="L1760" i="12"/>
  <c r="L1769" i="12"/>
  <c r="K1776" i="12"/>
  <c r="N1780" i="12"/>
  <c r="M1785" i="12"/>
  <c r="L1792" i="12"/>
  <c r="L1801" i="12"/>
  <c r="K1808" i="12"/>
  <c r="K1813" i="12"/>
  <c r="N1813" i="12"/>
  <c r="M1829" i="12"/>
  <c r="M2018" i="12"/>
  <c r="K1437" i="12"/>
  <c r="K1453" i="12"/>
  <c r="K1469" i="12"/>
  <c r="K1477" i="12"/>
  <c r="K1485" i="12"/>
  <c r="K1493" i="12"/>
  <c r="K1501" i="12"/>
  <c r="K1509" i="12"/>
  <c r="K1517" i="12"/>
  <c r="K1525" i="12"/>
  <c r="K1533" i="12"/>
  <c r="K1541" i="12"/>
  <c r="K1549" i="12"/>
  <c r="K1557" i="12"/>
  <c r="K1565" i="12"/>
  <c r="K1573" i="12"/>
  <c r="K1581" i="12"/>
  <c r="K1589" i="12"/>
  <c r="K1597" i="12"/>
  <c r="K1605" i="12"/>
  <c r="K1613" i="12"/>
  <c r="K1621" i="12"/>
  <c r="K1629" i="12"/>
  <c r="L1640" i="12"/>
  <c r="K1648" i="12"/>
  <c r="J1649" i="12"/>
  <c r="K1662" i="12"/>
  <c r="K1665" i="12"/>
  <c r="M1670" i="12"/>
  <c r="J1678" i="12"/>
  <c r="L1681" i="12"/>
  <c r="N1689" i="12"/>
  <c r="J1692" i="12"/>
  <c r="M1701" i="12"/>
  <c r="J1708" i="12"/>
  <c r="M1717" i="12"/>
  <c r="J1724" i="12"/>
  <c r="M1733" i="12"/>
  <c r="J1740" i="12"/>
  <c r="M1749" i="12"/>
  <c r="J1756" i="12"/>
  <c r="M1765" i="12"/>
  <c r="J1772" i="12"/>
  <c r="M1781" i="12"/>
  <c r="J1788" i="12"/>
  <c r="M1797" i="12"/>
  <c r="J1804" i="12"/>
  <c r="M1817" i="12"/>
  <c r="J1833" i="12"/>
  <c r="N1816" i="12"/>
  <c r="N1832" i="12"/>
  <c r="M1841" i="12"/>
  <c r="M1849" i="12"/>
  <c r="M1857" i="12"/>
  <c r="M1865" i="12"/>
  <c r="M1873" i="12"/>
  <c r="M1881" i="12"/>
  <c r="M1889" i="12"/>
  <c r="M1897" i="12"/>
  <c r="M1905" i="12"/>
  <c r="K2017" i="12"/>
  <c r="L2034" i="12"/>
  <c r="K2044" i="12"/>
  <c r="M2045" i="12"/>
  <c r="J2050" i="12"/>
  <c r="N2060" i="12"/>
  <c r="N2061" i="12"/>
  <c r="K2061" i="12"/>
  <c r="L2066" i="12"/>
  <c r="K2076" i="12"/>
  <c r="K2077" i="12"/>
  <c r="J2078" i="12"/>
  <c r="N2081" i="12"/>
  <c r="L2081" i="12"/>
  <c r="L2082" i="12"/>
  <c r="K2085" i="12"/>
  <c r="J2086" i="12"/>
  <c r="N2089" i="12"/>
  <c r="L2089" i="12"/>
  <c r="L2090" i="12"/>
  <c r="K2093" i="12"/>
  <c r="J2094" i="12"/>
  <c r="N2097" i="12"/>
  <c r="L2097" i="12"/>
  <c r="L2098" i="12"/>
  <c r="K2101" i="12"/>
  <c r="J2102" i="12"/>
  <c r="N2105" i="12"/>
  <c r="L2105" i="12"/>
  <c r="L2106" i="12"/>
  <c r="K2109" i="12"/>
  <c r="J2110" i="12"/>
  <c r="N2113" i="12"/>
  <c r="L2113" i="12"/>
  <c r="L2114" i="12"/>
  <c r="K2117" i="12"/>
  <c r="J2118" i="12"/>
  <c r="N2121" i="12"/>
  <c r="L2121" i="12"/>
  <c r="L2122" i="12"/>
  <c r="K2125" i="12"/>
  <c r="J2126" i="12"/>
  <c r="N2129" i="12"/>
  <c r="L2129" i="12"/>
  <c r="L2130" i="12"/>
  <c r="K2133" i="12"/>
  <c r="J2134" i="12"/>
  <c r="N2137" i="12"/>
  <c r="L2137" i="12"/>
  <c r="L2138" i="12"/>
  <c r="K2141" i="12"/>
  <c r="J2142" i="12"/>
  <c r="N2145" i="12"/>
  <c r="L2145" i="12"/>
  <c r="L2146" i="12"/>
  <c r="K2149" i="12"/>
  <c r="J2150" i="12"/>
  <c r="N2153" i="12"/>
  <c r="L2153" i="12"/>
  <c r="L2154" i="12"/>
  <c r="N1845" i="12"/>
  <c r="N1861" i="12"/>
  <c r="N1877" i="12"/>
  <c r="N1893" i="12"/>
  <c r="N2013" i="12"/>
  <c r="N2014" i="12"/>
  <c r="N2024" i="12"/>
  <c r="N2029" i="12"/>
  <c r="N2030" i="12"/>
  <c r="N2040" i="12"/>
  <c r="N2041" i="12"/>
  <c r="K2041" i="12"/>
  <c r="L2046" i="12"/>
  <c r="K2056" i="12"/>
  <c r="M2057" i="12"/>
  <c r="J2062" i="12"/>
  <c r="N2072" i="12"/>
  <c r="N2073" i="12"/>
  <c r="K2073" i="12"/>
  <c r="N1702" i="12"/>
  <c r="N1718" i="12"/>
  <c r="N1734" i="12"/>
  <c r="N1750" i="12"/>
  <c r="N1766" i="12"/>
  <c r="N1782" i="12"/>
  <c r="N1798" i="12"/>
  <c r="L1812" i="12"/>
  <c r="L1820" i="12"/>
  <c r="L1828" i="12"/>
  <c r="L1836" i="12"/>
  <c r="J1841" i="12"/>
  <c r="N1846" i="12"/>
  <c r="L1852" i="12"/>
  <c r="J1857" i="12"/>
  <c r="N1862" i="12"/>
  <c r="L1868" i="12"/>
  <c r="J1873" i="12"/>
  <c r="N1878" i="12"/>
  <c r="L1884" i="12"/>
  <c r="J1889" i="12"/>
  <c r="N1894" i="12"/>
  <c r="L1900" i="12"/>
  <c r="J1905" i="12"/>
  <c r="K1907" i="12"/>
  <c r="K1909" i="12"/>
  <c r="K1911" i="12"/>
  <c r="K1913" i="12"/>
  <c r="K1915" i="12"/>
  <c r="K1917" i="12"/>
  <c r="K1919" i="12"/>
  <c r="K1921" i="12"/>
  <c r="K1923" i="12"/>
  <c r="K1925" i="12"/>
  <c r="K1927" i="12"/>
  <c r="K1929" i="12"/>
  <c r="K1931" i="12"/>
  <c r="K1933" i="12"/>
  <c r="K1935" i="12"/>
  <c r="K1937" i="12"/>
  <c r="K1939" i="12"/>
  <c r="K1941" i="12"/>
  <c r="K1943" i="12"/>
  <c r="K1945" i="12"/>
  <c r="K1947" i="12"/>
  <c r="K1949" i="12"/>
  <c r="K1951" i="12"/>
  <c r="K1953" i="12"/>
  <c r="K1955" i="12"/>
  <c r="K1957" i="12"/>
  <c r="K1959" i="12"/>
  <c r="K1961" i="12"/>
  <c r="K1963" i="12"/>
  <c r="K1965" i="12"/>
  <c r="K1967" i="12"/>
  <c r="K1969" i="12"/>
  <c r="K1971" i="12"/>
  <c r="K1973" i="12"/>
  <c r="K1975" i="12"/>
  <c r="K1977" i="12"/>
  <c r="K1979" i="12"/>
  <c r="K1981" i="12"/>
  <c r="K1983" i="12"/>
  <c r="K1985" i="12"/>
  <c r="K1987" i="12"/>
  <c r="K1989" i="12"/>
  <c r="K1991" i="12"/>
  <c r="K1993" i="12"/>
  <c r="K1995" i="12"/>
  <c r="K1997" i="12"/>
  <c r="K1999" i="12"/>
  <c r="K2001" i="12"/>
  <c r="K2003" i="12"/>
  <c r="K2005" i="12"/>
  <c r="K2007" i="12"/>
  <c r="K2009" i="12"/>
  <c r="K2011" i="12"/>
  <c r="K2020" i="12"/>
  <c r="L2025" i="12"/>
  <c r="M2026" i="12"/>
  <c r="J2036" i="12"/>
  <c r="J2037" i="12"/>
  <c r="N2042" i="12"/>
  <c r="K2042" i="12"/>
  <c r="M2052" i="12"/>
  <c r="L2053" i="12"/>
  <c r="M2058" i="12"/>
  <c r="J2068" i="12"/>
  <c r="J2069" i="12"/>
  <c r="N2074" i="12"/>
  <c r="K2074" i="12"/>
  <c r="N1647" i="12"/>
  <c r="O1647" i="12" s="1"/>
  <c r="N1663" i="12"/>
  <c r="N1679" i="12"/>
  <c r="O1679" i="12" s="1"/>
  <c r="N1691" i="12"/>
  <c r="N1699" i="12"/>
  <c r="O1699" i="12" s="1"/>
  <c r="N1707" i="12"/>
  <c r="N1715" i="12"/>
  <c r="N1723" i="12"/>
  <c r="N1731" i="12"/>
  <c r="O1731" i="12" s="1"/>
  <c r="N1739" i="12"/>
  <c r="N1747" i="12"/>
  <c r="N1755" i="12"/>
  <c r="O1755" i="12" s="1"/>
  <c r="N1763" i="12"/>
  <c r="O1763" i="12" s="1"/>
  <c r="N1771" i="12"/>
  <c r="N1779" i="12"/>
  <c r="O1779" i="12" s="1"/>
  <c r="N1787" i="12"/>
  <c r="N1795" i="12"/>
  <c r="N1803" i="12"/>
  <c r="O1803" i="12" s="1"/>
  <c r="N1811" i="12"/>
  <c r="M1816" i="12"/>
  <c r="J1822" i="12"/>
  <c r="N1827" i="12"/>
  <c r="M1832" i="12"/>
  <c r="L1837" i="12"/>
  <c r="L1841" i="12"/>
  <c r="L1845" i="12"/>
  <c r="L1849" i="12"/>
  <c r="L1853" i="12"/>
  <c r="L1857" i="12"/>
  <c r="L1861" i="12"/>
  <c r="L1865" i="12"/>
  <c r="L1869" i="12"/>
  <c r="L1873" i="12"/>
  <c r="L1877" i="12"/>
  <c r="L1881" i="12"/>
  <c r="L1885" i="12"/>
  <c r="L1889" i="12"/>
  <c r="L1893" i="12"/>
  <c r="L1897" i="12"/>
  <c r="L1901" i="12"/>
  <c r="L1905" i="12"/>
  <c r="J1909" i="12"/>
  <c r="J1913" i="12"/>
  <c r="J1917" i="12"/>
  <c r="J1921" i="12"/>
  <c r="J1925" i="12"/>
  <c r="J1929" i="12"/>
  <c r="J1933" i="12"/>
  <c r="J1937" i="12"/>
  <c r="J1941" i="12"/>
  <c r="J1945" i="12"/>
  <c r="J1949" i="12"/>
  <c r="J1953" i="12"/>
  <c r="J1957" i="12"/>
  <c r="J1961" i="12"/>
  <c r="J1965" i="12"/>
  <c r="J1969" i="12"/>
  <c r="J1973" i="12"/>
  <c r="J1977" i="12"/>
  <c r="J1981" i="12"/>
  <c r="J1985" i="12"/>
  <c r="J1989" i="12"/>
  <c r="J1993" i="12"/>
  <c r="J1997" i="12"/>
  <c r="J2001" i="12"/>
  <c r="J2005" i="12"/>
  <c r="J2009" i="12"/>
  <c r="J2021" i="12"/>
  <c r="N2032" i="12"/>
  <c r="N2033" i="12"/>
  <c r="K2033" i="12"/>
  <c r="L2038" i="12"/>
  <c r="J2048" i="12"/>
  <c r="J2049" i="12"/>
  <c r="N2054" i="12"/>
  <c r="K2054" i="12"/>
  <c r="K2064" i="12"/>
  <c r="M2065" i="12"/>
  <c r="J2070" i="12"/>
  <c r="L2076" i="12"/>
  <c r="M2092" i="12"/>
  <c r="M2108" i="12"/>
  <c r="M2124" i="12"/>
  <c r="M2140" i="12"/>
  <c r="K2156" i="12"/>
  <c r="K2158" i="12"/>
  <c r="K2160" i="12"/>
  <c r="K2162" i="12"/>
  <c r="K2164" i="12"/>
  <c r="K2166" i="12"/>
  <c r="K2168" i="12"/>
  <c r="K2170" i="12"/>
  <c r="K2172" i="12"/>
  <c r="K2174" i="12"/>
  <c r="K2176" i="12"/>
  <c r="K2178" i="12"/>
  <c r="K2180" i="12"/>
  <c r="K2182" i="12"/>
  <c r="K2184" i="12"/>
  <c r="K2186" i="12"/>
  <c r="K2188" i="12"/>
  <c r="K2190" i="12"/>
  <c r="N2196" i="12"/>
  <c r="N2204" i="12"/>
  <c r="N2205" i="12"/>
  <c r="K2205" i="12"/>
  <c r="M2212" i="12"/>
  <c r="L2213" i="12"/>
  <c r="K2220" i="12"/>
  <c r="M2221" i="12"/>
  <c r="J2228" i="12"/>
  <c r="J2229" i="12"/>
  <c r="N2236" i="12"/>
  <c r="N2237" i="12"/>
  <c r="K2237" i="12"/>
  <c r="M2244" i="12"/>
  <c r="L2245" i="12"/>
  <c r="K2252" i="12"/>
  <c r="M2253" i="12"/>
  <c r="J2260" i="12"/>
  <c r="J2261" i="12"/>
  <c r="N2268" i="12"/>
  <c r="N2269" i="12"/>
  <c r="K2269" i="12"/>
  <c r="M2276" i="12"/>
  <c r="L2277" i="12"/>
  <c r="K2284" i="12"/>
  <c r="M2285" i="12"/>
  <c r="J2292" i="12"/>
  <c r="J2293" i="12"/>
  <c r="N2301" i="12"/>
  <c r="L2301" i="12"/>
  <c r="L2302" i="12"/>
  <c r="L2194" i="12"/>
  <c r="J2195" i="12"/>
  <c r="J2197" i="12"/>
  <c r="N2202" i="12"/>
  <c r="M2202" i="12"/>
  <c r="M2203" i="12"/>
  <c r="L2206" i="12"/>
  <c r="M2214" i="12"/>
  <c r="J2222" i="12"/>
  <c r="N2230" i="12"/>
  <c r="K2230" i="12"/>
  <c r="L2238" i="12"/>
  <c r="M2246" i="12"/>
  <c r="J2254" i="12"/>
  <c r="N2262" i="12"/>
  <c r="K2262" i="12"/>
  <c r="L2270" i="12"/>
  <c r="M2278" i="12"/>
  <c r="J2286" i="12"/>
  <c r="N2294" i="12"/>
  <c r="K2294" i="12"/>
  <c r="M2297" i="12"/>
  <c r="M2298" i="12"/>
  <c r="J2015" i="12"/>
  <c r="L2019" i="12"/>
  <c r="N2027" i="12"/>
  <c r="J2031" i="12"/>
  <c r="L2035" i="12"/>
  <c r="N2043" i="12"/>
  <c r="J2047" i="12"/>
  <c r="L2051" i="12"/>
  <c r="N2059" i="12"/>
  <c r="J2063" i="12"/>
  <c r="L2067" i="12"/>
  <c r="N2075" i="12"/>
  <c r="J2079" i="12"/>
  <c r="L2083" i="12"/>
  <c r="N2091" i="12"/>
  <c r="J2095" i="12"/>
  <c r="L2099" i="12"/>
  <c r="N2107" i="12"/>
  <c r="J2111" i="12"/>
  <c r="L2115" i="12"/>
  <c r="N2123" i="12"/>
  <c r="J2127" i="12"/>
  <c r="L2131" i="12"/>
  <c r="N2139" i="12"/>
  <c r="J2143" i="12"/>
  <c r="L2147" i="12"/>
  <c r="N2155" i="12"/>
  <c r="N2157" i="12"/>
  <c r="N2159" i="12"/>
  <c r="N2161" i="12"/>
  <c r="N2163" i="12"/>
  <c r="N2165" i="12"/>
  <c r="N2167" i="12"/>
  <c r="N2169" i="12"/>
  <c r="N2171" i="12"/>
  <c r="N2173" i="12"/>
  <c r="N2175" i="12"/>
  <c r="N2177" i="12"/>
  <c r="N2179" i="12"/>
  <c r="N2181" i="12"/>
  <c r="N2183" i="12"/>
  <c r="N2185" i="12"/>
  <c r="N2187" i="12"/>
  <c r="N2189" i="12"/>
  <c r="K2191" i="12"/>
  <c r="J2192" i="12"/>
  <c r="J2200" i="12"/>
  <c r="J2208" i="12"/>
  <c r="J2209" i="12"/>
  <c r="N2216" i="12"/>
  <c r="N2217" i="12"/>
  <c r="K2217" i="12"/>
  <c r="M2224" i="12"/>
  <c r="L2225" i="12"/>
  <c r="K2232" i="12"/>
  <c r="M2233" i="12"/>
  <c r="J2240" i="12"/>
  <c r="J2241" i="12"/>
  <c r="N2248" i="12"/>
  <c r="N2249" i="12"/>
  <c r="K2249" i="12"/>
  <c r="M2256" i="12"/>
  <c r="M1334" i="12"/>
  <c r="M1338" i="12"/>
  <c r="M1342" i="12"/>
  <c r="M1346" i="12"/>
  <c r="M1350" i="12"/>
  <c r="M1354" i="12"/>
  <c r="M1358" i="12"/>
  <c r="M1361" i="12"/>
  <c r="M1363" i="12"/>
  <c r="M1365" i="12"/>
  <c r="M1367" i="12"/>
  <c r="M1369" i="12"/>
  <c r="M1371" i="12"/>
  <c r="N1373" i="12"/>
  <c r="M1374" i="12"/>
  <c r="L1376" i="12"/>
  <c r="N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K1424" i="12"/>
  <c r="K1432" i="12"/>
  <c r="M1437" i="12"/>
  <c r="N1442" i="12"/>
  <c r="K1448" i="12"/>
  <c r="M1453" i="12"/>
  <c r="N1458" i="12"/>
  <c r="K1464" i="12"/>
  <c r="M1469" i="12"/>
  <c r="M1473" i="12"/>
  <c r="M1477" i="12"/>
  <c r="M1481" i="12"/>
  <c r="M1485" i="12"/>
  <c r="M1489" i="12"/>
  <c r="M1493" i="12"/>
  <c r="M1497" i="12"/>
  <c r="M1501" i="12"/>
  <c r="M1505" i="12"/>
  <c r="M1509" i="12"/>
  <c r="M1513" i="12"/>
  <c r="M1517" i="12"/>
  <c r="M1521" i="12"/>
  <c r="M1525" i="12"/>
  <c r="M1529" i="12"/>
  <c r="M1533" i="12"/>
  <c r="M1537" i="12"/>
  <c r="M1541" i="12"/>
  <c r="M1545" i="12"/>
  <c r="M1549" i="12"/>
  <c r="M1553" i="12"/>
  <c r="M1557" i="12"/>
  <c r="M1561" i="12"/>
  <c r="M1565" i="12"/>
  <c r="M1569" i="12"/>
  <c r="M1573" i="12"/>
  <c r="M1577" i="12"/>
  <c r="M1581" i="12"/>
  <c r="M1585" i="12"/>
  <c r="M1589" i="12"/>
  <c r="M1593" i="12"/>
  <c r="M1597" i="12"/>
  <c r="M1601" i="12"/>
  <c r="M1605" i="12"/>
  <c r="M1609" i="12"/>
  <c r="M1613" i="12"/>
  <c r="M1617" i="12"/>
  <c r="M1621" i="12"/>
  <c r="M1625" i="12"/>
  <c r="M1629" i="12"/>
  <c r="M1633" i="12"/>
  <c r="M1644" i="12"/>
  <c r="L1646" i="12"/>
  <c r="K1660" i="12"/>
  <c r="J1661" i="12"/>
  <c r="O1661" i="12" s="1"/>
  <c r="J1674" i="12"/>
  <c r="L1677" i="12"/>
  <c r="K1697" i="12"/>
  <c r="K1704" i="12"/>
  <c r="K1713" i="12"/>
  <c r="K1720" i="12"/>
  <c r="K1729" i="12"/>
  <c r="K1736" i="12"/>
  <c r="K1745" i="12"/>
  <c r="K1752" i="12"/>
  <c r="K1761" i="12"/>
  <c r="K1768" i="12"/>
  <c r="K1777" i="12"/>
  <c r="K1784" i="12"/>
  <c r="K1793" i="12"/>
  <c r="K1800" i="12"/>
  <c r="K1809" i="12"/>
  <c r="K1821" i="12"/>
  <c r="N1821" i="12"/>
  <c r="K2022" i="12"/>
  <c r="K1479" i="12"/>
  <c r="K1495" i="12"/>
  <c r="K1511" i="12"/>
  <c r="K1527" i="12"/>
  <c r="K1543" i="12"/>
  <c r="K1559" i="12"/>
  <c r="K1575" i="12"/>
  <c r="K1591" i="12"/>
  <c r="K1607" i="12"/>
  <c r="K1623" i="12"/>
  <c r="J1638" i="12"/>
  <c r="L1641" i="12"/>
  <c r="K1656" i="12"/>
  <c r="J1657" i="12"/>
  <c r="M1672" i="12"/>
  <c r="K1686" i="12"/>
  <c r="K1689" i="12"/>
  <c r="L1693" i="12"/>
  <c r="M1700" i="12"/>
  <c r="L1709" i="12"/>
  <c r="M1716" i="12"/>
  <c r="L1725" i="12"/>
  <c r="M1732" i="12"/>
  <c r="L1741" i="12"/>
  <c r="M1748" i="12"/>
  <c r="L1757" i="12"/>
  <c r="M1764" i="12"/>
  <c r="L1773" i="12"/>
  <c r="M1780" i="12"/>
  <c r="L1789" i="12"/>
  <c r="M1796" i="12"/>
  <c r="L1805" i="12"/>
  <c r="L1825" i="12"/>
  <c r="N2012" i="12"/>
  <c r="L2012" i="12"/>
  <c r="M2016" i="12"/>
  <c r="K2028" i="12"/>
  <c r="K1426" i="12"/>
  <c r="J1437" i="12"/>
  <c r="J1445" i="12"/>
  <c r="J1453" i="12"/>
  <c r="J1461" i="12"/>
  <c r="J1469" i="12"/>
  <c r="K1474" i="12"/>
  <c r="M1479" i="12"/>
  <c r="J1485" i="12"/>
  <c r="K1490" i="12"/>
  <c r="M1495" i="12"/>
  <c r="J1501" i="12"/>
  <c r="K1506" i="12"/>
  <c r="M1511" i="12"/>
  <c r="J1517" i="12"/>
  <c r="K1522" i="12"/>
  <c r="M1527" i="12"/>
  <c r="J1533" i="12"/>
  <c r="K1538" i="12"/>
  <c r="M1543" i="12"/>
  <c r="J1549" i="12"/>
  <c r="K1554" i="12"/>
  <c r="M1559" i="12"/>
  <c r="J1565" i="12"/>
  <c r="K1570" i="12"/>
  <c r="M1575" i="12"/>
  <c r="J1581" i="12"/>
  <c r="K1586" i="12"/>
  <c r="M1591" i="12"/>
  <c r="J1597" i="12"/>
  <c r="K1602" i="12"/>
  <c r="M1607" i="12"/>
  <c r="J1613" i="12"/>
  <c r="K1618" i="12"/>
  <c r="M1623" i="12"/>
  <c r="J1629" i="12"/>
  <c r="K1634" i="12"/>
  <c r="K1637" i="12"/>
  <c r="J1640" i="12"/>
  <c r="K1652" i="12"/>
  <c r="J1653" i="12"/>
  <c r="K1666" i="12"/>
  <c r="K1669" i="12"/>
  <c r="J1672" i="12"/>
  <c r="K1684" i="12"/>
  <c r="J1685" i="12"/>
  <c r="N1693" i="12"/>
  <c r="J1696" i="12"/>
  <c r="J1705" i="12"/>
  <c r="M1712" i="12"/>
  <c r="K1721" i="12"/>
  <c r="N1725" i="12"/>
  <c r="J1728" i="12"/>
  <c r="J1737" i="12"/>
  <c r="M1744" i="12"/>
  <c r="K1753" i="12"/>
  <c r="N1757" i="12"/>
  <c r="J1760" i="12"/>
  <c r="J1769" i="12"/>
  <c r="M1776" i="12"/>
  <c r="K1785" i="12"/>
  <c r="N1789" i="12"/>
  <c r="J1792" i="12"/>
  <c r="J1801" i="12"/>
  <c r="M1808" i="12"/>
  <c r="L1813" i="12"/>
  <c r="K1829" i="12"/>
  <c r="N1829" i="12"/>
  <c r="K2018" i="12"/>
  <c r="K1441" i="12"/>
  <c r="K1457" i="12"/>
  <c r="N1471" i="12"/>
  <c r="N1479" i="12"/>
  <c r="N1487" i="12"/>
  <c r="N1495" i="12"/>
  <c r="N1503" i="12"/>
  <c r="N1511" i="12"/>
  <c r="N1519" i="12"/>
  <c r="N1527" i="12"/>
  <c r="N1535" i="12"/>
  <c r="N1543" i="12"/>
  <c r="N1551" i="12"/>
  <c r="N1559" i="12"/>
  <c r="N1567" i="12"/>
  <c r="N1575" i="12"/>
  <c r="N1583" i="12"/>
  <c r="N1591" i="12"/>
  <c r="N1599" i="12"/>
  <c r="N1607" i="12"/>
  <c r="N1615" i="12"/>
  <c r="N1623" i="12"/>
  <c r="N1631" i="12"/>
  <c r="N1641" i="12"/>
  <c r="M1648" i="12"/>
  <c r="M1654" i="12"/>
  <c r="J1662" i="12"/>
  <c r="L1665" i="12"/>
  <c r="L1672" i="12"/>
  <c r="K1680" i="12"/>
  <c r="J1681" i="12"/>
  <c r="K1692" i="12"/>
  <c r="K1701" i="12"/>
  <c r="K1708" i="12"/>
  <c r="K1717" i="12"/>
  <c r="K1724" i="12"/>
  <c r="K1733" i="12"/>
  <c r="K1740" i="12"/>
  <c r="K1749" i="12"/>
  <c r="K1756" i="12"/>
  <c r="K1765" i="12"/>
  <c r="K1772" i="12"/>
  <c r="K1781" i="12"/>
  <c r="K1788" i="12"/>
  <c r="K1797" i="12"/>
  <c r="K1804" i="12"/>
  <c r="K1817" i="12"/>
  <c r="N1817" i="12"/>
  <c r="M1833" i="12"/>
  <c r="N1820" i="12"/>
  <c r="N1836" i="12"/>
  <c r="N1844" i="12"/>
  <c r="N1852" i="12"/>
  <c r="N1860" i="12"/>
  <c r="N1868" i="12"/>
  <c r="N1876" i="12"/>
  <c r="N1884" i="12"/>
  <c r="N1892" i="12"/>
  <c r="N1900" i="12"/>
  <c r="N2017" i="12"/>
  <c r="N2034" i="12"/>
  <c r="K2034" i="12"/>
  <c r="M2044" i="12"/>
  <c r="L2045" i="12"/>
  <c r="M2050" i="12"/>
  <c r="J2060" i="12"/>
  <c r="J2061" i="12"/>
  <c r="N2066" i="12"/>
  <c r="K2066" i="12"/>
  <c r="M2076" i="12"/>
  <c r="M2077" i="12"/>
  <c r="M2078" i="12"/>
  <c r="J2081" i="12"/>
  <c r="N2082" i="12"/>
  <c r="K2082" i="12"/>
  <c r="M2085" i="12"/>
  <c r="M2086" i="12"/>
  <c r="J2089" i="12"/>
  <c r="N2090" i="12"/>
  <c r="K2090" i="12"/>
  <c r="M2093" i="12"/>
  <c r="M2094" i="12"/>
  <c r="J2097" i="12"/>
  <c r="N2098" i="12"/>
  <c r="K2098" i="12"/>
  <c r="M2101" i="12"/>
  <c r="M2102" i="12"/>
  <c r="J2105" i="12"/>
  <c r="N2106" i="12"/>
  <c r="K2106" i="12"/>
  <c r="M2109" i="12"/>
  <c r="M2110" i="12"/>
  <c r="J2113" i="12"/>
  <c r="N2114" i="12"/>
  <c r="K2114" i="12"/>
  <c r="M2117" i="12"/>
  <c r="M2118" i="12"/>
  <c r="J2121" i="12"/>
  <c r="N2122" i="12"/>
  <c r="K2122" i="12"/>
  <c r="M2125" i="12"/>
  <c r="M2126" i="12"/>
  <c r="J2129" i="12"/>
  <c r="N2130" i="12"/>
  <c r="K2130" i="12"/>
  <c r="M2133" i="12"/>
  <c r="M2134" i="12"/>
  <c r="J2137" i="12"/>
  <c r="N2138" i="12"/>
  <c r="K2138" i="12"/>
  <c r="M2141" i="12"/>
  <c r="M2142" i="12"/>
  <c r="J2145" i="12"/>
  <c r="N2146" i="12"/>
  <c r="K2146" i="12"/>
  <c r="M2149" i="12"/>
  <c r="M2150" i="12"/>
  <c r="J2153" i="12"/>
  <c r="N2154" i="12"/>
  <c r="K2154" i="12"/>
  <c r="N1849" i="12"/>
  <c r="N1865" i="12"/>
  <c r="N1881" i="12"/>
  <c r="N1897" i="12"/>
  <c r="J2013" i="12"/>
  <c r="J2014" i="12"/>
  <c r="J2024" i="12"/>
  <c r="J2029" i="12"/>
  <c r="J2030" i="12"/>
  <c r="J2040" i="12"/>
  <c r="J2041" i="12"/>
  <c r="N2046" i="12"/>
  <c r="K2046" i="12"/>
  <c r="M2056" i="12"/>
  <c r="L2057" i="12"/>
  <c r="M2062" i="12"/>
  <c r="J2072" i="12"/>
  <c r="J2073" i="12"/>
  <c r="N1690" i="12"/>
  <c r="N1706" i="12"/>
  <c r="N1722" i="12"/>
  <c r="N1738" i="12"/>
  <c r="N1754" i="12"/>
  <c r="N1770" i="12"/>
  <c r="N1786" i="12"/>
  <c r="N1802" i="12"/>
  <c r="N1814" i="12"/>
  <c r="N1822" i="12"/>
  <c r="N1830" i="12"/>
  <c r="J1837" i="12"/>
  <c r="N1842" i="12"/>
  <c r="L1848" i="12"/>
  <c r="J1853" i="12"/>
  <c r="N1858" i="12"/>
  <c r="L1864" i="12"/>
  <c r="J1869" i="12"/>
  <c r="N1874" i="12"/>
  <c r="L1880" i="12"/>
  <c r="J1885" i="12"/>
  <c r="N1890" i="12"/>
  <c r="L1896" i="12"/>
  <c r="J1901" i="12"/>
  <c r="M1906" i="12"/>
  <c r="M1908" i="12"/>
  <c r="M1910" i="12"/>
  <c r="M1912" i="12"/>
  <c r="M1914" i="12"/>
  <c r="M1916" i="12"/>
  <c r="M1918" i="12"/>
  <c r="M1920" i="12"/>
  <c r="M1922" i="12"/>
  <c r="M1924" i="12"/>
  <c r="M1926" i="12"/>
  <c r="M1928" i="12"/>
  <c r="M1930" i="12"/>
  <c r="M1932" i="12"/>
  <c r="M1934" i="12"/>
  <c r="M1936" i="12"/>
  <c r="M1938" i="12"/>
  <c r="M1940" i="12"/>
  <c r="M1942" i="12"/>
  <c r="M1944" i="12"/>
  <c r="M1946" i="12"/>
  <c r="M1948" i="12"/>
  <c r="M1950" i="12"/>
  <c r="M1952" i="12"/>
  <c r="M1954" i="12"/>
  <c r="M1956" i="12"/>
  <c r="M1958" i="12"/>
  <c r="M1960" i="12"/>
  <c r="M1962" i="12"/>
  <c r="M1964" i="12"/>
  <c r="M1966" i="12"/>
  <c r="M1968" i="12"/>
  <c r="M1970" i="12"/>
  <c r="M1972" i="12"/>
  <c r="M1974" i="12"/>
  <c r="M1976" i="12"/>
  <c r="M1978" i="12"/>
  <c r="M1980" i="12"/>
  <c r="M1982" i="12"/>
  <c r="M1984" i="12"/>
  <c r="M1986" i="12"/>
  <c r="M1988" i="12"/>
  <c r="M1990" i="12"/>
  <c r="M1992" i="12"/>
  <c r="M1994" i="12"/>
  <c r="M1996" i="12"/>
  <c r="M1998" i="12"/>
  <c r="M2000" i="12"/>
  <c r="M2002" i="12"/>
  <c r="M2004" i="12"/>
  <c r="M2006" i="12"/>
  <c r="M2008" i="12"/>
  <c r="M2010" i="12"/>
  <c r="M2013" i="12"/>
  <c r="M2020" i="12"/>
  <c r="K2025" i="12"/>
  <c r="K2026" i="12"/>
  <c r="K2036" i="12"/>
  <c r="M2037" i="12"/>
  <c r="J2042" i="12"/>
  <c r="N2052" i="12"/>
  <c r="N2053" i="12"/>
  <c r="K2053" i="12"/>
  <c r="L2058" i="12"/>
  <c r="K2068" i="12"/>
  <c r="M2069" i="12"/>
  <c r="J2074" i="12"/>
  <c r="N1635" i="12"/>
  <c r="N1651" i="12"/>
  <c r="O1651" i="12" s="1"/>
  <c r="N1667" i="12"/>
  <c r="O1667" i="12" s="1"/>
  <c r="N1683" i="12"/>
  <c r="O1683" i="12" s="1"/>
  <c r="J1694" i="12"/>
  <c r="J1702" i="12"/>
  <c r="J1710" i="12"/>
  <c r="J1718" i="12"/>
  <c r="J1726" i="12"/>
  <c r="J1734" i="12"/>
  <c r="O1734" i="12" s="1"/>
  <c r="J1742" i="12"/>
  <c r="J1750" i="12"/>
  <c r="J1758" i="12"/>
  <c r="J1766" i="12"/>
  <c r="J1774" i="12"/>
  <c r="J1782" i="12"/>
  <c r="J1790" i="12"/>
  <c r="J1798" i="12"/>
  <c r="O1798" i="12" s="1"/>
  <c r="J1806" i="12"/>
  <c r="M1812" i="12"/>
  <c r="J1818" i="12"/>
  <c r="N1823" i="12"/>
  <c r="M1828" i="12"/>
  <c r="J1834" i="12"/>
  <c r="O1834" i="12" s="1"/>
  <c r="J1838" i="12"/>
  <c r="J1842" i="12"/>
  <c r="J1846" i="12"/>
  <c r="J1850" i="12"/>
  <c r="J1854" i="12"/>
  <c r="J1858" i="12"/>
  <c r="J1862" i="12"/>
  <c r="J1866" i="12"/>
  <c r="J1870" i="12"/>
  <c r="J1874" i="12"/>
  <c r="J1878" i="12"/>
  <c r="J1882" i="12"/>
  <c r="J1886" i="12"/>
  <c r="O1886" i="12" s="1"/>
  <c r="J1890" i="12"/>
  <c r="J1894" i="12"/>
  <c r="J1898" i="12"/>
  <c r="J1902" i="12"/>
  <c r="J1906" i="12"/>
  <c r="J1910" i="12"/>
  <c r="J1914" i="12"/>
  <c r="J1918" i="12"/>
  <c r="J1922" i="12"/>
  <c r="J1926" i="12"/>
  <c r="J1930" i="12"/>
  <c r="J1934" i="12"/>
  <c r="J1938" i="12"/>
  <c r="J1942" i="12"/>
  <c r="J1946" i="12"/>
  <c r="J1950" i="12"/>
  <c r="J1954" i="12"/>
  <c r="J1958" i="12"/>
  <c r="J1962" i="12"/>
  <c r="J1966" i="12"/>
  <c r="J1970" i="12"/>
  <c r="J1974" i="12"/>
  <c r="J1978" i="12"/>
  <c r="J1982" i="12"/>
  <c r="J1986" i="12"/>
  <c r="J1990" i="12"/>
  <c r="J1994" i="12"/>
  <c r="J1998" i="12"/>
  <c r="J2002" i="12"/>
  <c r="J2006" i="12"/>
  <c r="J2010" i="12"/>
  <c r="L2021" i="12"/>
  <c r="J2032" i="12"/>
  <c r="J2033" i="12"/>
  <c r="N2038" i="12"/>
  <c r="K2038" i="12"/>
  <c r="K2048" i="12"/>
  <c r="M2049" i="12"/>
  <c r="J2054" i="12"/>
  <c r="L2060" i="12"/>
  <c r="M2064" i="12"/>
  <c r="L2065" i="12"/>
  <c r="M2070" i="12"/>
  <c r="M2080" i="12"/>
  <c r="M2096" i="12"/>
  <c r="M2112" i="12"/>
  <c r="M2128" i="12"/>
  <c r="M2144" i="12"/>
  <c r="N2156" i="12"/>
  <c r="N2158" i="12"/>
  <c r="N2160" i="12"/>
  <c r="N2162" i="12"/>
  <c r="N2164" i="12"/>
  <c r="N2166" i="12"/>
  <c r="N2168" i="12"/>
  <c r="N2170" i="12"/>
  <c r="N2172" i="12"/>
  <c r="N2174" i="12"/>
  <c r="N2176" i="12"/>
  <c r="N2178" i="12"/>
  <c r="N2180" i="12"/>
  <c r="N2182" i="12"/>
  <c r="N2184" i="12"/>
  <c r="N2186" i="12"/>
  <c r="N2188" i="12"/>
  <c r="N2190" i="12"/>
  <c r="J2196" i="12"/>
  <c r="J2204" i="12"/>
  <c r="J2205" i="12"/>
  <c r="N2212" i="12"/>
  <c r="N2213" i="12"/>
  <c r="K2213" i="12"/>
  <c r="M2220" i="12"/>
  <c r="L2221" i="12"/>
  <c r="K2228" i="12"/>
  <c r="M2229" i="12"/>
  <c r="J2236" i="12"/>
  <c r="J2237" i="12"/>
  <c r="N2244" i="12"/>
  <c r="N2245" i="12"/>
  <c r="K2245" i="12"/>
  <c r="M2252" i="12"/>
  <c r="L2253" i="12"/>
  <c r="K2260" i="12"/>
  <c r="M2261" i="12"/>
  <c r="J2268" i="12"/>
  <c r="J2269" i="12"/>
  <c r="N2276" i="12"/>
  <c r="N2277" i="12"/>
  <c r="K2277" i="12"/>
  <c r="M2284" i="12"/>
  <c r="L2285" i="12"/>
  <c r="K2292" i="12"/>
  <c r="M2293" i="12"/>
  <c r="J2301" i="12"/>
  <c r="N2302" i="12"/>
  <c r="K2302" i="12"/>
  <c r="K2194" i="12"/>
  <c r="K2195" i="12"/>
  <c r="M2197" i="12"/>
  <c r="J2202" i="12"/>
  <c r="N2203" i="12"/>
  <c r="N2206" i="12"/>
  <c r="K2206" i="12"/>
  <c r="L2214" i="12"/>
  <c r="M2222" i="12"/>
  <c r="J2230" i="12"/>
  <c r="N2238" i="12"/>
  <c r="K2238" i="12"/>
  <c r="L2246" i="12"/>
  <c r="M2254" i="12"/>
  <c r="J2262" i="12"/>
  <c r="N2270" i="12"/>
  <c r="K2270" i="12"/>
  <c r="L2278" i="12"/>
  <c r="M2286" i="12"/>
  <c r="J2294" i="12"/>
  <c r="N2297" i="12"/>
  <c r="L2297" i="12"/>
  <c r="L2298" i="12"/>
  <c r="L2015" i="12"/>
  <c r="N2023" i="12"/>
  <c r="J2027" i="12"/>
  <c r="L2031" i="12"/>
  <c r="N2039" i="12"/>
  <c r="J2043" i="12"/>
  <c r="L2047" i="12"/>
  <c r="N2055" i="12"/>
  <c r="J2059" i="12"/>
  <c r="L2063" i="12"/>
  <c r="N2071" i="12"/>
  <c r="J2075" i="12"/>
  <c r="L2079" i="12"/>
  <c r="N2087" i="12"/>
  <c r="J2091" i="12"/>
  <c r="L2095" i="12"/>
  <c r="N2103" i="12"/>
  <c r="J2107" i="12"/>
  <c r="L2111" i="12"/>
  <c r="N2119" i="12"/>
  <c r="J2123" i="12"/>
  <c r="L2127" i="12"/>
  <c r="N2135" i="12"/>
  <c r="J2139" i="12"/>
  <c r="L2143" i="12"/>
  <c r="N2151" i="12"/>
  <c r="J2155" i="12"/>
  <c r="J2157" i="12"/>
  <c r="J2159" i="12"/>
  <c r="J2161" i="12"/>
  <c r="J2163" i="12"/>
  <c r="J2165" i="12"/>
  <c r="J2167" i="12"/>
  <c r="J2169" i="12"/>
  <c r="J2171" i="12"/>
  <c r="J2173" i="12"/>
  <c r="J2175" i="12"/>
  <c r="J2177" i="12"/>
  <c r="J2179" i="12"/>
  <c r="J2181" i="12"/>
  <c r="J2183" i="12"/>
  <c r="J2185" i="12"/>
  <c r="J2187" i="12"/>
  <c r="J2189" i="12"/>
  <c r="J2191" i="12"/>
  <c r="M2192" i="12"/>
  <c r="M2200" i="12"/>
  <c r="K2181" i="12"/>
  <c r="K2189" i="12"/>
  <c r="N2208" i="12"/>
  <c r="K2209" i="12"/>
  <c r="L2217" i="12"/>
  <c r="M2225" i="12"/>
  <c r="J2233" i="12"/>
  <c r="N2241" i="12"/>
  <c r="J2248" i="12"/>
  <c r="M2249" i="12"/>
  <c r="K2256" i="12"/>
  <c r="L2257" i="12"/>
  <c r="K2264" i="12"/>
  <c r="M2265" i="12"/>
  <c r="J2272" i="12"/>
  <c r="J2273" i="12"/>
  <c r="N2280" i="12"/>
  <c r="N2281" i="12"/>
  <c r="K2281" i="12"/>
  <c r="M2288" i="12"/>
  <c r="L2289" i="12"/>
  <c r="L2080" i="12"/>
  <c r="N2088" i="12"/>
  <c r="J2092" i="12"/>
  <c r="L2096" i="12"/>
  <c r="N2104" i="12"/>
  <c r="J2108" i="12"/>
  <c r="L2112" i="12"/>
  <c r="N2120" i="12"/>
  <c r="J2124" i="12"/>
  <c r="L2128" i="12"/>
  <c r="N2136" i="12"/>
  <c r="J2140" i="12"/>
  <c r="L2144" i="12"/>
  <c r="N2152" i="12"/>
  <c r="J2193" i="12"/>
  <c r="N2198" i="12"/>
  <c r="M2198" i="12"/>
  <c r="M2199" i="12"/>
  <c r="L2201" i="12"/>
  <c r="M2210" i="12"/>
  <c r="J2218" i="12"/>
  <c r="N2226" i="12"/>
  <c r="K2226" i="12"/>
  <c r="L2234" i="12"/>
  <c r="M2242" i="12"/>
  <c r="J2250" i="12"/>
  <c r="N2258" i="12"/>
  <c r="K2258" i="12"/>
  <c r="L2266" i="12"/>
  <c r="M2274" i="12"/>
  <c r="J2282" i="12"/>
  <c r="N2290" i="12"/>
  <c r="K2290" i="12"/>
  <c r="K2305" i="12"/>
  <c r="J2306" i="12"/>
  <c r="N2307" i="12"/>
  <c r="M2308" i="12"/>
  <c r="L2308" i="12"/>
  <c r="K2309" i="12"/>
  <c r="J2310" i="12"/>
  <c r="N2311" i="12"/>
  <c r="M2312" i="12"/>
  <c r="L2312" i="12"/>
  <c r="K2313" i="12"/>
  <c r="J2314" i="12"/>
  <c r="N2315" i="12"/>
  <c r="M2316" i="12"/>
  <c r="L2316" i="12"/>
  <c r="K2317" i="12"/>
  <c r="J2318" i="12"/>
  <c r="N2319" i="12"/>
  <c r="M2320" i="12"/>
  <c r="L2320" i="12"/>
  <c r="K2321" i="12"/>
  <c r="J2322" i="12"/>
  <c r="N2323" i="12"/>
  <c r="M2324" i="12"/>
  <c r="L2324" i="12"/>
  <c r="K2325" i="12"/>
  <c r="J2326" i="12"/>
  <c r="N2327" i="12"/>
  <c r="M2328" i="12"/>
  <c r="L2328" i="12"/>
  <c r="K2329" i="12"/>
  <c r="J2330" i="12"/>
  <c r="N2331" i="12"/>
  <c r="M2332" i="12"/>
  <c r="L2332" i="12"/>
  <c r="K2333" i="12"/>
  <c r="J2334" i="12"/>
  <c r="N2335" i="12"/>
  <c r="M2336" i="12"/>
  <c r="L2336" i="12"/>
  <c r="K2337" i="12"/>
  <c r="J2338" i="12"/>
  <c r="N2339" i="12"/>
  <c r="M2340" i="12"/>
  <c r="L2340" i="12"/>
  <c r="K2341" i="12"/>
  <c r="J2342" i="12"/>
  <c r="N2343" i="12"/>
  <c r="M2344" i="12"/>
  <c r="L2344" i="12"/>
  <c r="K2345" i="12"/>
  <c r="J2346" i="12"/>
  <c r="N2347" i="12"/>
  <c r="M2348" i="12"/>
  <c r="L2348" i="12"/>
  <c r="K2349" i="12"/>
  <c r="J2350" i="12"/>
  <c r="N2351" i="12"/>
  <c r="M2352" i="12"/>
  <c r="L2352" i="12"/>
  <c r="K2353" i="12"/>
  <c r="J2354" i="12"/>
  <c r="N2355" i="12"/>
  <c r="M2356" i="12"/>
  <c r="L2356" i="12"/>
  <c r="K2357" i="12"/>
  <c r="J2358" i="12"/>
  <c r="N2359" i="12"/>
  <c r="M2360" i="12"/>
  <c r="L2360" i="12"/>
  <c r="K2361" i="12"/>
  <c r="J2362" i="12"/>
  <c r="N2363" i="12"/>
  <c r="M2364" i="12"/>
  <c r="L2364" i="12"/>
  <c r="K2365" i="12"/>
  <c r="J2366" i="12"/>
  <c r="N2367" i="12"/>
  <c r="M2368" i="12"/>
  <c r="L2368" i="12"/>
  <c r="K2369" i="12"/>
  <c r="J2370" i="12"/>
  <c r="N2371" i="12"/>
  <c r="M2372" i="12"/>
  <c r="L2372" i="12"/>
  <c r="K2373" i="12"/>
  <c r="M2304" i="12"/>
  <c r="L2381" i="12"/>
  <c r="K2386" i="12"/>
  <c r="M2388" i="12"/>
  <c r="L2394" i="12"/>
  <c r="J2396" i="12"/>
  <c r="J2402" i="12"/>
  <c r="M2403" i="12"/>
  <c r="M2422" i="12"/>
  <c r="M2425" i="12"/>
  <c r="N2374" i="12"/>
  <c r="K2374" i="12"/>
  <c r="L2379" i="12"/>
  <c r="K2380" i="12"/>
  <c r="L2382" i="12"/>
  <c r="J2387" i="12"/>
  <c r="N2395" i="12"/>
  <c r="M2395" i="12"/>
  <c r="J2408" i="12"/>
  <c r="N2411" i="12"/>
  <c r="L2207" i="12"/>
  <c r="N2215" i="12"/>
  <c r="J2219" i="12"/>
  <c r="L2223" i="12"/>
  <c r="N2231" i="12"/>
  <c r="J2235" i="12"/>
  <c r="L2239" i="12"/>
  <c r="N2247" i="12"/>
  <c r="J2251" i="12"/>
  <c r="L2255" i="12"/>
  <c r="N2263" i="12"/>
  <c r="J2267" i="12"/>
  <c r="L2271" i="12"/>
  <c r="N2279" i="12"/>
  <c r="J2283" i="12"/>
  <c r="L2287" i="12"/>
  <c r="N2295" i="12"/>
  <c r="J2299" i="12"/>
  <c r="L2303" i="12"/>
  <c r="L2377" i="12"/>
  <c r="K2384" i="12"/>
  <c r="K2390" i="12"/>
  <c r="M2392" i="12"/>
  <c r="L2398" i="12"/>
  <c r="J2400" i="12"/>
  <c r="N2406" i="12"/>
  <c r="L2409" i="12"/>
  <c r="K2416" i="12"/>
  <c r="M2419" i="12"/>
  <c r="N2296" i="12"/>
  <c r="J2300" i="12"/>
  <c r="L2304" i="12"/>
  <c r="L2375" i="12"/>
  <c r="K2376" i="12"/>
  <c r="L2378" i="12"/>
  <c r="J2383" i="12"/>
  <c r="N2391" i="12"/>
  <c r="M2391" i="12"/>
  <c r="L2399" i="12"/>
  <c r="L2414" i="12"/>
  <c r="N2417" i="12"/>
  <c r="L2424" i="12"/>
  <c r="K2427" i="12"/>
  <c r="J2431" i="12"/>
  <c r="M2439" i="12"/>
  <c r="K2443" i="12"/>
  <c r="J2447" i="12"/>
  <c r="M2455" i="12"/>
  <c r="K2459" i="12"/>
  <c r="J2463" i="12"/>
  <c r="M2470" i="12"/>
  <c r="M2471" i="12"/>
  <c r="M2480" i="12"/>
  <c r="M2486" i="12"/>
  <c r="M2487" i="12"/>
  <c r="M2496" i="12"/>
  <c r="M2502" i="12"/>
  <c r="M2503" i="12"/>
  <c r="M2476" i="12"/>
  <c r="M2482" i="12"/>
  <c r="M2483" i="12"/>
  <c r="M2492" i="12"/>
  <c r="M2498" i="12"/>
  <c r="M2499" i="12"/>
  <c r="N2385" i="12"/>
  <c r="J2389" i="12"/>
  <c r="L2393" i="12"/>
  <c r="N2401" i="12"/>
  <c r="N2429" i="12"/>
  <c r="N2433" i="12"/>
  <c r="N2437" i="12"/>
  <c r="N2441" i="12"/>
  <c r="N2445" i="12"/>
  <c r="N2449" i="12"/>
  <c r="N2453" i="12"/>
  <c r="N2457" i="12"/>
  <c r="N2461" i="12"/>
  <c r="N2465" i="12"/>
  <c r="J2472" i="12"/>
  <c r="L2478" i="12"/>
  <c r="N2479" i="12"/>
  <c r="J2488" i="12"/>
  <c r="L2494" i="12"/>
  <c r="N2495" i="12"/>
  <c r="M2389" i="12"/>
  <c r="M2404" i="12"/>
  <c r="K2405" i="12"/>
  <c r="M2410" i="12"/>
  <c r="K2412" i="12"/>
  <c r="M2415" i="12"/>
  <c r="N2418" i="12"/>
  <c r="M2421" i="12"/>
  <c r="J2423" i="12"/>
  <c r="N2426" i="12"/>
  <c r="K2428" i="12"/>
  <c r="L2430" i="12"/>
  <c r="M2434" i="12"/>
  <c r="M2436" i="12"/>
  <c r="J2438" i="12"/>
  <c r="L2440" i="12"/>
  <c r="N2442" i="12"/>
  <c r="K2444" i="12"/>
  <c r="L2446" i="12"/>
  <c r="M2450" i="12"/>
  <c r="M2452" i="12"/>
  <c r="J2454" i="12"/>
  <c r="L2456" i="12"/>
  <c r="N2458" i="12"/>
  <c r="K2460" i="12"/>
  <c r="L2462" i="12"/>
  <c r="M2466" i="12"/>
  <c r="M2468" i="12"/>
  <c r="N2472" i="12"/>
  <c r="N2474" i="12"/>
  <c r="J2475" i="12"/>
  <c r="L2484" i="12"/>
  <c r="L2490" i="12"/>
  <c r="N2491" i="12"/>
  <c r="M2500" i="12"/>
  <c r="L2469" i="12"/>
  <c r="L2485" i="12"/>
  <c r="L2501" i="12"/>
  <c r="J2623" i="12"/>
  <c r="N2477" i="12"/>
  <c r="N2493" i="12"/>
  <c r="L2505" i="12"/>
  <c r="K2507" i="12"/>
  <c r="M2511" i="12"/>
  <c r="L2513" i="12"/>
  <c r="K2515" i="12"/>
  <c r="M2519" i="12"/>
  <c r="L2521" i="12"/>
  <c r="K2523" i="12"/>
  <c r="M2527" i="12"/>
  <c r="L2529" i="12"/>
  <c r="K2531" i="12"/>
  <c r="M2535" i="12"/>
  <c r="L2537" i="12"/>
  <c r="K2539" i="12"/>
  <c r="M2543" i="12"/>
  <c r="L2545" i="12"/>
  <c r="K2547" i="12"/>
  <c r="M2551" i="12"/>
  <c r="L2553" i="12"/>
  <c r="K2555" i="12"/>
  <c r="M2559" i="12"/>
  <c r="L2561" i="12"/>
  <c r="K2563" i="12"/>
  <c r="M2567" i="12"/>
  <c r="L2569" i="12"/>
  <c r="K2571" i="12"/>
  <c r="M2575" i="12"/>
  <c r="L2577" i="12"/>
  <c r="K2579" i="12"/>
  <c r="M2583" i="12"/>
  <c r="L2585" i="12"/>
  <c r="K2587" i="12"/>
  <c r="M2591" i="12"/>
  <c r="L2593" i="12"/>
  <c r="K2595" i="12"/>
  <c r="M2599" i="12"/>
  <c r="L2601" i="12"/>
  <c r="K2603" i="12"/>
  <c r="K2481" i="12"/>
  <c r="K2497" i="12"/>
  <c r="K2504" i="12"/>
  <c r="M2508" i="12"/>
  <c r="L2510" i="12"/>
  <c r="K2512" i="12"/>
  <c r="M2516" i="12"/>
  <c r="L2518" i="12"/>
  <c r="K2520" i="12"/>
  <c r="M2524" i="12"/>
  <c r="L2526" i="12"/>
  <c r="K2528" i="12"/>
  <c r="M2532" i="12"/>
  <c r="L2534" i="12"/>
  <c r="K2536" i="12"/>
  <c r="M2540" i="12"/>
  <c r="L2542" i="12"/>
  <c r="K2544" i="12"/>
  <c r="M2548" i="12"/>
  <c r="L2550" i="12"/>
  <c r="K2552" i="12"/>
  <c r="M2556" i="12"/>
  <c r="L2558" i="12"/>
  <c r="K2560" i="12"/>
  <c r="M2564" i="12"/>
  <c r="L2566" i="12"/>
  <c r="K2568" i="12"/>
  <c r="M2572" i="12"/>
  <c r="L2574" i="12"/>
  <c r="K2576" i="12"/>
  <c r="M2580" i="12"/>
  <c r="L2582" i="12"/>
  <c r="K2584" i="12"/>
  <c r="M2588" i="12"/>
  <c r="L2590" i="12"/>
  <c r="K2592" i="12"/>
  <c r="M2596" i="12"/>
  <c r="L2598" i="12"/>
  <c r="K2600" i="12"/>
  <c r="N2604" i="12"/>
  <c r="N2605" i="12"/>
  <c r="N2606" i="12"/>
  <c r="N2607" i="12"/>
  <c r="N2608" i="12"/>
  <c r="N2609" i="12"/>
  <c r="N2610" i="12"/>
  <c r="N2611" i="12"/>
  <c r="N2612" i="12"/>
  <c r="N2613" i="12"/>
  <c r="N2614" i="12"/>
  <c r="N2615" i="12"/>
  <c r="N2616" i="12"/>
  <c r="N2617" i="12"/>
  <c r="N2618" i="12"/>
  <c r="N2619" i="12"/>
  <c r="N2620" i="12"/>
  <c r="K2621" i="12"/>
  <c r="N2627" i="12"/>
  <c r="N2643" i="12"/>
  <c r="N2659" i="12"/>
  <c r="L2667" i="12"/>
  <c r="J2627" i="12"/>
  <c r="N2632" i="12"/>
  <c r="L2638" i="12"/>
  <c r="J2643" i="12"/>
  <c r="N2648" i="12"/>
  <c r="L2654" i="12"/>
  <c r="J2659" i="12"/>
  <c r="N2664" i="12"/>
  <c r="N2625" i="12"/>
  <c r="N2629" i="12"/>
  <c r="N2633" i="12"/>
  <c r="O2633" i="12" s="1"/>
  <c r="N2637" i="12"/>
  <c r="O2637" i="12" s="1"/>
  <c r="N2641" i="12"/>
  <c r="O2641" i="12" s="1"/>
  <c r="N2645" i="12"/>
  <c r="O2645" i="12" s="1"/>
  <c r="N2649" i="12"/>
  <c r="N2653" i="12"/>
  <c r="N2657" i="12"/>
  <c r="N2661" i="12"/>
  <c r="O2661" i="12" s="1"/>
  <c r="M2665" i="12"/>
  <c r="K2666" i="12"/>
  <c r="N2630" i="12"/>
  <c r="N2638" i="12"/>
  <c r="N2646" i="12"/>
  <c r="N2654" i="12"/>
  <c r="N2662" i="12"/>
  <c r="M2668" i="12"/>
  <c r="M2670" i="12"/>
  <c r="M2672" i="12"/>
  <c r="M2674" i="12"/>
  <c r="M2676" i="12"/>
  <c r="M2678" i="12"/>
  <c r="M2680" i="12"/>
  <c r="M2682" i="12"/>
  <c r="M2684" i="12"/>
  <c r="M2686" i="12"/>
  <c r="M2688" i="12"/>
  <c r="M2690" i="12"/>
  <c r="M2692" i="12"/>
  <c r="M2694" i="12"/>
  <c r="M2696" i="12"/>
  <c r="M2698" i="12"/>
  <c r="M2700" i="12"/>
  <c r="M2702" i="12"/>
  <c r="M2704" i="12"/>
  <c r="M2706" i="12"/>
  <c r="M2708" i="12"/>
  <c r="M2710" i="12"/>
  <c r="M2712" i="12"/>
  <c r="M2714" i="12"/>
  <c r="M2716" i="12"/>
  <c r="M2718" i="12"/>
  <c r="M2720" i="12"/>
  <c r="K2722" i="12"/>
  <c r="M2726" i="12"/>
  <c r="L2734" i="12"/>
  <c r="K2738" i="12"/>
  <c r="M2742" i="12"/>
  <c r="J2747" i="12"/>
  <c r="J2750" i="12"/>
  <c r="N2754" i="12"/>
  <c r="K2758" i="12"/>
  <c r="L2762" i="12"/>
  <c r="M2762" i="12"/>
  <c r="J2766" i="12"/>
  <c r="N2770" i="12"/>
  <c r="M2774" i="12"/>
  <c r="N2792" i="12"/>
  <c r="K2792" i="12"/>
  <c r="L2729" i="12"/>
  <c r="K2733" i="12"/>
  <c r="M2737" i="12"/>
  <c r="L2745" i="12"/>
  <c r="K2751" i="12"/>
  <c r="L2755" i="12"/>
  <c r="M2755" i="12"/>
  <c r="J2759" i="12"/>
  <c r="N2763" i="12"/>
  <c r="K2767" i="12"/>
  <c r="L2771" i="12"/>
  <c r="M2771" i="12"/>
  <c r="L2728" i="12"/>
  <c r="K2732" i="12"/>
  <c r="M2736" i="12"/>
  <c r="L2744" i="12"/>
  <c r="K2748" i="12"/>
  <c r="L2752" i="12"/>
  <c r="M2752" i="12"/>
  <c r="J2756" i="12"/>
  <c r="N2760" i="12"/>
  <c r="K2764" i="12"/>
  <c r="L2768" i="12"/>
  <c r="M2768" i="12"/>
  <c r="J2772" i="12"/>
  <c r="M2781" i="12"/>
  <c r="J2783" i="12"/>
  <c r="N2784" i="12"/>
  <c r="L2784" i="12"/>
  <c r="L2798" i="12"/>
  <c r="M2723" i="12"/>
  <c r="K2727" i="12"/>
  <c r="L2731" i="12"/>
  <c r="N2733" i="12"/>
  <c r="J2736" i="12"/>
  <c r="M2739" i="12"/>
  <c r="K2743" i="12"/>
  <c r="L2747" i="12"/>
  <c r="K2749" i="12"/>
  <c r="L2753" i="12"/>
  <c r="M2753" i="12"/>
  <c r="J2757" i="12"/>
  <c r="N2761" i="12"/>
  <c r="K2765" i="12"/>
  <c r="L2769" i="12"/>
  <c r="M2769" i="12"/>
  <c r="J2773" i="12"/>
  <c r="J2777" i="12"/>
  <c r="N2785" i="12"/>
  <c r="K2785" i="12"/>
  <c r="L2791" i="12"/>
  <c r="K2793" i="12"/>
  <c r="L2801" i="12"/>
  <c r="L2806" i="12"/>
  <c r="J2817" i="12"/>
  <c r="N2822" i="12"/>
  <c r="M2822" i="12"/>
  <c r="L2831" i="12"/>
  <c r="L2841" i="12"/>
  <c r="L2777" i="12"/>
  <c r="N2789" i="12"/>
  <c r="N2790" i="12"/>
  <c r="N2794" i="12"/>
  <c r="N2795" i="12"/>
  <c r="J2796" i="12"/>
  <c r="J2803" i="12"/>
  <c r="J2809" i="12"/>
  <c r="N2811" i="12"/>
  <c r="N2825" i="12"/>
  <c r="K2825" i="12"/>
  <c r="K2830" i="12"/>
  <c r="N2780" i="12"/>
  <c r="M2786" i="12"/>
  <c r="J2799" i="12"/>
  <c r="J2802" i="12"/>
  <c r="N2810" i="12"/>
  <c r="M2810" i="12"/>
  <c r="L2815" i="12"/>
  <c r="L2833" i="12"/>
  <c r="K2839" i="12"/>
  <c r="J2782" i="12"/>
  <c r="J2788" i="12"/>
  <c r="N2805" i="12"/>
  <c r="K2805" i="12"/>
  <c r="L2807" i="12"/>
  <c r="L2813" i="12"/>
  <c r="L2814" i="12"/>
  <c r="J2823" i="12"/>
  <c r="J2838" i="12"/>
  <c r="N2787" i="12"/>
  <c r="J2797" i="12"/>
  <c r="J2800" i="12"/>
  <c r="J2808" i="12"/>
  <c r="J2816" i="12"/>
  <c r="J2824" i="12"/>
  <c r="J2832" i="12"/>
  <c r="J2840" i="12"/>
  <c r="J2848" i="12"/>
  <c r="J2856" i="12"/>
  <c r="N2870" i="12"/>
  <c r="K2876" i="12"/>
  <c r="M2885" i="12"/>
  <c r="M2886" i="12"/>
  <c r="J2886" i="12"/>
  <c r="N2895" i="12"/>
  <c r="L2898" i="12"/>
  <c r="L2899" i="12"/>
  <c r="N2907" i="12"/>
  <c r="J2846" i="12"/>
  <c r="N2847" i="12"/>
  <c r="N2849" i="12"/>
  <c r="K2849" i="12"/>
  <c r="K2854" i="12"/>
  <c r="K2855" i="12"/>
  <c r="M2857" i="12"/>
  <c r="J2862" i="12"/>
  <c r="M2863" i="12"/>
  <c r="M2868" i="12"/>
  <c r="M2877" i="12"/>
  <c r="M2878" i="12"/>
  <c r="J2878" i="12"/>
  <c r="N2887" i="12"/>
  <c r="L2890" i="12"/>
  <c r="L2891" i="12"/>
  <c r="N2900" i="12"/>
  <c r="N2902" i="12"/>
  <c r="N2917" i="12"/>
  <c r="K2917" i="12"/>
  <c r="L2804" i="12"/>
  <c r="L2812" i="12"/>
  <c r="L2820" i="12"/>
  <c r="L2828" i="12"/>
  <c r="L2836" i="12"/>
  <c r="L2844" i="12"/>
  <c r="L2852" i="12"/>
  <c r="L2860" i="12"/>
  <c r="L2866" i="12"/>
  <c r="K2871" i="12"/>
  <c r="K2879" i="12"/>
  <c r="J2882" i="12"/>
  <c r="N2883" i="12"/>
  <c r="K2892" i="12"/>
  <c r="M2903" i="12"/>
  <c r="L2903" i="12"/>
  <c r="K2910" i="12"/>
  <c r="K2923" i="12"/>
  <c r="J2818" i="12"/>
  <c r="N2819" i="12"/>
  <c r="N2821" i="12"/>
  <c r="K2821" i="12"/>
  <c r="K2826" i="12"/>
  <c r="K2827" i="12"/>
  <c r="M2829" i="12"/>
  <c r="J2834" i="12"/>
  <c r="N2835" i="12"/>
  <c r="N2837" i="12"/>
  <c r="K2837" i="12"/>
  <c r="K2842" i="12"/>
  <c r="K2843" i="12"/>
  <c r="M2845" i="12"/>
  <c r="J2850" i="12"/>
  <c r="N2851" i="12"/>
  <c r="N2853" i="12"/>
  <c r="K2853" i="12"/>
  <c r="K2858" i="12"/>
  <c r="K2859" i="12"/>
  <c r="M2861" i="12"/>
  <c r="J2867" i="12"/>
  <c r="L2869" i="12"/>
  <c r="N2874" i="12"/>
  <c r="J2875" i="12"/>
  <c r="M2884" i="12"/>
  <c r="J2884" i="12"/>
  <c r="N2893" i="12"/>
  <c r="K2894" i="12"/>
  <c r="J2906" i="12"/>
  <c r="J2911" i="12"/>
  <c r="M2901" i="12"/>
  <c r="K2908" i="12"/>
  <c r="N2914" i="12"/>
  <c r="N2915" i="12"/>
  <c r="N2919" i="12"/>
  <c r="N2920" i="12"/>
  <c r="J2921" i="12"/>
  <c r="M2932" i="12"/>
  <c r="M2935" i="12"/>
  <c r="M2937" i="12"/>
  <c r="M2941" i="12"/>
  <c r="K2944" i="12"/>
  <c r="L2944" i="12"/>
  <c r="N2953" i="12"/>
  <c r="J2956" i="12"/>
  <c r="J2961" i="12"/>
  <c r="M2914" i="12"/>
  <c r="L2924" i="12"/>
  <c r="N2927" i="12"/>
  <c r="N2929" i="12"/>
  <c r="J2937" i="12"/>
  <c r="N2945" i="12"/>
  <c r="J2948" i="12"/>
  <c r="J2954" i="12"/>
  <c r="M2959" i="12"/>
  <c r="M2864" i="12"/>
  <c r="K2865" i="12"/>
  <c r="L2873" i="12"/>
  <c r="M2881" i="12"/>
  <c r="K2888" i="12"/>
  <c r="M2896" i="12"/>
  <c r="K2897" i="12"/>
  <c r="L2905" i="12"/>
  <c r="K2912" i="12"/>
  <c r="K2913" i="12"/>
  <c r="M2940" i="12"/>
  <c r="M2946" i="12"/>
  <c r="K2951" i="12"/>
  <c r="L2951" i="12"/>
  <c r="J2909" i="12"/>
  <c r="M2916" i="12"/>
  <c r="L2918" i="12"/>
  <c r="K2921" i="12"/>
  <c r="J2943" i="12"/>
  <c r="K2949" i="12"/>
  <c r="L2949" i="12"/>
  <c r="N2952" i="12"/>
  <c r="J2957" i="12"/>
  <c r="J2922" i="12"/>
  <c r="M2928" i="12"/>
  <c r="M2931" i="12"/>
  <c r="M2933" i="12"/>
  <c r="N2936" i="12"/>
  <c r="J2939" i="12"/>
  <c r="M2942" i="12"/>
  <c r="M2947" i="12"/>
  <c r="K2183" i="12"/>
  <c r="N2191" i="12"/>
  <c r="K2208" i="12"/>
  <c r="J2216" i="12"/>
  <c r="N2224" i="12"/>
  <c r="K2225" i="12"/>
  <c r="L2233" i="12"/>
  <c r="M2241" i="12"/>
  <c r="K2248" i="12"/>
  <c r="L2249" i="12"/>
  <c r="N2257" i="12"/>
  <c r="K2257" i="12"/>
  <c r="M2264" i="12"/>
  <c r="L2265" i="12"/>
  <c r="K2272" i="12"/>
  <c r="M2273" i="12"/>
  <c r="J2280" i="12"/>
  <c r="J2281" i="12"/>
  <c r="N2288" i="12"/>
  <c r="N2289" i="12"/>
  <c r="K2289" i="12"/>
  <c r="N2084" i="12"/>
  <c r="J2088" i="12"/>
  <c r="L2092" i="12"/>
  <c r="N2100" i="12"/>
  <c r="J2104" i="12"/>
  <c r="L2108" i="12"/>
  <c r="N2116" i="12"/>
  <c r="J2120" i="12"/>
  <c r="L2124" i="12"/>
  <c r="N2132" i="12"/>
  <c r="J2136" i="12"/>
  <c r="L2140" i="12"/>
  <c r="N2148" i="12"/>
  <c r="J2152" i="12"/>
  <c r="M2193" i="12"/>
  <c r="J2198" i="12"/>
  <c r="N2199" i="12"/>
  <c r="N2201" i="12"/>
  <c r="K2201" i="12"/>
  <c r="L2210" i="12"/>
  <c r="M2218" i="12"/>
  <c r="J2226" i="12"/>
  <c r="N2234" i="12"/>
  <c r="K2234" i="12"/>
  <c r="L2242" i="12"/>
  <c r="M2250" i="12"/>
  <c r="J2258" i="12"/>
  <c r="N2266" i="12"/>
  <c r="K2266" i="12"/>
  <c r="L2274" i="12"/>
  <c r="M2282" i="12"/>
  <c r="J2290" i="12"/>
  <c r="M2305" i="12"/>
  <c r="L2305" i="12"/>
  <c r="K2306" i="12"/>
  <c r="J2307" i="12"/>
  <c r="N2308" i="12"/>
  <c r="M2309" i="12"/>
  <c r="L2309" i="12"/>
  <c r="K2310" i="12"/>
  <c r="J2311" i="12"/>
  <c r="N2312" i="12"/>
  <c r="M2313" i="12"/>
  <c r="L2313" i="12"/>
  <c r="K2314" i="12"/>
  <c r="J2315" i="12"/>
  <c r="N2316" i="12"/>
  <c r="M2317" i="12"/>
  <c r="L2317" i="12"/>
  <c r="K2318" i="12"/>
  <c r="J2319" i="12"/>
  <c r="N2320" i="12"/>
  <c r="M2321" i="12"/>
  <c r="L2321" i="12"/>
  <c r="K2322" i="12"/>
  <c r="J2323" i="12"/>
  <c r="N2324" i="12"/>
  <c r="M2325" i="12"/>
  <c r="L2325" i="12"/>
  <c r="K2326" i="12"/>
  <c r="J2327" i="12"/>
  <c r="N2328" i="12"/>
  <c r="M2329" i="12"/>
  <c r="L2329" i="12"/>
  <c r="K2330" i="12"/>
  <c r="J2331" i="12"/>
  <c r="N2332" i="12"/>
  <c r="M2333" i="12"/>
  <c r="L2333" i="12"/>
  <c r="K2334" i="12"/>
  <c r="J2335" i="12"/>
  <c r="N2336" i="12"/>
  <c r="M2337" i="12"/>
  <c r="L2337" i="12"/>
  <c r="K2338" i="12"/>
  <c r="J2339" i="12"/>
  <c r="N2340" i="12"/>
  <c r="M2341" i="12"/>
  <c r="L2341" i="12"/>
  <c r="K2342" i="12"/>
  <c r="J2343" i="12"/>
  <c r="N2344" i="12"/>
  <c r="M2345" i="12"/>
  <c r="L2345" i="12"/>
  <c r="K2346" i="12"/>
  <c r="J2347" i="12"/>
  <c r="N2348" i="12"/>
  <c r="M2349" i="12"/>
  <c r="L2349" i="12"/>
  <c r="K2350" i="12"/>
  <c r="J2351" i="12"/>
  <c r="N2352" i="12"/>
  <c r="M2353" i="12"/>
  <c r="L2353" i="12"/>
  <c r="K2354" i="12"/>
  <c r="J2355" i="12"/>
  <c r="N2356" i="12"/>
  <c r="M2357" i="12"/>
  <c r="L2357" i="12"/>
  <c r="K2358" i="12"/>
  <c r="J2359" i="12"/>
  <c r="N2360" i="12"/>
  <c r="M2361" i="12"/>
  <c r="L2361" i="12"/>
  <c r="K2362" i="12"/>
  <c r="J2363" i="12"/>
  <c r="N2364" i="12"/>
  <c r="M2365" i="12"/>
  <c r="L2365" i="12"/>
  <c r="K2366" i="12"/>
  <c r="J2367" i="12"/>
  <c r="N2368" i="12"/>
  <c r="M2369" i="12"/>
  <c r="L2369" i="12"/>
  <c r="K2370" i="12"/>
  <c r="J2371" i="12"/>
  <c r="N2372" i="12"/>
  <c r="N2373" i="12"/>
  <c r="L2373" i="12"/>
  <c r="N2381" i="12"/>
  <c r="N2386" i="12"/>
  <c r="M2386" i="12"/>
  <c r="K2388" i="12"/>
  <c r="K2394" i="12"/>
  <c r="M2396" i="12"/>
  <c r="L2402" i="12"/>
  <c r="J2403" i="12"/>
  <c r="N2422" i="12"/>
  <c r="L2425" i="12"/>
  <c r="J2374" i="12"/>
  <c r="N2379" i="12"/>
  <c r="M2379" i="12"/>
  <c r="M2380" i="12"/>
  <c r="M2382" i="12"/>
  <c r="K2387" i="12"/>
  <c r="J2395" i="12"/>
  <c r="M2408" i="12"/>
  <c r="N2408" i="12"/>
  <c r="K2411" i="12"/>
  <c r="N2211" i="12"/>
  <c r="J2215" i="12"/>
  <c r="L2219" i="12"/>
  <c r="N2227" i="12"/>
  <c r="J2231" i="12"/>
  <c r="L2235" i="12"/>
  <c r="N2243" i="12"/>
  <c r="J2247" i="12"/>
  <c r="L2251" i="12"/>
  <c r="N2259" i="12"/>
  <c r="J2263" i="12"/>
  <c r="L2267" i="12"/>
  <c r="N2275" i="12"/>
  <c r="J2279" i="12"/>
  <c r="L2283" i="12"/>
  <c r="N2291" i="12"/>
  <c r="J2295" i="12"/>
  <c r="L2299" i="12"/>
  <c r="N2377" i="12"/>
  <c r="N2384" i="12"/>
  <c r="N2390" i="12"/>
  <c r="M2390" i="12"/>
  <c r="K2392" i="12"/>
  <c r="K2398" i="12"/>
  <c r="M2400" i="12"/>
  <c r="L2406" i="12"/>
  <c r="N2409" i="12"/>
  <c r="L2416" i="12"/>
  <c r="J2419" i="12"/>
  <c r="J2296" i="12"/>
  <c r="L2300" i="12"/>
  <c r="N2375" i="12"/>
  <c r="M2375" i="12"/>
  <c r="M2376" i="12"/>
  <c r="M2378" i="12"/>
  <c r="K2383" i="12"/>
  <c r="J2391" i="12"/>
  <c r="N2399" i="12"/>
  <c r="M2399" i="12"/>
  <c r="J2414" i="12"/>
  <c r="J2417" i="12"/>
  <c r="J2424" i="12"/>
  <c r="J2427" i="12"/>
  <c r="M2435" i="12"/>
  <c r="K2439" i="12"/>
  <c r="J2443" i="12"/>
  <c r="M2451" i="12"/>
  <c r="K2455" i="12"/>
  <c r="J2459" i="12"/>
  <c r="M2467" i="12"/>
  <c r="L2470" i="12"/>
  <c r="N2471" i="12"/>
  <c r="J2480" i="12"/>
  <c r="L2486" i="12"/>
  <c r="N2487" i="12"/>
  <c r="J2496" i="12"/>
  <c r="L2502" i="12"/>
  <c r="L2503" i="12"/>
  <c r="J2476" i="12"/>
  <c r="L2482" i="12"/>
  <c r="N2483" i="12"/>
  <c r="J2492" i="12"/>
  <c r="L2498" i="12"/>
  <c r="N2499" i="12"/>
  <c r="J2385" i="12"/>
  <c r="L2389" i="12"/>
  <c r="N2397" i="12"/>
  <c r="J2401" i="12"/>
  <c r="L2429" i="12"/>
  <c r="L2433" i="12"/>
  <c r="L2437" i="12"/>
  <c r="L2441" i="12"/>
  <c r="L2445" i="12"/>
  <c r="L2449" i="12"/>
  <c r="L2453" i="12"/>
  <c r="L2457" i="12"/>
  <c r="L2461" i="12"/>
  <c r="L2465" i="12"/>
  <c r="L2472" i="12"/>
  <c r="J2478" i="12"/>
  <c r="K2479" i="12"/>
  <c r="L2488" i="12"/>
  <c r="J2494" i="12"/>
  <c r="K2495" i="12"/>
  <c r="M2393" i="12"/>
  <c r="K2404" i="12"/>
  <c r="M2407" i="12"/>
  <c r="N2410" i="12"/>
  <c r="M2413" i="12"/>
  <c r="J2415" i="12"/>
  <c r="K2418" i="12"/>
  <c r="L2421" i="12"/>
  <c r="L2423" i="12"/>
  <c r="L2426" i="12"/>
  <c r="M2430" i="12"/>
  <c r="M2432" i="12"/>
  <c r="J2434" i="12"/>
  <c r="L2436" i="12"/>
  <c r="N2438" i="12"/>
  <c r="K2440" i="12"/>
  <c r="L2442" i="12"/>
  <c r="M2446" i="12"/>
  <c r="M2448" i="12"/>
  <c r="J2450" i="12"/>
  <c r="L2452" i="12"/>
  <c r="N2454" i="12"/>
  <c r="K2456" i="12"/>
  <c r="L2458" i="12"/>
  <c r="M2462" i="12"/>
  <c r="M2464" i="12"/>
  <c r="J2466" i="12"/>
  <c r="J2468" i="12"/>
  <c r="M2474" i="12"/>
  <c r="M2475" i="12"/>
  <c r="L2479" i="12"/>
  <c r="K2484" i="12"/>
  <c r="J2490" i="12"/>
  <c r="K2491" i="12"/>
  <c r="J2500" i="12"/>
  <c r="L2473" i="12"/>
  <c r="L2489" i="12"/>
  <c r="K2623" i="12"/>
  <c r="N2623" i="12"/>
  <c r="N2481" i="12"/>
  <c r="N2497" i="12"/>
  <c r="K2505" i="12"/>
  <c r="M2509" i="12"/>
  <c r="L2511" i="12"/>
  <c r="K2513" i="12"/>
  <c r="M2517" i="12"/>
  <c r="L2519" i="12"/>
  <c r="K2521" i="12"/>
  <c r="M2525" i="12"/>
  <c r="L2527" i="12"/>
  <c r="K2529" i="12"/>
  <c r="M2533" i="12"/>
  <c r="L2535" i="12"/>
  <c r="K2537" i="12"/>
  <c r="M2541" i="12"/>
  <c r="L2543" i="12"/>
  <c r="K2545" i="12"/>
  <c r="M2549" i="12"/>
  <c r="L2551" i="12"/>
  <c r="K2553" i="12"/>
  <c r="M2557" i="12"/>
  <c r="L2559" i="12"/>
  <c r="K2561" i="12"/>
  <c r="M2565" i="12"/>
  <c r="L2567" i="12"/>
  <c r="K2569" i="12"/>
  <c r="M2573" i="12"/>
  <c r="L2575" i="12"/>
  <c r="K2577" i="12"/>
  <c r="M2581" i="12"/>
  <c r="L2583" i="12"/>
  <c r="K2585" i="12"/>
  <c r="M2589" i="12"/>
  <c r="L2591" i="12"/>
  <c r="K2593" i="12"/>
  <c r="M2597" i="12"/>
  <c r="L2599" i="12"/>
  <c r="K2601" i="12"/>
  <c r="K2469" i="12"/>
  <c r="K2485" i="12"/>
  <c r="K2501" i="12"/>
  <c r="M2506" i="12"/>
  <c r="L2508" i="12"/>
  <c r="K2510" i="12"/>
  <c r="M2514" i="12"/>
  <c r="L2516" i="12"/>
  <c r="K2518" i="12"/>
  <c r="M2522" i="12"/>
  <c r="L2524" i="12"/>
  <c r="K2526" i="12"/>
  <c r="M2530" i="12"/>
  <c r="L2532" i="12"/>
  <c r="K2534" i="12"/>
  <c r="M2538" i="12"/>
  <c r="L2540" i="12"/>
  <c r="K2542" i="12"/>
  <c r="M2546" i="12"/>
  <c r="L2548" i="12"/>
  <c r="K2550" i="12"/>
  <c r="M2554" i="12"/>
  <c r="L2556" i="12"/>
  <c r="K2558" i="12"/>
  <c r="M2562" i="12"/>
  <c r="L2564" i="12"/>
  <c r="K2566" i="12"/>
  <c r="M2570" i="12"/>
  <c r="L2572" i="12"/>
  <c r="K2574" i="12"/>
  <c r="M2578" i="12"/>
  <c r="L2580" i="12"/>
  <c r="K2582" i="12"/>
  <c r="M2586" i="12"/>
  <c r="L2588" i="12"/>
  <c r="K2590" i="12"/>
  <c r="M2594" i="12"/>
  <c r="L2596" i="12"/>
  <c r="K2598" i="12"/>
  <c r="M2602" i="12"/>
  <c r="J2604" i="12"/>
  <c r="J2605" i="12"/>
  <c r="J2606" i="12"/>
  <c r="J2607" i="12"/>
  <c r="J2608" i="12"/>
  <c r="J2609" i="12"/>
  <c r="J2610" i="12"/>
  <c r="J2611" i="12"/>
  <c r="J2612" i="12"/>
  <c r="J2613" i="12"/>
  <c r="J2614" i="12"/>
  <c r="J2615" i="12"/>
  <c r="J2616" i="12"/>
  <c r="J2617" i="12"/>
  <c r="J2618" i="12"/>
  <c r="J2619" i="12"/>
  <c r="J2620" i="12"/>
  <c r="J2621" i="12"/>
  <c r="N2631" i="12"/>
  <c r="N2647" i="12"/>
  <c r="N2663" i="12"/>
  <c r="L2622" i="12"/>
  <c r="N2628" i="12"/>
  <c r="L2634" i="12"/>
  <c r="J2639" i="12"/>
  <c r="N2644" i="12"/>
  <c r="L2650" i="12"/>
  <c r="J2655" i="12"/>
  <c r="N2660" i="12"/>
  <c r="N2667" i="12"/>
  <c r="M2626" i="12"/>
  <c r="M2630" i="12"/>
  <c r="M2634" i="12"/>
  <c r="M2638" i="12"/>
  <c r="M2642" i="12"/>
  <c r="M2646" i="12"/>
  <c r="M2650" i="12"/>
  <c r="M2654" i="12"/>
  <c r="M2658" i="12"/>
  <c r="M2662" i="12"/>
  <c r="K2665" i="12"/>
  <c r="N2622" i="12"/>
  <c r="M2631" i="12"/>
  <c r="M2639" i="12"/>
  <c r="M2647" i="12"/>
  <c r="M2655" i="12"/>
  <c r="M2663" i="12"/>
  <c r="K2669" i="12"/>
  <c r="K2671" i="12"/>
  <c r="K2673" i="12"/>
  <c r="K2675" i="12"/>
  <c r="K2677" i="12"/>
  <c r="K2679" i="12"/>
  <c r="K2681" i="12"/>
  <c r="K2683" i="12"/>
  <c r="K2685" i="12"/>
  <c r="K2687" i="12"/>
  <c r="K2689" i="12"/>
  <c r="K2691" i="12"/>
  <c r="K2693" i="12"/>
  <c r="K2695" i="12"/>
  <c r="K2697" i="12"/>
  <c r="K2699" i="12"/>
  <c r="K2701" i="12"/>
  <c r="K2703" i="12"/>
  <c r="K2705" i="12"/>
  <c r="K2707" i="12"/>
  <c r="K2709" i="12"/>
  <c r="K2711" i="12"/>
  <c r="K2713" i="12"/>
  <c r="K2715" i="12"/>
  <c r="K2717" i="12"/>
  <c r="K2719" i="12"/>
  <c r="K2721" i="12"/>
  <c r="M2722" i="12"/>
  <c r="L2730" i="12"/>
  <c r="K2734" i="12"/>
  <c r="M2738" i="12"/>
  <c r="L2746" i="12"/>
  <c r="L2750" i="12"/>
  <c r="M2750" i="12"/>
  <c r="J2754" i="12"/>
  <c r="N2758" i="12"/>
  <c r="K2762" i="12"/>
  <c r="L2766" i="12"/>
  <c r="M2766" i="12"/>
  <c r="J2770" i="12"/>
  <c r="L2774" i="12"/>
  <c r="J2792" i="12"/>
  <c r="L2725" i="12"/>
  <c r="K2729" i="12"/>
  <c r="M2733" i="12"/>
  <c r="L2741" i="12"/>
  <c r="K2745" i="12"/>
  <c r="N2751" i="12"/>
  <c r="K2755" i="12"/>
  <c r="L2759" i="12"/>
  <c r="M2759" i="12"/>
  <c r="J2763" i="12"/>
  <c r="N2767" i="12"/>
  <c r="K2771" i="12"/>
  <c r="L2724" i="12"/>
  <c r="K2728" i="12"/>
  <c r="M2732" i="12"/>
  <c r="L2740" i="12"/>
  <c r="K2744" i="12"/>
  <c r="N2748" i="12"/>
  <c r="K2752" i="12"/>
  <c r="L2756" i="12"/>
  <c r="M2756" i="12"/>
  <c r="J2760" i="12"/>
  <c r="N2764" i="12"/>
  <c r="K2768" i="12"/>
  <c r="L2772" i="12"/>
  <c r="M2772" i="12"/>
  <c r="L2781" i="12"/>
  <c r="K2783" i="12"/>
  <c r="J2784" i="12"/>
  <c r="N2798" i="12"/>
  <c r="M2798" i="12"/>
  <c r="J2724" i="12"/>
  <c r="M2727" i="12"/>
  <c r="K2731" i="12"/>
  <c r="L2735" i="12"/>
  <c r="N2737" i="12"/>
  <c r="J2740" i="12"/>
  <c r="M2743" i="12"/>
  <c r="K2747" i="12"/>
  <c r="N2749" i="12"/>
  <c r="K2753" i="12"/>
  <c r="L2757" i="12"/>
  <c r="M2757" i="12"/>
  <c r="J2761" i="12"/>
  <c r="N2765" i="12"/>
  <c r="K2769" i="12"/>
  <c r="L2773" i="12"/>
  <c r="M2773" i="12"/>
  <c r="N2778" i="12"/>
  <c r="J2785" i="12"/>
  <c r="N2791" i="12"/>
  <c r="N2793" i="12"/>
  <c r="N2801" i="12"/>
  <c r="K2801" i="12"/>
  <c r="K2806" i="12"/>
  <c r="M2817" i="12"/>
  <c r="J2822" i="12"/>
  <c r="N2831" i="12"/>
  <c r="N2841" i="12"/>
  <c r="K2841" i="12"/>
  <c r="J2789" i="12"/>
  <c r="J2790" i="12"/>
  <c r="J2794" i="12"/>
  <c r="J2795" i="12"/>
  <c r="M2796" i="12"/>
  <c r="K2803" i="12"/>
  <c r="M2809" i="12"/>
  <c r="J2811" i="12"/>
  <c r="J2825" i="12"/>
  <c r="N2830" i="12"/>
  <c r="M2830" i="12"/>
  <c r="N2786" i="12"/>
  <c r="L2786" i="12"/>
  <c r="K2799" i="12"/>
  <c r="L2802" i="12"/>
  <c r="J2810" i="12"/>
  <c r="N2815" i="12"/>
  <c r="N2833" i="12"/>
  <c r="K2833" i="12"/>
  <c r="L2839" i="12"/>
  <c r="L2782" i="12"/>
  <c r="M2788" i="12"/>
  <c r="J2805" i="12"/>
  <c r="N2807" i="12"/>
  <c r="N2813" i="12"/>
  <c r="K2813" i="12"/>
  <c r="K2814" i="12"/>
  <c r="K2823" i="12"/>
  <c r="L2838" i="12"/>
  <c r="J2787" i="12"/>
  <c r="L2797" i="12"/>
  <c r="M2800" i="12"/>
  <c r="M2808" i="12"/>
  <c r="M2816" i="12"/>
  <c r="M2824" i="12"/>
  <c r="M2832" i="12"/>
  <c r="M2840" i="12"/>
  <c r="M2848" i="12"/>
  <c r="M2856" i="12"/>
  <c r="L2870" i="12"/>
  <c r="N2876" i="12"/>
  <c r="L2885" i="12"/>
  <c r="N2886" i="12"/>
  <c r="M2895" i="12"/>
  <c r="M2898" i="12"/>
  <c r="M2899" i="12"/>
  <c r="K2899" i="12"/>
  <c r="L2907" i="12"/>
  <c r="L2846" i="12"/>
  <c r="J2847" i="12"/>
  <c r="J2849" i="12"/>
  <c r="N2854" i="12"/>
  <c r="M2854" i="12"/>
  <c r="M2855" i="12"/>
  <c r="L2857" i="12"/>
  <c r="L2862" i="12"/>
  <c r="J2863" i="12"/>
  <c r="K2868" i="12"/>
  <c r="L2877" i="12"/>
  <c r="N2878" i="12"/>
  <c r="M2887" i="12"/>
  <c r="M2890" i="12"/>
  <c r="M2891" i="12"/>
  <c r="K2891" i="12"/>
  <c r="L2900" i="12"/>
  <c r="L2902" i="12"/>
  <c r="J2917" i="12"/>
  <c r="N2804" i="12"/>
  <c r="N2812" i="12"/>
  <c r="N2820" i="12"/>
  <c r="N2828" i="12"/>
  <c r="N2836" i="12"/>
  <c r="N2844" i="12"/>
  <c r="N2852" i="12"/>
  <c r="N2860" i="12"/>
  <c r="M2866" i="12"/>
  <c r="J2868" i="12"/>
  <c r="N2871" i="12"/>
  <c r="N2879" i="12"/>
  <c r="L2882" i="12"/>
  <c r="L2883" i="12"/>
  <c r="N2892" i="12"/>
  <c r="J2903" i="12"/>
  <c r="M2910" i="12"/>
  <c r="J2910" i="12"/>
  <c r="L2923" i="12"/>
  <c r="L2818" i="12"/>
  <c r="J2819" i="12"/>
  <c r="J2821" i="12"/>
  <c r="N2826" i="12"/>
  <c r="M2826" i="12"/>
  <c r="M2827" i="12"/>
  <c r="L2829" i="12"/>
  <c r="L2834" i="12"/>
  <c r="J2835" i="12"/>
  <c r="J2837" i="12"/>
  <c r="N2842" i="12"/>
  <c r="M2842" i="12"/>
  <c r="M2843" i="12"/>
  <c r="L2845" i="12"/>
  <c r="L2850" i="12"/>
  <c r="J2851" i="12"/>
  <c r="J2853" i="12"/>
  <c r="N2858" i="12"/>
  <c r="M2858" i="12"/>
  <c r="M2859" i="12"/>
  <c r="L2861" i="12"/>
  <c r="N2867" i="12"/>
  <c r="J2869" i="12"/>
  <c r="J2874" i="12"/>
  <c r="N2875" i="12"/>
  <c r="K2884" i="12"/>
  <c r="M2893" i="12"/>
  <c r="M2894" i="12"/>
  <c r="J2894" i="12"/>
  <c r="L2906" i="12"/>
  <c r="K2911" i="12"/>
  <c r="L2901" i="12"/>
  <c r="M2909" i="12"/>
  <c r="J2914" i="12"/>
  <c r="J2915" i="12"/>
  <c r="J2919" i="12"/>
  <c r="J2920" i="12"/>
  <c r="M2921" i="12"/>
  <c r="N2932" i="12"/>
  <c r="N2935" i="12"/>
  <c r="N2937" i="12"/>
  <c r="J2941" i="12"/>
  <c r="M2944" i="12"/>
  <c r="K2953" i="12"/>
  <c r="L2953" i="12"/>
  <c r="N2956" i="12"/>
  <c r="N2961" i="12"/>
  <c r="M2920" i="12"/>
  <c r="N2924" i="12"/>
  <c r="J2927" i="12"/>
  <c r="L2929" i="12"/>
  <c r="K2945" i="12"/>
  <c r="L2945" i="12"/>
  <c r="N2948" i="12"/>
  <c r="N2954" i="12"/>
  <c r="J2959" i="12"/>
  <c r="K2864" i="12"/>
  <c r="M2872" i="12"/>
  <c r="K2873" i="12"/>
  <c r="L2881" i="12"/>
  <c r="M2889" i="12"/>
  <c r="K2896" i="12"/>
  <c r="M2904" i="12"/>
  <c r="K2905" i="12"/>
  <c r="N2913" i="12"/>
  <c r="L2927" i="12"/>
  <c r="J2940" i="12"/>
  <c r="J2946" i="12"/>
  <c r="M2951" i="12"/>
  <c r="L2954" i="12"/>
  <c r="L2915" i="12"/>
  <c r="L2916" i="12"/>
  <c r="K2918" i="12"/>
  <c r="L2940" i="12"/>
  <c r="N2943" i="12"/>
  <c r="M2949" i="12"/>
  <c r="K2952" i="12"/>
  <c r="L2952" i="12"/>
  <c r="N2957" i="12"/>
  <c r="L2922" i="12"/>
  <c r="N2928" i="12"/>
  <c r="N2931" i="12"/>
  <c r="N2933" i="12"/>
  <c r="L2936" i="12"/>
  <c r="K2177" i="12"/>
  <c r="K2185" i="12"/>
  <c r="N2192" i="12"/>
  <c r="N2209" i="12"/>
  <c r="M2216" i="12"/>
  <c r="K2224" i="12"/>
  <c r="J2232" i="12"/>
  <c r="N2240" i="12"/>
  <c r="L2241" i="12"/>
  <c r="M2248" i="12"/>
  <c r="N2256" i="12"/>
  <c r="J2257" i="12"/>
  <c r="N2264" i="12"/>
  <c r="N2265" i="12"/>
  <c r="K2265" i="12"/>
  <c r="M2272" i="12"/>
  <c r="L2273" i="12"/>
  <c r="K2280" i="12"/>
  <c r="M2281" i="12"/>
  <c r="J2288" i="12"/>
  <c r="J2289" i="12"/>
  <c r="N2080" i="12"/>
  <c r="J2084" i="12"/>
  <c r="L2088" i="12"/>
  <c r="N2096" i="12"/>
  <c r="J2100" i="12"/>
  <c r="L2104" i="12"/>
  <c r="N2112" i="12"/>
  <c r="J2116" i="12"/>
  <c r="L2120" i="12"/>
  <c r="N2128" i="12"/>
  <c r="J2132" i="12"/>
  <c r="L2136" i="12"/>
  <c r="N2144" i="12"/>
  <c r="J2148" i="12"/>
  <c r="L2152" i="12"/>
  <c r="L2193" i="12"/>
  <c r="L2198" i="12"/>
  <c r="J2199" i="12"/>
  <c r="J2201" i="12"/>
  <c r="N2210" i="12"/>
  <c r="K2210" i="12"/>
  <c r="L2218" i="12"/>
  <c r="M2226" i="12"/>
  <c r="J2234" i="12"/>
  <c r="N2242" i="12"/>
  <c r="K2242" i="12"/>
  <c r="L2250" i="12"/>
  <c r="M2258" i="12"/>
  <c r="J2266" i="12"/>
  <c r="N2274" i="12"/>
  <c r="K2274" i="12"/>
  <c r="L2282" i="12"/>
  <c r="M2290" i="12"/>
  <c r="N2305" i="12"/>
  <c r="M2306" i="12"/>
  <c r="L2306" i="12"/>
  <c r="K2307" i="12"/>
  <c r="J2308" i="12"/>
  <c r="N2309" i="12"/>
  <c r="M2310" i="12"/>
  <c r="L2310" i="12"/>
  <c r="K2311" i="12"/>
  <c r="J2312" i="12"/>
  <c r="N2313" i="12"/>
  <c r="M2314" i="12"/>
  <c r="L2314" i="12"/>
  <c r="K2315" i="12"/>
  <c r="J2316" i="12"/>
  <c r="N2317" i="12"/>
  <c r="M2318" i="12"/>
  <c r="L2318" i="12"/>
  <c r="K2319" i="12"/>
  <c r="J2320" i="12"/>
  <c r="N2321" i="12"/>
  <c r="M2322" i="12"/>
  <c r="L2322" i="12"/>
  <c r="K2323" i="12"/>
  <c r="J2324" i="12"/>
  <c r="N2325" i="12"/>
  <c r="M2326" i="12"/>
  <c r="L2326" i="12"/>
  <c r="K2327" i="12"/>
  <c r="J2328" i="12"/>
  <c r="N2329" i="12"/>
  <c r="M2330" i="12"/>
  <c r="L2330" i="12"/>
  <c r="K2331" i="12"/>
  <c r="J2332" i="12"/>
  <c r="N2333" i="12"/>
  <c r="M2334" i="12"/>
  <c r="L2334" i="12"/>
  <c r="K2335" i="12"/>
  <c r="J2336" i="12"/>
  <c r="N2337" i="12"/>
  <c r="M2338" i="12"/>
  <c r="L2338" i="12"/>
  <c r="K2339" i="12"/>
  <c r="J2340" i="12"/>
  <c r="N2341" i="12"/>
  <c r="M2342" i="12"/>
  <c r="L2342" i="12"/>
  <c r="K2343" i="12"/>
  <c r="J2344" i="12"/>
  <c r="N2345" i="12"/>
  <c r="M2346" i="12"/>
  <c r="L2346" i="12"/>
  <c r="K2347" i="12"/>
  <c r="J2348" i="12"/>
  <c r="N2349" i="12"/>
  <c r="M2350" i="12"/>
  <c r="L2350" i="12"/>
  <c r="K2351" i="12"/>
  <c r="J2352" i="12"/>
  <c r="N2353" i="12"/>
  <c r="M2354" i="12"/>
  <c r="L2354" i="12"/>
  <c r="K2355" i="12"/>
  <c r="J2356" i="12"/>
  <c r="N2357" i="12"/>
  <c r="M2358" i="12"/>
  <c r="L2358" i="12"/>
  <c r="K2359" i="12"/>
  <c r="J2360" i="12"/>
  <c r="N2361" i="12"/>
  <c r="M2362" i="12"/>
  <c r="L2362" i="12"/>
  <c r="K2363" i="12"/>
  <c r="J2364" i="12"/>
  <c r="N2365" i="12"/>
  <c r="M2366" i="12"/>
  <c r="L2366" i="12"/>
  <c r="K2367" i="12"/>
  <c r="J2368" i="12"/>
  <c r="N2369" i="12"/>
  <c r="M2370" i="12"/>
  <c r="L2370" i="12"/>
  <c r="K2371" i="12"/>
  <c r="J2372" i="12"/>
  <c r="M2373" i="12"/>
  <c r="M2296" i="12"/>
  <c r="J2381" i="12"/>
  <c r="J2386" i="12"/>
  <c r="N2388" i="12"/>
  <c r="N2394" i="12"/>
  <c r="M2394" i="12"/>
  <c r="K2396" i="12"/>
  <c r="K2402" i="12"/>
  <c r="N2403" i="12"/>
  <c r="L2422" i="12"/>
  <c r="N2425" i="12"/>
  <c r="L2374" i="12"/>
  <c r="J2379" i="12"/>
  <c r="N2380" i="12"/>
  <c r="N2382" i="12"/>
  <c r="K2382" i="12"/>
  <c r="L2387" i="12"/>
  <c r="K2395" i="12"/>
  <c r="K2408" i="12"/>
  <c r="M2411" i="12"/>
  <c r="N2207" i="12"/>
  <c r="J2211" i="12"/>
  <c r="L2215" i="12"/>
  <c r="N2223" i="12"/>
  <c r="J2227" i="12"/>
  <c r="L2231" i="12"/>
  <c r="N2239" i="12"/>
  <c r="J2243" i="12"/>
  <c r="L2247" i="12"/>
  <c r="N2255" i="12"/>
  <c r="J2259" i="12"/>
  <c r="L2263" i="12"/>
  <c r="N2271" i="12"/>
  <c r="J2275" i="12"/>
  <c r="L2279" i="12"/>
  <c r="N2287" i="12"/>
  <c r="J2291" i="12"/>
  <c r="L2295" i="12"/>
  <c r="N2303" i="12"/>
  <c r="J2377" i="12"/>
  <c r="J2384" i="12"/>
  <c r="J2390" i="12"/>
  <c r="N2392" i="12"/>
  <c r="N2398" i="12"/>
  <c r="M2398" i="12"/>
  <c r="K2400" i="12"/>
  <c r="J2406" i="12"/>
  <c r="J2409" i="12"/>
  <c r="J2416" i="12"/>
  <c r="N2419" i="12"/>
  <c r="L2296" i="12"/>
  <c r="N2304" i="12"/>
  <c r="J2375" i="12"/>
  <c r="N2376" i="12"/>
  <c r="N2378" i="12"/>
  <c r="K2378" i="12"/>
  <c r="L2383" i="12"/>
  <c r="K2391" i="12"/>
  <c r="J2399" i="12"/>
  <c r="M2414" i="12"/>
  <c r="M2417" i="12"/>
  <c r="M2424" i="12"/>
  <c r="N2424" i="12"/>
  <c r="M2431" i="12"/>
  <c r="K2435" i="12"/>
  <c r="J2439" i="12"/>
  <c r="M2447" i="12"/>
  <c r="K2451" i="12"/>
  <c r="J2455" i="12"/>
  <c r="M2463" i="12"/>
  <c r="K2467" i="12"/>
  <c r="J2470" i="12"/>
  <c r="K2471" i="12"/>
  <c r="L2480" i="12"/>
  <c r="J2486" i="12"/>
  <c r="K2487" i="12"/>
  <c r="L2496" i="12"/>
  <c r="J2502" i="12"/>
  <c r="K2503" i="12"/>
  <c r="L2476" i="12"/>
  <c r="J2482" i="12"/>
  <c r="K2483" i="12"/>
  <c r="L2492" i="12"/>
  <c r="J2498" i="12"/>
  <c r="K2499" i="12"/>
  <c r="L2385" i="12"/>
  <c r="N2393" i="12"/>
  <c r="J2397" i="12"/>
  <c r="L2401" i="12"/>
  <c r="K2429" i="12"/>
  <c r="K2433" i="12"/>
  <c r="K2437" i="12"/>
  <c r="K2441" i="12"/>
  <c r="K2445" i="12"/>
  <c r="K2449" i="12"/>
  <c r="K2453" i="12"/>
  <c r="K2457" i="12"/>
  <c r="K2461" i="12"/>
  <c r="K2465" i="12"/>
  <c r="K2472" i="12"/>
  <c r="N2478" i="12"/>
  <c r="J2479" i="12"/>
  <c r="K2488" i="12"/>
  <c r="N2494" i="12"/>
  <c r="J2495" i="12"/>
  <c r="M2397" i="12"/>
  <c r="M2405" i="12"/>
  <c r="J2407" i="12"/>
  <c r="K2410" i="12"/>
  <c r="L2413" i="12"/>
  <c r="L2415" i="12"/>
  <c r="M2420" i="12"/>
  <c r="K2421" i="12"/>
  <c r="M2426" i="12"/>
  <c r="M2428" i="12"/>
  <c r="J2430" i="12"/>
  <c r="L2432" i="12"/>
  <c r="N2434" i="12"/>
  <c r="K2436" i="12"/>
  <c r="L2438" i="12"/>
  <c r="M2442" i="12"/>
  <c r="M2444" i="12"/>
  <c r="J2446" i="12"/>
  <c r="L2448" i="12"/>
  <c r="N2450" i="12"/>
  <c r="K2452" i="12"/>
  <c r="L2454" i="12"/>
  <c r="M2458" i="12"/>
  <c r="M2460" i="12"/>
  <c r="J2462" i="12"/>
  <c r="L2464" i="12"/>
  <c r="N2466" i="12"/>
  <c r="L2468" i="12"/>
  <c r="L2474" i="12"/>
  <c r="N2475" i="12"/>
  <c r="M2484" i="12"/>
  <c r="N2488" i="12"/>
  <c r="N2490" i="12"/>
  <c r="J2491" i="12"/>
  <c r="L2500" i="12"/>
  <c r="L2477" i="12"/>
  <c r="L2493" i="12"/>
  <c r="M2623" i="12"/>
  <c r="N2469" i="12"/>
  <c r="N2485" i="12"/>
  <c r="N2501" i="12"/>
  <c r="M2507" i="12"/>
  <c r="L2509" i="12"/>
  <c r="K2511" i="12"/>
  <c r="M2515" i="12"/>
  <c r="L2517" i="12"/>
  <c r="K2519" i="12"/>
  <c r="M2523" i="12"/>
  <c r="L2525" i="12"/>
  <c r="K2527" i="12"/>
  <c r="M2531" i="12"/>
  <c r="L2533" i="12"/>
  <c r="K2535" i="12"/>
  <c r="M2539" i="12"/>
  <c r="L2541" i="12"/>
  <c r="K2543" i="12"/>
  <c r="M2547" i="12"/>
  <c r="L2549" i="12"/>
  <c r="K2551" i="12"/>
  <c r="M2555" i="12"/>
  <c r="L2557" i="12"/>
  <c r="K2559" i="12"/>
  <c r="M2563" i="12"/>
  <c r="L2565" i="12"/>
  <c r="K2567" i="12"/>
  <c r="M2571" i="12"/>
  <c r="L2573" i="12"/>
  <c r="K2575" i="12"/>
  <c r="M2579" i="12"/>
  <c r="L2581" i="12"/>
  <c r="K2583" i="12"/>
  <c r="M2587" i="12"/>
  <c r="L2589" i="12"/>
  <c r="K2591" i="12"/>
  <c r="M2595" i="12"/>
  <c r="L2597" i="12"/>
  <c r="K2599" i="12"/>
  <c r="M2603" i="12"/>
  <c r="K2473" i="12"/>
  <c r="K2489" i="12"/>
  <c r="M2504" i="12"/>
  <c r="L2506" i="12"/>
  <c r="K2508" i="12"/>
  <c r="M2512" i="12"/>
  <c r="L2514" i="12"/>
  <c r="K2516" i="12"/>
  <c r="M2520" i="12"/>
  <c r="L2522" i="12"/>
  <c r="K2524" i="12"/>
  <c r="M2528" i="12"/>
  <c r="L2530" i="12"/>
  <c r="K2532" i="12"/>
  <c r="M2536" i="12"/>
  <c r="L2538" i="12"/>
  <c r="K2540" i="12"/>
  <c r="M2544" i="12"/>
  <c r="L2546" i="12"/>
  <c r="K2548" i="12"/>
  <c r="M2552" i="12"/>
  <c r="L2554" i="12"/>
  <c r="K2556" i="12"/>
  <c r="M2560" i="12"/>
  <c r="L2562" i="12"/>
  <c r="K2564" i="12"/>
  <c r="M2568" i="12"/>
  <c r="L2570" i="12"/>
  <c r="K2572" i="12"/>
  <c r="M2576" i="12"/>
  <c r="L2578" i="12"/>
  <c r="K2580" i="12"/>
  <c r="M2584" i="12"/>
  <c r="L2586" i="12"/>
  <c r="K2588" i="12"/>
  <c r="M2592" i="12"/>
  <c r="L2594" i="12"/>
  <c r="K2596" i="12"/>
  <c r="M2600" i="12"/>
  <c r="L2602" i="12"/>
  <c r="M2604" i="12"/>
  <c r="M2605" i="12"/>
  <c r="M2606" i="12"/>
  <c r="M2607" i="12"/>
  <c r="M2608" i="12"/>
  <c r="M2609" i="12"/>
  <c r="M2610" i="12"/>
  <c r="M2611" i="12"/>
  <c r="M2612" i="12"/>
  <c r="M2613" i="12"/>
  <c r="M2614" i="12"/>
  <c r="M2615" i="12"/>
  <c r="M2616" i="12"/>
  <c r="M2617" i="12"/>
  <c r="M2618" i="12"/>
  <c r="M2619" i="12"/>
  <c r="M2620" i="12"/>
  <c r="N2621" i="12"/>
  <c r="N2635" i="12"/>
  <c r="N2651" i="12"/>
  <c r="K2667" i="12"/>
  <c r="N2624" i="12"/>
  <c r="L2630" i="12"/>
  <c r="J2635" i="12"/>
  <c r="N2640" i="12"/>
  <c r="L2646" i="12"/>
  <c r="J2651" i="12"/>
  <c r="N2656" i="12"/>
  <c r="L2662" i="12"/>
  <c r="M2622" i="12"/>
  <c r="L2627" i="12"/>
  <c r="L2631" i="12"/>
  <c r="L2635" i="12"/>
  <c r="L2639" i="12"/>
  <c r="L2643" i="12"/>
  <c r="L2647" i="12"/>
  <c r="L2651" i="12"/>
  <c r="L2655" i="12"/>
  <c r="L2659" i="12"/>
  <c r="L2663" i="12"/>
  <c r="M2666" i="12"/>
  <c r="N2626" i="12"/>
  <c r="N2634" i="12"/>
  <c r="N2642" i="12"/>
  <c r="N2650" i="12"/>
  <c r="N2658" i="12"/>
  <c r="J2667" i="12"/>
  <c r="M2669" i="12"/>
  <c r="M2671" i="12"/>
  <c r="M2673" i="12"/>
  <c r="M2675" i="12"/>
  <c r="M2677" i="12"/>
  <c r="M2679" i="12"/>
  <c r="M2681" i="12"/>
  <c r="M2683" i="12"/>
  <c r="M2685" i="12"/>
  <c r="M2687" i="12"/>
  <c r="M2689" i="12"/>
  <c r="M2691" i="12"/>
  <c r="M2693" i="12"/>
  <c r="M2695" i="12"/>
  <c r="M2697" i="12"/>
  <c r="M2699" i="12"/>
  <c r="M2701" i="12"/>
  <c r="M2703" i="12"/>
  <c r="M2705" i="12"/>
  <c r="M2707" i="12"/>
  <c r="M2709" i="12"/>
  <c r="M2711" i="12"/>
  <c r="M2713" i="12"/>
  <c r="M2715" i="12"/>
  <c r="M2717" i="12"/>
  <c r="M2719" i="12"/>
  <c r="M2721" i="12"/>
  <c r="L2726" i="12"/>
  <c r="K2730" i="12"/>
  <c r="M2734" i="12"/>
  <c r="L2742" i="12"/>
  <c r="K2746" i="12"/>
  <c r="K2750" i="12"/>
  <c r="L2754" i="12"/>
  <c r="M2754" i="12"/>
  <c r="J2758" i="12"/>
  <c r="N2762" i="12"/>
  <c r="K2766" i="12"/>
  <c r="L2770" i="12"/>
  <c r="M2770" i="12"/>
  <c r="J2774" i="12"/>
  <c r="M2792" i="12"/>
  <c r="K2725" i="12"/>
  <c r="M2729" i="12"/>
  <c r="L2737" i="12"/>
  <c r="K2741" i="12"/>
  <c r="M2745" i="12"/>
  <c r="J2751" i="12"/>
  <c r="N2755" i="12"/>
  <c r="K2759" i="12"/>
  <c r="L2763" i="12"/>
  <c r="M2763" i="12"/>
  <c r="J2767" i="12"/>
  <c r="N2771" i="12"/>
  <c r="K2724" i="12"/>
  <c r="M2728" i="12"/>
  <c r="L2736" i="12"/>
  <c r="K2740" i="12"/>
  <c r="M2744" i="12"/>
  <c r="J2748" i="12"/>
  <c r="N2752" i="12"/>
  <c r="K2756" i="12"/>
  <c r="L2760" i="12"/>
  <c r="M2760" i="12"/>
  <c r="J2764" i="12"/>
  <c r="N2768" i="12"/>
  <c r="K2772" i="12"/>
  <c r="N2781" i="12"/>
  <c r="K2781" i="12"/>
  <c r="L2783" i="12"/>
  <c r="M2784" i="12"/>
  <c r="J2798" i="12"/>
  <c r="L2723" i="12"/>
  <c r="N2725" i="12"/>
  <c r="J2728" i="12"/>
  <c r="M2731" i="12"/>
  <c r="K2735" i="12"/>
  <c r="L2739" i="12"/>
  <c r="N2741" i="12"/>
  <c r="J2744" i="12"/>
  <c r="M2747" i="12"/>
  <c r="J2749" i="12"/>
  <c r="N2753" i="12"/>
  <c r="K2757" i="12"/>
  <c r="L2761" i="12"/>
  <c r="M2761" i="12"/>
  <c r="J2765" i="12"/>
  <c r="N2769" i="12"/>
  <c r="K2773" i="12"/>
  <c r="M2775" i="12"/>
  <c r="M2779" i="12"/>
  <c r="L2785" i="12"/>
  <c r="J2791" i="12"/>
  <c r="J2793" i="12"/>
  <c r="J2801" i="12"/>
  <c r="N2806" i="12"/>
  <c r="M2806" i="12"/>
  <c r="L2817" i="12"/>
  <c r="L2822" i="12"/>
  <c r="J2831" i="12"/>
  <c r="J2841" i="12"/>
  <c r="N2775" i="12"/>
  <c r="N2779" i="12"/>
  <c r="L2789" i="12"/>
  <c r="K2790" i="12"/>
  <c r="K2794" i="12"/>
  <c r="L2795" i="12"/>
  <c r="L2796" i="12"/>
  <c r="L2803" i="12"/>
  <c r="L2809" i="12"/>
  <c r="K2811" i="12"/>
  <c r="M2825" i="12"/>
  <c r="J2830" i="12"/>
  <c r="N2776" i="12"/>
  <c r="J2786" i="12"/>
  <c r="M2789" i="12"/>
  <c r="L2799" i="12"/>
  <c r="K2802" i="12"/>
  <c r="L2810" i="12"/>
  <c r="J2815" i="12"/>
  <c r="J2833" i="12"/>
  <c r="N2839" i="12"/>
  <c r="N2777" i="12"/>
  <c r="K2782" i="12"/>
  <c r="L2788" i="12"/>
  <c r="M2805" i="12"/>
  <c r="J2807" i="12"/>
  <c r="J2813" i="12"/>
  <c r="N2814" i="12"/>
  <c r="M2814" i="12"/>
  <c r="L2823" i="12"/>
  <c r="K2838" i="12"/>
  <c r="L2787" i="12"/>
  <c r="K2797" i="12"/>
  <c r="L2800" i="12"/>
  <c r="L2808" i="12"/>
  <c r="L2816" i="12"/>
  <c r="L2824" i="12"/>
  <c r="L2832" i="12"/>
  <c r="L2840" i="12"/>
  <c r="L2848" i="12"/>
  <c r="L2856" i="12"/>
  <c r="K2870" i="12"/>
  <c r="L2876" i="12"/>
  <c r="J2885" i="12"/>
  <c r="L2886" i="12"/>
  <c r="J2895" i="12"/>
  <c r="N2898" i="12"/>
  <c r="J2899" i="12"/>
  <c r="M2907" i="12"/>
  <c r="K2907" i="12"/>
  <c r="K2846" i="12"/>
  <c r="K2847" i="12"/>
  <c r="M2849" i="12"/>
  <c r="J2854" i="12"/>
  <c r="N2855" i="12"/>
  <c r="N2857" i="12"/>
  <c r="K2857" i="12"/>
  <c r="K2862" i="12"/>
  <c r="K2863" i="12"/>
  <c r="N2868" i="12"/>
  <c r="J2877" i="12"/>
  <c r="L2878" i="12"/>
  <c r="J2887" i="12"/>
  <c r="N2890" i="12"/>
  <c r="J2891" i="12"/>
  <c r="M2900" i="12"/>
  <c r="J2900" i="12"/>
  <c r="K2902" i="12"/>
  <c r="M2917" i="12"/>
  <c r="J2804" i="12"/>
  <c r="J2812" i="12"/>
  <c r="J2820" i="12"/>
  <c r="J2828" i="12"/>
  <c r="J2836" i="12"/>
  <c r="J2844" i="12"/>
  <c r="J2852" i="12"/>
  <c r="J2860" i="12"/>
  <c r="N2866" i="12"/>
  <c r="M2871" i="12"/>
  <c r="M2879" i="12"/>
  <c r="M2882" i="12"/>
  <c r="M2883" i="12"/>
  <c r="K2883" i="12"/>
  <c r="L2892" i="12"/>
  <c r="K2903" i="12"/>
  <c r="N2910" i="12"/>
  <c r="N2923" i="12"/>
  <c r="M2923" i="12"/>
  <c r="K2818" i="12"/>
  <c r="K2819" i="12"/>
  <c r="M2821" i="12"/>
  <c r="J2826" i="12"/>
  <c r="N2827" i="12"/>
  <c r="N2829" i="12"/>
  <c r="K2829" i="12"/>
  <c r="K2834" i="12"/>
  <c r="K2835" i="12"/>
  <c r="M2837" i="12"/>
  <c r="J2842" i="12"/>
  <c r="N2843" i="12"/>
  <c r="N2845" i="12"/>
  <c r="K2845" i="12"/>
  <c r="K2850" i="12"/>
  <c r="K2851" i="12"/>
  <c r="M2853" i="12"/>
  <c r="J2858" i="12"/>
  <c r="N2859" i="12"/>
  <c r="N2861" i="12"/>
  <c r="K2861" i="12"/>
  <c r="L2867" i="12"/>
  <c r="N2869" i="12"/>
  <c r="L2874" i="12"/>
  <c r="L2875" i="12"/>
  <c r="N2884" i="12"/>
  <c r="L2893" i="12"/>
  <c r="N2894" i="12"/>
  <c r="M2906" i="12"/>
  <c r="K2906" i="12"/>
  <c r="N2911" i="12"/>
  <c r="K2901" i="12"/>
  <c r="L2909" i="12"/>
  <c r="L2914" i="12"/>
  <c r="K2915" i="12"/>
  <c r="K2919" i="12"/>
  <c r="L2920" i="12"/>
  <c r="L2921" i="12"/>
  <c r="L2932" i="12"/>
  <c r="J2935" i="12"/>
  <c r="L2937" i="12"/>
  <c r="N2941" i="12"/>
  <c r="J2944" i="12"/>
  <c r="M2953" i="12"/>
  <c r="K2956" i="12"/>
  <c r="K2961" i="12"/>
  <c r="L2961" i="12"/>
  <c r="K2924" i="12"/>
  <c r="K2927" i="12"/>
  <c r="K2929" i="12"/>
  <c r="J2932" i="12"/>
  <c r="M2945" i="12"/>
  <c r="K2948" i="12"/>
  <c r="K2954" i="12"/>
  <c r="L2956" i="12"/>
  <c r="N2959" i="12"/>
  <c r="M2865" i="12"/>
  <c r="K2872" i="12"/>
  <c r="M2880" i="12"/>
  <c r="K2881" i="12"/>
  <c r="L2889" i="12"/>
  <c r="M2897" i="12"/>
  <c r="K2904" i="12"/>
  <c r="L2908" i="12"/>
  <c r="M2913" i="12"/>
  <c r="J2929" i="12"/>
  <c r="N2940" i="12"/>
  <c r="N2946" i="12"/>
  <c r="J2951" i="12"/>
  <c r="J2901" i="12"/>
  <c r="N2916" i="12"/>
  <c r="N2918" i="12"/>
  <c r="L2919" i="12"/>
  <c r="K2943" i="12"/>
  <c r="L2943" i="12"/>
  <c r="J2949" i="12"/>
  <c r="M2952" i="12"/>
  <c r="K2957" i="12"/>
  <c r="L2957" i="12"/>
  <c r="K2922" i="12"/>
  <c r="L2928" i="12"/>
  <c r="J2931" i="12"/>
  <c r="K2936" i="12"/>
  <c r="K2939" i="12"/>
  <c r="L2939" i="12"/>
  <c r="N2942" i="12"/>
  <c r="N2947" i="12"/>
  <c r="K2179" i="12"/>
  <c r="K2187" i="12"/>
  <c r="N2200" i="12"/>
  <c r="M2209" i="12"/>
  <c r="J2217" i="12"/>
  <c r="N2225" i="12"/>
  <c r="M2232" i="12"/>
  <c r="K2240" i="12"/>
  <c r="K2241" i="12"/>
  <c r="J2249" i="12"/>
  <c r="J2256" i="12"/>
  <c r="M2257" i="12"/>
  <c r="J2264" i="12"/>
  <c r="J2265" i="12"/>
  <c r="N2272" i="12"/>
  <c r="N2273" i="12"/>
  <c r="K2273" i="12"/>
  <c r="M2280" i="12"/>
  <c r="L2281" i="12"/>
  <c r="K2288" i="12"/>
  <c r="M2289" i="12"/>
  <c r="J2080" i="12"/>
  <c r="L2084" i="12"/>
  <c r="N2092" i="12"/>
  <c r="J2096" i="12"/>
  <c r="L2100" i="12"/>
  <c r="N2108" i="12"/>
  <c r="J2112" i="12"/>
  <c r="L2116" i="12"/>
  <c r="N2124" i="12"/>
  <c r="J2128" i="12"/>
  <c r="L2132" i="12"/>
  <c r="N2140" i="12"/>
  <c r="J2144" i="12"/>
  <c r="L2148" i="12"/>
  <c r="N2193" i="12"/>
  <c r="K2193" i="12"/>
  <c r="K2198" i="12"/>
  <c r="K2199" i="12"/>
  <c r="M2201" i="12"/>
  <c r="J2210" i="12"/>
  <c r="N2218" i="12"/>
  <c r="K2218" i="12"/>
  <c r="L2226" i="12"/>
  <c r="M2234" i="12"/>
  <c r="J2242" i="12"/>
  <c r="N2250" i="12"/>
  <c r="K2250" i="12"/>
  <c r="L2258" i="12"/>
  <c r="M2266" i="12"/>
  <c r="J2274" i="12"/>
  <c r="N2282" i="12"/>
  <c r="K2282" i="12"/>
  <c r="L2290" i="12"/>
  <c r="J2305" i="12"/>
  <c r="N2306" i="12"/>
  <c r="M2307" i="12"/>
  <c r="L2307" i="12"/>
  <c r="K2308" i="12"/>
  <c r="J2309" i="12"/>
  <c r="N2310" i="12"/>
  <c r="M2311" i="12"/>
  <c r="L2311" i="12"/>
  <c r="K2312" i="12"/>
  <c r="J2313" i="12"/>
  <c r="N2314" i="12"/>
  <c r="M2315" i="12"/>
  <c r="L2315" i="12"/>
  <c r="K2316" i="12"/>
  <c r="J2317" i="12"/>
  <c r="N2318" i="12"/>
  <c r="M2319" i="12"/>
  <c r="L2319" i="12"/>
  <c r="K2320" i="12"/>
  <c r="J2321" i="12"/>
  <c r="N2322" i="12"/>
  <c r="M2323" i="12"/>
  <c r="L2323" i="12"/>
  <c r="K2324" i="12"/>
  <c r="J2325" i="12"/>
  <c r="N2326" i="12"/>
  <c r="M2327" i="12"/>
  <c r="L2327" i="12"/>
  <c r="K2328" i="12"/>
  <c r="J2329" i="12"/>
  <c r="N2330" i="12"/>
  <c r="M2331" i="12"/>
  <c r="L2331" i="12"/>
  <c r="K2332" i="12"/>
  <c r="J2333" i="12"/>
  <c r="N2334" i="12"/>
  <c r="M2335" i="12"/>
  <c r="L2335" i="12"/>
  <c r="K2336" i="12"/>
  <c r="J2337" i="12"/>
  <c r="N2338" i="12"/>
  <c r="M2339" i="12"/>
  <c r="L2339" i="12"/>
  <c r="K2340" i="12"/>
  <c r="J2341" i="12"/>
  <c r="N2342" i="12"/>
  <c r="M2343" i="12"/>
  <c r="L2343" i="12"/>
  <c r="K2344" i="12"/>
  <c r="J2345" i="12"/>
  <c r="N2346" i="12"/>
  <c r="M2347" i="12"/>
  <c r="L2347" i="12"/>
  <c r="K2348" i="12"/>
  <c r="J2349" i="12"/>
  <c r="N2350" i="12"/>
  <c r="M2351" i="12"/>
  <c r="L2351" i="12"/>
  <c r="K2352" i="12"/>
  <c r="J2353" i="12"/>
  <c r="N2354" i="12"/>
  <c r="M2355" i="12"/>
  <c r="L2355" i="12"/>
  <c r="K2356" i="12"/>
  <c r="J2357" i="12"/>
  <c r="N2358" i="12"/>
  <c r="M2359" i="12"/>
  <c r="L2359" i="12"/>
  <c r="K2360" i="12"/>
  <c r="J2361" i="12"/>
  <c r="N2362" i="12"/>
  <c r="M2363" i="12"/>
  <c r="L2363" i="12"/>
  <c r="K2364" i="12"/>
  <c r="J2365" i="12"/>
  <c r="N2366" i="12"/>
  <c r="M2367" i="12"/>
  <c r="L2367" i="12"/>
  <c r="K2368" i="12"/>
  <c r="J2369" i="12"/>
  <c r="N2370" i="12"/>
  <c r="M2371" i="12"/>
  <c r="L2371" i="12"/>
  <c r="K2372" i="12"/>
  <c r="J2373" i="12"/>
  <c r="M2300" i="12"/>
  <c r="M2381" i="12"/>
  <c r="L2386" i="12"/>
  <c r="J2388" i="12"/>
  <c r="J2394" i="12"/>
  <c r="N2396" i="12"/>
  <c r="N2402" i="12"/>
  <c r="M2402" i="12"/>
  <c r="K2403" i="12"/>
  <c r="J2422" i="12"/>
  <c r="J2425" i="12"/>
  <c r="M2374" i="12"/>
  <c r="K2379" i="12"/>
  <c r="J2380" i="12"/>
  <c r="J2382" i="12"/>
  <c r="N2387" i="12"/>
  <c r="M2387" i="12"/>
  <c r="L2395" i="12"/>
  <c r="L2408" i="12"/>
  <c r="J2411" i="12"/>
  <c r="J2207" i="12"/>
  <c r="L2211" i="12"/>
  <c r="N2219" i="12"/>
  <c r="J2223" i="12"/>
  <c r="L2227" i="12"/>
  <c r="N2235" i="12"/>
  <c r="J2239" i="12"/>
  <c r="L2243" i="12"/>
  <c r="N2251" i="12"/>
  <c r="J2255" i="12"/>
  <c r="L2259" i="12"/>
  <c r="N2267" i="12"/>
  <c r="J2271" i="12"/>
  <c r="L2275" i="12"/>
  <c r="N2283" i="12"/>
  <c r="J2287" i="12"/>
  <c r="L2291" i="12"/>
  <c r="N2299" i="12"/>
  <c r="J2303" i="12"/>
  <c r="M2377" i="12"/>
  <c r="M2384" i="12"/>
  <c r="L2390" i="12"/>
  <c r="J2392" i="12"/>
  <c r="J2398" i="12"/>
  <c r="N2400" i="12"/>
  <c r="M2406" i="12"/>
  <c r="M2409" i="12"/>
  <c r="M2416" i="12"/>
  <c r="N2416" i="12"/>
  <c r="K2419" i="12"/>
  <c r="N2300" i="12"/>
  <c r="J2304" i="12"/>
  <c r="K2375" i="12"/>
  <c r="J2376" i="12"/>
  <c r="J2378" i="12"/>
  <c r="N2383" i="12"/>
  <c r="M2383" i="12"/>
  <c r="L2391" i="12"/>
  <c r="K2399" i="12"/>
  <c r="N2414" i="12"/>
  <c r="L2417" i="12"/>
  <c r="K2424" i="12"/>
  <c r="M2427" i="12"/>
  <c r="K2431" i="12"/>
  <c r="J2435" i="12"/>
  <c r="M2443" i="12"/>
  <c r="K2447" i="12"/>
  <c r="J2451" i="12"/>
  <c r="M2459" i="12"/>
  <c r="K2463" i="12"/>
  <c r="J2467" i="12"/>
  <c r="N2470" i="12"/>
  <c r="J2471" i="12"/>
  <c r="K2480" i="12"/>
  <c r="N2486" i="12"/>
  <c r="J2487" i="12"/>
  <c r="K2496" i="12"/>
  <c r="N2502" i="12"/>
  <c r="J2503" i="12"/>
  <c r="K2476" i="12"/>
  <c r="N2482" i="12"/>
  <c r="J2483" i="12"/>
  <c r="K2492" i="12"/>
  <c r="N2498" i="12"/>
  <c r="J2499" i="12"/>
  <c r="N2389" i="12"/>
  <c r="J2393" i="12"/>
  <c r="L2397" i="12"/>
  <c r="M2429" i="12"/>
  <c r="M2433" i="12"/>
  <c r="M2437" i="12"/>
  <c r="M2441" i="12"/>
  <c r="M2445" i="12"/>
  <c r="M2449" i="12"/>
  <c r="M2453" i="12"/>
  <c r="M2457" i="12"/>
  <c r="M2461" i="12"/>
  <c r="M2465" i="12"/>
  <c r="M2472" i="12"/>
  <c r="M2478" i="12"/>
  <c r="M2479" i="12"/>
  <c r="M2488" i="12"/>
  <c r="M2494" i="12"/>
  <c r="M2495" i="12"/>
  <c r="M2385" i="12"/>
  <c r="M2401" i="12"/>
  <c r="L2405" i="12"/>
  <c r="L2407" i="12"/>
  <c r="M2412" i="12"/>
  <c r="K2413" i="12"/>
  <c r="M2418" i="12"/>
  <c r="K2420" i="12"/>
  <c r="M2423" i="12"/>
  <c r="J2426" i="12"/>
  <c r="L2428" i="12"/>
  <c r="N2430" i="12"/>
  <c r="K2432" i="12"/>
  <c r="L2434" i="12"/>
  <c r="M2438" i="12"/>
  <c r="M2440" i="12"/>
  <c r="J2442" i="12"/>
  <c r="L2444" i="12"/>
  <c r="N2446" i="12"/>
  <c r="K2448" i="12"/>
  <c r="L2450" i="12"/>
  <c r="M2454" i="12"/>
  <c r="M2456" i="12"/>
  <c r="J2458" i="12"/>
  <c r="L2460" i="12"/>
  <c r="N2462" i="12"/>
  <c r="K2464" i="12"/>
  <c r="L2466" i="12"/>
  <c r="K2468" i="12"/>
  <c r="J2474" i="12"/>
  <c r="K2475" i="12"/>
  <c r="J2484" i="12"/>
  <c r="M2490" i="12"/>
  <c r="M2491" i="12"/>
  <c r="L2495" i="12"/>
  <c r="K2500" i="12"/>
  <c r="L2481" i="12"/>
  <c r="L2497" i="12"/>
  <c r="L2623" i="12"/>
  <c r="N2473" i="12"/>
  <c r="N2489" i="12"/>
  <c r="M2505" i="12"/>
  <c r="L2507" i="12"/>
  <c r="K2509" i="12"/>
  <c r="M2513" i="12"/>
  <c r="L2515" i="12"/>
  <c r="K2517" i="12"/>
  <c r="M2521" i="12"/>
  <c r="L2523" i="12"/>
  <c r="K2525" i="12"/>
  <c r="M2529" i="12"/>
  <c r="L2531" i="12"/>
  <c r="K2533" i="12"/>
  <c r="M2537" i="12"/>
  <c r="L2539" i="12"/>
  <c r="K2541" i="12"/>
  <c r="M2545" i="12"/>
  <c r="L2547" i="12"/>
  <c r="K2549" i="12"/>
  <c r="M2553" i="12"/>
  <c r="L2555" i="12"/>
  <c r="K2557" i="12"/>
  <c r="M2561" i="12"/>
  <c r="L2563" i="12"/>
  <c r="K2565" i="12"/>
  <c r="M2569" i="12"/>
  <c r="L2571" i="12"/>
  <c r="K2573" i="12"/>
  <c r="M2577" i="12"/>
  <c r="L2579" i="12"/>
  <c r="K2581" i="12"/>
  <c r="M2585" i="12"/>
  <c r="L2587" i="12"/>
  <c r="K2589" i="12"/>
  <c r="M2593" i="12"/>
  <c r="L2595" i="12"/>
  <c r="K2597" i="12"/>
  <c r="M2601" i="12"/>
  <c r="L2603" i="12"/>
  <c r="K2477" i="12"/>
  <c r="K2493" i="12"/>
  <c r="L2504" i="12"/>
  <c r="K2506" i="12"/>
  <c r="M2510" i="12"/>
  <c r="L2512" i="12"/>
  <c r="K2514" i="12"/>
  <c r="M2518" i="12"/>
  <c r="L2520" i="12"/>
  <c r="K2522" i="12"/>
  <c r="M2526" i="12"/>
  <c r="L2528" i="12"/>
  <c r="K2530" i="12"/>
  <c r="M2534" i="12"/>
  <c r="L2536" i="12"/>
  <c r="K2538" i="12"/>
  <c r="M2542" i="12"/>
  <c r="L2544" i="12"/>
  <c r="K2546" i="12"/>
  <c r="M2550" i="12"/>
  <c r="L2552" i="12"/>
  <c r="K2554" i="12"/>
  <c r="M2558" i="12"/>
  <c r="L2560" i="12"/>
  <c r="K2562" i="12"/>
  <c r="M2566" i="12"/>
  <c r="L2568" i="12"/>
  <c r="K2570" i="12"/>
  <c r="M2574" i="12"/>
  <c r="L2576" i="12"/>
  <c r="K2578" i="12"/>
  <c r="M2582" i="12"/>
  <c r="L2584" i="12"/>
  <c r="K2586" i="12"/>
  <c r="M2590" i="12"/>
  <c r="L2592" i="12"/>
  <c r="K2594" i="12"/>
  <c r="M2598" i="12"/>
  <c r="L2600" i="12"/>
  <c r="K2602" i="12"/>
  <c r="L2604" i="12"/>
  <c r="L2605" i="12"/>
  <c r="L2606" i="12"/>
  <c r="L2607" i="12"/>
  <c r="L2608" i="12"/>
  <c r="L2609" i="12"/>
  <c r="L2610" i="12"/>
  <c r="L2611" i="12"/>
  <c r="L2612" i="12"/>
  <c r="L2613" i="12"/>
  <c r="L2614" i="12"/>
  <c r="L2615" i="12"/>
  <c r="L2616" i="12"/>
  <c r="L2617" i="12"/>
  <c r="L2618" i="12"/>
  <c r="L2619" i="12"/>
  <c r="L2620" i="12"/>
  <c r="M2621" i="12"/>
  <c r="N2639" i="12"/>
  <c r="N2655" i="12"/>
  <c r="M2667" i="12"/>
  <c r="L2626" i="12"/>
  <c r="J2631" i="12"/>
  <c r="N2636" i="12"/>
  <c r="L2642" i="12"/>
  <c r="J2647" i="12"/>
  <c r="N2652" i="12"/>
  <c r="L2658" i="12"/>
  <c r="J2663" i="12"/>
  <c r="J2624" i="12"/>
  <c r="J2628" i="12"/>
  <c r="J2632" i="12"/>
  <c r="J2636" i="12"/>
  <c r="J2640" i="12"/>
  <c r="J2644" i="12"/>
  <c r="J2648" i="12"/>
  <c r="J2652" i="12"/>
  <c r="J2656" i="12"/>
  <c r="O2656" i="12" s="1"/>
  <c r="J2660" i="12"/>
  <c r="J2664" i="12"/>
  <c r="L2666" i="12"/>
  <c r="M2627" i="12"/>
  <c r="M2635" i="12"/>
  <c r="M2643" i="12"/>
  <c r="M2651" i="12"/>
  <c r="M2659" i="12"/>
  <c r="K2668" i="12"/>
  <c r="K2670" i="12"/>
  <c r="K2672" i="12"/>
  <c r="K2674" i="12"/>
  <c r="K2676" i="12"/>
  <c r="K2678" i="12"/>
  <c r="K2680" i="12"/>
  <c r="K2682" i="12"/>
  <c r="K2684" i="12"/>
  <c r="K2686" i="12"/>
  <c r="K2688" i="12"/>
  <c r="K2690" i="12"/>
  <c r="K2692" i="12"/>
  <c r="K2694" i="12"/>
  <c r="K2696" i="12"/>
  <c r="K2698" i="12"/>
  <c r="K2700" i="12"/>
  <c r="K2702" i="12"/>
  <c r="K2704" i="12"/>
  <c r="K2706" i="12"/>
  <c r="K2708" i="12"/>
  <c r="K2710" i="12"/>
  <c r="K2712" i="12"/>
  <c r="K2714" i="12"/>
  <c r="K2716" i="12"/>
  <c r="O2716" i="12" s="1"/>
  <c r="K2718" i="12"/>
  <c r="K2720" i="12"/>
  <c r="L2722" i="12"/>
  <c r="K2726" i="12"/>
  <c r="M2730" i="12"/>
  <c r="L2738" i="12"/>
  <c r="K2742" i="12"/>
  <c r="M2746" i="12"/>
  <c r="N2750" i="12"/>
  <c r="K2754" i="12"/>
  <c r="L2758" i="12"/>
  <c r="M2758" i="12"/>
  <c r="J2762" i="12"/>
  <c r="N2766" i="12"/>
  <c r="K2770" i="12"/>
  <c r="K2774" i="12"/>
  <c r="N2774" i="12"/>
  <c r="L2792" i="12"/>
  <c r="M2725" i="12"/>
  <c r="L2733" i="12"/>
  <c r="K2737" i="12"/>
  <c r="M2741" i="12"/>
  <c r="L2751" i="12"/>
  <c r="M2751" i="12"/>
  <c r="J2755" i="12"/>
  <c r="N2759" i="12"/>
  <c r="K2763" i="12"/>
  <c r="L2767" i="12"/>
  <c r="M2767" i="12"/>
  <c r="J2771" i="12"/>
  <c r="M2724" i="12"/>
  <c r="L2732" i="12"/>
  <c r="K2736" i="12"/>
  <c r="M2740" i="12"/>
  <c r="L2748" i="12"/>
  <c r="M2748" i="12"/>
  <c r="J2752" i="12"/>
  <c r="N2756" i="12"/>
  <c r="K2760" i="12"/>
  <c r="L2764" i="12"/>
  <c r="M2764" i="12"/>
  <c r="J2768" i="12"/>
  <c r="N2772" i="12"/>
  <c r="J2781" i="12"/>
  <c r="N2783" i="12"/>
  <c r="M2783" i="12"/>
  <c r="K2784" i="12"/>
  <c r="K2798" i="12"/>
  <c r="K2723" i="12"/>
  <c r="L2727" i="12"/>
  <c r="N2729" i="12"/>
  <c r="J2732" i="12"/>
  <c r="O2732" i="12" s="1"/>
  <c r="M2735" i="12"/>
  <c r="K2739" i="12"/>
  <c r="L2743" i="12"/>
  <c r="N2745" i="12"/>
  <c r="L2749" i="12"/>
  <c r="M2749" i="12"/>
  <c r="J2753" i="12"/>
  <c r="N2757" i="12"/>
  <c r="K2761" i="12"/>
  <c r="L2765" i="12"/>
  <c r="M2765" i="12"/>
  <c r="J2769" i="12"/>
  <c r="N2773" i="12"/>
  <c r="L2776" i="12"/>
  <c r="L2780" i="12"/>
  <c r="M2785" i="12"/>
  <c r="M2791" i="12"/>
  <c r="L2793" i="12"/>
  <c r="M2801" i="12"/>
  <c r="J2806" i="12"/>
  <c r="N2817" i="12"/>
  <c r="K2817" i="12"/>
  <c r="K2822" i="12"/>
  <c r="K2831" i="12"/>
  <c r="M2841" i="12"/>
  <c r="M2776" i="12"/>
  <c r="M2780" i="12"/>
  <c r="K2789" i="12"/>
  <c r="M2790" i="12"/>
  <c r="M2794" i="12"/>
  <c r="N2796" i="12"/>
  <c r="N2803" i="12"/>
  <c r="N2809" i="12"/>
  <c r="K2809" i="12"/>
  <c r="L2811" i="12"/>
  <c r="L2825" i="12"/>
  <c r="L2830" i="12"/>
  <c r="M2777" i="12"/>
  <c r="K2786" i="12"/>
  <c r="N2799" i="12"/>
  <c r="N2802" i="12"/>
  <c r="M2802" i="12"/>
  <c r="K2810" i="12"/>
  <c r="K2815" i="12"/>
  <c r="M2833" i="12"/>
  <c r="J2839" i="12"/>
  <c r="N2782" i="12"/>
  <c r="N2788" i="12"/>
  <c r="K2788" i="12"/>
  <c r="L2805" i="12"/>
  <c r="K2807" i="12"/>
  <c r="M2813" i="12"/>
  <c r="J2814" i="12"/>
  <c r="N2823" i="12"/>
  <c r="N2838" i="12"/>
  <c r="M2838" i="12"/>
  <c r="N2797" i="12"/>
  <c r="N2800" i="12"/>
  <c r="N2808" i="12"/>
  <c r="N2816" i="12"/>
  <c r="N2824" i="12"/>
  <c r="N2832" i="12"/>
  <c r="N2840" i="12"/>
  <c r="N2848" i="12"/>
  <c r="N2856" i="12"/>
  <c r="M2870" i="12"/>
  <c r="M2876" i="12"/>
  <c r="J2876" i="12"/>
  <c r="N2885" i="12"/>
  <c r="K2886" i="12"/>
  <c r="K2895" i="12"/>
  <c r="J2898" i="12"/>
  <c r="N2899" i="12"/>
  <c r="J2907" i="12"/>
  <c r="N2846" i="12"/>
  <c r="M2846" i="12"/>
  <c r="M2847" i="12"/>
  <c r="L2849" i="12"/>
  <c r="L2854" i="12"/>
  <c r="J2855" i="12"/>
  <c r="J2857" i="12"/>
  <c r="N2862" i="12"/>
  <c r="M2862" i="12"/>
  <c r="N2863" i="12"/>
  <c r="L2868" i="12"/>
  <c r="N2877" i="12"/>
  <c r="K2878" i="12"/>
  <c r="K2887" i="12"/>
  <c r="J2890" i="12"/>
  <c r="N2891" i="12"/>
  <c r="K2900" i="12"/>
  <c r="M2902" i="12"/>
  <c r="J2902" i="12"/>
  <c r="L2917" i="12"/>
  <c r="M2804" i="12"/>
  <c r="M2812" i="12"/>
  <c r="M2820" i="12"/>
  <c r="M2828" i="12"/>
  <c r="M2836" i="12"/>
  <c r="M2844" i="12"/>
  <c r="M2852" i="12"/>
  <c r="M2860" i="12"/>
  <c r="J2866" i="12"/>
  <c r="J2871" i="12"/>
  <c r="J2879" i="12"/>
  <c r="N2882" i="12"/>
  <c r="J2883" i="12"/>
  <c r="M2892" i="12"/>
  <c r="J2892" i="12"/>
  <c r="N2903" i="12"/>
  <c r="L2910" i="12"/>
  <c r="J2923" i="12"/>
  <c r="N2818" i="12"/>
  <c r="M2818" i="12"/>
  <c r="M2819" i="12"/>
  <c r="L2821" i="12"/>
  <c r="L2826" i="12"/>
  <c r="J2827" i="12"/>
  <c r="J2829" i="12"/>
  <c r="N2834" i="12"/>
  <c r="M2834" i="12"/>
  <c r="M2835" i="12"/>
  <c r="L2837" i="12"/>
  <c r="L2842" i="12"/>
  <c r="J2843" i="12"/>
  <c r="J2845" i="12"/>
  <c r="N2850" i="12"/>
  <c r="M2850" i="12"/>
  <c r="M2851" i="12"/>
  <c r="L2853" i="12"/>
  <c r="L2858" i="12"/>
  <c r="J2859" i="12"/>
  <c r="J2861" i="12"/>
  <c r="M2867" i="12"/>
  <c r="M2869" i="12"/>
  <c r="M2874" i="12"/>
  <c r="M2875" i="12"/>
  <c r="K2875" i="12"/>
  <c r="L2884" i="12"/>
  <c r="J2893" i="12"/>
  <c r="L2894" i="12"/>
  <c r="N2906" i="12"/>
  <c r="M2911" i="12"/>
  <c r="L2911" i="12"/>
  <c r="M2908" i="12"/>
  <c r="K2909" i="12"/>
  <c r="K2914" i="12"/>
  <c r="M2915" i="12"/>
  <c r="M2919" i="12"/>
  <c r="N2921" i="12"/>
  <c r="K2932" i="12"/>
  <c r="K2935" i="12"/>
  <c r="K2937" i="12"/>
  <c r="K2941" i="12"/>
  <c r="L2941" i="12"/>
  <c r="N2944" i="12"/>
  <c r="J2953" i="12"/>
  <c r="M2956" i="12"/>
  <c r="M2961" i="12"/>
  <c r="N2901" i="12"/>
  <c r="J2924" i="12"/>
  <c r="M2927" i="12"/>
  <c r="M2929" i="12"/>
  <c r="L2935" i="12"/>
  <c r="J2945" i="12"/>
  <c r="M2948" i="12"/>
  <c r="M2954" i="12"/>
  <c r="K2959" i="12"/>
  <c r="L2959" i="12"/>
  <c r="L2865" i="12"/>
  <c r="M2873" i="12"/>
  <c r="K2880" i="12"/>
  <c r="M2888" i="12"/>
  <c r="K2889" i="12"/>
  <c r="L2897" i="12"/>
  <c r="M2905" i="12"/>
  <c r="M2912" i="12"/>
  <c r="L2913" i="12"/>
  <c r="K2940" i="12"/>
  <c r="K2946" i="12"/>
  <c r="L2948" i="12"/>
  <c r="N2951" i="12"/>
  <c r="N2908" i="12"/>
  <c r="K2920" i="12"/>
  <c r="J2952" i="12"/>
  <c r="K2931" i="12"/>
  <c r="N2939" i="12"/>
  <c r="J2947" i="12"/>
  <c r="J2950" i="12"/>
  <c r="J2955" i="12"/>
  <c r="M2963" i="12"/>
  <c r="M2965" i="12"/>
  <c r="M2967" i="12"/>
  <c r="K2969" i="12"/>
  <c r="M2926" i="12"/>
  <c r="N2930" i="12"/>
  <c r="K2938" i="12"/>
  <c r="M2971" i="12"/>
  <c r="K2958" i="12"/>
  <c r="K2960" i="12"/>
  <c r="K2962" i="12"/>
  <c r="K2964" i="12"/>
  <c r="K2966" i="12"/>
  <c r="K2968" i="12"/>
  <c r="L2971" i="12"/>
  <c r="J2973" i="12"/>
  <c r="J2970" i="12"/>
  <c r="L2972" i="12"/>
  <c r="J2974" i="12"/>
  <c r="J2976" i="12"/>
  <c r="J2978" i="12"/>
  <c r="J2980" i="12"/>
  <c r="J2982" i="12"/>
  <c r="J2984" i="12"/>
  <c r="J2986" i="12"/>
  <c r="J2988" i="12"/>
  <c r="J2990" i="12"/>
  <c r="J2975" i="12"/>
  <c r="J2977" i="12"/>
  <c r="J2979" i="12"/>
  <c r="J2981" i="12"/>
  <c r="J2983" i="12"/>
  <c r="J2985" i="12"/>
  <c r="J2987" i="12"/>
  <c r="J2989" i="12"/>
  <c r="J2991" i="12"/>
  <c r="K2993" i="12"/>
  <c r="K2995" i="12"/>
  <c r="K2997" i="12"/>
  <c r="K2999" i="12"/>
  <c r="K3001" i="12"/>
  <c r="J2992" i="12"/>
  <c r="J2996" i="12"/>
  <c r="J3000" i="12"/>
  <c r="M2943" i="12"/>
  <c r="M2957" i="12"/>
  <c r="K2933" i="12"/>
  <c r="K2942" i="12"/>
  <c r="L2947" i="12"/>
  <c r="N2950" i="12"/>
  <c r="N2955" i="12"/>
  <c r="J2963" i="12"/>
  <c r="J2965" i="12"/>
  <c r="J2967" i="12"/>
  <c r="N2969" i="12"/>
  <c r="N2926" i="12"/>
  <c r="K2934" i="12"/>
  <c r="M2938" i="12"/>
  <c r="N2971" i="12"/>
  <c r="M2958" i="12"/>
  <c r="M2960" i="12"/>
  <c r="M2962" i="12"/>
  <c r="M2964" i="12"/>
  <c r="M2966" i="12"/>
  <c r="M2968" i="12"/>
  <c r="M2973" i="12"/>
  <c r="N2925" i="12"/>
  <c r="O2925" i="12" s="1"/>
  <c r="N2970" i="12"/>
  <c r="N2972" i="12"/>
  <c r="N2974" i="12"/>
  <c r="N2976" i="12"/>
  <c r="N2978" i="12"/>
  <c r="N2980" i="12"/>
  <c r="N2982" i="12"/>
  <c r="N2984" i="12"/>
  <c r="N2986" i="12"/>
  <c r="N2988" i="12"/>
  <c r="N2990" i="12"/>
  <c r="N2975" i="12"/>
  <c r="N2977" i="12"/>
  <c r="N2979" i="12"/>
  <c r="N2981" i="12"/>
  <c r="N2983" i="12"/>
  <c r="N2985" i="12"/>
  <c r="N2987" i="12"/>
  <c r="N2989" i="12"/>
  <c r="N2991" i="12"/>
  <c r="M2993" i="12"/>
  <c r="M2995" i="12"/>
  <c r="M2997" i="12"/>
  <c r="M2999" i="12"/>
  <c r="N3001" i="12"/>
  <c r="J2993" i="12"/>
  <c r="J2997" i="12"/>
  <c r="L3001" i="12"/>
  <c r="J2916" i="12"/>
  <c r="O2916" i="12" s="1"/>
  <c r="L2946" i="12"/>
  <c r="N2922" i="12"/>
  <c r="M2936" i="12"/>
  <c r="J2942" i="12"/>
  <c r="K2950" i="12"/>
  <c r="K2955" i="12"/>
  <c r="L2955" i="12"/>
  <c r="N2963" i="12"/>
  <c r="N2965" i="12"/>
  <c r="N2967" i="12"/>
  <c r="J2969" i="12"/>
  <c r="K2930" i="12"/>
  <c r="M2934" i="12"/>
  <c r="N2938" i="12"/>
  <c r="K2971" i="12"/>
  <c r="J2958" i="12"/>
  <c r="J2960" i="12"/>
  <c r="J2962" i="12"/>
  <c r="J2964" i="12"/>
  <c r="J2966" i="12"/>
  <c r="J2968" i="12"/>
  <c r="K2973" i="12"/>
  <c r="M2970" i="12"/>
  <c r="M2972" i="12"/>
  <c r="K2974" i="12"/>
  <c r="K2976" i="12"/>
  <c r="K2978" i="12"/>
  <c r="K2980" i="12"/>
  <c r="K2982" i="12"/>
  <c r="K2984" i="12"/>
  <c r="K2986" i="12"/>
  <c r="K2988" i="12"/>
  <c r="K2990" i="12"/>
  <c r="K2975" i="12"/>
  <c r="K2977" i="12"/>
  <c r="K2979" i="12"/>
  <c r="K2981" i="12"/>
  <c r="K2983" i="12"/>
  <c r="K2985" i="12"/>
  <c r="K2987" i="12"/>
  <c r="K2989" i="12"/>
  <c r="K2991" i="12"/>
  <c r="K2992" i="12"/>
  <c r="K2994" i="12"/>
  <c r="K2996" i="12"/>
  <c r="K2998" i="12"/>
  <c r="K3000" i="12"/>
  <c r="J3001" i="12"/>
  <c r="J2994" i="12"/>
  <c r="J2998" i="12"/>
  <c r="J2918" i="12"/>
  <c r="N2949" i="12"/>
  <c r="K2928" i="12"/>
  <c r="M2939" i="12"/>
  <c r="K2947" i="12"/>
  <c r="M2950" i="12"/>
  <c r="M2955" i="12"/>
  <c r="K2963" i="12"/>
  <c r="K2965" i="12"/>
  <c r="K2967" i="12"/>
  <c r="M2969" i="12"/>
  <c r="K2926" i="12"/>
  <c r="M2930" i="12"/>
  <c r="N2934" i="12"/>
  <c r="L2963" i="12"/>
  <c r="J2971" i="12"/>
  <c r="N2958" i="12"/>
  <c r="N2960" i="12"/>
  <c r="N2962" i="12"/>
  <c r="N2964" i="12"/>
  <c r="N2966" i="12"/>
  <c r="N2968" i="12"/>
  <c r="N2973" i="12"/>
  <c r="L2970" i="12"/>
  <c r="J2972" i="12"/>
  <c r="M2974" i="12"/>
  <c r="M2976" i="12"/>
  <c r="M2978" i="12"/>
  <c r="M2980" i="12"/>
  <c r="M2982" i="12"/>
  <c r="M2984" i="12"/>
  <c r="M2986" i="12"/>
  <c r="M2988" i="12"/>
  <c r="M2990" i="12"/>
  <c r="M2975" i="12"/>
  <c r="M2977" i="12"/>
  <c r="M2979" i="12"/>
  <c r="M2981" i="12"/>
  <c r="M2983" i="12"/>
  <c r="M2985" i="12"/>
  <c r="M2987" i="12"/>
  <c r="M2989" i="12"/>
  <c r="M2991" i="12"/>
  <c r="M2992" i="12"/>
  <c r="M2994" i="12"/>
  <c r="M2996" i="12"/>
  <c r="M2998" i="12"/>
  <c r="M3000" i="12"/>
  <c r="M3001" i="12"/>
  <c r="J2995" i="12"/>
  <c r="J2999" i="12"/>
  <c r="J2" i="1"/>
  <c r="AB20" i="46"/>
  <c r="AB19" i="46"/>
  <c r="AB18" i="46"/>
  <c r="AB17" i="46"/>
  <c r="AB16" i="46"/>
  <c r="AB15" i="46"/>
  <c r="AB14" i="46"/>
  <c r="AB13" i="46"/>
  <c r="AB12" i="46"/>
  <c r="AB11" i="46"/>
  <c r="Y20" i="46"/>
  <c r="Y19" i="46"/>
  <c r="Y18" i="46"/>
  <c r="Y17" i="46"/>
  <c r="Y16" i="46"/>
  <c r="Y15" i="46"/>
  <c r="Y14" i="46"/>
  <c r="Y13" i="46"/>
  <c r="Y12" i="46"/>
  <c r="Y11" i="46"/>
  <c r="AB20" i="45"/>
  <c r="AB19" i="45"/>
  <c r="AB18" i="45"/>
  <c r="AB17" i="45"/>
  <c r="AB16" i="45"/>
  <c r="AB15" i="45"/>
  <c r="AB14" i="45"/>
  <c r="AB13" i="45"/>
  <c r="AB12" i="45"/>
  <c r="AB11" i="45"/>
  <c r="Y20" i="45"/>
  <c r="Y19" i="45"/>
  <c r="Y18" i="45"/>
  <c r="Y17" i="45"/>
  <c r="Y16" i="45"/>
  <c r="Y15" i="45"/>
  <c r="Y14" i="45"/>
  <c r="Y13" i="45"/>
  <c r="Y12" i="45"/>
  <c r="Y11" i="45"/>
  <c r="AB9" i="45"/>
  <c r="Y10" i="45"/>
  <c r="AB10" i="46"/>
  <c r="Y9" i="46"/>
  <c r="Y10" i="46"/>
  <c r="Y9" i="45"/>
  <c r="AB10" i="45"/>
  <c r="AB9" i="46"/>
  <c r="D33" i="12"/>
  <c r="C33" i="12"/>
  <c r="D34" i="12"/>
  <c r="C34" i="12"/>
  <c r="D35" i="12"/>
  <c r="C35" i="12"/>
  <c r="D36" i="12"/>
  <c r="C36" i="12"/>
  <c r="D37" i="12"/>
  <c r="C37" i="12"/>
  <c r="D38" i="12"/>
  <c r="C38" i="12"/>
  <c r="D39" i="12"/>
  <c r="C39" i="12"/>
  <c r="D40" i="12"/>
  <c r="C40" i="12"/>
  <c r="D41" i="12"/>
  <c r="C41" i="12"/>
  <c r="D42" i="12"/>
  <c r="C42" i="12"/>
  <c r="D43" i="12"/>
  <c r="C43" i="12"/>
  <c r="D44" i="12"/>
  <c r="C44" i="12"/>
  <c r="D45" i="12"/>
  <c r="C45" i="12"/>
  <c r="D46" i="12"/>
  <c r="C46" i="12"/>
  <c r="D47" i="12"/>
  <c r="C47" i="12"/>
  <c r="D48" i="12"/>
  <c r="C48" i="12"/>
  <c r="D77" i="12"/>
  <c r="C77" i="12"/>
  <c r="D78" i="12"/>
  <c r="C78" i="12"/>
  <c r="D79" i="12"/>
  <c r="C79" i="12"/>
  <c r="D114" i="12"/>
  <c r="C114" i="12"/>
  <c r="D115" i="12"/>
  <c r="C115" i="12"/>
  <c r="D145" i="12"/>
  <c r="C145" i="12"/>
  <c r="D146" i="12"/>
  <c r="C146" i="12"/>
  <c r="D147" i="12"/>
  <c r="C147" i="12"/>
  <c r="D148" i="12"/>
  <c r="C148" i="12"/>
  <c r="D149" i="12"/>
  <c r="C149" i="12"/>
  <c r="D150" i="12"/>
  <c r="C150" i="12"/>
  <c r="D151" i="12"/>
  <c r="C151" i="12"/>
  <c r="D152" i="12"/>
  <c r="C152" i="12"/>
  <c r="D153" i="12"/>
  <c r="C153" i="12"/>
  <c r="D154" i="12"/>
  <c r="C154" i="12"/>
  <c r="D155" i="12"/>
  <c r="C155" i="12"/>
  <c r="D156" i="12"/>
  <c r="C156" i="12"/>
  <c r="D183" i="12"/>
  <c r="C183" i="12"/>
  <c r="D184" i="12"/>
  <c r="C184" i="12"/>
  <c r="D185" i="12"/>
  <c r="C185" i="12"/>
  <c r="D186" i="12"/>
  <c r="C186" i="12"/>
  <c r="D187" i="12"/>
  <c r="C187" i="12"/>
  <c r="D188" i="12"/>
  <c r="C188" i="12"/>
  <c r="D189" i="12"/>
  <c r="C189" i="12"/>
  <c r="D190" i="12"/>
  <c r="C190" i="12"/>
  <c r="D191" i="12"/>
  <c r="C191" i="12"/>
  <c r="D192" i="12"/>
  <c r="C192" i="12"/>
  <c r="D193" i="12"/>
  <c r="C193" i="12"/>
  <c r="D194" i="12"/>
  <c r="C194" i="12"/>
  <c r="D195" i="12"/>
  <c r="C195" i="12"/>
  <c r="D196" i="12"/>
  <c r="C196" i="12"/>
  <c r="D197" i="12"/>
  <c r="C197" i="12"/>
  <c r="D198" i="12"/>
  <c r="C198" i="12"/>
  <c r="D199" i="12"/>
  <c r="C199" i="12"/>
  <c r="D200" i="12"/>
  <c r="C200" i="12"/>
  <c r="D201" i="12"/>
  <c r="C201" i="12"/>
  <c r="D202" i="12"/>
  <c r="C202" i="12"/>
  <c r="D225" i="12"/>
  <c r="C225" i="12"/>
  <c r="D226" i="12"/>
  <c r="C226" i="12"/>
  <c r="D227" i="12"/>
  <c r="C227" i="12"/>
  <c r="D228" i="12"/>
  <c r="C228" i="12"/>
  <c r="D229" i="12"/>
  <c r="C229" i="12"/>
  <c r="D230" i="12"/>
  <c r="C230" i="12"/>
  <c r="D231" i="12"/>
  <c r="C231" i="12"/>
  <c r="D232" i="12"/>
  <c r="C232" i="12"/>
  <c r="D233" i="12"/>
  <c r="C233" i="12"/>
  <c r="D234" i="12"/>
  <c r="C234" i="12"/>
  <c r="D235" i="12"/>
  <c r="C235" i="12"/>
  <c r="D236" i="12"/>
  <c r="C236" i="12"/>
  <c r="D237" i="12"/>
  <c r="C237" i="12"/>
  <c r="D254" i="12"/>
  <c r="C254" i="12"/>
  <c r="D255" i="12"/>
  <c r="C255" i="12"/>
  <c r="D256" i="12"/>
  <c r="C256" i="12"/>
  <c r="D257" i="12"/>
  <c r="C257" i="12"/>
  <c r="D258" i="12"/>
  <c r="C258" i="12"/>
  <c r="D259" i="12"/>
  <c r="C259" i="12"/>
  <c r="D260" i="12"/>
  <c r="C260" i="12"/>
  <c r="D294" i="12"/>
  <c r="C294" i="12"/>
  <c r="D295" i="12"/>
  <c r="C295" i="12"/>
  <c r="D296" i="12"/>
  <c r="C296" i="12"/>
  <c r="D297" i="12"/>
  <c r="C297" i="12"/>
  <c r="D298" i="12"/>
  <c r="C298" i="12"/>
  <c r="D299" i="12"/>
  <c r="C299" i="12"/>
  <c r="D300" i="12"/>
  <c r="C300" i="12"/>
  <c r="D301" i="12"/>
  <c r="C301" i="12"/>
  <c r="D2" i="12"/>
  <c r="C2" i="12"/>
  <c r="E2" i="12"/>
  <c r="D3" i="12"/>
  <c r="C3" i="12"/>
  <c r="D4" i="12"/>
  <c r="C4" i="12"/>
  <c r="D5" i="12"/>
  <c r="C5" i="12"/>
  <c r="D6" i="12"/>
  <c r="C6" i="12"/>
  <c r="D7" i="12"/>
  <c r="C7" i="12"/>
  <c r="D8" i="12"/>
  <c r="C8" i="12"/>
  <c r="D9" i="12"/>
  <c r="C9" i="12"/>
  <c r="D10" i="12"/>
  <c r="C10" i="12"/>
  <c r="D11" i="12"/>
  <c r="C11" i="12"/>
  <c r="D12" i="12"/>
  <c r="C12" i="12"/>
  <c r="D13" i="12"/>
  <c r="C13" i="12"/>
  <c r="D14" i="12"/>
  <c r="C14" i="12"/>
  <c r="D15" i="12"/>
  <c r="C15" i="12"/>
  <c r="D16" i="12"/>
  <c r="C16" i="12"/>
  <c r="D49" i="12"/>
  <c r="C49" i="12"/>
  <c r="D80" i="12"/>
  <c r="C80" i="12"/>
  <c r="D81" i="12"/>
  <c r="C81" i="12"/>
  <c r="D82" i="12"/>
  <c r="C82" i="12"/>
  <c r="D83" i="12"/>
  <c r="C83" i="12"/>
  <c r="D84" i="12"/>
  <c r="C84" i="12"/>
  <c r="D85" i="12"/>
  <c r="C85" i="12"/>
  <c r="D86" i="12"/>
  <c r="C86" i="12"/>
  <c r="D87" i="12"/>
  <c r="C87" i="12"/>
  <c r="D88" i="12"/>
  <c r="C88" i="12"/>
  <c r="D89" i="12"/>
  <c r="C89" i="12"/>
  <c r="D90" i="12"/>
  <c r="C90" i="12"/>
  <c r="D91" i="12"/>
  <c r="C91" i="12"/>
  <c r="D92" i="12"/>
  <c r="C92" i="12"/>
  <c r="D116" i="12"/>
  <c r="C116" i="12"/>
  <c r="D117" i="12"/>
  <c r="C117" i="12"/>
  <c r="D118" i="12"/>
  <c r="C118" i="12"/>
  <c r="D119" i="12"/>
  <c r="C119" i="12"/>
  <c r="D120" i="12"/>
  <c r="C120" i="12"/>
  <c r="D121" i="12"/>
  <c r="C121" i="12"/>
  <c r="D122" i="12"/>
  <c r="C122" i="12"/>
  <c r="D123" i="12"/>
  <c r="C123" i="12"/>
  <c r="D157" i="12"/>
  <c r="C157" i="12"/>
  <c r="D158" i="12"/>
  <c r="C158" i="12"/>
  <c r="D159" i="12"/>
  <c r="C159" i="12"/>
  <c r="D160" i="12"/>
  <c r="C160" i="12"/>
  <c r="D161" i="12"/>
  <c r="C161" i="12"/>
  <c r="D162" i="12"/>
  <c r="C162" i="12"/>
  <c r="D163" i="12"/>
  <c r="C163" i="12"/>
  <c r="D164" i="12"/>
  <c r="C164" i="12"/>
  <c r="D203" i="12"/>
  <c r="C203" i="12"/>
  <c r="D204" i="12"/>
  <c r="C204" i="12"/>
  <c r="D205" i="12"/>
  <c r="C205" i="12"/>
  <c r="D238" i="12"/>
  <c r="C238" i="12"/>
  <c r="D261" i="12"/>
  <c r="C261" i="12"/>
  <c r="D262" i="12"/>
  <c r="C262" i="12"/>
  <c r="D263" i="12"/>
  <c r="C263" i="12"/>
  <c r="D264" i="12"/>
  <c r="C264" i="12"/>
  <c r="D265" i="12"/>
  <c r="C265" i="12"/>
  <c r="D266" i="12"/>
  <c r="C266" i="12"/>
  <c r="D267" i="12"/>
  <c r="C267" i="12"/>
  <c r="D268" i="12"/>
  <c r="C268" i="12"/>
  <c r="D269" i="12"/>
  <c r="C269" i="12"/>
  <c r="D270" i="12"/>
  <c r="C270" i="12"/>
  <c r="D271" i="12"/>
  <c r="C271" i="12"/>
  <c r="D272" i="12"/>
  <c r="C272" i="12"/>
  <c r="D273" i="12"/>
  <c r="C273" i="12"/>
  <c r="D274" i="12"/>
  <c r="C274" i="12"/>
  <c r="D275" i="12"/>
  <c r="C275" i="12"/>
  <c r="D276" i="12"/>
  <c r="C276" i="12"/>
  <c r="D17" i="12"/>
  <c r="C17" i="12"/>
  <c r="D18" i="12"/>
  <c r="C18" i="12"/>
  <c r="D19" i="12"/>
  <c r="C19" i="12"/>
  <c r="D20" i="12"/>
  <c r="C20" i="12"/>
  <c r="D21" i="12"/>
  <c r="C21" i="12"/>
  <c r="D50" i="12"/>
  <c r="C50" i="12"/>
  <c r="D51" i="12"/>
  <c r="C51" i="12"/>
  <c r="D52" i="12"/>
  <c r="C52" i="12"/>
  <c r="D53" i="12"/>
  <c r="C53" i="12"/>
  <c r="D54" i="12"/>
  <c r="C54" i="12"/>
  <c r="D55" i="12"/>
  <c r="C55" i="12"/>
  <c r="D56" i="12"/>
  <c r="C56" i="12"/>
  <c r="D57" i="12"/>
  <c r="C57" i="12"/>
  <c r="D58" i="12"/>
  <c r="C58" i="12"/>
  <c r="D59" i="12"/>
  <c r="C59" i="12"/>
  <c r="D60" i="12"/>
  <c r="C60" i="12"/>
  <c r="D61" i="12"/>
  <c r="C61" i="12"/>
  <c r="D62" i="12"/>
  <c r="C62" i="12"/>
  <c r="D63" i="12"/>
  <c r="C63" i="12"/>
  <c r="D93" i="12"/>
  <c r="C93" i="12"/>
  <c r="D94" i="12"/>
  <c r="C94" i="12"/>
  <c r="D95" i="12"/>
  <c r="C95" i="12"/>
  <c r="D96" i="12"/>
  <c r="C96" i="12"/>
  <c r="D97" i="12"/>
  <c r="C97" i="12"/>
  <c r="D124" i="12"/>
  <c r="C124" i="12"/>
  <c r="D125" i="12"/>
  <c r="C125" i="12"/>
  <c r="D126" i="12"/>
  <c r="C126" i="12"/>
  <c r="D127" i="12"/>
  <c r="C127" i="12"/>
  <c r="D128" i="12"/>
  <c r="C128" i="12"/>
  <c r="D129" i="12"/>
  <c r="C129" i="12"/>
  <c r="D130" i="12"/>
  <c r="C130" i="12"/>
  <c r="D131" i="12"/>
  <c r="C131" i="12"/>
  <c r="D132" i="12"/>
  <c r="C132" i="12"/>
  <c r="D133" i="12"/>
  <c r="C133" i="12"/>
  <c r="D134" i="12"/>
  <c r="C134" i="12"/>
  <c r="D135" i="12"/>
  <c r="C135" i="12"/>
  <c r="D136" i="12"/>
  <c r="C136" i="12"/>
  <c r="D137" i="12"/>
  <c r="C137" i="12"/>
  <c r="D138" i="12"/>
  <c r="C138" i="12"/>
  <c r="D139" i="12"/>
  <c r="C139" i="12"/>
  <c r="D165" i="12"/>
  <c r="C165" i="12"/>
  <c r="D166" i="12"/>
  <c r="C166" i="12"/>
  <c r="D167" i="12"/>
  <c r="C167" i="12"/>
  <c r="D168" i="12"/>
  <c r="C168" i="12"/>
  <c r="D169" i="12"/>
  <c r="C169" i="12"/>
  <c r="D170" i="12"/>
  <c r="C170" i="12"/>
  <c r="D171" i="12"/>
  <c r="C171" i="12"/>
  <c r="D172" i="12"/>
  <c r="C172" i="12"/>
  <c r="D173" i="12"/>
  <c r="C173" i="12"/>
  <c r="D174" i="12"/>
  <c r="C174" i="12"/>
  <c r="D175" i="12"/>
  <c r="C175" i="12"/>
  <c r="D206" i="12"/>
  <c r="C206" i="12"/>
  <c r="D207" i="12"/>
  <c r="C207" i="12"/>
  <c r="D208" i="12"/>
  <c r="C208" i="12"/>
  <c r="D209" i="12"/>
  <c r="C209" i="12"/>
  <c r="D210" i="12"/>
  <c r="C210" i="12"/>
  <c r="D239" i="12"/>
  <c r="C239" i="12"/>
  <c r="D240" i="12"/>
  <c r="C240" i="12"/>
  <c r="D241" i="12"/>
  <c r="C241" i="12"/>
  <c r="D242" i="12"/>
  <c r="C242" i="12"/>
  <c r="D243" i="12"/>
  <c r="C243" i="12"/>
  <c r="D244" i="12"/>
  <c r="C244" i="12"/>
  <c r="D245" i="12"/>
  <c r="C245" i="12"/>
  <c r="D246" i="12"/>
  <c r="C246" i="12"/>
  <c r="D247" i="12"/>
  <c r="C247" i="12"/>
  <c r="D248" i="12"/>
  <c r="C248" i="12"/>
  <c r="D249" i="12"/>
  <c r="C249" i="12"/>
  <c r="D250" i="12"/>
  <c r="C250" i="12"/>
  <c r="D251" i="12"/>
  <c r="C251" i="12"/>
  <c r="D252" i="12"/>
  <c r="C252" i="12"/>
  <c r="D277" i="12"/>
  <c r="C277" i="12"/>
  <c r="D278" i="12"/>
  <c r="C278" i="12"/>
  <c r="D279" i="12"/>
  <c r="C279" i="12"/>
  <c r="D280" i="12"/>
  <c r="C280" i="12"/>
  <c r="D22" i="12"/>
  <c r="C22" i="12"/>
  <c r="D23" i="12"/>
  <c r="C23" i="12"/>
  <c r="D24" i="12"/>
  <c r="C24" i="12"/>
  <c r="D25" i="12"/>
  <c r="C25" i="12"/>
  <c r="D26" i="12"/>
  <c r="C26" i="12"/>
  <c r="D27" i="12"/>
  <c r="C27" i="12"/>
  <c r="D28" i="12"/>
  <c r="C28" i="12"/>
  <c r="D29" i="12"/>
  <c r="C29" i="12"/>
  <c r="D30" i="12"/>
  <c r="C30" i="12"/>
  <c r="D31" i="12"/>
  <c r="C31" i="12"/>
  <c r="D32" i="12"/>
  <c r="C32" i="12"/>
  <c r="D64" i="12"/>
  <c r="C64" i="12"/>
  <c r="D65" i="12"/>
  <c r="C65" i="12"/>
  <c r="D66" i="12"/>
  <c r="C66" i="12"/>
  <c r="D67" i="12"/>
  <c r="C67" i="12"/>
  <c r="D68" i="12"/>
  <c r="C68" i="12"/>
  <c r="D69" i="12"/>
  <c r="C69" i="12"/>
  <c r="D70" i="12"/>
  <c r="C70" i="12"/>
  <c r="D71" i="12"/>
  <c r="C71" i="12"/>
  <c r="D72" i="12"/>
  <c r="C72" i="12"/>
  <c r="D73" i="12"/>
  <c r="C73" i="12"/>
  <c r="D74" i="12"/>
  <c r="C74" i="12"/>
  <c r="D75" i="12"/>
  <c r="C75" i="12"/>
  <c r="D76" i="12"/>
  <c r="C76" i="12"/>
  <c r="D98" i="12"/>
  <c r="C98" i="12"/>
  <c r="D99" i="12"/>
  <c r="C99" i="12"/>
  <c r="D100" i="12"/>
  <c r="C100" i="12"/>
  <c r="D101" i="12"/>
  <c r="C101" i="12"/>
  <c r="D102" i="12"/>
  <c r="C102" i="12"/>
  <c r="D103" i="12"/>
  <c r="C103" i="12"/>
  <c r="D104" i="12"/>
  <c r="C104" i="12"/>
  <c r="D105" i="12"/>
  <c r="C105" i="12"/>
  <c r="D106" i="12"/>
  <c r="C106" i="12"/>
  <c r="D107" i="12"/>
  <c r="C107" i="12"/>
  <c r="D108" i="12"/>
  <c r="C108" i="12"/>
  <c r="D109" i="12"/>
  <c r="C109" i="12"/>
  <c r="D110" i="12"/>
  <c r="C110" i="12"/>
  <c r="D111" i="12"/>
  <c r="C111" i="12"/>
  <c r="D112" i="12"/>
  <c r="C112" i="12"/>
  <c r="D113" i="12"/>
  <c r="C113" i="12"/>
  <c r="D140" i="12"/>
  <c r="C140" i="12"/>
  <c r="D141" i="12"/>
  <c r="C141" i="12"/>
  <c r="D142" i="12"/>
  <c r="C142" i="12"/>
  <c r="D143" i="12"/>
  <c r="C143" i="12"/>
  <c r="D144" i="12"/>
  <c r="C144" i="12"/>
  <c r="D176" i="12"/>
  <c r="C176" i="12"/>
  <c r="D177" i="12"/>
  <c r="C177" i="12"/>
  <c r="D178" i="12"/>
  <c r="C178" i="12"/>
  <c r="D179" i="12"/>
  <c r="C179" i="12"/>
  <c r="D180" i="12"/>
  <c r="C180" i="12"/>
  <c r="D181" i="12"/>
  <c r="C181" i="12"/>
  <c r="D182" i="12"/>
  <c r="C182" i="12"/>
  <c r="D211" i="12"/>
  <c r="C211" i="12"/>
  <c r="D212" i="12"/>
  <c r="C212" i="12"/>
  <c r="D213" i="12"/>
  <c r="C213" i="12"/>
  <c r="D214" i="12"/>
  <c r="C214" i="12"/>
  <c r="D215" i="12"/>
  <c r="C215" i="12"/>
  <c r="D216" i="12"/>
  <c r="C216" i="12"/>
  <c r="D217" i="12"/>
  <c r="C217" i="12"/>
  <c r="D218" i="12"/>
  <c r="C218" i="12"/>
  <c r="D219" i="12"/>
  <c r="C219" i="12"/>
  <c r="D220" i="12"/>
  <c r="C220" i="12"/>
  <c r="D221" i="12"/>
  <c r="C221" i="12"/>
  <c r="D222" i="12"/>
  <c r="C222" i="12"/>
  <c r="D223" i="12"/>
  <c r="C223" i="12"/>
  <c r="D224" i="12"/>
  <c r="C224" i="12"/>
  <c r="D253" i="12"/>
  <c r="C253" i="12"/>
  <c r="D281" i="12"/>
  <c r="C281" i="12"/>
  <c r="D282" i="12"/>
  <c r="C282" i="12"/>
  <c r="D283" i="12"/>
  <c r="C283" i="12"/>
  <c r="D284" i="12"/>
  <c r="C284" i="12"/>
  <c r="D285" i="12"/>
  <c r="C285" i="12"/>
  <c r="D286" i="12"/>
  <c r="C286" i="12"/>
  <c r="D287" i="12"/>
  <c r="C287" i="12"/>
  <c r="D288" i="12"/>
  <c r="C288" i="12"/>
  <c r="D289" i="12"/>
  <c r="C289" i="12"/>
  <c r="D290" i="12"/>
  <c r="C290" i="12"/>
  <c r="D291" i="12"/>
  <c r="C291" i="12"/>
  <c r="D292" i="12"/>
  <c r="C292" i="12"/>
  <c r="D293" i="12"/>
  <c r="C293" i="12"/>
  <c r="M17" i="12"/>
  <c r="L17" i="12"/>
  <c r="K17" i="12"/>
  <c r="N17" i="12"/>
  <c r="J17" i="12"/>
  <c r="K19" i="12"/>
  <c r="N19" i="12"/>
  <c r="J19" i="12"/>
  <c r="M19" i="12"/>
  <c r="L19" i="12"/>
  <c r="K95" i="12"/>
  <c r="N95" i="12"/>
  <c r="J95" i="12"/>
  <c r="M95" i="12"/>
  <c r="L95" i="12"/>
  <c r="N96" i="12"/>
  <c r="J96" i="12"/>
  <c r="L96" i="12"/>
  <c r="K96" i="12"/>
  <c r="M96" i="12"/>
  <c r="N140" i="12"/>
  <c r="J140" i="12"/>
  <c r="M140" i="12"/>
  <c r="L140" i="12"/>
  <c r="K140" i="12"/>
  <c r="M141" i="12"/>
  <c r="N141" i="12"/>
  <c r="L141" i="12"/>
  <c r="K141" i="12"/>
  <c r="J141" i="12"/>
  <c r="M157" i="12"/>
  <c r="N157" i="12"/>
  <c r="L157" i="12"/>
  <c r="J157" i="12"/>
  <c r="K157" i="12"/>
  <c r="N160" i="12"/>
  <c r="J160" i="12"/>
  <c r="M160" i="12"/>
  <c r="L160" i="12"/>
  <c r="K160" i="12"/>
  <c r="M161" i="12"/>
  <c r="J161" i="12"/>
  <c r="N161" i="12"/>
  <c r="K161" i="12"/>
  <c r="L161" i="12"/>
  <c r="M177" i="12"/>
  <c r="J177" i="12"/>
  <c r="N177" i="12"/>
  <c r="L177" i="12"/>
  <c r="K177" i="12"/>
  <c r="N256" i="12"/>
  <c r="J256" i="12"/>
  <c r="M256" i="12"/>
  <c r="L256" i="12"/>
  <c r="K256" i="12"/>
  <c r="K51" i="12"/>
  <c r="N51" i="12"/>
  <c r="M51" i="12"/>
  <c r="L51" i="12"/>
  <c r="J51" i="12"/>
  <c r="M53" i="12"/>
  <c r="J53" i="12"/>
  <c r="N53" i="12"/>
  <c r="L53" i="12"/>
  <c r="K53" i="12"/>
  <c r="N80" i="12"/>
  <c r="J80" i="12"/>
  <c r="M80" i="12"/>
  <c r="L80" i="12"/>
  <c r="K80" i="12"/>
  <c r="M81" i="12"/>
  <c r="J81" i="12"/>
  <c r="N81" i="12"/>
  <c r="L81" i="12"/>
  <c r="K81" i="12"/>
  <c r="M117" i="12"/>
  <c r="K117" i="12"/>
  <c r="N117" i="12"/>
  <c r="L117" i="12"/>
  <c r="J117" i="12"/>
  <c r="L214" i="12"/>
  <c r="K214" i="12"/>
  <c r="J214" i="12"/>
  <c r="N214" i="12"/>
  <c r="M214" i="12"/>
  <c r="L218" i="12"/>
  <c r="M218" i="12"/>
  <c r="K218" i="12"/>
  <c r="N218" i="12"/>
  <c r="J218" i="12"/>
  <c r="N284" i="12"/>
  <c r="J284" i="12"/>
  <c r="M284" i="12"/>
  <c r="L284" i="12"/>
  <c r="K284" i="12"/>
  <c r="M289" i="12"/>
  <c r="J289" i="12"/>
  <c r="N289" i="12"/>
  <c r="K289" i="12"/>
  <c r="L289" i="12"/>
  <c r="M101" i="12"/>
  <c r="K101" i="12"/>
  <c r="N101" i="12"/>
  <c r="L101" i="12"/>
  <c r="J101" i="12"/>
  <c r="N148" i="12"/>
  <c r="J148" i="12"/>
  <c r="K148" i="12"/>
  <c r="L148" i="12"/>
  <c r="M148" i="12"/>
  <c r="K171" i="12"/>
  <c r="M171" i="12"/>
  <c r="L171" i="12"/>
  <c r="J171" i="12"/>
  <c r="N171" i="12"/>
  <c r="M173" i="12"/>
  <c r="N173" i="12"/>
  <c r="L173" i="12"/>
  <c r="K173" i="12"/>
  <c r="J173" i="12"/>
  <c r="L194" i="12"/>
  <c r="J194" i="12"/>
  <c r="N194" i="12"/>
  <c r="M194" i="12"/>
  <c r="K194" i="12"/>
  <c r="L198" i="12"/>
  <c r="K198" i="12"/>
  <c r="J198" i="12"/>
  <c r="N198" i="12"/>
  <c r="M198" i="12"/>
  <c r="M245" i="12"/>
  <c r="K245" i="12"/>
  <c r="J245" i="12"/>
  <c r="N245" i="12"/>
  <c r="L245" i="12"/>
  <c r="M249" i="12"/>
  <c r="L249" i="12"/>
  <c r="K249" i="12"/>
  <c r="J249" i="12"/>
  <c r="N249" i="12"/>
  <c r="K6" i="12"/>
  <c r="N6" i="12"/>
  <c r="J6" i="12"/>
  <c r="M6" i="12"/>
  <c r="M9" i="12"/>
  <c r="K9" i="12"/>
  <c r="N9" i="12"/>
  <c r="J9" i="12"/>
  <c r="K35" i="12"/>
  <c r="N35" i="12"/>
  <c r="M35" i="12"/>
  <c r="L35" i="12"/>
  <c r="J35" i="12"/>
  <c r="M37" i="12"/>
  <c r="J37" i="12"/>
  <c r="N37" i="12"/>
  <c r="L37" i="12"/>
  <c r="K37" i="12"/>
  <c r="N72" i="12"/>
  <c r="J72" i="12"/>
  <c r="K72" i="12"/>
  <c r="M72" i="12"/>
  <c r="L72" i="12"/>
  <c r="M233" i="12"/>
  <c r="L233" i="12"/>
  <c r="K233" i="12"/>
  <c r="N233" i="12"/>
  <c r="J233" i="12"/>
  <c r="M273" i="12"/>
  <c r="J273" i="12"/>
  <c r="N273" i="12"/>
  <c r="K273" i="12"/>
  <c r="L273" i="12"/>
  <c r="M301" i="12"/>
  <c r="N301" i="12"/>
  <c r="L301" i="12"/>
  <c r="J301" i="12"/>
  <c r="K301" i="12"/>
  <c r="M5" i="12"/>
  <c r="K5" i="12"/>
  <c r="N5" i="12"/>
  <c r="J5" i="12"/>
  <c r="K7" i="12"/>
  <c r="N7" i="12"/>
  <c r="J7" i="12"/>
  <c r="M7" i="12"/>
  <c r="N8" i="12"/>
  <c r="J8" i="12"/>
  <c r="M8" i="12"/>
  <c r="K8" i="12"/>
  <c r="N20" i="12"/>
  <c r="J20" i="12"/>
  <c r="M20" i="12"/>
  <c r="L20" i="12"/>
  <c r="K20" i="12"/>
  <c r="M33" i="12"/>
  <c r="N33" i="12"/>
  <c r="L33" i="12"/>
  <c r="K33" i="12"/>
  <c r="J33" i="12"/>
  <c r="N36" i="12"/>
  <c r="J36" i="12"/>
  <c r="M36" i="12"/>
  <c r="L36" i="12"/>
  <c r="K36" i="12"/>
  <c r="M49" i="12"/>
  <c r="N49" i="12"/>
  <c r="L49" i="12"/>
  <c r="K49" i="12"/>
  <c r="J49" i="12"/>
  <c r="N52" i="12"/>
  <c r="J52" i="12"/>
  <c r="M52" i="12"/>
  <c r="L52" i="12"/>
  <c r="K52" i="12"/>
  <c r="M69" i="12"/>
  <c r="J69" i="12"/>
  <c r="N69" i="12"/>
  <c r="L69" i="12"/>
  <c r="K69" i="12"/>
  <c r="M73" i="12"/>
  <c r="K73" i="12"/>
  <c r="J73" i="12"/>
  <c r="N73" i="12"/>
  <c r="L73" i="12"/>
  <c r="L74" i="12"/>
  <c r="K74" i="12"/>
  <c r="J74" i="12"/>
  <c r="N74" i="12"/>
  <c r="M74" i="12"/>
  <c r="K75" i="12"/>
  <c r="L75" i="12"/>
  <c r="J75" i="12"/>
  <c r="N75" i="12"/>
  <c r="M75" i="12"/>
  <c r="L82" i="12"/>
  <c r="J82" i="12"/>
  <c r="K82" i="12"/>
  <c r="N82" i="12"/>
  <c r="M82" i="12"/>
  <c r="N92" i="12"/>
  <c r="J92" i="12"/>
  <c r="M92" i="12"/>
  <c r="K92" i="12"/>
  <c r="L92" i="12"/>
  <c r="K99" i="12"/>
  <c r="J99" i="12"/>
  <c r="L99" i="12"/>
  <c r="N99" i="12"/>
  <c r="M99" i="12"/>
  <c r="L102" i="12"/>
  <c r="K102" i="12"/>
  <c r="J102" i="12"/>
  <c r="N102" i="12"/>
  <c r="M102" i="12"/>
  <c r="K103" i="12"/>
  <c r="L103" i="12"/>
  <c r="M103" i="12"/>
  <c r="J103" i="12"/>
  <c r="N103" i="12"/>
  <c r="N104" i="12"/>
  <c r="J104" i="12"/>
  <c r="L104" i="12"/>
  <c r="M104" i="12"/>
  <c r="K104" i="12"/>
  <c r="M105" i="12"/>
  <c r="L105" i="12"/>
  <c r="J105" i="12"/>
  <c r="N105" i="12"/>
  <c r="K105" i="12"/>
  <c r="L106" i="12"/>
  <c r="M106" i="12"/>
  <c r="K106" i="12"/>
  <c r="J106" i="12"/>
  <c r="N106" i="12"/>
  <c r="K107" i="12"/>
  <c r="M107" i="12"/>
  <c r="N107" i="12"/>
  <c r="L107" i="12"/>
  <c r="J107" i="12"/>
  <c r="N108" i="12"/>
  <c r="J108" i="12"/>
  <c r="M108" i="12"/>
  <c r="L108" i="12"/>
  <c r="K108" i="12"/>
  <c r="M109" i="12"/>
  <c r="N109" i="12"/>
  <c r="K109" i="12"/>
  <c r="J109" i="12"/>
  <c r="L109" i="12"/>
  <c r="L110" i="12"/>
  <c r="N110" i="12"/>
  <c r="M110" i="12"/>
  <c r="K110" i="12"/>
  <c r="J110" i="12"/>
  <c r="K111" i="12"/>
  <c r="N111" i="12"/>
  <c r="J111" i="12"/>
  <c r="M111" i="12"/>
  <c r="L111" i="12"/>
  <c r="K115" i="12"/>
  <c r="J115" i="12"/>
  <c r="N115" i="12"/>
  <c r="M115" i="12"/>
  <c r="L115" i="12"/>
  <c r="L118" i="12"/>
  <c r="K118" i="12"/>
  <c r="M118" i="12"/>
  <c r="J118" i="12"/>
  <c r="N118" i="12"/>
  <c r="K119" i="12"/>
  <c r="L119" i="12"/>
  <c r="J119" i="12"/>
  <c r="N119" i="12"/>
  <c r="M119" i="12"/>
  <c r="N120" i="12"/>
  <c r="J120" i="12"/>
  <c r="L120" i="12"/>
  <c r="M120" i="12"/>
  <c r="K120" i="12"/>
  <c r="M121" i="12"/>
  <c r="L121" i="12"/>
  <c r="N121" i="12"/>
  <c r="K121" i="12"/>
  <c r="J121" i="12"/>
  <c r="L122" i="12"/>
  <c r="M122" i="12"/>
  <c r="J122" i="12"/>
  <c r="K122" i="12"/>
  <c r="N122" i="12"/>
  <c r="K139" i="12"/>
  <c r="M139" i="12"/>
  <c r="L139" i="12"/>
  <c r="J139" i="12"/>
  <c r="N139" i="12"/>
  <c r="M145" i="12"/>
  <c r="J145" i="12"/>
  <c r="N145" i="12"/>
  <c r="L145" i="12"/>
  <c r="K145" i="12"/>
  <c r="M149" i="12"/>
  <c r="K149" i="12"/>
  <c r="J149" i="12"/>
  <c r="N149" i="12"/>
  <c r="L149" i="12"/>
  <c r="L150" i="12"/>
  <c r="K150" i="12"/>
  <c r="J150" i="12"/>
  <c r="N150" i="12"/>
  <c r="M150" i="12"/>
  <c r="K151" i="12"/>
  <c r="L151" i="12"/>
  <c r="J151" i="12"/>
  <c r="N151" i="12"/>
  <c r="M151" i="12"/>
  <c r="L166" i="12"/>
  <c r="K166" i="12"/>
  <c r="J166" i="12"/>
  <c r="N166" i="12"/>
  <c r="M166" i="12"/>
  <c r="N172" i="12"/>
  <c r="J172" i="12"/>
  <c r="M172" i="12"/>
  <c r="L172" i="12"/>
  <c r="K172" i="12"/>
  <c r="K175" i="12"/>
  <c r="N175" i="12"/>
  <c r="M175" i="12"/>
  <c r="L175" i="12"/>
  <c r="J175" i="12"/>
  <c r="L178" i="12"/>
  <c r="J178" i="12"/>
  <c r="N178" i="12"/>
  <c r="K178" i="12"/>
  <c r="M178" i="12"/>
  <c r="K179" i="12"/>
  <c r="J179" i="12"/>
  <c r="N179" i="12"/>
  <c r="M179" i="12"/>
  <c r="L179" i="12"/>
  <c r="N180" i="12"/>
  <c r="J180" i="12"/>
  <c r="K180" i="12"/>
  <c r="M180" i="12"/>
  <c r="L180" i="12"/>
  <c r="M181" i="12"/>
  <c r="K181" i="12"/>
  <c r="J181" i="12"/>
  <c r="N181" i="12"/>
  <c r="L181" i="12"/>
  <c r="K199" i="12"/>
  <c r="L199" i="12"/>
  <c r="J199" i="12"/>
  <c r="M199" i="12"/>
  <c r="N199" i="12"/>
  <c r="N200" i="12"/>
  <c r="J200" i="12"/>
  <c r="L200" i="12"/>
  <c r="K200" i="12"/>
  <c r="M200" i="12"/>
  <c r="M201" i="12"/>
  <c r="L201" i="12"/>
  <c r="K201" i="12"/>
  <c r="N201" i="12"/>
  <c r="J201" i="12"/>
  <c r="L210" i="12"/>
  <c r="J210" i="12"/>
  <c r="N210" i="12"/>
  <c r="K210" i="12"/>
  <c r="M210" i="12"/>
  <c r="K215" i="12"/>
  <c r="L215" i="12"/>
  <c r="J215" i="12"/>
  <c r="N215" i="12"/>
  <c r="M215" i="12"/>
  <c r="N216" i="12"/>
  <c r="J216" i="12"/>
  <c r="L216" i="12"/>
  <c r="K216" i="12"/>
  <c r="M216" i="12"/>
  <c r="M217" i="12"/>
  <c r="L217" i="12"/>
  <c r="K217" i="12"/>
  <c r="J217" i="12"/>
  <c r="N217" i="12"/>
  <c r="M225" i="12"/>
  <c r="J225" i="12"/>
  <c r="N225" i="12"/>
  <c r="L225" i="12"/>
  <c r="K225" i="12"/>
  <c r="L234" i="12"/>
  <c r="M234" i="12"/>
  <c r="K234" i="12"/>
  <c r="J234" i="12"/>
  <c r="N234" i="12"/>
  <c r="K235" i="12"/>
  <c r="M235" i="12"/>
  <c r="L235" i="12"/>
  <c r="N235" i="12"/>
  <c r="J235" i="12"/>
  <c r="N236" i="12"/>
  <c r="J236" i="12"/>
  <c r="M236" i="12"/>
  <c r="L236" i="12"/>
  <c r="K236" i="12"/>
  <c r="M241" i="12"/>
  <c r="J241" i="12"/>
  <c r="N241" i="12"/>
  <c r="L241" i="12"/>
  <c r="K241" i="12"/>
  <c r="L246" i="12"/>
  <c r="K246" i="12"/>
  <c r="J246" i="12"/>
  <c r="N246" i="12"/>
  <c r="M246" i="12"/>
  <c r="K247" i="12"/>
  <c r="L247" i="12"/>
  <c r="J247" i="12"/>
  <c r="N247" i="12"/>
  <c r="M247" i="12"/>
  <c r="N248" i="12"/>
  <c r="J248" i="12"/>
  <c r="L248" i="12"/>
  <c r="K248" i="12"/>
  <c r="M248" i="12"/>
  <c r="M253" i="12"/>
  <c r="N253" i="12"/>
  <c r="L253" i="12"/>
  <c r="K253" i="12"/>
  <c r="J253" i="12"/>
  <c r="M257" i="12"/>
  <c r="J257" i="12"/>
  <c r="N257" i="12"/>
  <c r="L257" i="12"/>
  <c r="K257" i="12"/>
  <c r="L258" i="12"/>
  <c r="J258" i="12"/>
  <c r="N258" i="12"/>
  <c r="K258" i="12"/>
  <c r="M258" i="12"/>
  <c r="K259" i="12"/>
  <c r="J259" i="12"/>
  <c r="N259" i="12"/>
  <c r="L259" i="12"/>
  <c r="M259" i="12"/>
  <c r="N268" i="12"/>
  <c r="J268" i="12"/>
  <c r="M268" i="12"/>
  <c r="L268" i="12"/>
  <c r="K268" i="12"/>
  <c r="L274" i="12"/>
  <c r="J274" i="12"/>
  <c r="N274" i="12"/>
  <c r="K274" i="12"/>
  <c r="M274" i="12"/>
  <c r="K275" i="12"/>
  <c r="J275" i="12"/>
  <c r="N275" i="12"/>
  <c r="L275" i="12"/>
  <c r="M275" i="12"/>
  <c r="L290" i="12"/>
  <c r="J290" i="12"/>
  <c r="N290" i="12"/>
  <c r="K290" i="12"/>
  <c r="M290" i="12"/>
  <c r="K291" i="12"/>
  <c r="J291" i="12"/>
  <c r="N291" i="12"/>
  <c r="L291" i="12"/>
  <c r="M291" i="12"/>
  <c r="N292" i="12"/>
  <c r="J292" i="12"/>
  <c r="K292" i="12"/>
  <c r="L292" i="12"/>
  <c r="M292" i="12"/>
  <c r="L10" i="12"/>
  <c r="K10" i="12"/>
  <c r="N10" i="12"/>
  <c r="J10" i="12"/>
  <c r="M10" i="12"/>
  <c r="K11" i="12"/>
  <c r="N11" i="12"/>
  <c r="J11" i="12"/>
  <c r="M11" i="12"/>
  <c r="L11" i="12"/>
  <c r="N12" i="12"/>
  <c r="J12" i="12"/>
  <c r="M12" i="12"/>
  <c r="L12" i="12"/>
  <c r="K12" i="12"/>
  <c r="M13" i="12"/>
  <c r="L13" i="12"/>
  <c r="K13" i="12"/>
  <c r="N13" i="12"/>
  <c r="J13" i="12"/>
  <c r="L14" i="12"/>
  <c r="K14" i="12"/>
  <c r="N14" i="12"/>
  <c r="J14" i="12"/>
  <c r="M14" i="12"/>
  <c r="K15" i="12"/>
  <c r="N15" i="12"/>
  <c r="J15" i="12"/>
  <c r="M15" i="12"/>
  <c r="L15" i="12"/>
  <c r="L22" i="12"/>
  <c r="K22" i="12"/>
  <c r="N22" i="12"/>
  <c r="J22" i="12"/>
  <c r="M22" i="12"/>
  <c r="K23" i="12"/>
  <c r="N23" i="12"/>
  <c r="J23" i="12"/>
  <c r="M23" i="12"/>
  <c r="L23" i="12"/>
  <c r="N24" i="12"/>
  <c r="J24" i="12"/>
  <c r="K24" i="12"/>
  <c r="M24" i="12"/>
  <c r="L24" i="12"/>
  <c r="M25" i="12"/>
  <c r="K25" i="12"/>
  <c r="J25" i="12"/>
  <c r="N25" i="12"/>
  <c r="L25" i="12"/>
  <c r="L26" i="12"/>
  <c r="K26" i="12"/>
  <c r="J26" i="12"/>
  <c r="N26" i="12"/>
  <c r="M26" i="12"/>
  <c r="K27" i="12"/>
  <c r="L27" i="12"/>
  <c r="J27" i="12"/>
  <c r="N27" i="12"/>
  <c r="M27" i="12"/>
  <c r="N28" i="12"/>
  <c r="J28" i="12"/>
  <c r="L28" i="12"/>
  <c r="K28" i="12"/>
  <c r="M28" i="12"/>
  <c r="M29" i="12"/>
  <c r="L29" i="12"/>
  <c r="K29" i="12"/>
  <c r="J29" i="12"/>
  <c r="N29" i="12"/>
  <c r="L30" i="12"/>
  <c r="M30" i="12"/>
  <c r="K30" i="12"/>
  <c r="J30" i="12"/>
  <c r="N30" i="12"/>
  <c r="K31" i="12"/>
  <c r="M31" i="12"/>
  <c r="L31" i="12"/>
  <c r="J31" i="12"/>
  <c r="N31" i="12"/>
  <c r="L38" i="12"/>
  <c r="J38" i="12"/>
  <c r="N38" i="12"/>
  <c r="M38" i="12"/>
  <c r="K38" i="12"/>
  <c r="K39" i="12"/>
  <c r="J39" i="12"/>
  <c r="N39" i="12"/>
  <c r="M39" i="12"/>
  <c r="L39" i="12"/>
  <c r="N40" i="12"/>
  <c r="J40" i="12"/>
  <c r="K40" i="12"/>
  <c r="M40" i="12"/>
  <c r="L40" i="12"/>
  <c r="M41" i="12"/>
  <c r="K41" i="12"/>
  <c r="J41" i="12"/>
  <c r="N41" i="12"/>
  <c r="L41" i="12"/>
  <c r="L42" i="12"/>
  <c r="K42" i="12"/>
  <c r="J42" i="12"/>
  <c r="N42" i="12"/>
  <c r="M42" i="12"/>
  <c r="K43" i="12"/>
  <c r="L43" i="12"/>
  <c r="J43" i="12"/>
  <c r="N43" i="12"/>
  <c r="M43" i="12"/>
  <c r="N44" i="12"/>
  <c r="J44" i="12"/>
  <c r="L44" i="12"/>
  <c r="K44" i="12"/>
  <c r="M44" i="12"/>
  <c r="M45" i="12"/>
  <c r="L45" i="12"/>
  <c r="K45" i="12"/>
  <c r="J45" i="12"/>
  <c r="N45" i="12"/>
  <c r="L46" i="12"/>
  <c r="M46" i="12"/>
  <c r="K46" i="12"/>
  <c r="J46" i="12"/>
  <c r="N46" i="12"/>
  <c r="K47" i="12"/>
  <c r="M47" i="12"/>
  <c r="L47" i="12"/>
  <c r="J47" i="12"/>
  <c r="N47" i="12"/>
  <c r="L54" i="12"/>
  <c r="J54" i="12"/>
  <c r="N54" i="12"/>
  <c r="M54" i="12"/>
  <c r="K54" i="12"/>
  <c r="K55" i="12"/>
  <c r="J55" i="12"/>
  <c r="N55" i="12"/>
  <c r="M55" i="12"/>
  <c r="L55" i="12"/>
  <c r="N56" i="12"/>
  <c r="J56" i="12"/>
  <c r="K56" i="12"/>
  <c r="M56" i="12"/>
  <c r="L56" i="12"/>
  <c r="M57" i="12"/>
  <c r="K57" i="12"/>
  <c r="J57" i="12"/>
  <c r="N57" i="12"/>
  <c r="L57" i="12"/>
  <c r="L58" i="12"/>
  <c r="K58" i="12"/>
  <c r="J58" i="12"/>
  <c r="N58" i="12"/>
  <c r="M58" i="12"/>
  <c r="K59" i="12"/>
  <c r="L59" i="12"/>
  <c r="J59" i="12"/>
  <c r="N59" i="12"/>
  <c r="M59" i="12"/>
  <c r="N60" i="12"/>
  <c r="J60" i="12"/>
  <c r="L60" i="12"/>
  <c r="K60" i="12"/>
  <c r="M60" i="12"/>
  <c r="M61" i="12"/>
  <c r="L61" i="12"/>
  <c r="K61" i="12"/>
  <c r="J61" i="12"/>
  <c r="N61" i="12"/>
  <c r="L62" i="12"/>
  <c r="M62" i="12"/>
  <c r="K62" i="12"/>
  <c r="J62" i="12"/>
  <c r="N62" i="12"/>
  <c r="M77" i="12"/>
  <c r="L77" i="12"/>
  <c r="K77" i="12"/>
  <c r="J77" i="12"/>
  <c r="N77" i="12"/>
  <c r="L78" i="12"/>
  <c r="M78" i="12"/>
  <c r="K78" i="12"/>
  <c r="J78" i="12"/>
  <c r="N78" i="12"/>
  <c r="N124" i="12"/>
  <c r="J124" i="12"/>
  <c r="M124" i="12"/>
  <c r="K124" i="12"/>
  <c r="L124" i="12"/>
  <c r="M125" i="12"/>
  <c r="N125" i="12"/>
  <c r="J125" i="12"/>
  <c r="L125" i="12"/>
  <c r="K125" i="12"/>
  <c r="L126" i="12"/>
  <c r="N126" i="12"/>
  <c r="K126" i="12"/>
  <c r="J126" i="12"/>
  <c r="M126" i="12"/>
  <c r="L142" i="12"/>
  <c r="N142" i="12"/>
  <c r="M142" i="12"/>
  <c r="J142" i="12"/>
  <c r="K142" i="12"/>
  <c r="K143" i="12"/>
  <c r="N143" i="12"/>
  <c r="M143" i="12"/>
  <c r="L143" i="12"/>
  <c r="J143" i="12"/>
  <c r="M153" i="12"/>
  <c r="L153" i="12"/>
  <c r="K153" i="12"/>
  <c r="N153" i="12"/>
  <c r="J153" i="12"/>
  <c r="L154" i="12"/>
  <c r="M154" i="12"/>
  <c r="K154" i="12"/>
  <c r="J154" i="12"/>
  <c r="N154" i="12"/>
  <c r="K155" i="12"/>
  <c r="M155" i="12"/>
  <c r="L155" i="12"/>
  <c r="N155" i="12"/>
  <c r="J155" i="12"/>
  <c r="L162" i="12"/>
  <c r="J162" i="12"/>
  <c r="N162" i="12"/>
  <c r="M162" i="12"/>
  <c r="K162" i="12"/>
  <c r="K163" i="12"/>
  <c r="J163" i="12"/>
  <c r="N163" i="12"/>
  <c r="M163" i="12"/>
  <c r="L163" i="12"/>
  <c r="K183" i="12"/>
  <c r="L183" i="12"/>
  <c r="J183" i="12"/>
  <c r="N183" i="12"/>
  <c r="M183" i="12"/>
  <c r="N184" i="12"/>
  <c r="J184" i="12"/>
  <c r="L184" i="12"/>
  <c r="K184" i="12"/>
  <c r="M184" i="12"/>
  <c r="M185" i="12"/>
  <c r="L185" i="12"/>
  <c r="K185" i="12"/>
  <c r="N185" i="12"/>
  <c r="J185" i="12"/>
  <c r="L186" i="12"/>
  <c r="M186" i="12"/>
  <c r="K186" i="12"/>
  <c r="J186" i="12"/>
  <c r="N186" i="12"/>
  <c r="K187" i="12"/>
  <c r="M187" i="12"/>
  <c r="L187" i="12"/>
  <c r="N187" i="12"/>
  <c r="J187" i="12"/>
  <c r="N188" i="12"/>
  <c r="J188" i="12"/>
  <c r="M188" i="12"/>
  <c r="L188" i="12"/>
  <c r="K188" i="12"/>
  <c r="K203" i="12"/>
  <c r="M203" i="12"/>
  <c r="L203" i="12"/>
  <c r="N203" i="12"/>
  <c r="J203" i="12"/>
  <c r="N204" i="12"/>
  <c r="J204" i="12"/>
  <c r="M204" i="12"/>
  <c r="L204" i="12"/>
  <c r="K204" i="12"/>
  <c r="K219" i="12"/>
  <c r="M219" i="12"/>
  <c r="L219" i="12"/>
  <c r="J219" i="12"/>
  <c r="N219" i="12"/>
  <c r="N220" i="12"/>
  <c r="J220" i="12"/>
  <c r="M220" i="12"/>
  <c r="L220" i="12"/>
  <c r="K220" i="12"/>
  <c r="M221" i="12"/>
  <c r="N221" i="12"/>
  <c r="L221" i="12"/>
  <c r="K221" i="12"/>
  <c r="J221" i="12"/>
  <c r="L222" i="12"/>
  <c r="N222" i="12"/>
  <c r="M222" i="12"/>
  <c r="K222" i="12"/>
  <c r="J222" i="12"/>
  <c r="K223" i="12"/>
  <c r="N223" i="12"/>
  <c r="M223" i="12"/>
  <c r="L223" i="12"/>
  <c r="J223" i="12"/>
  <c r="L250" i="12"/>
  <c r="M250" i="12"/>
  <c r="K250" i="12"/>
  <c r="N250" i="12"/>
  <c r="J250" i="12"/>
  <c r="K251" i="12"/>
  <c r="M251" i="12"/>
  <c r="L251" i="12"/>
  <c r="J251" i="12"/>
  <c r="N251" i="12"/>
  <c r="M261" i="12"/>
  <c r="K261" i="12"/>
  <c r="J261" i="12"/>
  <c r="L261" i="12"/>
  <c r="N261" i="12"/>
  <c r="L262" i="12"/>
  <c r="K262" i="12"/>
  <c r="J262" i="12"/>
  <c r="M262" i="12"/>
  <c r="N262" i="12"/>
  <c r="K263" i="12"/>
  <c r="L263" i="12"/>
  <c r="J263" i="12"/>
  <c r="M263" i="12"/>
  <c r="N263" i="12"/>
  <c r="N264" i="12"/>
  <c r="J264" i="12"/>
  <c r="L264" i="12"/>
  <c r="K264" i="12"/>
  <c r="M264" i="12"/>
  <c r="M277" i="12"/>
  <c r="K277" i="12"/>
  <c r="J277" i="12"/>
  <c r="L277" i="12"/>
  <c r="N277" i="12"/>
  <c r="L278" i="12"/>
  <c r="K278" i="12"/>
  <c r="J278" i="12"/>
  <c r="M278" i="12"/>
  <c r="N278" i="12"/>
  <c r="K279" i="12"/>
  <c r="L279" i="12"/>
  <c r="J279" i="12"/>
  <c r="M279" i="12"/>
  <c r="N279" i="12"/>
  <c r="L294" i="12"/>
  <c r="K294" i="12"/>
  <c r="J294" i="12"/>
  <c r="M294" i="12"/>
  <c r="N294" i="12"/>
  <c r="K295" i="12"/>
  <c r="L295" i="12"/>
  <c r="J295" i="12"/>
  <c r="M295" i="12"/>
  <c r="N295" i="12"/>
  <c r="N296" i="12"/>
  <c r="J296" i="12"/>
  <c r="L296" i="12"/>
  <c r="K296" i="12"/>
  <c r="M296" i="12"/>
  <c r="K2" i="12"/>
  <c r="N2" i="12"/>
  <c r="J2" i="12"/>
  <c r="M2" i="12"/>
  <c r="K3" i="12"/>
  <c r="N3" i="12"/>
  <c r="J3" i="12"/>
  <c r="M3" i="12"/>
  <c r="N4" i="12"/>
  <c r="J4" i="12"/>
  <c r="M4" i="12"/>
  <c r="K4" i="12"/>
  <c r="M21" i="12"/>
  <c r="L21" i="12"/>
  <c r="K21" i="12"/>
  <c r="N21" i="12"/>
  <c r="J21" i="12"/>
  <c r="N64" i="12"/>
  <c r="J64" i="12"/>
  <c r="M64" i="12"/>
  <c r="L64" i="12"/>
  <c r="K64" i="12"/>
  <c r="M65" i="12"/>
  <c r="N65" i="12"/>
  <c r="L65" i="12"/>
  <c r="K65" i="12"/>
  <c r="J65" i="12"/>
  <c r="L66" i="12"/>
  <c r="N66" i="12"/>
  <c r="M66" i="12"/>
  <c r="K66" i="12"/>
  <c r="J66" i="12"/>
  <c r="K67" i="12"/>
  <c r="N67" i="12"/>
  <c r="M67" i="12"/>
  <c r="L67" i="12"/>
  <c r="J67" i="12"/>
  <c r="N68" i="12"/>
  <c r="J68" i="12"/>
  <c r="M68" i="12"/>
  <c r="L68" i="12"/>
  <c r="K68" i="12"/>
  <c r="N76" i="12"/>
  <c r="J76" i="12"/>
  <c r="L76" i="12"/>
  <c r="K76" i="12"/>
  <c r="M76" i="12"/>
  <c r="K83" i="12"/>
  <c r="J83" i="12"/>
  <c r="M83" i="12"/>
  <c r="L83" i="12"/>
  <c r="N83" i="12"/>
  <c r="M85" i="12"/>
  <c r="K85" i="12"/>
  <c r="J85" i="12"/>
  <c r="N85" i="12"/>
  <c r="L85" i="12"/>
  <c r="L86" i="12"/>
  <c r="K86" i="12"/>
  <c r="M86" i="12"/>
  <c r="J86" i="12"/>
  <c r="N86" i="12"/>
  <c r="K87" i="12"/>
  <c r="L87" i="12"/>
  <c r="N87" i="12"/>
  <c r="M87" i="12"/>
  <c r="J87" i="12"/>
  <c r="N88" i="12"/>
  <c r="J88" i="12"/>
  <c r="L88" i="12"/>
  <c r="M88" i="12"/>
  <c r="K88" i="12"/>
  <c r="M89" i="12"/>
  <c r="L89" i="12"/>
  <c r="K89" i="12"/>
  <c r="J89" i="12"/>
  <c r="N89" i="12"/>
  <c r="L90" i="12"/>
  <c r="M90" i="12"/>
  <c r="N90" i="12"/>
  <c r="K90" i="12"/>
  <c r="J90" i="12"/>
  <c r="K91" i="12"/>
  <c r="M91" i="12"/>
  <c r="N91" i="12"/>
  <c r="L91" i="12"/>
  <c r="J91" i="12"/>
  <c r="L98" i="12"/>
  <c r="J98" i="12"/>
  <c r="N98" i="12"/>
  <c r="M98" i="12"/>
  <c r="K98" i="12"/>
  <c r="N112" i="12"/>
  <c r="J112" i="12"/>
  <c r="K112" i="12"/>
  <c r="M112" i="12"/>
  <c r="L112" i="12"/>
  <c r="L114" i="12"/>
  <c r="J114" i="12"/>
  <c r="N114" i="12"/>
  <c r="M114" i="12"/>
  <c r="K114" i="12"/>
  <c r="K123" i="12"/>
  <c r="M123" i="12"/>
  <c r="L123" i="12"/>
  <c r="N123" i="12"/>
  <c r="J123" i="12"/>
  <c r="N128" i="12"/>
  <c r="J128" i="12"/>
  <c r="K128" i="12"/>
  <c r="M128" i="12"/>
  <c r="L128" i="12"/>
  <c r="M129" i="12"/>
  <c r="J129" i="12"/>
  <c r="K129" i="12"/>
  <c r="N129" i="12"/>
  <c r="L129" i="12"/>
  <c r="L130" i="12"/>
  <c r="J130" i="12"/>
  <c r="M130" i="12"/>
  <c r="N130" i="12"/>
  <c r="K130" i="12"/>
  <c r="K131" i="12"/>
  <c r="J131" i="12"/>
  <c r="N131" i="12"/>
  <c r="M131" i="12"/>
  <c r="L131" i="12"/>
  <c r="N132" i="12"/>
  <c r="J132" i="12"/>
  <c r="K132" i="12"/>
  <c r="M132" i="12"/>
  <c r="L132" i="12"/>
  <c r="M133" i="12"/>
  <c r="K133" i="12"/>
  <c r="L133" i="12"/>
  <c r="N133" i="12"/>
  <c r="J133" i="12"/>
  <c r="L134" i="12"/>
  <c r="K134" i="12"/>
  <c r="N134" i="12"/>
  <c r="M134" i="12"/>
  <c r="J134" i="12"/>
  <c r="K135" i="12"/>
  <c r="L135" i="12"/>
  <c r="J135" i="12"/>
  <c r="N135" i="12"/>
  <c r="M135" i="12"/>
  <c r="N136" i="12"/>
  <c r="J136" i="12"/>
  <c r="L136" i="12"/>
  <c r="K136" i="12"/>
  <c r="M136" i="12"/>
  <c r="M137" i="12"/>
  <c r="L137" i="12"/>
  <c r="K137" i="12"/>
  <c r="J137" i="12"/>
  <c r="N137" i="12"/>
  <c r="L138" i="12"/>
  <c r="M138" i="12"/>
  <c r="K138" i="12"/>
  <c r="N138" i="12"/>
  <c r="J138" i="12"/>
  <c r="N152" i="12"/>
  <c r="J152" i="12"/>
  <c r="L152" i="12"/>
  <c r="K152" i="12"/>
  <c r="M152" i="12"/>
  <c r="M165" i="12"/>
  <c r="K165" i="12"/>
  <c r="J165" i="12"/>
  <c r="L165" i="12"/>
  <c r="N165" i="12"/>
  <c r="L182" i="12"/>
  <c r="K182" i="12"/>
  <c r="J182" i="12"/>
  <c r="M182" i="12"/>
  <c r="N182" i="12"/>
  <c r="L190" i="12"/>
  <c r="N190" i="12"/>
  <c r="M190" i="12"/>
  <c r="K190" i="12"/>
  <c r="J190" i="12"/>
  <c r="K191" i="12"/>
  <c r="N191" i="12"/>
  <c r="M191" i="12"/>
  <c r="J191" i="12"/>
  <c r="L191" i="12"/>
  <c r="N192" i="12"/>
  <c r="J192" i="12"/>
  <c r="M192" i="12"/>
  <c r="L192" i="12"/>
  <c r="K192" i="12"/>
  <c r="M193" i="12"/>
  <c r="J193" i="12"/>
  <c r="N193" i="12"/>
  <c r="L193" i="12"/>
  <c r="K193" i="12"/>
  <c r="L202" i="12"/>
  <c r="M202" i="12"/>
  <c r="K202" i="12"/>
  <c r="N202" i="12"/>
  <c r="J202" i="12"/>
  <c r="L206" i="12"/>
  <c r="N206" i="12"/>
  <c r="M206" i="12"/>
  <c r="J206" i="12"/>
  <c r="K206" i="12"/>
  <c r="K207" i="12"/>
  <c r="N207" i="12"/>
  <c r="M207" i="12"/>
  <c r="L207" i="12"/>
  <c r="J207" i="12"/>
  <c r="N208" i="12"/>
  <c r="J208" i="12"/>
  <c r="M208" i="12"/>
  <c r="K208" i="12"/>
  <c r="L208" i="12"/>
  <c r="M209" i="12"/>
  <c r="J209" i="12"/>
  <c r="N209" i="12"/>
  <c r="L209" i="12"/>
  <c r="K209" i="12"/>
  <c r="M237" i="12"/>
  <c r="N237" i="12"/>
  <c r="L237" i="12"/>
  <c r="K237" i="12"/>
  <c r="J237" i="12"/>
  <c r="K239" i="12"/>
  <c r="N239" i="12"/>
  <c r="M239" i="12"/>
  <c r="L239" i="12"/>
  <c r="J239" i="12"/>
  <c r="N240" i="12"/>
  <c r="J240" i="12"/>
  <c r="M240" i="12"/>
  <c r="L240" i="12"/>
  <c r="K240" i="12"/>
  <c r="N260" i="12"/>
  <c r="J260" i="12"/>
  <c r="K260" i="12"/>
  <c r="L260" i="12"/>
  <c r="M260" i="12"/>
  <c r="L266" i="12"/>
  <c r="M266" i="12"/>
  <c r="K266" i="12"/>
  <c r="N266" i="12"/>
  <c r="J266" i="12"/>
  <c r="K267" i="12"/>
  <c r="M267" i="12"/>
  <c r="L267" i="12"/>
  <c r="N267" i="12"/>
  <c r="J267" i="12"/>
  <c r="N276" i="12"/>
  <c r="J276" i="12"/>
  <c r="K276" i="12"/>
  <c r="L276" i="12"/>
  <c r="M276" i="12"/>
  <c r="M281" i="12"/>
  <c r="L281" i="12"/>
  <c r="K281" i="12"/>
  <c r="N281" i="12"/>
  <c r="J281" i="12"/>
  <c r="L282" i="12"/>
  <c r="M282" i="12"/>
  <c r="K282" i="12"/>
  <c r="N282" i="12"/>
  <c r="J282" i="12"/>
  <c r="K283" i="12"/>
  <c r="M283" i="12"/>
  <c r="L283" i="12"/>
  <c r="N283" i="12"/>
  <c r="J283" i="12"/>
  <c r="M293" i="12"/>
  <c r="K293" i="12"/>
  <c r="J293" i="12"/>
  <c r="L293" i="12"/>
  <c r="N293" i="12"/>
  <c r="L298" i="12"/>
  <c r="M298" i="12"/>
  <c r="K298" i="12"/>
  <c r="N298" i="12"/>
  <c r="J298" i="12"/>
  <c r="K299" i="12"/>
  <c r="M299" i="12"/>
  <c r="L299" i="12"/>
  <c r="N299" i="12"/>
  <c r="J299" i="12"/>
  <c r="N300" i="12"/>
  <c r="J300" i="12"/>
  <c r="M300" i="12"/>
  <c r="L300" i="12"/>
  <c r="K300" i="12"/>
  <c r="N16" i="12"/>
  <c r="J16" i="12"/>
  <c r="M16" i="12"/>
  <c r="L16" i="12"/>
  <c r="K16" i="12"/>
  <c r="L18" i="12"/>
  <c r="K18" i="12"/>
  <c r="N18" i="12"/>
  <c r="J18" i="12"/>
  <c r="M18" i="12"/>
  <c r="N32" i="12"/>
  <c r="J32" i="12"/>
  <c r="M32" i="12"/>
  <c r="L32" i="12"/>
  <c r="K32" i="12"/>
  <c r="L34" i="12"/>
  <c r="N34" i="12"/>
  <c r="M34" i="12"/>
  <c r="K34" i="12"/>
  <c r="J34" i="12"/>
  <c r="N48" i="12"/>
  <c r="J48" i="12"/>
  <c r="M48" i="12"/>
  <c r="L48" i="12"/>
  <c r="K48" i="12"/>
  <c r="L50" i="12"/>
  <c r="N50" i="12"/>
  <c r="M50" i="12"/>
  <c r="K50" i="12"/>
  <c r="J50" i="12"/>
  <c r="K63" i="12"/>
  <c r="M63" i="12"/>
  <c r="L63" i="12"/>
  <c r="J63" i="12"/>
  <c r="N63" i="12"/>
  <c r="L70" i="12"/>
  <c r="J70" i="12"/>
  <c r="N70" i="12"/>
  <c r="M70" i="12"/>
  <c r="K70" i="12"/>
  <c r="K71" i="12"/>
  <c r="J71" i="12"/>
  <c r="N71" i="12"/>
  <c r="M71" i="12"/>
  <c r="L71" i="12"/>
  <c r="K79" i="12"/>
  <c r="M79" i="12"/>
  <c r="L79" i="12"/>
  <c r="J79" i="12"/>
  <c r="N79" i="12"/>
  <c r="N84" i="12"/>
  <c r="J84" i="12"/>
  <c r="K84" i="12"/>
  <c r="M84" i="12"/>
  <c r="L84" i="12"/>
  <c r="M93" i="12"/>
  <c r="N93" i="12"/>
  <c r="L93" i="12"/>
  <c r="K93" i="12"/>
  <c r="J93" i="12"/>
  <c r="L94" i="12"/>
  <c r="N94" i="12"/>
  <c r="M94" i="12"/>
  <c r="K94" i="12"/>
  <c r="J94" i="12"/>
  <c r="M97" i="12"/>
  <c r="J97" i="12"/>
  <c r="N97" i="12"/>
  <c r="L97" i="12"/>
  <c r="K97" i="12"/>
  <c r="N100" i="12"/>
  <c r="J100" i="12"/>
  <c r="K100" i="12"/>
  <c r="M100" i="12"/>
  <c r="L100" i="12"/>
  <c r="M113" i="12"/>
  <c r="J113" i="12"/>
  <c r="L113" i="12"/>
  <c r="N113" i="12"/>
  <c r="K113" i="12"/>
  <c r="N116" i="12"/>
  <c r="J116" i="12"/>
  <c r="K116" i="12"/>
  <c r="L116" i="12"/>
  <c r="M116" i="12"/>
  <c r="K127" i="12"/>
  <c r="N127" i="12"/>
  <c r="M127" i="12"/>
  <c r="L127" i="12"/>
  <c r="J127" i="12"/>
  <c r="N144" i="12"/>
  <c r="J144" i="12"/>
  <c r="M144" i="12"/>
  <c r="L144" i="12"/>
  <c r="K144" i="12"/>
  <c r="L146" i="12"/>
  <c r="J146" i="12"/>
  <c r="N146" i="12"/>
  <c r="M146" i="12"/>
  <c r="K146" i="12"/>
  <c r="K147" i="12"/>
  <c r="J147" i="12"/>
  <c r="N147" i="12"/>
  <c r="M147" i="12"/>
  <c r="L147" i="12"/>
  <c r="N156" i="12"/>
  <c r="J156" i="12"/>
  <c r="M156" i="12"/>
  <c r="L156" i="12"/>
  <c r="K156" i="12"/>
  <c r="L158" i="12"/>
  <c r="N158" i="12"/>
  <c r="M158" i="12"/>
  <c r="K158" i="12"/>
  <c r="J158" i="12"/>
  <c r="K159" i="12"/>
  <c r="N159" i="12"/>
  <c r="M159" i="12"/>
  <c r="L159" i="12"/>
  <c r="J159" i="12"/>
  <c r="N164" i="12"/>
  <c r="J164" i="12"/>
  <c r="K164" i="12"/>
  <c r="M164" i="12"/>
  <c r="L164" i="12"/>
  <c r="K167" i="12"/>
  <c r="L167" i="12"/>
  <c r="J167" i="12"/>
  <c r="N167" i="12"/>
  <c r="M167" i="12"/>
  <c r="N168" i="12"/>
  <c r="J168" i="12"/>
  <c r="L168" i="12"/>
  <c r="K168" i="12"/>
  <c r="M168" i="12"/>
  <c r="M169" i="12"/>
  <c r="L169" i="12"/>
  <c r="K169" i="12"/>
  <c r="J169" i="12"/>
  <c r="N169" i="12"/>
  <c r="L170" i="12"/>
  <c r="M170" i="12"/>
  <c r="K170" i="12"/>
  <c r="N170" i="12"/>
  <c r="J170" i="12"/>
  <c r="L174" i="12"/>
  <c r="N174" i="12"/>
  <c r="M174" i="12"/>
  <c r="J174" i="12"/>
  <c r="K174" i="12"/>
  <c r="N176" i="12"/>
  <c r="J176" i="12"/>
  <c r="M176" i="12"/>
  <c r="L176" i="12"/>
  <c r="K176" i="12"/>
  <c r="M189" i="12"/>
  <c r="N189" i="12"/>
  <c r="L189" i="12"/>
  <c r="K189" i="12"/>
  <c r="J189" i="12"/>
  <c r="K195" i="12"/>
  <c r="J195" i="12"/>
  <c r="N195" i="12"/>
  <c r="L195" i="12"/>
  <c r="M195" i="12"/>
  <c r="N196" i="12"/>
  <c r="J196" i="12"/>
  <c r="K196" i="12"/>
  <c r="M196" i="12"/>
  <c r="L196" i="12"/>
  <c r="M197" i="12"/>
  <c r="K197" i="12"/>
  <c r="J197" i="12"/>
  <c r="L197" i="12"/>
  <c r="N197" i="12"/>
  <c r="M205" i="12"/>
  <c r="N205" i="12"/>
  <c r="L205" i="12"/>
  <c r="K205" i="12"/>
  <c r="J205" i="12"/>
  <c r="K211" i="12"/>
  <c r="J211" i="12"/>
  <c r="N211" i="12"/>
  <c r="M211" i="12"/>
  <c r="L211" i="12"/>
  <c r="N212" i="12"/>
  <c r="J212" i="12"/>
  <c r="K212" i="12"/>
  <c r="L212" i="12"/>
  <c r="M212" i="12"/>
  <c r="M213" i="12"/>
  <c r="K213" i="12"/>
  <c r="J213" i="12"/>
  <c r="N213" i="12"/>
  <c r="L213" i="12"/>
  <c r="N224" i="12"/>
  <c r="J224" i="12"/>
  <c r="M224" i="12"/>
  <c r="L224" i="12"/>
  <c r="K224" i="12"/>
  <c r="L226" i="12"/>
  <c r="J226" i="12"/>
  <c r="N226" i="12"/>
  <c r="M226" i="12"/>
  <c r="K226" i="12"/>
  <c r="K227" i="12"/>
  <c r="J227" i="12"/>
  <c r="N227" i="12"/>
  <c r="M227" i="12"/>
  <c r="L227" i="12"/>
  <c r="N228" i="12"/>
  <c r="J228" i="12"/>
  <c r="K228" i="12"/>
  <c r="M228" i="12"/>
  <c r="L228" i="12"/>
  <c r="M229" i="12"/>
  <c r="K229" i="12"/>
  <c r="J229" i="12"/>
  <c r="N229" i="12"/>
  <c r="L229" i="12"/>
  <c r="L230" i="12"/>
  <c r="K230" i="12"/>
  <c r="J230" i="12"/>
  <c r="N230" i="12"/>
  <c r="M230" i="12"/>
  <c r="K231" i="12"/>
  <c r="L231" i="12"/>
  <c r="J231" i="12"/>
  <c r="N231" i="12"/>
  <c r="M231" i="12"/>
  <c r="N232" i="12"/>
  <c r="J232" i="12"/>
  <c r="L232" i="12"/>
  <c r="K232" i="12"/>
  <c r="M232" i="12"/>
  <c r="L238" i="12"/>
  <c r="N238" i="12"/>
  <c r="M238" i="12"/>
  <c r="K238" i="12"/>
  <c r="J238" i="12"/>
  <c r="L242" i="12"/>
  <c r="J242" i="12"/>
  <c r="N242" i="12"/>
  <c r="M242" i="12"/>
  <c r="K242" i="12"/>
  <c r="K243" i="12"/>
  <c r="J243" i="12"/>
  <c r="N243" i="12"/>
  <c r="M243" i="12"/>
  <c r="L243" i="12"/>
  <c r="N244" i="12"/>
  <c r="J244" i="12"/>
  <c r="K244" i="12"/>
  <c r="M244" i="12"/>
  <c r="L244" i="12"/>
  <c r="N252" i="12"/>
  <c r="J252" i="12"/>
  <c r="M252" i="12"/>
  <c r="L252" i="12"/>
  <c r="K252" i="12"/>
  <c r="L254" i="12"/>
  <c r="N254" i="12"/>
  <c r="M254" i="12"/>
  <c r="K254" i="12"/>
  <c r="J254" i="12"/>
  <c r="K255" i="12"/>
  <c r="N255" i="12"/>
  <c r="M255" i="12"/>
  <c r="L255" i="12"/>
  <c r="J255" i="12"/>
  <c r="M265" i="12"/>
  <c r="L265" i="12"/>
  <c r="K265" i="12"/>
  <c r="N265" i="12"/>
  <c r="J265" i="12"/>
  <c r="M269" i="12"/>
  <c r="N269" i="12"/>
  <c r="L269" i="12"/>
  <c r="J269" i="12"/>
  <c r="K269" i="12"/>
  <c r="L270" i="12"/>
  <c r="N270" i="12"/>
  <c r="M270" i="12"/>
  <c r="J270" i="12"/>
  <c r="K270" i="12"/>
  <c r="K271" i="12"/>
  <c r="N271" i="12"/>
  <c r="M271" i="12"/>
  <c r="J271" i="12"/>
  <c r="L271" i="12"/>
  <c r="N272" i="12"/>
  <c r="J272" i="12"/>
  <c r="M272" i="12"/>
  <c r="K272" i="12"/>
  <c r="L272" i="12"/>
  <c r="N280" i="12"/>
  <c r="J280" i="12"/>
  <c r="L280" i="12"/>
  <c r="K280" i="12"/>
  <c r="M280" i="12"/>
  <c r="M285" i="12"/>
  <c r="N285" i="12"/>
  <c r="L285" i="12"/>
  <c r="J285" i="12"/>
  <c r="K285" i="12"/>
  <c r="L286" i="12"/>
  <c r="N286" i="12"/>
  <c r="M286" i="12"/>
  <c r="J286" i="12"/>
  <c r="K286" i="12"/>
  <c r="K287" i="12"/>
  <c r="N287" i="12"/>
  <c r="M287" i="12"/>
  <c r="J287" i="12"/>
  <c r="L287" i="12"/>
  <c r="N288" i="12"/>
  <c r="J288" i="12"/>
  <c r="M288" i="12"/>
  <c r="K288" i="12"/>
  <c r="L288" i="12"/>
  <c r="M297" i="12"/>
  <c r="L297" i="12"/>
  <c r="K297" i="12"/>
  <c r="N297" i="12"/>
  <c r="J297" i="12"/>
  <c r="L2" i="1"/>
  <c r="M2" i="1" s="1"/>
  <c r="K2" i="1"/>
  <c r="W3" i="8"/>
  <c r="W7" i="8"/>
  <c r="W11" i="8"/>
  <c r="W15" i="8"/>
  <c r="W19" i="8"/>
  <c r="W23" i="8"/>
  <c r="W27" i="8"/>
  <c r="W31" i="8"/>
  <c r="E299" i="12"/>
  <c r="E295" i="12"/>
  <c r="E291" i="12"/>
  <c r="E287" i="12"/>
  <c r="E283" i="12"/>
  <c r="E279" i="12"/>
  <c r="E275" i="12"/>
  <c r="E271" i="12"/>
  <c r="E267" i="12"/>
  <c r="E263" i="12"/>
  <c r="E259" i="12"/>
  <c r="E255" i="12"/>
  <c r="E251" i="12"/>
  <c r="E247" i="12"/>
  <c r="E243" i="12"/>
  <c r="E239" i="12"/>
  <c r="E235" i="12"/>
  <c r="E231" i="12"/>
  <c r="E227" i="12"/>
  <c r="E223" i="12"/>
  <c r="E219" i="12"/>
  <c r="E215" i="12"/>
  <c r="E211" i="12"/>
  <c r="E207" i="12"/>
  <c r="E203" i="12"/>
  <c r="E199" i="12"/>
  <c r="E195" i="12"/>
  <c r="E191" i="12"/>
  <c r="E187" i="12"/>
  <c r="E183" i="12"/>
  <c r="E179" i="12"/>
  <c r="E175" i="12"/>
  <c r="E171" i="12"/>
  <c r="E167" i="12"/>
  <c r="E163" i="12"/>
  <c r="E159" i="12"/>
  <c r="E155" i="12"/>
  <c r="E151" i="12"/>
  <c r="E147" i="12"/>
  <c r="E143" i="12"/>
  <c r="E139" i="12"/>
  <c r="E135" i="12"/>
  <c r="E131" i="12"/>
  <c r="E127" i="12"/>
  <c r="E123" i="12"/>
  <c r="E119" i="12"/>
  <c r="E115" i="12"/>
  <c r="E111" i="12"/>
  <c r="E107" i="12"/>
  <c r="E103" i="12"/>
  <c r="E99" i="12"/>
  <c r="E95" i="12"/>
  <c r="E91" i="12"/>
  <c r="E87" i="12"/>
  <c r="E83" i="12"/>
  <c r="E79" i="12"/>
  <c r="E75" i="12"/>
  <c r="E71" i="12"/>
  <c r="E67" i="12"/>
  <c r="E63" i="12"/>
  <c r="E59" i="12"/>
  <c r="E55" i="12"/>
  <c r="E51" i="12"/>
  <c r="E47" i="12"/>
  <c r="E43" i="12"/>
  <c r="E39" i="12"/>
  <c r="E35" i="12"/>
  <c r="E31" i="12"/>
  <c r="E27" i="12"/>
  <c r="E23" i="12"/>
  <c r="E19" i="12"/>
  <c r="E15" i="12"/>
  <c r="E11" i="12"/>
  <c r="E7" i="12"/>
  <c r="E3" i="12"/>
  <c r="E298" i="12"/>
  <c r="E294" i="12"/>
  <c r="E290" i="12"/>
  <c r="E286" i="12"/>
  <c r="E282" i="12"/>
  <c r="E278" i="12"/>
  <c r="E274" i="12"/>
  <c r="E270" i="12"/>
  <c r="E266" i="12"/>
  <c r="E262" i="12"/>
  <c r="E258" i="12"/>
  <c r="E254" i="12"/>
  <c r="E250" i="12"/>
  <c r="E246" i="12"/>
  <c r="E242" i="12"/>
  <c r="E238" i="12"/>
  <c r="E234" i="12"/>
  <c r="E230" i="12"/>
  <c r="E226" i="12"/>
  <c r="E222" i="12"/>
  <c r="E218" i="12"/>
  <c r="E214" i="12"/>
  <c r="E210" i="12"/>
  <c r="E206" i="12"/>
  <c r="E202" i="12"/>
  <c r="E198" i="12"/>
  <c r="E194" i="12"/>
  <c r="E190" i="12"/>
  <c r="E186" i="12"/>
  <c r="E182" i="12"/>
  <c r="E178" i="12"/>
  <c r="E174" i="12"/>
  <c r="E170" i="12"/>
  <c r="E166" i="12"/>
  <c r="E162" i="12"/>
  <c r="E158" i="12"/>
  <c r="E154" i="12"/>
  <c r="E150" i="12"/>
  <c r="E146" i="12"/>
  <c r="E142" i="12"/>
  <c r="E138" i="12"/>
  <c r="E134" i="12"/>
  <c r="E130" i="12"/>
  <c r="E126" i="12"/>
  <c r="E122" i="12"/>
  <c r="E118" i="12"/>
  <c r="E114" i="12"/>
  <c r="E110" i="12"/>
  <c r="E106" i="12"/>
  <c r="E102" i="12"/>
  <c r="E98" i="12"/>
  <c r="E94" i="12"/>
  <c r="E90" i="12"/>
  <c r="E86" i="12"/>
  <c r="E82" i="12"/>
  <c r="E78" i="12"/>
  <c r="E74" i="12"/>
  <c r="E70" i="12"/>
  <c r="E66" i="12"/>
  <c r="E62" i="12"/>
  <c r="E58" i="12"/>
  <c r="E54" i="12"/>
  <c r="E50" i="12"/>
  <c r="E46" i="12"/>
  <c r="E42" i="12"/>
  <c r="E38" i="12"/>
  <c r="E34" i="12"/>
  <c r="E30" i="12"/>
  <c r="E26" i="12"/>
  <c r="E22" i="12"/>
  <c r="E18" i="12"/>
  <c r="E14" i="12"/>
  <c r="E10" i="12"/>
  <c r="E6" i="12"/>
  <c r="E301" i="12"/>
  <c r="E297" i="12"/>
  <c r="E293" i="12"/>
  <c r="E289" i="12"/>
  <c r="E285" i="12"/>
  <c r="E281" i="12"/>
  <c r="E277" i="12"/>
  <c r="E273" i="12"/>
  <c r="E269" i="12"/>
  <c r="E265" i="12"/>
  <c r="E261" i="12"/>
  <c r="E257" i="12"/>
  <c r="E253" i="12"/>
  <c r="E249" i="12"/>
  <c r="E245" i="12"/>
  <c r="E241" i="12"/>
  <c r="E237" i="12"/>
  <c r="E233" i="12"/>
  <c r="E229" i="12"/>
  <c r="E225" i="12"/>
  <c r="E221" i="12"/>
  <c r="E217" i="12"/>
  <c r="E213" i="12"/>
  <c r="E209" i="12"/>
  <c r="E205" i="12"/>
  <c r="E201" i="12"/>
  <c r="E197" i="12"/>
  <c r="E193" i="12"/>
  <c r="E189" i="12"/>
  <c r="E185" i="12"/>
  <c r="E181" i="12"/>
  <c r="E177" i="12"/>
  <c r="E173" i="12"/>
  <c r="E169" i="12"/>
  <c r="E165" i="12"/>
  <c r="E161" i="12"/>
  <c r="E157" i="12"/>
  <c r="E153" i="12"/>
  <c r="E149" i="12"/>
  <c r="E145" i="12"/>
  <c r="E141" i="12"/>
  <c r="E137" i="12"/>
  <c r="E133" i="12"/>
  <c r="E129" i="12"/>
  <c r="E125" i="12"/>
  <c r="E121" i="12"/>
  <c r="E117" i="12"/>
  <c r="E113" i="12"/>
  <c r="E109" i="12"/>
  <c r="E105" i="12"/>
  <c r="E101" i="12"/>
  <c r="E97" i="12"/>
  <c r="E93" i="12"/>
  <c r="E89" i="12"/>
  <c r="E85" i="12"/>
  <c r="E81" i="12"/>
  <c r="E77" i="12"/>
  <c r="E73" i="12"/>
  <c r="E69" i="12"/>
  <c r="E65" i="12"/>
  <c r="E61" i="12"/>
  <c r="E57" i="12"/>
  <c r="E53" i="12"/>
  <c r="E49" i="12"/>
  <c r="E45" i="12"/>
  <c r="E41" i="12"/>
  <c r="E37" i="12"/>
  <c r="E33" i="12"/>
  <c r="E29" i="12"/>
  <c r="E25" i="12"/>
  <c r="E21" i="12"/>
  <c r="E17" i="12"/>
  <c r="E13" i="12"/>
  <c r="E9" i="12"/>
  <c r="E5" i="12"/>
  <c r="E4" i="12"/>
  <c r="E20" i="12"/>
  <c r="E36" i="12"/>
  <c r="E52" i="12"/>
  <c r="E68" i="12"/>
  <c r="E84" i="12"/>
  <c r="E100" i="12"/>
  <c r="E116" i="12"/>
  <c r="E132" i="12"/>
  <c r="E148" i="12"/>
  <c r="E164" i="12"/>
  <c r="E180" i="12"/>
  <c r="E196" i="12"/>
  <c r="E212" i="12"/>
  <c r="E228" i="12"/>
  <c r="E244" i="12"/>
  <c r="E260" i="12"/>
  <c r="E276" i="12"/>
  <c r="E292" i="12"/>
  <c r="E8" i="12"/>
  <c r="E24" i="12"/>
  <c r="E40" i="12"/>
  <c r="E56" i="12"/>
  <c r="E72" i="12"/>
  <c r="E88" i="12"/>
  <c r="E104" i="12"/>
  <c r="E120" i="12"/>
  <c r="E136" i="12"/>
  <c r="E152" i="12"/>
  <c r="E168" i="12"/>
  <c r="E184" i="12"/>
  <c r="E200" i="12"/>
  <c r="E216" i="12"/>
  <c r="E232" i="12"/>
  <c r="E248" i="12"/>
  <c r="E264" i="12"/>
  <c r="E280" i="12"/>
  <c r="E296" i="12"/>
  <c r="E12" i="12"/>
  <c r="E28" i="12"/>
  <c r="E44" i="12"/>
  <c r="E60" i="12"/>
  <c r="E76" i="12"/>
  <c r="E92" i="12"/>
  <c r="E108" i="12"/>
  <c r="E124" i="12"/>
  <c r="E140" i="12"/>
  <c r="E156" i="12"/>
  <c r="E172" i="12"/>
  <c r="E188" i="12"/>
  <c r="E204" i="12"/>
  <c r="E220" i="12"/>
  <c r="E236" i="12"/>
  <c r="E252" i="12"/>
  <c r="E268" i="12"/>
  <c r="E284" i="12"/>
  <c r="E300" i="12"/>
  <c r="E16" i="12"/>
  <c r="E32" i="12"/>
  <c r="E48" i="12"/>
  <c r="E64" i="12"/>
  <c r="E80" i="12"/>
  <c r="E96" i="12"/>
  <c r="E112" i="12"/>
  <c r="E128" i="12"/>
  <c r="E144" i="12"/>
  <c r="E160" i="12"/>
  <c r="E176" i="12"/>
  <c r="E192" i="12"/>
  <c r="E208" i="12"/>
  <c r="E224" i="12"/>
  <c r="E240" i="12"/>
  <c r="E256" i="12"/>
  <c r="E272" i="12"/>
  <c r="E288" i="12"/>
  <c r="W5" i="8"/>
  <c r="W9" i="8"/>
  <c r="W13" i="8"/>
  <c r="W17" i="8"/>
  <c r="W21" i="8"/>
  <c r="W25" i="8"/>
  <c r="W29" i="8"/>
  <c r="W4" i="8"/>
  <c r="W8" i="8"/>
  <c r="W12" i="8"/>
  <c r="W16" i="8"/>
  <c r="W20" i="8"/>
  <c r="W24" i="8"/>
  <c r="W28" i="8"/>
  <c r="W32" i="8"/>
  <c r="O1470" i="12" l="1"/>
  <c r="O2002" i="12"/>
  <c r="O1986" i="12"/>
  <c r="O1906" i="12"/>
  <c r="O1994" i="12"/>
  <c r="O1978" i="12"/>
  <c r="O1962" i="12"/>
  <c r="O1946" i="12"/>
  <c r="O1930" i="12"/>
  <c r="O1914" i="12"/>
  <c r="O38" i="12"/>
  <c r="O2628" i="12"/>
  <c r="O2249" i="12"/>
  <c r="O2629" i="12"/>
  <c r="O1970" i="12"/>
  <c r="O1954" i="12"/>
  <c r="O1938" i="12"/>
  <c r="O1922" i="12"/>
  <c r="O1842" i="12"/>
  <c r="O1823" i="12"/>
  <c r="O1674" i="12"/>
  <c r="O1787" i="12"/>
  <c r="O1723" i="12"/>
  <c r="O1691" i="12"/>
  <c r="O1520" i="12"/>
  <c r="O1504" i="12"/>
  <c r="O1826" i="12"/>
  <c r="O1659" i="12"/>
  <c r="O1879" i="12"/>
  <c r="O1863" i="12"/>
  <c r="O1807" i="12"/>
  <c r="O2313" i="12"/>
  <c r="O2096" i="12"/>
  <c r="O2264" i="12"/>
  <c r="O2657" i="12"/>
  <c r="O1854" i="12"/>
  <c r="O1790" i="12"/>
  <c r="O1758" i="12"/>
  <c r="O1726" i="12"/>
  <c r="O1694" i="12"/>
  <c r="O1792" i="12"/>
  <c r="O1929" i="12"/>
  <c r="O1913" i="12"/>
  <c r="O1715" i="12"/>
  <c r="O1510" i="12"/>
  <c r="O1596" i="12"/>
  <c r="O1564" i="12"/>
  <c r="O1532" i="12"/>
  <c r="O1500" i="12"/>
  <c r="O1643" i="12"/>
  <c r="O1428" i="12"/>
  <c r="O1891" i="12"/>
  <c r="O1875" i="12"/>
  <c r="O1859" i="12"/>
  <c r="O1703" i="12"/>
  <c r="O1421" i="12"/>
  <c r="O485" i="12"/>
  <c r="O421" i="12"/>
  <c r="O80" i="12"/>
  <c r="O2720" i="12"/>
  <c r="O1898" i="12"/>
  <c r="O1850" i="12"/>
  <c r="O1750" i="12"/>
  <c r="O1853" i="12"/>
  <c r="O1597" i="12"/>
  <c r="O1533" i="12"/>
  <c r="O1827" i="12"/>
  <c r="O1707" i="12"/>
  <c r="O1663" i="12"/>
  <c r="O1682" i="12"/>
  <c r="O1624" i="12"/>
  <c r="O1608" i="12"/>
  <c r="O1576" i="12"/>
  <c r="O1544" i="12"/>
  <c r="O1512" i="12"/>
  <c r="O1496" i="12"/>
  <c r="O1480" i="12"/>
  <c r="O1887" i="12"/>
  <c r="O1791" i="12"/>
  <c r="O1759" i="12"/>
  <c r="O1639" i="12"/>
  <c r="O490" i="12"/>
  <c r="O458" i="12"/>
  <c r="O426" i="12"/>
  <c r="O394" i="12"/>
  <c r="O362" i="12"/>
  <c r="O330" i="12"/>
  <c r="O2632" i="12"/>
  <c r="O2649" i="12"/>
  <c r="O1878" i="12"/>
  <c r="O1862" i="12"/>
  <c r="O1774" i="12"/>
  <c r="O1710" i="12"/>
  <c r="O1650" i="12"/>
  <c r="O1620" i="12"/>
  <c r="O1572" i="12"/>
  <c r="O1556" i="12"/>
  <c r="O1524" i="12"/>
  <c r="O1508" i="12"/>
  <c r="O1492" i="12"/>
  <c r="O1476" i="12"/>
  <c r="O1835" i="12"/>
  <c r="O1783" i="12"/>
  <c r="O1719" i="12"/>
  <c r="O1687" i="12"/>
  <c r="O1598" i="12"/>
  <c r="O2640" i="12"/>
  <c r="O2217" i="12"/>
  <c r="O2717" i="12"/>
  <c r="O2625" i="12"/>
  <c r="O1870" i="12"/>
  <c r="O1818" i="12"/>
  <c r="O1635" i="12"/>
  <c r="O1901" i="12"/>
  <c r="O1837" i="12"/>
  <c r="O1432" i="12"/>
  <c r="O1811" i="12"/>
  <c r="O1747" i="12"/>
  <c r="O1628" i="12"/>
  <c r="O1612" i="12"/>
  <c r="O1580" i="12"/>
  <c r="O1468" i="12"/>
  <c r="O1762" i="12"/>
  <c r="O1843" i="12"/>
  <c r="O1655" i="12"/>
  <c r="O1566" i="12"/>
  <c r="O1439" i="12"/>
  <c r="O613" i="12"/>
  <c r="O549" i="12"/>
  <c r="O357" i="12"/>
  <c r="O684" i="12"/>
  <c r="O251" i="12"/>
  <c r="O148" i="12"/>
  <c r="O2827" i="12"/>
  <c r="O2839" i="12"/>
  <c r="O2768" i="12"/>
  <c r="O2771" i="12"/>
  <c r="O2652" i="12"/>
  <c r="O2487" i="12"/>
  <c r="O2451" i="12"/>
  <c r="O2287" i="12"/>
  <c r="O2223" i="12"/>
  <c r="O2112" i="12"/>
  <c r="O2715" i="12"/>
  <c r="O2653" i="12"/>
  <c r="O2010" i="12"/>
  <c r="O1866" i="12"/>
  <c r="O1469" i="12"/>
  <c r="O1424" i="12"/>
  <c r="O1771" i="12"/>
  <c r="O1739" i="12"/>
  <c r="O1528" i="12"/>
  <c r="O1815" i="12"/>
  <c r="O1903" i="12"/>
  <c r="O1871" i="12"/>
  <c r="O1855" i="12"/>
  <c r="O1839" i="12"/>
  <c r="O1819" i="12"/>
  <c r="O1695" i="12"/>
  <c r="O1582" i="12"/>
  <c r="O1518" i="12"/>
  <c r="O1079" i="12"/>
  <c r="O951" i="12"/>
  <c r="O823" i="12"/>
  <c r="O695" i="12"/>
  <c r="O565" i="12"/>
  <c r="O501" i="12"/>
  <c r="O437" i="12"/>
  <c r="O373" i="12"/>
  <c r="O309" i="12"/>
  <c r="O1052" i="12"/>
  <c r="O924" i="12"/>
  <c r="O796" i="12"/>
  <c r="O188" i="12"/>
  <c r="O2624" i="12"/>
  <c r="O2442" i="12"/>
  <c r="O2435" i="12"/>
  <c r="O2271" i="12"/>
  <c r="O2207" i="12"/>
  <c r="O2361" i="12"/>
  <c r="O2345" i="12"/>
  <c r="O2329" i="12"/>
  <c r="O2009" i="12"/>
  <c r="O1993" i="12"/>
  <c r="O1977" i="12"/>
  <c r="O1961" i="12"/>
  <c r="O1945" i="12"/>
  <c r="O1121" i="12"/>
  <c r="O1057" i="12"/>
  <c r="O993" i="12"/>
  <c r="O929" i="12"/>
  <c r="O865" i="12"/>
  <c r="O801" i="12"/>
  <c r="O737" i="12"/>
  <c r="O2942" i="12"/>
  <c r="O2845" i="12"/>
  <c r="O2907" i="12"/>
  <c r="O2636" i="12"/>
  <c r="O1889" i="12"/>
  <c r="O1465" i="12"/>
  <c r="O1073" i="12"/>
  <c r="O1009" i="12"/>
  <c r="O945" i="12"/>
  <c r="O881" i="12"/>
  <c r="O817" i="12"/>
  <c r="O753" i="12"/>
  <c r="O689" i="12"/>
  <c r="O620" i="12"/>
  <c r="O556" i="12"/>
  <c r="O492" i="12"/>
  <c r="O428" i="12"/>
  <c r="O364" i="12"/>
  <c r="O118" i="12"/>
  <c r="O2999" i="12"/>
  <c r="O2994" i="12"/>
  <c r="O2968" i="12"/>
  <c r="O2960" i="12"/>
  <c r="O2993" i="12"/>
  <c r="O2985" i="12"/>
  <c r="O2977" i="12"/>
  <c r="O2986" i="12"/>
  <c r="O2978" i="12"/>
  <c r="O2970" i="12"/>
  <c r="O2829" i="12"/>
  <c r="O2883" i="12"/>
  <c r="O2866" i="12"/>
  <c r="O2753" i="12"/>
  <c r="O2647" i="12"/>
  <c r="O2499" i="12"/>
  <c r="O2471" i="12"/>
  <c r="O2394" i="12"/>
  <c r="O2210" i="12"/>
  <c r="O2949" i="12"/>
  <c r="O2935" i="12"/>
  <c r="O2826" i="12"/>
  <c r="O2852" i="12"/>
  <c r="O2820" i="12"/>
  <c r="O2899" i="12"/>
  <c r="O2885" i="12"/>
  <c r="O2833" i="12"/>
  <c r="O2830" i="12"/>
  <c r="O2841" i="12"/>
  <c r="O2791" i="12"/>
  <c r="O2764" i="12"/>
  <c r="O2767" i="12"/>
  <c r="O2774" i="12"/>
  <c r="O2635" i="12"/>
  <c r="O2491" i="12"/>
  <c r="O2446" i="12"/>
  <c r="O2486" i="12"/>
  <c r="O2399" i="12"/>
  <c r="O2406" i="12"/>
  <c r="O2259" i="12"/>
  <c r="O2386" i="12"/>
  <c r="O2372" i="12"/>
  <c r="O2356" i="12"/>
  <c r="O2340" i="12"/>
  <c r="O2324" i="12"/>
  <c r="O2308" i="12"/>
  <c r="O2199" i="12"/>
  <c r="O2148" i="12"/>
  <c r="O2084" i="12"/>
  <c r="O2232" i="12"/>
  <c r="O2821" i="12"/>
  <c r="O2863" i="12"/>
  <c r="O2825" i="12"/>
  <c r="O2789" i="12"/>
  <c r="O2740" i="12"/>
  <c r="O2745" i="12"/>
  <c r="O2754" i="12"/>
  <c r="O2478" i="12"/>
  <c r="O2401" i="12"/>
  <c r="O2414" i="12"/>
  <c r="O2247" i="12"/>
  <c r="O2136" i="12"/>
  <c r="O2216" i="12"/>
  <c r="O2909" i="12"/>
  <c r="O2248" i="12"/>
  <c r="O2189" i="12"/>
  <c r="O2173" i="12"/>
  <c r="O2165" i="12"/>
  <c r="O2157" i="12"/>
  <c r="O2139" i="12"/>
  <c r="O2075" i="12"/>
  <c r="O2262" i="12"/>
  <c r="O2204" i="12"/>
  <c r="O1998" i="12"/>
  <c r="O1982" i="12"/>
  <c r="O1966" i="12"/>
  <c r="O1950" i="12"/>
  <c r="O1934" i="12"/>
  <c r="O1918" i="12"/>
  <c r="O1902" i="12"/>
  <c r="O1838" i="12"/>
  <c r="O2042" i="12"/>
  <c r="O2073" i="12"/>
  <c r="O2040" i="12"/>
  <c r="O2014" i="12"/>
  <c r="O2153" i="12"/>
  <c r="O2121" i="12"/>
  <c r="O2089" i="12"/>
  <c r="O1769" i="12"/>
  <c r="O1640" i="12"/>
  <c r="O1581" i="12"/>
  <c r="O1517" i="12"/>
  <c r="O1445" i="12"/>
  <c r="O1417" i="12"/>
  <c r="O1413" i="12"/>
  <c r="O1409" i="12"/>
  <c r="O1405" i="12"/>
  <c r="O1401" i="12"/>
  <c r="O1397" i="12"/>
  <c r="O1393" i="12"/>
  <c r="O1389" i="12"/>
  <c r="O1385" i="12"/>
  <c r="O1381" i="12"/>
  <c r="O2111" i="12"/>
  <c r="O2047" i="12"/>
  <c r="O2254" i="12"/>
  <c r="O2195" i="12"/>
  <c r="O2228" i="12"/>
  <c r="O2070" i="12"/>
  <c r="O2037" i="12"/>
  <c r="O1873" i="12"/>
  <c r="O2150" i="12"/>
  <c r="O2118" i="12"/>
  <c r="O2086" i="12"/>
  <c r="O2050" i="12"/>
  <c r="O1833" i="12"/>
  <c r="O1788" i="12"/>
  <c r="O1756" i="12"/>
  <c r="O1724" i="12"/>
  <c r="O1692" i="12"/>
  <c r="O1784" i="12"/>
  <c r="O1752" i="12"/>
  <c r="O1720" i="12"/>
  <c r="O1658" i="12"/>
  <c r="O1548" i="12"/>
  <c r="O1516" i="12"/>
  <c r="O1484" i="12"/>
  <c r="O2099" i="12"/>
  <c r="O2035" i="12"/>
  <c r="O2214" i="12"/>
  <c r="O2220" i="12"/>
  <c r="O2064" i="12"/>
  <c r="O1794" i="12"/>
  <c r="O1730" i="12"/>
  <c r="O1698" i="12"/>
  <c r="O2026" i="12"/>
  <c r="O1861" i="12"/>
  <c r="O2057" i="12"/>
  <c r="O2141" i="12"/>
  <c r="O164" i="12"/>
  <c r="O79" i="12"/>
  <c r="O63" i="12"/>
  <c r="O237" i="12"/>
  <c r="O152" i="12"/>
  <c r="O132" i="12"/>
  <c r="O64" i="12"/>
  <c r="O2952" i="12"/>
  <c r="O2664" i="12"/>
  <c r="O2169" i="12"/>
  <c r="O2161" i="12"/>
  <c r="O2107" i="12"/>
  <c r="O2043" i="12"/>
  <c r="O2268" i="12"/>
  <c r="O1846" i="12"/>
  <c r="O1806" i="12"/>
  <c r="O1742" i="12"/>
  <c r="O1705" i="12"/>
  <c r="O1653" i="12"/>
  <c r="O1461" i="12"/>
  <c r="O1419" i="12"/>
  <c r="O1415" i="12"/>
  <c r="O1411" i="12"/>
  <c r="O1407" i="12"/>
  <c r="O1403" i="12"/>
  <c r="O1399" i="12"/>
  <c r="O1395" i="12"/>
  <c r="O1391" i="12"/>
  <c r="O1387" i="12"/>
  <c r="O1383" i="12"/>
  <c r="O1379" i="12"/>
  <c r="O1795" i="12"/>
  <c r="O1436" i="12"/>
  <c r="O261" i="12"/>
  <c r="O204" i="12"/>
  <c r="O124" i="12"/>
  <c r="O62" i="12"/>
  <c r="O40" i="12"/>
  <c r="O24" i="12"/>
  <c r="O15" i="12"/>
  <c r="O10" i="12"/>
  <c r="O235" i="12"/>
  <c r="O172" i="12"/>
  <c r="O120" i="12"/>
  <c r="O110" i="12"/>
  <c r="O2971" i="12"/>
  <c r="O2997" i="12"/>
  <c r="O2859" i="12"/>
  <c r="O2871" i="12"/>
  <c r="O2855" i="12"/>
  <c r="O2660" i="12"/>
  <c r="O2474" i="12"/>
  <c r="O2426" i="12"/>
  <c r="O2376" i="12"/>
  <c r="O2255" i="12"/>
  <c r="O2380" i="12"/>
  <c r="O2365" i="12"/>
  <c r="O2349" i="12"/>
  <c r="O2333" i="12"/>
  <c r="O2317" i="12"/>
  <c r="O2719" i="12"/>
  <c r="O1890" i="12"/>
  <c r="O1874" i="12"/>
  <c r="O1766" i="12"/>
  <c r="O1702" i="12"/>
  <c r="O1662" i="12"/>
  <c r="O1696" i="12"/>
  <c r="O1629" i="12"/>
  <c r="O1565" i="12"/>
  <c r="O1501" i="12"/>
  <c r="O1857" i="12"/>
  <c r="O1678" i="12"/>
  <c r="O1616" i="12"/>
  <c r="O1536" i="12"/>
  <c r="O1472" i="12"/>
  <c r="O2109" i="12"/>
  <c r="O2077" i="12"/>
  <c r="O2044" i="12"/>
  <c r="O1688" i="12"/>
  <c r="O1637" i="12"/>
  <c r="O1621" i="12"/>
  <c r="O1557" i="12"/>
  <c r="O1493" i="12"/>
  <c r="O1441" i="12"/>
  <c r="O1793" i="12"/>
  <c r="O1761" i="12"/>
  <c r="O1729" i="12"/>
  <c r="O1697" i="12"/>
  <c r="O1631" i="12"/>
  <c r="O1615" i="12"/>
  <c r="O1567" i="12"/>
  <c r="O1551" i="12"/>
  <c r="O1503" i="12"/>
  <c r="O1487" i="12"/>
  <c r="O2103" i="12"/>
  <c r="O2039" i="12"/>
  <c r="O2270" i="12"/>
  <c r="O2277" i="12"/>
  <c r="O2188" i="12"/>
  <c r="O2180" i="12"/>
  <c r="O2172" i="12"/>
  <c r="O2164" i="12"/>
  <c r="O2156" i="12"/>
  <c r="O2003" i="12"/>
  <c r="O1987" i="12"/>
  <c r="O1971" i="12"/>
  <c r="O1955" i="12"/>
  <c r="O1939" i="12"/>
  <c r="O1923" i="12"/>
  <c r="O1907" i="12"/>
  <c r="O1799" i="12"/>
  <c r="O1767" i="12"/>
  <c r="O1735" i="12"/>
  <c r="O2052" i="12"/>
  <c r="O2154" i="12"/>
  <c r="O2122" i="12"/>
  <c r="O2090" i="12"/>
  <c r="O1630" i="12"/>
  <c r="O1609" i="12"/>
  <c r="O1545" i="12"/>
  <c r="O1502" i="12"/>
  <c r="O1481" i="12"/>
  <c r="O1454" i="12"/>
  <c r="O1825" i="12"/>
  <c r="O1111" i="12"/>
  <c r="O983" i="12"/>
  <c r="O855" i="12"/>
  <c r="O727" i="12"/>
  <c r="O1084" i="12"/>
  <c r="O956" i="12"/>
  <c r="O828" i="12"/>
  <c r="O1372" i="12"/>
  <c r="O1368" i="12"/>
  <c r="O1364" i="12"/>
  <c r="O1360" i="12"/>
  <c r="O1356" i="12"/>
  <c r="O1352" i="12"/>
  <c r="O1344" i="12"/>
  <c r="O1340" i="12"/>
  <c r="O1336" i="12"/>
  <c r="O1332" i="12"/>
  <c r="O1328" i="12"/>
  <c r="O1324" i="12"/>
  <c r="O1320" i="12"/>
  <c r="O1316" i="12"/>
  <c r="O1312" i="12"/>
  <c r="O1308" i="12"/>
  <c r="O1304" i="12"/>
  <c r="O1300" i="12"/>
  <c r="O1296" i="12"/>
  <c r="O1292" i="12"/>
  <c r="O1288" i="12"/>
  <c r="O1284" i="12"/>
  <c r="O1280" i="12"/>
  <c r="O1276" i="12"/>
  <c r="O1272" i="12"/>
  <c r="O1268" i="12"/>
  <c r="O1264" i="12"/>
  <c r="O1260" i="12"/>
  <c r="O1256" i="12"/>
  <c r="O1252" i="12"/>
  <c r="O1248" i="12"/>
  <c r="O1244" i="12"/>
  <c r="O1240" i="12"/>
  <c r="O1236" i="12"/>
  <c r="O1232" i="12"/>
  <c r="O1228" i="12"/>
  <c r="O1224" i="12"/>
  <c r="O1220" i="12"/>
  <c r="O1216" i="12"/>
  <c r="O1212" i="12"/>
  <c r="O1208" i="12"/>
  <c r="O1204" i="12"/>
  <c r="O1200" i="12"/>
  <c r="O1196" i="12"/>
  <c r="O1192" i="12"/>
  <c r="O1188" i="12"/>
  <c r="O1184" i="12"/>
  <c r="O1180" i="12"/>
  <c r="O1176" i="12"/>
  <c r="O1172" i="12"/>
  <c r="O1168" i="12"/>
  <c r="O1164" i="12"/>
  <c r="O1160" i="12"/>
  <c r="O1156" i="12"/>
  <c r="O1152" i="12"/>
  <c r="O1148" i="12"/>
  <c r="O1144" i="12"/>
  <c r="O1140" i="12"/>
  <c r="O1136" i="12"/>
  <c r="O1132" i="12"/>
  <c r="O1128" i="12"/>
  <c r="O1109" i="12"/>
  <c r="O1045" i="12"/>
  <c r="O981" i="12"/>
  <c r="O917" i="12"/>
  <c r="O853" i="12"/>
  <c r="O789" i="12"/>
  <c r="O725" i="12"/>
  <c r="O1064" i="12"/>
  <c r="O936" i="12"/>
  <c r="O808" i="12"/>
  <c r="O675" i="12"/>
  <c r="O601" i="12"/>
  <c r="O537" i="12"/>
  <c r="O473" i="12"/>
  <c r="O409" i="12"/>
  <c r="O345" i="12"/>
  <c r="O1051" i="12"/>
  <c r="O923" i="12"/>
  <c r="O795" i="12"/>
  <c r="O731" i="12"/>
  <c r="O1122" i="12"/>
  <c r="O1106" i="12"/>
  <c r="O1090" i="12"/>
  <c r="O1074" i="12"/>
  <c r="O1058" i="12"/>
  <c r="O1042" i="12"/>
  <c r="O1026" i="12"/>
  <c r="O1010" i="12"/>
  <c r="O994" i="12"/>
  <c r="O978" i="12"/>
  <c r="O962" i="12"/>
  <c r="O946" i="12"/>
  <c r="O930" i="12"/>
  <c r="O914" i="12"/>
  <c r="O898" i="12"/>
  <c r="O882" i="12"/>
  <c r="O866" i="12"/>
  <c r="O850" i="12"/>
  <c r="O834" i="12"/>
  <c r="O818" i="12"/>
  <c r="O802" i="12"/>
  <c r="O786" i="12"/>
  <c r="O770" i="12"/>
  <c r="O754" i="12"/>
  <c r="O738" i="12"/>
  <c r="O722" i="12"/>
  <c r="O706" i="12"/>
  <c r="O690" i="12"/>
  <c r="O1427" i="12"/>
  <c r="O667" i="12"/>
  <c r="O999" i="12"/>
  <c r="O871" i="12"/>
  <c r="O743" i="12"/>
  <c r="O1440" i="12"/>
  <c r="O1899" i="12"/>
  <c r="O1751" i="12"/>
  <c r="O1534" i="12"/>
  <c r="O1642" i="12"/>
  <c r="O1711" i="12"/>
  <c r="O1671" i="12"/>
  <c r="O1614" i="12"/>
  <c r="O1550" i="12"/>
  <c r="O1486" i="12"/>
  <c r="O1447" i="12"/>
  <c r="O1105" i="12"/>
  <c r="O1041" i="12"/>
  <c r="O977" i="12"/>
  <c r="O913" i="12"/>
  <c r="O849" i="12"/>
  <c r="O785" i="12"/>
  <c r="O721" i="12"/>
  <c r="O597" i="12"/>
  <c r="O533" i="12"/>
  <c r="O469" i="12"/>
  <c r="O405" i="12"/>
  <c r="O341" i="12"/>
  <c r="O647" i="12"/>
  <c r="O639" i="12"/>
  <c r="O631" i="12"/>
  <c r="O623" i="12"/>
  <c r="O605" i="12"/>
  <c r="O541" i="12"/>
  <c r="O477" i="12"/>
  <c r="O413" i="12"/>
  <c r="O349" i="12"/>
  <c r="O1100" i="12"/>
  <c r="O972" i="12"/>
  <c r="O844" i="12"/>
  <c r="O764" i="12"/>
  <c r="O568" i="12"/>
  <c r="O504" i="12"/>
  <c r="O440" i="12"/>
  <c r="O376" i="12"/>
  <c r="O312" i="12"/>
  <c r="O1119" i="12"/>
  <c r="O991" i="12"/>
  <c r="O863" i="12"/>
  <c r="O735" i="12"/>
  <c r="O1059" i="12"/>
  <c r="O931" i="12"/>
  <c r="O803" i="12"/>
  <c r="O610" i="12"/>
  <c r="O578" i="12"/>
  <c r="O546" i="12"/>
  <c r="O514" i="12"/>
  <c r="O491" i="12"/>
  <c r="O661" i="12"/>
  <c r="O604" i="12"/>
  <c r="O540" i="12"/>
  <c r="O476" i="12"/>
  <c r="O412" i="12"/>
  <c r="O348" i="12"/>
  <c r="O1104" i="12"/>
  <c r="O976" i="12"/>
  <c r="O848" i="12"/>
  <c r="O720" i="12"/>
  <c r="O642" i="12"/>
  <c r="O634" i="12"/>
  <c r="O1044" i="12"/>
  <c r="O916" i="12"/>
  <c r="O788" i="12"/>
  <c r="O607" i="12"/>
  <c r="O575" i="12"/>
  <c r="O543" i="12"/>
  <c r="O511" i="12"/>
  <c r="O498" i="12"/>
  <c r="O596" i="12"/>
  <c r="O532" i="12"/>
  <c r="O468" i="12"/>
  <c r="O404" i="12"/>
  <c r="O340" i="12"/>
  <c r="O1120" i="12"/>
  <c r="O992" i="12"/>
  <c r="O864" i="12"/>
  <c r="O736" i="12"/>
  <c r="O1060" i="12"/>
  <c r="O932" i="12"/>
  <c r="O804" i="12"/>
  <c r="O611" i="12"/>
  <c r="O579" i="12"/>
  <c r="O547" i="12"/>
  <c r="O515" i="12"/>
  <c r="O486" i="12"/>
  <c r="O466" i="12"/>
  <c r="O434" i="12"/>
  <c r="O402" i="12"/>
  <c r="O370" i="12"/>
  <c r="O338" i="12"/>
  <c r="O306" i="12"/>
  <c r="O479" i="12"/>
  <c r="O447" i="12"/>
  <c r="O415" i="12"/>
  <c r="O383" i="12"/>
  <c r="O351" i="12"/>
  <c r="O319" i="12"/>
  <c r="O462" i="12"/>
  <c r="O430" i="12"/>
  <c r="O398" i="12"/>
  <c r="O366" i="12"/>
  <c r="O334" i="12"/>
  <c r="O302" i="12"/>
  <c r="Q2" i="1"/>
  <c r="L5" i="12"/>
  <c r="L7" i="12"/>
  <c r="L8" i="12"/>
  <c r="L3" i="12"/>
  <c r="L4" i="12"/>
  <c r="L9" i="12"/>
  <c r="L6" i="12"/>
  <c r="L2" i="12"/>
  <c r="O2965" i="12"/>
  <c r="O2940" i="12"/>
  <c r="O2915" i="12"/>
  <c r="O2869" i="12"/>
  <c r="O2910" i="12"/>
  <c r="O2868" i="12"/>
  <c r="O2822" i="12"/>
  <c r="O2784" i="12"/>
  <c r="O2621" i="12"/>
  <c r="O2617" i="12"/>
  <c r="O2613" i="12"/>
  <c r="O2609" i="12"/>
  <c r="O2605" i="12"/>
  <c r="O2468" i="12"/>
  <c r="O2450" i="12"/>
  <c r="O2496" i="12"/>
  <c r="O2403" i="12"/>
  <c r="O2367" i="12"/>
  <c r="O2351" i="12"/>
  <c r="O2335" i="12"/>
  <c r="O2319" i="12"/>
  <c r="O2258" i="12"/>
  <c r="O2957" i="12"/>
  <c r="O2943" i="12"/>
  <c r="O2954" i="12"/>
  <c r="O2961" i="12"/>
  <c r="O2911" i="12"/>
  <c r="O2884" i="12"/>
  <c r="O2850" i="12"/>
  <c r="O2878" i="12"/>
  <c r="O2846" i="12"/>
  <c r="O2840" i="12"/>
  <c r="O2808" i="12"/>
  <c r="O2838" i="12"/>
  <c r="O2782" i="12"/>
  <c r="O2796" i="12"/>
  <c r="O2772" i="12"/>
  <c r="O2627" i="12"/>
  <c r="O2423" i="12"/>
  <c r="O2400" i="12"/>
  <c r="O2251" i="12"/>
  <c r="O2358" i="12"/>
  <c r="O2342" i="12"/>
  <c r="O2326" i="12"/>
  <c r="O2310" i="12"/>
  <c r="O2140" i="12"/>
  <c r="O2181" i="12"/>
  <c r="O2060" i="12"/>
  <c r="O2200" i="12"/>
  <c r="O1617" i="12"/>
  <c r="O1553" i="12"/>
  <c r="O1489" i="12"/>
  <c r="O1680" i="12"/>
  <c r="O2000" i="12"/>
  <c r="O1984" i="12"/>
  <c r="O1968" i="12"/>
  <c r="O1952" i="12"/>
  <c r="O1936" i="12"/>
  <c r="O1920" i="12"/>
  <c r="O1712" i="12"/>
  <c r="O2016" i="12"/>
  <c r="O1796" i="12"/>
  <c r="O1764" i="12"/>
  <c r="O1732" i="12"/>
  <c r="O1700" i="12"/>
  <c r="O2022" i="12"/>
  <c r="O1599" i="12"/>
  <c r="O1583" i="12"/>
  <c r="O1535" i="12"/>
  <c r="O1519" i="12"/>
  <c r="O1471" i="12"/>
  <c r="O2225" i="12"/>
  <c r="O1865" i="12"/>
  <c r="O1376" i="12"/>
  <c r="O1348" i="12"/>
  <c r="O1113" i="12"/>
  <c r="O1049" i="12"/>
  <c r="O985" i="12"/>
  <c r="O921" i="12"/>
  <c r="O857" i="12"/>
  <c r="O793" i="12"/>
  <c r="O729" i="12"/>
  <c r="O1467" i="12"/>
  <c r="O1435" i="12"/>
  <c r="O1069" i="12"/>
  <c r="O1005" i="12"/>
  <c r="O941" i="12"/>
  <c r="O877" i="12"/>
  <c r="O813" i="12"/>
  <c r="O749" i="12"/>
  <c r="O685" i="12"/>
  <c r="O1016" i="12"/>
  <c r="O888" i="12"/>
  <c r="O760" i="12"/>
  <c r="O666" i="12"/>
  <c r="O561" i="12"/>
  <c r="O497" i="12"/>
  <c r="O433" i="12"/>
  <c r="O369" i="12"/>
  <c r="O305" i="12"/>
  <c r="O1003" i="12"/>
  <c r="O875" i="12"/>
  <c r="O715" i="12"/>
  <c r="O626" i="12"/>
  <c r="O560" i="12"/>
  <c r="O496" i="12"/>
  <c r="O432" i="12"/>
  <c r="O368" i="12"/>
  <c r="O304" i="12"/>
  <c r="O1007" i="12"/>
  <c r="O879" i="12"/>
  <c r="O751" i="12"/>
  <c r="O654" i="12"/>
  <c r="O1075" i="12"/>
  <c r="O947" i="12"/>
  <c r="O819" i="12"/>
  <c r="O691" i="12"/>
  <c r="O614" i="12"/>
  <c r="O582" i="12"/>
  <c r="O550" i="12"/>
  <c r="O518" i="12"/>
  <c r="O2721" i="12"/>
  <c r="O2574" i="12"/>
  <c r="O1904" i="12"/>
  <c r="O1840" i="12"/>
  <c r="O2598" i="12"/>
  <c r="O2712" i="12"/>
  <c r="O1668" i="12"/>
  <c r="O1426" i="12"/>
  <c r="O2904" i="12"/>
  <c r="O2586" i="12"/>
  <c r="O2432" i="12"/>
  <c r="O1852" i="12"/>
  <c r="O2634" i="12"/>
  <c r="O2519" i="12"/>
  <c r="O2517" i="12"/>
  <c r="O1430" i="12"/>
  <c r="O2742" i="12"/>
  <c r="O2542" i="12"/>
  <c r="O2597" i="12"/>
  <c r="O2532" i="12"/>
  <c r="O2410" i="12"/>
  <c r="O1864" i="12"/>
  <c r="O467" i="12"/>
  <c r="O435" i="12"/>
  <c r="O403" i="12"/>
  <c r="O371" i="12"/>
  <c r="O339" i="12"/>
  <c r="O307" i="12"/>
  <c r="O2590" i="12"/>
  <c r="O2448" i="12"/>
  <c r="O2592" i="12"/>
  <c r="O2528" i="12"/>
  <c r="O1860" i="12"/>
  <c r="O2666" i="12"/>
  <c r="O2567" i="12"/>
  <c r="O2529" i="12"/>
  <c r="O2578" i="12"/>
  <c r="O1636" i="12"/>
  <c r="O2533" i="12"/>
  <c r="O1522" i="12"/>
  <c r="O1462" i="12"/>
  <c r="O2690" i="12"/>
  <c r="O2702" i="12"/>
  <c r="O2680" i="12"/>
  <c r="O2687" i="12"/>
  <c r="O2580" i="12"/>
  <c r="O2585" i="12"/>
  <c r="O2452" i="12"/>
  <c r="O2441" i="12"/>
  <c r="O2695" i="12"/>
  <c r="O2696" i="12"/>
  <c r="O2525" i="12"/>
  <c r="O2584" i="12"/>
  <c r="O2708" i="12"/>
  <c r="O2464" i="12"/>
  <c r="O2429" i="12"/>
  <c r="O2477" i="12"/>
  <c r="O1444" i="12"/>
  <c r="O1434" i="12"/>
  <c r="O2683" i="12"/>
  <c r="O2688" i="12"/>
  <c r="O2668" i="12"/>
  <c r="O2684" i="12"/>
  <c r="O2524" i="12"/>
  <c r="O2504" i="12"/>
  <c r="O2692" i="12"/>
  <c r="O2445" i="12"/>
  <c r="O2436" i="12"/>
  <c r="O1460" i="12"/>
  <c r="O2873" i="12"/>
  <c r="O2741" i="12"/>
  <c r="O2573" i="12"/>
  <c r="O2603" i="12"/>
  <c r="O2725" i="12"/>
  <c r="O2579" i="12"/>
  <c r="O2433" i="12"/>
  <c r="O1594" i="12"/>
  <c r="O2556" i="12"/>
  <c r="O2733" i="12"/>
  <c r="O2505" i="12"/>
  <c r="O2428" i="12"/>
  <c r="O2936" i="12"/>
  <c r="O2531" i="12"/>
  <c r="O1514" i="12"/>
  <c r="O2540" i="12"/>
  <c r="O2995" i="12"/>
  <c r="O3001" i="12"/>
  <c r="O2966" i="12"/>
  <c r="O2958" i="12"/>
  <c r="O2963" i="12"/>
  <c r="O3000" i="12"/>
  <c r="O2991" i="12"/>
  <c r="O2983" i="12"/>
  <c r="O2975" i="12"/>
  <c r="O2984" i="12"/>
  <c r="O2976" i="12"/>
  <c r="O2973" i="12"/>
  <c r="O2955" i="12"/>
  <c r="O2663" i="12"/>
  <c r="O2484" i="12"/>
  <c r="O2458" i="12"/>
  <c r="O2304" i="12"/>
  <c r="O2398" i="12"/>
  <c r="O2411" i="12"/>
  <c r="O2388" i="12"/>
  <c r="O2373" i="12"/>
  <c r="O2357" i="12"/>
  <c r="O2341" i="12"/>
  <c r="O2325" i="12"/>
  <c r="O2309" i="12"/>
  <c r="O2932" i="12"/>
  <c r="O2944" i="12"/>
  <c r="O2842" i="12"/>
  <c r="O2844" i="12"/>
  <c r="O2812" i="12"/>
  <c r="O2900" i="12"/>
  <c r="O2887" i="12"/>
  <c r="O2813" i="12"/>
  <c r="O2815" i="12"/>
  <c r="O2831" i="12"/>
  <c r="O2744" i="12"/>
  <c r="O2798" i="12"/>
  <c r="O2748" i="12"/>
  <c r="O2751" i="12"/>
  <c r="O2758" i="12"/>
  <c r="O2667" i="12"/>
  <c r="O2651" i="12"/>
  <c r="O2462" i="12"/>
  <c r="O2479" i="12"/>
  <c r="O2502" i="12"/>
  <c r="O2439" i="12"/>
  <c r="O2390" i="12"/>
  <c r="O2275" i="12"/>
  <c r="O2211" i="12"/>
  <c r="O2381" i="12"/>
  <c r="O2368" i="12"/>
  <c r="O2352" i="12"/>
  <c r="O2336" i="12"/>
  <c r="O2320" i="12"/>
  <c r="O2266" i="12"/>
  <c r="O2100" i="12"/>
  <c r="O2927" i="12"/>
  <c r="O2941" i="12"/>
  <c r="O2914" i="12"/>
  <c r="O2837" i="12"/>
  <c r="O2819" i="12"/>
  <c r="O2810" i="12"/>
  <c r="O2811" i="12"/>
  <c r="O2795" i="12"/>
  <c r="O2761" i="12"/>
  <c r="O2724" i="12"/>
  <c r="O2792" i="12"/>
  <c r="O2639" i="12"/>
  <c r="O2620" i="12"/>
  <c r="O2616" i="12"/>
  <c r="O2612" i="12"/>
  <c r="O2608" i="12"/>
  <c r="O2604" i="12"/>
  <c r="O2500" i="12"/>
  <c r="O2466" i="12"/>
  <c r="O2494" i="12"/>
  <c r="O2476" i="12"/>
  <c r="O2427" i="12"/>
  <c r="O2263" i="12"/>
  <c r="O2374" i="12"/>
  <c r="O2363" i="12"/>
  <c r="O2347" i="12"/>
  <c r="O2331" i="12"/>
  <c r="O2315" i="12"/>
  <c r="O2226" i="12"/>
  <c r="O2152" i="12"/>
  <c r="O2088" i="12"/>
  <c r="O2948" i="12"/>
  <c r="O2956" i="12"/>
  <c r="O2921" i="12"/>
  <c r="O2906" i="12"/>
  <c r="O2867" i="12"/>
  <c r="O2882" i="12"/>
  <c r="O2862" i="12"/>
  <c r="O2886" i="12"/>
  <c r="O2832" i="12"/>
  <c r="O2800" i="12"/>
  <c r="O2823" i="12"/>
  <c r="O2780" i="12"/>
  <c r="O2777" i="12"/>
  <c r="O2756" i="12"/>
  <c r="O2759" i="12"/>
  <c r="O2766" i="12"/>
  <c r="O2643" i="12"/>
  <c r="O2431" i="12"/>
  <c r="O2383" i="12"/>
  <c r="O2267" i="12"/>
  <c r="O2387" i="12"/>
  <c r="O2370" i="12"/>
  <c r="O2354" i="12"/>
  <c r="O2338" i="12"/>
  <c r="O2322" i="12"/>
  <c r="O2306" i="12"/>
  <c r="O2282" i="12"/>
  <c r="O2193" i="12"/>
  <c r="O2092" i="12"/>
  <c r="O2273" i="12"/>
  <c r="O2187" i="12"/>
  <c r="O2179" i="12"/>
  <c r="O2171" i="12"/>
  <c r="O2163" i="12"/>
  <c r="O2155" i="12"/>
  <c r="O2091" i="12"/>
  <c r="O2027" i="12"/>
  <c r="O2230" i="12"/>
  <c r="O2301" i="12"/>
  <c r="O2269" i="12"/>
  <c r="O2196" i="12"/>
  <c r="O2054" i="12"/>
  <c r="O1882" i="12"/>
  <c r="O1782" i="12"/>
  <c r="O1718" i="12"/>
  <c r="O2074" i="12"/>
  <c r="O2072" i="12"/>
  <c r="O2030" i="12"/>
  <c r="O2013" i="12"/>
  <c r="O2145" i="12"/>
  <c r="O2113" i="12"/>
  <c r="O2081" i="12"/>
  <c r="O1760" i="12"/>
  <c r="O1737" i="12"/>
  <c r="O1685" i="12"/>
  <c r="O1437" i="12"/>
  <c r="O1638" i="12"/>
  <c r="O1416" i="12"/>
  <c r="O1412" i="12"/>
  <c r="O1408" i="12"/>
  <c r="O1404" i="12"/>
  <c r="O1400" i="12"/>
  <c r="O1396" i="12"/>
  <c r="O1392" i="12"/>
  <c r="O1388" i="12"/>
  <c r="O1384" i="12"/>
  <c r="O1380" i="12"/>
  <c r="O2241" i="12"/>
  <c r="O2192" i="12"/>
  <c r="O2127" i="12"/>
  <c r="O2063" i="12"/>
  <c r="O2222" i="12"/>
  <c r="O2293" i="12"/>
  <c r="O2049" i="12"/>
  <c r="O2005" i="12"/>
  <c r="O1989" i="12"/>
  <c r="O1973" i="12"/>
  <c r="O1957" i="12"/>
  <c r="O1941" i="12"/>
  <c r="O1925" i="12"/>
  <c r="O1909" i="12"/>
  <c r="O2069" i="12"/>
  <c r="O2036" i="12"/>
  <c r="O2062" i="12"/>
  <c r="O2142" i="12"/>
  <c r="O2110" i="12"/>
  <c r="O2078" i="12"/>
  <c r="O1633" i="12"/>
  <c r="O1569" i="12"/>
  <c r="O1505" i="12"/>
  <c r="O1645" i="12"/>
  <c r="O2115" i="12"/>
  <c r="O2051" i="12"/>
  <c r="O2298" i="12"/>
  <c r="O2285" i="12"/>
  <c r="O1996" i="12"/>
  <c r="O1980" i="12"/>
  <c r="O1964" i="12"/>
  <c r="O1948" i="12"/>
  <c r="O1932" i="12"/>
  <c r="O1916" i="12"/>
  <c r="O1786" i="12"/>
  <c r="O1754" i="12"/>
  <c r="O1722" i="12"/>
  <c r="O1690" i="12"/>
  <c r="O2058" i="12"/>
  <c r="O2025" i="12"/>
  <c r="O1877" i="12"/>
  <c r="O2056" i="12"/>
  <c r="O2133" i="12"/>
  <c r="O2101" i="12"/>
  <c r="O2076" i="12"/>
  <c r="O1797" i="12"/>
  <c r="O1765" i="12"/>
  <c r="O1733" i="12"/>
  <c r="O1701" i="12"/>
  <c r="O1646" i="12"/>
  <c r="O1808" i="12"/>
  <c r="O1785" i="12"/>
  <c r="O1656" i="12"/>
  <c r="O1573" i="12"/>
  <c r="O1509" i="12"/>
  <c r="O1433" i="12"/>
  <c r="O1670" i="12"/>
  <c r="O1821" i="12"/>
  <c r="O1627" i="12"/>
  <c r="O1611" i="12"/>
  <c r="O1595" i="12"/>
  <c r="O1579" i="12"/>
  <c r="O1563" i="12"/>
  <c r="O1547" i="12"/>
  <c r="O1531" i="12"/>
  <c r="O1515" i="12"/>
  <c r="O1499" i="12"/>
  <c r="O1483" i="12"/>
  <c r="O2224" i="12"/>
  <c r="O2119" i="12"/>
  <c r="O2055" i="12"/>
  <c r="O2238" i="12"/>
  <c r="O2302" i="12"/>
  <c r="O2276" i="12"/>
  <c r="O2245" i="12"/>
  <c r="O2186" i="12"/>
  <c r="O2178" i="12"/>
  <c r="O2170" i="12"/>
  <c r="O2162" i="12"/>
  <c r="O1999" i="12"/>
  <c r="O1983" i="12"/>
  <c r="O1967" i="12"/>
  <c r="O1951" i="12"/>
  <c r="O1935" i="12"/>
  <c r="O1919" i="12"/>
  <c r="O1881" i="12"/>
  <c r="O2146" i="12"/>
  <c r="O2114" i="12"/>
  <c r="O2082" i="12"/>
  <c r="O1625" i="12"/>
  <c r="O1561" i="12"/>
  <c r="O1497" i="12"/>
  <c r="O1805" i="12"/>
  <c r="O1773" i="12"/>
  <c r="O1741" i="12"/>
  <c r="O1709" i="12"/>
  <c r="O1686" i="12"/>
  <c r="O1641" i="12"/>
  <c r="O1463" i="12"/>
  <c r="O1431" i="12"/>
  <c r="O672" i="12"/>
  <c r="O1375" i="12"/>
  <c r="O1371" i="12"/>
  <c r="O1367" i="12"/>
  <c r="O1363" i="12"/>
  <c r="O1359" i="12"/>
  <c r="O1355" i="12"/>
  <c r="O1351" i="12"/>
  <c r="O1347" i="12"/>
  <c r="O1343" i="12"/>
  <c r="O1339" i="12"/>
  <c r="O1335" i="12"/>
  <c r="O1331" i="12"/>
  <c r="O1327" i="12"/>
  <c r="O1323" i="12"/>
  <c r="O1319" i="12"/>
  <c r="O1315" i="12"/>
  <c r="O1311" i="12"/>
  <c r="O1307" i="12"/>
  <c r="O1303" i="12"/>
  <c r="O1299" i="12"/>
  <c r="O1295" i="12"/>
  <c r="O1291" i="12"/>
  <c r="O1287" i="12"/>
  <c r="O1283" i="12"/>
  <c r="O1279" i="12"/>
  <c r="O1275" i="12"/>
  <c r="O1271" i="12"/>
  <c r="O1267" i="12"/>
  <c r="O1263" i="12"/>
  <c r="O1259" i="12"/>
  <c r="O1255" i="12"/>
  <c r="O1251" i="12"/>
  <c r="O1247" i="12"/>
  <c r="O1243" i="12"/>
  <c r="O1239" i="12"/>
  <c r="O1235" i="12"/>
  <c r="O1231" i="12"/>
  <c r="O1227" i="12"/>
  <c r="O1223" i="12"/>
  <c r="O1219" i="12"/>
  <c r="O1215" i="12"/>
  <c r="O1211" i="12"/>
  <c r="O1207" i="12"/>
  <c r="O1203" i="12"/>
  <c r="O1199" i="12"/>
  <c r="O1195" i="12"/>
  <c r="O1191" i="12"/>
  <c r="O1187" i="12"/>
  <c r="O1183" i="12"/>
  <c r="O1179" i="12"/>
  <c r="O1175" i="12"/>
  <c r="O1171" i="12"/>
  <c r="O1167" i="12"/>
  <c r="O1163" i="12"/>
  <c r="O1159" i="12"/>
  <c r="O1155" i="12"/>
  <c r="O1151" i="12"/>
  <c r="O1147" i="12"/>
  <c r="O1143" i="12"/>
  <c r="O1139" i="12"/>
  <c r="O1135" i="12"/>
  <c r="O1131" i="12"/>
  <c r="O1127" i="12"/>
  <c r="O1125" i="12"/>
  <c r="O1061" i="12"/>
  <c r="O997" i="12"/>
  <c r="O933" i="12"/>
  <c r="O869" i="12"/>
  <c r="O805" i="12"/>
  <c r="O741" i="12"/>
  <c r="O1032" i="12"/>
  <c r="O904" i="12"/>
  <c r="O776" i="12"/>
  <c r="O617" i="12"/>
  <c r="O553" i="12"/>
  <c r="O489" i="12"/>
  <c r="O425" i="12"/>
  <c r="O361" i="12"/>
  <c r="O1019" i="12"/>
  <c r="O891" i="12"/>
  <c r="O716" i="12"/>
  <c r="O1118" i="12"/>
  <c r="O1102" i="12"/>
  <c r="O1086" i="12"/>
  <c r="O1070" i="12"/>
  <c r="O1054" i="12"/>
  <c r="O1038" i="12"/>
  <c r="O1022" i="12"/>
  <c r="O1006" i="12"/>
  <c r="O990" i="12"/>
  <c r="O974" i="12"/>
  <c r="O958" i="12"/>
  <c r="O942" i="12"/>
  <c r="O926" i="12"/>
  <c r="O910" i="12"/>
  <c r="O894" i="12"/>
  <c r="O878" i="12"/>
  <c r="O862" i="12"/>
  <c r="O846" i="12"/>
  <c r="O830" i="12"/>
  <c r="O814" i="12"/>
  <c r="O798" i="12"/>
  <c r="O782" i="12"/>
  <c r="O766" i="12"/>
  <c r="O750" i="12"/>
  <c r="O734" i="12"/>
  <c r="O718" i="12"/>
  <c r="O702" i="12"/>
  <c r="O686" i="12"/>
  <c r="O1429" i="12"/>
  <c r="O1065" i="12"/>
  <c r="O1001" i="12"/>
  <c r="O937" i="12"/>
  <c r="O873" i="12"/>
  <c r="O809" i="12"/>
  <c r="O745" i="12"/>
  <c r="O681" i="12"/>
  <c r="O1459" i="12"/>
  <c r="O1095" i="12"/>
  <c r="O967" i="12"/>
  <c r="O839" i="12"/>
  <c r="O711" i="12"/>
  <c r="O645" i="12"/>
  <c r="O637" i="12"/>
  <c r="O629" i="12"/>
  <c r="O621" i="12"/>
  <c r="O557" i="12"/>
  <c r="O493" i="12"/>
  <c r="O429" i="12"/>
  <c r="O365" i="12"/>
  <c r="O1068" i="12"/>
  <c r="O940" i="12"/>
  <c r="O812" i="12"/>
  <c r="O763" i="12"/>
  <c r="O1085" i="12"/>
  <c r="O1021" i="12"/>
  <c r="O957" i="12"/>
  <c r="O893" i="12"/>
  <c r="O829" i="12"/>
  <c r="O765" i="12"/>
  <c r="O701" i="12"/>
  <c r="O1425" i="12"/>
  <c r="O1423" i="12"/>
  <c r="O1112" i="12"/>
  <c r="O984" i="12"/>
  <c r="O856" i="12"/>
  <c r="O728" i="12"/>
  <c r="O658" i="12"/>
  <c r="O577" i="12"/>
  <c r="O513" i="12"/>
  <c r="O449" i="12"/>
  <c r="O385" i="12"/>
  <c r="O321" i="12"/>
  <c r="O1099" i="12"/>
  <c r="O971" i="12"/>
  <c r="O843" i="12"/>
  <c r="O584" i="12"/>
  <c r="O520" i="12"/>
  <c r="O456" i="12"/>
  <c r="O392" i="12"/>
  <c r="O328" i="12"/>
  <c r="O1087" i="12"/>
  <c r="O959" i="12"/>
  <c r="O831" i="12"/>
  <c r="O703" i="12"/>
  <c r="O1027" i="12"/>
  <c r="O899" i="12"/>
  <c r="O771" i="12"/>
  <c r="O659" i="12"/>
  <c r="O602" i="12"/>
  <c r="O570" i="12"/>
  <c r="O538" i="12"/>
  <c r="O506" i="12"/>
  <c r="O683" i="12"/>
  <c r="O1072" i="12"/>
  <c r="O944" i="12"/>
  <c r="O816" i="12"/>
  <c r="O688" i="12"/>
  <c r="O648" i="12"/>
  <c r="O640" i="12"/>
  <c r="O632" i="12"/>
  <c r="O624" i="12"/>
  <c r="O1012" i="12"/>
  <c r="O884" i="12"/>
  <c r="O756" i="12"/>
  <c r="O599" i="12"/>
  <c r="O567" i="12"/>
  <c r="O535" i="12"/>
  <c r="O503" i="12"/>
  <c r="O700" i="12"/>
  <c r="O660" i="12"/>
  <c r="O576" i="12"/>
  <c r="O512" i="12"/>
  <c r="O448" i="12"/>
  <c r="O384" i="12"/>
  <c r="O320" i="12"/>
  <c r="O1103" i="12"/>
  <c r="O975" i="12"/>
  <c r="O847" i="12"/>
  <c r="O719" i="12"/>
  <c r="O1043" i="12"/>
  <c r="O915" i="12"/>
  <c r="O787" i="12"/>
  <c r="O665" i="12"/>
  <c r="O606" i="12"/>
  <c r="O574" i="12"/>
  <c r="O542" i="12"/>
  <c r="O510" i="12"/>
  <c r="O699" i="12"/>
  <c r="O655" i="12"/>
  <c r="O612" i="12"/>
  <c r="O548" i="12"/>
  <c r="O484" i="12"/>
  <c r="O420" i="12"/>
  <c r="O356" i="12"/>
  <c r="O1088" i="12"/>
  <c r="O960" i="12"/>
  <c r="O832" i="12"/>
  <c r="O704" i="12"/>
  <c r="O1028" i="12"/>
  <c r="O900" i="12"/>
  <c r="O772" i="12"/>
  <c r="O664" i="12"/>
  <c r="O603" i="12"/>
  <c r="O571" i="12"/>
  <c r="O539" i="12"/>
  <c r="O507" i="12"/>
  <c r="O483" i="12"/>
  <c r="O2864" i="12"/>
  <c r="O2713" i="12"/>
  <c r="O2738" i="12"/>
  <c r="O2865" i="12"/>
  <c r="O2510" i="12"/>
  <c r="O2473" i="12"/>
  <c r="O1888" i="12"/>
  <c r="O1824" i="12"/>
  <c r="O1474" i="12"/>
  <c r="O1446" i="12"/>
  <c r="O1622" i="12"/>
  <c r="O2546" i="12"/>
  <c r="O471" i="12"/>
  <c r="O439" i="12"/>
  <c r="O407" i="12"/>
  <c r="O375" i="12"/>
  <c r="O343" i="12"/>
  <c r="O311" i="12"/>
  <c r="O2746" i="12"/>
  <c r="O2658" i="12"/>
  <c r="O2626" i="12"/>
  <c r="O2522" i="12"/>
  <c r="O1900" i="12"/>
  <c r="O1836" i="12"/>
  <c r="O2551" i="12"/>
  <c r="O2513" i="12"/>
  <c r="O1490" i="12"/>
  <c r="O2594" i="12"/>
  <c r="O454" i="12"/>
  <c r="O422" i="12"/>
  <c r="O390" i="12"/>
  <c r="O358" i="12"/>
  <c r="O326" i="12"/>
  <c r="O2726" i="12"/>
  <c r="O2779" i="12"/>
  <c r="O2581" i="12"/>
  <c r="O2516" i="12"/>
  <c r="O1848" i="12"/>
  <c r="O2518" i="12"/>
  <c r="O1506" i="12"/>
  <c r="O1652" i="12"/>
  <c r="O459" i="12"/>
  <c r="O427" i="12"/>
  <c r="O395" i="12"/>
  <c r="O363" i="12"/>
  <c r="O331" i="12"/>
  <c r="O2665" i="12"/>
  <c r="O2526" i="12"/>
  <c r="O2576" i="12"/>
  <c r="O2512" i="12"/>
  <c r="O1844" i="12"/>
  <c r="O2599" i="12"/>
  <c r="O2561" i="12"/>
  <c r="O2404" i="12"/>
  <c r="O2674" i="12"/>
  <c r="O2679" i="12"/>
  <c r="O2588" i="12"/>
  <c r="O2501" i="12"/>
  <c r="O2413" i="12"/>
  <c r="O2564" i="12"/>
  <c r="O1494" i="12"/>
  <c r="O2449" i="12"/>
  <c r="O1570" i="12"/>
  <c r="O2672" i="12"/>
  <c r="O2572" i="12"/>
  <c r="O2678" i="12"/>
  <c r="O2552" i="12"/>
  <c r="O2709" i="12"/>
  <c r="O2673" i="12"/>
  <c r="O2591" i="12"/>
  <c r="O2670" i="12"/>
  <c r="O1526" i="12"/>
  <c r="O2453" i="12"/>
  <c r="O2704" i="12"/>
  <c r="O2691" i="12"/>
  <c r="O2557" i="12"/>
  <c r="O2489" i="12"/>
  <c r="O2897" i="12"/>
  <c r="O1482" i="12"/>
  <c r="O2543" i="12"/>
  <c r="O2465" i="12"/>
  <c r="O2908" i="12"/>
  <c r="O2739" i="12"/>
  <c r="O2555" i="12"/>
  <c r="O2930" i="12"/>
  <c r="O2731" i="12"/>
  <c r="O2723" i="12"/>
  <c r="O2412" i="12"/>
  <c r="O2697" i="12"/>
  <c r="O2681" i="12"/>
  <c r="O2587" i="12"/>
  <c r="O2693" i="12"/>
  <c r="O1610" i="12"/>
  <c r="O2568" i="12"/>
  <c r="O2972" i="12"/>
  <c r="O2918" i="12"/>
  <c r="O2964" i="12"/>
  <c r="O2969" i="12"/>
  <c r="O2996" i="12"/>
  <c r="O2989" i="12"/>
  <c r="O2981" i="12"/>
  <c r="O2990" i="12"/>
  <c r="O2982" i="12"/>
  <c r="O2974" i="12"/>
  <c r="O2950" i="12"/>
  <c r="O2945" i="12"/>
  <c r="O2924" i="12"/>
  <c r="O2953" i="12"/>
  <c r="O2861" i="12"/>
  <c r="O2843" i="12"/>
  <c r="O2892" i="12"/>
  <c r="O2879" i="12"/>
  <c r="O2902" i="12"/>
  <c r="O2890" i="12"/>
  <c r="O2857" i="12"/>
  <c r="O2814" i="12"/>
  <c r="O2752" i="12"/>
  <c r="O2755" i="12"/>
  <c r="O2762" i="12"/>
  <c r="O2648" i="12"/>
  <c r="O2393" i="12"/>
  <c r="O2503" i="12"/>
  <c r="O2467" i="12"/>
  <c r="O2378" i="12"/>
  <c r="O2392" i="12"/>
  <c r="O2303" i="12"/>
  <c r="O2239" i="12"/>
  <c r="O2382" i="12"/>
  <c r="O2425" i="12"/>
  <c r="O2369" i="12"/>
  <c r="O2353" i="12"/>
  <c r="O2337" i="12"/>
  <c r="O2321" i="12"/>
  <c r="O2305" i="12"/>
  <c r="O2274" i="12"/>
  <c r="O2128" i="12"/>
  <c r="O2256" i="12"/>
  <c r="O2931" i="12"/>
  <c r="O2901" i="12"/>
  <c r="O2929" i="12"/>
  <c r="O2858" i="12"/>
  <c r="O2836" i="12"/>
  <c r="O2804" i="12"/>
  <c r="O2854" i="12"/>
  <c r="O2895" i="12"/>
  <c r="O2807" i="12"/>
  <c r="O2786" i="12"/>
  <c r="O2801" i="12"/>
  <c r="O2765" i="12"/>
  <c r="O2728" i="12"/>
  <c r="O2495" i="12"/>
  <c r="O2482" i="12"/>
  <c r="O2455" i="12"/>
  <c r="O2375" i="12"/>
  <c r="O2416" i="12"/>
  <c r="O2384" i="12"/>
  <c r="O2291" i="12"/>
  <c r="O2227" i="12"/>
  <c r="O2379" i="12"/>
  <c r="O2364" i="12"/>
  <c r="O2348" i="12"/>
  <c r="O2332" i="12"/>
  <c r="O2316" i="12"/>
  <c r="O2234" i="12"/>
  <c r="O2116" i="12"/>
  <c r="O2289" i="12"/>
  <c r="O2920" i="12"/>
  <c r="O2894" i="12"/>
  <c r="O2853" i="12"/>
  <c r="O2835" i="12"/>
  <c r="O2903" i="12"/>
  <c r="O2917" i="12"/>
  <c r="O2849" i="12"/>
  <c r="O2805" i="12"/>
  <c r="O2794" i="12"/>
  <c r="O2655" i="12"/>
  <c r="O2619" i="12"/>
  <c r="O2615" i="12"/>
  <c r="O2611" i="12"/>
  <c r="O2607" i="12"/>
  <c r="O2415" i="12"/>
  <c r="O2492" i="12"/>
  <c r="O2443" i="12"/>
  <c r="O2424" i="12"/>
  <c r="O2296" i="12"/>
  <c r="O2279" i="12"/>
  <c r="O2215" i="12"/>
  <c r="O2359" i="12"/>
  <c r="O2343" i="12"/>
  <c r="O2327" i="12"/>
  <c r="O2311" i="12"/>
  <c r="O2104" i="12"/>
  <c r="O2281" i="12"/>
  <c r="O2939" i="12"/>
  <c r="O2875" i="12"/>
  <c r="O2818" i="12"/>
  <c r="O2856" i="12"/>
  <c r="O2824" i="12"/>
  <c r="O2797" i="12"/>
  <c r="O2802" i="12"/>
  <c r="O2809" i="12"/>
  <c r="O2817" i="12"/>
  <c r="O2773" i="12"/>
  <c r="O2736" i="12"/>
  <c r="O2783" i="12"/>
  <c r="O2750" i="12"/>
  <c r="O2659" i="12"/>
  <c r="O2623" i="12"/>
  <c r="O2475" i="12"/>
  <c r="O2438" i="12"/>
  <c r="O2472" i="12"/>
  <c r="O2447" i="12"/>
  <c r="O2300" i="12"/>
  <c r="O2283" i="12"/>
  <c r="O2219" i="12"/>
  <c r="O2408" i="12"/>
  <c r="O2402" i="12"/>
  <c r="O2366" i="12"/>
  <c r="O2350" i="12"/>
  <c r="O2334" i="12"/>
  <c r="O2318" i="12"/>
  <c r="O2250" i="12"/>
  <c r="O2108" i="12"/>
  <c r="O2272" i="12"/>
  <c r="O2233" i="12"/>
  <c r="O2185" i="12"/>
  <c r="O2177" i="12"/>
  <c r="O2237" i="12"/>
  <c r="O2033" i="12"/>
  <c r="O2006" i="12"/>
  <c r="O1990" i="12"/>
  <c r="O1974" i="12"/>
  <c r="O1958" i="12"/>
  <c r="O1942" i="12"/>
  <c r="O1926" i="12"/>
  <c r="O1910" i="12"/>
  <c r="O1894" i="12"/>
  <c r="O1869" i="12"/>
  <c r="O2029" i="12"/>
  <c r="O2137" i="12"/>
  <c r="O2105" i="12"/>
  <c r="O1728" i="12"/>
  <c r="O1613" i="12"/>
  <c r="O1549" i="12"/>
  <c r="O1485" i="12"/>
  <c r="O1657" i="12"/>
  <c r="O2240" i="12"/>
  <c r="O2209" i="12"/>
  <c r="O2143" i="12"/>
  <c r="O2079" i="12"/>
  <c r="O2015" i="12"/>
  <c r="O2292" i="12"/>
  <c r="O2261" i="12"/>
  <c r="O2048" i="12"/>
  <c r="O2001" i="12"/>
  <c r="O1985" i="12"/>
  <c r="O1969" i="12"/>
  <c r="O1953" i="12"/>
  <c r="O1937" i="12"/>
  <c r="O1921" i="12"/>
  <c r="O1822" i="12"/>
  <c r="O2068" i="12"/>
  <c r="O1905" i="12"/>
  <c r="O1841" i="12"/>
  <c r="O2134" i="12"/>
  <c r="O2102" i="12"/>
  <c r="O1804" i="12"/>
  <c r="O1772" i="12"/>
  <c r="O1740" i="12"/>
  <c r="O1708" i="12"/>
  <c r="O1606" i="12"/>
  <c r="O1585" i="12"/>
  <c r="O1542" i="12"/>
  <c r="O1521" i="12"/>
  <c r="O1478" i="12"/>
  <c r="O2028" i="12"/>
  <c r="O1654" i="12"/>
  <c r="O1800" i="12"/>
  <c r="O1768" i="12"/>
  <c r="O1736" i="12"/>
  <c r="O1704" i="12"/>
  <c r="O1644" i="12"/>
  <c r="O2131" i="12"/>
  <c r="O2067" i="12"/>
  <c r="O2278" i="12"/>
  <c r="O2284" i="12"/>
  <c r="O2253" i="12"/>
  <c r="O2008" i="12"/>
  <c r="O1992" i="12"/>
  <c r="O1976" i="12"/>
  <c r="O1960" i="12"/>
  <c r="O1944" i="12"/>
  <c r="O1928" i="12"/>
  <c r="O1912" i="12"/>
  <c r="O1810" i="12"/>
  <c r="O1746" i="12"/>
  <c r="O2020" i="12"/>
  <c r="O1893" i="12"/>
  <c r="O2125" i="12"/>
  <c r="O2093" i="12"/>
  <c r="O2018" i="12"/>
  <c r="O1776" i="12"/>
  <c r="O1753" i="12"/>
  <c r="O1589" i="12"/>
  <c r="O1525" i="12"/>
  <c r="O1457" i="12"/>
  <c r="O1780" i="12"/>
  <c r="O1748" i="12"/>
  <c r="O1716" i="12"/>
  <c r="O1689" i="12"/>
  <c r="O1809" i="12"/>
  <c r="O1777" i="12"/>
  <c r="O1745" i="12"/>
  <c r="O1713" i="12"/>
  <c r="O1676" i="12"/>
  <c r="O1623" i="12"/>
  <c r="O1607" i="12"/>
  <c r="O1591" i="12"/>
  <c r="O1575" i="12"/>
  <c r="O1559" i="12"/>
  <c r="O1543" i="12"/>
  <c r="O1527" i="12"/>
  <c r="O1511" i="12"/>
  <c r="O1495" i="12"/>
  <c r="O1479" i="12"/>
  <c r="O2135" i="12"/>
  <c r="O2071" i="12"/>
  <c r="O2206" i="12"/>
  <c r="O2244" i="12"/>
  <c r="O2213" i="12"/>
  <c r="O2184" i="12"/>
  <c r="O2176" i="12"/>
  <c r="O2168" i="12"/>
  <c r="O2160" i="12"/>
  <c r="O2038" i="12"/>
  <c r="O2011" i="12"/>
  <c r="O1995" i="12"/>
  <c r="O1979" i="12"/>
  <c r="O1963" i="12"/>
  <c r="O1947" i="12"/>
  <c r="O1931" i="12"/>
  <c r="O1915" i="12"/>
  <c r="O1814" i="12"/>
  <c r="O1897" i="12"/>
  <c r="O2138" i="12"/>
  <c r="O2106" i="12"/>
  <c r="O2034" i="12"/>
  <c r="O1813" i="12"/>
  <c r="O1666" i="12"/>
  <c r="O1577" i="12"/>
  <c r="O1513" i="12"/>
  <c r="O1438" i="12"/>
  <c r="O1455" i="12"/>
  <c r="O1089" i="12"/>
  <c r="O1025" i="12"/>
  <c r="O961" i="12"/>
  <c r="O897" i="12"/>
  <c r="O833" i="12"/>
  <c r="O769" i="12"/>
  <c r="O705" i="12"/>
  <c r="O1047" i="12"/>
  <c r="O919" i="12"/>
  <c r="O791" i="12"/>
  <c r="O581" i="12"/>
  <c r="O517" i="12"/>
  <c r="O453" i="12"/>
  <c r="O389" i="12"/>
  <c r="O325" i="12"/>
  <c r="O1020" i="12"/>
  <c r="O892" i="12"/>
  <c r="O1374" i="12"/>
  <c r="O1370" i="12"/>
  <c r="O1366" i="12"/>
  <c r="O1362" i="12"/>
  <c r="O1358" i="12"/>
  <c r="O1354" i="12"/>
  <c r="O1350" i="12"/>
  <c r="O1346" i="12"/>
  <c r="O1342" i="12"/>
  <c r="O1338" i="12"/>
  <c r="O1334" i="12"/>
  <c r="O1330" i="12"/>
  <c r="O1326" i="12"/>
  <c r="O1322" i="12"/>
  <c r="O1318" i="12"/>
  <c r="O1314" i="12"/>
  <c r="O1310" i="12"/>
  <c r="O1306" i="12"/>
  <c r="O1302" i="12"/>
  <c r="O1298" i="12"/>
  <c r="O1294" i="12"/>
  <c r="O1290" i="12"/>
  <c r="O1286" i="12"/>
  <c r="O1282" i="12"/>
  <c r="O1278" i="12"/>
  <c r="O1274" i="12"/>
  <c r="O1270" i="12"/>
  <c r="O1266" i="12"/>
  <c r="O1262" i="12"/>
  <c r="O1258" i="12"/>
  <c r="O1254" i="12"/>
  <c r="O1250" i="12"/>
  <c r="O1246" i="12"/>
  <c r="O1242" i="12"/>
  <c r="O1238" i="12"/>
  <c r="O1234" i="12"/>
  <c r="O1230" i="12"/>
  <c r="O1226" i="12"/>
  <c r="O1222" i="12"/>
  <c r="O1218" i="12"/>
  <c r="O1214" i="12"/>
  <c r="O1210" i="12"/>
  <c r="O1206" i="12"/>
  <c r="O1202" i="12"/>
  <c r="O1198" i="12"/>
  <c r="O1194" i="12"/>
  <c r="O1190" i="12"/>
  <c r="O1186" i="12"/>
  <c r="O1182" i="12"/>
  <c r="O1178" i="12"/>
  <c r="O1174" i="12"/>
  <c r="O1170" i="12"/>
  <c r="O1166" i="12"/>
  <c r="O1162" i="12"/>
  <c r="O1158" i="12"/>
  <c r="O1154" i="12"/>
  <c r="O1150" i="12"/>
  <c r="O1146" i="12"/>
  <c r="O1142" i="12"/>
  <c r="O1138" i="12"/>
  <c r="O1134" i="12"/>
  <c r="O1130" i="12"/>
  <c r="O1126" i="12"/>
  <c r="O1077" i="12"/>
  <c r="O1013" i="12"/>
  <c r="O949" i="12"/>
  <c r="O885" i="12"/>
  <c r="O821" i="12"/>
  <c r="O757" i="12"/>
  <c r="O693" i="12"/>
  <c r="O676" i="12"/>
  <c r="O1000" i="12"/>
  <c r="O872" i="12"/>
  <c r="O744" i="12"/>
  <c r="O569" i="12"/>
  <c r="O505" i="12"/>
  <c r="O441" i="12"/>
  <c r="O377" i="12"/>
  <c r="O313" i="12"/>
  <c r="O1115" i="12"/>
  <c r="O987" i="12"/>
  <c r="O859" i="12"/>
  <c r="O1114" i="12"/>
  <c r="O1098" i="12"/>
  <c r="O1082" i="12"/>
  <c r="O1066" i="12"/>
  <c r="O1050" i="12"/>
  <c r="O1034" i="12"/>
  <c r="O1018" i="12"/>
  <c r="O1002" i="12"/>
  <c r="O986" i="12"/>
  <c r="O970" i="12"/>
  <c r="O954" i="12"/>
  <c r="O938" i="12"/>
  <c r="O922" i="12"/>
  <c r="O906" i="12"/>
  <c r="O890" i="12"/>
  <c r="O874" i="12"/>
  <c r="O858" i="12"/>
  <c r="O842" i="12"/>
  <c r="O826" i="12"/>
  <c r="O810" i="12"/>
  <c r="O794" i="12"/>
  <c r="O778" i="12"/>
  <c r="O762" i="12"/>
  <c r="O746" i="12"/>
  <c r="O730" i="12"/>
  <c r="O714" i="12"/>
  <c r="O698" i="12"/>
  <c r="O682" i="12"/>
  <c r="O1081" i="12"/>
  <c r="O1017" i="12"/>
  <c r="O953" i="12"/>
  <c r="O889" i="12"/>
  <c r="O825" i="12"/>
  <c r="O761" i="12"/>
  <c r="O697" i="12"/>
  <c r="O677" i="12"/>
  <c r="O680" i="12"/>
  <c r="O1451" i="12"/>
  <c r="O1063" i="12"/>
  <c r="O935" i="12"/>
  <c r="O807" i="12"/>
  <c r="O674" i="12"/>
  <c r="O643" i="12"/>
  <c r="O635" i="12"/>
  <c r="O627" i="12"/>
  <c r="O573" i="12"/>
  <c r="O509" i="12"/>
  <c r="O445" i="12"/>
  <c r="O381" i="12"/>
  <c r="O317" i="12"/>
  <c r="O1036" i="12"/>
  <c r="O908" i="12"/>
  <c r="O780" i="12"/>
  <c r="O748" i="12"/>
  <c r="O1101" i="12"/>
  <c r="O1037" i="12"/>
  <c r="O973" i="12"/>
  <c r="O909" i="12"/>
  <c r="O845" i="12"/>
  <c r="O781" i="12"/>
  <c r="O717" i="12"/>
  <c r="O1080" i="12"/>
  <c r="O952" i="12"/>
  <c r="O824" i="12"/>
  <c r="O696" i="12"/>
  <c r="O650" i="12"/>
  <c r="O593" i="12"/>
  <c r="O529" i="12"/>
  <c r="O465" i="12"/>
  <c r="O401" i="12"/>
  <c r="O337" i="12"/>
  <c r="O1067" i="12"/>
  <c r="O939" i="12"/>
  <c r="O811" i="12"/>
  <c r="O652" i="12"/>
  <c r="O600" i="12"/>
  <c r="O536" i="12"/>
  <c r="O472" i="12"/>
  <c r="O408" i="12"/>
  <c r="O344" i="12"/>
  <c r="O1055" i="12"/>
  <c r="O927" i="12"/>
  <c r="O799" i="12"/>
  <c r="O1123" i="12"/>
  <c r="O995" i="12"/>
  <c r="O867" i="12"/>
  <c r="O739" i="12"/>
  <c r="O657" i="12"/>
  <c r="O594" i="12"/>
  <c r="O562" i="12"/>
  <c r="O530" i="12"/>
  <c r="O779" i="12"/>
  <c r="O572" i="12"/>
  <c r="O508" i="12"/>
  <c r="O444" i="12"/>
  <c r="O380" i="12"/>
  <c r="O316" i="12"/>
  <c r="O1040" i="12"/>
  <c r="O912" i="12"/>
  <c r="O784" i="12"/>
  <c r="O646" i="12"/>
  <c r="O638" i="12"/>
  <c r="O630" i="12"/>
  <c r="O622" i="12"/>
  <c r="O1108" i="12"/>
  <c r="O980" i="12"/>
  <c r="O852" i="12"/>
  <c r="O724" i="12"/>
  <c r="O656" i="12"/>
  <c r="O591" i="12"/>
  <c r="O559" i="12"/>
  <c r="O527" i="12"/>
  <c r="O502" i="12"/>
  <c r="O679" i="12"/>
  <c r="O592" i="12"/>
  <c r="O528" i="12"/>
  <c r="O464" i="12"/>
  <c r="O400" i="12"/>
  <c r="O336" i="12"/>
  <c r="O1071" i="12"/>
  <c r="O943" i="12"/>
  <c r="O815" i="12"/>
  <c r="O687" i="12"/>
  <c r="O1011" i="12"/>
  <c r="O883" i="12"/>
  <c r="O755" i="12"/>
  <c r="O598" i="12"/>
  <c r="O566" i="12"/>
  <c r="O534" i="12"/>
  <c r="O678" i="12"/>
  <c r="O653" i="12"/>
  <c r="O564" i="12"/>
  <c r="O500" i="12"/>
  <c r="O436" i="12"/>
  <c r="O372" i="12"/>
  <c r="O308" i="12"/>
  <c r="O1056" i="12"/>
  <c r="O928" i="12"/>
  <c r="O800" i="12"/>
  <c r="O1124" i="12"/>
  <c r="O996" i="12"/>
  <c r="O868" i="12"/>
  <c r="O740" i="12"/>
  <c r="O595" i="12"/>
  <c r="O563" i="12"/>
  <c r="O531" i="12"/>
  <c r="O450" i="12"/>
  <c r="O418" i="12"/>
  <c r="O386" i="12"/>
  <c r="O354" i="12"/>
  <c r="O322" i="12"/>
  <c r="O2880" i="12"/>
  <c r="O2722" i="12"/>
  <c r="O2622" i="12"/>
  <c r="O2602" i="12"/>
  <c r="O2630" i="12"/>
  <c r="O1872" i="12"/>
  <c r="O2534" i="12"/>
  <c r="O1586" i="12"/>
  <c r="O1538" i="12"/>
  <c r="O495" i="12"/>
  <c r="O463" i="12"/>
  <c r="O431" i="12"/>
  <c r="O399" i="12"/>
  <c r="O367" i="12"/>
  <c r="O335" i="12"/>
  <c r="O303" i="12"/>
  <c r="O2711" i="12"/>
  <c r="O2558" i="12"/>
  <c r="O1884" i="12"/>
  <c r="O1820" i="12"/>
  <c r="O2583" i="12"/>
  <c r="O2545" i="12"/>
  <c r="O1554" i="12"/>
  <c r="O2530" i="12"/>
  <c r="O478" i="12"/>
  <c r="O446" i="12"/>
  <c r="O414" i="12"/>
  <c r="O382" i="12"/>
  <c r="O350" i="12"/>
  <c r="O318" i="12"/>
  <c r="O2912" i="12"/>
  <c r="O2872" i="12"/>
  <c r="O2638" i="12"/>
  <c r="O2570" i="12"/>
  <c r="O2565" i="12"/>
  <c r="O2493" i="12"/>
  <c r="O1896" i="12"/>
  <c r="O1832" i="12"/>
  <c r="O2550" i="12"/>
  <c r="O2481" i="12"/>
  <c r="O2562" i="12"/>
  <c r="O451" i="12"/>
  <c r="O419" i="12"/>
  <c r="O387" i="12"/>
  <c r="O355" i="12"/>
  <c r="O323" i="12"/>
  <c r="O2889" i="12"/>
  <c r="O2560" i="12"/>
  <c r="O1892" i="12"/>
  <c r="O1828" i="12"/>
  <c r="O2593" i="12"/>
  <c r="O1590" i="12"/>
  <c r="O1602" i="12"/>
  <c r="O2938" i="12"/>
  <c r="O2497" i="12"/>
  <c r="O2589" i="12"/>
  <c r="O2541" i="12"/>
  <c r="O2405" i="12"/>
  <c r="O2896" i="12"/>
  <c r="O1546" i="12"/>
  <c r="O2437" i="12"/>
  <c r="O2700" i="12"/>
  <c r="O2520" i="12"/>
  <c r="O2421" i="12"/>
  <c r="O1458" i="12"/>
  <c r="O2571" i="12"/>
  <c r="O2511" i="12"/>
  <c r="O2870" i="12"/>
  <c r="O2685" i="12"/>
  <c r="O2575" i="12"/>
  <c r="O1660" i="12"/>
  <c r="O1466" i="12"/>
  <c r="O1530" i="12"/>
  <c r="O2418" i="12"/>
  <c r="O2701" i="12"/>
  <c r="O2913" i="12"/>
  <c r="O2440" i="12"/>
  <c r="O2934" i="12"/>
  <c r="O2686" i="12"/>
  <c r="O2671" i="12"/>
  <c r="O2596" i="12"/>
  <c r="O2569" i="12"/>
  <c r="O2527" i="12"/>
  <c r="O2737" i="12"/>
  <c r="O2523" i="12"/>
  <c r="O2729" i="12"/>
  <c r="O2676" i="12"/>
  <c r="O2539" i="12"/>
  <c r="O2457" i="12"/>
  <c r="O2553" i="12"/>
  <c r="O2928" i="12"/>
  <c r="O2547" i="12"/>
  <c r="O1464" i="12"/>
  <c r="O2998" i="12"/>
  <c r="O2962" i="12"/>
  <c r="O2967" i="12"/>
  <c r="O2992" i="12"/>
  <c r="O2987" i="12"/>
  <c r="O2979" i="12"/>
  <c r="O2988" i="12"/>
  <c r="O2980" i="12"/>
  <c r="O2947" i="12"/>
  <c r="O2893" i="12"/>
  <c r="O2923" i="12"/>
  <c r="O2898" i="12"/>
  <c r="O2876" i="12"/>
  <c r="O2806" i="12"/>
  <c r="O2769" i="12"/>
  <c r="O2781" i="12"/>
  <c r="O2644" i="12"/>
  <c r="O2631" i="12"/>
  <c r="O2483" i="12"/>
  <c r="O2422" i="12"/>
  <c r="O2242" i="12"/>
  <c r="O2144" i="12"/>
  <c r="O2080" i="12"/>
  <c r="O2265" i="12"/>
  <c r="O2951" i="12"/>
  <c r="O2860" i="12"/>
  <c r="O2828" i="12"/>
  <c r="O2891" i="12"/>
  <c r="O2877" i="12"/>
  <c r="O2776" i="12"/>
  <c r="O2793" i="12"/>
  <c r="O2749" i="12"/>
  <c r="O2430" i="12"/>
  <c r="O2407" i="12"/>
  <c r="O2397" i="12"/>
  <c r="O2498" i="12"/>
  <c r="O2470" i="12"/>
  <c r="O2409" i="12"/>
  <c r="O2377" i="12"/>
  <c r="O2243" i="12"/>
  <c r="O2360" i="12"/>
  <c r="O2344" i="12"/>
  <c r="O2328" i="12"/>
  <c r="O2312" i="12"/>
  <c r="O2201" i="12"/>
  <c r="O2132" i="12"/>
  <c r="O2288" i="12"/>
  <c r="O2257" i="12"/>
  <c r="O2946" i="12"/>
  <c r="O2959" i="12"/>
  <c r="O2919" i="12"/>
  <c r="O2874" i="12"/>
  <c r="O2851" i="12"/>
  <c r="O2847" i="12"/>
  <c r="O2787" i="12"/>
  <c r="O2790" i="12"/>
  <c r="O2785" i="12"/>
  <c r="O2760" i="12"/>
  <c r="O2763" i="12"/>
  <c r="O2770" i="12"/>
  <c r="O2618" i="12"/>
  <c r="O2614" i="12"/>
  <c r="O2610" i="12"/>
  <c r="O2606" i="12"/>
  <c r="O2490" i="12"/>
  <c r="O2434" i="12"/>
  <c r="O2385" i="12"/>
  <c r="O2480" i="12"/>
  <c r="O2459" i="12"/>
  <c r="O2417" i="12"/>
  <c r="O2391" i="12"/>
  <c r="O2419" i="12"/>
  <c r="O2295" i="12"/>
  <c r="O2231" i="12"/>
  <c r="O2395" i="12"/>
  <c r="O2371" i="12"/>
  <c r="O2355" i="12"/>
  <c r="O2339" i="12"/>
  <c r="O2323" i="12"/>
  <c r="O2307" i="12"/>
  <c r="O2290" i="12"/>
  <c r="O2198" i="12"/>
  <c r="O2120" i="12"/>
  <c r="O2280" i="12"/>
  <c r="O2922" i="12"/>
  <c r="O2937" i="12"/>
  <c r="O2834" i="12"/>
  <c r="O2848" i="12"/>
  <c r="O2816" i="12"/>
  <c r="O2788" i="12"/>
  <c r="O2799" i="12"/>
  <c r="O2803" i="12"/>
  <c r="O2757" i="12"/>
  <c r="O2747" i="12"/>
  <c r="O2454" i="12"/>
  <c r="O2488" i="12"/>
  <c r="O2389" i="12"/>
  <c r="O2463" i="12"/>
  <c r="O2299" i="12"/>
  <c r="O2235" i="12"/>
  <c r="O2396" i="12"/>
  <c r="O2362" i="12"/>
  <c r="O2346" i="12"/>
  <c r="O2330" i="12"/>
  <c r="O2314" i="12"/>
  <c r="O2218" i="12"/>
  <c r="O2124" i="12"/>
  <c r="O2191" i="12"/>
  <c r="O2183" i="12"/>
  <c r="O2175" i="12"/>
  <c r="O2167" i="12"/>
  <c r="O2159" i="12"/>
  <c r="O2123" i="12"/>
  <c r="O2059" i="12"/>
  <c r="O2294" i="12"/>
  <c r="O2202" i="12"/>
  <c r="O2236" i="12"/>
  <c r="O2205" i="12"/>
  <c r="O2032" i="12"/>
  <c r="O1858" i="12"/>
  <c r="O1885" i="12"/>
  <c r="O2041" i="12"/>
  <c r="O2024" i="12"/>
  <c r="O2129" i="12"/>
  <c r="O2097" i="12"/>
  <c r="O2061" i="12"/>
  <c r="O1681" i="12"/>
  <c r="O1801" i="12"/>
  <c r="O1672" i="12"/>
  <c r="O1453" i="12"/>
  <c r="O1418" i="12"/>
  <c r="O1414" i="12"/>
  <c r="O1410" i="12"/>
  <c r="O1406" i="12"/>
  <c r="O1402" i="12"/>
  <c r="O1398" i="12"/>
  <c r="O1394" i="12"/>
  <c r="O1390" i="12"/>
  <c r="O1386" i="12"/>
  <c r="O1382" i="12"/>
  <c r="O1378" i="12"/>
  <c r="O2208" i="12"/>
  <c r="O2095" i="12"/>
  <c r="O2031" i="12"/>
  <c r="O2286" i="12"/>
  <c r="O2197" i="12"/>
  <c r="O2260" i="12"/>
  <c r="O2229" i="12"/>
  <c r="O2021" i="12"/>
  <c r="O1997" i="12"/>
  <c r="O1981" i="12"/>
  <c r="O1965" i="12"/>
  <c r="O1949" i="12"/>
  <c r="O1933" i="12"/>
  <c r="O1917" i="12"/>
  <c r="O2126" i="12"/>
  <c r="O2094" i="12"/>
  <c r="O1649" i="12"/>
  <c r="O1601" i="12"/>
  <c r="O1558" i="12"/>
  <c r="O1537" i="12"/>
  <c r="O1473" i="12"/>
  <c r="O1442" i="12"/>
  <c r="O1673" i="12"/>
  <c r="O2147" i="12"/>
  <c r="O2083" i="12"/>
  <c r="O2019" i="12"/>
  <c r="O2246" i="12"/>
  <c r="O2194" i="12"/>
  <c r="O2252" i="12"/>
  <c r="O2221" i="12"/>
  <c r="O2065" i="12"/>
  <c r="O2004" i="12"/>
  <c r="O1988" i="12"/>
  <c r="O1972" i="12"/>
  <c r="O1956" i="12"/>
  <c r="O1940" i="12"/>
  <c r="O1924" i="12"/>
  <c r="O1908" i="12"/>
  <c r="O1802" i="12"/>
  <c r="O1770" i="12"/>
  <c r="O1738" i="12"/>
  <c r="O1706" i="12"/>
  <c r="O1845" i="12"/>
  <c r="O2149" i="12"/>
  <c r="O2117" i="12"/>
  <c r="O2085" i="12"/>
  <c r="O2045" i="12"/>
  <c r="O1817" i="12"/>
  <c r="O1781" i="12"/>
  <c r="O1749" i="12"/>
  <c r="O1717" i="12"/>
  <c r="O1829" i="12"/>
  <c r="O1744" i="12"/>
  <c r="O1721" i="12"/>
  <c r="O1669" i="12"/>
  <c r="O1605" i="12"/>
  <c r="O1541" i="12"/>
  <c r="O1477" i="12"/>
  <c r="O1449" i="12"/>
  <c r="O1664" i="12"/>
  <c r="O1619" i="12"/>
  <c r="O1603" i="12"/>
  <c r="O1587" i="12"/>
  <c r="O1571" i="12"/>
  <c r="O1555" i="12"/>
  <c r="O1539" i="12"/>
  <c r="O1523" i="12"/>
  <c r="O1507" i="12"/>
  <c r="O1491" i="12"/>
  <c r="O1475" i="12"/>
  <c r="O2151" i="12"/>
  <c r="O2087" i="12"/>
  <c r="O2023" i="12"/>
  <c r="O2297" i="12"/>
  <c r="O2203" i="12"/>
  <c r="O2212" i="12"/>
  <c r="O2190" i="12"/>
  <c r="O2182" i="12"/>
  <c r="O2174" i="12"/>
  <c r="O2166" i="12"/>
  <c r="O2158" i="12"/>
  <c r="O2007" i="12"/>
  <c r="O1991" i="12"/>
  <c r="O1975" i="12"/>
  <c r="O1959" i="12"/>
  <c r="O1943" i="12"/>
  <c r="O1927" i="12"/>
  <c r="O1911" i="12"/>
  <c r="O1830" i="12"/>
  <c r="O2053" i="12"/>
  <c r="O1849" i="12"/>
  <c r="O2046" i="12"/>
  <c r="O2130" i="12"/>
  <c r="O2098" i="12"/>
  <c r="O2066" i="12"/>
  <c r="O2017" i="12"/>
  <c r="O1665" i="12"/>
  <c r="O1634" i="12"/>
  <c r="O1593" i="12"/>
  <c r="O1529" i="12"/>
  <c r="O2012" i="12"/>
  <c r="O1789" i="12"/>
  <c r="O1757" i="12"/>
  <c r="O1725" i="12"/>
  <c r="O1693" i="12"/>
  <c r="O1677" i="12"/>
  <c r="O1648" i="12"/>
  <c r="O1015" i="12"/>
  <c r="O887" i="12"/>
  <c r="O759" i="12"/>
  <c r="O1116" i="12"/>
  <c r="O988" i="12"/>
  <c r="O860" i="12"/>
  <c r="O1377" i="12"/>
  <c r="O1373" i="12"/>
  <c r="O1369" i="12"/>
  <c r="O1365" i="12"/>
  <c r="O1361" i="12"/>
  <c r="O1357" i="12"/>
  <c r="O1353" i="12"/>
  <c r="O1349" i="12"/>
  <c r="O1345" i="12"/>
  <c r="O1341" i="12"/>
  <c r="O1337" i="12"/>
  <c r="O1333" i="12"/>
  <c r="O1329" i="12"/>
  <c r="O1325" i="12"/>
  <c r="O1321" i="12"/>
  <c r="O1317" i="12"/>
  <c r="O1313" i="12"/>
  <c r="O1309" i="12"/>
  <c r="O1305" i="12"/>
  <c r="O1301" i="12"/>
  <c r="O1297" i="12"/>
  <c r="O1293" i="12"/>
  <c r="O1289" i="12"/>
  <c r="O1285" i="12"/>
  <c r="O1281" i="12"/>
  <c r="O1277" i="12"/>
  <c r="O1273" i="12"/>
  <c r="O1269" i="12"/>
  <c r="O1265" i="12"/>
  <c r="O1261" i="12"/>
  <c r="O1257" i="12"/>
  <c r="O1253" i="12"/>
  <c r="O1249" i="12"/>
  <c r="O1245" i="12"/>
  <c r="O1241" i="12"/>
  <c r="O1237" i="12"/>
  <c r="O1233" i="12"/>
  <c r="O1229" i="12"/>
  <c r="O1225" i="12"/>
  <c r="O1221" i="12"/>
  <c r="O1217" i="12"/>
  <c r="O1213" i="12"/>
  <c r="O1209" i="12"/>
  <c r="O1205" i="12"/>
  <c r="O1201" i="12"/>
  <c r="O1197" i="12"/>
  <c r="O1193" i="12"/>
  <c r="O1189" i="12"/>
  <c r="O1185" i="12"/>
  <c r="O1181" i="12"/>
  <c r="O1177" i="12"/>
  <c r="O1173" i="12"/>
  <c r="O1169" i="12"/>
  <c r="O1165" i="12"/>
  <c r="O1161" i="12"/>
  <c r="O1157" i="12"/>
  <c r="O1153" i="12"/>
  <c r="O1149" i="12"/>
  <c r="O1145" i="12"/>
  <c r="O1141" i="12"/>
  <c r="O1137" i="12"/>
  <c r="O1133" i="12"/>
  <c r="O1129" i="12"/>
  <c r="O1093" i="12"/>
  <c r="O1029" i="12"/>
  <c r="O965" i="12"/>
  <c r="O901" i="12"/>
  <c r="O837" i="12"/>
  <c r="O773" i="12"/>
  <c r="O709" i="12"/>
  <c r="O1096" i="12"/>
  <c r="O968" i="12"/>
  <c r="O840" i="12"/>
  <c r="O712" i="12"/>
  <c r="O585" i="12"/>
  <c r="O521" i="12"/>
  <c r="O457" i="12"/>
  <c r="O393" i="12"/>
  <c r="O329" i="12"/>
  <c r="O1083" i="12"/>
  <c r="O955" i="12"/>
  <c r="O827" i="12"/>
  <c r="O732" i="12"/>
  <c r="O1110" i="12"/>
  <c r="O1094" i="12"/>
  <c r="O1078" i="12"/>
  <c r="O1062" i="12"/>
  <c r="O1046" i="12"/>
  <c r="O1030" i="12"/>
  <c r="O1014" i="12"/>
  <c r="O998" i="12"/>
  <c r="O982" i="12"/>
  <c r="O966" i="12"/>
  <c r="O950" i="12"/>
  <c r="O934" i="12"/>
  <c r="O918" i="12"/>
  <c r="O902" i="12"/>
  <c r="O886" i="12"/>
  <c r="O870" i="12"/>
  <c r="O854" i="12"/>
  <c r="O838" i="12"/>
  <c r="O822" i="12"/>
  <c r="O806" i="12"/>
  <c r="O790" i="12"/>
  <c r="O774" i="12"/>
  <c r="O758" i="12"/>
  <c r="O742" i="12"/>
  <c r="O726" i="12"/>
  <c r="O710" i="12"/>
  <c r="O694" i="12"/>
  <c r="O1097" i="12"/>
  <c r="O1033" i="12"/>
  <c r="O969" i="12"/>
  <c r="O905" i="12"/>
  <c r="O841" i="12"/>
  <c r="O777" i="12"/>
  <c r="O713" i="12"/>
  <c r="O673" i="12"/>
  <c r="O1443" i="12"/>
  <c r="O1031" i="12"/>
  <c r="O903" i="12"/>
  <c r="O775" i="12"/>
  <c r="O649" i="12"/>
  <c r="O641" i="12"/>
  <c r="O633" i="12"/>
  <c r="O625" i="12"/>
  <c r="O589" i="12"/>
  <c r="O525" i="12"/>
  <c r="O461" i="12"/>
  <c r="O397" i="12"/>
  <c r="O333" i="12"/>
  <c r="O1004" i="12"/>
  <c r="O876" i="12"/>
  <c r="O1117" i="12"/>
  <c r="O1053" i="12"/>
  <c r="O989" i="12"/>
  <c r="O925" i="12"/>
  <c r="O861" i="12"/>
  <c r="O797" i="12"/>
  <c r="O733" i="12"/>
  <c r="O671" i="12"/>
  <c r="O1048" i="12"/>
  <c r="O920" i="12"/>
  <c r="O792" i="12"/>
  <c r="O669" i="12"/>
  <c r="O609" i="12"/>
  <c r="O545" i="12"/>
  <c r="O481" i="12"/>
  <c r="O417" i="12"/>
  <c r="O353" i="12"/>
  <c r="O1035" i="12"/>
  <c r="O907" i="12"/>
  <c r="O668" i="12"/>
  <c r="O616" i="12"/>
  <c r="O552" i="12"/>
  <c r="O488" i="12"/>
  <c r="O424" i="12"/>
  <c r="O360" i="12"/>
  <c r="O1023" i="12"/>
  <c r="O895" i="12"/>
  <c r="O767" i="12"/>
  <c r="O1091" i="12"/>
  <c r="O963" i="12"/>
  <c r="O835" i="12"/>
  <c r="O707" i="12"/>
  <c r="O618" i="12"/>
  <c r="O586" i="12"/>
  <c r="O554" i="12"/>
  <c r="O522" i="12"/>
  <c r="O494" i="12"/>
  <c r="O747" i="12"/>
  <c r="O663" i="12"/>
  <c r="O588" i="12"/>
  <c r="O524" i="12"/>
  <c r="O460" i="12"/>
  <c r="O396" i="12"/>
  <c r="O332" i="12"/>
  <c r="O1008" i="12"/>
  <c r="O880" i="12"/>
  <c r="O752" i="12"/>
  <c r="O644" i="12"/>
  <c r="O636" i="12"/>
  <c r="O628" i="12"/>
  <c r="O1076" i="12"/>
  <c r="O948" i="12"/>
  <c r="O820" i="12"/>
  <c r="O692" i="12"/>
  <c r="O615" i="12"/>
  <c r="O583" i="12"/>
  <c r="O551" i="12"/>
  <c r="O519" i="12"/>
  <c r="O499" i="12"/>
  <c r="O608" i="12"/>
  <c r="O544" i="12"/>
  <c r="O480" i="12"/>
  <c r="O416" i="12"/>
  <c r="O352" i="12"/>
  <c r="O1039" i="12"/>
  <c r="O911" i="12"/>
  <c r="O783" i="12"/>
  <c r="O662" i="12"/>
  <c r="O1107" i="12"/>
  <c r="O979" i="12"/>
  <c r="O851" i="12"/>
  <c r="O723" i="12"/>
  <c r="O651" i="12"/>
  <c r="O590" i="12"/>
  <c r="O558" i="12"/>
  <c r="O526" i="12"/>
  <c r="O670" i="12"/>
  <c r="O580" i="12"/>
  <c r="O516" i="12"/>
  <c r="O452" i="12"/>
  <c r="O388" i="12"/>
  <c r="O324" i="12"/>
  <c r="O1024" i="12"/>
  <c r="O896" i="12"/>
  <c r="O768" i="12"/>
  <c r="O1092" i="12"/>
  <c r="O964" i="12"/>
  <c r="O836" i="12"/>
  <c r="O708" i="12"/>
  <c r="O619" i="12"/>
  <c r="O587" i="12"/>
  <c r="O555" i="12"/>
  <c r="O523" i="12"/>
  <c r="O474" i="12"/>
  <c r="O442" i="12"/>
  <c r="O410" i="12"/>
  <c r="O378" i="12"/>
  <c r="O346" i="12"/>
  <c r="O314" i="12"/>
  <c r="O2734" i="12"/>
  <c r="O2714" i="12"/>
  <c r="O2654" i="12"/>
  <c r="O2538" i="12"/>
  <c r="O1856" i="12"/>
  <c r="O2650" i="12"/>
  <c r="O2566" i="12"/>
  <c r="O2420" i="12"/>
  <c r="O487" i="12"/>
  <c r="O455" i="12"/>
  <c r="O423" i="12"/>
  <c r="O391" i="12"/>
  <c r="O359" i="12"/>
  <c r="O327" i="12"/>
  <c r="O2718" i="12"/>
  <c r="O2642" i="12"/>
  <c r="O2460" i="12"/>
  <c r="O1868" i="12"/>
  <c r="O2577" i="12"/>
  <c r="O2549" i="12"/>
  <c r="O1618" i="12"/>
  <c r="O1684" i="12"/>
  <c r="O470" i="12"/>
  <c r="O438" i="12"/>
  <c r="O406" i="12"/>
  <c r="O374" i="12"/>
  <c r="O342" i="12"/>
  <c r="O310" i="12"/>
  <c r="O2730" i="12"/>
  <c r="O2778" i="12"/>
  <c r="O2506" i="12"/>
  <c r="O2662" i="12"/>
  <c r="O2548" i="12"/>
  <c r="O2469" i="12"/>
  <c r="O1880" i="12"/>
  <c r="O1816" i="12"/>
  <c r="O2582" i="12"/>
  <c r="O2485" i="12"/>
  <c r="O475" i="12"/>
  <c r="O443" i="12"/>
  <c r="O411" i="12"/>
  <c r="O379" i="12"/>
  <c r="O347" i="12"/>
  <c r="O315" i="12"/>
  <c r="O2775" i="12"/>
  <c r="O2881" i="12"/>
  <c r="O2554" i="12"/>
  <c r="O2646" i="12"/>
  <c r="O2544" i="12"/>
  <c r="O1876" i="12"/>
  <c r="O1812" i="12"/>
  <c r="O2535" i="12"/>
  <c r="O2514" i="12"/>
  <c r="O2706" i="12"/>
  <c r="O2888" i="12"/>
  <c r="O2694" i="12"/>
  <c r="O2601" i="12"/>
  <c r="O2675" i="12"/>
  <c r="O2600" i="12"/>
  <c r="O2444" i="12"/>
  <c r="O1578" i="12"/>
  <c r="O2933" i="12"/>
  <c r="O2682" i="12"/>
  <c r="O2703" i="12"/>
  <c r="O2710" i="12"/>
  <c r="O2509" i="12"/>
  <c r="O2707" i="12"/>
  <c r="O2563" i="12"/>
  <c r="O2559" i="12"/>
  <c r="O1422" i="12"/>
  <c r="O1450" i="12"/>
  <c r="O2699" i="12"/>
  <c r="O2698" i="12"/>
  <c r="O2677" i="12"/>
  <c r="O2689" i="12"/>
  <c r="O2705" i="12"/>
  <c r="O2926" i="12"/>
  <c r="O2508" i="12"/>
  <c r="O2905" i="12"/>
  <c r="O2536" i="12"/>
  <c r="O1562" i="12"/>
  <c r="O2669" i="12"/>
  <c r="O1498" i="12"/>
  <c r="O2595" i="12"/>
  <c r="O2515" i="12"/>
  <c r="O2461" i="12"/>
  <c r="O2743" i="12"/>
  <c r="O2507" i="12"/>
  <c r="O2727" i="12"/>
  <c r="O1626" i="12"/>
  <c r="O1448" i="12"/>
  <c r="O2735" i="12"/>
  <c r="O2521" i="12"/>
  <c r="O2537" i="12"/>
  <c r="O2456" i="12"/>
  <c r="O174" i="12"/>
  <c r="O156" i="12"/>
  <c r="O32" i="12"/>
  <c r="O16" i="12"/>
  <c r="O51" i="12"/>
  <c r="O86" i="12"/>
  <c r="O9" i="12"/>
  <c r="O218" i="12"/>
  <c r="O95" i="12"/>
  <c r="O197" i="12"/>
  <c r="O301" i="12"/>
  <c r="O166" i="12"/>
  <c r="O111" i="12"/>
  <c r="O130" i="12"/>
  <c r="O265" i="12"/>
  <c r="O284" i="12"/>
  <c r="O240" i="12"/>
  <c r="O221" i="12"/>
  <c r="O196" i="12"/>
  <c r="O258" i="12"/>
  <c r="O67" i="12"/>
  <c r="O247" i="12"/>
  <c r="O113" i="12"/>
  <c r="O97" i="12"/>
  <c r="O81" i="12"/>
  <c r="O189" i="12"/>
  <c r="O116" i="12"/>
  <c r="O285" i="12"/>
  <c r="O280" i="12"/>
  <c r="O270" i="12"/>
  <c r="O300" i="12"/>
  <c r="O222" i="12"/>
  <c r="O173" i="12"/>
  <c r="O294" i="12"/>
  <c r="O276" i="12"/>
  <c r="O275" i="12"/>
  <c r="O268" i="12"/>
  <c r="O264" i="12"/>
  <c r="O260" i="12"/>
  <c r="O255" i="12"/>
  <c r="O245" i="12"/>
  <c r="O234" i="12"/>
  <c r="O214" i="12"/>
  <c r="O182" i="12"/>
  <c r="O160" i="12"/>
  <c r="O144" i="12"/>
  <c r="O128" i="12"/>
  <c r="O104" i="12"/>
  <c r="O88" i="12"/>
  <c r="O72" i="12"/>
  <c r="O146" i="12"/>
  <c r="O96" i="12"/>
  <c r="O47" i="12"/>
  <c r="O31" i="12"/>
  <c r="O137" i="12"/>
  <c r="O83" i="12"/>
  <c r="O225" i="12"/>
  <c r="O141" i="12"/>
  <c r="O109" i="12"/>
  <c r="O101" i="12"/>
  <c r="O46" i="12"/>
  <c r="O23" i="12"/>
  <c r="O13" i="12"/>
  <c r="O259" i="12"/>
  <c r="O206" i="12"/>
  <c r="O224" i="12"/>
  <c r="O205" i="12"/>
  <c r="O140" i="12"/>
  <c r="O138" i="12"/>
  <c r="O127" i="12"/>
  <c r="O102" i="12"/>
  <c r="O70" i="12"/>
  <c r="O239" i="12"/>
  <c r="O162" i="12"/>
  <c r="O112" i="12"/>
  <c r="O78" i="12"/>
  <c r="O195" i="12"/>
  <c r="O44" i="12"/>
  <c r="O90" i="12"/>
  <c r="O14" i="12"/>
  <c r="O6" i="12"/>
  <c r="O2" i="12"/>
  <c r="O220" i="12"/>
  <c r="O190" i="12"/>
  <c r="O229" i="12"/>
  <c r="O198" i="12"/>
  <c r="O136" i="12"/>
  <c r="O145" i="12"/>
  <c r="O56" i="12"/>
  <c r="O98" i="12"/>
  <c r="O94" i="12"/>
  <c r="O89" i="12"/>
  <c r="O54" i="12"/>
  <c r="O49" i="12"/>
  <c r="O33" i="12"/>
  <c r="O17" i="12"/>
  <c r="O108" i="12"/>
  <c r="O252" i="12"/>
  <c r="O103" i="12"/>
  <c r="O186" i="12"/>
  <c r="O93" i="12"/>
  <c r="O85" i="12"/>
  <c r="O69" i="12"/>
  <c r="O55" i="12"/>
  <c r="O48" i="12"/>
  <c r="O30" i="12"/>
  <c r="O115" i="12"/>
  <c r="O92" i="12"/>
  <c r="O42" i="12"/>
  <c r="O297" i="12"/>
  <c r="O289" i="12"/>
  <c r="O271" i="12"/>
  <c r="O292" i="12"/>
  <c r="O288" i="12"/>
  <c r="O281" i="12"/>
  <c r="O299" i="12"/>
  <c r="O228" i="12"/>
  <c r="O278" i="12"/>
  <c r="O223" i="12"/>
  <c r="O212" i="12"/>
  <c r="O191" i="12"/>
  <c r="O180" i="12"/>
  <c r="O246" i="12"/>
  <c r="O242" i="12"/>
  <c r="O236" i="12"/>
  <c r="O208" i="12"/>
  <c r="O192" i="12"/>
  <c r="O176" i="12"/>
  <c r="O129" i="12"/>
  <c r="O122" i="12"/>
  <c r="O233" i="12"/>
  <c r="O227" i="12"/>
  <c r="O272" i="12"/>
  <c r="O150" i="12"/>
  <c r="O149" i="12"/>
  <c r="O147" i="12"/>
  <c r="O121" i="12"/>
  <c r="O35" i="12"/>
  <c r="O19" i="12"/>
  <c r="O5" i="12"/>
  <c r="O99" i="12"/>
  <c r="O66" i="12"/>
  <c r="O163" i="12"/>
  <c r="O53" i="12"/>
  <c r="O34" i="12"/>
  <c r="O18" i="12"/>
  <c r="O201" i="12"/>
  <c r="O179" i="12"/>
  <c r="O139" i="12"/>
  <c r="O213" i="12"/>
  <c r="O153" i="12"/>
  <c r="O68" i="12"/>
  <c r="O52" i="12"/>
  <c r="O8" i="12"/>
  <c r="O7" i="12"/>
  <c r="O11" i="12"/>
  <c r="O39" i="12"/>
  <c r="O29" i="12"/>
  <c r="O27" i="12"/>
  <c r="O25" i="12"/>
  <c r="O279" i="12"/>
  <c r="O274" i="12"/>
  <c r="O269" i="12"/>
  <c r="O295" i="12"/>
  <c r="O254" i="12"/>
  <c r="O231" i="12"/>
  <c r="O296" i="12"/>
  <c r="O266" i="12"/>
  <c r="O256" i="12"/>
  <c r="O250" i="12"/>
  <c r="O273" i="12"/>
  <c r="O257" i="12"/>
  <c r="O209" i="12"/>
  <c r="O193" i="12"/>
  <c r="O177" i="12"/>
  <c r="O159" i="12"/>
  <c r="O65" i="12"/>
  <c r="O238" i="12"/>
  <c r="O158" i="12"/>
  <c r="O142" i="12"/>
  <c r="O126" i="12"/>
  <c r="O114" i="12"/>
  <c r="O82" i="12"/>
  <c r="O84" i="12"/>
  <c r="O217" i="12"/>
  <c r="O202" i="12"/>
  <c r="O22" i="12"/>
  <c r="O106" i="12"/>
  <c r="O151" i="12"/>
  <c r="O74" i="12"/>
  <c r="O59" i="12"/>
  <c r="O37" i="12"/>
  <c r="O21" i="12"/>
  <c r="O248" i="12"/>
  <c r="O211" i="12"/>
  <c r="O169" i="12"/>
  <c r="O134" i="12"/>
  <c r="O133" i="12"/>
  <c r="O131" i="12"/>
  <c r="O57" i="12"/>
  <c r="O50" i="12"/>
  <c r="O58" i="12"/>
  <c r="O286" i="12"/>
  <c r="O125" i="12"/>
  <c r="O20" i="12"/>
  <c r="O61" i="12"/>
  <c r="O4" i="12"/>
  <c r="O3" i="12"/>
  <c r="O45" i="12"/>
  <c r="O41" i="12"/>
  <c r="O293" i="12"/>
  <c r="O282" i="12"/>
  <c r="O277" i="12"/>
  <c r="O291" i="12"/>
  <c r="O287" i="12"/>
  <c r="O253" i="12"/>
  <c r="O298" i="12"/>
  <c r="O263" i="12"/>
  <c r="O244" i="12"/>
  <c r="O207" i="12"/>
  <c r="O175" i="12"/>
  <c r="O283" i="12"/>
  <c r="O249" i="12"/>
  <c r="O243" i="12"/>
  <c r="O219" i="12"/>
  <c r="O215" i="12"/>
  <c r="O203" i="12"/>
  <c r="O199" i="12"/>
  <c r="O187" i="12"/>
  <c r="O183" i="12"/>
  <c r="O171" i="12"/>
  <c r="O167" i="12"/>
  <c r="O161" i="12"/>
  <c r="O154" i="12"/>
  <c r="O143" i="12"/>
  <c r="O290" i="12"/>
  <c r="O267" i="12"/>
  <c r="O230" i="12"/>
  <c r="O210" i="12"/>
  <c r="O194" i="12"/>
  <c r="O178" i="12"/>
  <c r="O241" i="12"/>
  <c r="O216" i="12"/>
  <c r="O200" i="12"/>
  <c r="O184" i="12"/>
  <c r="O168" i="12"/>
  <c r="O100" i="12"/>
  <c r="O181" i="12"/>
  <c r="O157" i="12"/>
  <c r="O135" i="12"/>
  <c r="O123" i="12"/>
  <c r="O107" i="12"/>
  <c r="O76" i="12"/>
  <c r="O71" i="12"/>
  <c r="O60" i="12"/>
  <c r="O28" i="12"/>
  <c r="O12" i="12"/>
  <c r="O119" i="12"/>
  <c r="O87" i="12"/>
  <c r="O232" i="12"/>
  <c r="O73" i="12"/>
  <c r="O262" i="12"/>
  <c r="O165" i="12"/>
  <c r="O117" i="12"/>
  <c r="O75" i="12"/>
  <c r="O26" i="12"/>
  <c r="O226" i="12"/>
  <c r="O185" i="12"/>
  <c r="O170" i="12"/>
  <c r="O155" i="12"/>
  <c r="O105" i="12"/>
  <c r="O91" i="12"/>
  <c r="O36" i="12"/>
  <c r="O43" i="12"/>
  <c r="O77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keepAlive="1" name="DESKTOP-GOMQ94H_SQLEXPRESS Sw 学種" type="5" refreshedVersion="5" deleted="1" background="1" saveData="1">
    <dbPr connection="" command="" commandType="3"/>
  </connection>
  <connection id="2" xr16:uid="{00000000-0015-0000-FFFF-FFFF02000000}" keepAlive="1" name="DESKTOP-GOMQ94H_SQLEXPRESS Sw 距離" type="5" refreshedVersion="5" deleted="1" background="1" saveData="1">
    <dbPr connection="" command="" commandType="3"/>
  </connection>
  <connection id="3" xr16:uid="{00000000-0015-0000-FFFF-FFFF03000000}" keepAlive="1" name="DESKTOP-GOMQ94H_SQLEXPRESS Sw 種目" type="5" refreshedVersion="5" deleted="1" background="1" saveData="1">
    <dbPr connection="" command="" commandType="3"/>
  </connection>
  <connection id="4" xr16:uid="{00000000-0015-0000-FFFF-FFFF04000000}" keepAlive="1" name="DESKTOP-GOMQ94H_SQLEXPRESS Sw 予決" type="5" refreshedVersion="5" deleted="1" background="1" saveData="1">
    <dbPr connection="" command="" commandType="3"/>
  </connection>
  <connection id="5" xr16:uid="{3777E524-46C3-49B2-BD15-D7F4EC1F19A8}" keepAlive="1" name="クエリ - クラス" description="ブック内の 'クラス' クエリへの接続です。" type="5" refreshedVersion="8" background="1" saveData="1">
    <dbPr connection="Provider=Microsoft.Mashup.OleDb.1;Data Source=$Workbook$;Location=クラス;Extended Properties=&quot;&quot;" command="SELECT * FROM [クラス]"/>
  </connection>
  <connection id="6" xr16:uid="{4AD4674C-8066-4093-ABF5-26086A615637}" keepAlive="1" name="クエリ - プログラム" description="ブック内の 'プログラム' クエリへの接続です。" type="5" refreshedVersion="8" background="1" saveData="1">
    <dbPr connection="Provider=Microsoft.Mashup.OleDb.1;Data Source=$Workbook$;Location=プログラム;Extended Properties=&quot;&quot;" command="SELECT * FROM [プログラム]"/>
  </connection>
  <connection id="7" xr16:uid="{6569D49D-F80F-46C8-9B49-51B7B4906AA4}" keepAlive="1" name="クエリ - リレーチーム" description="ブック内の 'リレーチーム' クエリへの接続です。" type="5" refreshedVersion="8" background="1" saveData="1">
    <dbPr connection="Provider=Microsoft.Mashup.OleDb.1;Data Source=$Workbook$;Location=リレーチーム;Extended Properties=&quot;&quot;" command="SELECT * FROM [リレーチーム]"/>
  </connection>
  <connection id="8" xr16:uid="{0A71F833-2C10-4DBE-BE56-5BDDA5713825}" keepAlive="1" name="クエリ - 記録" description="ブック内の '記録' クエリへの接続です。" type="5" refreshedVersion="8" background="1" saveData="1">
    <dbPr connection="Provider=Microsoft.Mashup.OleDb.1;Data Source=$Workbook$;Location=記録;Extended Properties=&quot;&quot;" command="SELECT * FROM [記録]"/>
  </connection>
  <connection id="9" xr16:uid="{EC9D365C-55CB-4232-8798-AF3F53F6624E}" keepAlive="1" name="クエリ - 選手" description="ブック内の '選手' クエリへの接続です。" type="5" refreshedVersion="8" background="1" saveData="1">
    <dbPr connection="Provider=Microsoft.Mashup.OleDb.1;Data Source=$Workbook$;Location=選手;Extended Properties=&quot;&quot;" command="SELECT * FROM [選手]"/>
  </connection>
  <connection id="10" xr16:uid="{2E5052CF-D33D-4EE0-AFB6-5D24576642CC}" keepAlive="1" name="クエリ - 大会設定" description="ブック内の '大会設定' クエリへの接続です。" type="5" refreshedVersion="8" background="1" saveData="1">
    <dbPr connection="Provider=Microsoft.Mashup.OleDb.1;Data Source=$Workbook$;Location=大会設定;Extended Properties=&quot;&quot;" command="SELECT * FROM [大会設定]"/>
  </connection>
</connections>
</file>

<file path=xl/sharedStrings.xml><?xml version="1.0" encoding="utf-8"?>
<sst xmlns="http://schemas.openxmlformats.org/spreadsheetml/2006/main" count="38517" uniqueCount="1998">
  <si>
    <t>大会番号</t>
  </si>
  <si>
    <t>大会名１</t>
  </si>
  <si>
    <t>大会名２</t>
  </si>
  <si>
    <t>大会名１英字</t>
  </si>
  <si>
    <t>大会名２英字</t>
  </si>
  <si>
    <t>開催地</t>
  </si>
  <si>
    <t>開催地英字</t>
  </si>
  <si>
    <t>会場</t>
  </si>
  <si>
    <t>会場英字</t>
  </si>
  <si>
    <t>始期間</t>
  </si>
  <si>
    <t>終期間</t>
  </si>
  <si>
    <t>備考</t>
  </si>
  <si>
    <t>プール</t>
  </si>
  <si>
    <t>タッチ板</t>
  </si>
  <si>
    <t>使用水路予選</t>
  </si>
  <si>
    <t>使用水路準決勝</t>
  </si>
  <si>
    <t>使用水路タイム決勝</t>
  </si>
  <si>
    <t>使用水路決勝</t>
  </si>
  <si>
    <t>組内最少人数</t>
  </si>
  <si>
    <t>選手使用所属</t>
  </si>
  <si>
    <t>選手エントリーチェック</t>
  </si>
  <si>
    <t>大会名印刷</t>
  </si>
  <si>
    <t>備考欄</t>
  </si>
  <si>
    <t>プールコンディション</t>
  </si>
  <si>
    <t>新記録上段</t>
  </si>
  <si>
    <t>新記録中段</t>
  </si>
  <si>
    <t>新記録下段</t>
  </si>
  <si>
    <t>団体名</t>
  </si>
  <si>
    <t>学校</t>
  </si>
  <si>
    <t>ラップ</t>
  </si>
  <si>
    <t>印刷用競技番号</t>
  </si>
  <si>
    <t>新記録上段カナ</t>
  </si>
  <si>
    <t>新記録中段カナ</t>
  </si>
  <si>
    <t>新記録下段カナ</t>
  </si>
  <si>
    <t>即時公認</t>
  </si>
  <si>
    <t>班組方法</t>
  </si>
  <si>
    <t>班組優先順</t>
  </si>
  <si>
    <t>班組組内優先</t>
  </si>
  <si>
    <t>班組開始組</t>
  </si>
  <si>
    <t>班組平均化</t>
  </si>
  <si>
    <t>班組複数クラス</t>
  </si>
  <si>
    <t>班組複数クラス優先順</t>
  </si>
  <si>
    <t>スタートリスト印刷</t>
  </si>
  <si>
    <t>使用番号</t>
  </si>
  <si>
    <t>ポイント対象</t>
  </si>
  <si>
    <t>ポイント性別</t>
  </si>
  <si>
    <t>ポイント競技</t>
  </si>
  <si>
    <t>ポイント同順位</t>
  </si>
  <si>
    <t>ポイント有効桁数</t>
  </si>
  <si>
    <t>ポイントクラス混在</t>
  </si>
  <si>
    <t>ポイントリレー</t>
  </si>
  <si>
    <t>資格級基準</t>
  </si>
  <si>
    <t>大会コード</t>
  </si>
  <si>
    <t>年齢別標準記録判定</t>
  </si>
  <si>
    <t>標準記録判定単位</t>
  </si>
  <si>
    <t>ゼロコース使用</t>
  </si>
  <si>
    <t>FINAポイント使用</t>
  </si>
  <si>
    <t>基準日</t>
  </si>
  <si>
    <t>身障者モード</t>
  </si>
  <si>
    <t>WJ対象新記録番号</t>
  </si>
  <si>
    <t>WJ年齢基準日</t>
  </si>
  <si>
    <t>WJ男子開始年齢</t>
  </si>
  <si>
    <t>WJ男子終了年齢</t>
  </si>
  <si>
    <t>WJ女子開始年齢</t>
  </si>
  <si>
    <t>WJ女子終了年齢</t>
  </si>
  <si>
    <t>所属結合表示</t>
  </si>
  <si>
    <t>決勝補欠1</t>
  </si>
  <si>
    <t>決勝補欠2</t>
  </si>
  <si>
    <t>ポイント優先順１</t>
  </si>
  <si>
    <t>ポイント優先順２</t>
  </si>
  <si>
    <t>ポイント優先順３</t>
  </si>
  <si>
    <t>ポイント優先順４</t>
  </si>
  <si>
    <t>ポイント優先順５</t>
  </si>
  <si>
    <t>ポイント優先順６</t>
  </si>
  <si>
    <t>ポイント優先順７</t>
  </si>
  <si>
    <t>ポイント優先順８</t>
  </si>
  <si>
    <t>ポイント優先順９</t>
  </si>
  <si>
    <t>ポイント優先順１０</t>
  </si>
  <si>
    <t>ラップ差対象新記録</t>
  </si>
  <si>
    <t>泳力検定使用</t>
  </si>
  <si>
    <t>特殊泳力級１</t>
  </si>
  <si>
    <t>特殊泳力級２</t>
  </si>
  <si>
    <t>特殊泳力級３</t>
  </si>
  <si>
    <t/>
  </si>
  <si>
    <t>選手番号</t>
  </si>
  <si>
    <t>性別コード</t>
  </si>
  <si>
    <t>氏名</t>
  </si>
  <si>
    <t>氏名カナ</t>
  </si>
  <si>
    <t>氏名英字</t>
  </si>
  <si>
    <t>国籍</t>
  </si>
  <si>
    <t>所属番号１</t>
  </si>
  <si>
    <t>所属番号２</t>
  </si>
  <si>
    <t>所属番号３</t>
  </si>
  <si>
    <t>所属名称１</t>
  </si>
  <si>
    <t>所属名称２</t>
  </si>
  <si>
    <t>所属名称３</t>
  </si>
  <si>
    <t>所属名称１カナ</t>
  </si>
  <si>
    <t>所属名称２カナ</t>
  </si>
  <si>
    <t>所属名称３カナ</t>
  </si>
  <si>
    <t>所属名称１英字</t>
  </si>
  <si>
    <t>所属名称２英字</t>
  </si>
  <si>
    <t>所属名称３英字</t>
  </si>
  <si>
    <t>所属名称１正式</t>
  </si>
  <si>
    <t>所属名称２正式</t>
  </si>
  <si>
    <t>所属名称３正式</t>
  </si>
  <si>
    <t>主所属</t>
  </si>
  <si>
    <t>学校コード</t>
  </si>
  <si>
    <t>学年</t>
  </si>
  <si>
    <t>生年月日</t>
  </si>
  <si>
    <t>団体番号</t>
  </si>
  <si>
    <t>日水連コード</t>
  </si>
  <si>
    <t>加盟団体番号</t>
  </si>
  <si>
    <t>新日水連コード</t>
  </si>
  <si>
    <t>登録団体</t>
  </si>
  <si>
    <t>WJ対象</t>
  </si>
  <si>
    <t>森田　碧音</t>
  </si>
  <si>
    <t>ﾓﾘﾀ ｱｵﾄ</t>
  </si>
  <si>
    <t>芝　　怜菜</t>
  </si>
  <si>
    <t>ｼﾊﾞ ﾚｲﾅ</t>
  </si>
  <si>
    <t>大川　心暖</t>
  </si>
  <si>
    <t>ｵｵｶﾜ ｼｵﾝ</t>
  </si>
  <si>
    <t>西岡　颯大</t>
  </si>
  <si>
    <t>ﾆｼｵｶ ｿｳﾀ</t>
  </si>
  <si>
    <t>大野孝太郎</t>
  </si>
  <si>
    <t>ｵｵﾉ ｺｳﾀﾛｳ</t>
  </si>
  <si>
    <t>高内　七海</t>
  </si>
  <si>
    <t>ﾀｶﾅｲ ﾅﾅﾐ</t>
  </si>
  <si>
    <t>三野　朱音</t>
  </si>
  <si>
    <t>ﾐﾉ ｱｶﾈ</t>
  </si>
  <si>
    <t>西岡　泉美</t>
  </si>
  <si>
    <t>ﾆｼｵｶ ｲｽﾞﾐ</t>
  </si>
  <si>
    <t>内田　圭祐</t>
  </si>
  <si>
    <t>ｳﾁﾀﾞ ｹｲｽｹ</t>
  </si>
  <si>
    <t>中田　智大</t>
  </si>
  <si>
    <t>ﾅｶﾀ ﾄﾓﾋﾛ</t>
  </si>
  <si>
    <t>山本　彩実</t>
  </si>
  <si>
    <t>ﾔﾏﾓﾄ ｱﾐ</t>
  </si>
  <si>
    <t>金田　浩聖</t>
  </si>
  <si>
    <t>ｶﾈﾀﾞ ｺｳｾｲ</t>
  </si>
  <si>
    <t>福田　英寿</t>
  </si>
  <si>
    <t>ﾌｸﾀﾞ ﾋﾃﾞﾄｼ</t>
  </si>
  <si>
    <t>天川谷美宙</t>
  </si>
  <si>
    <t>ｱﾏｶﾜﾔ ﾁｭﾗ</t>
  </si>
  <si>
    <t>下田　天海</t>
  </si>
  <si>
    <t>ｼﾓﾀﾞ ｱﾏﾐ</t>
  </si>
  <si>
    <t>竹永　悠人</t>
  </si>
  <si>
    <t>ﾀｹﾅｶﾞ ﾊﾙﾄ</t>
  </si>
  <si>
    <t>羽田野颯太</t>
  </si>
  <si>
    <t>ﾊﾀﾉ ｿｳﾀ</t>
  </si>
  <si>
    <t>檜垣　　光</t>
  </si>
  <si>
    <t>ﾋｶﾞｷ ﾋｶﾙ</t>
  </si>
  <si>
    <t>田中　陽大</t>
  </si>
  <si>
    <t>ﾀﾅｶ ﾋﾅﾀ</t>
  </si>
  <si>
    <t>松浦　海翔</t>
  </si>
  <si>
    <t>ﾏﾂｳﾗ ﾐｶﾙ</t>
  </si>
  <si>
    <t>岡﨑　一彗</t>
  </si>
  <si>
    <t>ｵｶｻﾞｷ ｲｯｾｲ</t>
  </si>
  <si>
    <t>北原　大裕</t>
  </si>
  <si>
    <t>ｷﾀﾊﾗ ﾀﾞｲｽｹ</t>
  </si>
  <si>
    <t>名智　　馨</t>
  </si>
  <si>
    <t>ﾅﾁ ｶｵﾙ</t>
  </si>
  <si>
    <t>田坂　真唯</t>
  </si>
  <si>
    <t>ﾀｻｶ ﾏｲ</t>
  </si>
  <si>
    <t>細谷　孝正</t>
  </si>
  <si>
    <t>ﾎｿﾔ ﾀｶﾏｻ</t>
  </si>
  <si>
    <t>小原　知也</t>
  </si>
  <si>
    <t>ｵﾊﾗ ﾄﾓﾔ</t>
  </si>
  <si>
    <t>田中　文也</t>
  </si>
  <si>
    <t>ﾀﾅｶ ﾌﾐﾔ</t>
  </si>
  <si>
    <t>櫻井　理道</t>
  </si>
  <si>
    <t>ｻｸﾗｲ ﾏｻﾐﾁ</t>
  </si>
  <si>
    <t>坂本　蘭世</t>
  </si>
  <si>
    <t>ｻｶﾓﾄ ﾗﾝｾﾞ</t>
  </si>
  <si>
    <t>前田　唯菜</t>
  </si>
  <si>
    <t>ﾏｴﾀﾞ ﾕｲﾅ</t>
  </si>
  <si>
    <t>宇都宮未来</t>
  </si>
  <si>
    <t>ｳﾂﾉﾐﾔ ﾐｸ</t>
  </si>
  <si>
    <t>戎　　真花</t>
  </si>
  <si>
    <t>ｴﾋﾞｽ ﾏﾅｶ</t>
  </si>
  <si>
    <t>尾﨑　嘉音</t>
  </si>
  <si>
    <t>ｵｻﾞｷ ｶﾉﾝ</t>
  </si>
  <si>
    <t>兵頭　凜和</t>
  </si>
  <si>
    <t>ﾋｮｳﾄﾞｳ ﾘﾜ</t>
  </si>
  <si>
    <t>三ツ井歩夢</t>
  </si>
  <si>
    <t>ﾐﾂｲ ｱﾕﾑ</t>
  </si>
  <si>
    <t>内藤将大郎</t>
  </si>
  <si>
    <t>ﾅｲﾄｳ ｿｳﾀﾛｳ</t>
  </si>
  <si>
    <t>菅　　百花</t>
  </si>
  <si>
    <t>ｶﾝ ﾓﾓｶ</t>
  </si>
  <si>
    <t>大石　晶夢</t>
  </si>
  <si>
    <t>ｵｵｲｼ ﾏｻﾐ</t>
  </si>
  <si>
    <t>森安　千夏</t>
  </si>
  <si>
    <t>ﾓﾘﾔｽ ﾁﾅﾂ</t>
  </si>
  <si>
    <t>内田　花埜</t>
  </si>
  <si>
    <t>ｳﾁﾀﾞ ｶﾉ</t>
  </si>
  <si>
    <t>清水　瑛透</t>
  </si>
  <si>
    <t>ｼﾐｽﾞ ｴｲｽｹ</t>
  </si>
  <si>
    <t>藤田　麻未</t>
  </si>
  <si>
    <t>ﾌｼﾞﾀ ｱﾐ</t>
  </si>
  <si>
    <t>善家　大稀</t>
  </si>
  <si>
    <t>ｾﾞﾝｹ ﾀｲｷ</t>
  </si>
  <si>
    <t>坂本　孝太</t>
  </si>
  <si>
    <t>ｻｶﾓﾄ ｺｳﾀ</t>
  </si>
  <si>
    <t>山口　紗羽</t>
  </si>
  <si>
    <t>ﾔﾏｸﾞﾁ ｻﾜ</t>
  </si>
  <si>
    <t>別府　亮祐</t>
  </si>
  <si>
    <t>ﾍﾞｯﾌﾟ ﾘｮｳｽｹ</t>
  </si>
  <si>
    <t>大川　響生</t>
  </si>
  <si>
    <t>ｵｵｶﾜ ｷｮｳｾｲ</t>
  </si>
  <si>
    <t>佐藤　　光</t>
  </si>
  <si>
    <t>ｻﾄｳ ﾋｶﾙ</t>
  </si>
  <si>
    <t>松林　佑実</t>
  </si>
  <si>
    <t>ﾏﾂﾊﾞﾔｼ ﾕﾐ</t>
  </si>
  <si>
    <t>野木こころ</t>
  </si>
  <si>
    <t>ﾉｷﾞ ｺｺﾛ</t>
  </si>
  <si>
    <t>大西　美憂</t>
  </si>
  <si>
    <t>ｵｵﾆｼ ﾐﾕ</t>
  </si>
  <si>
    <t>細川みなみ</t>
  </si>
  <si>
    <t>ﾎｿｶﾜ ﾐﾅﾐ</t>
  </si>
  <si>
    <t>競技番号</t>
  </si>
  <si>
    <t>表示用競技番号</t>
  </si>
  <si>
    <t>組数</t>
  </si>
  <si>
    <t>種目コード</t>
  </si>
  <si>
    <t>距離コード</t>
  </si>
  <si>
    <t>クラス番号</t>
  </si>
  <si>
    <t>予決コード</t>
  </si>
  <si>
    <t>日付</t>
  </si>
  <si>
    <t>時間</t>
  </si>
  <si>
    <t>ポイント設定番号</t>
  </si>
  <si>
    <t>予選競技番号</t>
  </si>
  <si>
    <t>ポイント計算</t>
  </si>
  <si>
    <t>競技面</t>
  </si>
  <si>
    <t>午前午後</t>
  </si>
  <si>
    <t>進行フラグ</t>
  </si>
  <si>
    <t>組</t>
  </si>
  <si>
    <t>距離</t>
  </si>
  <si>
    <t>リレーフラグ</t>
  </si>
  <si>
    <t>予決</t>
  </si>
  <si>
    <t>予決英字</t>
  </si>
  <si>
    <t>学種コード</t>
  </si>
  <si>
    <t>学種</t>
  </si>
  <si>
    <t>学種略称</t>
  </si>
  <si>
    <t>学年開始</t>
  </si>
  <si>
    <t>学年終了</t>
  </si>
  <si>
    <t>種目</t>
  </si>
  <si>
    <t>種目英字</t>
  </si>
  <si>
    <t>列1</t>
    <phoneticPr fontId="6"/>
  </si>
  <si>
    <t>列2</t>
    <rPh sb="0" eb="2">
      <t>ダンシ</t>
    </rPh>
    <phoneticPr fontId="6"/>
  </si>
  <si>
    <t xml:space="preserve">  25m</t>
  </si>
  <si>
    <t>予選</t>
  </si>
  <si>
    <t>Heats</t>
  </si>
  <si>
    <t>幼児</t>
  </si>
  <si>
    <t>幼</t>
  </si>
  <si>
    <t>自由形</t>
  </si>
  <si>
    <t>Freestyle</t>
  </si>
  <si>
    <t>男子</t>
    <rPh sb="0" eb="2">
      <t>ダンシ</t>
    </rPh>
    <phoneticPr fontId="6"/>
  </si>
  <si>
    <t xml:space="preserve">  50m</t>
  </si>
  <si>
    <t>準決勝</t>
  </si>
  <si>
    <t>Q-Final</t>
  </si>
  <si>
    <t>小学</t>
  </si>
  <si>
    <t>小</t>
  </si>
  <si>
    <t>背泳ぎ</t>
  </si>
  <si>
    <t>Backstroke</t>
  </si>
  <si>
    <t>女子</t>
    <rPh sb="0" eb="2">
      <t>ジョシ</t>
    </rPh>
    <phoneticPr fontId="6"/>
  </si>
  <si>
    <t xml:space="preserve"> 100m</t>
  </si>
  <si>
    <t>タイム決勝</t>
  </si>
  <si>
    <t>Timed Finals</t>
  </si>
  <si>
    <t>中学</t>
  </si>
  <si>
    <t>中</t>
  </si>
  <si>
    <t>平泳ぎ</t>
  </si>
  <si>
    <t>Breaststroke</t>
  </si>
  <si>
    <t>混合</t>
    <rPh sb="0" eb="2">
      <t>コンゴウ</t>
    </rPh>
    <phoneticPr fontId="6"/>
  </si>
  <si>
    <t xml:space="preserve"> 200m</t>
  </si>
  <si>
    <t>Ｂ決勝</t>
  </si>
  <si>
    <t>B-Final</t>
  </si>
  <si>
    <t>高校</t>
  </si>
  <si>
    <t>高</t>
  </si>
  <si>
    <t>バタフライ</t>
  </si>
  <si>
    <t>Butterfly</t>
  </si>
  <si>
    <t>4×50m</t>
    <phoneticPr fontId="7"/>
  </si>
  <si>
    <t xml:space="preserve"> 400m</t>
  </si>
  <si>
    <t>Ａ決勝</t>
  </si>
  <si>
    <t>A-Final</t>
  </si>
  <si>
    <t>大学</t>
  </si>
  <si>
    <t>大</t>
  </si>
  <si>
    <t>個人メドレー</t>
  </si>
  <si>
    <t>Individual Medley</t>
  </si>
  <si>
    <t>4×100m</t>
    <phoneticPr fontId="7"/>
  </si>
  <si>
    <t xml:space="preserve"> 800m</t>
  </si>
  <si>
    <t>決勝</t>
  </si>
  <si>
    <t>Final</t>
  </si>
  <si>
    <t>一般</t>
  </si>
  <si>
    <t>フリーリレー</t>
  </si>
  <si>
    <t>Free Relay</t>
  </si>
  <si>
    <t>4×200m</t>
    <phoneticPr fontId="7"/>
  </si>
  <si>
    <t>フリーリレー</t>
    <phoneticPr fontId="7"/>
  </si>
  <si>
    <t>1500m</t>
  </si>
  <si>
    <t>スイムオフ</t>
  </si>
  <si>
    <t>Swim-Off</t>
  </si>
  <si>
    <t>高専</t>
  </si>
  <si>
    <t>専</t>
  </si>
  <si>
    <t>メドレーリレー</t>
  </si>
  <si>
    <t>Medley Relay</t>
  </si>
  <si>
    <t xml:space="preserve"> 300m</t>
  </si>
  <si>
    <t xml:space="preserve">  75m</t>
  </si>
  <si>
    <t>クラス名称</t>
  </si>
  <si>
    <t>クラス名称カナ</t>
  </si>
  <si>
    <t>クラス名称英字</t>
  </si>
  <si>
    <t>始生年月日</t>
  </si>
  <si>
    <t>終生年月日</t>
  </si>
  <si>
    <t>始学校</t>
  </si>
  <si>
    <t>始学年</t>
  </si>
  <si>
    <t>終学校</t>
  </si>
  <si>
    <t>終学年</t>
  </si>
  <si>
    <t>始年齢</t>
  </si>
  <si>
    <t>終年齢</t>
  </si>
  <si>
    <t>10歳以下</t>
  </si>
  <si>
    <t>CS</t>
  </si>
  <si>
    <t>無差別</t>
  </si>
  <si>
    <t>種目</t>
    <phoneticPr fontId="2"/>
  </si>
  <si>
    <t>距離</t>
    <phoneticPr fontId="2"/>
  </si>
  <si>
    <t>性別</t>
    <phoneticPr fontId="2"/>
  </si>
  <si>
    <t>川之江高</t>
  </si>
  <si>
    <t>ｶﾜﾉｴｺｳ</t>
  </si>
  <si>
    <t>新居浜西高</t>
  </si>
  <si>
    <t>ﾆｲﾊﾏﾆｼｺｳ</t>
  </si>
  <si>
    <t>今治西高</t>
  </si>
  <si>
    <t>ｲﾏﾊﾞﾘﾆｼ</t>
  </si>
  <si>
    <t>加藤　雄大</t>
  </si>
  <si>
    <t>ｶﾄｳ ﾀｹﾋﾛ</t>
  </si>
  <si>
    <t>水田結依子</t>
  </si>
  <si>
    <t>ﾐｽﾞﾀ ﾕｲｺ</t>
  </si>
  <si>
    <t>今治北高</t>
  </si>
  <si>
    <t>ｲﾏﾊﾞﾘｷﾀ</t>
  </si>
  <si>
    <t>矢野　晴輝</t>
  </si>
  <si>
    <t>ﾔﾉ ﾊﾙｷ</t>
  </si>
  <si>
    <t>松山西中等</t>
  </si>
  <si>
    <t>ﾏﾂﾔﾏﾆｼ</t>
  </si>
  <si>
    <t>越智　史洋</t>
  </si>
  <si>
    <t>ｵﾁ ﾌﾐﾋﾛ</t>
  </si>
  <si>
    <t>松山南高</t>
  </si>
  <si>
    <t>ﾏﾂﾔﾏﾐﾅﾐｺ</t>
  </si>
  <si>
    <t>松山北高</t>
  </si>
  <si>
    <t>ﾏﾂﾔﾏｷﾀｺｳ</t>
  </si>
  <si>
    <t>松田　康生</t>
  </si>
  <si>
    <t>ﾏﾂﾀﾞ ｺｳｾｲ</t>
  </si>
  <si>
    <t>大洲高</t>
  </si>
  <si>
    <t>ｵｵｽﾞｺｳ</t>
  </si>
  <si>
    <t>西村　崚伽</t>
  </si>
  <si>
    <t>ﾆｼﾑﾗ ﾘｮｳｶﾞ</t>
  </si>
  <si>
    <t>渡邊　心暖</t>
  </si>
  <si>
    <t>ﾜﾀﾅﾍﾞ ｺﾊﾙ</t>
  </si>
  <si>
    <t>八幡浜高校</t>
  </si>
  <si>
    <t>ﾔﾜﾀﾊﾏ</t>
  </si>
  <si>
    <t>山中　紗和</t>
  </si>
  <si>
    <t>ﾔﾏﾅｶ ｻﾜ</t>
  </si>
  <si>
    <t>岡本　未来</t>
  </si>
  <si>
    <t>ｵｶﾓﾄ ﾐﾗｲ</t>
  </si>
  <si>
    <t>宮中　彩希</t>
  </si>
  <si>
    <t>ﾐﾔﾅｶ ｻﾂｷ</t>
  </si>
  <si>
    <t>宇和島東高</t>
  </si>
  <si>
    <t>ｳﾜｼﾞﾏﾋｶﾞ</t>
  </si>
  <si>
    <t>杉本　吏輝</t>
  </si>
  <si>
    <t>ｽｷﾞﾓﾄ ﾘｷ</t>
  </si>
  <si>
    <t>大加田元輝</t>
  </si>
  <si>
    <t>ｵｵｶﾀﾞ ｹﾞﾝｷ</t>
  </si>
  <si>
    <t>藤田　悠生</t>
  </si>
  <si>
    <t>ﾌｼﾞﾀ ﾕｳ</t>
  </si>
  <si>
    <t>宇和島南中等</t>
  </si>
  <si>
    <t>ｳﾜｼﾞﾏﾐﾅﾐ</t>
  </si>
  <si>
    <t>秋山　莉子</t>
  </si>
  <si>
    <t>ｱｷﾔﾏ ﾘｺ</t>
  </si>
  <si>
    <t>髙岡　海斗</t>
  </si>
  <si>
    <t>ﾀｶｵｶ ｶｲﾄ</t>
  </si>
  <si>
    <t>新田高</t>
  </si>
  <si>
    <t>ﾆｯﾀ</t>
  </si>
  <si>
    <t>大石　陸斗</t>
  </si>
  <si>
    <t>ｵｵｲｼ ﾘｸﾄ</t>
  </si>
  <si>
    <t>坪田　　陸</t>
  </si>
  <si>
    <t>ﾂﾎﾞﾀ ﾘｸ</t>
  </si>
  <si>
    <t>鶴岡　海斗</t>
  </si>
  <si>
    <t>ﾂﾙｵｶ ｶｲﾄ</t>
  </si>
  <si>
    <t>芝　　咲菜</t>
  </si>
  <si>
    <t>ｼﾊﾞ ｻｷﾅ</t>
  </si>
  <si>
    <t>伊予高</t>
  </si>
  <si>
    <t>ｲﾖｺｳｺｳ</t>
  </si>
  <si>
    <t>松山中央高</t>
  </si>
  <si>
    <t>ﾏﾂﾔﾏﾁｭｳｵ</t>
  </si>
  <si>
    <t>三宅　秀明</t>
  </si>
  <si>
    <t>ﾐﾔｹ ﾋﾃﾞｱｷ</t>
  </si>
  <si>
    <t>新居浜高専</t>
  </si>
  <si>
    <t>ﾆｲﾊﾏｺｳｾﾝ</t>
  </si>
  <si>
    <t>黒野　裕馬</t>
  </si>
  <si>
    <t>ｸﾛﾉ ﾕｳﾏ</t>
  </si>
  <si>
    <t>ｻｲﾋﾞﾍｲｾｲ</t>
  </si>
  <si>
    <t>日淺琥太朗</t>
  </si>
  <si>
    <t>ﾋｱｻ ｺﾀﾛｳ</t>
  </si>
  <si>
    <t>澤井　千紘</t>
  </si>
  <si>
    <t>ｻﾜｲ ﾁﾋﾛ</t>
  </si>
  <si>
    <t>戸田　奏南</t>
  </si>
  <si>
    <t>ﾄﾀﾞ ｶﾅﾝ</t>
  </si>
  <si>
    <t>長野　　弘</t>
  </si>
  <si>
    <t>ﾅｶﾞﾉ ﾋﾛｼ</t>
  </si>
  <si>
    <t>チーム番号</t>
  </si>
  <si>
    <t>チーム名</t>
  </si>
  <si>
    <t>チーム名カナ</t>
  </si>
  <si>
    <t>チーム名英字</t>
  </si>
  <si>
    <t>所属番号</t>
  </si>
  <si>
    <t>新記録判定クラス</t>
  </si>
  <si>
    <t>標準記録判定クラス</t>
  </si>
  <si>
    <t>エントリータイム</t>
  </si>
  <si>
    <t>不参加</t>
  </si>
  <si>
    <t>オープン</t>
  </si>
  <si>
    <t>ポイント対象外</t>
  </si>
  <si>
    <t>年齢区分</t>
  </si>
  <si>
    <t xml:space="preserve"> 4:40.00</t>
  </si>
  <si>
    <t xml:space="preserve"> 4:14.13</t>
  </si>
  <si>
    <t xml:space="preserve"> 3:52.00</t>
  </si>
  <si>
    <t xml:space="preserve"> 8:30.00</t>
  </si>
  <si>
    <t xml:space="preserve"> 4:19.00</t>
  </si>
  <si>
    <t xml:space="preserve"> 3:55.00</t>
  </si>
  <si>
    <t xml:space="preserve"> 4:12.00</t>
  </si>
  <si>
    <t xml:space="preserve"> 4:20.00</t>
  </si>
  <si>
    <t xml:space="preserve"> 4:10.00</t>
  </si>
  <si>
    <t xml:space="preserve"> 3:50.00</t>
  </si>
  <si>
    <t>10:40.00</t>
  </si>
  <si>
    <t xml:space="preserve"> 4:45.00</t>
  </si>
  <si>
    <t xml:space="preserve"> 3:54.00</t>
  </si>
  <si>
    <t xml:space="preserve"> 3:48.00</t>
  </si>
  <si>
    <t xml:space="preserve"> 8:12.00</t>
  </si>
  <si>
    <t xml:space="preserve"> 9:00.00</t>
  </si>
  <si>
    <t xml:space="preserve"> 5:20.00</t>
  </si>
  <si>
    <t xml:space="preserve"> 3:49.00</t>
  </si>
  <si>
    <t xml:space="preserve"> 8:10.00</t>
  </si>
  <si>
    <t xml:space="preserve"> 4:14.00</t>
  </si>
  <si>
    <t xml:space="preserve"> 9:07.00</t>
  </si>
  <si>
    <t xml:space="preserve"> 3:45.00</t>
  </si>
  <si>
    <t xml:space="preserve"> 4:08.00</t>
  </si>
  <si>
    <t xml:space="preserve"> 4:33.00</t>
  </si>
  <si>
    <t xml:space="preserve"> 8:13.00</t>
  </si>
  <si>
    <t xml:space="preserve"> 8:28.00</t>
  </si>
  <si>
    <t xml:space="preserve"> 4:25.50</t>
  </si>
  <si>
    <t xml:space="preserve"> 4:13.00</t>
  </si>
  <si>
    <t xml:space="preserve"> 9:20.00</t>
  </si>
  <si>
    <t xml:space="preserve"> 4:48.37</t>
  </si>
  <si>
    <t xml:space="preserve"> 3:53.00</t>
  </si>
  <si>
    <t xml:space="preserve"> 4:30.00</t>
  </si>
  <si>
    <t xml:space="preserve"> 3:40.00</t>
  </si>
  <si>
    <t xml:space="preserve"> 8:00.00</t>
  </si>
  <si>
    <t xml:space="preserve"> 4:25.00</t>
  </si>
  <si>
    <t>10:10.00</t>
  </si>
  <si>
    <t xml:space="preserve"> 5:00.00</t>
  </si>
  <si>
    <t xml:space="preserve"> 4:05.00</t>
  </si>
  <si>
    <t>済美平成中等教育学校</t>
  </si>
  <si>
    <t xml:space="preserve"> 4:35.00</t>
  </si>
  <si>
    <t>予決</t>
    <phoneticPr fontId="2"/>
  </si>
  <si>
    <t>クラス</t>
    <phoneticPr fontId="2"/>
  </si>
  <si>
    <t>水路</t>
  </si>
  <si>
    <t>事由入力ステータス</t>
  </si>
  <si>
    <t>ゴール</t>
  </si>
  <si>
    <t>中間記録</t>
  </si>
  <si>
    <t>第１泳者</t>
  </si>
  <si>
    <t>第２泳者</t>
  </si>
  <si>
    <t>第３泳者</t>
  </si>
  <si>
    <t>第４泳者</t>
  </si>
  <si>
    <t>新記録印刷マーク</t>
  </si>
  <si>
    <t>新記録電光マーク</t>
  </si>
  <si>
    <t>棄権印刷マーク</t>
  </si>
  <si>
    <t>棄権電光マーク</t>
  </si>
  <si>
    <t>中間新記録マーク</t>
  </si>
  <si>
    <t>予選タイム</t>
  </si>
  <si>
    <t>失格泳者</t>
  </si>
  <si>
    <t>引継タイム１</t>
  </si>
  <si>
    <t>引継タイム２</t>
  </si>
  <si>
    <t>引継タイム３</t>
  </si>
  <si>
    <t>予備</t>
  </si>
  <si>
    <t>リアクション</t>
  </si>
  <si>
    <t>引継ぎ１</t>
  </si>
  <si>
    <t>引継ぎ２</t>
  </si>
  <si>
    <t>引継ぎ３</t>
  </si>
  <si>
    <t>ラップカウント</t>
  </si>
  <si>
    <t>資格級</t>
  </si>
  <si>
    <t>事由表示</t>
  </si>
  <si>
    <t>事由予備</t>
  </si>
  <si>
    <t>標準１</t>
  </si>
  <si>
    <t>標準２</t>
  </si>
  <si>
    <t>標準３</t>
  </si>
  <si>
    <t>標準４</t>
  </si>
  <si>
    <t>標準５</t>
  </si>
  <si>
    <t>中間標準１</t>
  </si>
  <si>
    <t>中間標準２</t>
  </si>
  <si>
    <t>中間標準３</t>
  </si>
  <si>
    <t>中間標準４</t>
  </si>
  <si>
    <t>中間標準５</t>
  </si>
  <si>
    <t>FINAポイント</t>
  </si>
  <si>
    <t>中間新記録電光マーク</t>
  </si>
  <si>
    <t>第一泳者新記録判定クラス</t>
  </si>
  <si>
    <t>第一泳者標準記録判定クラス</t>
  </si>
  <si>
    <t>泳力級</t>
  </si>
  <si>
    <t xml:space="preserve"> 4:55.00</t>
  </si>
  <si>
    <t xml:space="preserve">   40.00</t>
  </si>
  <si>
    <t xml:space="preserve">   37.00</t>
  </si>
  <si>
    <t xml:space="preserve">   33.00</t>
  </si>
  <si>
    <t xml:space="preserve">   35.00</t>
  </si>
  <si>
    <t xml:space="preserve">   30.00</t>
  </si>
  <si>
    <t xml:space="preserve">   29.68</t>
  </si>
  <si>
    <t xml:space="preserve">   29.80</t>
  </si>
  <si>
    <t xml:space="preserve">   28.80</t>
  </si>
  <si>
    <t xml:space="preserve">   31.50</t>
  </si>
  <si>
    <t xml:space="preserve">   28.20</t>
  </si>
  <si>
    <t xml:space="preserve">   27.60</t>
  </si>
  <si>
    <t xml:space="preserve">   27.00</t>
  </si>
  <si>
    <t xml:space="preserve">   26.70</t>
  </si>
  <si>
    <t xml:space="preserve">   26.50</t>
  </si>
  <si>
    <t xml:space="preserve">   24.51</t>
  </si>
  <si>
    <t xml:space="preserve">   25.46</t>
  </si>
  <si>
    <t xml:space="preserve"> 2:38.00</t>
  </si>
  <si>
    <t xml:space="preserve"> 2:39.00</t>
  </si>
  <si>
    <t xml:space="preserve"> 2:35.00</t>
  </si>
  <si>
    <t xml:space="preserve"> 2:20.00</t>
  </si>
  <si>
    <t xml:space="preserve"> 2:15.00</t>
  </si>
  <si>
    <t xml:space="preserve"> 2:33.55</t>
  </si>
  <si>
    <t xml:space="preserve"> 2:28.00</t>
  </si>
  <si>
    <t xml:space="preserve"> 2:20.60</t>
  </si>
  <si>
    <t xml:space="preserve"> 2:33.00</t>
  </si>
  <si>
    <t xml:space="preserve"> 1:20.00</t>
  </si>
  <si>
    <t xml:space="preserve"> 1:25.00</t>
  </si>
  <si>
    <t xml:space="preserve"> 1:18.00</t>
  </si>
  <si>
    <t xml:space="preserve"> 1:35.00</t>
  </si>
  <si>
    <t xml:space="preserve"> 1:10.00</t>
  </si>
  <si>
    <t xml:space="preserve"> 1:09.00</t>
  </si>
  <si>
    <t xml:space="preserve"> 1:04.00</t>
  </si>
  <si>
    <t xml:space="preserve"> 1:05.00</t>
  </si>
  <si>
    <t xml:space="preserve"> 1:08.00</t>
  </si>
  <si>
    <t xml:space="preserve"> 1:06.00</t>
  </si>
  <si>
    <t xml:space="preserve">   57.00</t>
  </si>
  <si>
    <t xml:space="preserve">   52.79</t>
  </si>
  <si>
    <t xml:space="preserve">   54.00</t>
  </si>
  <si>
    <t xml:space="preserve"> 1:10.39</t>
  </si>
  <si>
    <t xml:space="preserve"> 1:10.74</t>
  </si>
  <si>
    <t>性別</t>
    <rPh sb="0" eb="2">
      <t>セイベツ</t>
    </rPh>
    <phoneticPr fontId="2"/>
  </si>
  <si>
    <t>距離</t>
    <rPh sb="0" eb="2">
      <t>キョリ</t>
    </rPh>
    <phoneticPr fontId="2"/>
  </si>
  <si>
    <t>種目</t>
    <rPh sb="0" eb="2">
      <t>シュモク</t>
    </rPh>
    <phoneticPr fontId="2"/>
  </si>
  <si>
    <t>予決</t>
    <rPh sb="0" eb="2">
      <t>ヨケツ</t>
    </rPh>
    <phoneticPr fontId="2"/>
  </si>
  <si>
    <t>競技番号</t>
    <phoneticPr fontId="2"/>
  </si>
  <si>
    <t>年齢</t>
    <rPh sb="0" eb="2">
      <t>ネンレイ</t>
    </rPh>
    <phoneticPr fontId="2"/>
  </si>
  <si>
    <t>個人用</t>
    <rPh sb="0" eb="3">
      <t>コジンヨウ</t>
    </rPh>
    <phoneticPr fontId="4"/>
  </si>
  <si>
    <t>書式③　　　　　　　　　　　　　　　</t>
  </si>
  <si>
    <t>競技会名［</t>
    <rPh sb="0" eb="2">
      <t>キョウギ</t>
    </rPh>
    <rPh sb="2" eb="3">
      <t>カイ</t>
    </rPh>
    <rPh sb="3" eb="4">
      <t>メイ</t>
    </rPh>
    <phoneticPr fontId="2"/>
  </si>
  <si>
    <t>］</t>
    <phoneticPr fontId="2"/>
  </si>
  <si>
    <t>棄権届出用紙（予選競技用）</t>
  </si>
  <si>
    <t>記入日：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</si>
  <si>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</si>
  <si>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</si>
  <si>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</si>
  <si>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ページ</t>
  </si>
  <si>
    <t>プロNo.</t>
  </si>
  <si>
    <t>レーン</t>
  </si>
  <si>
    <t>氏　名</t>
    <phoneticPr fontId="2"/>
  </si>
  <si>
    <t>選手番号</t>
    <rPh sb="0" eb="2">
      <t>センシュ</t>
    </rPh>
    <rPh sb="2" eb="4">
      <t>バンゴウ</t>
    </rPh>
    <phoneticPr fontId="4"/>
  </si>
  <si>
    <t>※訂正項目のみ、正しい情報をお書きください。</t>
  </si>
  <si>
    <t>記載責任者</t>
  </si>
  <si>
    <t>（所属名：</t>
    <rPh sb="1" eb="3">
      <t>ショゾク</t>
    </rPh>
    <rPh sb="3" eb="4">
      <t>メイ</t>
    </rPh>
    <phoneticPr fontId="2"/>
  </si>
  <si>
    <t>・役職：</t>
    <rPh sb="1" eb="3">
      <t>ヤクショク</t>
    </rPh>
    <phoneticPr fontId="2"/>
  </si>
  <si>
    <t>）</t>
    <phoneticPr fontId="2"/>
  </si>
  <si>
    <t>Resolution</t>
  </si>
  <si>
    <t>→</t>
    <phoneticPr fontId="2"/>
  </si>
  <si>
    <t>招　集</t>
    <phoneticPr fontId="2"/>
  </si>
  <si>
    <t>通　告</t>
    <phoneticPr fontId="2"/>
  </si>
  <si>
    <t>ｺﾝﾋﾟｭｰﾀ</t>
  </si>
  <si>
    <t>記　録</t>
    <phoneticPr fontId="2"/>
  </si>
  <si>
    <t>リレー用</t>
    <rPh sb="3" eb="4">
      <t>ヨウ</t>
    </rPh>
    <phoneticPr fontId="4"/>
  </si>
  <si>
    <t>リレー所属名</t>
    <rPh sb="3" eb="5">
      <t>ショゾク</t>
    </rPh>
    <rPh sb="5" eb="6">
      <t>メイ</t>
    </rPh>
    <phoneticPr fontId="2"/>
  </si>
  <si>
    <t>名前</t>
    <rPh sb="0" eb="2">
      <t>ナマエ</t>
    </rPh>
    <phoneticPr fontId="2"/>
  </si>
  <si>
    <t>所属</t>
    <rPh sb="0" eb="2">
      <t>ショゾク</t>
    </rPh>
    <phoneticPr fontId="2"/>
  </si>
  <si>
    <t>チーム番号</t>
    <rPh sb="3" eb="5">
      <t>バンゴウ</t>
    </rPh>
    <phoneticPr fontId="4"/>
  </si>
  <si>
    <t>愛媛県スイミングクラブ協会　秋季記録会</t>
  </si>
  <si>
    <t>アクアパレットまつやま</t>
  </si>
  <si>
    <t xml:space="preserve"> 5:30.40</t>
  </si>
  <si>
    <t xml:space="preserve"> 5:15.24</t>
  </si>
  <si>
    <t xml:space="preserve"> 5:21.16</t>
  </si>
  <si>
    <t xml:space="preserve"> 5:57.51</t>
  </si>
  <si>
    <t xml:space="preserve"> 5:22.71</t>
  </si>
  <si>
    <t xml:space="preserve"> 5:03.85</t>
  </si>
  <si>
    <t xml:space="preserve"> 5:18.31</t>
  </si>
  <si>
    <t xml:space="preserve"> 4:58.88</t>
  </si>
  <si>
    <t xml:space="preserve"> 4:44.88</t>
  </si>
  <si>
    <t xml:space="preserve"> 4:23.12</t>
  </si>
  <si>
    <t xml:space="preserve"> 4:36.69</t>
  </si>
  <si>
    <t xml:space="preserve"> 4:55.53</t>
  </si>
  <si>
    <t xml:space="preserve">   40.26</t>
  </si>
  <si>
    <t xml:space="preserve">   39.61</t>
  </si>
  <si>
    <t xml:space="preserve">   39.64</t>
  </si>
  <si>
    <t xml:space="preserve">   41.02</t>
  </si>
  <si>
    <t xml:space="preserve">   39.08</t>
  </si>
  <si>
    <t xml:space="preserve">   39.04</t>
  </si>
  <si>
    <t xml:space="preserve">   38.53</t>
  </si>
  <si>
    <t xml:space="preserve">   36.96</t>
  </si>
  <si>
    <t xml:space="preserve">   38.24</t>
  </si>
  <si>
    <t xml:space="preserve">   38.69</t>
  </si>
  <si>
    <t xml:space="preserve">   39.05</t>
  </si>
  <si>
    <t xml:space="preserve">   36.91</t>
  </si>
  <si>
    <t xml:space="preserve">   36.00</t>
  </si>
  <si>
    <t xml:space="preserve">   35.85</t>
  </si>
  <si>
    <t xml:space="preserve">   35.44</t>
  </si>
  <si>
    <t xml:space="preserve">   35.79</t>
  </si>
  <si>
    <t xml:space="preserve">   35.94</t>
  </si>
  <si>
    <t xml:space="preserve">   34.81</t>
  </si>
  <si>
    <t xml:space="preserve">   34.43</t>
  </si>
  <si>
    <t xml:space="preserve">   34.18</t>
  </si>
  <si>
    <t xml:space="preserve">   34.33</t>
  </si>
  <si>
    <t xml:space="preserve">   34.49</t>
  </si>
  <si>
    <t xml:space="preserve">   34.98</t>
  </si>
  <si>
    <t xml:space="preserve">   34.06</t>
  </si>
  <si>
    <t xml:space="preserve">   34.00</t>
  </si>
  <si>
    <t xml:space="preserve">   33.83</t>
  </si>
  <si>
    <t xml:space="preserve">   33.79</t>
  </si>
  <si>
    <t xml:space="preserve">   33.82</t>
  </si>
  <si>
    <t xml:space="preserve">   34.01</t>
  </si>
  <si>
    <t xml:space="preserve">   33.75</t>
  </si>
  <si>
    <t xml:space="preserve">   33.61</t>
  </si>
  <si>
    <t xml:space="preserve">   33.50</t>
  </si>
  <si>
    <t xml:space="preserve">   33.05</t>
  </si>
  <si>
    <t xml:space="preserve">   33.09</t>
  </si>
  <si>
    <t xml:space="preserve">   33.63</t>
  </si>
  <si>
    <t xml:space="preserve">   32.98</t>
  </si>
  <si>
    <t xml:space="preserve">   32.75</t>
  </si>
  <si>
    <t xml:space="preserve">   32.59</t>
  </si>
  <si>
    <t xml:space="preserve">   32.52</t>
  </si>
  <si>
    <t xml:space="preserve">   32.53</t>
  </si>
  <si>
    <t xml:space="preserve">   32.72</t>
  </si>
  <si>
    <t xml:space="preserve">   32.96</t>
  </si>
  <si>
    <t xml:space="preserve">   32.44</t>
  </si>
  <si>
    <t xml:space="preserve">   32.30</t>
  </si>
  <si>
    <t xml:space="preserve">   32.00</t>
  </si>
  <si>
    <t xml:space="preserve">   31.64</t>
  </si>
  <si>
    <t xml:space="preserve">   31.89</t>
  </si>
  <si>
    <t xml:space="preserve">   32.09</t>
  </si>
  <si>
    <t xml:space="preserve">   32.35</t>
  </si>
  <si>
    <t xml:space="preserve">   31.63</t>
  </si>
  <si>
    <t xml:space="preserve">   31.29</t>
  </si>
  <si>
    <t xml:space="preserve">   31.05</t>
  </si>
  <si>
    <t xml:space="preserve">   31.06</t>
  </si>
  <si>
    <t xml:space="preserve">   31.48</t>
  </si>
  <si>
    <t xml:space="preserve">   31.53</t>
  </si>
  <si>
    <t xml:space="preserve">   30.91</t>
  </si>
  <si>
    <t xml:space="preserve">   30.69</t>
  </si>
  <si>
    <t xml:space="preserve">   30.46</t>
  </si>
  <si>
    <t xml:space="preserve">   30.04</t>
  </si>
  <si>
    <t xml:space="preserve">   30.59</t>
  </si>
  <si>
    <t xml:space="preserve">   30.88</t>
  </si>
  <si>
    <t xml:space="preserve">   29.91</t>
  </si>
  <si>
    <t xml:space="preserve">   29.77</t>
  </si>
  <si>
    <t xml:space="preserve">   29.66</t>
  </si>
  <si>
    <t xml:space="preserve">   29.76</t>
  </si>
  <si>
    <t xml:space="preserve">   29.87</t>
  </si>
  <si>
    <t xml:space="preserve">   29.48</t>
  </si>
  <si>
    <t xml:space="preserve">   29.39</t>
  </si>
  <si>
    <t xml:space="preserve">   29.31</t>
  </si>
  <si>
    <t xml:space="preserve">   29.38</t>
  </si>
  <si>
    <t xml:space="preserve">   29.42</t>
  </si>
  <si>
    <t xml:space="preserve">   29.26</t>
  </si>
  <si>
    <t xml:space="preserve">   29.09</t>
  </si>
  <si>
    <t xml:space="preserve">   28.54</t>
  </si>
  <si>
    <t xml:space="preserve">   28.66</t>
  </si>
  <si>
    <t xml:space="preserve">   28.82</t>
  </si>
  <si>
    <t xml:space="preserve">   29.17</t>
  </si>
  <si>
    <t xml:space="preserve">   28.52</t>
  </si>
  <si>
    <t xml:space="preserve">   28.44</t>
  </si>
  <si>
    <t xml:space="preserve">   28.22</t>
  </si>
  <si>
    <t xml:space="preserve">   27.92</t>
  </si>
  <si>
    <t xml:space="preserve">   28.24</t>
  </si>
  <si>
    <t xml:space="preserve">   28.49</t>
  </si>
  <si>
    <t xml:space="preserve">   27.83</t>
  </si>
  <si>
    <t xml:space="preserve">   26.69</t>
  </si>
  <si>
    <t xml:space="preserve">   26.67</t>
  </si>
  <si>
    <t xml:space="preserve">   26.82</t>
  </si>
  <si>
    <t xml:space="preserve">   27.46</t>
  </si>
  <si>
    <t xml:space="preserve">   43.75</t>
  </si>
  <si>
    <t xml:space="preserve">   38.86</t>
  </si>
  <si>
    <t xml:space="preserve">   42.00</t>
  </si>
  <si>
    <t xml:space="preserve">   38.56</t>
  </si>
  <si>
    <t xml:space="preserve">   37.53</t>
  </si>
  <si>
    <t xml:space="preserve">   36.01</t>
  </si>
  <si>
    <t xml:space="preserve">   37.47</t>
  </si>
  <si>
    <t xml:space="preserve">   38.51</t>
  </si>
  <si>
    <t xml:space="preserve">   35.74</t>
  </si>
  <si>
    <t xml:space="preserve">   35.43</t>
  </si>
  <si>
    <t xml:space="preserve">   34.59</t>
  </si>
  <si>
    <t xml:space="preserve">   34.22</t>
  </si>
  <si>
    <t xml:space="preserve">   35.38</t>
  </si>
  <si>
    <t xml:space="preserve">   34.14</t>
  </si>
  <si>
    <t xml:space="preserve">   33.93</t>
  </si>
  <si>
    <t xml:space="preserve">   33.58</t>
  </si>
  <si>
    <t xml:space="preserve">   33.39</t>
  </si>
  <si>
    <t xml:space="preserve">   33.51</t>
  </si>
  <si>
    <t xml:space="preserve">   33.68</t>
  </si>
  <si>
    <t xml:space="preserve">   34.04</t>
  </si>
  <si>
    <t xml:space="preserve">   32.71</t>
  </si>
  <si>
    <t xml:space="preserve">   32.32</t>
  </si>
  <si>
    <t xml:space="preserve">   32.02</t>
  </si>
  <si>
    <t xml:space="preserve">   32.10</t>
  </si>
  <si>
    <t xml:space="preserve">   32.56</t>
  </si>
  <si>
    <t xml:space="preserve">   32.79</t>
  </si>
  <si>
    <t xml:space="preserve">   31.94</t>
  </si>
  <si>
    <t xml:space="preserve">   31.49</t>
  </si>
  <si>
    <t xml:space="preserve">   31.44</t>
  </si>
  <si>
    <t xml:space="preserve">   31.36</t>
  </si>
  <si>
    <t xml:space="preserve">   31.40</t>
  </si>
  <si>
    <t xml:space="preserve">   31.47</t>
  </si>
  <si>
    <t xml:space="preserve">   31.25</t>
  </si>
  <si>
    <t xml:space="preserve">   31.17</t>
  </si>
  <si>
    <t xml:space="preserve">   30.90</t>
  </si>
  <si>
    <t xml:space="preserve">   30.15</t>
  </si>
  <si>
    <t xml:space="preserve">   30.60</t>
  </si>
  <si>
    <t xml:space="preserve">   31.14</t>
  </si>
  <si>
    <t xml:space="preserve">   29.69</t>
  </si>
  <si>
    <t xml:space="preserve">   29.53</t>
  </si>
  <si>
    <t xml:space="preserve">   29.73</t>
  </si>
  <si>
    <t xml:space="preserve">   29.97</t>
  </si>
  <si>
    <t xml:space="preserve">   29.14</t>
  </si>
  <si>
    <t xml:space="preserve">   28.87</t>
  </si>
  <si>
    <t xml:space="preserve">   28.67</t>
  </si>
  <si>
    <t xml:space="preserve">   28.46</t>
  </si>
  <si>
    <t xml:space="preserve">   28.58</t>
  </si>
  <si>
    <t xml:space="preserve">   28.68</t>
  </si>
  <si>
    <t xml:space="preserve">   28.97</t>
  </si>
  <si>
    <t xml:space="preserve">   28.08</t>
  </si>
  <si>
    <t xml:space="preserve">   28.01</t>
  </si>
  <si>
    <t xml:space="preserve">   27.76</t>
  </si>
  <si>
    <t xml:space="preserve">   27.78</t>
  </si>
  <si>
    <t xml:space="preserve">   28.06</t>
  </si>
  <si>
    <t xml:space="preserve">   28.13</t>
  </si>
  <si>
    <t xml:space="preserve">   27.39</t>
  </si>
  <si>
    <t xml:space="preserve">   27.01</t>
  </si>
  <si>
    <t xml:space="preserve">   26.91</t>
  </si>
  <si>
    <t xml:space="preserve">   26.98</t>
  </si>
  <si>
    <t xml:space="preserve">   27.05</t>
  </si>
  <si>
    <t xml:space="preserve">   27.72</t>
  </si>
  <si>
    <t xml:space="preserve">   26.76</t>
  </si>
  <si>
    <t xml:space="preserve">   26.73</t>
  </si>
  <si>
    <t xml:space="preserve">   26.58</t>
  </si>
  <si>
    <t xml:space="preserve">   26.42</t>
  </si>
  <si>
    <t xml:space="preserve">   26.46</t>
  </si>
  <si>
    <t xml:space="preserve">   26.74</t>
  </si>
  <si>
    <t xml:space="preserve">   26.37</t>
  </si>
  <si>
    <t xml:space="preserve">   26.29</t>
  </si>
  <si>
    <t xml:space="preserve">   26.21</t>
  </si>
  <si>
    <t xml:space="preserve">   26.06</t>
  </si>
  <si>
    <t xml:space="preserve">   26.18</t>
  </si>
  <si>
    <t xml:space="preserve">   26.25</t>
  </si>
  <si>
    <t xml:space="preserve">   26.30</t>
  </si>
  <si>
    <t xml:space="preserve">   25.95</t>
  </si>
  <si>
    <t xml:space="preserve">   25.53</t>
  </si>
  <si>
    <t xml:space="preserve">   25.24</t>
  </si>
  <si>
    <t xml:space="preserve">   25.45</t>
  </si>
  <si>
    <t xml:space="preserve">   25.52</t>
  </si>
  <si>
    <t xml:space="preserve">   25.57</t>
  </si>
  <si>
    <t xml:space="preserve">   25.21</t>
  </si>
  <si>
    <t xml:space="preserve">   24.85</t>
  </si>
  <si>
    <t xml:space="preserve">   24.57</t>
  </si>
  <si>
    <t xml:space="preserve">   24.54</t>
  </si>
  <si>
    <t xml:space="preserve">   24.72</t>
  </si>
  <si>
    <t xml:space="preserve">   24.89</t>
  </si>
  <si>
    <t xml:space="preserve"> 2:42.00</t>
  </si>
  <si>
    <t xml:space="preserve"> 2:39.98</t>
  </si>
  <si>
    <t xml:space="preserve"> 2:33.68</t>
  </si>
  <si>
    <t xml:space="preserve"> 2:29.48</t>
  </si>
  <si>
    <t xml:space="preserve"> 2:24.56</t>
  </si>
  <si>
    <t xml:space="preserve"> 2:21.61</t>
  </si>
  <si>
    <t xml:space="preserve"> 2:23.70</t>
  </si>
  <si>
    <t xml:space="preserve"> 2:24.74</t>
  </si>
  <si>
    <t xml:space="preserve"> 2:30.93</t>
  </si>
  <si>
    <t xml:space="preserve"> 2:20.78</t>
  </si>
  <si>
    <t xml:space="preserve"> 2:19.71</t>
  </si>
  <si>
    <t xml:space="preserve"> 2:18.21</t>
  </si>
  <si>
    <t xml:space="preserve"> 2:17.59</t>
  </si>
  <si>
    <t xml:space="preserve"> 2:17.88</t>
  </si>
  <si>
    <t xml:space="preserve"> 2:18.65</t>
  </si>
  <si>
    <t xml:space="preserve"> 2:20.06</t>
  </si>
  <si>
    <t xml:space="preserve"> 2:17.41</t>
  </si>
  <si>
    <t xml:space="preserve"> 2:15.91</t>
  </si>
  <si>
    <t xml:space="preserve"> 2:14.61</t>
  </si>
  <si>
    <t xml:space="preserve"> 2:11.47</t>
  </si>
  <si>
    <t xml:space="preserve"> 2:13.22</t>
  </si>
  <si>
    <t xml:space="preserve"> 2:15.05</t>
  </si>
  <si>
    <t xml:space="preserve"> 2:16.60</t>
  </si>
  <si>
    <t xml:space="preserve"> 2:11.35</t>
  </si>
  <si>
    <t xml:space="preserve"> 2:10.18</t>
  </si>
  <si>
    <t xml:space="preserve"> 2:09.49</t>
  </si>
  <si>
    <t xml:space="preserve"> 2:07.66</t>
  </si>
  <si>
    <t xml:space="preserve"> 2:08.60</t>
  </si>
  <si>
    <t xml:space="preserve"> 2:10.07</t>
  </si>
  <si>
    <t xml:space="preserve"> 2:10.43</t>
  </si>
  <si>
    <t xml:space="preserve"> 3:06.21</t>
  </si>
  <si>
    <t xml:space="preserve"> 2:28.94</t>
  </si>
  <si>
    <t xml:space="preserve"> 2:36.91</t>
  </si>
  <si>
    <t xml:space="preserve"> 2:28.09</t>
  </si>
  <si>
    <t xml:space="preserve"> 2:22.50</t>
  </si>
  <si>
    <t xml:space="preserve"> 2:19.65</t>
  </si>
  <si>
    <t xml:space="preserve"> 2:20.85</t>
  </si>
  <si>
    <t xml:space="preserve"> 2:23.12</t>
  </si>
  <si>
    <t xml:space="preserve"> 2:18.46</t>
  </si>
  <si>
    <t xml:space="preserve"> 2:15.53</t>
  </si>
  <si>
    <t xml:space="preserve"> 2:11.45</t>
  </si>
  <si>
    <t xml:space="preserve"> 2:10.21</t>
  </si>
  <si>
    <t xml:space="preserve"> 2:10.71</t>
  </si>
  <si>
    <t xml:space="preserve"> 2:13.31</t>
  </si>
  <si>
    <t xml:space="preserve"> 2:15.78</t>
  </si>
  <si>
    <t xml:space="preserve"> 2:10.15</t>
  </si>
  <si>
    <t xml:space="preserve"> 2:07.90</t>
  </si>
  <si>
    <t xml:space="preserve"> 2:05.55</t>
  </si>
  <si>
    <t xml:space="preserve"> 2:04.51</t>
  </si>
  <si>
    <t xml:space="preserve"> 2:05.36</t>
  </si>
  <si>
    <t xml:space="preserve"> 2:06.33</t>
  </si>
  <si>
    <t xml:space="preserve"> 2:08.57</t>
  </si>
  <si>
    <t xml:space="preserve"> 2:04.43</t>
  </si>
  <si>
    <t xml:space="preserve"> 2:02.66</t>
  </si>
  <si>
    <t xml:space="preserve"> 2:01.43</t>
  </si>
  <si>
    <t xml:space="preserve"> 2:00.56</t>
  </si>
  <si>
    <t xml:space="preserve"> 2:01.19</t>
  </si>
  <si>
    <t xml:space="preserve"> 2:01.55</t>
  </si>
  <si>
    <t xml:space="preserve"> 2:03.33</t>
  </si>
  <si>
    <t xml:space="preserve"> 2:00.42</t>
  </si>
  <si>
    <t xml:space="preserve"> 1:56.71</t>
  </si>
  <si>
    <t xml:space="preserve"> 1:56.00</t>
  </si>
  <si>
    <t xml:space="preserve"> 1:53.45</t>
  </si>
  <si>
    <t xml:space="preserve"> 1:53.63</t>
  </si>
  <si>
    <t xml:space="preserve"> 1:56.37</t>
  </si>
  <si>
    <t xml:space="preserve"> 1:57.49</t>
  </si>
  <si>
    <t xml:space="preserve">   49.34</t>
  </si>
  <si>
    <t xml:space="preserve">   43.53</t>
  </si>
  <si>
    <t xml:space="preserve">   43.20</t>
  </si>
  <si>
    <t xml:space="preserve">   42.48</t>
  </si>
  <si>
    <t xml:space="preserve">   43.05</t>
  </si>
  <si>
    <t xml:space="preserve">   43.34</t>
  </si>
  <si>
    <t xml:space="preserve">   45.34</t>
  </si>
  <si>
    <t xml:space="preserve">   42.25</t>
  </si>
  <si>
    <t xml:space="preserve">   41.35</t>
  </si>
  <si>
    <t xml:space="preserve">   40.55</t>
  </si>
  <si>
    <t xml:space="preserve">   40.32</t>
  </si>
  <si>
    <t xml:space="preserve">   40.40</t>
  </si>
  <si>
    <t xml:space="preserve">   40.56</t>
  </si>
  <si>
    <t xml:space="preserve">   41.45</t>
  </si>
  <si>
    <t xml:space="preserve">   40.30</t>
  </si>
  <si>
    <t xml:space="preserve">   38.93</t>
  </si>
  <si>
    <t xml:space="preserve">   36.39</t>
  </si>
  <si>
    <t xml:space="preserve">   34.73</t>
  </si>
  <si>
    <t xml:space="preserve">   34.92</t>
  </si>
  <si>
    <t xml:space="preserve">   36.87</t>
  </si>
  <si>
    <t xml:space="preserve">   40.14</t>
  </si>
  <si>
    <t xml:space="preserve">   34.54</t>
  </si>
  <si>
    <t xml:space="preserve">   34.26</t>
  </si>
  <si>
    <t xml:space="preserve">   33.55</t>
  </si>
  <si>
    <t xml:space="preserve">   33.56</t>
  </si>
  <si>
    <t xml:space="preserve">   33.78</t>
  </si>
  <si>
    <t xml:space="preserve">   34.37</t>
  </si>
  <si>
    <t xml:space="preserve">   33.17</t>
  </si>
  <si>
    <t xml:space="preserve">   32.62</t>
  </si>
  <si>
    <t xml:space="preserve">   31.61</t>
  </si>
  <si>
    <t xml:space="preserve">   29.08</t>
  </si>
  <si>
    <t xml:space="preserve">   30.52</t>
  </si>
  <si>
    <t xml:space="preserve">   32.15</t>
  </si>
  <si>
    <t xml:space="preserve">   50.28</t>
  </si>
  <si>
    <t xml:space="preserve">   45.74</t>
  </si>
  <si>
    <t xml:space="preserve">   46.06</t>
  </si>
  <si>
    <t xml:space="preserve">   45.64</t>
  </si>
  <si>
    <t xml:space="preserve">   43.65</t>
  </si>
  <si>
    <t xml:space="preserve">   42.29</t>
  </si>
  <si>
    <t xml:space="preserve">   42.89</t>
  </si>
  <si>
    <t xml:space="preserve">   43.98</t>
  </si>
  <si>
    <t xml:space="preserve">   41.85</t>
  </si>
  <si>
    <t xml:space="preserve">   39.50</t>
  </si>
  <si>
    <t xml:space="preserve">   37.36</t>
  </si>
  <si>
    <t xml:space="preserve">   33.14</t>
  </si>
  <si>
    <t xml:space="preserve">   34.02</t>
  </si>
  <si>
    <t xml:space="preserve">   38.57</t>
  </si>
  <si>
    <t xml:space="preserve">   40.85</t>
  </si>
  <si>
    <t xml:space="preserve">   31.65</t>
  </si>
  <si>
    <t xml:space="preserve">   29.11</t>
  </si>
  <si>
    <t xml:space="preserve">   27.30</t>
  </si>
  <si>
    <t xml:space="preserve">   31.00</t>
  </si>
  <si>
    <t xml:space="preserve">   32.55</t>
  </si>
  <si>
    <t xml:space="preserve"> 2:27.05</t>
  </si>
  <si>
    <t xml:space="preserve"> 2:15.56</t>
  </si>
  <si>
    <t xml:space="preserve"> 2:21.80</t>
  </si>
  <si>
    <t xml:space="preserve"> 2:32.84</t>
  </si>
  <si>
    <t xml:space="preserve"> 2:26.53</t>
  </si>
  <si>
    <t xml:space="preserve"> 2:23.61</t>
  </si>
  <si>
    <t xml:space="preserve"> 2:24.52</t>
  </si>
  <si>
    <t xml:space="preserve"> 2:17.85</t>
  </si>
  <si>
    <t xml:space="preserve"> 2:13.28</t>
  </si>
  <si>
    <t xml:space="preserve"> 2:17.82</t>
  </si>
  <si>
    <t xml:space="preserve"> 2:19.76</t>
  </si>
  <si>
    <t xml:space="preserve">   51.22</t>
  </si>
  <si>
    <t xml:space="preserve">   47.00</t>
  </si>
  <si>
    <t xml:space="preserve">   49.86</t>
  </si>
  <si>
    <t xml:space="preserve">   51.46</t>
  </si>
  <si>
    <t xml:space="preserve">   46.90</t>
  </si>
  <si>
    <t xml:space="preserve">   43.88</t>
  </si>
  <si>
    <t xml:space="preserve">   43.12</t>
  </si>
  <si>
    <t xml:space="preserve">   43.50</t>
  </si>
  <si>
    <t xml:space="preserve">   43.82</t>
  </si>
  <si>
    <t xml:space="preserve">   44.25</t>
  </si>
  <si>
    <t xml:space="preserve">   42.97</t>
  </si>
  <si>
    <t xml:space="preserve">   41.37</t>
  </si>
  <si>
    <t xml:space="preserve">   40.50</t>
  </si>
  <si>
    <t xml:space="preserve">   39.52</t>
  </si>
  <si>
    <t xml:space="preserve">   40.42</t>
  </si>
  <si>
    <t xml:space="preserve">   40.57</t>
  </si>
  <si>
    <t xml:space="preserve">   39.00</t>
  </si>
  <si>
    <t xml:space="preserve">   36.11</t>
  </si>
  <si>
    <t xml:space="preserve">   34.88</t>
  </si>
  <si>
    <t xml:space="preserve">   35.40</t>
  </si>
  <si>
    <t xml:space="preserve">   36.45</t>
  </si>
  <si>
    <t xml:space="preserve">   37.27</t>
  </si>
  <si>
    <t xml:space="preserve">   48.13</t>
  </si>
  <si>
    <t xml:space="preserve">   44.39</t>
  </si>
  <si>
    <t xml:space="preserve">   46.40</t>
  </si>
  <si>
    <t xml:space="preserve">   51.95</t>
  </si>
  <si>
    <t xml:space="preserve">   43.47</t>
  </si>
  <si>
    <t xml:space="preserve">   42.38</t>
  </si>
  <si>
    <t xml:space="preserve">   41.00</t>
  </si>
  <si>
    <t xml:space="preserve">   40.60</t>
  </si>
  <si>
    <t xml:space="preserve">   43.45</t>
  </si>
  <si>
    <t xml:space="preserve">   40.38</t>
  </si>
  <si>
    <t xml:space="preserve">   39.07</t>
  </si>
  <si>
    <t xml:space="preserve">   37.92</t>
  </si>
  <si>
    <t xml:space="preserve">   37.78</t>
  </si>
  <si>
    <t xml:space="preserve">   37.90</t>
  </si>
  <si>
    <t xml:space="preserve">   38.83</t>
  </si>
  <si>
    <t xml:space="preserve">   40.23</t>
  </si>
  <si>
    <t xml:space="preserve">   37.67</t>
  </si>
  <si>
    <t xml:space="preserve">   33.60</t>
  </si>
  <si>
    <t xml:space="preserve">   33.49</t>
  </si>
  <si>
    <t xml:space="preserve">   33.45</t>
  </si>
  <si>
    <t xml:space="preserve">   33.57</t>
  </si>
  <si>
    <t xml:space="preserve">   34.78</t>
  </si>
  <si>
    <t xml:space="preserve">   32.84</t>
  </si>
  <si>
    <t xml:space="preserve">   32.45</t>
  </si>
  <si>
    <t xml:space="preserve">   31.98</t>
  </si>
  <si>
    <t xml:space="preserve">   30.76</t>
  </si>
  <si>
    <t xml:space="preserve">   31.62</t>
  </si>
  <si>
    <t xml:space="preserve">   32.06</t>
  </si>
  <si>
    <t xml:space="preserve">   32.54</t>
  </si>
  <si>
    <t xml:space="preserve"> 3:00.66</t>
  </si>
  <si>
    <t xml:space="preserve"> 2:50.92</t>
  </si>
  <si>
    <t xml:space="preserve"> 2:48.82</t>
  </si>
  <si>
    <t xml:space="preserve"> 2:49.63</t>
  </si>
  <si>
    <t xml:space="preserve"> 2:57.51</t>
  </si>
  <si>
    <t xml:space="preserve"> 2:48.29</t>
  </si>
  <si>
    <t xml:space="preserve"> 2:44.09</t>
  </si>
  <si>
    <t xml:space="preserve"> 2:39.05</t>
  </si>
  <si>
    <t xml:space="preserve"> 2:35.61</t>
  </si>
  <si>
    <t xml:space="preserve"> 2:35.90</t>
  </si>
  <si>
    <t xml:space="preserve"> 2:40.22</t>
  </si>
  <si>
    <t xml:space="preserve"> 2:45.73</t>
  </si>
  <si>
    <t xml:space="preserve"> 2:57.00</t>
  </si>
  <si>
    <t xml:space="preserve"> 2:35.70</t>
  </si>
  <si>
    <t xml:space="preserve"> 3:17.31</t>
  </si>
  <si>
    <t xml:space="preserve"> 2:33.41</t>
  </si>
  <si>
    <t xml:space="preserve"> 2:31.61</t>
  </si>
  <si>
    <t xml:space="preserve"> 2:24.68</t>
  </si>
  <si>
    <t xml:space="preserve"> 2:20.34</t>
  </si>
  <si>
    <t xml:space="preserve"> 2:24.13</t>
  </si>
  <si>
    <t xml:space="preserve"> 2:26.94</t>
  </si>
  <si>
    <t xml:space="preserve"> 2:32.35</t>
  </si>
  <si>
    <t xml:space="preserve">   51.11</t>
  </si>
  <si>
    <t xml:space="preserve">   44.20</t>
  </si>
  <si>
    <t xml:space="preserve">   46.00</t>
  </si>
  <si>
    <t xml:space="preserve">   43.86</t>
  </si>
  <si>
    <t xml:space="preserve">   41.10</t>
  </si>
  <si>
    <t xml:space="preserve">   38.84</t>
  </si>
  <si>
    <t xml:space="preserve">   37.58</t>
  </si>
  <si>
    <t xml:space="preserve">   38.46</t>
  </si>
  <si>
    <t xml:space="preserve">   40.66</t>
  </si>
  <si>
    <t xml:space="preserve">   43.23</t>
  </si>
  <si>
    <t xml:space="preserve">   36.89</t>
  </si>
  <si>
    <t xml:space="preserve">   35.75</t>
  </si>
  <si>
    <t xml:space="preserve">   35.99</t>
  </si>
  <si>
    <t xml:space="preserve">   36.61</t>
  </si>
  <si>
    <t xml:space="preserve">   37.14</t>
  </si>
  <si>
    <t xml:space="preserve">   35.03</t>
  </si>
  <si>
    <t xml:space="preserve">   34.60</t>
  </si>
  <si>
    <t xml:space="preserve">   32.99</t>
  </si>
  <si>
    <t xml:space="preserve">   34.77</t>
  </si>
  <si>
    <t xml:space="preserve">   31.59</t>
  </si>
  <si>
    <t xml:space="preserve">   31.31</t>
  </si>
  <si>
    <t xml:space="preserve">   31.55</t>
  </si>
  <si>
    <t xml:space="preserve">   30.99</t>
  </si>
  <si>
    <t xml:space="preserve">   30.32</t>
  </si>
  <si>
    <t xml:space="preserve">   29.81</t>
  </si>
  <si>
    <t xml:space="preserve">   28.07</t>
  </si>
  <si>
    <t xml:space="preserve">   29.10</t>
  </si>
  <si>
    <t xml:space="preserve">   44.16</t>
  </si>
  <si>
    <t xml:space="preserve">   41.38</t>
  </si>
  <si>
    <t xml:space="preserve">   42.73</t>
  </si>
  <si>
    <t xml:space="preserve">   40.58</t>
  </si>
  <si>
    <t xml:space="preserve">   38.03</t>
  </si>
  <si>
    <t xml:space="preserve">   37.83</t>
  </si>
  <si>
    <t xml:space="preserve">   39.47</t>
  </si>
  <si>
    <t xml:space="preserve">   40.10</t>
  </si>
  <si>
    <t xml:space="preserve">   36.04</t>
  </si>
  <si>
    <t xml:space="preserve">   35.69</t>
  </si>
  <si>
    <t xml:space="preserve">   35.36</t>
  </si>
  <si>
    <t xml:space="preserve">   33.52</t>
  </si>
  <si>
    <t xml:space="preserve">   34.34</t>
  </si>
  <si>
    <t xml:space="preserve">   35.78</t>
  </si>
  <si>
    <t xml:space="preserve">   33.06</t>
  </si>
  <si>
    <t xml:space="preserve">   32.73</t>
  </si>
  <si>
    <t xml:space="preserve">   32.05</t>
  </si>
  <si>
    <t xml:space="preserve">   30.82</t>
  </si>
  <si>
    <t xml:space="preserve">   31.24</t>
  </si>
  <si>
    <t xml:space="preserve">   32.40</t>
  </si>
  <si>
    <t xml:space="preserve">   32.83</t>
  </si>
  <si>
    <t xml:space="preserve">   29.18</t>
  </si>
  <si>
    <t xml:space="preserve">   28.95</t>
  </si>
  <si>
    <t xml:space="preserve">   28.41</t>
  </si>
  <si>
    <t xml:space="preserve">   28.98</t>
  </si>
  <si>
    <t xml:space="preserve">   30.16</t>
  </si>
  <si>
    <t xml:space="preserve">   27.57</t>
  </si>
  <si>
    <t xml:space="preserve">   27.21</t>
  </si>
  <si>
    <t xml:space="preserve">   26.08</t>
  </si>
  <si>
    <t xml:space="preserve">   26.85</t>
  </si>
  <si>
    <t xml:space="preserve">   27.52</t>
  </si>
  <si>
    <t xml:space="preserve"> 2:28.02</t>
  </si>
  <si>
    <t xml:space="preserve"> 2:23.64</t>
  </si>
  <si>
    <t xml:space="preserve"> 2:17.67</t>
  </si>
  <si>
    <t xml:space="preserve"> 2:21.02</t>
  </si>
  <si>
    <t xml:space="preserve"> 2:26.31</t>
  </si>
  <si>
    <t xml:space="preserve"> 2:37.10</t>
  </si>
  <si>
    <t xml:space="preserve"> 2:15.81</t>
  </si>
  <si>
    <t xml:space="preserve"> 2:12.32</t>
  </si>
  <si>
    <t xml:space="preserve"> 2:04.41</t>
  </si>
  <si>
    <t xml:space="preserve"> 2:07.67</t>
  </si>
  <si>
    <t xml:space="preserve"> 2:14.73</t>
  </si>
  <si>
    <t>10:23.09</t>
  </si>
  <si>
    <t xml:space="preserve"> 9:18.86</t>
  </si>
  <si>
    <t>10:18.04</t>
  </si>
  <si>
    <t>11:18.76</t>
  </si>
  <si>
    <t>19:45.00</t>
  </si>
  <si>
    <t>19:00.89</t>
  </si>
  <si>
    <t>16:20.12</t>
  </si>
  <si>
    <t>16:51.95</t>
  </si>
  <si>
    <t>19:30.00</t>
  </si>
  <si>
    <t xml:space="preserve"> 3:38.37</t>
  </si>
  <si>
    <t xml:space="preserve"> 3:19.85</t>
  </si>
  <si>
    <t xml:space="preserve"> 3:10.15</t>
  </si>
  <si>
    <t xml:space="preserve"> 3:09.95</t>
  </si>
  <si>
    <t xml:space="preserve"> 3:10.00</t>
  </si>
  <si>
    <t xml:space="preserve"> 3:17.58</t>
  </si>
  <si>
    <t xml:space="preserve"> 3:23.12</t>
  </si>
  <si>
    <t xml:space="preserve"> 3:07.29</t>
  </si>
  <si>
    <t xml:space="preserve"> 2:59.90</t>
  </si>
  <si>
    <t xml:space="preserve"> 2:54.74</t>
  </si>
  <si>
    <t xml:space="preserve"> 2:51.56</t>
  </si>
  <si>
    <t xml:space="preserve"> 2:54.32</t>
  </si>
  <si>
    <t xml:space="preserve"> 2:54.75</t>
  </si>
  <si>
    <t xml:space="preserve"> 3:03.51</t>
  </si>
  <si>
    <t xml:space="preserve"> 2:50.81</t>
  </si>
  <si>
    <t xml:space="preserve"> 2:46.22</t>
  </si>
  <si>
    <t xml:space="preserve"> 2:42.18</t>
  </si>
  <si>
    <t xml:space="preserve"> 2:43.69</t>
  </si>
  <si>
    <t xml:space="preserve"> 2:47.31</t>
  </si>
  <si>
    <t xml:space="preserve"> 2:41.51</t>
  </si>
  <si>
    <t xml:space="preserve"> 2:37.01</t>
  </si>
  <si>
    <t xml:space="preserve"> 2:32.09</t>
  </si>
  <si>
    <t xml:space="preserve"> 2:32.66</t>
  </si>
  <si>
    <t xml:space="preserve"> 2:38.47</t>
  </si>
  <si>
    <t xml:space="preserve"> 2:39.91</t>
  </si>
  <si>
    <t xml:space="preserve"> 2:31.32</t>
  </si>
  <si>
    <t xml:space="preserve"> 2:24.76</t>
  </si>
  <si>
    <t xml:space="preserve"> 2:23.72</t>
  </si>
  <si>
    <t xml:space="preserve"> 2:16.27</t>
  </si>
  <si>
    <t xml:space="preserve"> 2:17.53</t>
  </si>
  <si>
    <t xml:space="preserve"> 2:24.22</t>
  </si>
  <si>
    <t xml:space="preserve"> 2:30.36</t>
  </si>
  <si>
    <t xml:space="preserve"> 3:32.87</t>
  </si>
  <si>
    <t xml:space="preserve"> 3:00.00</t>
  </si>
  <si>
    <t xml:space="preserve"> 3:21.54</t>
  </si>
  <si>
    <t xml:space="preserve"> 2:57.35</t>
  </si>
  <si>
    <t xml:space="preserve"> 2:54.38</t>
  </si>
  <si>
    <t xml:space="preserve"> 2:31.09</t>
  </si>
  <si>
    <t xml:space="preserve"> 2:32.28</t>
  </si>
  <si>
    <t xml:space="preserve"> 2:57.12</t>
  </si>
  <si>
    <t xml:space="preserve"> 2:30.43</t>
  </si>
  <si>
    <t xml:space="preserve"> 2:26.15</t>
  </si>
  <si>
    <t xml:space="preserve"> 2:24.96</t>
  </si>
  <si>
    <t xml:space="preserve"> 2:25.99</t>
  </si>
  <si>
    <t xml:space="preserve"> 2:27.22</t>
  </si>
  <si>
    <t xml:space="preserve"> 2:29.59</t>
  </si>
  <si>
    <t xml:space="preserve"> 2:11.65</t>
  </si>
  <si>
    <t xml:space="preserve"> 2:09.64</t>
  </si>
  <si>
    <t xml:space="preserve"> 2:10.54</t>
  </si>
  <si>
    <t xml:space="preserve"> 2:11.75</t>
  </si>
  <si>
    <t xml:space="preserve"> 2:19.15</t>
  </si>
  <si>
    <t xml:space="preserve"> 1:34.21</t>
  </si>
  <si>
    <t xml:space="preserve"> 1:29.13</t>
  </si>
  <si>
    <t xml:space="preserve"> 1:18.68</t>
  </si>
  <si>
    <t xml:space="preserve"> 1:30.10</t>
  </si>
  <si>
    <t xml:space="preserve"> 1:16.98</t>
  </si>
  <si>
    <t xml:space="preserve"> 1:16.39</t>
  </si>
  <si>
    <t xml:space="preserve"> 1:15.09</t>
  </si>
  <si>
    <t xml:space="preserve"> 1:14.66</t>
  </si>
  <si>
    <t xml:space="preserve"> 1:14.68</t>
  </si>
  <si>
    <t xml:space="preserve"> 1:15.55</t>
  </si>
  <si>
    <t xml:space="preserve"> 1:16.54</t>
  </si>
  <si>
    <t xml:space="preserve"> 1:13.70</t>
  </si>
  <si>
    <t xml:space="preserve"> 1:11.04</t>
  </si>
  <si>
    <t xml:space="preserve"> 1:10.56</t>
  </si>
  <si>
    <t xml:space="preserve"> 1:10.15</t>
  </si>
  <si>
    <t xml:space="preserve"> 1:10.52</t>
  </si>
  <si>
    <t xml:space="preserve"> 1:10.82</t>
  </si>
  <si>
    <t xml:space="preserve"> 1:13.67</t>
  </si>
  <si>
    <t xml:space="preserve"> 1:10.13</t>
  </si>
  <si>
    <t xml:space="preserve"> 1:08.65</t>
  </si>
  <si>
    <t xml:space="preserve"> 1:08.15</t>
  </si>
  <si>
    <t xml:space="preserve"> 1:07.79</t>
  </si>
  <si>
    <t xml:space="preserve"> 1:07.89</t>
  </si>
  <si>
    <t xml:space="preserve"> 1:08.50</t>
  </si>
  <si>
    <t xml:space="preserve"> 1:08.96</t>
  </si>
  <si>
    <t xml:space="preserve"> 1:07.55</t>
  </si>
  <si>
    <t xml:space="preserve"> 1:06.99</t>
  </si>
  <si>
    <t xml:space="preserve"> 1:06.50</t>
  </si>
  <si>
    <t xml:space="preserve"> 1:05.82</t>
  </si>
  <si>
    <t xml:space="preserve"> 1:06.16</t>
  </si>
  <si>
    <t xml:space="preserve"> 1:06.70</t>
  </si>
  <si>
    <t xml:space="preserve"> 1:07.40</t>
  </si>
  <si>
    <t xml:space="preserve"> 1:05.80</t>
  </si>
  <si>
    <t xml:space="preserve"> 1:04.60</t>
  </si>
  <si>
    <t xml:space="preserve"> 1:03.91</t>
  </si>
  <si>
    <t xml:space="preserve"> 1:04.14</t>
  </si>
  <si>
    <t xml:space="preserve"> 1:04.75</t>
  </si>
  <si>
    <t xml:space="preserve"> 1:05.79</t>
  </si>
  <si>
    <t xml:space="preserve"> 1:03.79</t>
  </si>
  <si>
    <t xml:space="preserve"> 1:03.65</t>
  </si>
  <si>
    <t xml:space="preserve"> 1:03.44</t>
  </si>
  <si>
    <t xml:space="preserve"> 1:03.32</t>
  </si>
  <si>
    <t xml:space="preserve"> 1:03.35</t>
  </si>
  <si>
    <t xml:space="preserve"> 1:03.54</t>
  </si>
  <si>
    <t xml:space="preserve"> 1:03.76</t>
  </si>
  <si>
    <t xml:space="preserve"> 1:02.78</t>
  </si>
  <si>
    <t xml:space="preserve"> 1:02.66</t>
  </si>
  <si>
    <t xml:space="preserve"> 1:02.42</t>
  </si>
  <si>
    <t xml:space="preserve"> 1:02.35</t>
  </si>
  <si>
    <t xml:space="preserve"> 1:02.45</t>
  </si>
  <si>
    <t xml:space="preserve"> 1:02.73</t>
  </si>
  <si>
    <t xml:space="preserve"> 1:02.28</t>
  </si>
  <si>
    <t xml:space="preserve"> 1:01.36</t>
  </si>
  <si>
    <t xml:space="preserve"> 1:01.16</t>
  </si>
  <si>
    <t xml:space="preserve"> 1:00.75</t>
  </si>
  <si>
    <t xml:space="preserve"> 1:00.90</t>
  </si>
  <si>
    <t xml:space="preserve"> 1:01.21</t>
  </si>
  <si>
    <t xml:space="preserve"> 1:01.59</t>
  </si>
  <si>
    <t xml:space="preserve"> 1:22.03</t>
  </si>
  <si>
    <t xml:space="preserve"> 1:16.52</t>
  </si>
  <si>
    <t xml:space="preserve"> 1:22.30</t>
  </si>
  <si>
    <t xml:space="preserve"> 1:15.38</t>
  </si>
  <si>
    <t xml:space="preserve"> 1:15.05</t>
  </si>
  <si>
    <t xml:space="preserve"> 1:13.45</t>
  </si>
  <si>
    <t xml:space="preserve"> 1:13.37</t>
  </si>
  <si>
    <t xml:space="preserve"> 1:13.43</t>
  </si>
  <si>
    <t xml:space="preserve"> 1:13.74</t>
  </si>
  <si>
    <t xml:space="preserve"> 1:15.25</t>
  </si>
  <si>
    <t xml:space="preserve"> 1:10.93</t>
  </si>
  <si>
    <t xml:space="preserve"> 1:10.37</t>
  </si>
  <si>
    <t xml:space="preserve"> 1:07.33</t>
  </si>
  <si>
    <t xml:space="preserve"> 1:08.05</t>
  </si>
  <si>
    <t xml:space="preserve"> 1:07.12</t>
  </si>
  <si>
    <t xml:space="preserve"> 1:05.28</t>
  </si>
  <si>
    <t xml:space="preserve"> 1:04.47</t>
  </si>
  <si>
    <t xml:space="preserve"> 1:04.56</t>
  </si>
  <si>
    <t xml:space="preserve"> 1:06.18</t>
  </si>
  <si>
    <t xml:space="preserve"> 1:03.39</t>
  </si>
  <si>
    <t xml:space="preserve"> 1:01.69</t>
  </si>
  <si>
    <t xml:space="preserve"> 1:02.40</t>
  </si>
  <si>
    <t xml:space="preserve"> 1:03.37</t>
  </si>
  <si>
    <t xml:space="preserve"> 1:03.56</t>
  </si>
  <si>
    <t xml:space="preserve"> 1:01.49</t>
  </si>
  <si>
    <t xml:space="preserve"> 1:01.07</t>
  </si>
  <si>
    <t xml:space="preserve"> 1:00.29</t>
  </si>
  <si>
    <t xml:space="preserve">   59.60</t>
  </si>
  <si>
    <t xml:space="preserve">   59.90</t>
  </si>
  <si>
    <t xml:space="preserve"> 1:00.94</t>
  </si>
  <si>
    <t xml:space="preserve"> 1:01.47</t>
  </si>
  <si>
    <t xml:space="preserve">   59.59</t>
  </si>
  <si>
    <t xml:space="preserve">   59.53</t>
  </si>
  <si>
    <t xml:space="preserve">   59.18</t>
  </si>
  <si>
    <t xml:space="preserve">   58.75</t>
  </si>
  <si>
    <t xml:space="preserve">   58.98</t>
  </si>
  <si>
    <t xml:space="preserve">   59.29</t>
  </si>
  <si>
    <t xml:space="preserve">   59.58</t>
  </si>
  <si>
    <t xml:space="preserve">   58.45</t>
  </si>
  <si>
    <t xml:space="preserve">   58.04</t>
  </si>
  <si>
    <t xml:space="preserve">   57.93</t>
  </si>
  <si>
    <t xml:space="preserve">   57.30</t>
  </si>
  <si>
    <t xml:space="preserve">   57.58</t>
  </si>
  <si>
    <t xml:space="preserve">   57.99</t>
  </si>
  <si>
    <t xml:space="preserve">   58.39</t>
  </si>
  <si>
    <t xml:space="preserve">   57.28</t>
  </si>
  <si>
    <t xml:space="preserve">   56.86</t>
  </si>
  <si>
    <t xml:space="preserve">   56.50</t>
  </si>
  <si>
    <t xml:space="preserve">   56.15</t>
  </si>
  <si>
    <t xml:space="preserve">   56.36</t>
  </si>
  <si>
    <t xml:space="preserve">   56.68</t>
  </si>
  <si>
    <t xml:space="preserve">   57.16</t>
  </si>
  <si>
    <t xml:space="preserve">   55.88</t>
  </si>
  <si>
    <t xml:space="preserve">   54.73</t>
  </si>
  <si>
    <t xml:space="preserve">   51.90</t>
  </si>
  <si>
    <t xml:space="preserve">   53.35</t>
  </si>
  <si>
    <t xml:space="preserve">   54.05</t>
  </si>
  <si>
    <t xml:space="preserve">   55.60</t>
  </si>
  <si>
    <t xml:space="preserve"> 1:31.21</t>
  </si>
  <si>
    <t xml:space="preserve"> 1:26.16</t>
  </si>
  <si>
    <t xml:space="preserve"> 1:26.74</t>
  </si>
  <si>
    <t xml:space="preserve"> 1:33.12</t>
  </si>
  <si>
    <t xml:space="preserve"> 1:22.97</t>
  </si>
  <si>
    <t xml:space="preserve"> 1:19.00</t>
  </si>
  <si>
    <t xml:space="preserve"> 1:14.49</t>
  </si>
  <si>
    <t xml:space="preserve"> 1:14.64</t>
  </si>
  <si>
    <t xml:space="preserve"> 1:16.20</t>
  </si>
  <si>
    <t xml:space="preserve"> 1:20.63</t>
  </si>
  <si>
    <t xml:space="preserve"> 1:13.31</t>
  </si>
  <si>
    <t xml:space="preserve"> 1:11.58</t>
  </si>
  <si>
    <t xml:space="preserve"> 1:10.16</t>
  </si>
  <si>
    <t xml:space="preserve"> 1:10.38</t>
  </si>
  <si>
    <t xml:space="preserve"> 1:11.19</t>
  </si>
  <si>
    <t xml:space="preserve"> 1:11.90</t>
  </si>
  <si>
    <t xml:space="preserve"> 1:08.39</t>
  </si>
  <si>
    <t xml:space="preserve"> 1:08.11</t>
  </si>
  <si>
    <t xml:space="preserve"> 1:04.68</t>
  </si>
  <si>
    <t xml:space="preserve"> 1:07.24</t>
  </si>
  <si>
    <t xml:space="preserve"> 1:30.41</t>
  </si>
  <si>
    <t xml:space="preserve"> 1:22.00</t>
  </si>
  <si>
    <t xml:space="preserve"> 1:26.94</t>
  </si>
  <si>
    <t xml:space="preserve"> 1:21.00</t>
  </si>
  <si>
    <t xml:space="preserve"> 1:13.93</t>
  </si>
  <si>
    <t xml:space="preserve"> 1:07.70</t>
  </si>
  <si>
    <t xml:space="preserve"> 1:12.71</t>
  </si>
  <si>
    <t xml:space="preserve"> 1:15.56</t>
  </si>
  <si>
    <t xml:space="preserve"> 1:06.17</t>
  </si>
  <si>
    <t xml:space="preserve"> 1:05.14</t>
  </si>
  <si>
    <t xml:space="preserve"> 1:01.23</t>
  </si>
  <si>
    <t xml:space="preserve">   57.98</t>
  </si>
  <si>
    <t xml:space="preserve"> 1:00.77</t>
  </si>
  <si>
    <t xml:space="preserve"> 1:01.27</t>
  </si>
  <si>
    <t xml:space="preserve"> 1:05.76</t>
  </si>
  <si>
    <t xml:space="preserve"> 1:33.11</t>
  </si>
  <si>
    <t xml:space="preserve"> 1:25.60</t>
  </si>
  <si>
    <t xml:space="preserve"> 1:28.59</t>
  </si>
  <si>
    <t xml:space="preserve"> 1:34.41</t>
  </si>
  <si>
    <t xml:space="preserve"> 1:48.37</t>
  </si>
  <si>
    <t xml:space="preserve"> 1:21.75</t>
  </si>
  <si>
    <t xml:space="preserve"> 1:19.95</t>
  </si>
  <si>
    <t xml:space="preserve"> 1:19.22</t>
  </si>
  <si>
    <t xml:space="preserve"> 1:18.48</t>
  </si>
  <si>
    <t xml:space="preserve"> 1:18.80</t>
  </si>
  <si>
    <t xml:space="preserve"> 1:19.53</t>
  </si>
  <si>
    <t xml:space="preserve"> 1:21.34</t>
  </si>
  <si>
    <t xml:space="preserve"> 1:16.93</t>
  </si>
  <si>
    <t xml:space="preserve"> 1:14.73</t>
  </si>
  <si>
    <t xml:space="preserve"> 1:14.46</t>
  </si>
  <si>
    <t xml:space="preserve"> 1:11.69</t>
  </si>
  <si>
    <t xml:space="preserve"> 1:13.49</t>
  </si>
  <si>
    <t xml:space="preserve"> 1:14.69</t>
  </si>
  <si>
    <t xml:space="preserve"> 1:16.19</t>
  </si>
  <si>
    <t xml:space="preserve"> 1:33.18</t>
  </si>
  <si>
    <t xml:space="preserve"> 1:31.12</t>
  </si>
  <si>
    <t xml:space="preserve"> 1:31.66</t>
  </si>
  <si>
    <t xml:space="preserve"> 1:23.64</t>
  </si>
  <si>
    <t xml:space="preserve"> 1:22.90</t>
  </si>
  <si>
    <t xml:space="preserve"> 1:21.06</t>
  </si>
  <si>
    <t xml:space="preserve"> 1:21.30</t>
  </si>
  <si>
    <t xml:space="preserve"> 1:23.17</t>
  </si>
  <si>
    <t xml:space="preserve"> 1:20.88</t>
  </si>
  <si>
    <t xml:space="preserve"> 1:15.01</t>
  </si>
  <si>
    <t xml:space="preserve"> 1:13.46</t>
  </si>
  <si>
    <t xml:space="preserve"> 1:12.08</t>
  </si>
  <si>
    <t xml:space="preserve"> 1:12.54</t>
  </si>
  <si>
    <t xml:space="preserve"> 1:13.86</t>
  </si>
  <si>
    <t xml:space="preserve"> 1:18.73</t>
  </si>
  <si>
    <t xml:space="preserve"> 1:12.05</t>
  </si>
  <si>
    <t xml:space="preserve"> 1:11.48</t>
  </si>
  <si>
    <t xml:space="preserve"> 1:10.70</t>
  </si>
  <si>
    <t xml:space="preserve"> 1:10.35</t>
  </si>
  <si>
    <t xml:space="preserve"> 1:10.45</t>
  </si>
  <si>
    <t xml:space="preserve"> 1:11.22</t>
  </si>
  <si>
    <t xml:space="preserve"> 1:11.75</t>
  </si>
  <si>
    <t xml:space="preserve"> 1:10.19</t>
  </si>
  <si>
    <t xml:space="preserve"> 1:08.62</t>
  </si>
  <si>
    <t xml:space="preserve"> 1:05.81</t>
  </si>
  <si>
    <t xml:space="preserve"> 1:03.94</t>
  </si>
  <si>
    <t xml:space="preserve"> 1:05.17</t>
  </si>
  <si>
    <t xml:space="preserve"> 1:08.03</t>
  </si>
  <si>
    <t xml:space="preserve"> 1:09.63</t>
  </si>
  <si>
    <t xml:space="preserve"> 1:21.95</t>
  </si>
  <si>
    <t xml:space="preserve"> 1:14.91</t>
  </si>
  <si>
    <t xml:space="preserve"> 1:21.98</t>
  </si>
  <si>
    <t xml:space="preserve"> 1:25.86</t>
  </si>
  <si>
    <t xml:space="preserve"> 1:10.72</t>
  </si>
  <si>
    <t xml:space="preserve"> 1:08.45</t>
  </si>
  <si>
    <t xml:space="preserve"> 1:06.57</t>
  </si>
  <si>
    <t xml:space="preserve"> 1:07.94</t>
  </si>
  <si>
    <t xml:space="preserve"> 1:08.22</t>
  </si>
  <si>
    <t xml:space="preserve"> 1:09.61</t>
  </si>
  <si>
    <t xml:space="preserve"> 1:05.24</t>
  </si>
  <si>
    <t xml:space="preserve"> 1:02.74</t>
  </si>
  <si>
    <t xml:space="preserve"> 1:01.04</t>
  </si>
  <si>
    <t xml:space="preserve"> 1:01.13</t>
  </si>
  <si>
    <t xml:space="preserve"> 1:04.05</t>
  </si>
  <si>
    <t xml:space="preserve"> 1:06.15</t>
  </si>
  <si>
    <t xml:space="preserve"> 1:20.96</t>
  </si>
  <si>
    <t xml:space="preserve"> 1:09.18</t>
  </si>
  <si>
    <t xml:space="preserve"> 1:07.81</t>
  </si>
  <si>
    <t xml:space="preserve"> 1:07.43</t>
  </si>
  <si>
    <t xml:space="preserve"> 1:04.10</t>
  </si>
  <si>
    <t xml:space="preserve"> 1:00.65</t>
  </si>
  <si>
    <t xml:space="preserve"> 1:00.76</t>
  </si>
  <si>
    <t xml:space="preserve"> 1:07.68</t>
  </si>
  <si>
    <t xml:space="preserve">   59.98</t>
  </si>
  <si>
    <t xml:space="preserve">   58.78</t>
  </si>
  <si>
    <t xml:space="preserve">   57.21</t>
  </si>
  <si>
    <t xml:space="preserve">   56.46</t>
  </si>
  <si>
    <t xml:space="preserve">   57.97</t>
  </si>
  <si>
    <t xml:space="preserve">   59.52</t>
  </si>
  <si>
    <t xml:space="preserve"> 5:30.06</t>
  </si>
  <si>
    <t xml:space="preserve"> 5:07.91</t>
  </si>
  <si>
    <t xml:space="preserve"> 5:15.60</t>
  </si>
  <si>
    <t xml:space="preserve"> 5:02.99</t>
  </si>
  <si>
    <t xml:space="preserve"> 4:57.26</t>
  </si>
  <si>
    <t xml:space="preserve"> 4:56.51</t>
  </si>
  <si>
    <t xml:space="preserve"> 4:53.00</t>
  </si>
  <si>
    <t xml:space="preserve"> 4:30.96</t>
  </si>
  <si>
    <t xml:space="preserve"> 4:25.67</t>
  </si>
  <si>
    <t xml:space="preserve"> 4:29.62</t>
  </si>
  <si>
    <t xml:space="preserve"> 4:39.50</t>
  </si>
  <si>
    <t xml:space="preserve"> 4:49.22</t>
  </si>
  <si>
    <t xml:space="preserve"> 4:57.52</t>
  </si>
  <si>
    <t xml:space="preserve"> 4:44.00</t>
  </si>
  <si>
    <t xml:space="preserve"> 4:47.17</t>
  </si>
  <si>
    <t xml:space="preserve"> 4:34.25</t>
  </si>
  <si>
    <t xml:space="preserve"> 4:32.07</t>
  </si>
  <si>
    <t xml:space="preserve"> 4:23.22</t>
  </si>
  <si>
    <t xml:space="preserve"> 4:25.55</t>
  </si>
  <si>
    <t xml:space="preserve"> 4:31.42</t>
  </si>
  <si>
    <t xml:space="preserve"> 4:33.53</t>
  </si>
  <si>
    <t xml:space="preserve"> 4:18.55</t>
  </si>
  <si>
    <t xml:space="preserve"> 4:10.16</t>
  </si>
  <si>
    <t xml:space="preserve"> 4:06.83</t>
  </si>
  <si>
    <t xml:space="preserve"> 3:57.22</t>
  </si>
  <si>
    <t xml:space="preserve"> 4:02.95</t>
  </si>
  <si>
    <t xml:space="preserve"> 4:08.95</t>
  </si>
  <si>
    <t xml:space="preserve"> 4:14.30</t>
  </si>
  <si>
    <t>18:30.00</t>
  </si>
  <si>
    <t>五百木ＳＣ</t>
  </si>
  <si>
    <t>ｲｵｷｽｲﾐﾝｸ</t>
  </si>
  <si>
    <t>松本　瑛騎</t>
  </si>
  <si>
    <t>ﾏﾂﾓﾄ ｴｲｷ</t>
  </si>
  <si>
    <t>伊藤　諒成</t>
  </si>
  <si>
    <t>ｲﾄｳ ﾘｮｳｾｲ</t>
  </si>
  <si>
    <t>池内　亮真</t>
  </si>
  <si>
    <t>ｲｹｳﾁ ﾘｮｳﾏ</t>
  </si>
  <si>
    <t>奥本　真心</t>
  </si>
  <si>
    <t>ｵｸﾓﾄ ｼﾝ</t>
  </si>
  <si>
    <t>玉井　央輔</t>
  </si>
  <si>
    <t>ﾀﾏｲ ｵｳｽｹ</t>
  </si>
  <si>
    <t>田村　　然</t>
  </si>
  <si>
    <t>ﾀﾑﾗ ｾﾞﾝ</t>
  </si>
  <si>
    <t>近藤　麻斗</t>
  </si>
  <si>
    <t>ｺﾝﾄﾞｳ ｱｻﾄ</t>
  </si>
  <si>
    <t>中岡　翔大</t>
  </si>
  <si>
    <t>ﾅｶｵｶ ｼｮｳﾀ</t>
  </si>
  <si>
    <t>菅野　　笙</t>
  </si>
  <si>
    <t>ｶﾝﾉ ｿｳ</t>
  </si>
  <si>
    <t>門田　煌征</t>
  </si>
  <si>
    <t>ｶﾄﾞﾀ ｺｳｾｲ</t>
  </si>
  <si>
    <t>桑村　叶海</t>
  </si>
  <si>
    <t>ｸﾜﾑﾗ ｶﾅﾐ</t>
  </si>
  <si>
    <t>田村　　菫</t>
  </si>
  <si>
    <t>ﾀﾑﾗ ｽﾐﾚ</t>
  </si>
  <si>
    <t>中岡　果音</t>
  </si>
  <si>
    <t>ﾅｶｵｶ ｶﾉﾝ</t>
  </si>
  <si>
    <t>髙岡　美空</t>
  </si>
  <si>
    <t>ﾀｶｵｶ ﾐｸ</t>
  </si>
  <si>
    <t>秀野　　葵</t>
  </si>
  <si>
    <t>ｼｭｳﾉ ｱｵｲ</t>
  </si>
  <si>
    <t>松岡　茉那</t>
  </si>
  <si>
    <t>ﾏﾂｵｶ ﾏﾅ</t>
  </si>
  <si>
    <t>井上　心稟</t>
  </si>
  <si>
    <t>ｲﾉｳｴ ｺｺﾘ</t>
  </si>
  <si>
    <t>山本　　実</t>
  </si>
  <si>
    <t>ﾔﾏﾓﾄ ﾐﾉﾘ</t>
  </si>
  <si>
    <t>小笠原美帆</t>
  </si>
  <si>
    <t>ｵｶﾞｻﾜﾗ ﾐﾎ</t>
  </si>
  <si>
    <t>玉井　恵奈</t>
  </si>
  <si>
    <t>ﾀﾏｲ ｴﾅ</t>
  </si>
  <si>
    <t>池内　杏実</t>
  </si>
  <si>
    <t>ｲｹｳﾁ ｱｽﾞﾐ</t>
  </si>
  <si>
    <t>加藤　愛理</t>
  </si>
  <si>
    <t>ｶﾄｳ ｱｲﾘ</t>
  </si>
  <si>
    <t>玉井　咲衣</t>
  </si>
  <si>
    <t>ﾀﾏｲ ｻｷｴ</t>
  </si>
  <si>
    <t>松岡　怜佳</t>
  </si>
  <si>
    <t>ﾏﾂｵｶ ﾚｲｶ</t>
  </si>
  <si>
    <t>秀野　　光</t>
  </si>
  <si>
    <t>ｼｭｳﾉ ﾋｶﾘ</t>
  </si>
  <si>
    <t>南海ＤＣ</t>
  </si>
  <si>
    <t>ﾅﾝｶｲDC</t>
  </si>
  <si>
    <t>宮内啓士郎</t>
  </si>
  <si>
    <t>ﾐﾔｳﾁ ｹｲｼﾛｳ</t>
  </si>
  <si>
    <t>白地　　凌</t>
  </si>
  <si>
    <t>ｼﾗｼﾞ ﾘｮｳ</t>
  </si>
  <si>
    <t>渡部　泰成</t>
  </si>
  <si>
    <t>ﾜﾀﾅﾍﾞ ﾀｲｾｲ</t>
  </si>
  <si>
    <t>沢田虎志朗</t>
  </si>
  <si>
    <t>ｻﾜﾀﾞ ｺｳｼﾛｳ</t>
  </si>
  <si>
    <t>玉井　悠慎</t>
  </si>
  <si>
    <t>ﾀﾏｲ ﾕｳﾏ</t>
  </si>
  <si>
    <t>井上　鳳華</t>
  </si>
  <si>
    <t>ｲﾉｳｴ ｱｹﾞﾊ</t>
  </si>
  <si>
    <t>和田菜々実</t>
  </si>
  <si>
    <t>ﾜﾀﾞ ﾅﾅﾐ</t>
  </si>
  <si>
    <t>伊須　彩葉</t>
  </si>
  <si>
    <t>ｲｽ ｲﾛﾊ</t>
  </si>
  <si>
    <t>渡部　莉央</t>
  </si>
  <si>
    <t>ﾜﾀﾅﾍﾞ ﾘｵ</t>
  </si>
  <si>
    <t>橋本すみれ</t>
  </si>
  <si>
    <t>ﾊｼﾓﾄ ｽﾐﾚ</t>
  </si>
  <si>
    <t>神野　未羽</t>
  </si>
  <si>
    <t>ｼﾞﾝﾉ ﾐｵ</t>
  </si>
  <si>
    <t>荒本　莉音</t>
  </si>
  <si>
    <t>ｱﾗﾓﾄ ﾘﾝ</t>
  </si>
  <si>
    <t>橋本　りる</t>
  </si>
  <si>
    <t>ﾊｼﾓﾄ ﾘﾙ</t>
  </si>
  <si>
    <t>ｴﾘｴｰﾙSRT</t>
  </si>
  <si>
    <t>永井　勇成</t>
  </si>
  <si>
    <t>ﾅｶﾞｲ ﾕｳｾｲ</t>
  </si>
  <si>
    <t>中田　陸翔</t>
  </si>
  <si>
    <t>ﾅｶﾀ ﾘｸﾄ</t>
  </si>
  <si>
    <t>赤野　弘幸</t>
  </si>
  <si>
    <t>ｱｶﾉ ﾋﾛﾕｷ</t>
  </si>
  <si>
    <t>玉井　豪大</t>
  </si>
  <si>
    <t>ﾀﾏｲ ｺﾞｳﾀ</t>
  </si>
  <si>
    <t>尾藤　渉大</t>
  </si>
  <si>
    <t>ﾋﾞﾄｳ ｱﾕﾄ</t>
  </si>
  <si>
    <t>脇　　章人</t>
  </si>
  <si>
    <t>ﾜｷ ｱｷﾋﾄ</t>
  </si>
  <si>
    <t>森下　泰明</t>
  </si>
  <si>
    <t>ﾓﾘｼﾀ ﾔｽｱｷ</t>
  </si>
  <si>
    <t>脇　　遼平</t>
  </si>
  <si>
    <t>ﾜｷ ﾘｮｳﾍｲ</t>
  </si>
  <si>
    <t>星川　夏伊</t>
  </si>
  <si>
    <t>ﾎｼｶﾜ ｶｲ</t>
  </si>
  <si>
    <t>内田　侑花</t>
  </si>
  <si>
    <t>ｳﾁﾀﾞ ﾕｶ</t>
  </si>
  <si>
    <t>藤原　萌叶</t>
  </si>
  <si>
    <t>ﾌｼﾞﾜﾗ ﾎﾉｶ</t>
  </si>
  <si>
    <t>青木　花音</t>
  </si>
  <si>
    <t>ｱｵｷ ﾊﾅ</t>
  </si>
  <si>
    <t>宮崎　倖歩</t>
  </si>
  <si>
    <t>ﾐﾔｻﾞｷ ﾕｷﾎ</t>
  </si>
  <si>
    <t>脇　　栞那</t>
  </si>
  <si>
    <t>ﾜｷ ｶﾝﾅ</t>
  </si>
  <si>
    <t>坂下　梨紗</t>
  </si>
  <si>
    <t>ｻｶｼﾀ ﾘｻ</t>
  </si>
  <si>
    <t>曽根芹李空</t>
  </si>
  <si>
    <t>ｿﾈ ｾﾘｱ</t>
  </si>
  <si>
    <t>野川　　陸</t>
  </si>
  <si>
    <t>ﾉｶﾞﾜ ﾘｸ</t>
  </si>
  <si>
    <t>西条ＳＣ</t>
  </si>
  <si>
    <t>ｻｲｼﾞｮｳSC</t>
  </si>
  <si>
    <t>塩出　大剛</t>
  </si>
  <si>
    <t>ｼｵﾃﾞ ﾀﾞｲｺﾞ</t>
  </si>
  <si>
    <t>松尾　秀晟</t>
  </si>
  <si>
    <t>ﾏﾂｵ ｼｭｳｾｲ</t>
  </si>
  <si>
    <t>松尾　篤城</t>
  </si>
  <si>
    <t>ﾏﾂｵ ｱﾂｷ</t>
  </si>
  <si>
    <t>石川　幸明</t>
  </si>
  <si>
    <t>ｲｼｶﾜ ｺｳﾒｲ</t>
  </si>
  <si>
    <t>二宮　彩瑛</t>
  </si>
  <si>
    <t>ﾆﾉﾐﾔ ｻｴ</t>
  </si>
  <si>
    <t>山内　美音</t>
  </si>
  <si>
    <t>ﾔﾏｳﾁ ﾐｵﾝ</t>
  </si>
  <si>
    <t>三宅　玲奈</t>
  </si>
  <si>
    <t>ﾐﾔｹ ﾚｲﾅ</t>
  </si>
  <si>
    <t>小池　真生</t>
  </si>
  <si>
    <t>ｺｲｹ ﾏｵ</t>
  </si>
  <si>
    <t>山口　尚秀</t>
  </si>
  <si>
    <t>ﾔﾏｸﾞﾁ ﾅｵﾋﾃﾞ</t>
  </si>
  <si>
    <t>ＭＧ瀬戸内</t>
  </si>
  <si>
    <t>MGｾﾄｳﾁ</t>
  </si>
  <si>
    <t>森　　大空</t>
  </si>
  <si>
    <t>ﾓﾘ ﾀﾞｲｱ</t>
  </si>
  <si>
    <t>森　　瑛心</t>
  </si>
  <si>
    <t>ﾓﾘ ｴｲｼﾝ</t>
  </si>
  <si>
    <t>田中　稔也</t>
  </si>
  <si>
    <t>ﾀﾅｶ ﾄｼﾔ</t>
  </si>
  <si>
    <t>Z-UP</t>
  </si>
  <si>
    <t>ｼﾞｰｱｯﾌﾟ</t>
  </si>
  <si>
    <t>加藤　大貴</t>
  </si>
  <si>
    <t>ｶﾄｳ ﾋﾛｷ</t>
  </si>
  <si>
    <t>西原　大護</t>
  </si>
  <si>
    <t>ﾆｼﾊﾗ ﾀﾞｲｺﾞ</t>
  </si>
  <si>
    <t>大本　祐也</t>
  </si>
  <si>
    <t>ｵｵﾓﾄ ﾕｳﾔ</t>
  </si>
  <si>
    <t>森　　天乃</t>
  </si>
  <si>
    <t>ﾓﾘ ｱﾏﾉ</t>
  </si>
  <si>
    <t>曽我部寿美</t>
  </si>
  <si>
    <t>ｿｶﾞﾍﾞ ｺﾄﾐ</t>
  </si>
  <si>
    <t>ファイブテン</t>
  </si>
  <si>
    <t>ﾌｧｲﾌﾞﾃﾝ</t>
  </si>
  <si>
    <t>真鍋　千賢</t>
  </si>
  <si>
    <t>ﾏﾅﾍﾞ ﾁｻﾄ</t>
  </si>
  <si>
    <t>岡本　悠希</t>
  </si>
  <si>
    <t>ｵｶﾓﾄ ﾕｳｷ</t>
  </si>
  <si>
    <t>白澤　　航</t>
  </si>
  <si>
    <t>ｼﾗｻﾜ ｺｳ</t>
  </si>
  <si>
    <t>森田　淳夢</t>
  </si>
  <si>
    <t>ﾓﾘﾀ ｱﾂﾑ</t>
  </si>
  <si>
    <t>渡部　隼斗</t>
  </si>
  <si>
    <t>ﾜﾀﾅﾍﾞ ﾊﾔﾄ</t>
  </si>
  <si>
    <t>大滝　陽平</t>
  </si>
  <si>
    <t>ｵｵﾀｷ ﾖｳﾍｲ</t>
  </si>
  <si>
    <t>大西　勇翔</t>
  </si>
  <si>
    <t>ｵｵﾆｼ ﾕｳﾄ</t>
  </si>
  <si>
    <t>後藤　謙斗</t>
  </si>
  <si>
    <t>ｺﾞﾄｳ ｹﾝﾄ</t>
  </si>
  <si>
    <t>髙石　健翔</t>
  </si>
  <si>
    <t>ﾀｶｲｼ ｹﾝﾄ</t>
  </si>
  <si>
    <t>吉原　壮祐</t>
  </si>
  <si>
    <t>ﾖｼﾊﾗ ｿｳｽｹ</t>
  </si>
  <si>
    <t>森田　尚斗</t>
  </si>
  <si>
    <t>ﾓﾘﾀ ﾅｵﾄ</t>
  </si>
  <si>
    <t>藤原琥太郎</t>
  </si>
  <si>
    <t>ﾌｼﾞﾜﾗ ｺﾀﾛｳ</t>
  </si>
  <si>
    <t>金田　莉東</t>
  </si>
  <si>
    <t>ｶﾈﾀﾞ ﾘﾄ</t>
  </si>
  <si>
    <t>築山　柚人</t>
  </si>
  <si>
    <t>ﾂｷﾔﾏ ﾕｳﾄ</t>
  </si>
  <si>
    <t>近藤　由都</t>
  </si>
  <si>
    <t>ｺﾝﾄﾞｳ ﾕｲﾄ</t>
  </si>
  <si>
    <t>星田　京美</t>
  </si>
  <si>
    <t>ﾎｼﾀ ﾐﾔﾋﾞ</t>
  </si>
  <si>
    <t>藤田　真央</t>
  </si>
  <si>
    <t>ﾌｼﾞﾀ ﾏｵ</t>
  </si>
  <si>
    <t>近藤　香陽</t>
  </si>
  <si>
    <t>ｺﾝﾄﾞｳ ｺﾊﾙ</t>
  </si>
  <si>
    <t>二宮　花音</t>
  </si>
  <si>
    <t>ﾆﾉﾐﾔ ｶﾉﾝ</t>
  </si>
  <si>
    <t>酒井　　淀</t>
  </si>
  <si>
    <t>ｻｶｲ ﾃﾝ</t>
  </si>
  <si>
    <t>深川　花夏</t>
  </si>
  <si>
    <t>ﾌｶｶﾞﾜ ﾊﾅ</t>
  </si>
  <si>
    <t>岡本　彩花</t>
  </si>
  <si>
    <t>ｵｶﾓﾄ ｲﾛﾊ</t>
  </si>
  <si>
    <t>成松　咲南</t>
  </si>
  <si>
    <t>ﾅﾘﾏﾂ ｻﾅ</t>
  </si>
  <si>
    <t>永井　陽菜</t>
  </si>
  <si>
    <t>ﾅｶﾞｲ ﾋﾅ</t>
  </si>
  <si>
    <t>大塚　望珠</t>
  </si>
  <si>
    <t>ｵｵﾂｶ ﾉｿﾞﾐ</t>
  </si>
  <si>
    <t>金田明泉玖</t>
  </si>
  <si>
    <t>ｶﾈﾀﾞ ｱｽｸ</t>
  </si>
  <si>
    <t>星田　一華</t>
  </si>
  <si>
    <t>ﾎｼﾀ ｲﾁｶ</t>
  </si>
  <si>
    <t>中島　妃穂</t>
  </si>
  <si>
    <t>ﾅｶｼﾏ ｷﾎ</t>
  </si>
  <si>
    <t>白石優里花</t>
  </si>
  <si>
    <t>ｼﾗｲｼ ﾕﾘｶ</t>
  </si>
  <si>
    <t>坂本　結星</t>
  </si>
  <si>
    <t>ｻｶﾓﾄ ﾕｳｾｲ</t>
  </si>
  <si>
    <t>八幡浜ＳＣ</t>
  </si>
  <si>
    <t>ﾔﾜﾀﾊﾏSC</t>
  </si>
  <si>
    <t>矢野樹一郎</t>
  </si>
  <si>
    <t>ﾔﾉ ｷｲﾁﾛｳ</t>
  </si>
  <si>
    <t>新井　篤仁</t>
  </si>
  <si>
    <t>ｱﾗｲ ｱﾂﾋﾄ</t>
  </si>
  <si>
    <t>清水進太郎</t>
  </si>
  <si>
    <t>ｼﾐｽﾞ ｼﾝﾀﾛｳ</t>
  </si>
  <si>
    <t>廣瀬　功武</t>
  </si>
  <si>
    <t>ﾋﾛｾ ｲｻﾑ</t>
  </si>
  <si>
    <t>岡本　望愛</t>
  </si>
  <si>
    <t>ｵｶﾓﾄ ﾓｱ</t>
  </si>
  <si>
    <t>上杉　美羽</t>
  </si>
  <si>
    <t>ｳｴｽｷﾞ ﾐｳ</t>
  </si>
  <si>
    <t>大竹　緒和</t>
  </si>
  <si>
    <t>ｵｵﾀｹ ｼｮﾜ</t>
  </si>
  <si>
    <t>アズサ松山</t>
  </si>
  <si>
    <t>ｱｽﾞｻﾏﾂﾔﾏ</t>
  </si>
  <si>
    <t>山﨑　創太</t>
  </si>
  <si>
    <t>ﾔﾏｻｷ ｿｳﾀ</t>
  </si>
  <si>
    <t>満汐　航士</t>
  </si>
  <si>
    <t>ﾐﾂｼｵ ｺｳｼ</t>
  </si>
  <si>
    <t>赤松　　晃</t>
  </si>
  <si>
    <t>ｱｶﾏﾂ ｱｷﾗ</t>
  </si>
  <si>
    <t>矢野　正宗</t>
  </si>
  <si>
    <t>ﾔﾉ ﾏｻﾑﾈ</t>
  </si>
  <si>
    <t>阿部　天香</t>
  </si>
  <si>
    <t>ｱﾍﾞ ﾃﾝｶ</t>
  </si>
  <si>
    <t>永田　実悠</t>
  </si>
  <si>
    <t>ﾅｶﾞﾀ ﾐﾕ</t>
  </si>
  <si>
    <t>山﨑　千世</t>
  </si>
  <si>
    <t>ﾔﾏｻｷ ﾁｾ</t>
  </si>
  <si>
    <t>ＭＧ双葉</t>
  </si>
  <si>
    <t>MGﾌﾀﾊﾞ</t>
  </si>
  <si>
    <t>青野　　空</t>
  </si>
  <si>
    <t>ｱｵﾉ ｿﾗ</t>
  </si>
  <si>
    <t>山田　睦己</t>
  </si>
  <si>
    <t>ﾔﾏﾀﾞ ﾑﾂｷ</t>
  </si>
  <si>
    <t>尾﨑　建太</t>
  </si>
  <si>
    <t>ｵｻﾞｷ ｹﾝﾀ</t>
  </si>
  <si>
    <t>山口　莉玖</t>
  </si>
  <si>
    <t>ﾔﾏｸﾞﾁ ﾘｸ</t>
  </si>
  <si>
    <t>鎌田　凌徳</t>
  </si>
  <si>
    <t>ｶﾏﾀ ﾘｮｳﾄｸ</t>
  </si>
  <si>
    <t>大河内陽介</t>
  </si>
  <si>
    <t>ｵｵｺｳﾁ ﾖｳｽｹ</t>
  </si>
  <si>
    <t>濵田　瑠美</t>
  </si>
  <si>
    <t>ﾊﾏﾀﾞ ﾙﾐ</t>
  </si>
  <si>
    <t>杉本　奈月</t>
  </si>
  <si>
    <t>ｽｷﾞﾓﾄ ﾅﾂｷ</t>
  </si>
  <si>
    <t>山口　葵生</t>
  </si>
  <si>
    <t>ﾔﾏｸﾞﾁ ｱｵｲ</t>
  </si>
  <si>
    <t>鳥生　美帆</t>
  </si>
  <si>
    <t>ﾄﾘｭｳ ﾐﾎ</t>
  </si>
  <si>
    <t>越智　美来</t>
  </si>
  <si>
    <t>ｵﾁ ﾐﾗｲ</t>
  </si>
  <si>
    <t>山田　帆夏</t>
  </si>
  <si>
    <t>ﾔﾏﾀﾞ ﾊﾝﾅ</t>
  </si>
  <si>
    <t>石原ＳＣ</t>
  </si>
  <si>
    <t>ｲｼﾊﾗ</t>
  </si>
  <si>
    <t>城戸　心呂</t>
  </si>
  <si>
    <t>ｷﾄﾞ ｺｺﾛ</t>
  </si>
  <si>
    <t>西村　一杜</t>
  </si>
  <si>
    <t>ﾆｼﾑﾗ ｶｽﾞﾄ</t>
  </si>
  <si>
    <t>兵頭　まい</t>
  </si>
  <si>
    <t>ﾋｮｳﾄﾞｳ ﾏｲ</t>
  </si>
  <si>
    <t>西窪亜須佳</t>
  </si>
  <si>
    <t>ﾆｼｸﾎﾞ ｱｽｶ</t>
  </si>
  <si>
    <t>城戸　南海</t>
  </si>
  <si>
    <t>ｷﾄﾞ ﾐﾅﾐ</t>
  </si>
  <si>
    <t>平野　　暖</t>
  </si>
  <si>
    <t>ﾋﾗﾉ ｱﾀｶ</t>
  </si>
  <si>
    <t>フィッタ松山</t>
  </si>
  <si>
    <t>ﾌｨｯﾀﾏﾂﾔﾏ</t>
  </si>
  <si>
    <t>小野　寛生</t>
  </si>
  <si>
    <t>ｵﾉ ｶﾝｾｲ</t>
  </si>
  <si>
    <t>永田　　空</t>
  </si>
  <si>
    <t>ﾅｶﾞﾀ ｿﾗ</t>
  </si>
  <si>
    <t>八重川　輝</t>
  </si>
  <si>
    <t>ﾔｴｶﾜ ﾃﾙ</t>
  </si>
  <si>
    <t>前田　湊仁</t>
  </si>
  <si>
    <t>ﾏｴﾀﾞ ﾐﾅﾄ</t>
  </si>
  <si>
    <t>藤並　拓郎</t>
  </si>
  <si>
    <t>ﾌｼﾞﾅﾐ ﾀｸﾛｳ</t>
  </si>
  <si>
    <t>山田　朔久</t>
  </si>
  <si>
    <t>ﾔﾏﾀﾞ ｻｸ</t>
  </si>
  <si>
    <t>久保　嘉輝</t>
  </si>
  <si>
    <t>ｸﾎﾞ ﾖｼｷ</t>
  </si>
  <si>
    <t>平田　克貴</t>
  </si>
  <si>
    <t>ﾋﾗﾀ ｶﾂｷ</t>
  </si>
  <si>
    <t>末久　敦士</t>
  </si>
  <si>
    <t>ｽｴﾋｻ ｱﾂｼ</t>
  </si>
  <si>
    <t>樋口　航志</t>
  </si>
  <si>
    <t>ﾋｸﾞﾁ ｺｳｼ</t>
  </si>
  <si>
    <t>藤並　幹太</t>
  </si>
  <si>
    <t>ﾌｼﾞﾅﾐ ｶﾝﾀ</t>
  </si>
  <si>
    <t>久保　勇人</t>
  </si>
  <si>
    <t>ｸﾎﾞ ﾕｳﾄ</t>
  </si>
  <si>
    <t>井村　遥翔</t>
  </si>
  <si>
    <t>ｲﾑﾗ ﾊﾙﾄ</t>
  </si>
  <si>
    <t>松岡誠士郎</t>
  </si>
  <si>
    <t>ﾏﾂｵｶ ｾｲｼﾛｳ</t>
  </si>
  <si>
    <t>高山　勝輝</t>
  </si>
  <si>
    <t>ﾀｶﾔﾏ ｶﾂｷ</t>
  </si>
  <si>
    <t>高橋　良征</t>
  </si>
  <si>
    <t>ﾀｶﾊｼ ﾘｮｳｾｲ</t>
  </si>
  <si>
    <t>平岡　昊大</t>
  </si>
  <si>
    <t>ﾋﾗｵｶ ｺｳﾀﾞｲ</t>
  </si>
  <si>
    <t>荒谷　結奏</t>
  </si>
  <si>
    <t>ｱﾗﾀﾆ ﾕｶﾅ</t>
  </si>
  <si>
    <t>乃万　美嘉</t>
  </si>
  <si>
    <t>ﾉﾏ ﾐｶ</t>
  </si>
  <si>
    <t>西田　瑚雪</t>
  </si>
  <si>
    <t>ﾆｼﾀﾞ ｺﾕｷ</t>
  </si>
  <si>
    <t>山本　涼華</t>
  </si>
  <si>
    <t>ﾔﾏﾓﾄ ｽｽﾞｶ</t>
  </si>
  <si>
    <t>得永　法花</t>
  </si>
  <si>
    <t>ﾄｸﾅｶﾞ ﾎﾉｶ</t>
  </si>
  <si>
    <t>高橋　佐和</t>
  </si>
  <si>
    <t>ﾀｶﾊｼ ｻﾜ</t>
  </si>
  <si>
    <t>塚本　理華</t>
  </si>
  <si>
    <t>ﾂｶﾓﾄ ﾘｶ</t>
  </si>
  <si>
    <t>吉井　咲愛</t>
  </si>
  <si>
    <t>ﾖｼｲ ｻｴ</t>
  </si>
  <si>
    <t>渡部　花音</t>
  </si>
  <si>
    <t>ﾜﾀﾅﾍﾞ ｶﾉﾝ</t>
  </si>
  <si>
    <t>星山　心愛</t>
  </si>
  <si>
    <t>ﾎｼﾔﾏ ｺｺ</t>
  </si>
  <si>
    <t>フィッタ重信</t>
  </si>
  <si>
    <t>ﾌｨｯﾀｼｹﾞﾉ</t>
  </si>
  <si>
    <t>久保田凌太朗</t>
  </si>
  <si>
    <t>ｸﾎﾞﾀ ﾘｮｳﾀﾛｳ</t>
  </si>
  <si>
    <t>髙橋　昂大</t>
  </si>
  <si>
    <t>ﾀｶﾊｼ ｺｳｷ</t>
  </si>
  <si>
    <t>山田　航平</t>
  </si>
  <si>
    <t>ﾔﾏﾀﾞ ｺｳﾍｲ</t>
  </si>
  <si>
    <t>北脇　雄大</t>
  </si>
  <si>
    <t>ｷﾀﾜｷ ﾕｳﾀﾞｲ</t>
  </si>
  <si>
    <t>十亀　優哉</t>
  </si>
  <si>
    <t>ｿｶﾞﾒ ﾏｻﾔ</t>
  </si>
  <si>
    <t>長野　篤生</t>
  </si>
  <si>
    <t>ﾅｶﾞﾉ ｱﾂｷ</t>
  </si>
  <si>
    <t>枡野　　雅</t>
  </si>
  <si>
    <t>ﾏｽﾉ ﾐﾔﾋﾞ</t>
  </si>
  <si>
    <t>中谷　栄翔</t>
  </si>
  <si>
    <t>ﾅｶﾀﾆ ｴｲﾄ</t>
  </si>
  <si>
    <t>和田　夏樹</t>
  </si>
  <si>
    <t>ﾜﾀﾞ ﾅﾂｷ</t>
  </si>
  <si>
    <t>越智　佳澄</t>
  </si>
  <si>
    <t>ｵﾁ ｶｽﾐ</t>
  </si>
  <si>
    <t>田丸　一花</t>
  </si>
  <si>
    <t>ﾀﾏﾙ ｲﾁｶ</t>
  </si>
  <si>
    <t>川添　美結</t>
  </si>
  <si>
    <t>ｶﾜｿｴ ﾐﾕ</t>
  </si>
  <si>
    <t>参川　莉子</t>
  </si>
  <si>
    <t>ｻﾝｶﾞﾜ ﾘｺ</t>
  </si>
  <si>
    <t>中田　律子</t>
  </si>
  <si>
    <t>ﾅｶﾀ ﾘﾂｺ</t>
  </si>
  <si>
    <t>神野　心愛</t>
  </si>
  <si>
    <t>ｼﾞﾝﾉ ﾐｱ</t>
  </si>
  <si>
    <t>小田　花純</t>
  </si>
  <si>
    <t>ｵﾀﾞ ｶｽﾐ</t>
  </si>
  <si>
    <t>田中　莉菜</t>
  </si>
  <si>
    <t>ﾀﾅｶ ﾘﾅ</t>
  </si>
  <si>
    <t>杉下　結香</t>
  </si>
  <si>
    <t>ｽｷﾞｼﾀ ﾕｳｶ</t>
  </si>
  <si>
    <t>大石　千尋</t>
  </si>
  <si>
    <t>ｵｵｲｼ ﾁﾋﾛ</t>
  </si>
  <si>
    <t>渡部　仁絵</t>
  </si>
  <si>
    <t>ﾜﾀﾅﾍﾞ ﾋﾄｴ</t>
  </si>
  <si>
    <t>田丸　咲花</t>
  </si>
  <si>
    <t>ﾀﾏﾙ ｴﾐｶ</t>
  </si>
  <si>
    <t>髙橋　希光</t>
  </si>
  <si>
    <t>ﾀｶﾊｼ ﾙﾐ</t>
  </si>
  <si>
    <t>小田　　楓</t>
  </si>
  <si>
    <t>ｵﾀﾞ ｶｴﾃﾞ</t>
  </si>
  <si>
    <t>大野ひより</t>
  </si>
  <si>
    <t>ｵｵﾉ ﾋﾖﾘ</t>
  </si>
  <si>
    <t>渡部　美仁</t>
  </si>
  <si>
    <t>ﾜﾀﾅﾍﾞ ﾐｻﾄ</t>
  </si>
  <si>
    <t>リー保内</t>
  </si>
  <si>
    <t>ﾘｰﾎﾅｲ</t>
  </si>
  <si>
    <t>竹井　絢翔</t>
  </si>
  <si>
    <t>ﾀｹｲ ｱﾔﾄ</t>
  </si>
  <si>
    <t>新瀬　友太</t>
  </si>
  <si>
    <t>ｼﾝｾ ﾕｳﾀ</t>
  </si>
  <si>
    <t>井関　浩雅</t>
  </si>
  <si>
    <t>ｲｾｷ ｺｳｶﾞ</t>
  </si>
  <si>
    <t>玉井　淳規</t>
  </si>
  <si>
    <t>ﾀﾏｲ ｱﾂｷ</t>
  </si>
  <si>
    <t>長谷川　蓮</t>
  </si>
  <si>
    <t>ﾊｾｶﾞﾜ ﾚﾝ</t>
  </si>
  <si>
    <t>三好　郁哉</t>
  </si>
  <si>
    <t>ﾐﾖｼ ﾌﾐﾔ</t>
  </si>
  <si>
    <t>髙藤　颯心</t>
  </si>
  <si>
    <t>ﾀｶﾌｼﾞ ｿｳｼ</t>
  </si>
  <si>
    <t>濱田虎太朗</t>
  </si>
  <si>
    <t>ﾊﾏﾀﾞ ｺﾀﾛｳ</t>
  </si>
  <si>
    <t>大西　紗羅</t>
  </si>
  <si>
    <t>ｵｵﾆｼ ｻﾗ</t>
  </si>
  <si>
    <t>宇都宮由奈</t>
  </si>
  <si>
    <t>ｳﾂﾉﾐﾔ ﾕﾅ</t>
  </si>
  <si>
    <t>兵頭　萌綾</t>
  </si>
  <si>
    <t>ﾋｮｳﾄﾞｳ ﾓｱ</t>
  </si>
  <si>
    <t>町田　結菜</t>
  </si>
  <si>
    <t>ﾏﾁﾀﾞ ﾕｳﾅ</t>
  </si>
  <si>
    <t>中田　楓歌</t>
  </si>
  <si>
    <t>ﾅｶﾀ ﾌｳｶ</t>
  </si>
  <si>
    <t>谷口　瑠奈</t>
  </si>
  <si>
    <t>ﾀﾆｸﾞﾁ ﾙﾅ</t>
  </si>
  <si>
    <t>フィッタ吉田</t>
  </si>
  <si>
    <t>ﾌｨｯﾀﾖｼﾀﾞ</t>
  </si>
  <si>
    <t>渡邊　樹身</t>
  </si>
  <si>
    <t>ﾜﾀﾅﾍﾞ ｼﾞｭﾐ</t>
  </si>
  <si>
    <t>畔地　俊輔</t>
  </si>
  <si>
    <t>ｱｾﾞﾁ ｼｭﾝｽｹ</t>
  </si>
  <si>
    <t>水谷　心実</t>
  </si>
  <si>
    <t>ﾐｽﾞﾀﾆ ｺﾉﾐ</t>
  </si>
  <si>
    <t>中村　美咲</t>
  </si>
  <si>
    <t>ﾅｶﾑﾗ ﾐｻ</t>
  </si>
  <si>
    <t>小島　侑芭</t>
  </si>
  <si>
    <t>ｺｼﾞﾏ ﾕｷﾊ</t>
  </si>
  <si>
    <t>古川　咲吏</t>
  </si>
  <si>
    <t>ﾌﾙｶﾜ ｻﾘ</t>
  </si>
  <si>
    <t>髙山　弥久</t>
  </si>
  <si>
    <t>ﾀｶﾔﾏ ﾐｸ</t>
  </si>
  <si>
    <t>西山承太郎</t>
  </si>
  <si>
    <t>ﾆｼﾔﾏ ｼﾞｮｳﾀﾛｳ</t>
  </si>
  <si>
    <t>Ryuow</t>
  </si>
  <si>
    <t>ryuow</t>
  </si>
  <si>
    <t>竹本　大輝</t>
  </si>
  <si>
    <t>ﾀｹﾓﾄ ﾀﾞｲｷ</t>
  </si>
  <si>
    <t>井上　幹雄</t>
  </si>
  <si>
    <t>ｲﾉｳｴ ﾐｷｵ</t>
  </si>
  <si>
    <t>松本　韻生</t>
  </si>
  <si>
    <t>ﾏﾂﾓﾄ ﾋﾋﾞｷ</t>
  </si>
  <si>
    <t>石村　思穏</t>
  </si>
  <si>
    <t>ｲｼﾑﾗ ｼｵﾝ</t>
  </si>
  <si>
    <t>山田優里也</t>
  </si>
  <si>
    <t>ﾔﾏﾀﾞ ﾕﾘﾔ</t>
  </si>
  <si>
    <t>前田　京香</t>
  </si>
  <si>
    <t>ﾏｴﾀﾞ ｷｮｳｶ</t>
  </si>
  <si>
    <t>平井　結月</t>
  </si>
  <si>
    <t>ﾋﾗｲ ﾕﾂﾞｷ</t>
  </si>
  <si>
    <t>中村　心都</t>
  </si>
  <si>
    <t>ﾅｶﾑﾗ ｺﾄ</t>
  </si>
  <si>
    <t>石原孝太郎</t>
  </si>
  <si>
    <t>ｲｼﾊﾗ ｺｳﾀﾛｳ</t>
  </si>
  <si>
    <t>ﾌｧｲﾌﾞﾃﾝ東予</t>
  </si>
  <si>
    <t>ﾌｧｲﾌﾞﾃﾝﾄ</t>
  </si>
  <si>
    <t>石原　凌介</t>
  </si>
  <si>
    <t>ｲｼﾊﾗ ﾘｮｳｽｹ</t>
  </si>
  <si>
    <t>橋本　怜和</t>
  </si>
  <si>
    <t>ﾊｼﾓﾄ ﾚｵ</t>
  </si>
  <si>
    <t>尾田　絆莉</t>
  </si>
  <si>
    <t>ｵﾀﾞ ﾊﾞﾝﾘ</t>
  </si>
  <si>
    <t>宇佐美弥市</t>
  </si>
  <si>
    <t>ｳｻﾐ ﾔｲﾁ</t>
  </si>
  <si>
    <t>井下　耀翔</t>
  </si>
  <si>
    <t>ｲﾉｼﾀ ｱｷﾄ</t>
  </si>
  <si>
    <t>藤井　愛莉</t>
  </si>
  <si>
    <t>ﾌｼﾞｲ ｱｲﾘ</t>
  </si>
  <si>
    <t>佐々木結萌</t>
  </si>
  <si>
    <t>ｻｻｷ ﾕﾒ</t>
  </si>
  <si>
    <t>宮崎　羽叶</t>
  </si>
  <si>
    <t>ﾐﾔｻﾞｷ ﾜｶﾅ</t>
  </si>
  <si>
    <t>ﾌｨｯﾀｴﾐﾌﾙ松前</t>
  </si>
  <si>
    <t>ﾌｨｯﾀｴﾐﾌﾙ</t>
  </si>
  <si>
    <t>忽那　海音</t>
  </si>
  <si>
    <t>ｸﾂﾅ ｶｲﾄ</t>
  </si>
  <si>
    <t>兵頭虎太朗</t>
  </si>
  <si>
    <t>ﾋｮｳﾄﾞｳ ｺﾀﾛｳ</t>
  </si>
  <si>
    <t>谷　　宗賢</t>
  </si>
  <si>
    <t>ﾀﾆ ｼｭｳｹﾝ</t>
  </si>
  <si>
    <t>長野　愛斗</t>
  </si>
  <si>
    <t>ﾅｶﾞﾉ ﾏﾅﾄ</t>
  </si>
  <si>
    <t>明比　琉斗</t>
  </si>
  <si>
    <t>ｱｹﾋﾞ ﾙｲﾄ</t>
  </si>
  <si>
    <t>松本　拓真</t>
  </si>
  <si>
    <t>ﾏﾂﾓﾄ ﾀｸﾏ</t>
  </si>
  <si>
    <t>宇都宮　充</t>
  </si>
  <si>
    <t>ｳﾂﾉﾐﾔ ｼｭｳ</t>
  </si>
  <si>
    <t>山下　　陸</t>
  </si>
  <si>
    <t>ﾔﾏｼﾀ ﾘｸ</t>
  </si>
  <si>
    <t>鶴田　勇心</t>
  </si>
  <si>
    <t>ﾂﾙﾀ ﾕｳｼﾝ</t>
  </si>
  <si>
    <t>西岡　　駿</t>
  </si>
  <si>
    <t>ﾆｼｵｶ ｼｭﾝ</t>
  </si>
  <si>
    <t>弓達　　悠</t>
  </si>
  <si>
    <t>ﾕﾀﾞﾃ ﾊﾙ</t>
  </si>
  <si>
    <t>内藤　結華</t>
  </si>
  <si>
    <t>ﾅｲﾄｳ ﾕｲｶ</t>
  </si>
  <si>
    <t>森實　乃愛</t>
  </si>
  <si>
    <t>ﾓﾘｻﾞﾈ ﾉｱ</t>
  </si>
  <si>
    <t>渡邊　杏奈</t>
  </si>
  <si>
    <t>ﾜﾀﾅﾍﾞ ｱﾝﾅ</t>
  </si>
  <si>
    <t>忽那　風香</t>
  </si>
  <si>
    <t>ｸﾂﾅ ﾌｳｶ</t>
  </si>
  <si>
    <t>黒田　　菫</t>
  </si>
  <si>
    <t>ｸﾛﾀﾞ ｽﾐﾚ</t>
  </si>
  <si>
    <t>木村さくら</t>
  </si>
  <si>
    <t>ｷﾑﾗ ｻｸﾗ</t>
  </si>
  <si>
    <t>武智　咲來</t>
  </si>
  <si>
    <t>ﾀｹﾁ ｻｸﾗ</t>
  </si>
  <si>
    <t>渡邊　柚希</t>
  </si>
  <si>
    <t>ﾜﾀﾅﾍﾞ ﾕｽﾞｷ</t>
  </si>
  <si>
    <t>松浦　有里</t>
  </si>
  <si>
    <t>ﾏﾂｳﾗ ﾕｳﾘ</t>
  </si>
  <si>
    <t>古川　夏妃</t>
  </si>
  <si>
    <t>ﾌﾙｶﾜ ﾅﾂｷ</t>
  </si>
  <si>
    <t>此下　栞奈</t>
  </si>
  <si>
    <t>ｺﾉｼﾀ ｶﾝﾅ</t>
  </si>
  <si>
    <t>兵頭　杏南</t>
  </si>
  <si>
    <t>ﾋｮｳﾄﾞｳ ｱﾝﾅ</t>
  </si>
  <si>
    <t>鶴田　梨心</t>
  </si>
  <si>
    <t>ﾂﾙﾀ ﾘｺ</t>
  </si>
  <si>
    <t>徳永圭太朗</t>
  </si>
  <si>
    <t>ﾄｸﾅｶﾞ ｹｲﾀﾛｳ</t>
  </si>
  <si>
    <t>ﾌｨｯﾀ川之江</t>
  </si>
  <si>
    <t>ﾌｨｯﾀｶﾜﾉｴ</t>
  </si>
  <si>
    <t>森實　真江</t>
  </si>
  <si>
    <t>ﾓﾘｻﾞﾈ ﾏｴ</t>
  </si>
  <si>
    <t>徳永　心美</t>
  </si>
  <si>
    <t>ﾄｸﾅｶﾞ ｺｺﾐ</t>
  </si>
  <si>
    <t>石川　沙来</t>
  </si>
  <si>
    <t>ｲｼｶﾜ ｻﾗ</t>
  </si>
  <si>
    <t>MESSA</t>
  </si>
  <si>
    <t>宇都宮彰斗</t>
  </si>
  <si>
    <t>ｳﾂﾉﾐﾔ ｱｷﾄ</t>
  </si>
  <si>
    <t>土居　蒼空</t>
  </si>
  <si>
    <t>ﾄﾞｲ ｿﾗ</t>
  </si>
  <si>
    <t>土居　愛宙</t>
  </si>
  <si>
    <t>ﾄﾞｲ ﾏﾅﾄ</t>
  </si>
  <si>
    <t>熊坂　玲那</t>
  </si>
  <si>
    <t>ｸﾏｻｶ ﾚﾅ</t>
  </si>
  <si>
    <t>岡本　心陽</t>
  </si>
  <si>
    <t>ｵｶﾓﾄ ｺﾊﾙ</t>
  </si>
  <si>
    <t>村上　愛莉</t>
  </si>
  <si>
    <t>ﾑﾗｶﾐ ｱｲﾘ</t>
  </si>
  <si>
    <t>しまなみST</t>
  </si>
  <si>
    <t>ｼﾏﾅﾐST</t>
  </si>
  <si>
    <t>渡邊　莉友</t>
  </si>
  <si>
    <t>ﾜﾀﾅﾍﾞ ﾘﾄ</t>
  </si>
  <si>
    <t>日淺　　華</t>
  </si>
  <si>
    <t>ﾋｱｻ ﾊﾅ</t>
  </si>
  <si>
    <t>矢野　凪菜</t>
  </si>
  <si>
    <t>ﾔﾉ ﾅﾅ</t>
  </si>
  <si>
    <t>AzuMax</t>
  </si>
  <si>
    <t>藤田　莉帆</t>
  </si>
  <si>
    <t>ﾌｼﾞﾀ ﾘﾎ</t>
  </si>
  <si>
    <t>ﾓｰﾆSS</t>
  </si>
  <si>
    <t>二宮　亮輔</t>
  </si>
  <si>
    <t>ﾆﾉﾐﾔ ﾘｮｳｽｹ</t>
  </si>
  <si>
    <t>坂本　千紘</t>
  </si>
  <si>
    <t>ｻｶﾓﾄ ﾁﾋﾛ</t>
  </si>
  <si>
    <t>善家　小夏</t>
  </si>
  <si>
    <t>ｾﾞﾝｹ ｺﾅﾂ</t>
  </si>
  <si>
    <t>那須　星羅</t>
  </si>
  <si>
    <t>ﾅｽ ｾｲﾗ</t>
  </si>
  <si>
    <t>柴田　紗希</t>
  </si>
  <si>
    <t>ｼﾊﾞﾀ ｻｷ</t>
  </si>
  <si>
    <t>川中　陽菜</t>
  </si>
  <si>
    <t>ｶﾜﾅｶ ﾊﾙﾅ</t>
  </si>
  <si>
    <t>濱田　莉子</t>
  </si>
  <si>
    <t>ﾊﾏﾀﾞ ﾘｺ</t>
  </si>
  <si>
    <t>えいしSC北条</t>
  </si>
  <si>
    <t>ｴｲｼﾎｳｼﾞｮ</t>
  </si>
  <si>
    <t>谷本　　暁</t>
  </si>
  <si>
    <t>ﾀﾆﾓﾄ ｱｷﾗ</t>
  </si>
  <si>
    <t>越智心桜莉</t>
  </si>
  <si>
    <t>ｵﾁ ﾐｵﾘ</t>
  </si>
  <si>
    <t>吉田　千暁</t>
  </si>
  <si>
    <t>ﾖｼﾀﾞ ﾁｱｷ</t>
  </si>
  <si>
    <t>長井　　仁</t>
  </si>
  <si>
    <t>ﾅｶﾞｲ ﾆﾁｶ</t>
  </si>
  <si>
    <t>えいしSC砥部</t>
  </si>
  <si>
    <t>ｴｲｼSCﾄﾍﾞ</t>
  </si>
  <si>
    <t>窪田菜々望</t>
  </si>
  <si>
    <t>ｸﾎﾞﾀ ﾅﾅﾐ</t>
  </si>
  <si>
    <t>谷本いづみ</t>
  </si>
  <si>
    <t>ﾀﾆﾓﾄ ｲﾂﾞﾐ</t>
  </si>
  <si>
    <t>冲江　葵翔</t>
  </si>
  <si>
    <t>ｵｷｴ ｱｵﾄ</t>
  </si>
  <si>
    <t>AQUA</t>
  </si>
  <si>
    <t>村田　　楓</t>
  </si>
  <si>
    <t>ﾑﾗﾀ ｶｴﾃﾞ</t>
  </si>
  <si>
    <t>小松　久人</t>
  </si>
  <si>
    <t>ｺﾏﾂ ﾋｻﾄ</t>
  </si>
  <si>
    <t>高見　俐寿</t>
  </si>
  <si>
    <t>ﾀｶﾐ ﾘｼﾞｭ</t>
  </si>
  <si>
    <t>松下　昂正</t>
  </si>
  <si>
    <t>ﾏﾂｼﾀ ｺｳｾｲ</t>
  </si>
  <si>
    <t>水国みいな</t>
  </si>
  <si>
    <t>ﾐｽﾞｸﾆ ﾐｲﾅ</t>
  </si>
  <si>
    <t>清田　俐帆</t>
  </si>
  <si>
    <t>ｷﾖﾀ ﾘﾎ</t>
  </si>
  <si>
    <t>村田　　椛</t>
  </si>
  <si>
    <t>ﾑﾗﾀ ﾓﾐｼﾞ</t>
  </si>
  <si>
    <t>斎藤　　詩</t>
  </si>
  <si>
    <t>ｻｲﾄｳ ｳﾀ</t>
  </si>
  <si>
    <t>瀬良奈々美</t>
  </si>
  <si>
    <t>ｾﾗ ﾅﾅﾐ</t>
  </si>
  <si>
    <t>近藤　優大</t>
  </si>
  <si>
    <t>ｺﾝﾄﾞｳ ﾕｳﾀﾞｲ</t>
  </si>
  <si>
    <t>えいしSC松山</t>
  </si>
  <si>
    <t>ｴｲｼﾏﾂﾔﾏ</t>
  </si>
  <si>
    <t>田井　雄斗</t>
  </si>
  <si>
    <t>ﾀｲ ﾕｳﾄ</t>
  </si>
  <si>
    <t>岡田　英明</t>
  </si>
  <si>
    <t>ｵｶﾀﾞ ﾋﾃﾞｱｷ</t>
  </si>
  <si>
    <t>大野　結菜</t>
  </si>
  <si>
    <t>ｵｵﾉ ﾕﾅ</t>
  </si>
  <si>
    <t>岡田　真奈</t>
  </si>
  <si>
    <t>ｵｶﾀﾞ ﾏﾅ</t>
  </si>
  <si>
    <t>10</t>
  </si>
  <si>
    <t>11歳</t>
  </si>
  <si>
    <t>11</t>
  </si>
  <si>
    <t>12歳</t>
  </si>
  <si>
    <t>12</t>
  </si>
  <si>
    <t>13~14歳</t>
  </si>
  <si>
    <t>13-14</t>
  </si>
  <si>
    <t>15~16歳</t>
  </si>
  <si>
    <t>15-16</t>
  </si>
  <si>
    <t>11~12歳</t>
  </si>
  <si>
    <t>11-12</t>
  </si>
  <si>
    <t>ﾑｻﾍﾞﾂ</t>
  </si>
  <si>
    <t>表示用競技番号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</si>
</sst>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yyyy/m/d;@"/>
  </numFmts>
  <fonts count="15" x14ac:knownFonts="1">
    <font>
      <sz val="11"/>
      <color theme="1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HG明朝B"/>
      <family val="1"/>
      <charset val="128"/>
    </font>
    <font>
      <sz val="11"/>
      <color theme="1"/>
      <name val="HG明朝B"/>
      <family val="1"/>
      <charset val="128"/>
    </font>
    <font>
      <u val="double"/>
      <sz val="20"/>
      <color theme="1"/>
      <name val="HG明朝B"/>
      <family val="1"/>
      <charset val="128"/>
    </font>
    <font>
      <u val="double"/>
      <sz val="11"/>
      <color theme="1"/>
      <name val="HG明朝B"/>
      <family val="1"/>
      <charset val="128"/>
    </font>
    <font>
      <u/>
      <sz val="11"/>
      <color theme="1"/>
      <name val="HG明朝B"/>
      <family val="1"/>
      <charset val="128"/>
    </font>
    <font>
      <b/>
      <sz val="11"/>
      <color theme="1"/>
      <name val="HG明朝B"/>
      <family val="1"/>
      <charset val="128"/>
    </font>
    <font>
      <sz val="9"/>
      <color theme="1"/>
      <name val="HG明朝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15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0" fontId="5" fillId="0" borderId="0" xfId="2">
      <alignment vertical="center"/>
    </xf>
    <xf numFmtId="0" fontId="5" fillId="3" borderId="7" xfId="2" applyFill="1" applyBorder="1">
      <alignment vertical="center"/>
    </xf>
    <xf numFmtId="176" fontId="0" fillId="0" borderId="0" xfId="0" applyNumberFormat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justify" vertical="center"/>
    </xf>
    <xf numFmtId="0" fontId="10" fillId="0" borderId="0" xfId="1" applyFont="1" applyAlignment="1">
      <alignment vertical="center"/>
    </xf>
    <xf numFmtId="0" fontId="9" fillId="0" borderId="0" xfId="1" applyFont="1"/>
    <xf numFmtId="0" fontId="9" fillId="0" borderId="2" xfId="1" applyFont="1" applyBorder="1" applyAlignment="1">
      <alignment horizontal="center"/>
    </xf>
    <xf numFmtId="0" fontId="9" fillId="0" borderId="2" xfId="1" applyFont="1" applyBorder="1"/>
    <xf numFmtId="0" fontId="11" fillId="0" borderId="0" xfId="1" applyFont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40" xfId="1" applyFont="1" applyBorder="1" applyAlignment="1">
      <alignment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9" fillId="0" borderId="40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5" borderId="33" xfId="1" applyFont="1" applyFill="1" applyBorder="1" applyAlignment="1" applyProtection="1">
      <alignment horizontal="center" vertical="center"/>
      <protection locked="0"/>
    </xf>
    <xf numFmtId="0" fontId="9" fillId="5" borderId="34" xfId="1" applyFont="1" applyFill="1" applyBorder="1" applyAlignment="1" applyProtection="1">
      <alignment horizontal="center" vertical="center"/>
      <protection locked="0"/>
    </xf>
    <xf numFmtId="0" fontId="9" fillId="5" borderId="35" xfId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5" borderId="39" xfId="1" applyFont="1" applyFill="1" applyBorder="1" applyAlignment="1" applyProtection="1">
      <alignment horizontal="center" vertical="center" shrinkToFit="1"/>
      <protection locked="0"/>
    </xf>
    <xf numFmtId="0" fontId="9" fillId="5" borderId="37" xfId="1" applyFont="1" applyFill="1" applyBorder="1" applyAlignment="1" applyProtection="1">
      <alignment horizontal="center" vertical="center" shrinkToFit="1"/>
      <protection locked="0"/>
    </xf>
    <xf numFmtId="0" fontId="13" fillId="0" borderId="37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shrinkToFit="1"/>
    </xf>
    <xf numFmtId="0" fontId="9" fillId="5" borderId="29" xfId="1" applyFont="1" applyFill="1" applyBorder="1" applyAlignment="1" applyProtection="1">
      <alignment horizontal="center" vertical="center" shrinkToFit="1"/>
      <protection locked="0"/>
    </xf>
    <xf numFmtId="0" fontId="9" fillId="5" borderId="27" xfId="1" applyFont="1" applyFill="1" applyBorder="1" applyAlignment="1" applyProtection="1">
      <alignment horizontal="center" vertical="center" shrinkToFit="1"/>
      <protection locked="0"/>
    </xf>
    <xf numFmtId="0" fontId="9" fillId="0" borderId="30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5" borderId="16" xfId="1" applyFont="1" applyFill="1" applyBorder="1" applyAlignment="1" applyProtection="1">
      <alignment horizontal="center" vertical="center"/>
      <protection locked="0"/>
    </xf>
    <xf numFmtId="0" fontId="9" fillId="5" borderId="17" xfId="1" applyFont="1" applyFill="1" applyBorder="1" applyAlignment="1" applyProtection="1">
      <alignment horizontal="center" vertical="center"/>
      <protection locked="0"/>
    </xf>
    <xf numFmtId="0" fontId="9" fillId="5" borderId="18" xfId="1" applyFont="1" applyFill="1" applyBorder="1" applyAlignment="1" applyProtection="1">
      <alignment horizontal="center" vertical="center"/>
      <protection locked="0"/>
    </xf>
    <xf numFmtId="0" fontId="9" fillId="0" borderId="23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5" borderId="6" xfId="1" applyFont="1" applyFill="1" applyBorder="1" applyAlignment="1" applyProtection="1">
      <alignment horizontal="center" vertical="center" shrinkToFit="1"/>
      <protection locked="0"/>
    </xf>
    <xf numFmtId="0" fontId="9" fillId="5" borderId="3" xfId="1" applyFont="1" applyFill="1" applyBorder="1" applyAlignment="1" applyProtection="1">
      <alignment horizontal="center" vertical="center" shrinkToFit="1"/>
      <protection locked="0"/>
    </xf>
    <xf numFmtId="0" fontId="9" fillId="0" borderId="25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 shrinkToFit="1"/>
    </xf>
    <xf numFmtId="0" fontId="9" fillId="5" borderId="19" xfId="1" applyFont="1" applyFill="1" applyBorder="1" applyAlignment="1" applyProtection="1">
      <alignment horizontal="center" vertical="center" shrinkToFit="1"/>
      <protection locked="0"/>
    </xf>
    <xf numFmtId="0" fontId="9" fillId="5" borderId="17" xfId="1" applyFont="1" applyFill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9" fillId="5" borderId="2" xfId="1" applyFont="1" applyFill="1" applyBorder="1" applyAlignment="1" applyProtection="1">
      <alignment horizontal="center" vertical="center"/>
      <protection locked="0"/>
    </xf>
    <xf numFmtId="0" fontId="9" fillId="5" borderId="26" xfId="1" applyFont="1" applyFill="1" applyBorder="1" applyAlignment="1" applyProtection="1">
      <alignment horizontal="center" vertical="center"/>
      <protection locked="0"/>
    </xf>
    <xf numFmtId="0" fontId="9" fillId="5" borderId="27" xfId="1" applyFont="1" applyFill="1" applyBorder="1" applyAlignment="1" applyProtection="1">
      <alignment horizontal="center" vertical="center"/>
      <protection locked="0"/>
    </xf>
    <xf numFmtId="0" fontId="9" fillId="5" borderId="28" xfId="1" applyFont="1" applyFill="1" applyBorder="1" applyAlignment="1" applyProtection="1">
      <alignment horizontal="center" vertical="center"/>
      <protection locked="0"/>
    </xf>
    <xf numFmtId="0" fontId="14" fillId="0" borderId="37" xfId="1" applyFont="1" applyBorder="1" applyAlignment="1">
      <alignment horizontal="left" vertical="center"/>
    </xf>
    <xf numFmtId="0" fontId="9" fillId="5" borderId="26" xfId="1" applyFont="1" applyFill="1" applyBorder="1" applyAlignment="1" applyProtection="1">
      <alignment horizontal="center" vertical="center" shrinkToFit="1"/>
      <protection locked="0"/>
    </xf>
    <xf numFmtId="0" fontId="9" fillId="0" borderId="27" xfId="1" applyFont="1" applyBorder="1" applyAlignment="1">
      <alignment horizontal="left" vertical="center"/>
    </xf>
    <xf numFmtId="0" fontId="9" fillId="0" borderId="28" xfId="1" applyFont="1" applyBorder="1" applyAlignment="1">
      <alignment horizontal="left" vertical="center"/>
    </xf>
    <xf numFmtId="0" fontId="9" fillId="5" borderId="23" xfId="1" applyFont="1" applyFill="1" applyBorder="1" applyAlignment="1" applyProtection="1">
      <alignment horizontal="center" vertical="center"/>
      <protection locked="0"/>
    </xf>
    <xf numFmtId="0" fontId="9" fillId="5" borderId="3" xfId="1" applyFont="1" applyFill="1" applyBorder="1" applyAlignment="1" applyProtection="1">
      <alignment horizontal="center" vertical="center"/>
      <protection locked="0"/>
    </xf>
    <xf numFmtId="0" fontId="9" fillId="5" borderId="24" xfId="1" applyFont="1" applyFill="1" applyBorder="1" applyAlignment="1" applyProtection="1">
      <alignment horizontal="center" vertical="center"/>
      <protection locked="0"/>
    </xf>
    <xf numFmtId="0" fontId="9" fillId="5" borderId="23" xfId="1" applyFont="1" applyFill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9" fillId="5" borderId="41" xfId="1" applyFont="1" applyFill="1" applyBorder="1" applyAlignment="1" applyProtection="1">
      <alignment horizontal="center" vertical="center" shrinkToFit="1"/>
      <protection locked="0"/>
    </xf>
    <xf numFmtId="0" fontId="9" fillId="5" borderId="42" xfId="1" applyFont="1" applyFill="1" applyBorder="1" applyAlignment="1" applyProtection="1">
      <alignment horizontal="center" vertical="center" shrinkToFit="1"/>
      <protection locked="0"/>
    </xf>
    <xf numFmtId="0" fontId="9" fillId="0" borderId="44" xfId="1" applyFont="1" applyBorder="1" applyAlignment="1">
      <alignment horizontal="center" vertical="center" shrinkToFit="1"/>
    </xf>
    <xf numFmtId="0" fontId="9" fillId="0" borderId="45" xfId="1" applyFont="1" applyBorder="1" applyAlignment="1">
      <alignment horizontal="center" vertical="center" shrinkToFit="1"/>
    </xf>
    <xf numFmtId="0" fontId="9" fillId="0" borderId="46" xfId="1" applyFont="1" applyBorder="1" applyAlignment="1">
      <alignment horizontal="center" vertical="center" shrinkToFit="1"/>
    </xf>
    <xf numFmtId="0" fontId="9" fillId="0" borderId="47" xfId="1" applyFont="1" applyBorder="1" applyAlignment="1">
      <alignment horizontal="center" vertical="center" shrinkToFit="1"/>
    </xf>
    <xf numFmtId="0" fontId="9" fillId="0" borderId="44" xfId="1" applyFont="1" applyBorder="1" applyAlignment="1">
      <alignment horizontal="left" vertical="center"/>
    </xf>
    <xf numFmtId="0" fontId="9" fillId="0" borderId="45" xfId="1" applyFont="1" applyBorder="1" applyAlignment="1">
      <alignment horizontal="left" vertical="center"/>
    </xf>
    <xf numFmtId="0" fontId="9" fillId="0" borderId="48" xfId="1" applyFont="1" applyBorder="1" applyAlignment="1">
      <alignment horizontal="left" vertical="center"/>
    </xf>
    <xf numFmtId="0" fontId="9" fillId="5" borderId="41" xfId="1" applyFont="1" applyFill="1" applyBorder="1" applyAlignment="1" applyProtection="1">
      <alignment horizontal="center" vertical="center"/>
      <protection locked="0"/>
    </xf>
    <xf numFmtId="0" fontId="9" fillId="5" borderId="42" xfId="1" applyFont="1" applyFill="1" applyBorder="1" applyAlignment="1" applyProtection="1">
      <alignment horizontal="center" vertical="center"/>
      <protection locked="0"/>
    </xf>
    <xf numFmtId="0" fontId="9" fillId="5" borderId="43" xfId="1" applyFont="1" applyFill="1" applyBorder="1" applyAlignment="1" applyProtection="1">
      <alignment horizontal="center" vertical="center"/>
      <protection locked="0"/>
    </xf>
    <xf numFmtId="0" fontId="9" fillId="0" borderId="37" xfId="1" applyFont="1" applyBorder="1" applyAlignment="1" applyProtection="1">
      <alignment horizontal="center" vertical="center" wrapText="1"/>
      <protection locked="0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39" xfId="1" applyFont="1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 applyProtection="1">
      <alignment horizontal="center" vertical="center" wrapText="1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9" fillId="0" borderId="29" xfId="1" applyFont="1" applyBorder="1" applyAlignment="1" applyProtection="1">
      <alignment horizontal="center" vertical="center" wrapText="1"/>
      <protection locked="0"/>
    </xf>
    <xf numFmtId="0" fontId="9" fillId="0" borderId="30" xfId="1" applyFont="1" applyBorder="1" applyAlignment="1" applyProtection="1">
      <alignment horizontal="center" vertical="center" wrapText="1"/>
      <protection locked="0"/>
    </xf>
    <xf numFmtId="0" fontId="9" fillId="0" borderId="31" xfId="1" applyFont="1" applyBorder="1" applyAlignment="1" applyProtection="1">
      <alignment horizontal="center" vertical="center" wrapText="1"/>
      <protection locked="0"/>
    </xf>
    <xf numFmtId="0" fontId="9" fillId="0" borderId="30" xfId="1" applyFont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  <protection locked="0"/>
    </xf>
    <xf numFmtId="0" fontId="9" fillId="0" borderId="32" xfId="1" applyFont="1" applyBorder="1" applyAlignment="1" applyProtection="1">
      <alignment horizontal="center" vertical="center"/>
      <protection locked="0"/>
    </xf>
    <xf numFmtId="0" fontId="9" fillId="0" borderId="23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0" fontId="9" fillId="0" borderId="24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 wrapText="1"/>
      <protection locked="0"/>
    </xf>
    <xf numFmtId="0" fontId="9" fillId="0" borderId="5" xfId="1" applyFont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 applyProtection="1">
      <alignment horizontal="center" vertical="center" wrapText="1"/>
      <protection locked="0"/>
    </xf>
    <xf numFmtId="0" fontId="9" fillId="0" borderId="2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 applyProtection="1">
      <alignment horizontal="center" vertical="center" wrapText="1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0" fillId="0" borderId="0" xfId="0" applyNumberFormat="1">
      <alignment vertical="center"/>
    </xf>
    <xf numFmtId="0" fontId="1" fillId="2" borderId="49" xfId="0" applyFont="1" applyFill="1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0" fontId="1" fillId="2" borderId="3" xfId="0" applyFont="1" applyFill="1" applyBorder="1">
      <alignment vertical="center"/>
    </xf>
    <xf numFmtId="176" fontId="0" fillId="0" borderId="3" xfId="0" applyNumberFormat="1" applyBorder="1">
      <alignment vertical="center"/>
    </xf>
  </cellXfs>
  <cellStyles count="3">
    <cellStyle name="標準" xfId="0" builtinId="0"/>
    <cellStyle name="標準 2" xfId="2" xr:uid="{2ED854A3-F5F6-4EAE-9CD1-81690235E6C4}"/>
    <cellStyle name="標準 3" xfId="1" xr:uid="{0DE8DD87-5C0F-4DDA-B197-B099E44D67D1}"/>
  </cellStyles>
  <dxfs count="8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(bmp)\&#30476;&#26071;&#35501;&#124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6.0\&#20837;&#22580;(bmp)2022-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6.0\&#26032;&#35352;&#37682;SQ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.&#35430;&#21512;&#20351;&#29992;/SQL/&#12522;&#12524;&#12540;&#12458;&#12540;&#12480;&#12540;&#29992;&#32025;SQ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him\&#12487;&#12473;&#12463;&#12488;&#12483;&#12503;\&#26820;&#27177;&#29992;&#32025;(&#27700;&#368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4"/>
    </sheetNames>
    <sheetDataSet>
      <sheetData sheetId="0"/>
      <sheetData sheetId="1">
        <row r="2">
          <cell r="A2">
            <v>33</v>
          </cell>
          <cell r="B2" t="str">
            <v>岡山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光個人DATA"/>
      <sheetName val="リレーDATA"/>
      <sheetName val="記録"/>
      <sheetName val="DATA1"/>
      <sheetName val="タイム"/>
      <sheetName val="選手DATA"/>
      <sheetName val="選手"/>
      <sheetName val="エントリーDATA"/>
      <sheetName val="エントリー (2)"/>
      <sheetName val="チームDATA"/>
      <sheetName val="リレーチーム"/>
      <sheetName val="個人copy"/>
      <sheetName val="県旗"/>
      <sheetName val="Sheet1"/>
      <sheetName val="新記録DATA"/>
      <sheetName val="新記録 (2)"/>
      <sheetName val="新記録名称 (2)"/>
      <sheetName val="加盟団体DATA"/>
      <sheetName val="プログラムDATA"/>
      <sheetName val="プログラム (2)"/>
      <sheetName val="クラスDATA"/>
      <sheetName val="クラス (2)"/>
      <sheetName val="大会設定 (2)"/>
      <sheetName val="加盟団体"/>
      <sheetName val="リレ-入場DATA"/>
      <sheetName val="個人入場DATA"/>
      <sheetName val="表示・入場"/>
      <sheetName val="競技番号"/>
      <sheetName val="入場8"/>
      <sheetName val="入場1"/>
      <sheetName val="入場7"/>
      <sheetName val="入場2"/>
      <sheetName val="入場6"/>
      <sheetName val="入場3"/>
      <sheetName val="入場5"/>
      <sheetName val="入場4"/>
      <sheetName val="競技番号R"/>
      <sheetName val="入場R8"/>
      <sheetName val="入場R1"/>
      <sheetName val="入場R7"/>
      <sheetName val="入場R2"/>
      <sheetName val="入場R6"/>
      <sheetName val="入場R3"/>
      <sheetName val="入場R5"/>
      <sheetName val="入場R4"/>
      <sheetName val="Sheet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性別+種目+距離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O14">
            <v>0</v>
          </cell>
        </row>
      </sheetData>
      <sheetData sheetId="25">
        <row r="10">
          <cell r="P10" t="e">
            <v>#N/A</v>
          </cell>
        </row>
        <row r="22">
          <cell r="P22" t="e">
            <v>#N/A</v>
          </cell>
        </row>
        <row r="34">
          <cell r="P34" t="e">
            <v>#N/A</v>
          </cell>
        </row>
        <row r="46">
          <cell r="P46" t="e">
            <v>#N/A</v>
          </cell>
        </row>
        <row r="58">
          <cell r="P58" t="e">
            <v>#N/A</v>
          </cell>
        </row>
        <row r="70">
          <cell r="P70" t="e">
            <v>#N/A</v>
          </cell>
        </row>
        <row r="82">
          <cell r="P82" t="e">
            <v>#N/A</v>
          </cell>
        </row>
        <row r="94">
          <cell r="P94" t="e">
            <v>#N/A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管理"/>
      <sheetName val="競技順"/>
      <sheetName val="プログラムDATA (2)"/>
      <sheetName val="プログラム"/>
      <sheetName val="選手DATA (2)"/>
      <sheetName val="選手DATA"/>
      <sheetName val="記録"/>
      <sheetName val="記録2"/>
      <sheetName val="色々"/>
      <sheetName val="チームDATA"/>
      <sheetName val="大会DATA"/>
      <sheetName val="加盟団体"/>
      <sheetName val="個人入場DATA2"/>
      <sheetName val="4"/>
      <sheetName val="5"/>
      <sheetName val="6"/>
      <sheetName val="R4"/>
      <sheetName val="R5"/>
      <sheetName val="R6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P5" t="str">
            <v/>
          </cell>
        </row>
        <row r="6">
          <cell r="P6" t="str">
            <v/>
          </cell>
        </row>
        <row r="7">
          <cell r="P7" t="str">
            <v/>
          </cell>
        </row>
        <row r="8">
          <cell r="P8" t="str">
            <v/>
          </cell>
        </row>
        <row r="9">
          <cell r="P9" t="str">
            <v/>
          </cell>
        </row>
        <row r="10">
          <cell r="P10" t="str">
            <v/>
          </cell>
        </row>
        <row r="11">
          <cell r="P11" t="str">
            <v/>
          </cell>
        </row>
        <row r="12">
          <cell r="P12" t="str">
            <v/>
          </cell>
        </row>
        <row r="22">
          <cell r="P22" t="str">
            <v/>
          </cell>
        </row>
        <row r="23">
          <cell r="P23" t="str">
            <v/>
          </cell>
        </row>
        <row r="24">
          <cell r="P24" t="str">
            <v/>
          </cell>
        </row>
        <row r="25">
          <cell r="P25" t="str">
            <v/>
          </cell>
        </row>
        <row r="26">
          <cell r="P26" t="str">
            <v/>
          </cell>
        </row>
        <row r="27">
          <cell r="P27" t="str">
            <v/>
          </cell>
        </row>
        <row r="28">
          <cell r="P28" t="str">
            <v/>
          </cell>
        </row>
        <row r="29">
          <cell r="P29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ロ関係"/>
      <sheetName val="色々"/>
      <sheetName val="プログラム"/>
      <sheetName val="Sheet7"/>
      <sheetName val="選手"/>
      <sheetName val="選手DATA"/>
      <sheetName val="リレーチーム"/>
      <sheetName val="大会設定"/>
      <sheetName val="エントリー"/>
      <sheetName val="クラス"/>
      <sheetName val="DATA1"/>
      <sheetName val="記録"/>
      <sheetName val="記録DATA"/>
      <sheetName val="管理"/>
      <sheetName val="レーン順"/>
      <sheetName val="プログラムDATA"/>
      <sheetName val="競技順"/>
      <sheetName val="選手番号"/>
      <sheetName val="記載責任者"/>
      <sheetName val="手書き用"/>
      <sheetName val="1"/>
      <sheetName val="２"/>
      <sheetName val="３"/>
      <sheetName val="4"/>
      <sheetName val="5"/>
      <sheetName val="6"/>
      <sheetName val="リレーオーダー用紙SQ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7"/>
      <sheetName val="競技順"/>
      <sheetName val="Sheet5"/>
      <sheetName val="選手番号"/>
      <sheetName val="チ-ム番号"/>
      <sheetName val="大会"/>
      <sheetName val="棄権届"/>
      <sheetName val="棄権届-R"/>
      <sheetName val="手書き用"/>
    </sheetNames>
    <sheetDataSet>
      <sheetData sheetId="0" refreshError="1"/>
      <sheetData sheetId="1" refreshError="1">
        <row r="1">
          <cell r="A1" t="str">
            <v>競技番号</v>
          </cell>
          <cell r="B1" t="str">
            <v>種       目</v>
          </cell>
        </row>
        <row r="2">
          <cell r="A2">
            <v>1</v>
          </cell>
          <cell r="B2" t="str">
            <v xml:space="preserve"> 女子  200m メドレーリレー</v>
          </cell>
        </row>
        <row r="3">
          <cell r="A3">
            <v>2</v>
          </cell>
          <cell r="B3" t="str">
            <v xml:space="preserve"> 男子  200m メドレーリレー</v>
          </cell>
        </row>
        <row r="4">
          <cell r="A4">
            <v>3</v>
          </cell>
          <cell r="B4" t="str">
            <v xml:space="preserve"> 女子  400m メドレーリレー</v>
          </cell>
        </row>
        <row r="5">
          <cell r="A5">
            <v>4</v>
          </cell>
          <cell r="B5" t="str">
            <v xml:space="preserve"> 男子  400m メドレーリレー</v>
          </cell>
        </row>
        <row r="6">
          <cell r="A6">
            <v>5</v>
          </cell>
          <cell r="B6" t="str">
            <v xml:space="preserve"> 女子  200m 個人メドレー</v>
          </cell>
        </row>
        <row r="7">
          <cell r="A7">
            <v>6</v>
          </cell>
          <cell r="B7" t="str">
            <v xml:space="preserve"> 男子  200m 個人メドレー</v>
          </cell>
        </row>
        <row r="8">
          <cell r="A8">
            <v>7</v>
          </cell>
          <cell r="B8" t="str">
            <v xml:space="preserve"> 女子  800m 自由形</v>
          </cell>
        </row>
        <row r="9">
          <cell r="A9">
            <v>8</v>
          </cell>
          <cell r="B9" t="str">
            <v xml:space="preserve"> 男子  800m 自由形</v>
          </cell>
        </row>
        <row r="10">
          <cell r="A10">
            <v>9</v>
          </cell>
          <cell r="B10" t="str">
            <v xml:space="preserve"> 男子 1500m 自由形</v>
          </cell>
        </row>
        <row r="11">
          <cell r="A11">
            <v>10</v>
          </cell>
          <cell r="B11" t="str">
            <v xml:space="preserve"> 女子   50m 自由形</v>
          </cell>
        </row>
        <row r="12">
          <cell r="A12">
            <v>11</v>
          </cell>
          <cell r="B12" t="str">
            <v xml:space="preserve"> 男子   50m 自由形</v>
          </cell>
        </row>
        <row r="13">
          <cell r="A13">
            <v>12</v>
          </cell>
          <cell r="B13" t="str">
            <v xml:space="preserve"> 女子  100m 背泳ぎ</v>
          </cell>
        </row>
        <row r="14">
          <cell r="A14">
            <v>13</v>
          </cell>
          <cell r="B14" t="str">
            <v xml:space="preserve"> 男子  100m 背泳ぎ</v>
          </cell>
        </row>
        <row r="15">
          <cell r="A15">
            <v>14</v>
          </cell>
          <cell r="B15" t="str">
            <v xml:space="preserve"> 女子  100m 平泳ぎ</v>
          </cell>
        </row>
        <row r="16">
          <cell r="A16">
            <v>15</v>
          </cell>
          <cell r="B16" t="str">
            <v xml:space="preserve"> 男子  100m 平泳ぎ</v>
          </cell>
        </row>
        <row r="17">
          <cell r="A17">
            <v>16</v>
          </cell>
          <cell r="B17" t="str">
            <v xml:space="preserve"> 女子  200m 自由形</v>
          </cell>
        </row>
        <row r="18">
          <cell r="A18">
            <v>17</v>
          </cell>
          <cell r="B18" t="str">
            <v xml:space="preserve"> 男子  200m 自由形</v>
          </cell>
        </row>
        <row r="19">
          <cell r="A19">
            <v>18</v>
          </cell>
          <cell r="B19" t="str">
            <v xml:space="preserve"> 女子  100m バタフライ</v>
          </cell>
        </row>
        <row r="20">
          <cell r="A20">
            <v>19</v>
          </cell>
          <cell r="B20" t="str">
            <v xml:space="preserve"> 男子  100m バタフライ</v>
          </cell>
        </row>
        <row r="21">
          <cell r="A21">
            <v>20</v>
          </cell>
          <cell r="B21" t="str">
            <v xml:space="preserve"> 女子  400m 個人メドレー</v>
          </cell>
        </row>
        <row r="22">
          <cell r="A22">
            <v>21</v>
          </cell>
          <cell r="B22" t="str">
            <v xml:space="preserve"> 男子  400m 個人メドレー</v>
          </cell>
        </row>
        <row r="23">
          <cell r="A23">
            <v>22</v>
          </cell>
          <cell r="B23" t="str">
            <v xml:space="preserve"> 女子   50m 背泳ぎ</v>
          </cell>
        </row>
        <row r="24">
          <cell r="A24">
            <v>23</v>
          </cell>
          <cell r="B24" t="str">
            <v xml:space="preserve"> 男子   50m 背泳ぎ</v>
          </cell>
        </row>
        <row r="25">
          <cell r="A25">
            <v>24</v>
          </cell>
          <cell r="B25" t="str">
            <v xml:space="preserve"> 女子   50m 平泳ぎ</v>
          </cell>
        </row>
        <row r="26">
          <cell r="A26">
            <v>25</v>
          </cell>
          <cell r="B26" t="str">
            <v xml:space="preserve"> 男子   50m 平泳ぎ</v>
          </cell>
        </row>
        <row r="27">
          <cell r="A27">
            <v>26</v>
          </cell>
          <cell r="B27" t="str">
            <v xml:space="preserve"> 女子   50m バタフライ</v>
          </cell>
        </row>
        <row r="28">
          <cell r="A28">
            <v>27</v>
          </cell>
          <cell r="B28" t="str">
            <v xml:space="preserve"> 男子   50m バタフライ</v>
          </cell>
        </row>
        <row r="29">
          <cell r="A29">
            <v>28</v>
          </cell>
          <cell r="B29" t="str">
            <v xml:space="preserve"> 女子  100m 自由形</v>
          </cell>
        </row>
        <row r="30">
          <cell r="A30">
            <v>29</v>
          </cell>
          <cell r="B30" t="str">
            <v xml:space="preserve"> 男子  100m 自由形</v>
          </cell>
        </row>
        <row r="31">
          <cell r="A31">
            <v>30</v>
          </cell>
          <cell r="B31" t="str">
            <v xml:space="preserve"> 女子  400m 自由形</v>
          </cell>
        </row>
        <row r="32">
          <cell r="A32">
            <v>31</v>
          </cell>
          <cell r="B32" t="str">
            <v xml:space="preserve"> 男子  400m 自由形</v>
          </cell>
        </row>
        <row r="33">
          <cell r="A33">
            <v>32</v>
          </cell>
          <cell r="B33" t="str">
            <v xml:space="preserve"> 女子  200m 背泳ぎ</v>
          </cell>
        </row>
        <row r="34">
          <cell r="A34">
            <v>33</v>
          </cell>
          <cell r="B34" t="str">
            <v xml:space="preserve"> 男子  200m 背泳ぎ</v>
          </cell>
        </row>
        <row r="35">
          <cell r="A35">
            <v>34</v>
          </cell>
          <cell r="B35" t="str">
            <v xml:space="preserve"> 女子  200m 平泳ぎ</v>
          </cell>
        </row>
        <row r="36">
          <cell r="A36">
            <v>35</v>
          </cell>
          <cell r="B36" t="str">
            <v xml:space="preserve"> 男子  200m 平泳ぎ</v>
          </cell>
        </row>
        <row r="37">
          <cell r="A37">
            <v>36</v>
          </cell>
          <cell r="B37" t="str">
            <v xml:space="preserve"> 女子  200m バタフライ</v>
          </cell>
        </row>
        <row r="38">
          <cell r="A38">
            <v>37</v>
          </cell>
          <cell r="B38" t="str">
            <v xml:space="preserve"> 男子  200m バタフライ</v>
          </cell>
        </row>
        <row r="39">
          <cell r="A39">
            <v>38</v>
          </cell>
          <cell r="B39" t="str">
            <v xml:space="preserve"> 女子 4×50m フリーリレー</v>
          </cell>
        </row>
        <row r="40">
          <cell r="A40">
            <v>39</v>
          </cell>
          <cell r="B40" t="str">
            <v xml:space="preserve"> 男子 4×50m フリーリレー</v>
          </cell>
        </row>
        <row r="41">
          <cell r="A41">
            <v>40</v>
          </cell>
          <cell r="B41" t="str">
            <v xml:space="preserve"> 女子 4×100m フリーリレー</v>
          </cell>
        </row>
        <row r="42">
          <cell r="A42">
            <v>41</v>
          </cell>
          <cell r="B42" t="str">
            <v xml:space="preserve"> 男子 4×100m フリーリレー</v>
          </cell>
        </row>
        <row r="43">
          <cell r="B43" t="str">
            <v xml:space="preserve">   </v>
          </cell>
        </row>
        <row r="44">
          <cell r="B44" t="str">
            <v xml:space="preserve">   </v>
          </cell>
        </row>
        <row r="45">
          <cell r="B45" t="str">
            <v xml:space="preserve">   </v>
          </cell>
        </row>
        <row r="46">
          <cell r="B46" t="str">
            <v xml:space="preserve">   </v>
          </cell>
        </row>
        <row r="47">
          <cell r="B47" t="str">
            <v xml:space="preserve">   </v>
          </cell>
        </row>
        <row r="48">
          <cell r="B48" t="str">
            <v xml:space="preserve">   </v>
          </cell>
        </row>
        <row r="49">
          <cell r="B49" t="str">
            <v xml:space="preserve">   </v>
          </cell>
        </row>
        <row r="50">
          <cell r="B50" t="str">
            <v xml:space="preserve">   </v>
          </cell>
        </row>
        <row r="51">
          <cell r="B51" t="str">
            <v xml:space="preserve">   </v>
          </cell>
        </row>
        <row r="52">
          <cell r="B52" t="str">
            <v xml:space="preserve">   </v>
          </cell>
        </row>
        <row r="53">
          <cell r="B53" t="str">
            <v xml:space="preserve">   </v>
          </cell>
        </row>
        <row r="54">
          <cell r="B54" t="str">
            <v xml:space="preserve">   </v>
          </cell>
        </row>
        <row r="55">
          <cell r="B55" t="str">
            <v xml:space="preserve">   </v>
          </cell>
        </row>
        <row r="56">
          <cell r="B56" t="str">
            <v xml:space="preserve">   </v>
          </cell>
        </row>
        <row r="57">
          <cell r="B57" t="str">
            <v xml:space="preserve">   </v>
          </cell>
        </row>
        <row r="58">
          <cell r="B58" t="str">
            <v xml:space="preserve">   </v>
          </cell>
        </row>
        <row r="59">
          <cell r="B59" t="str">
            <v xml:space="preserve">   </v>
          </cell>
        </row>
        <row r="60">
          <cell r="B60" t="str">
            <v xml:space="preserve">   </v>
          </cell>
        </row>
        <row r="61">
          <cell r="B61" t="str">
            <v xml:space="preserve">   </v>
          </cell>
        </row>
        <row r="62">
          <cell r="B62" t="str">
            <v xml:space="preserve">   </v>
          </cell>
        </row>
        <row r="63">
          <cell r="B63" t="str">
            <v xml:space="preserve">   </v>
          </cell>
        </row>
        <row r="64">
          <cell r="B64" t="str">
            <v xml:space="preserve">   </v>
          </cell>
        </row>
        <row r="65">
          <cell r="B65" t="str">
            <v xml:space="preserve">   </v>
          </cell>
        </row>
        <row r="66">
          <cell r="B66" t="str">
            <v xml:space="preserve">   </v>
          </cell>
        </row>
        <row r="67">
          <cell r="B67" t="str">
            <v xml:space="preserve">   </v>
          </cell>
        </row>
        <row r="68">
          <cell r="B68" t="str">
            <v xml:space="preserve">   </v>
          </cell>
        </row>
        <row r="69">
          <cell r="B69" t="str">
            <v xml:space="preserve">   </v>
          </cell>
        </row>
        <row r="70">
          <cell r="B70" t="str">
            <v xml:space="preserve">   </v>
          </cell>
        </row>
        <row r="71">
          <cell r="B71" t="str">
            <v xml:space="preserve">   </v>
          </cell>
        </row>
        <row r="72">
          <cell r="B72" t="str">
            <v xml:space="preserve">   </v>
          </cell>
        </row>
        <row r="73">
          <cell r="B73" t="str">
            <v xml:space="preserve">   </v>
          </cell>
        </row>
        <row r="74">
          <cell r="B74" t="str">
            <v xml:space="preserve">   </v>
          </cell>
        </row>
        <row r="75">
          <cell r="B75" t="str">
            <v xml:space="preserve">   </v>
          </cell>
        </row>
        <row r="76">
          <cell r="B76" t="str">
            <v xml:space="preserve">   </v>
          </cell>
        </row>
        <row r="77">
          <cell r="B77" t="str">
            <v xml:space="preserve">   </v>
          </cell>
        </row>
        <row r="78">
          <cell r="B78" t="str">
            <v xml:space="preserve">   </v>
          </cell>
        </row>
        <row r="79">
          <cell r="B79" t="str">
            <v xml:space="preserve">   </v>
          </cell>
        </row>
        <row r="80">
          <cell r="B80" t="str">
            <v xml:space="preserve">   </v>
          </cell>
        </row>
        <row r="81">
          <cell r="B81" t="str">
            <v xml:space="preserve">   </v>
          </cell>
        </row>
        <row r="82">
          <cell r="B82" t="str">
            <v xml:space="preserve">   </v>
          </cell>
        </row>
        <row r="83">
          <cell r="B83" t="str">
            <v xml:space="preserve">   </v>
          </cell>
        </row>
        <row r="84">
          <cell r="B84" t="str">
            <v xml:space="preserve">   </v>
          </cell>
        </row>
        <row r="85">
          <cell r="B85" t="str">
            <v xml:space="preserve">   </v>
          </cell>
        </row>
        <row r="86">
          <cell r="B86" t="str">
            <v xml:space="preserve">   </v>
          </cell>
        </row>
        <row r="87">
          <cell r="B87" t="str">
            <v xml:space="preserve">   </v>
          </cell>
        </row>
        <row r="88">
          <cell r="B88" t="str">
            <v xml:space="preserve">   </v>
          </cell>
        </row>
        <row r="89">
          <cell r="B89" t="str">
            <v xml:space="preserve">   </v>
          </cell>
        </row>
        <row r="90">
          <cell r="B90" t="str">
            <v xml:space="preserve">   </v>
          </cell>
        </row>
        <row r="91">
          <cell r="B91" t="str">
            <v xml:space="preserve">   </v>
          </cell>
        </row>
        <row r="92">
          <cell r="B92" t="str">
            <v xml:space="preserve">   </v>
          </cell>
        </row>
        <row r="93">
          <cell r="B93" t="str">
            <v xml:space="preserve">   </v>
          </cell>
        </row>
        <row r="94">
          <cell r="B94" t="str">
            <v xml:space="preserve">   </v>
          </cell>
        </row>
        <row r="95">
          <cell r="B95" t="str">
            <v xml:space="preserve">   </v>
          </cell>
        </row>
        <row r="96">
          <cell r="B96" t="str">
            <v xml:space="preserve">   </v>
          </cell>
        </row>
        <row r="97">
          <cell r="B97" t="str">
            <v xml:space="preserve">   </v>
          </cell>
        </row>
        <row r="98">
          <cell r="B98" t="str">
            <v xml:space="preserve">   </v>
          </cell>
        </row>
        <row r="99">
          <cell r="B99" t="str">
            <v xml:space="preserve">   </v>
          </cell>
        </row>
        <row r="100">
          <cell r="B100" t="str">
            <v xml:space="preserve">   </v>
          </cell>
        </row>
        <row r="101">
          <cell r="B101" t="str">
            <v xml:space="preserve">   </v>
          </cell>
        </row>
        <row r="102">
          <cell r="B102" t="str">
            <v xml:space="preserve">   </v>
          </cell>
        </row>
        <row r="103">
          <cell r="B103" t="str">
            <v xml:space="preserve">   </v>
          </cell>
        </row>
        <row r="104">
          <cell r="B104" t="str">
            <v xml:space="preserve">   </v>
          </cell>
        </row>
        <row r="105">
          <cell r="B105" t="str">
            <v xml:space="preserve">   </v>
          </cell>
        </row>
        <row r="106">
          <cell r="B106" t="str">
            <v xml:space="preserve">   </v>
          </cell>
        </row>
        <row r="107">
          <cell r="B107" t="str">
            <v xml:space="preserve">   </v>
          </cell>
        </row>
        <row r="108">
          <cell r="B108" t="str">
            <v xml:space="preserve">   </v>
          </cell>
        </row>
        <row r="109">
          <cell r="B109" t="str">
            <v xml:space="preserve">   </v>
          </cell>
        </row>
        <row r="110">
          <cell r="B110" t="str">
            <v xml:space="preserve">   </v>
          </cell>
        </row>
        <row r="111">
          <cell r="B111" t="str">
            <v xml:space="preserve">   </v>
          </cell>
        </row>
        <row r="112">
          <cell r="B112" t="str">
            <v xml:space="preserve">   </v>
          </cell>
        </row>
        <row r="113">
          <cell r="B113" t="str">
            <v xml:space="preserve">   </v>
          </cell>
        </row>
        <row r="114">
          <cell r="B114" t="str">
            <v xml:space="preserve">   </v>
          </cell>
        </row>
        <row r="115">
          <cell r="B115" t="str">
            <v xml:space="preserve">   </v>
          </cell>
        </row>
        <row r="116">
          <cell r="B116" t="str">
            <v xml:space="preserve">   </v>
          </cell>
        </row>
        <row r="117">
          <cell r="B117" t="str">
            <v xml:space="preserve">   </v>
          </cell>
        </row>
        <row r="118">
          <cell r="B118" t="str">
            <v xml:space="preserve">   </v>
          </cell>
        </row>
        <row r="119">
          <cell r="B119" t="str">
            <v xml:space="preserve">   </v>
          </cell>
        </row>
        <row r="120">
          <cell r="B120" t="str">
            <v xml:space="preserve">   </v>
          </cell>
        </row>
        <row r="121">
          <cell r="B121" t="str">
            <v xml:space="preserve">   </v>
          </cell>
        </row>
        <row r="122">
          <cell r="B122" t="str">
            <v xml:space="preserve">   </v>
          </cell>
        </row>
        <row r="123">
          <cell r="B123" t="str">
            <v xml:space="preserve">   </v>
          </cell>
        </row>
        <row r="124">
          <cell r="B124" t="str">
            <v xml:space="preserve">   </v>
          </cell>
        </row>
        <row r="125">
          <cell r="B125" t="str">
            <v xml:space="preserve">   </v>
          </cell>
        </row>
        <row r="126">
          <cell r="B126" t="str">
            <v xml:space="preserve">   </v>
          </cell>
        </row>
        <row r="127">
          <cell r="B127" t="str">
            <v xml:space="preserve">   </v>
          </cell>
        </row>
        <row r="128">
          <cell r="B128" t="str">
            <v xml:space="preserve">   </v>
          </cell>
        </row>
        <row r="129">
          <cell r="B129" t="str">
            <v xml:space="preserve">   </v>
          </cell>
        </row>
        <row r="130">
          <cell r="B130" t="str">
            <v xml:space="preserve">   </v>
          </cell>
        </row>
        <row r="131">
          <cell r="B131" t="str">
            <v xml:space="preserve">   </v>
          </cell>
        </row>
        <row r="132">
          <cell r="B132" t="str">
            <v xml:space="preserve">   </v>
          </cell>
        </row>
        <row r="133">
          <cell r="B133" t="str">
            <v xml:space="preserve">   </v>
          </cell>
        </row>
        <row r="134">
          <cell r="B134" t="str">
            <v xml:space="preserve">   </v>
          </cell>
        </row>
        <row r="135">
          <cell r="B135" t="str">
            <v xml:space="preserve">   </v>
          </cell>
        </row>
        <row r="136">
          <cell r="B136" t="str">
            <v xml:space="preserve">   </v>
          </cell>
        </row>
        <row r="137">
          <cell r="B137" t="str">
            <v xml:space="preserve">   </v>
          </cell>
        </row>
        <row r="138">
          <cell r="B138" t="str">
            <v xml:space="preserve">   </v>
          </cell>
        </row>
        <row r="139">
          <cell r="B139" t="str">
            <v xml:space="preserve">   </v>
          </cell>
        </row>
        <row r="140">
          <cell r="B140" t="str">
            <v xml:space="preserve">   </v>
          </cell>
        </row>
        <row r="141">
          <cell r="B141" t="str">
            <v xml:space="preserve">   </v>
          </cell>
        </row>
        <row r="142">
          <cell r="B142" t="str">
            <v xml:space="preserve">   </v>
          </cell>
        </row>
        <row r="143">
          <cell r="B143" t="str">
            <v xml:space="preserve">   </v>
          </cell>
        </row>
        <row r="144">
          <cell r="B144" t="str">
            <v xml:space="preserve">   </v>
          </cell>
        </row>
        <row r="145">
          <cell r="B145" t="str">
            <v xml:space="preserve">   </v>
          </cell>
        </row>
        <row r="146">
          <cell r="B146" t="str">
            <v xml:space="preserve">   </v>
          </cell>
        </row>
        <row r="147">
          <cell r="B147" t="str">
            <v xml:space="preserve">   </v>
          </cell>
        </row>
        <row r="148">
          <cell r="B148" t="str">
            <v xml:space="preserve">   </v>
          </cell>
        </row>
        <row r="149">
          <cell r="B149" t="str">
            <v xml:space="preserve">   </v>
          </cell>
        </row>
        <row r="150">
          <cell r="B150" t="str">
            <v xml:space="preserve">   </v>
          </cell>
        </row>
        <row r="151">
          <cell r="B151" t="str">
            <v xml:space="preserve">   </v>
          </cell>
        </row>
        <row r="152">
          <cell r="B152" t="str">
            <v xml:space="preserve">   </v>
          </cell>
        </row>
        <row r="153">
          <cell r="B153" t="str">
            <v xml:space="preserve">   </v>
          </cell>
        </row>
        <row r="154">
          <cell r="B154" t="str">
            <v xml:space="preserve">   </v>
          </cell>
        </row>
        <row r="155">
          <cell r="B155" t="str">
            <v xml:space="preserve">   </v>
          </cell>
        </row>
        <row r="156">
          <cell r="B156" t="str">
            <v xml:space="preserve">   </v>
          </cell>
        </row>
        <row r="157">
          <cell r="B157" t="str">
            <v xml:space="preserve">   </v>
          </cell>
        </row>
        <row r="158">
          <cell r="B158" t="str">
            <v xml:space="preserve">   </v>
          </cell>
        </row>
        <row r="159">
          <cell r="B159" t="str">
            <v xml:space="preserve">   </v>
          </cell>
        </row>
        <row r="160">
          <cell r="B160" t="str">
            <v xml:space="preserve">   </v>
          </cell>
        </row>
        <row r="161">
          <cell r="B161" t="str">
            <v xml:space="preserve">   </v>
          </cell>
        </row>
        <row r="162">
          <cell r="B162" t="str">
            <v xml:space="preserve">   </v>
          </cell>
        </row>
        <row r="163">
          <cell r="B163" t="str">
            <v xml:space="preserve">   </v>
          </cell>
        </row>
        <row r="164">
          <cell r="B164" t="str">
            <v xml:space="preserve">   </v>
          </cell>
        </row>
        <row r="165">
          <cell r="B165" t="str">
            <v xml:space="preserve">   </v>
          </cell>
        </row>
        <row r="166">
          <cell r="B166" t="str">
            <v xml:space="preserve">   </v>
          </cell>
        </row>
        <row r="167">
          <cell r="B167" t="str">
            <v xml:space="preserve">   </v>
          </cell>
        </row>
        <row r="168">
          <cell r="B168" t="str">
            <v xml:space="preserve">   </v>
          </cell>
        </row>
        <row r="169">
          <cell r="B169" t="str">
            <v xml:space="preserve">   </v>
          </cell>
        </row>
        <row r="170">
          <cell r="B170" t="str">
            <v xml:space="preserve">   </v>
          </cell>
        </row>
        <row r="171">
          <cell r="B171" t="str">
            <v xml:space="preserve">   </v>
          </cell>
        </row>
        <row r="172">
          <cell r="B172" t="str">
            <v xml:space="preserve">   </v>
          </cell>
        </row>
        <row r="173">
          <cell r="B173" t="str">
            <v xml:space="preserve">   </v>
          </cell>
        </row>
        <row r="174">
          <cell r="B174" t="str">
            <v xml:space="preserve">   </v>
          </cell>
        </row>
        <row r="175">
          <cell r="B175" t="str">
            <v xml:space="preserve">   </v>
          </cell>
        </row>
        <row r="176">
          <cell r="B176" t="str">
            <v xml:space="preserve">   </v>
          </cell>
        </row>
        <row r="177">
          <cell r="B177" t="str">
            <v xml:space="preserve">   </v>
          </cell>
        </row>
        <row r="178">
          <cell r="B178" t="str">
            <v xml:space="preserve">   </v>
          </cell>
        </row>
        <row r="179">
          <cell r="B179" t="str">
            <v xml:space="preserve">   </v>
          </cell>
        </row>
        <row r="180">
          <cell r="B180" t="str">
            <v xml:space="preserve">   </v>
          </cell>
        </row>
        <row r="181">
          <cell r="B181" t="str">
            <v xml:space="preserve">   </v>
          </cell>
        </row>
        <row r="182">
          <cell r="B182" t="str">
            <v xml:space="preserve">   </v>
          </cell>
        </row>
        <row r="183">
          <cell r="B183" t="str">
            <v xml:space="preserve">   </v>
          </cell>
        </row>
        <row r="184">
          <cell r="B184" t="str">
            <v xml:space="preserve">   </v>
          </cell>
        </row>
        <row r="185">
          <cell r="B185" t="str">
            <v xml:space="preserve">   </v>
          </cell>
        </row>
        <row r="186">
          <cell r="B186" t="str">
            <v xml:space="preserve">   </v>
          </cell>
        </row>
        <row r="187">
          <cell r="B187" t="str">
            <v xml:space="preserve">   </v>
          </cell>
        </row>
        <row r="188">
          <cell r="B188" t="str">
            <v xml:space="preserve">   </v>
          </cell>
        </row>
        <row r="189">
          <cell r="B189" t="str">
            <v xml:space="preserve">   </v>
          </cell>
        </row>
        <row r="190">
          <cell r="B190" t="str">
            <v xml:space="preserve">   </v>
          </cell>
        </row>
        <row r="191">
          <cell r="B191" t="str">
            <v xml:space="preserve">   </v>
          </cell>
        </row>
        <row r="192">
          <cell r="B192" t="str">
            <v xml:space="preserve">   </v>
          </cell>
        </row>
        <row r="193">
          <cell r="B193" t="str">
            <v xml:space="preserve">   </v>
          </cell>
        </row>
        <row r="194">
          <cell r="B194" t="str">
            <v xml:space="preserve">   </v>
          </cell>
        </row>
        <row r="195">
          <cell r="B195" t="str">
            <v xml:space="preserve">   </v>
          </cell>
        </row>
        <row r="196">
          <cell r="B196" t="str">
            <v xml:space="preserve">   </v>
          </cell>
        </row>
        <row r="197">
          <cell r="B197" t="str">
            <v xml:space="preserve">   </v>
          </cell>
        </row>
        <row r="198">
          <cell r="B198" t="str">
            <v xml:space="preserve">   </v>
          </cell>
        </row>
        <row r="199">
          <cell r="B199" t="str">
            <v xml:space="preserve">   </v>
          </cell>
        </row>
        <row r="200">
          <cell r="B200" t="str">
            <v xml:space="preserve">   </v>
          </cell>
        </row>
        <row r="201">
          <cell r="B201" t="str">
            <v xml:space="preserve">   </v>
          </cell>
        </row>
        <row r="202">
          <cell r="B202" t="str">
            <v xml:space="preserve">   </v>
          </cell>
        </row>
        <row r="203">
          <cell r="B203" t="str">
            <v xml:space="preserve">   </v>
          </cell>
        </row>
        <row r="204">
          <cell r="B204" t="str">
            <v xml:space="preserve">   </v>
          </cell>
        </row>
        <row r="205">
          <cell r="B205" t="str">
            <v xml:space="preserve">   </v>
          </cell>
        </row>
        <row r="206">
          <cell r="B206" t="str">
            <v xml:space="preserve">   </v>
          </cell>
        </row>
        <row r="207">
          <cell r="B207" t="str">
            <v xml:space="preserve">   </v>
          </cell>
        </row>
        <row r="208">
          <cell r="B208" t="str">
            <v xml:space="preserve">   </v>
          </cell>
        </row>
        <row r="209">
          <cell r="B209" t="str">
            <v xml:space="preserve">   </v>
          </cell>
        </row>
        <row r="210">
          <cell r="B210" t="str">
            <v xml:space="preserve">   </v>
          </cell>
        </row>
        <row r="211">
          <cell r="B211" t="str">
            <v xml:space="preserve">   </v>
          </cell>
        </row>
        <row r="212">
          <cell r="B212" t="str">
            <v xml:space="preserve">   </v>
          </cell>
        </row>
        <row r="213">
          <cell r="B213" t="str">
            <v xml:space="preserve">   </v>
          </cell>
        </row>
        <row r="214">
          <cell r="B214" t="str">
            <v xml:space="preserve">   </v>
          </cell>
        </row>
        <row r="215">
          <cell r="B215" t="str">
            <v xml:space="preserve">   </v>
          </cell>
        </row>
        <row r="216">
          <cell r="B216" t="str">
            <v xml:space="preserve">   </v>
          </cell>
        </row>
        <row r="217">
          <cell r="B217" t="str">
            <v xml:space="preserve">   </v>
          </cell>
        </row>
        <row r="218">
          <cell r="B218" t="str">
            <v xml:space="preserve">   </v>
          </cell>
        </row>
        <row r="219">
          <cell r="B219" t="str">
            <v xml:space="preserve">   </v>
          </cell>
        </row>
        <row r="220">
          <cell r="B220" t="str">
            <v xml:space="preserve">   </v>
          </cell>
        </row>
        <row r="221">
          <cell r="B221" t="str">
            <v xml:space="preserve">   </v>
          </cell>
        </row>
        <row r="222">
          <cell r="B222" t="str">
            <v xml:space="preserve">   </v>
          </cell>
        </row>
        <row r="223">
          <cell r="B223" t="str">
            <v xml:space="preserve">   </v>
          </cell>
        </row>
        <row r="224">
          <cell r="B224" t="str">
            <v xml:space="preserve">   </v>
          </cell>
        </row>
        <row r="225">
          <cell r="B225" t="str">
            <v xml:space="preserve">   </v>
          </cell>
        </row>
        <row r="226">
          <cell r="B226" t="str">
            <v xml:space="preserve">   </v>
          </cell>
        </row>
        <row r="227">
          <cell r="B227" t="str">
            <v xml:space="preserve">   </v>
          </cell>
        </row>
        <row r="228">
          <cell r="B228" t="str">
            <v xml:space="preserve">   </v>
          </cell>
        </row>
        <row r="229">
          <cell r="B229" t="str">
            <v xml:space="preserve">   </v>
          </cell>
        </row>
        <row r="230">
          <cell r="B230" t="str">
            <v xml:space="preserve">   </v>
          </cell>
        </row>
        <row r="231">
          <cell r="B231" t="str">
            <v xml:space="preserve">   </v>
          </cell>
        </row>
        <row r="232">
          <cell r="B232" t="str">
            <v xml:space="preserve">   </v>
          </cell>
        </row>
        <row r="233">
          <cell r="B233" t="str">
            <v xml:space="preserve">   </v>
          </cell>
        </row>
        <row r="234">
          <cell r="B234" t="str">
            <v xml:space="preserve">   </v>
          </cell>
        </row>
        <row r="235">
          <cell r="B235" t="str">
            <v xml:space="preserve">   </v>
          </cell>
        </row>
        <row r="236">
          <cell r="B236" t="str">
            <v xml:space="preserve">   </v>
          </cell>
        </row>
        <row r="237">
          <cell r="B237" t="str">
            <v xml:space="preserve">   </v>
          </cell>
        </row>
        <row r="238">
          <cell r="B238" t="str">
            <v xml:space="preserve">   </v>
          </cell>
        </row>
        <row r="239">
          <cell r="B239" t="str">
            <v xml:space="preserve">   </v>
          </cell>
        </row>
        <row r="240">
          <cell r="B240" t="str">
            <v xml:space="preserve">   </v>
          </cell>
        </row>
        <row r="241">
          <cell r="B241" t="str">
            <v xml:space="preserve">   </v>
          </cell>
        </row>
        <row r="242">
          <cell r="B242" t="str">
            <v xml:space="preserve">   </v>
          </cell>
        </row>
        <row r="243">
          <cell r="B243" t="str">
            <v xml:space="preserve">   </v>
          </cell>
        </row>
        <row r="244">
          <cell r="B244" t="str">
            <v xml:space="preserve">   </v>
          </cell>
        </row>
        <row r="245">
          <cell r="B245" t="str">
            <v xml:space="preserve">   </v>
          </cell>
        </row>
        <row r="246">
          <cell r="B246" t="str">
            <v xml:space="preserve">   </v>
          </cell>
        </row>
        <row r="247">
          <cell r="B247" t="str">
            <v xml:space="preserve">   </v>
          </cell>
        </row>
        <row r="248">
          <cell r="B248" t="str">
            <v xml:space="preserve">   </v>
          </cell>
        </row>
        <row r="249">
          <cell r="B249" t="str">
            <v xml:space="preserve">   </v>
          </cell>
        </row>
        <row r="250">
          <cell r="B250" t="str">
            <v xml:space="preserve">   </v>
          </cell>
        </row>
        <row r="251">
          <cell r="B251" t="str">
            <v xml:space="preserve">   </v>
          </cell>
        </row>
        <row r="252">
          <cell r="B252" t="str">
            <v xml:space="preserve">   </v>
          </cell>
        </row>
        <row r="253">
          <cell r="B253" t="str">
            <v xml:space="preserve">   </v>
          </cell>
        </row>
        <row r="254">
          <cell r="B254" t="str">
            <v xml:space="preserve">   </v>
          </cell>
        </row>
        <row r="255">
          <cell r="B255" t="str">
            <v xml:space="preserve">   </v>
          </cell>
        </row>
        <row r="256">
          <cell r="B256" t="str">
            <v xml:space="preserve">   </v>
          </cell>
        </row>
        <row r="257">
          <cell r="B257" t="str">
            <v xml:space="preserve">   </v>
          </cell>
        </row>
        <row r="258">
          <cell r="B258" t="str">
            <v xml:space="preserve">   </v>
          </cell>
        </row>
        <row r="259">
          <cell r="B259" t="str">
            <v xml:space="preserve">   </v>
          </cell>
        </row>
        <row r="260">
          <cell r="B260" t="str">
            <v xml:space="preserve">   </v>
          </cell>
        </row>
        <row r="261">
          <cell r="B261" t="str">
            <v xml:space="preserve">   </v>
          </cell>
        </row>
        <row r="262">
          <cell r="B262" t="str">
            <v xml:space="preserve">   </v>
          </cell>
        </row>
        <row r="263">
          <cell r="B263" t="str">
            <v xml:space="preserve">   </v>
          </cell>
        </row>
        <row r="264">
          <cell r="B264" t="str">
            <v xml:space="preserve">   </v>
          </cell>
        </row>
        <row r="265">
          <cell r="B265" t="str">
            <v xml:space="preserve">   </v>
          </cell>
        </row>
        <row r="266">
          <cell r="B266" t="str">
            <v xml:space="preserve">   </v>
          </cell>
        </row>
        <row r="267">
          <cell r="B267" t="str">
            <v xml:space="preserve">   </v>
          </cell>
        </row>
        <row r="268">
          <cell r="B268" t="str">
            <v xml:space="preserve">   </v>
          </cell>
        </row>
        <row r="269">
          <cell r="B269" t="str">
            <v xml:space="preserve">   </v>
          </cell>
        </row>
        <row r="270">
          <cell r="B270" t="str">
            <v xml:space="preserve">   </v>
          </cell>
        </row>
        <row r="271">
          <cell r="B271" t="str">
            <v xml:space="preserve">   </v>
          </cell>
        </row>
        <row r="272">
          <cell r="B272" t="str">
            <v xml:space="preserve">   </v>
          </cell>
        </row>
        <row r="273">
          <cell r="B273" t="str">
            <v xml:space="preserve">   </v>
          </cell>
        </row>
        <row r="274">
          <cell r="B274" t="str">
            <v xml:space="preserve">   </v>
          </cell>
        </row>
        <row r="275">
          <cell r="B275" t="str">
            <v xml:space="preserve">   </v>
          </cell>
        </row>
        <row r="276">
          <cell r="B276" t="str">
            <v xml:space="preserve">   </v>
          </cell>
        </row>
        <row r="277">
          <cell r="B277" t="str">
            <v xml:space="preserve">   </v>
          </cell>
        </row>
        <row r="278">
          <cell r="B278" t="str">
            <v xml:space="preserve">   </v>
          </cell>
        </row>
        <row r="279">
          <cell r="B279" t="str">
            <v xml:space="preserve">   </v>
          </cell>
        </row>
        <row r="280">
          <cell r="B280" t="str">
            <v xml:space="preserve">   </v>
          </cell>
        </row>
        <row r="281">
          <cell r="B281" t="str">
            <v xml:space="preserve">   </v>
          </cell>
        </row>
        <row r="282">
          <cell r="B282" t="str">
            <v xml:space="preserve">   </v>
          </cell>
        </row>
        <row r="283">
          <cell r="B283" t="str">
            <v xml:space="preserve">   </v>
          </cell>
        </row>
        <row r="284">
          <cell r="B284" t="str">
            <v xml:space="preserve">   </v>
          </cell>
        </row>
        <row r="285">
          <cell r="B285" t="str">
            <v xml:space="preserve">   </v>
          </cell>
        </row>
        <row r="286">
          <cell r="B286" t="str">
            <v xml:space="preserve">   </v>
          </cell>
        </row>
        <row r="287">
          <cell r="B287" t="str">
            <v xml:space="preserve">   </v>
          </cell>
        </row>
        <row r="288">
          <cell r="B288" t="str">
            <v xml:space="preserve">   </v>
          </cell>
        </row>
        <row r="289">
          <cell r="B289" t="str">
            <v xml:space="preserve">   </v>
          </cell>
        </row>
        <row r="290">
          <cell r="B290" t="str">
            <v xml:space="preserve">   </v>
          </cell>
        </row>
        <row r="291">
          <cell r="B291" t="str">
            <v xml:space="preserve">   </v>
          </cell>
        </row>
        <row r="292">
          <cell r="B292" t="str">
            <v xml:space="preserve">   </v>
          </cell>
        </row>
        <row r="293">
          <cell r="B293" t="str">
            <v xml:space="preserve">   </v>
          </cell>
        </row>
        <row r="294">
          <cell r="B294" t="str">
            <v xml:space="preserve">   </v>
          </cell>
        </row>
        <row r="295">
          <cell r="B295" t="str">
            <v xml:space="preserve">   </v>
          </cell>
        </row>
        <row r="296">
          <cell r="B296" t="str">
            <v xml:space="preserve">   </v>
          </cell>
        </row>
        <row r="297">
          <cell r="B297" t="str">
            <v xml:space="preserve">   </v>
          </cell>
        </row>
        <row r="298">
          <cell r="B298" t="str">
            <v xml:space="preserve">   </v>
          </cell>
        </row>
        <row r="299">
          <cell r="B299" t="str">
            <v xml:space="preserve">   </v>
          </cell>
        </row>
        <row r="300">
          <cell r="B300" t="str">
            <v xml:space="preserve">   </v>
          </cell>
        </row>
        <row r="301">
          <cell r="B301" t="str">
            <v xml:space="preserve">  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SKTOP-GOMQ94H_SQLEXPRESS Sw 距離" connectionId="2" xr16:uid="{701A6A3E-BDCF-4C04-A93A-47AE48B3B279}" autoFormatId="20" applyNumberFormats="0" applyBorderFormats="0" applyFontFormats="0" applyPatternFormats="0" applyAlignmentFormats="0" applyWidthHeightFormats="0">
  <queryTableRefresh nextId="4">
    <queryTableFields count="3">
      <queryTableField id="1" name="距離コード" tableColumnId="1"/>
      <queryTableField id="2" name="距離" tableColumnId="2"/>
      <queryTableField id="3" name="リレーフラグ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37B30278-24E4-4DA1-8FFB-982CC4FBB81E}" autoFormatId="20" applyNumberFormats="0" applyBorderFormats="0" applyFontFormats="0" applyPatternFormats="0" applyAlignmentFormats="0" applyWidthHeightFormats="0">
  <queryTableRefresh nextId="14">
    <queryTableFields count="13">
      <queryTableField id="1" name="大会番号" tableColumnId="1"/>
      <queryTableField id="2" name="クラス番号" tableColumnId="2"/>
      <queryTableField id="3" name="クラス名称" tableColumnId="3"/>
      <queryTableField id="4" name="クラス名称カナ" tableColumnId="4"/>
      <queryTableField id="5" name="クラス名称英字" tableColumnId="5"/>
      <queryTableField id="6" name="始生年月日" tableColumnId="6"/>
      <queryTableField id="7" name="終生年月日" tableColumnId="7"/>
      <queryTableField id="8" name="始学校" tableColumnId="8"/>
      <queryTableField id="9" name="始学年" tableColumnId="9"/>
      <queryTableField id="10" name="終学校" tableColumnId="10"/>
      <queryTableField id="11" name="終学年" tableColumnId="11"/>
      <queryTableField id="12" name="始年齢" tableColumnId="12"/>
      <queryTableField id="13" name="終年齢" tableColumnId="1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SKTOP-GOMQ94H_SQLEXPRESS Sw 予決" connectionId="4" xr16:uid="{DEFDB153-BB03-4BEE-BFD1-F07B5FB8459D}" autoFormatId="20" applyNumberFormats="0" applyBorderFormats="0" applyFontFormats="0" applyPatternFormats="0" applyAlignmentFormats="0" applyWidthHeightFormats="0">
  <queryTableRefresh nextId="4">
    <queryTableFields count="3">
      <queryTableField id="1" name="予決コード" tableColumnId="1"/>
      <queryTableField id="2" name="予決" tableColumnId="2"/>
      <queryTableField id="3" name="予決英字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SKTOP-GOMQ94H_SQLEXPRESS Sw 学種" connectionId="1" xr16:uid="{E1A6D3AC-A0DA-4C6E-8BFE-86DB2D57BE1D}" autoFormatId="20" applyNumberFormats="0" applyBorderFormats="0" applyFontFormats="0" applyPatternFormats="0" applyAlignmentFormats="0" applyWidthHeightFormats="0">
  <queryTableRefresh nextId="6">
    <queryTableFields count="5">
      <queryTableField id="1" name="学種コード" tableColumnId="1"/>
      <queryTableField id="2" name="学種" tableColumnId="2"/>
      <queryTableField id="3" name="学種略称" tableColumnId="3"/>
      <queryTableField id="4" name="学年開始" tableColumnId="4"/>
      <queryTableField id="5" name="学年終了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SKTOP-GOMQ94H_SQLEXPRESS Sw 種目" connectionId="3" xr16:uid="{BAA66956-F9F3-4FEC-875D-3E336E8B5DBD}" autoFormatId="20" applyNumberFormats="0" applyBorderFormats="0" applyFontFormats="0" applyPatternFormats="0" applyAlignmentFormats="0" applyWidthHeightFormats="0">
  <queryTableRefresh nextId="7" unboundColumnsRight="2">
    <queryTableFields count="6">
      <queryTableField id="1" name="種目コード" tableColumnId="1"/>
      <queryTableField id="2" name="種目" tableColumnId="2"/>
      <queryTableField id="3" name="種目英字" tableColumnId="3"/>
      <queryTableField id="4" name="リレーフラグ" tableColumnId="4"/>
      <queryTableField id="5" dataBound="0" tableColumnId="5"/>
      <queryTableField id="6" dataBound="0" tableColumnId="6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5FDAE5B1-2DD9-4B0A-BA06-3E99375BCC32}" autoFormatId="20" applyNumberFormats="0" applyBorderFormats="0" applyFontFormats="0" applyPatternFormats="0" applyAlignmentFormats="0" applyWidthHeightFormats="0">
  <queryTableRefresh nextId="84">
    <queryTableFields count="83">
      <queryTableField id="1" name="大会番号" tableColumnId="1"/>
      <queryTableField id="2" name="大会名１" tableColumnId="2"/>
      <queryTableField id="3" name="大会名２" tableColumnId="3"/>
      <queryTableField id="4" name="大会名１英字" tableColumnId="4"/>
      <queryTableField id="5" name="大会名２英字" tableColumnId="5"/>
      <queryTableField id="6" name="開催地" tableColumnId="6"/>
      <queryTableField id="7" name="開催地英字" tableColumnId="7"/>
      <queryTableField id="8" name="会場" tableColumnId="8"/>
      <queryTableField id="9" name="会場英字" tableColumnId="9"/>
      <queryTableField id="10" name="始期間" tableColumnId="10"/>
      <queryTableField id="11" name="終期間" tableColumnId="11"/>
      <queryTableField id="12" name="備考" tableColumnId="12"/>
      <queryTableField id="13" name="プール" tableColumnId="13"/>
      <queryTableField id="14" name="タッチ板" tableColumnId="14"/>
      <queryTableField id="15" name="使用水路予選" tableColumnId="15"/>
      <queryTableField id="16" name="使用水路準決勝" tableColumnId="16"/>
      <queryTableField id="17" name="使用水路タイム決勝" tableColumnId="17"/>
      <queryTableField id="18" name="使用水路決勝" tableColumnId="18"/>
      <queryTableField id="19" name="組内最少人数" tableColumnId="19"/>
      <queryTableField id="20" name="選手使用所属" tableColumnId="20"/>
      <queryTableField id="21" name="選手エントリーチェック" tableColumnId="21"/>
      <queryTableField id="22" name="大会名印刷" tableColumnId="22"/>
      <queryTableField id="23" name="備考欄" tableColumnId="23"/>
      <queryTableField id="24" name="プールコンディション" tableColumnId="24"/>
      <queryTableField id="25" name="新記録上段" tableColumnId="25"/>
      <queryTableField id="26" name="新記録中段" tableColumnId="26"/>
      <queryTableField id="27" name="新記録下段" tableColumnId="27"/>
      <queryTableField id="28" name="団体名" tableColumnId="28"/>
      <queryTableField id="29" name="学校" tableColumnId="29"/>
      <queryTableField id="30" name="ラップ" tableColumnId="30"/>
      <queryTableField id="31" name="印刷用競技番号" tableColumnId="31"/>
      <queryTableField id="32" name="新記録上段カナ" tableColumnId="32"/>
      <queryTableField id="33" name="新記録中段カナ" tableColumnId="33"/>
      <queryTableField id="34" name="新記録下段カナ" tableColumnId="34"/>
      <queryTableField id="35" name="即時公認" tableColumnId="35"/>
      <queryTableField id="36" name="班組方法" tableColumnId="36"/>
      <queryTableField id="37" name="班組優先順" tableColumnId="37"/>
      <queryTableField id="38" name="班組組内優先" tableColumnId="38"/>
      <queryTableField id="39" name="班組開始組" tableColumnId="39"/>
      <queryTableField id="40" name="班組平均化" tableColumnId="40"/>
      <queryTableField id="41" name="班組複数クラス" tableColumnId="41"/>
      <queryTableField id="42" name="班組複数クラス優先順" tableColumnId="42"/>
      <queryTableField id="43" name="スタートリスト印刷" tableColumnId="43"/>
      <queryTableField id="44" name="使用番号" tableColumnId="44"/>
      <queryTableField id="45" name="ポイント対象" tableColumnId="45"/>
      <queryTableField id="46" name="ポイント性別" tableColumnId="46"/>
      <queryTableField id="47" name="ポイント競技" tableColumnId="47"/>
      <queryTableField id="48" name="ポイント同順位" tableColumnId="48"/>
      <queryTableField id="49" name="ポイント有効桁数" tableColumnId="49"/>
      <queryTableField id="50" name="ポイントクラス混在" tableColumnId="50"/>
      <queryTableField id="51" name="ポイントリレー" tableColumnId="51"/>
      <queryTableField id="52" name="資格級基準" tableColumnId="52"/>
      <queryTableField id="53" name="大会コード" tableColumnId="53"/>
      <queryTableField id="54" name="年齢別標準記録判定" tableColumnId="54"/>
      <queryTableField id="55" name="標準記録判定単位" tableColumnId="55"/>
      <queryTableField id="56" name="ゼロコース使用" tableColumnId="56"/>
      <queryTableField id="57" name="FINAポイント使用" tableColumnId="57"/>
      <queryTableField id="58" name="基準日" tableColumnId="58"/>
      <queryTableField id="59" name="身障者モード" tableColumnId="59"/>
      <queryTableField id="60" name="WJ対象新記録番号" tableColumnId="60"/>
      <queryTableField id="61" name="WJ年齢基準日" tableColumnId="61"/>
      <queryTableField id="62" name="WJ男子開始年齢" tableColumnId="62"/>
      <queryTableField id="63" name="WJ男子終了年齢" tableColumnId="63"/>
      <queryTableField id="64" name="WJ女子開始年齢" tableColumnId="64"/>
      <queryTableField id="65" name="WJ女子終了年齢" tableColumnId="65"/>
      <queryTableField id="66" name="所属結合表示" tableColumnId="66"/>
      <queryTableField id="67" name="決勝補欠1" tableColumnId="67"/>
      <queryTableField id="68" name="決勝補欠2" tableColumnId="68"/>
      <queryTableField id="69" name="ポイント優先順１" tableColumnId="69"/>
      <queryTableField id="70" name="ポイント優先順２" tableColumnId="70"/>
      <queryTableField id="71" name="ポイント優先順３" tableColumnId="71"/>
      <queryTableField id="72" name="ポイント優先順４" tableColumnId="72"/>
      <queryTableField id="73" name="ポイント優先順５" tableColumnId="73"/>
      <queryTableField id="74" name="ポイント優先順６" tableColumnId="74"/>
      <queryTableField id="75" name="ポイント優先順７" tableColumnId="75"/>
      <queryTableField id="76" name="ポイント優先順８" tableColumnId="76"/>
      <queryTableField id="77" name="ポイント優先順９" tableColumnId="77"/>
      <queryTableField id="78" name="ポイント優先順１０" tableColumnId="78"/>
      <queryTableField id="79" name="ラップ差対象新記録" tableColumnId="79"/>
      <queryTableField id="80" name="泳力検定使用" tableColumnId="80"/>
      <queryTableField id="81" name="特殊泳力級１" tableColumnId="81"/>
      <queryTableField id="82" name="特殊泳力級２" tableColumnId="82"/>
      <queryTableField id="83" name="特殊泳力級３" tableColumnId="8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6" xr16:uid="{5D7A6329-9ABA-4727-A1EC-88D8FF0F5A7E}" autoFormatId="20" applyNumberFormats="0" applyBorderFormats="0" applyFontFormats="0" applyPatternFormats="0" applyAlignmentFormats="0" applyWidthHeightFormats="0">
  <queryTableRefresh nextId="19">
    <queryTableFields count="18">
      <queryTableField id="1" name="大会番号" tableColumnId="1"/>
      <queryTableField id="2" name="競技番号" tableColumnId="2"/>
      <queryTableField id="3" name="表示用競技番号" tableColumnId="3"/>
      <queryTableField id="4" name="組数" tableColumnId="4"/>
      <queryTableField id="5" name="種目コード" tableColumnId="5"/>
      <queryTableField id="6" name="距離コード" tableColumnId="6"/>
      <queryTableField id="7" name="クラス番号" tableColumnId="7"/>
      <queryTableField id="8" name="性別コード" tableColumnId="8"/>
      <queryTableField id="9" name="予決コード" tableColumnId="9"/>
      <queryTableField id="10" name="日付" tableColumnId="10"/>
      <queryTableField id="11" name="時間" tableColumnId="11"/>
      <queryTableField id="12" name="ポイント設定番号" tableColumnId="12"/>
      <queryTableField id="13" name="予選競技番号" tableColumnId="13"/>
      <queryTableField id="14" name="ポイント計算" tableColumnId="14"/>
      <queryTableField id="15" name="競技面" tableColumnId="15"/>
      <queryTableField id="16" name="午前午後" tableColumnId="16"/>
      <queryTableField id="17" name="進行フラグ" tableColumnId="17"/>
      <queryTableField id="18" name="備考" tableColumnId="18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" xr16:uid="{7D723B4A-A507-4B2B-838A-F6B05C0F0429}" autoFormatId="20" applyNumberFormats="0" applyBorderFormats="0" applyFontFormats="0" applyPatternFormats="0" applyAlignmentFormats="0" applyWidthHeightFormats="0">
  <queryTableRefresh nextId="51">
    <queryTableFields count="50">
      <queryTableField id="1" name="大会番号" tableColumnId="1"/>
      <queryTableField id="2" name="競技番号" tableColumnId="2"/>
      <queryTableField id="3" name="組" tableColumnId="3"/>
      <queryTableField id="4" name="水路" tableColumnId="4"/>
      <queryTableField id="5" name="事由入力ステータス" tableColumnId="5"/>
      <queryTableField id="6" name="ゴール" tableColumnId="6"/>
      <queryTableField id="7" name="中間記録" tableColumnId="7"/>
      <queryTableField id="8" name="選手番号" tableColumnId="8"/>
      <queryTableField id="9" name="第１泳者" tableColumnId="9"/>
      <queryTableField id="10" name="第２泳者" tableColumnId="10"/>
      <queryTableField id="11" name="第３泳者" tableColumnId="11"/>
      <queryTableField id="12" name="第４泳者" tableColumnId="12"/>
      <queryTableField id="13" name="新記録印刷マーク" tableColumnId="13"/>
      <queryTableField id="14" name="新記録電光マーク" tableColumnId="14"/>
      <queryTableField id="15" name="棄権印刷マーク" tableColumnId="15"/>
      <queryTableField id="16" name="棄権電光マーク" tableColumnId="16"/>
      <queryTableField id="17" name="中間新記録マーク" tableColumnId="17"/>
      <queryTableField id="18" name="エントリータイム" tableColumnId="18"/>
      <queryTableField id="19" name="予選タイム" tableColumnId="19"/>
      <queryTableField id="20" name="失格泳者" tableColumnId="20"/>
      <queryTableField id="21" name="引継タイム１" tableColumnId="21"/>
      <queryTableField id="22" name="引継タイム２" tableColumnId="22"/>
      <queryTableField id="23" name="引継タイム３" tableColumnId="23"/>
      <queryTableField id="24" name="新記録判定クラス" tableColumnId="24"/>
      <queryTableField id="25" name="標準記録判定クラス" tableColumnId="25"/>
      <queryTableField id="26" name="予備" tableColumnId="26"/>
      <queryTableField id="27" name="リアクション" tableColumnId="27"/>
      <queryTableField id="28" name="引継ぎ１" tableColumnId="28"/>
      <queryTableField id="29" name="引継ぎ２" tableColumnId="29"/>
      <queryTableField id="30" name="引継ぎ３" tableColumnId="30"/>
      <queryTableField id="31" name="ラップカウント" tableColumnId="31"/>
      <queryTableField id="32" name="資格級" tableColumnId="32"/>
      <queryTableField id="33" name="事由表示" tableColumnId="33"/>
      <queryTableField id="34" name="事由予備" tableColumnId="34"/>
      <queryTableField id="35" name="標準１" tableColumnId="35"/>
      <queryTableField id="36" name="標準２" tableColumnId="36"/>
      <queryTableField id="37" name="標準３" tableColumnId="37"/>
      <queryTableField id="38" name="標準４" tableColumnId="38"/>
      <queryTableField id="39" name="標準５" tableColumnId="39"/>
      <queryTableField id="40" name="中間標準１" tableColumnId="40"/>
      <queryTableField id="41" name="中間標準２" tableColumnId="41"/>
      <queryTableField id="42" name="中間標準３" tableColumnId="42"/>
      <queryTableField id="43" name="中間標準４" tableColumnId="43"/>
      <queryTableField id="44" name="中間標準５" tableColumnId="44"/>
      <queryTableField id="45" name="オープン" tableColumnId="45"/>
      <queryTableField id="46" name="FINAポイント" tableColumnId="46"/>
      <queryTableField id="47" name="中間新記録電光マーク" tableColumnId="47"/>
      <queryTableField id="48" name="第一泳者新記録判定クラス" tableColumnId="48"/>
      <queryTableField id="49" name="第一泳者標準記録判定クラス" tableColumnId="49"/>
      <queryTableField id="50" name="泳力級" tableColumnId="50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9" xr16:uid="{82A0EFD6-F06A-406E-BC65-DF185646D8DA}" autoFormatId="20" applyNumberFormats="0" applyBorderFormats="0" applyFontFormats="0" applyPatternFormats="0" applyAlignmentFormats="0" applyWidthHeightFormats="0">
  <queryTableRefresh nextId="33">
    <queryTableFields count="32">
      <queryTableField id="1" name="大会番号" tableColumnId="1"/>
      <queryTableField id="2" name="選手番号" tableColumnId="2"/>
      <queryTableField id="3" name="性別コード" tableColumnId="3"/>
      <queryTableField id="4" name="氏名" tableColumnId="4"/>
      <queryTableField id="5" name="氏名カナ" tableColumnId="5"/>
      <queryTableField id="6" name="氏名英字" tableColumnId="6"/>
      <queryTableField id="7" name="国籍" tableColumnId="7"/>
      <queryTableField id="8" name="所属番号１" tableColumnId="8"/>
      <queryTableField id="9" name="所属番号２" tableColumnId="9"/>
      <queryTableField id="10" name="所属番号３" tableColumnId="10"/>
      <queryTableField id="11" name="所属名称１" tableColumnId="11"/>
      <queryTableField id="12" name="所属名称２" tableColumnId="12"/>
      <queryTableField id="13" name="所属名称３" tableColumnId="13"/>
      <queryTableField id="14" name="所属名称１カナ" tableColumnId="14"/>
      <queryTableField id="15" name="所属名称２カナ" tableColumnId="15"/>
      <queryTableField id="16" name="所属名称３カナ" tableColumnId="16"/>
      <queryTableField id="17" name="所属名称１英字" tableColumnId="17"/>
      <queryTableField id="18" name="所属名称２英字" tableColumnId="18"/>
      <queryTableField id="19" name="所属名称３英字" tableColumnId="19"/>
      <queryTableField id="20" name="所属名称１正式" tableColumnId="20"/>
      <queryTableField id="21" name="所属名称２正式" tableColumnId="21"/>
      <queryTableField id="22" name="所属名称３正式" tableColumnId="22"/>
      <queryTableField id="23" name="主所属" tableColumnId="23"/>
      <queryTableField id="24" name="学校コード" tableColumnId="24"/>
      <queryTableField id="25" name="学年" tableColumnId="25"/>
      <queryTableField id="26" name="生年月日" tableColumnId="26"/>
      <queryTableField id="27" name="団体番号" tableColumnId="27"/>
      <queryTableField id="28" name="日水連コード" tableColumnId="28"/>
      <queryTableField id="29" name="加盟団体番号" tableColumnId="29"/>
      <queryTableField id="30" name="新日水連コード" tableColumnId="30"/>
      <queryTableField id="31" name="登録団体" tableColumnId="31"/>
      <queryTableField id="32" name="WJ対象" tableColumnId="3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" xr16:uid="{9F12EBF0-6571-493F-9325-A43B8FC2BC91}" autoFormatId="20" applyNumberFormats="0" applyBorderFormats="0" applyFontFormats="0" applyPatternFormats="0" applyAlignmentFormats="0" applyWidthHeightFormats="0">
  <queryTableRefresh nextId="23">
    <queryTableFields count="22">
      <queryTableField id="1" name="大会番号" tableColumnId="1"/>
      <queryTableField id="2" name="チーム番号" tableColumnId="2"/>
      <queryTableField id="3" name="チーム名" tableColumnId="3"/>
      <queryTableField id="4" name="チーム名カナ" tableColumnId="4"/>
      <queryTableField id="5" name="チーム名英字" tableColumnId="5"/>
      <queryTableField id="6" name="国籍" tableColumnId="6"/>
      <queryTableField id="7" name="所属番号" tableColumnId="7"/>
      <queryTableField id="8" name="加盟団体番号" tableColumnId="8"/>
      <queryTableField id="9" name="登録団体" tableColumnId="9"/>
      <queryTableField id="10" name="学校コード" tableColumnId="10"/>
      <queryTableField id="11" name="団体番号" tableColumnId="11"/>
      <queryTableField id="12" name="新記録判定クラス" tableColumnId="12"/>
      <queryTableField id="13" name="標準記録判定クラス" tableColumnId="13"/>
      <queryTableField id="14" name="種目コード" tableColumnId="14"/>
      <queryTableField id="15" name="距離コード" tableColumnId="15"/>
      <queryTableField id="16" name="性別コード" tableColumnId="16"/>
      <queryTableField id="17" name="エントリータイム" tableColumnId="17"/>
      <queryTableField id="18" name="不参加" tableColumnId="18"/>
      <queryTableField id="19" name="オープン" tableColumnId="19"/>
      <queryTableField id="20" name="ポイント対象外" tableColumnId="20"/>
      <queryTableField id="21" name="年齢区分" tableColumnId="21"/>
      <queryTableField id="22" name="WJ対象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2029041-1B19-4794-B670-95D405438955}" name="テーブル_DESKTOP_GOMQ94H_SQLEXPRESS_Sw_距離" displayName="テーブル_DESKTOP_GOMQ94H_SQLEXPRESS_Sw_距離" ref="A1:C10" tableType="queryTable" totalsRowShown="0">
  <autoFilter ref="A1:C10" xr:uid="{00000000-0009-0000-0100-00000E000000}"/>
  <tableColumns count="3">
    <tableColumn id="1" xr3:uid="{CCD0071D-7512-459E-8C1E-777174D42A15}" uniqueName="1" name="距離コード" queryTableFieldId="1"/>
    <tableColumn id="2" xr3:uid="{E88A9AE9-72F4-4802-880C-9C63966185EB}" uniqueName="2" name="距離" queryTableFieldId="2"/>
    <tableColumn id="3" xr3:uid="{E18ED09E-9CE9-459E-AF84-37D59E74E1D7}" uniqueName="3" name="リレーフラグ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D4CE2C9-FB9F-459F-9C8C-412C9FB8B379}" name="クラス" displayName="クラス" ref="A1:M9" tableType="queryTable" totalsRowShown="0">
  <autoFilter ref="A1:M9" xr:uid="{3D4CE2C9-FB9F-459F-9C8C-412C9FB8B379}"/>
  <tableColumns count="13">
    <tableColumn id="1" xr3:uid="{3033B5E3-C204-49CC-B3A4-686C1C2CC0E6}" uniqueName="1" name="大会番号" queryTableFieldId="1"/>
    <tableColumn id="2" xr3:uid="{56D31F9F-D0C3-4616-AD87-78D807F9DCE0}" uniqueName="2" name="クラス番号" queryTableFieldId="2"/>
    <tableColumn id="3" xr3:uid="{BBCAF68B-E731-43B0-819E-451A536DE654}" uniqueName="3" name="クラス名称" queryTableFieldId="3" dataDxfId="4"/>
    <tableColumn id="4" xr3:uid="{D117960B-B575-4397-9204-FEAC6B1AD1E6}" uniqueName="4" name="クラス名称カナ" queryTableFieldId="4" dataDxfId="3"/>
    <tableColumn id="5" xr3:uid="{BB34B67D-1EE2-4D0D-A94A-0E1D5BD21BF4}" uniqueName="5" name="クラス名称英字" queryTableFieldId="5" dataDxfId="2"/>
    <tableColumn id="6" xr3:uid="{122368A5-944E-4BBD-82CA-290FACFCBEF9}" uniqueName="6" name="始生年月日" queryTableFieldId="6" dataDxfId="1"/>
    <tableColumn id="7" xr3:uid="{09975578-4C4E-4150-95E1-B0453A1E3AFA}" uniqueName="7" name="終生年月日" queryTableFieldId="7" dataDxfId="0"/>
    <tableColumn id="8" xr3:uid="{463E1260-259E-4458-A95B-FA9ACB20A3FB}" uniqueName="8" name="始学校" queryTableFieldId="8"/>
    <tableColumn id="9" xr3:uid="{F867AF47-B7E3-45AA-9E5A-B45ED80FAEFF}" uniqueName="9" name="始学年" queryTableFieldId="9"/>
    <tableColumn id="10" xr3:uid="{1C644D94-D07F-4531-A4BD-9B18A7341298}" uniqueName="10" name="終学校" queryTableFieldId="10"/>
    <tableColumn id="11" xr3:uid="{8FF1B662-2851-4DAA-B288-82CEBF515140}" uniqueName="11" name="終学年" queryTableFieldId="11"/>
    <tableColumn id="12" xr3:uid="{FE35F7CD-33B6-4F9C-A604-462211BFE989}" uniqueName="12" name="始年齢" queryTableFieldId="12"/>
    <tableColumn id="13" xr3:uid="{A58887B9-2B62-4373-9E69-332BB079EC12}" uniqueName="13" name="終年齢" queryTableFieldId="1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B05980-C736-4F24-9827-9DC9214B0803}" name="テーブル_DESKTOP_GOMQ94H_SQLEXPRESS_Sw_予決" displayName="テーブル_DESKTOP_GOMQ94H_SQLEXPRESS_Sw_予決" ref="D1:F8" tableType="queryTable" totalsRowShown="0">
  <autoFilter ref="D1:F8" xr:uid="{00000000-0009-0000-0100-00000F000000}"/>
  <tableColumns count="3">
    <tableColumn id="1" xr3:uid="{E443CC41-3F8C-43AC-A4D5-5E81AAD603AF}" uniqueName="1" name="予決コード" queryTableFieldId="1"/>
    <tableColumn id="2" xr3:uid="{C66E4500-50A7-4E0A-89BC-4885BDE0531C}" uniqueName="2" name="予決" queryTableFieldId="2"/>
    <tableColumn id="3" xr3:uid="{C8D4345E-2621-457B-8BD6-65C9B88016F2}" uniqueName="3" name="予決英字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D834C93-A2D0-4BEB-AA07-30CDB7E24B1F}" name="テーブル_DESKTOP_GOMQ94H_SQLEXPRESS_Sw_学種" displayName="テーブル_DESKTOP_GOMQ94H_SQLEXPRESS_Sw_学種" ref="G1:K8" tableType="queryTable" totalsRowShown="0">
  <autoFilter ref="G1:K8" xr:uid="{00000000-0009-0000-0100-000010000000}"/>
  <tableColumns count="5">
    <tableColumn id="1" xr3:uid="{5F5B752B-7E98-40D1-858B-1D2559C948F3}" uniqueName="1" name="学種コード" queryTableFieldId="1"/>
    <tableColumn id="2" xr3:uid="{B3DBC1BE-DF9E-4642-90DA-F21806C90CB2}" uniqueName="2" name="学種" queryTableFieldId="2"/>
    <tableColumn id="3" xr3:uid="{B86AF73A-A154-4C27-BEFA-C6C5539AF79F}" uniqueName="3" name="学種略称" queryTableFieldId="3"/>
    <tableColumn id="4" xr3:uid="{03940140-D1C7-43BF-A023-924827824F64}" uniqueName="4" name="学年開始" queryTableFieldId="4"/>
    <tableColumn id="5" xr3:uid="{3146DE5A-9A7B-49EA-873C-19126713F2E2}" uniqueName="5" name="学年終了" queryTableField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1773FE5-F55A-42EA-A7BA-057A3CA645AA}" name="テーブル_DESKTOP_GOMQ94H_SQLEXPRESS_Sw_種目" displayName="テーブル_DESKTOP_GOMQ94H_SQLEXPRESS_Sw_種目" ref="L1:Q8" tableType="queryTable" totalsRowShown="0">
  <autoFilter ref="L1:Q8" xr:uid="{00000000-0009-0000-0100-000011000000}"/>
  <tableColumns count="6">
    <tableColumn id="1" xr3:uid="{1A655AD5-C7BE-4E1B-A760-C42B1181A58F}" uniqueName="1" name="種目コード" queryTableFieldId="1"/>
    <tableColumn id="2" xr3:uid="{2A129EBF-0635-4868-BAF2-C8654745B325}" uniqueName="2" name="種目" queryTableFieldId="2"/>
    <tableColumn id="3" xr3:uid="{40F16DF3-4A75-4E1F-935F-4F2C59677A74}" uniqueName="3" name="種目英字" queryTableFieldId="3"/>
    <tableColumn id="4" xr3:uid="{3E25E789-8CFD-4F3E-8FF4-40190B291D1C}" uniqueName="4" name="リレーフラグ" queryTableFieldId="4"/>
    <tableColumn id="5" xr3:uid="{843F959F-2CD8-4E03-A7F4-F772C846DD6A}" uniqueName="5" name="列1" queryTableFieldId="5"/>
    <tableColumn id="6" xr3:uid="{6699868F-0298-4F1B-8FDA-B5D6BCF19713}" uniqueName="6" name="列2" queryTableField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379A91-1DA4-4D84-AD94-3C34F826E55E}" name="大会設定" displayName="大会設定" ref="A1:CE2" tableType="queryTable" totalsRowShown="0">
  <autoFilter ref="A1:CE2" xr:uid="{91379A91-1DA4-4D84-AD94-3C34F826E55E}"/>
  <tableColumns count="83">
    <tableColumn id="1" xr3:uid="{86FF393A-3690-4EA3-98EF-2C69E23893D4}" uniqueName="1" name="大会番号" queryTableFieldId="1"/>
    <tableColumn id="2" xr3:uid="{2B5D76EF-794E-4C8F-B426-C5DF078BCB65}" uniqueName="2" name="大会名１" queryTableFieldId="2" dataDxfId="80"/>
    <tableColumn id="3" xr3:uid="{AEF38BC6-406F-4E84-94B7-7B1D4C5CE4A1}" uniqueName="3" name="大会名２" queryTableFieldId="3" dataDxfId="79"/>
    <tableColumn id="4" xr3:uid="{D624EEF3-3A57-493C-9DC3-B1AF7CC8C7B1}" uniqueName="4" name="大会名１英字" queryTableFieldId="4" dataDxfId="78"/>
    <tableColumn id="5" xr3:uid="{11FF2DFD-ACE7-43FA-96C2-D78E19B23152}" uniqueName="5" name="大会名２英字" queryTableFieldId="5" dataDxfId="77"/>
    <tableColumn id="6" xr3:uid="{3652E97A-3816-47DE-9756-A4EB05CFE677}" uniqueName="6" name="開催地" queryTableFieldId="6" dataDxfId="76"/>
    <tableColumn id="7" xr3:uid="{397DF187-C6E4-4D9D-84E0-9C2259EA5486}" uniqueName="7" name="開催地英字" queryTableFieldId="7" dataDxfId="75"/>
    <tableColumn id="8" xr3:uid="{BB2DD6CA-50F3-4AD3-AAD5-298B75B10C7B}" uniqueName="8" name="会場" queryTableFieldId="8" dataDxfId="74"/>
    <tableColumn id="9" xr3:uid="{B935DE8F-FF51-44E6-8846-CBF4EB3B8C71}" uniqueName="9" name="会場英字" queryTableFieldId="9" dataDxfId="73"/>
    <tableColumn id="10" xr3:uid="{843937CA-424B-49B3-BB78-1F2199E48216}" uniqueName="10" name="始期間" queryTableFieldId="10" dataDxfId="58"/>
    <tableColumn id="11" xr3:uid="{FD93B050-5BAF-4B5A-89CF-E2DB0B53E48A}" uniqueName="11" name="終期間" queryTableFieldId="11" dataDxfId="57"/>
    <tableColumn id="12" xr3:uid="{482FEAC1-DD2F-4DD7-9E72-7DDFC4DFC502}" uniqueName="12" name="備考" queryTableFieldId="12" dataDxfId="72"/>
    <tableColumn id="13" xr3:uid="{98B14609-4746-4EDB-AAFB-1ED3E468E476}" uniqueName="13" name="プール" queryTableFieldId="13"/>
    <tableColumn id="14" xr3:uid="{855B3961-CFCF-4E11-835C-BBCC65C16790}" uniqueName="14" name="タッチ板" queryTableFieldId="14"/>
    <tableColumn id="15" xr3:uid="{F3321310-71AE-4ED8-A8BE-B931DF47ABA4}" uniqueName="15" name="使用水路予選" queryTableFieldId="15"/>
    <tableColumn id="16" xr3:uid="{03A56749-CB57-4E76-8AB8-CAFFAEE77DD9}" uniqueName="16" name="使用水路準決勝" queryTableFieldId="16"/>
    <tableColumn id="17" xr3:uid="{FB6F21B7-7DAC-46F8-ABA8-937900D42572}" uniqueName="17" name="使用水路タイム決勝" queryTableFieldId="17"/>
    <tableColumn id="18" xr3:uid="{BC7725DD-EEE5-4457-B51F-A8F8490931D6}" uniqueName="18" name="使用水路決勝" queryTableFieldId="18"/>
    <tableColumn id="19" xr3:uid="{3301A673-9EAF-4745-94E7-A91C20A84FBD}" uniqueName="19" name="組内最少人数" queryTableFieldId="19"/>
    <tableColumn id="20" xr3:uid="{266D1B33-7625-44AC-945C-B69DFB700A8F}" uniqueName="20" name="選手使用所属" queryTableFieldId="20"/>
    <tableColumn id="21" xr3:uid="{A7958788-9F16-4B90-913B-9304A2A40B72}" uniqueName="21" name="選手エントリーチェック" queryTableFieldId="21"/>
    <tableColumn id="22" xr3:uid="{A943B82F-A79A-40C2-B0C1-FF35FE364504}" uniqueName="22" name="大会名印刷" queryTableFieldId="22"/>
    <tableColumn id="23" xr3:uid="{F0F83BC2-AC41-4CF1-BBB1-EC3928AC0030}" uniqueName="23" name="備考欄" queryTableFieldId="23"/>
    <tableColumn id="24" xr3:uid="{1F2435E3-2559-416A-B0DE-CD404434C1FB}" uniqueName="24" name="プールコンディション" queryTableFieldId="24"/>
    <tableColumn id="25" xr3:uid="{742C2BD3-DFD2-4028-B06E-2E62B6A52CB8}" uniqueName="25" name="新記録上段" queryTableFieldId="25"/>
    <tableColumn id="26" xr3:uid="{F6577D7A-5289-474E-9000-806AFE405D2A}" uniqueName="26" name="新記録中段" queryTableFieldId="26"/>
    <tableColumn id="27" xr3:uid="{E57E07C9-4171-4C81-8A68-667B1A7EEC91}" uniqueName="27" name="新記録下段" queryTableFieldId="27"/>
    <tableColumn id="28" xr3:uid="{54A08776-87C6-4774-906B-7772316717A7}" uniqueName="28" name="団体名" queryTableFieldId="28"/>
    <tableColumn id="29" xr3:uid="{0F9B5B68-CC16-4BDB-9007-BDA75914F9FC}" uniqueName="29" name="学校" queryTableFieldId="29"/>
    <tableColumn id="30" xr3:uid="{398E42BD-8C68-4606-BFC3-9D5C234EF24C}" uniqueName="30" name="ラップ" queryTableFieldId="30"/>
    <tableColumn id="31" xr3:uid="{0C96A8ED-DB4D-4E3F-96C6-9AE30791C488}" uniqueName="31" name="印刷用競技番号" queryTableFieldId="31"/>
    <tableColumn id="32" xr3:uid="{792DB65A-BDCB-43DF-AC9F-3AC0418DF0A6}" uniqueName="32" name="新記録上段カナ" queryTableFieldId="32" dataDxfId="71"/>
    <tableColumn id="33" xr3:uid="{15DF3059-04AB-4A74-A633-8AB258F2242E}" uniqueName="33" name="新記録中段カナ" queryTableFieldId="33" dataDxfId="70"/>
    <tableColumn id="34" xr3:uid="{C163B4B0-B7C5-4D31-A04D-F41C57390A00}" uniqueName="34" name="新記録下段カナ" queryTableFieldId="34" dataDxfId="69"/>
    <tableColumn id="35" xr3:uid="{3D4576BD-73A9-4FF1-9417-5AB617B942AE}" uniqueName="35" name="即時公認" queryTableFieldId="35"/>
    <tableColumn id="36" xr3:uid="{4DE2F11B-714B-4EEA-B83D-16BF055D97B1}" uniqueName="36" name="班組方法" queryTableFieldId="36"/>
    <tableColumn id="37" xr3:uid="{A464B048-9D39-44CE-A610-FF7E0B929DDA}" uniqueName="37" name="班組優先順" queryTableFieldId="37"/>
    <tableColumn id="38" xr3:uid="{8C3CC283-80B4-46C2-9C02-55FA8FACDE3A}" uniqueName="38" name="班組組内優先" queryTableFieldId="38"/>
    <tableColumn id="39" xr3:uid="{DC976B66-D285-40FC-A0CD-8E85AFE1BD9A}" uniqueName="39" name="班組開始組" queryTableFieldId="39"/>
    <tableColumn id="40" xr3:uid="{D97F3067-B643-4212-87BC-7BFDCAF803A9}" uniqueName="40" name="班組平均化" queryTableFieldId="40"/>
    <tableColumn id="41" xr3:uid="{518B3D60-4F26-4BBF-B8A9-7EFA25C5C97F}" uniqueName="41" name="班組複数クラス" queryTableFieldId="41"/>
    <tableColumn id="42" xr3:uid="{C1F8771B-507B-42D5-ACF1-8367D80A66D0}" uniqueName="42" name="班組複数クラス優先順" queryTableFieldId="42"/>
    <tableColumn id="43" xr3:uid="{39D3D2F1-9883-4AA6-A768-B1412E082AD9}" uniqueName="43" name="スタートリスト印刷" queryTableFieldId="43"/>
    <tableColumn id="44" xr3:uid="{AA408E4C-68C6-4296-9D35-6EC23BAAF4A2}" uniqueName="44" name="使用番号" queryTableFieldId="44"/>
    <tableColumn id="45" xr3:uid="{B5095778-E2B4-40A7-BAB0-A7C0593B5D6C}" uniqueName="45" name="ポイント対象" queryTableFieldId="45"/>
    <tableColumn id="46" xr3:uid="{3BA8C297-6DB7-4FC4-A0B5-B0E150D4AC31}" uniqueName="46" name="ポイント性別" queryTableFieldId="46"/>
    <tableColumn id="47" xr3:uid="{BDAC62FB-CE9A-4F68-A622-180799FE0A05}" uniqueName="47" name="ポイント競技" queryTableFieldId="47"/>
    <tableColumn id="48" xr3:uid="{3A27D274-8175-4600-942E-19707789AB31}" uniqueName="48" name="ポイント同順位" queryTableFieldId="48"/>
    <tableColumn id="49" xr3:uid="{F054CF49-AFAE-4DEE-9517-E3821DF9E396}" uniqueName="49" name="ポイント有効桁数" queryTableFieldId="49"/>
    <tableColumn id="50" xr3:uid="{A132C3A7-5BBD-425B-8C10-121BBF4EC379}" uniqueName="50" name="ポイントクラス混在" queryTableFieldId="50"/>
    <tableColumn id="51" xr3:uid="{A98BAE4F-23FA-493D-A8BD-AEAEBFCA04C3}" uniqueName="51" name="ポイントリレー" queryTableFieldId="51"/>
    <tableColumn id="52" xr3:uid="{8E861AC9-B108-4058-86A0-7E5A31D366EF}" uniqueName="52" name="資格級基準" queryTableFieldId="52"/>
    <tableColumn id="53" xr3:uid="{8DC44657-1E45-4321-9AA1-67F6CD363552}" uniqueName="53" name="大会コード" queryTableFieldId="53"/>
    <tableColumn id="54" xr3:uid="{F6A7AB6A-D2C6-49E8-890D-DEFD9918BAF7}" uniqueName="54" name="年齢別標準記録判定" queryTableFieldId="54"/>
    <tableColumn id="55" xr3:uid="{14F02EDC-0B67-4C84-8901-875EBF468088}" uniqueName="55" name="標準記録判定単位" queryTableFieldId="55"/>
    <tableColumn id="56" xr3:uid="{840E49C9-5004-4C90-909A-B9BC6A0DB59D}" uniqueName="56" name="ゼロコース使用" queryTableFieldId="56"/>
    <tableColumn id="57" xr3:uid="{EC6A2217-5354-440F-8A9B-DA69E3968980}" uniqueName="57" name="FINAポイント使用" queryTableFieldId="57"/>
    <tableColumn id="58" xr3:uid="{08FDEAAE-B25E-472B-96EA-DF35EA5CC90A}" uniqueName="58" name="基準日" queryTableFieldId="58" dataDxfId="56"/>
    <tableColumn id="59" xr3:uid="{99167693-7740-468E-97FD-D732E7E01F7D}" uniqueName="59" name="身障者モード" queryTableFieldId="59"/>
    <tableColumn id="60" xr3:uid="{D4F6077B-4A1E-4FE6-821A-0C010AFC3AD3}" uniqueName="60" name="WJ対象新記録番号" queryTableFieldId="60"/>
    <tableColumn id="61" xr3:uid="{5BC1440B-7D3E-4523-8853-8B8263502F90}" uniqueName="61" name="WJ年齢基準日" queryTableFieldId="61" dataDxfId="55"/>
    <tableColumn id="62" xr3:uid="{1912E03C-981E-4D64-A171-5562CBABD233}" uniqueName="62" name="WJ男子開始年齢" queryTableFieldId="62"/>
    <tableColumn id="63" xr3:uid="{24C0F9EB-CB5F-4C8C-BEA8-B85662E00FDF}" uniqueName="63" name="WJ男子終了年齢" queryTableFieldId="63"/>
    <tableColumn id="64" xr3:uid="{96EE0336-1491-4687-ABB4-20E503A00AE7}" uniqueName="64" name="WJ女子開始年齢" queryTableFieldId="64"/>
    <tableColumn id="65" xr3:uid="{269B11BE-7CAB-4F77-81A4-D92B623F96FA}" uniqueName="65" name="WJ女子終了年齢" queryTableFieldId="65"/>
    <tableColumn id="66" xr3:uid="{6C43DC29-D3C3-46A1-A962-7D8430CABEFD}" uniqueName="66" name="所属結合表示" queryTableFieldId="66"/>
    <tableColumn id="67" xr3:uid="{0063821D-E325-4707-A10F-4C13E0C7F1C1}" uniqueName="67" name="決勝補欠1" queryTableFieldId="67"/>
    <tableColumn id="68" xr3:uid="{ECFA5E3E-95F1-4444-A68F-13C7693F1CA9}" uniqueName="68" name="決勝補欠2" queryTableFieldId="68"/>
    <tableColumn id="69" xr3:uid="{2BB1665F-40B8-43BF-892E-ECA41747149A}" uniqueName="69" name="ポイント優先順１" queryTableFieldId="69"/>
    <tableColumn id="70" xr3:uid="{112B9D4A-06B6-4701-B9C1-BE689F587FED}" uniqueName="70" name="ポイント優先順２" queryTableFieldId="70"/>
    <tableColumn id="71" xr3:uid="{D3B9908E-58F2-41B8-A64B-D422E7569AF2}" uniqueName="71" name="ポイント優先順３" queryTableFieldId="71"/>
    <tableColumn id="72" xr3:uid="{8359C092-87E7-493F-9F99-EDA237542937}" uniqueName="72" name="ポイント優先順４" queryTableFieldId="72"/>
    <tableColumn id="73" xr3:uid="{C1A10A3F-E86E-4CC9-9A3D-9133B89C0B82}" uniqueName="73" name="ポイント優先順５" queryTableFieldId="73"/>
    <tableColumn id="74" xr3:uid="{C6B9DABA-9F35-484C-A352-EBF36EDE5914}" uniqueName="74" name="ポイント優先順６" queryTableFieldId="74"/>
    <tableColumn id="75" xr3:uid="{D7E18CFD-0ED2-4769-B0C3-2CCFA2EBB75B}" uniqueName="75" name="ポイント優先順７" queryTableFieldId="75"/>
    <tableColumn id="76" xr3:uid="{AAC6070A-9ECC-420D-BA35-A63B1173E4E9}" uniqueName="76" name="ポイント優先順８" queryTableFieldId="76"/>
    <tableColumn id="77" xr3:uid="{28A44B5F-941A-4749-8DFC-0F2C5B057DAC}" uniqueName="77" name="ポイント優先順９" queryTableFieldId="77"/>
    <tableColumn id="78" xr3:uid="{F0065DC2-E41D-4E64-8282-1D60B2B27AF5}" uniqueName="78" name="ポイント優先順１０" queryTableFieldId="78"/>
    <tableColumn id="79" xr3:uid="{BFB60F7B-9043-444E-B651-F354BDBBABD6}" uniqueName="79" name="ラップ差対象新記録" queryTableFieldId="79"/>
    <tableColumn id="80" xr3:uid="{6BC1E456-A892-4FF2-9752-AA74F1D3318B}" uniqueName="80" name="泳力検定使用" queryTableFieldId="80"/>
    <tableColumn id="81" xr3:uid="{C2940E51-C3E3-40A7-A429-D2FD0918362F}" uniqueName="81" name="特殊泳力級１" queryTableFieldId="81" dataDxfId="68"/>
    <tableColumn id="82" xr3:uid="{A2389D39-9046-47D5-8B82-B25E008754A7}" uniqueName="82" name="特殊泳力級２" queryTableFieldId="82" dataDxfId="67"/>
    <tableColumn id="83" xr3:uid="{84BE8FE4-CBC7-45AF-A2F7-45434F50D9E8}" uniqueName="83" name="特殊泳力級３" queryTableFieldId="83" dataDxfId="66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ED2FB8-71BB-4051-BFE8-78EF80EA66A7}" name="プログラム" displayName="プログラム" ref="A1:R34" tableType="queryTable" totalsRowShown="0">
  <autoFilter ref="A1:R34" xr:uid="{AFED2FB8-71BB-4051-BFE8-78EF80EA66A7}"/>
  <tableColumns count="18">
    <tableColumn id="1" xr3:uid="{44F59EAF-B14F-481B-9A36-84D4D75B010C}" uniqueName="1" name="大会番号" queryTableFieldId="1"/>
    <tableColumn id="2" xr3:uid="{863376B9-452B-4BA9-AD4F-3954B0C198CC}" uniqueName="2" name="競技番号" queryTableFieldId="2"/>
    <tableColumn id="3" xr3:uid="{774863C9-FE57-44CC-AAC9-5F51C1DAD95E}" uniqueName="3" name="表示用競技番号" queryTableFieldId="3"/>
    <tableColumn id="4" xr3:uid="{013EF35A-35F4-40C4-8F52-83AD3022036E}" uniqueName="4" name="組数" queryTableFieldId="4"/>
    <tableColumn id="5" xr3:uid="{0BD7ACAD-4D71-44FF-B160-5FE3791C2F0E}" uniqueName="5" name="種目コード" queryTableFieldId="5"/>
    <tableColumn id="6" xr3:uid="{05B879D1-F50D-469B-9EEE-D496697CA9CE}" uniqueName="6" name="距離コード" queryTableFieldId="6"/>
    <tableColumn id="7" xr3:uid="{AD82A8D0-B5CA-4927-82A9-D019547C7156}" uniqueName="7" name="クラス番号" queryTableFieldId="7"/>
    <tableColumn id="8" xr3:uid="{8368AA0E-8D3E-493C-9128-94F836DA8DB6}" uniqueName="8" name="性別コード" queryTableFieldId="8"/>
    <tableColumn id="9" xr3:uid="{09AA8B27-83C3-4CD3-82FF-1655AED7D5FB}" uniqueName="9" name="予決コード" queryTableFieldId="9"/>
    <tableColumn id="10" xr3:uid="{BBF3073F-028F-4476-AB8F-0D5411595588}" uniqueName="10" name="日付" queryTableFieldId="10" dataDxfId="54"/>
    <tableColumn id="11" xr3:uid="{E6CE97F7-DCD7-4826-B7C8-310205FFF6E1}" uniqueName="11" name="時間" queryTableFieldId="11" dataDxfId="65"/>
    <tableColumn id="12" xr3:uid="{06CEBD22-ADA2-46F9-8DAD-B78F4FE067A9}" uniqueName="12" name="ポイント設定番号" queryTableFieldId="12"/>
    <tableColumn id="13" xr3:uid="{62611A63-0665-452A-BBDE-E1CD11C9562A}" uniqueName="13" name="予選競技番号" queryTableFieldId="13"/>
    <tableColumn id="14" xr3:uid="{F8FBC618-AB26-4FFA-90EA-302484667245}" uniqueName="14" name="ポイント計算" queryTableFieldId="14"/>
    <tableColumn id="15" xr3:uid="{1BC81950-1FED-4D2A-A0B9-98A8D84C21EB}" uniqueName="15" name="競技面" queryTableFieldId="15"/>
    <tableColumn id="16" xr3:uid="{830DF817-AA46-4BE8-9D62-94B2D5E18F0A}" uniqueName="16" name="午前午後" queryTableFieldId="16"/>
    <tableColumn id="17" xr3:uid="{68DE6B57-AC56-4E37-8AFE-3667F8A4AB65}" uniqueName="17" name="進行フラグ" queryTableFieldId="17"/>
    <tableColumn id="18" xr3:uid="{9D414067-575E-46ED-ADBB-26BD0F7975BB}" uniqueName="18" name="備考" queryTableFieldId="18" dataDxfId="6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644817D-6AB2-415C-B280-8AAAF96A7508}" name="記録" displayName="記録" ref="A1:AX995" tableType="queryTable" totalsRowShown="0">
  <autoFilter ref="A1:AX995" xr:uid="{F644817D-6AB2-415C-B280-8AAAF96A7508}"/>
  <tableColumns count="50">
    <tableColumn id="1" xr3:uid="{0E9503FF-F37E-4F53-AB01-3BBABEA6E1BE}" uniqueName="1" name="大会番号" queryTableFieldId="1"/>
    <tableColumn id="2" xr3:uid="{5E37C86F-8E15-4933-9F75-966EEC4110CC}" uniqueName="2" name="競技番号" queryTableFieldId="2"/>
    <tableColumn id="3" xr3:uid="{9AC94957-D380-4B07-8EAC-5D8E0FAB5523}" uniqueName="3" name="組" queryTableFieldId="3"/>
    <tableColumn id="4" xr3:uid="{D41D82CC-1472-4ACA-8017-D570893F418F}" uniqueName="4" name="水路" queryTableFieldId="4"/>
    <tableColumn id="5" xr3:uid="{B290F5A5-A553-4536-BD56-3589BD3EBDDB}" uniqueName="5" name="事由入力ステータス" queryTableFieldId="5"/>
    <tableColumn id="6" xr3:uid="{C6E6670A-9B22-4214-AD58-361477740A2A}" uniqueName="6" name="ゴール" queryTableFieldId="6" dataDxfId="53"/>
    <tableColumn id="7" xr3:uid="{002C5E06-5CD9-47B9-B41C-715E8B9A0362}" uniqueName="7" name="中間記録" queryTableFieldId="7" dataDxfId="52"/>
    <tableColumn id="8" xr3:uid="{DA1A1271-A825-4B29-9E6A-4376736DE458}" uniqueName="8" name="選手番号" queryTableFieldId="8"/>
    <tableColumn id="9" xr3:uid="{CFE53D15-E3B4-4414-B8B0-23D077D20F4D}" uniqueName="9" name="第１泳者" queryTableFieldId="9"/>
    <tableColumn id="10" xr3:uid="{E77B1A1A-E419-4EB3-B178-BE9EC0B2A6BA}" uniqueName="10" name="第２泳者" queryTableFieldId="10"/>
    <tableColumn id="11" xr3:uid="{E7D4E958-6E15-4AFD-9B39-F9464809313A}" uniqueName="11" name="第３泳者" queryTableFieldId="11"/>
    <tableColumn id="12" xr3:uid="{E1A30408-8E7C-4DBD-9334-E5ED8F6E4F15}" uniqueName="12" name="第４泳者" queryTableFieldId="12"/>
    <tableColumn id="13" xr3:uid="{C3742A19-30D4-4C80-8227-7F941304C66F}" uniqueName="13" name="新記録印刷マーク" queryTableFieldId="13" dataDxfId="51"/>
    <tableColumn id="14" xr3:uid="{746AAB0E-13F2-4F46-947E-DE084FC37A65}" uniqueName="14" name="新記録電光マーク" queryTableFieldId="14" dataDxfId="50"/>
    <tableColumn id="15" xr3:uid="{8CA37A8D-0D15-4279-9C9A-58ABB251DBE2}" uniqueName="15" name="棄権印刷マーク" queryTableFieldId="15" dataDxfId="49"/>
    <tableColumn id="16" xr3:uid="{F74584C1-745D-4832-9A29-EC490F86A0E8}" uniqueName="16" name="棄権電光マーク" queryTableFieldId="16" dataDxfId="48"/>
    <tableColumn id="17" xr3:uid="{9DE5DC7C-0956-4B08-BCBD-9003FF122184}" uniqueName="17" name="中間新記録マーク" queryTableFieldId="17" dataDxfId="47"/>
    <tableColumn id="18" xr3:uid="{8C21C8E0-398C-4879-8D62-3C88D09A1BE4}" uniqueName="18" name="エントリータイム" queryTableFieldId="18" dataDxfId="46"/>
    <tableColumn id="19" xr3:uid="{B37553AB-5290-4A2B-9EB4-E5BB461933AC}" uniqueName="19" name="予選タイム" queryTableFieldId="19" dataDxfId="45"/>
    <tableColumn id="20" xr3:uid="{8CDEB946-9C7E-42EA-A8E1-B42DC1C23631}" uniqueName="20" name="失格泳者" queryTableFieldId="20"/>
    <tableColumn id="21" xr3:uid="{13B2C9C8-0107-4B70-8945-BB01A5E92BF0}" uniqueName="21" name="引継タイム１" queryTableFieldId="21" dataDxfId="44"/>
    <tableColumn id="22" xr3:uid="{1B63C636-8416-480F-B0D1-D2B5CFC09BF1}" uniqueName="22" name="引継タイム２" queryTableFieldId="22" dataDxfId="43"/>
    <tableColumn id="23" xr3:uid="{0AECD157-8B05-4413-8A34-6CCFA8BE17D9}" uniqueName="23" name="引継タイム３" queryTableFieldId="23" dataDxfId="42"/>
    <tableColumn id="24" xr3:uid="{2E258902-E110-444C-B717-2F804016407D}" uniqueName="24" name="新記録判定クラス" queryTableFieldId="24"/>
    <tableColumn id="25" xr3:uid="{85C906B7-87AB-4A9B-9385-387F8D2D71FA}" uniqueName="25" name="標準記録判定クラス" queryTableFieldId="25"/>
    <tableColumn id="26" xr3:uid="{20EE353D-D1A4-4DFD-9963-0505E47E1CB2}" uniqueName="26" name="予備" queryTableFieldId="26" dataDxfId="41"/>
    <tableColumn id="27" xr3:uid="{AC96AC55-27BE-411B-907E-B12962512B21}" uniqueName="27" name="リアクション" queryTableFieldId="27" dataDxfId="40"/>
    <tableColumn id="28" xr3:uid="{B79DF11A-F4B4-4620-82C6-A98D8A9BA257}" uniqueName="28" name="引継ぎ１" queryTableFieldId="28" dataDxfId="39"/>
    <tableColumn id="29" xr3:uid="{0B2B7158-0A45-4013-A626-B7AADC3A7EB2}" uniqueName="29" name="引継ぎ２" queryTableFieldId="29" dataDxfId="38"/>
    <tableColumn id="30" xr3:uid="{F7C58982-266F-4593-974C-F93971A995EC}" uniqueName="30" name="引継ぎ３" queryTableFieldId="30" dataDxfId="37"/>
    <tableColumn id="31" xr3:uid="{610786CE-6E9E-4A04-898C-C9A3DF151500}" uniqueName="31" name="ラップカウント" queryTableFieldId="31"/>
    <tableColumn id="32" xr3:uid="{3323B72A-C110-4E32-AC79-6D3F6928AF6E}" uniqueName="32" name="資格級" queryTableFieldId="32" dataDxfId="36"/>
    <tableColumn id="33" xr3:uid="{D0A83EFB-C4AA-420F-82B1-82F83C7A0B89}" uniqueName="33" name="事由表示" queryTableFieldId="33"/>
    <tableColumn id="34" xr3:uid="{33A0DAD9-5D63-49AF-A33F-8FCE0C841B2E}" uniqueName="34" name="事由予備" queryTableFieldId="34" dataDxfId="35"/>
    <tableColumn id="35" xr3:uid="{A0053585-9BD5-4B5A-933D-DEB7119E8AB0}" uniqueName="35" name="標準１" queryTableFieldId="35" dataDxfId="34"/>
    <tableColumn id="36" xr3:uid="{EF6FE772-C099-4238-88AF-1C1FC3EEFEC5}" uniqueName="36" name="標準２" queryTableFieldId="36" dataDxfId="33"/>
    <tableColumn id="37" xr3:uid="{D0014F19-2B4C-4CF4-A362-81426EFE3E00}" uniqueName="37" name="標準３" queryTableFieldId="37" dataDxfId="32"/>
    <tableColumn id="38" xr3:uid="{12FBEE7F-B135-4D1B-B30B-6B03FB91230A}" uniqueName="38" name="標準４" queryTableFieldId="38" dataDxfId="31"/>
    <tableColumn id="39" xr3:uid="{D9EDECCF-02C8-4F47-AF42-0AF33B9620B0}" uniqueName="39" name="標準５" queryTableFieldId="39" dataDxfId="30"/>
    <tableColumn id="40" xr3:uid="{1D8E939B-61E8-4619-B602-58E1B3E41893}" uniqueName="40" name="中間標準１" queryTableFieldId="40" dataDxfId="29"/>
    <tableColumn id="41" xr3:uid="{06742880-1EFD-44E2-AAE2-7F644C8E98EE}" uniqueName="41" name="中間標準２" queryTableFieldId="41" dataDxfId="28"/>
    <tableColumn id="42" xr3:uid="{0A724ADF-7A46-4E2F-A29D-71B02C9D526A}" uniqueName="42" name="中間標準３" queryTableFieldId="42" dataDxfId="27"/>
    <tableColumn id="43" xr3:uid="{56BD258C-C976-4A13-B346-82362B50F501}" uniqueName="43" name="中間標準４" queryTableFieldId="43" dataDxfId="26"/>
    <tableColumn id="44" xr3:uid="{3FFFCAA4-B6E7-470B-A2EB-3DB32008778B}" uniqueName="44" name="中間標準５" queryTableFieldId="44" dataDxfId="25"/>
    <tableColumn id="45" xr3:uid="{0CEEC5EF-A071-4FFB-8D9D-4575F5F16E81}" uniqueName="45" name="オープン" queryTableFieldId="45"/>
    <tableColumn id="46" xr3:uid="{C56E1CE9-6DE2-44A1-985C-6A0D09F9EFE3}" uniqueName="46" name="FINAポイント" queryTableFieldId="46" dataDxfId="24"/>
    <tableColumn id="47" xr3:uid="{244C5A80-08A4-45E4-AFCA-99D0FF98B4F7}" uniqueName="47" name="中間新記録電光マーク" queryTableFieldId="47" dataDxfId="23"/>
    <tableColumn id="48" xr3:uid="{C0F53103-8FE2-41A2-9A0A-9DEA07618492}" uniqueName="48" name="第一泳者新記録判定クラス" queryTableFieldId="48"/>
    <tableColumn id="49" xr3:uid="{65D63AEC-D44D-47C6-8C91-75DBC9E54985}" uniqueName="49" name="第一泳者標準記録判定クラス" queryTableFieldId="49"/>
    <tableColumn id="50" xr3:uid="{AA9EDC43-E4B3-466F-8529-AE771679D421}" uniqueName="50" name="泳力級" queryTableFieldId="50" dataDxfId="22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D1DF4A-84FF-4CDA-8F15-F851865F6FBB}" name="選手" displayName="選手" ref="A1:AF369" tableType="queryTable" totalsRowShown="0">
  <autoFilter ref="A1:AF369" xr:uid="{7DD1DF4A-84FF-4CDA-8F15-F851865F6FBB}"/>
  <tableColumns count="32">
    <tableColumn id="1" xr3:uid="{D7B6AF11-F9F0-46A8-B548-9FF3B95794E8}" uniqueName="1" name="大会番号" queryTableFieldId="1"/>
    <tableColumn id="2" xr3:uid="{D26795A7-C8FD-4137-B33D-6234396FC8BA}" uniqueName="2" name="選手番号" queryTableFieldId="2"/>
    <tableColumn id="3" xr3:uid="{89BA1340-51E8-4AC7-8F6D-F4EFE6C02D7A}" uniqueName="3" name="性別コード" queryTableFieldId="3"/>
    <tableColumn id="4" xr3:uid="{9E0CC3C4-96E1-4908-B5F7-2C3920E83442}" uniqueName="4" name="氏名" queryTableFieldId="4" dataDxfId="21"/>
    <tableColumn id="5" xr3:uid="{1635DB08-98D7-4C94-9F34-33CEE77B75CC}" uniqueName="5" name="氏名カナ" queryTableFieldId="5" dataDxfId="20"/>
    <tableColumn id="6" xr3:uid="{6570BFC1-7EB4-476C-9717-586DB6026381}" uniqueName="6" name="氏名英字" queryTableFieldId="6" dataDxfId="19"/>
    <tableColumn id="7" xr3:uid="{6BBBA141-BE4C-448D-8A8B-DA212FEE1636}" uniqueName="7" name="国籍" queryTableFieldId="7" dataDxfId="18"/>
    <tableColumn id="8" xr3:uid="{F1DC4515-18D2-46CF-A344-96C67115AE40}" uniqueName="8" name="所属番号１" queryTableFieldId="8"/>
    <tableColumn id="9" xr3:uid="{6F96448C-D977-4AB2-840B-E6CD00D66F8C}" uniqueName="9" name="所属番号２" queryTableFieldId="9"/>
    <tableColumn id="10" xr3:uid="{16BCA809-B89B-49AA-9BB1-F8A56EEDE778}" uniqueName="10" name="所属番号３" queryTableFieldId="10"/>
    <tableColumn id="11" xr3:uid="{E8BEE51E-AE12-48D5-9767-E7592EC9E23A}" uniqueName="11" name="所属名称１" queryTableFieldId="11" dataDxfId="17"/>
    <tableColumn id="12" xr3:uid="{6E6D7364-3748-41E2-8F72-B664AF86E82F}" uniqueName="12" name="所属名称２" queryTableFieldId="12" dataDxfId="16"/>
    <tableColumn id="13" xr3:uid="{0E9CFA85-9499-40D0-AFB5-F8254CE7F5D1}" uniqueName="13" name="所属名称３" queryTableFieldId="13" dataDxfId="15"/>
    <tableColumn id="14" xr3:uid="{AE77D243-1E03-4C92-9A6B-D88EAE69A595}" uniqueName="14" name="所属名称１カナ" queryTableFieldId="14" dataDxfId="14"/>
    <tableColumn id="15" xr3:uid="{C7A35BF8-5D42-4568-A9A7-65AADC48DB25}" uniqueName="15" name="所属名称２カナ" queryTableFieldId="15" dataDxfId="13"/>
    <tableColumn id="16" xr3:uid="{44574489-F67C-47BF-813D-047734C4615F}" uniqueName="16" name="所属名称３カナ" queryTableFieldId="16" dataDxfId="12"/>
    <tableColumn id="17" xr3:uid="{5FD0C6EB-F587-4EE5-86FD-EA54311D15B2}" uniqueName="17" name="所属名称１英字" queryTableFieldId="17" dataDxfId="11"/>
    <tableColumn id="18" xr3:uid="{B2326910-3DA7-4FC2-9213-AA8A149101F0}" uniqueName="18" name="所属名称２英字" queryTableFieldId="18" dataDxfId="10"/>
    <tableColumn id="19" xr3:uid="{D3A17428-3709-4CDC-ABEE-6A27EFA22DA6}" uniqueName="19" name="所属名称３英字" queryTableFieldId="19" dataDxfId="9"/>
    <tableColumn id="20" xr3:uid="{D7C50B61-4F34-48E1-9455-01179817CD4D}" uniqueName="20" name="所属名称１正式" queryTableFieldId="20" dataDxfId="8"/>
    <tableColumn id="21" xr3:uid="{291B607B-D44B-4130-9CCE-2EFAAAF56966}" uniqueName="21" name="所属名称２正式" queryTableFieldId="21" dataDxfId="7"/>
    <tableColumn id="22" xr3:uid="{7299E905-22DB-440F-97C7-836862C75B31}" uniqueName="22" name="所属名称３正式" queryTableFieldId="22" dataDxfId="6"/>
    <tableColumn id="23" xr3:uid="{3E46A125-42BB-4409-A5C0-0DB1EB55C7B9}" uniqueName="23" name="主所属" queryTableFieldId="23"/>
    <tableColumn id="24" xr3:uid="{904224E2-6F1D-4539-8644-99DB238701A7}" uniqueName="24" name="学校コード" queryTableFieldId="24"/>
    <tableColumn id="25" xr3:uid="{EA2E71A4-1206-4434-ADF6-431819F23DA9}" uniqueName="25" name="学年" queryTableFieldId="25"/>
    <tableColumn id="26" xr3:uid="{9FE511D3-22D4-44AD-BE5D-7AB8368676E5}" uniqueName="26" name="生年月日" queryTableFieldId="26" dataDxfId="5"/>
    <tableColumn id="27" xr3:uid="{B5B5E888-C78A-4039-AF65-A96CFF47AE54}" uniqueName="27" name="団体番号" queryTableFieldId="27"/>
    <tableColumn id="28" xr3:uid="{AEBD2D51-A8BE-4BFF-B80D-A6BC81BAF24C}" uniqueName="28" name="日水連コード" queryTableFieldId="28"/>
    <tableColumn id="29" xr3:uid="{9DB88755-884C-4329-8121-72FDD3804827}" uniqueName="29" name="加盟団体番号" queryTableFieldId="29"/>
    <tableColumn id="30" xr3:uid="{02B81100-1AFA-49D0-822E-C00982335797}" uniqueName="30" name="新日水連コード" queryTableFieldId="30"/>
    <tableColumn id="31" xr3:uid="{DEE2AFAB-B6A3-4891-9828-E3DE90173B86}" uniqueName="31" name="登録団体" queryTableFieldId="31"/>
    <tableColumn id="32" xr3:uid="{EAF05CDE-8E1C-4CD4-AEA5-E7BD8C9F588F}" uniqueName="32" name="WJ対象" queryTableFieldId="32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5887264-DE9F-48A0-8364-751FCC162B39}" name="リレーチーム" displayName="リレーチーム" ref="A1:V55" tableType="queryTable" totalsRowShown="0">
  <autoFilter ref="A1:V55" xr:uid="{B5887264-DE9F-48A0-8364-751FCC162B39}"/>
  <tableColumns count="22">
    <tableColumn id="1" xr3:uid="{3559E980-4E4A-4166-84B6-B445CFC10EC3}" uniqueName="1" name="大会番号" queryTableFieldId="1"/>
    <tableColumn id="2" xr3:uid="{549BA495-A39E-4511-8287-14E250B751B4}" uniqueName="2" name="チーム番号" queryTableFieldId="2"/>
    <tableColumn id="3" xr3:uid="{51AAC132-8A83-4678-AADD-17787EA7AEE0}" uniqueName="3" name="チーム名" queryTableFieldId="3" dataDxfId="63"/>
    <tableColumn id="4" xr3:uid="{D1F768E0-6C31-486A-97ED-09CF0D956828}" uniqueName="4" name="チーム名カナ" queryTableFieldId="4" dataDxfId="62"/>
    <tableColumn id="5" xr3:uid="{181B9983-77A0-45DB-A044-02051121D195}" uniqueName="5" name="チーム名英字" queryTableFieldId="5" dataDxfId="61"/>
    <tableColumn id="6" xr3:uid="{7DD2963F-6E6A-4D2C-9C5E-646FC10721C1}" uniqueName="6" name="国籍" queryTableFieldId="6" dataDxfId="60"/>
    <tableColumn id="7" xr3:uid="{E26A8B5E-4B8F-461A-AEAC-622100B3ED8E}" uniqueName="7" name="所属番号" queryTableFieldId="7"/>
    <tableColumn id="8" xr3:uid="{CA2FA317-7A12-4B3E-A8C2-C5DBECD6FC32}" uniqueName="8" name="加盟団体番号" queryTableFieldId="8"/>
    <tableColumn id="9" xr3:uid="{6255A505-3AFD-4FB6-9E9B-059F6162064C}" uniqueName="9" name="登録団体" queryTableFieldId="9"/>
    <tableColumn id="10" xr3:uid="{217BB3FB-4D8A-4E3B-A80C-6E737429B6A2}" uniqueName="10" name="学校コード" queryTableFieldId="10"/>
    <tableColumn id="11" xr3:uid="{F0D48C5A-31A7-498B-B46E-136311921CFA}" uniqueName="11" name="団体番号" queryTableFieldId="11"/>
    <tableColumn id="12" xr3:uid="{51D441D8-B308-42E5-9822-0FCAB3810960}" uniqueName="12" name="新記録判定クラス" queryTableFieldId="12"/>
    <tableColumn id="13" xr3:uid="{793992BA-1838-4447-98E6-EE73C50EA17F}" uniqueName="13" name="標準記録判定クラス" queryTableFieldId="13"/>
    <tableColumn id="14" xr3:uid="{CC782180-2E67-4EC8-B37A-7EA85B38C60B}" uniqueName="14" name="種目コード" queryTableFieldId="14"/>
    <tableColumn id="15" xr3:uid="{CAEDBFEA-D39F-482D-BD68-80C51AC291F1}" uniqueName="15" name="距離コード" queryTableFieldId="15"/>
    <tableColumn id="16" xr3:uid="{9A62C567-6D37-41E1-A884-3D9485E898FF}" uniqueName="16" name="性別コード" queryTableFieldId="16"/>
    <tableColumn id="17" xr3:uid="{A1DC9E3D-3C29-41A7-A186-ABFE5B05AECD}" uniqueName="17" name="エントリータイム" queryTableFieldId="17" dataDxfId="59"/>
    <tableColumn id="18" xr3:uid="{CC3C3D95-E29E-4C91-8335-8D7295FAF561}" uniqueName="18" name="不参加" queryTableFieldId="18"/>
    <tableColumn id="19" xr3:uid="{C8B82873-364E-468A-8CA5-F0282F1F22D0}" uniqueName="19" name="オープン" queryTableFieldId="19"/>
    <tableColumn id="20" xr3:uid="{DB760DBB-36FF-4247-8549-D97E458E89A0}" uniqueName="20" name="ポイント対象外" queryTableFieldId="20"/>
    <tableColumn id="21" xr3:uid="{F2F44917-6179-4B07-B5A8-8CA231779348}" uniqueName="21" name="年齢区分" queryTableFieldId="21"/>
    <tableColumn id="22" xr3:uid="{DA3A72D6-2027-4B98-A781-89CB8CBD8104}" uniqueName="22" name="WJ対象" queryTableFieldId="2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CA4D-DAC8-42AC-900C-DDF617335A60}">
  <sheetPr codeName="Sheet2"/>
  <dimension ref="A1:X32"/>
  <sheetViews>
    <sheetView workbookViewId="0">
      <selection sqref="A1:B1048576"/>
    </sheetView>
  </sheetViews>
  <sheetFormatPr defaultRowHeight="18.75" x14ac:dyDescent="0.15"/>
  <cols>
    <col min="1" max="1" width="12.75" style="3" bestFit="1" customWidth="1"/>
    <col min="2" max="2" width="7.75" style="3" bestFit="1" customWidth="1"/>
    <col min="3" max="3" width="14" style="3" bestFit="1" customWidth="1"/>
    <col min="4" max="4" width="12.75" style="3" bestFit="1" customWidth="1"/>
    <col min="5" max="5" width="10" style="3" bestFit="1" customWidth="1"/>
    <col min="6" max="6" width="11.75" style="3" bestFit="1" customWidth="1"/>
    <col min="7" max="7" width="12.75" style="3" bestFit="1" customWidth="1"/>
    <col min="8" max="8" width="7.75" style="3" bestFit="1" customWidth="1"/>
    <col min="9" max="11" width="11.75" style="3" bestFit="1" customWidth="1"/>
    <col min="12" max="12" width="12.75" style="3" bestFit="1" customWidth="1"/>
    <col min="13" max="13" width="12.625" style="3" bestFit="1" customWidth="1"/>
    <col min="14" max="14" width="15.25" style="3" bestFit="1" customWidth="1"/>
    <col min="15" max="15" width="14" style="3" bestFit="1" customWidth="1"/>
    <col min="16" max="17" width="9" style="3"/>
    <col min="18" max="19" width="9" style="3" customWidth="1"/>
    <col min="20" max="16384" width="9" style="3"/>
  </cols>
  <sheetData>
    <row r="1" spans="1:24" x14ac:dyDescent="0.15">
      <c r="A1" s="3" t="s">
        <v>223</v>
      </c>
      <c r="B1" s="3" t="s">
        <v>235</v>
      </c>
      <c r="C1" s="3" t="s">
        <v>236</v>
      </c>
      <c r="D1" s="3" t="s">
        <v>225</v>
      </c>
      <c r="E1" s="3" t="s">
        <v>237</v>
      </c>
      <c r="F1" s="3" t="s">
        <v>238</v>
      </c>
      <c r="G1" s="3" t="s">
        <v>239</v>
      </c>
      <c r="H1" s="3" t="s">
        <v>240</v>
      </c>
      <c r="I1" s="3" t="s">
        <v>241</v>
      </c>
      <c r="J1" s="3" t="s">
        <v>242</v>
      </c>
      <c r="K1" s="3" t="s">
        <v>243</v>
      </c>
      <c r="L1" s="3" t="s">
        <v>222</v>
      </c>
      <c r="M1" s="3" t="s">
        <v>244</v>
      </c>
      <c r="N1" s="3" t="s">
        <v>245</v>
      </c>
      <c r="O1" s="3" t="s">
        <v>236</v>
      </c>
      <c r="P1" s="3" t="s">
        <v>246</v>
      </c>
      <c r="Q1" s="3" t="s">
        <v>247</v>
      </c>
    </row>
    <row r="2" spans="1:24" x14ac:dyDescent="0.15">
      <c r="A2" s="3">
        <v>1</v>
      </c>
      <c r="B2" s="3" t="s">
        <v>248</v>
      </c>
      <c r="C2" s="3">
        <v>1</v>
      </c>
      <c r="D2" s="3">
        <v>1</v>
      </c>
      <c r="E2" s="3" t="s">
        <v>249</v>
      </c>
      <c r="F2" s="3" t="s">
        <v>250</v>
      </c>
      <c r="G2" s="3">
        <v>0</v>
      </c>
      <c r="H2" s="3" t="s">
        <v>251</v>
      </c>
      <c r="I2" s="3" t="s">
        <v>252</v>
      </c>
      <c r="J2" s="3">
        <v>0</v>
      </c>
      <c r="K2" s="3">
        <v>0</v>
      </c>
      <c r="L2" s="3">
        <v>1</v>
      </c>
      <c r="M2" s="3" t="s">
        <v>253</v>
      </c>
      <c r="N2" s="3" t="s">
        <v>254</v>
      </c>
      <c r="O2" s="3">
        <v>1</v>
      </c>
      <c r="P2" s="3">
        <v>1</v>
      </c>
      <c r="Q2" s="3" t="s">
        <v>255</v>
      </c>
      <c r="U2" s="4">
        <f>IFERROR([4]!テーブル_DESKTOP_GOMQ94H_SQLEXPRESS_Sw_クラス[[#This Row],[大会番号]],"")</f>
        <v>1</v>
      </c>
      <c r="V2" s="3">
        <f>IFERROR([4]!テーブル_DESKTOP_GOMQ94H_SQLEXPRESS_Sw_クラス[[#This Row],[クラス番号]],"")</f>
        <v>1</v>
      </c>
      <c r="W2" s="3" t="str">
        <f>CONCATENATE(U2,V2)</f>
        <v>11</v>
      </c>
      <c r="X2" s="3" t="str">
        <f>IFERROR([4]!テーブル_DESKTOP_GOMQ94H_SQLEXPRESS_Sw_クラス[[#This Row],[クラス名称]],"")</f>
        <v>１・２年生</v>
      </c>
    </row>
    <row r="3" spans="1:24" x14ac:dyDescent="0.15">
      <c r="A3" s="3">
        <v>2</v>
      </c>
      <c r="B3" s="3" t="s">
        <v>256</v>
      </c>
      <c r="C3" s="3">
        <v>1</v>
      </c>
      <c r="D3" s="3">
        <v>2</v>
      </c>
      <c r="E3" s="3" t="s">
        <v>257</v>
      </c>
      <c r="F3" s="3" t="s">
        <v>258</v>
      </c>
      <c r="G3" s="3">
        <v>1</v>
      </c>
      <c r="H3" s="3" t="s">
        <v>259</v>
      </c>
      <c r="I3" s="3" t="s">
        <v>260</v>
      </c>
      <c r="J3" s="3">
        <v>1</v>
      </c>
      <c r="K3" s="3">
        <v>6</v>
      </c>
      <c r="L3" s="3">
        <v>2</v>
      </c>
      <c r="M3" s="3" t="s">
        <v>261</v>
      </c>
      <c r="N3" s="3" t="s">
        <v>262</v>
      </c>
      <c r="O3" s="3">
        <v>1</v>
      </c>
      <c r="P3" s="3">
        <v>2</v>
      </c>
      <c r="Q3" s="3" t="s">
        <v>263</v>
      </c>
      <c r="U3" s="4">
        <f>IFERROR([4]!テーブル_DESKTOP_GOMQ94H_SQLEXPRESS_Sw_クラス[[#This Row],[大会番号]],"")</f>
        <v>1</v>
      </c>
      <c r="V3" s="3">
        <f>IFERROR([4]!テーブル_DESKTOP_GOMQ94H_SQLEXPRESS_Sw_クラス[[#This Row],[クラス番号]],"")</f>
        <v>2</v>
      </c>
      <c r="W3" s="3" t="str">
        <f t="shared" ref="W3:W32" si="0">CONCATENATE(U3,V3)</f>
        <v>12</v>
      </c>
      <c r="X3" s="3" t="str">
        <f>IFERROR([4]!テーブル_DESKTOP_GOMQ94H_SQLEXPRESS_Sw_クラス[[#This Row],[クラス名称]],"")</f>
        <v>３・４年生</v>
      </c>
    </row>
    <row r="4" spans="1:24" x14ac:dyDescent="0.15">
      <c r="A4" s="3">
        <v>3</v>
      </c>
      <c r="B4" s="3" t="s">
        <v>264</v>
      </c>
      <c r="C4" s="3">
        <v>2</v>
      </c>
      <c r="D4" s="3">
        <v>3</v>
      </c>
      <c r="E4" s="3" t="s">
        <v>265</v>
      </c>
      <c r="F4" s="3" t="s">
        <v>266</v>
      </c>
      <c r="G4" s="3">
        <v>2</v>
      </c>
      <c r="H4" s="3" t="s">
        <v>267</v>
      </c>
      <c r="I4" s="3" t="s">
        <v>268</v>
      </c>
      <c r="J4" s="3">
        <v>1</v>
      </c>
      <c r="K4" s="3">
        <v>3</v>
      </c>
      <c r="L4" s="3">
        <v>3</v>
      </c>
      <c r="M4" s="3" t="s">
        <v>269</v>
      </c>
      <c r="N4" s="3" t="s">
        <v>270</v>
      </c>
      <c r="O4" s="3">
        <v>1</v>
      </c>
      <c r="P4" s="3">
        <v>3</v>
      </c>
      <c r="Q4" s="3" t="s">
        <v>271</v>
      </c>
      <c r="U4" s="4">
        <f>IFERROR([4]!テーブル_DESKTOP_GOMQ94H_SQLEXPRESS_Sw_クラス[[#This Row],[大会番号]],"")</f>
        <v>1</v>
      </c>
      <c r="V4" s="3">
        <f>IFERROR([4]!テーブル_DESKTOP_GOMQ94H_SQLEXPRESS_Sw_クラス[[#This Row],[クラス番号]],"")</f>
        <v>3</v>
      </c>
      <c r="W4" s="3" t="str">
        <f t="shared" si="0"/>
        <v>13</v>
      </c>
      <c r="X4" s="3" t="str">
        <f>IFERROR([4]!テーブル_DESKTOP_GOMQ94H_SQLEXPRESS_Sw_クラス[[#This Row],[クラス名称]],"")</f>
        <v>５・６年生</v>
      </c>
    </row>
    <row r="5" spans="1:24" x14ac:dyDescent="0.15">
      <c r="A5" s="3">
        <v>4</v>
      </c>
      <c r="B5" s="3" t="s">
        <v>272</v>
      </c>
      <c r="C5" s="3">
        <v>2</v>
      </c>
      <c r="D5" s="3">
        <v>4</v>
      </c>
      <c r="E5" s="3" t="s">
        <v>273</v>
      </c>
      <c r="F5" s="3" t="s">
        <v>274</v>
      </c>
      <c r="G5" s="3">
        <v>3</v>
      </c>
      <c r="H5" s="3" t="s">
        <v>275</v>
      </c>
      <c r="I5" s="3" t="s">
        <v>276</v>
      </c>
      <c r="J5" s="3">
        <v>1</v>
      </c>
      <c r="K5" s="3">
        <v>3</v>
      </c>
      <c r="L5" s="3">
        <v>4</v>
      </c>
      <c r="M5" s="3" t="s">
        <v>277</v>
      </c>
      <c r="N5" s="3" t="s">
        <v>278</v>
      </c>
      <c r="O5" s="3">
        <v>1</v>
      </c>
      <c r="P5" s="3">
        <v>4</v>
      </c>
      <c r="R5" s="3" t="s">
        <v>279</v>
      </c>
      <c r="U5" s="4">
        <f>IFERROR([4]!テーブル_DESKTOP_GOMQ94H_SQLEXPRESS_Sw_クラス[[#This Row],[大会番号]],"")</f>
        <v>1</v>
      </c>
      <c r="V5" s="3">
        <f>IFERROR([4]!テーブル_DESKTOP_GOMQ94H_SQLEXPRESS_Sw_クラス[[#This Row],[クラス番号]],"")</f>
        <v>4</v>
      </c>
      <c r="W5" s="3" t="str">
        <f t="shared" si="0"/>
        <v>14</v>
      </c>
      <c r="X5" s="3" t="str">
        <f>IFERROR([4]!テーブル_DESKTOP_GOMQ94H_SQLEXPRESS_Sw_クラス[[#This Row],[クラス名称]],"")</f>
        <v>全区分</v>
      </c>
    </row>
    <row r="6" spans="1:24" x14ac:dyDescent="0.15">
      <c r="A6" s="3">
        <v>5</v>
      </c>
      <c r="B6" s="3" t="s">
        <v>280</v>
      </c>
      <c r="C6" s="3">
        <v>2</v>
      </c>
      <c r="D6" s="3">
        <v>5</v>
      </c>
      <c r="E6" s="3" t="s">
        <v>281</v>
      </c>
      <c r="F6" s="3" t="s">
        <v>282</v>
      </c>
      <c r="G6" s="3">
        <v>4</v>
      </c>
      <c r="H6" s="3" t="s">
        <v>283</v>
      </c>
      <c r="I6" s="3" t="s">
        <v>284</v>
      </c>
      <c r="J6" s="3">
        <v>1</v>
      </c>
      <c r="K6" s="3">
        <v>8</v>
      </c>
      <c r="L6" s="3">
        <v>5</v>
      </c>
      <c r="M6" s="3" t="s">
        <v>285</v>
      </c>
      <c r="N6" s="3" t="s">
        <v>286</v>
      </c>
      <c r="O6" s="3">
        <v>1</v>
      </c>
      <c r="P6" s="3">
        <v>5</v>
      </c>
      <c r="R6" s="3" t="s">
        <v>287</v>
      </c>
      <c r="U6" s="4">
        <f>IFERROR([4]!テーブル_DESKTOP_GOMQ94H_SQLEXPRESS_Sw_クラス[[#This Row],[大会番号]],"")</f>
        <v>4</v>
      </c>
      <c r="V6" s="3">
        <f>IFERROR([4]!テーブル_DESKTOP_GOMQ94H_SQLEXPRESS_Sw_クラス[[#This Row],[クラス番号]],"")</f>
        <v>1</v>
      </c>
      <c r="W6" s="3" t="str">
        <f t="shared" si="0"/>
        <v>41</v>
      </c>
      <c r="X6" s="3" t="str">
        <f>IFERROR([4]!テーブル_DESKTOP_GOMQ94H_SQLEXPRESS_Sw_クラス[[#This Row],[クラス名称]],"")</f>
        <v>１年</v>
      </c>
    </row>
    <row r="7" spans="1:24" x14ac:dyDescent="0.15">
      <c r="A7" s="3">
        <v>6</v>
      </c>
      <c r="B7" s="3" t="s">
        <v>288</v>
      </c>
      <c r="C7" s="3">
        <v>2</v>
      </c>
      <c r="D7" s="3">
        <v>6</v>
      </c>
      <c r="E7" s="3" t="s">
        <v>289</v>
      </c>
      <c r="F7" s="3" t="s">
        <v>290</v>
      </c>
      <c r="G7" s="3">
        <v>5</v>
      </c>
      <c r="H7" s="3" t="s">
        <v>291</v>
      </c>
      <c r="I7" s="3" t="s">
        <v>83</v>
      </c>
      <c r="J7" s="3">
        <v>0</v>
      </c>
      <c r="K7" s="3">
        <v>0</v>
      </c>
      <c r="L7" s="3">
        <v>6</v>
      </c>
      <c r="M7" s="3" t="s">
        <v>292</v>
      </c>
      <c r="N7" s="3" t="s">
        <v>293</v>
      </c>
      <c r="O7" s="3">
        <v>2</v>
      </c>
      <c r="P7" s="3">
        <v>6</v>
      </c>
      <c r="R7" s="3" t="s">
        <v>294</v>
      </c>
      <c r="S7" s="3" t="s">
        <v>295</v>
      </c>
      <c r="U7" s="4">
        <f>IFERROR([4]!テーブル_DESKTOP_GOMQ94H_SQLEXPRESS_Sw_クラス[[#This Row],[大会番号]],"")</f>
        <v>4</v>
      </c>
      <c r="V7" s="3">
        <f>IFERROR([4]!テーブル_DESKTOP_GOMQ94H_SQLEXPRESS_Sw_クラス[[#This Row],[クラス番号]],"")</f>
        <v>2</v>
      </c>
      <c r="W7" s="3" t="str">
        <f t="shared" si="0"/>
        <v>42</v>
      </c>
      <c r="X7" s="3" t="str">
        <f>IFERROR([4]!テーブル_DESKTOP_GOMQ94H_SQLEXPRESS_Sw_クラス[[#This Row],[クラス名称]],"")</f>
        <v>２年</v>
      </c>
    </row>
    <row r="8" spans="1:24" x14ac:dyDescent="0.15">
      <c r="A8" s="3">
        <v>7</v>
      </c>
      <c r="B8" s="3" t="s">
        <v>296</v>
      </c>
      <c r="C8" s="3">
        <v>1</v>
      </c>
      <c r="D8" s="3">
        <v>7</v>
      </c>
      <c r="E8" s="3" t="s">
        <v>297</v>
      </c>
      <c r="F8" s="3" t="s">
        <v>298</v>
      </c>
      <c r="G8" s="3">
        <v>6</v>
      </c>
      <c r="H8" s="3" t="s">
        <v>299</v>
      </c>
      <c r="I8" s="3" t="s">
        <v>300</v>
      </c>
      <c r="J8" s="3">
        <v>1</v>
      </c>
      <c r="K8" s="3">
        <v>5</v>
      </c>
      <c r="L8" s="3">
        <v>7</v>
      </c>
      <c r="M8" s="3" t="s">
        <v>301</v>
      </c>
      <c r="N8" s="3" t="s">
        <v>302</v>
      </c>
      <c r="O8" s="3">
        <v>2</v>
      </c>
      <c r="P8" s="3">
        <v>7</v>
      </c>
      <c r="S8" s="4" t="s">
        <v>301</v>
      </c>
      <c r="U8" s="4">
        <f>IFERROR([4]!テーブル_DESKTOP_GOMQ94H_SQLEXPRESS_Sw_クラス[[#This Row],[大会番号]],"")</f>
        <v>4</v>
      </c>
      <c r="V8" s="3">
        <f>IFERROR([4]!テーブル_DESKTOP_GOMQ94H_SQLEXPRESS_Sw_クラス[[#This Row],[クラス番号]],"")</f>
        <v>3</v>
      </c>
      <c r="W8" s="3" t="str">
        <f t="shared" si="0"/>
        <v>43</v>
      </c>
      <c r="X8" s="3" t="str">
        <f>IFERROR([4]!テーブル_DESKTOP_GOMQ94H_SQLEXPRESS_Sw_クラス[[#This Row],[クラス名称]],"")</f>
        <v>３年</v>
      </c>
    </row>
    <row r="9" spans="1:24" x14ac:dyDescent="0.15">
      <c r="A9" s="3">
        <v>8</v>
      </c>
      <c r="B9" s="3" t="s">
        <v>303</v>
      </c>
      <c r="C9" s="3">
        <v>1</v>
      </c>
      <c r="U9" s="4">
        <f>IFERROR([4]!テーブル_DESKTOP_GOMQ94H_SQLEXPRESS_Sw_クラス[[#This Row],[大会番号]],"")</f>
        <v>4</v>
      </c>
      <c r="V9" s="3">
        <f>IFERROR([4]!テーブル_DESKTOP_GOMQ94H_SQLEXPRESS_Sw_クラス[[#This Row],[クラス番号]],"")</f>
        <v>4</v>
      </c>
      <c r="W9" s="3" t="str">
        <f t="shared" si="0"/>
        <v>44</v>
      </c>
      <c r="X9" s="3" t="str">
        <f>IFERROR([4]!テーブル_DESKTOP_GOMQ94H_SQLEXPRESS_Sw_クラス[[#This Row],[クラス名称]],"")</f>
        <v>全学年</v>
      </c>
    </row>
    <row r="10" spans="1:24" x14ac:dyDescent="0.15">
      <c r="A10" s="3">
        <v>9</v>
      </c>
      <c r="B10" s="3" t="s">
        <v>304</v>
      </c>
      <c r="C10" s="3">
        <v>1</v>
      </c>
      <c r="U10" s="4">
        <f>IFERROR([4]!テーブル_DESKTOP_GOMQ94H_SQLEXPRESS_Sw_クラス[[#This Row],[大会番号]],"")</f>
        <v>4</v>
      </c>
      <c r="V10" s="3">
        <f>IFERROR([4]!テーブル_DESKTOP_GOMQ94H_SQLEXPRESS_Sw_クラス[[#This Row],[クラス番号]],"")</f>
        <v>5</v>
      </c>
      <c r="W10" s="3" t="str">
        <f t="shared" si="0"/>
        <v>45</v>
      </c>
      <c r="X10" s="3" t="str">
        <f>IFERROR([4]!テーブル_DESKTOP_GOMQ94H_SQLEXPRESS_Sw_クラス[[#This Row],[クラス名称]],"")</f>
        <v>２・３年</v>
      </c>
    </row>
    <row r="11" spans="1:24" x14ac:dyDescent="0.15">
      <c r="U11" s="4">
        <f>IFERROR([4]!テーブル_DESKTOP_GOMQ94H_SQLEXPRESS_Sw_クラス[[#This Row],[大会番号]],"")</f>
        <v>11</v>
      </c>
      <c r="V11" s="3">
        <f>IFERROR([4]!テーブル_DESKTOP_GOMQ94H_SQLEXPRESS_Sw_クラス[[#This Row],[クラス番号]],"")</f>
        <v>1</v>
      </c>
      <c r="W11" s="3" t="str">
        <f t="shared" si="0"/>
        <v>111</v>
      </c>
      <c r="X11" s="3" t="str">
        <f>IFERROR([4]!テーブル_DESKTOP_GOMQ94H_SQLEXPRESS_Sw_クラス[[#This Row],[クラス名称]],"")</f>
        <v>小学4年生以下</v>
      </c>
    </row>
    <row r="12" spans="1:24" x14ac:dyDescent="0.15">
      <c r="U12" s="4">
        <f>IFERROR([4]!テーブル_DESKTOP_GOMQ94H_SQLEXPRESS_Sw_クラス[[#This Row],[大会番号]],"")</f>
        <v>11</v>
      </c>
      <c r="V12" s="3">
        <f>IFERROR([4]!テーブル_DESKTOP_GOMQ94H_SQLEXPRESS_Sw_クラス[[#This Row],[クラス番号]],"")</f>
        <v>2</v>
      </c>
      <c r="W12" s="3" t="str">
        <f t="shared" si="0"/>
        <v>112</v>
      </c>
      <c r="X12" s="3" t="str">
        <f>IFERROR([4]!テーブル_DESKTOP_GOMQ94H_SQLEXPRESS_Sw_クラス[[#This Row],[クラス名称]],"")</f>
        <v>小学5.6年生</v>
      </c>
    </row>
    <row r="13" spans="1:24" x14ac:dyDescent="0.15">
      <c r="U13" s="4">
        <f>IFERROR([4]!テーブル_DESKTOP_GOMQ94H_SQLEXPRESS_Sw_クラス[[#This Row],[大会番号]],"")</f>
        <v>11</v>
      </c>
      <c r="V13" s="3">
        <f>IFERROR([4]!テーブル_DESKTOP_GOMQ94H_SQLEXPRESS_Sw_クラス[[#This Row],[クラス番号]],"")</f>
        <v>3</v>
      </c>
      <c r="W13" s="3" t="str">
        <f t="shared" si="0"/>
        <v>113</v>
      </c>
      <c r="X13" s="3" t="str">
        <f>IFERROR([4]!テーブル_DESKTOP_GOMQ94H_SQLEXPRESS_Sw_クラス[[#This Row],[クラス名称]],"")</f>
        <v>小学生</v>
      </c>
    </row>
    <row r="14" spans="1:24" x14ac:dyDescent="0.15">
      <c r="U14" s="4">
        <f>IFERROR([4]!テーブル_DESKTOP_GOMQ94H_SQLEXPRESS_Sw_クラス[[#This Row],[大会番号]],"")</f>
        <v>11</v>
      </c>
      <c r="V14" s="3">
        <f>IFERROR([4]!テーブル_DESKTOP_GOMQ94H_SQLEXPRESS_Sw_クラス[[#This Row],[クラス番号]],"")</f>
        <v>4</v>
      </c>
      <c r="W14" s="3" t="str">
        <f t="shared" si="0"/>
        <v>114</v>
      </c>
      <c r="X14" s="3" t="str">
        <f>IFERROR([4]!テーブル_DESKTOP_GOMQ94H_SQLEXPRESS_Sw_クラス[[#This Row],[クラス名称]],"")</f>
        <v>中学生</v>
      </c>
    </row>
    <row r="15" spans="1:24" x14ac:dyDescent="0.15">
      <c r="U15" s="4" t="str">
        <f>IFERROR([4]!テーブル_DESKTOP_GOMQ94H_SQLEXPRESS_Sw_クラス[[#This Row],[大会番号]],"")</f>
        <v/>
      </c>
      <c r="V15" s="3" t="str">
        <f>IFERROR([4]!テーブル_DESKTOP_GOMQ94H_SQLEXPRESS_Sw_クラス[[#This Row],[クラス番号]],"")</f>
        <v/>
      </c>
      <c r="W15" s="3" t="str">
        <f t="shared" si="0"/>
        <v/>
      </c>
      <c r="X15" s="3" t="str">
        <f>IFERROR([4]!テーブル_DESKTOP_GOMQ94H_SQLEXPRESS_Sw_クラス[[#This Row],[クラス名称]],"")</f>
        <v/>
      </c>
    </row>
    <row r="16" spans="1:24" x14ac:dyDescent="0.15">
      <c r="U16" s="4" t="str">
        <f>IFERROR([4]!テーブル_DESKTOP_GOMQ94H_SQLEXPRESS_Sw_クラス[[#This Row],[大会番号]],"")</f>
        <v/>
      </c>
      <c r="V16" s="3" t="str">
        <f>IFERROR([4]!テーブル_DESKTOP_GOMQ94H_SQLEXPRESS_Sw_クラス[[#This Row],[クラス番号]],"")</f>
        <v/>
      </c>
      <c r="W16" s="3" t="str">
        <f t="shared" si="0"/>
        <v/>
      </c>
      <c r="X16" s="3" t="str">
        <f>IFERROR([4]!テーブル_DESKTOP_GOMQ94H_SQLEXPRESS_Sw_クラス[[#This Row],[クラス名称]],"")</f>
        <v/>
      </c>
    </row>
    <row r="17" spans="21:24" x14ac:dyDescent="0.15">
      <c r="U17" s="4" t="str">
        <f>IFERROR([4]!テーブル_DESKTOP_GOMQ94H_SQLEXPRESS_Sw_クラス[[#This Row],[大会番号]],"")</f>
        <v/>
      </c>
      <c r="V17" s="3" t="str">
        <f>IFERROR([4]!テーブル_DESKTOP_GOMQ94H_SQLEXPRESS_Sw_クラス[[#This Row],[クラス番号]],"")</f>
        <v/>
      </c>
      <c r="W17" s="3" t="str">
        <f t="shared" si="0"/>
        <v/>
      </c>
      <c r="X17" s="3" t="str">
        <f>IFERROR([4]!テーブル_DESKTOP_GOMQ94H_SQLEXPRESS_Sw_クラス[[#This Row],[クラス名称]],"")</f>
        <v/>
      </c>
    </row>
    <row r="18" spans="21:24" x14ac:dyDescent="0.15">
      <c r="U18" s="4" t="str">
        <f>IFERROR([4]!テーブル_DESKTOP_GOMQ94H_SQLEXPRESS_Sw_クラス[[#This Row],[大会番号]],"")</f>
        <v/>
      </c>
      <c r="V18" s="3" t="str">
        <f>IFERROR([4]!テーブル_DESKTOP_GOMQ94H_SQLEXPRESS_Sw_クラス[[#This Row],[クラス番号]],"")</f>
        <v/>
      </c>
      <c r="W18" s="3" t="str">
        <f t="shared" si="0"/>
        <v/>
      </c>
      <c r="X18" s="3" t="str">
        <f>IFERROR([4]!テーブル_DESKTOP_GOMQ94H_SQLEXPRESS_Sw_クラス[[#This Row],[クラス名称]],"")</f>
        <v/>
      </c>
    </row>
    <row r="19" spans="21:24" x14ac:dyDescent="0.15">
      <c r="U19" s="4" t="str">
        <f>IFERROR([4]!テーブル_DESKTOP_GOMQ94H_SQLEXPRESS_Sw_クラス[[#This Row],[大会番号]],"")</f>
        <v/>
      </c>
      <c r="V19" s="3" t="str">
        <f>IFERROR([4]!テーブル_DESKTOP_GOMQ94H_SQLEXPRESS_Sw_クラス[[#This Row],[クラス番号]],"")</f>
        <v/>
      </c>
      <c r="W19" s="3" t="str">
        <f t="shared" si="0"/>
        <v/>
      </c>
      <c r="X19" s="3" t="str">
        <f>IFERROR([4]!テーブル_DESKTOP_GOMQ94H_SQLEXPRESS_Sw_クラス[[#This Row],[クラス名称]],"")</f>
        <v/>
      </c>
    </row>
    <row r="20" spans="21:24" x14ac:dyDescent="0.15">
      <c r="U20" s="4" t="str">
        <f>IFERROR([4]!テーブル_DESKTOP_GOMQ94H_SQLEXPRESS_Sw_クラス[[#This Row],[大会番号]],"")</f>
        <v/>
      </c>
      <c r="V20" s="3" t="str">
        <f>IFERROR([4]!テーブル_DESKTOP_GOMQ94H_SQLEXPRESS_Sw_クラス[[#This Row],[クラス番号]],"")</f>
        <v/>
      </c>
      <c r="W20" s="3" t="str">
        <f t="shared" si="0"/>
        <v/>
      </c>
      <c r="X20" s="3" t="str">
        <f>IFERROR([4]!テーブル_DESKTOP_GOMQ94H_SQLEXPRESS_Sw_クラス[[#This Row],[クラス名称]],"")</f>
        <v/>
      </c>
    </row>
    <row r="21" spans="21:24" x14ac:dyDescent="0.15">
      <c r="U21" s="4" t="str">
        <f>IFERROR([4]!テーブル_DESKTOP_GOMQ94H_SQLEXPRESS_Sw_クラス[[#This Row],[大会番号]],"")</f>
        <v/>
      </c>
      <c r="V21" s="3" t="str">
        <f>IFERROR([4]!テーブル_DESKTOP_GOMQ94H_SQLEXPRESS_Sw_クラス[[#This Row],[クラス番号]],"")</f>
        <v/>
      </c>
      <c r="W21" s="3" t="str">
        <f t="shared" si="0"/>
        <v/>
      </c>
      <c r="X21" s="3" t="str">
        <f>IFERROR([4]!テーブル_DESKTOP_GOMQ94H_SQLEXPRESS_Sw_クラス[[#This Row],[クラス名称]],"")</f>
        <v/>
      </c>
    </row>
    <row r="22" spans="21:24" x14ac:dyDescent="0.15">
      <c r="U22" s="4" t="str">
        <f>IFERROR([4]!テーブル_DESKTOP_GOMQ94H_SQLEXPRESS_Sw_クラス[[#This Row],[大会番号]],"")</f>
        <v/>
      </c>
      <c r="V22" s="3" t="str">
        <f>IFERROR([4]!テーブル_DESKTOP_GOMQ94H_SQLEXPRESS_Sw_クラス[[#This Row],[クラス番号]],"")</f>
        <v/>
      </c>
      <c r="W22" s="3" t="str">
        <f t="shared" si="0"/>
        <v/>
      </c>
      <c r="X22" s="3" t="str">
        <f>IFERROR([4]!テーブル_DESKTOP_GOMQ94H_SQLEXPRESS_Sw_クラス[[#This Row],[クラス名称]],"")</f>
        <v/>
      </c>
    </row>
    <row r="23" spans="21:24" x14ac:dyDescent="0.15">
      <c r="U23" s="4" t="str">
        <f>IFERROR([4]!テーブル_DESKTOP_GOMQ94H_SQLEXPRESS_Sw_クラス[[#This Row],[大会番号]],"")</f>
        <v/>
      </c>
      <c r="V23" s="3" t="str">
        <f>IFERROR([4]!テーブル_DESKTOP_GOMQ94H_SQLEXPRESS_Sw_クラス[[#This Row],[クラス番号]],"")</f>
        <v/>
      </c>
      <c r="W23" s="3" t="str">
        <f t="shared" si="0"/>
        <v/>
      </c>
      <c r="X23" s="3" t="str">
        <f>IFERROR([4]!テーブル_DESKTOP_GOMQ94H_SQLEXPRESS_Sw_クラス[[#This Row],[クラス名称]],"")</f>
        <v/>
      </c>
    </row>
    <row r="24" spans="21:24" x14ac:dyDescent="0.15">
      <c r="U24" s="4" t="str">
        <f>IFERROR([4]!テーブル_DESKTOP_GOMQ94H_SQLEXPRESS_Sw_クラス[[#This Row],[大会番号]],"")</f>
        <v/>
      </c>
      <c r="V24" s="3" t="str">
        <f>IFERROR([4]!テーブル_DESKTOP_GOMQ94H_SQLEXPRESS_Sw_クラス[[#This Row],[クラス番号]],"")</f>
        <v/>
      </c>
      <c r="W24" s="3" t="str">
        <f t="shared" si="0"/>
        <v/>
      </c>
      <c r="X24" s="3" t="str">
        <f>IFERROR([4]!テーブル_DESKTOP_GOMQ94H_SQLEXPRESS_Sw_クラス[[#This Row],[クラス名称]],"")</f>
        <v/>
      </c>
    </row>
    <row r="25" spans="21:24" x14ac:dyDescent="0.15">
      <c r="U25" s="4" t="str">
        <f>IFERROR([4]!テーブル_DESKTOP_GOMQ94H_SQLEXPRESS_Sw_クラス[[#This Row],[大会番号]],"")</f>
        <v/>
      </c>
      <c r="V25" s="3" t="str">
        <f>IFERROR([4]!テーブル_DESKTOP_GOMQ94H_SQLEXPRESS_Sw_クラス[[#This Row],[クラス番号]],"")</f>
        <v/>
      </c>
      <c r="W25" s="3" t="str">
        <f t="shared" si="0"/>
        <v/>
      </c>
      <c r="X25" s="3" t="str">
        <f>IFERROR([4]!テーブル_DESKTOP_GOMQ94H_SQLEXPRESS_Sw_クラス[[#This Row],[クラス名称]],"")</f>
        <v/>
      </c>
    </row>
    <row r="26" spans="21:24" x14ac:dyDescent="0.15">
      <c r="U26" s="4" t="str">
        <f>IFERROR([4]!テーブル_DESKTOP_GOMQ94H_SQLEXPRESS_Sw_クラス[[#This Row],[大会番号]],"")</f>
        <v/>
      </c>
      <c r="V26" s="3" t="str">
        <f>IFERROR([4]!テーブル_DESKTOP_GOMQ94H_SQLEXPRESS_Sw_クラス[[#This Row],[クラス番号]],"")</f>
        <v/>
      </c>
      <c r="W26" s="3" t="str">
        <f t="shared" si="0"/>
        <v/>
      </c>
      <c r="X26" s="3" t="str">
        <f>IFERROR([4]!テーブル_DESKTOP_GOMQ94H_SQLEXPRESS_Sw_クラス[[#This Row],[クラス名称]],"")</f>
        <v/>
      </c>
    </row>
    <row r="27" spans="21:24" x14ac:dyDescent="0.15">
      <c r="U27" s="4" t="str">
        <f>IFERROR([4]!テーブル_DESKTOP_GOMQ94H_SQLEXPRESS_Sw_クラス[[#This Row],[大会番号]],"")</f>
        <v/>
      </c>
      <c r="V27" s="3" t="str">
        <f>IFERROR([4]!テーブル_DESKTOP_GOMQ94H_SQLEXPRESS_Sw_クラス[[#This Row],[クラス番号]],"")</f>
        <v/>
      </c>
      <c r="W27" s="3" t="str">
        <f t="shared" si="0"/>
        <v/>
      </c>
      <c r="X27" s="3" t="str">
        <f>IFERROR([4]!テーブル_DESKTOP_GOMQ94H_SQLEXPRESS_Sw_クラス[[#This Row],[クラス名称]],"")</f>
        <v/>
      </c>
    </row>
    <row r="28" spans="21:24" x14ac:dyDescent="0.15">
      <c r="U28" s="4" t="str">
        <f>IFERROR([4]!テーブル_DESKTOP_GOMQ94H_SQLEXPRESS_Sw_クラス[[#This Row],[大会番号]],"")</f>
        <v/>
      </c>
      <c r="V28" s="3" t="str">
        <f>IFERROR([4]!テーブル_DESKTOP_GOMQ94H_SQLEXPRESS_Sw_クラス[[#This Row],[クラス番号]],"")</f>
        <v/>
      </c>
      <c r="W28" s="3" t="str">
        <f t="shared" si="0"/>
        <v/>
      </c>
      <c r="X28" s="3" t="str">
        <f>IFERROR([4]!テーブル_DESKTOP_GOMQ94H_SQLEXPRESS_Sw_クラス[[#This Row],[クラス名称]],"")</f>
        <v/>
      </c>
    </row>
    <row r="29" spans="21:24" x14ac:dyDescent="0.15">
      <c r="U29" s="4" t="str">
        <f>IFERROR([4]!テーブル_DESKTOP_GOMQ94H_SQLEXPRESS_Sw_クラス[[#This Row],[大会番号]],"")</f>
        <v/>
      </c>
      <c r="V29" s="3" t="str">
        <f>IFERROR([4]!テーブル_DESKTOP_GOMQ94H_SQLEXPRESS_Sw_クラス[[#This Row],[クラス番号]],"")</f>
        <v/>
      </c>
      <c r="W29" s="3" t="str">
        <f t="shared" si="0"/>
        <v/>
      </c>
      <c r="X29" s="3" t="str">
        <f>IFERROR([4]!テーブル_DESKTOP_GOMQ94H_SQLEXPRESS_Sw_クラス[[#This Row],[クラス名称]],"")</f>
        <v/>
      </c>
    </row>
    <row r="30" spans="21:24" x14ac:dyDescent="0.15">
      <c r="U30" s="4" t="str">
        <f>IFERROR([4]!テーブル_DESKTOP_GOMQ94H_SQLEXPRESS_Sw_クラス[[#This Row],[大会番号]],"")</f>
        <v/>
      </c>
      <c r="V30" s="3" t="str">
        <f>IFERROR([4]!テーブル_DESKTOP_GOMQ94H_SQLEXPRESS_Sw_クラス[[#This Row],[クラス番号]],"")</f>
        <v/>
      </c>
      <c r="W30" s="3" t="str">
        <f t="shared" si="0"/>
        <v/>
      </c>
      <c r="X30" s="3" t="str">
        <f>IFERROR([4]!テーブル_DESKTOP_GOMQ94H_SQLEXPRESS_Sw_クラス[[#This Row],[クラス名称]],"")</f>
        <v/>
      </c>
    </row>
    <row r="31" spans="21:24" x14ac:dyDescent="0.15">
      <c r="U31" s="4" t="str">
        <f>IFERROR([4]!テーブル_DESKTOP_GOMQ94H_SQLEXPRESS_Sw_クラス[[#This Row],[大会番号]],"")</f>
        <v/>
      </c>
      <c r="V31" s="3" t="str">
        <f>IFERROR([4]!テーブル_DESKTOP_GOMQ94H_SQLEXPRESS_Sw_クラス[[#This Row],[クラス番号]],"")</f>
        <v/>
      </c>
      <c r="W31" s="3" t="str">
        <f t="shared" si="0"/>
        <v/>
      </c>
      <c r="X31" s="3" t="str">
        <f>IFERROR([4]!テーブル_DESKTOP_GOMQ94H_SQLEXPRESS_Sw_クラス[[#This Row],[クラス名称]],"")</f>
        <v/>
      </c>
    </row>
    <row r="32" spans="21:24" x14ac:dyDescent="0.15">
      <c r="U32" s="4" t="str">
        <f>IFERROR([4]!テーブル_DESKTOP_GOMQ94H_SQLEXPRESS_Sw_クラス[[#This Row],[大会番号]],"")</f>
        <v/>
      </c>
      <c r="V32" s="3" t="str">
        <f>IFERROR([4]!テーブル_DESKTOP_GOMQ94H_SQLEXPRESS_Sw_クラス[[#This Row],[クラス番号]],"")</f>
        <v/>
      </c>
      <c r="W32" s="3" t="str">
        <f t="shared" si="0"/>
        <v/>
      </c>
      <c r="X32" s="3" t="str">
        <f>IFERROR([4]!テーブル_DESKTOP_GOMQ94H_SQLEXPRESS_Sw_クラス[[#This Row],[クラス名称]],"")</f>
        <v/>
      </c>
    </row>
  </sheetData>
  <phoneticPr fontId="2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A531-20D6-474B-8B05-63B51FE3F0B3}">
  <dimension ref="A1:M9"/>
  <sheetViews>
    <sheetView workbookViewId="0"/>
  </sheetViews>
  <sheetFormatPr defaultRowHeight="13.5" x14ac:dyDescent="0.15"/>
  <cols>
    <col min="1" max="1" width="12.25" bestFit="1" customWidth="1"/>
    <col min="2" max="3" width="14.625" bestFit="1" customWidth="1"/>
    <col min="4" max="5" width="19.375" bestFit="1" customWidth="1"/>
    <col min="6" max="7" width="14.625" bestFit="1" customWidth="1"/>
    <col min="8" max="13" width="10.125" bestFit="1" customWidth="1"/>
  </cols>
  <sheetData>
    <row r="1" spans="1:13" x14ac:dyDescent="0.15">
      <c r="A1" t="s">
        <v>0</v>
      </c>
      <c r="B1" t="s">
        <v>224</v>
      </c>
      <c r="C1" t="s">
        <v>305</v>
      </c>
      <c r="D1" t="s">
        <v>306</v>
      </c>
      <c r="E1" t="s">
        <v>307</v>
      </c>
      <c r="F1" t="s">
        <v>308</v>
      </c>
      <c r="G1" t="s">
        <v>309</v>
      </c>
      <c r="H1" t="s">
        <v>310</v>
      </c>
      <c r="I1" t="s">
        <v>311</v>
      </c>
      <c r="J1" t="s">
        <v>312</v>
      </c>
      <c r="K1" t="s">
        <v>313</v>
      </c>
      <c r="L1" t="s">
        <v>314</v>
      </c>
      <c r="M1" t="s">
        <v>315</v>
      </c>
    </row>
    <row r="2" spans="1:13" x14ac:dyDescent="0.15">
      <c r="A2">
        <v>1</v>
      </c>
      <c r="B2">
        <v>1</v>
      </c>
      <c r="C2" s="148" t="s">
        <v>316</v>
      </c>
      <c r="D2" s="148" t="s">
        <v>1985</v>
      </c>
      <c r="E2" s="148" t="s">
        <v>83</v>
      </c>
      <c r="F2" s="148" t="s">
        <v>83</v>
      </c>
      <c r="G2" s="148" t="s">
        <v>83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15">
      <c r="A3">
        <v>1</v>
      </c>
      <c r="B3">
        <v>2</v>
      </c>
      <c r="C3" s="148" t="s">
        <v>1986</v>
      </c>
      <c r="D3" s="148" t="s">
        <v>1987</v>
      </c>
      <c r="E3" s="148" t="s">
        <v>83</v>
      </c>
      <c r="F3" s="148" t="s">
        <v>83</v>
      </c>
      <c r="G3" s="148" t="s">
        <v>83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15">
      <c r="A4">
        <v>1</v>
      </c>
      <c r="B4">
        <v>3</v>
      </c>
      <c r="C4" s="148" t="s">
        <v>1988</v>
      </c>
      <c r="D4" s="148" t="s">
        <v>1989</v>
      </c>
      <c r="E4" s="148" t="s">
        <v>83</v>
      </c>
      <c r="F4" s="148" t="s">
        <v>83</v>
      </c>
      <c r="G4" s="148" t="s">
        <v>83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15">
      <c r="A5">
        <v>1</v>
      </c>
      <c r="B5">
        <v>4</v>
      </c>
      <c r="C5" s="148" t="s">
        <v>1990</v>
      </c>
      <c r="D5" s="148" t="s">
        <v>1991</v>
      </c>
      <c r="E5" s="148" t="s">
        <v>83</v>
      </c>
      <c r="F5" s="148" t="s">
        <v>83</v>
      </c>
      <c r="G5" s="148" t="s">
        <v>83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x14ac:dyDescent="0.15">
      <c r="A6">
        <v>1</v>
      </c>
      <c r="B6">
        <v>5</v>
      </c>
      <c r="C6" s="148" t="s">
        <v>1992</v>
      </c>
      <c r="D6" s="148" t="s">
        <v>1993</v>
      </c>
      <c r="E6" s="148" t="s">
        <v>83</v>
      </c>
      <c r="F6" s="148" t="s">
        <v>83</v>
      </c>
      <c r="G6" s="148" t="s">
        <v>83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15">
      <c r="A7">
        <v>1</v>
      </c>
      <c r="B7">
        <v>6</v>
      </c>
      <c r="C7" s="148" t="s">
        <v>317</v>
      </c>
      <c r="D7" s="148" t="s">
        <v>317</v>
      </c>
      <c r="E7" s="148" t="s">
        <v>83</v>
      </c>
      <c r="F7" s="148" t="s">
        <v>83</v>
      </c>
      <c r="G7" s="148" t="s">
        <v>83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15">
      <c r="A8">
        <v>1</v>
      </c>
      <c r="B8">
        <v>7</v>
      </c>
      <c r="C8" s="148" t="s">
        <v>1994</v>
      </c>
      <c r="D8" s="148" t="s">
        <v>1995</v>
      </c>
      <c r="E8" s="148" t="s">
        <v>83</v>
      </c>
      <c r="F8" s="148" t="s">
        <v>83</v>
      </c>
      <c r="G8" s="148" t="s">
        <v>83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x14ac:dyDescent="0.15">
      <c r="A9">
        <v>1</v>
      </c>
      <c r="B9">
        <v>8</v>
      </c>
      <c r="C9" s="148" t="s">
        <v>318</v>
      </c>
      <c r="D9" s="148" t="s">
        <v>1996</v>
      </c>
      <c r="E9" s="148" t="s">
        <v>83</v>
      </c>
      <c r="F9" s="148" t="s">
        <v>83</v>
      </c>
      <c r="G9" s="148" t="s">
        <v>83</v>
      </c>
      <c r="H9">
        <v>5</v>
      </c>
      <c r="I9">
        <v>0</v>
      </c>
      <c r="J9">
        <v>5</v>
      </c>
      <c r="K9">
        <v>0</v>
      </c>
      <c r="L9">
        <v>0</v>
      </c>
      <c r="M9">
        <v>0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52CB-089A-4DBB-B23C-E38122967719}">
  <dimension ref="A1:Q301"/>
  <sheetViews>
    <sheetView showGridLines="0" showRowColHeaders="0" zoomScale="190" zoomScaleNormal="190" workbookViewId="0">
      <selection sqref="A1:Q214"/>
    </sheetView>
  </sheetViews>
  <sheetFormatPr defaultRowHeight="15" customHeight="1" x14ac:dyDescent="0.15"/>
  <cols>
    <col min="2" max="9" width="9" hidden="1" customWidth="1"/>
    <col min="10" max="10" width="14.875" hidden="1" customWidth="1"/>
    <col min="11" max="16" width="9" hidden="1" customWidth="1"/>
    <col min="17" max="17" width="38.875" customWidth="1"/>
  </cols>
  <sheetData>
    <row r="1" spans="1:17" ht="15" customHeight="1" x14ac:dyDescent="0.15">
      <c r="A1" s="152" t="s">
        <v>1997</v>
      </c>
      <c r="B1" s="152" t="s">
        <v>221</v>
      </c>
      <c r="C1" s="152" t="s">
        <v>222</v>
      </c>
      <c r="D1" s="152" t="s">
        <v>223</v>
      </c>
      <c r="E1" s="152" t="s">
        <v>224</v>
      </c>
      <c r="F1" s="152" t="s">
        <v>85</v>
      </c>
      <c r="G1" s="152" t="s">
        <v>225</v>
      </c>
      <c r="H1" s="152" t="s">
        <v>226</v>
      </c>
      <c r="I1" s="152" t="s">
        <v>229</v>
      </c>
      <c r="J1" s="152" t="s">
        <v>319</v>
      </c>
      <c r="K1" s="152" t="s">
        <v>320</v>
      </c>
      <c r="L1" s="152"/>
      <c r="M1" s="152"/>
      <c r="N1" s="152" t="s">
        <v>224</v>
      </c>
      <c r="O1" s="152" t="s">
        <v>321</v>
      </c>
      <c r="P1" s="152" t="s">
        <v>455</v>
      </c>
      <c r="Q1" s="150"/>
    </row>
    <row r="2" spans="1:17" ht="15" customHeight="1" x14ac:dyDescent="0.15">
      <c r="A2" s="150">
        <f>IFERROR(プログラム[[#This Row],[競技番号]],"")</f>
        <v>1</v>
      </c>
      <c r="B2" s="150">
        <f>IFERROR(プログラム[[#This Row],[組数]],"")</f>
        <v>1</v>
      </c>
      <c r="C2" s="150">
        <f>IFERROR(プログラム[[#This Row],[種目コード]],"")</f>
        <v>5</v>
      </c>
      <c r="D2" s="150">
        <f>IFERROR(プログラム[[#This Row],[距離コード]],"")</f>
        <v>5</v>
      </c>
      <c r="E2" s="150">
        <f>IFERROR(プログラム[[#This Row],[クラス番号]],"")</f>
        <v>0</v>
      </c>
      <c r="F2" s="150">
        <f>IFERROR(プログラム[[#This Row],[性別コード]],"")</f>
        <v>2</v>
      </c>
      <c r="G2" s="150">
        <f>IFERROR(プログラム[[#This Row],[予決コード]],"")</f>
        <v>3</v>
      </c>
      <c r="H2" s="153">
        <f>IFERROR(プログラム[[#This Row],[日付]],"")</f>
        <v>44885</v>
      </c>
      <c r="I2" s="150">
        <f>IFERROR(プログラム[[#This Row],[予選競技番号]],"")</f>
        <v>0</v>
      </c>
      <c r="J2" s="150" t="str">
        <f>IFERROR(VLOOKUP(C2,色々!L:M,2,0),"")</f>
        <v>個人メドレー</v>
      </c>
      <c r="K2" s="150" t="str">
        <f>IFERROR(VLOOKUP(D2,色々!P:R,3,0),"")</f>
        <v>4×100m</v>
      </c>
      <c r="L2" s="150" t="str">
        <f>IFERROR(VLOOKUP(D2,色々!A:B,2,0),"")</f>
        <v xml:space="preserve"> 400m</v>
      </c>
      <c r="M2" s="150" t="str">
        <f>IF(OR(C2=6,C2=7),K2,L2)</f>
        <v xml:space="preserve"> 400m</v>
      </c>
      <c r="N2" s="150" t="str">
        <f>IFERROR(VLOOKUP(E2,クラス!B:C,2,0),"")</f>
        <v/>
      </c>
      <c r="O2" s="150" t="str">
        <f>IFERROR(VLOOKUP(F2,色々!P:Q,2,0),"")</f>
        <v>女子</v>
      </c>
      <c r="P2" s="150" t="str">
        <f>IFERROR(VLOOKUP(G2,色々!D:E,2,0),"")</f>
        <v>タイム決勝</v>
      </c>
      <c r="Q2" s="150" t="str">
        <f>CONCATENATE(N2," ",O2, M2," ",J2," ",P2)</f>
        <v xml:space="preserve"> 女子 400m 個人メドレー タイム決勝</v>
      </c>
    </row>
    <row r="3" spans="1:17" ht="15" customHeight="1" x14ac:dyDescent="0.15">
      <c r="A3" s="150">
        <f>IFERROR(プログラム[[#This Row],[競技番号]],"")</f>
        <v>2</v>
      </c>
      <c r="B3" s="150">
        <f>IFERROR(プログラム[[#This Row],[組数]],"")</f>
        <v>2</v>
      </c>
      <c r="C3" s="150">
        <f>IFERROR(プログラム[[#This Row],[種目コード]],"")</f>
        <v>5</v>
      </c>
      <c r="D3" s="150">
        <f>IFERROR(プログラム[[#This Row],[距離コード]],"")</f>
        <v>5</v>
      </c>
      <c r="E3" s="150">
        <f>IFERROR(プログラム[[#This Row],[クラス番号]],"")</f>
        <v>0</v>
      </c>
      <c r="F3" s="150">
        <f>IFERROR(プログラム[[#This Row],[性別コード]],"")</f>
        <v>1</v>
      </c>
      <c r="G3" s="150">
        <f>IFERROR(プログラム[[#This Row],[予決コード]],"")</f>
        <v>3</v>
      </c>
      <c r="H3" s="153">
        <f>IFERROR(プログラム[[#This Row],[日付]],"")</f>
        <v>44885</v>
      </c>
      <c r="I3" s="150">
        <f>IFERROR(プログラム[[#This Row],[予選競技番号]],"")</f>
        <v>0</v>
      </c>
      <c r="J3" s="150" t="str">
        <f>IFERROR(VLOOKUP(C3,色々!L:M,2,0),"")</f>
        <v>個人メドレー</v>
      </c>
      <c r="K3" s="150" t="str">
        <f>IFERROR(VLOOKUP(D3,色々!P:R,3,0),"")</f>
        <v>4×100m</v>
      </c>
      <c r="L3" s="150" t="str">
        <f>IFERROR(VLOOKUP(D3,色々!A:B,2,0),"")</f>
        <v xml:space="preserve"> 400m</v>
      </c>
      <c r="M3" s="150" t="str">
        <f t="shared" ref="M3:M66" si="0">IF(OR(C3=6,C3=7),K3,L3)</f>
        <v xml:space="preserve"> 400m</v>
      </c>
      <c r="N3" s="150" t="str">
        <f>IFERROR(VLOOKUP(E3,クラス!B:C,2,0),"")</f>
        <v/>
      </c>
      <c r="O3" s="150" t="str">
        <f>IFERROR(VLOOKUP(F3,色々!P:Q,2,0),"")</f>
        <v>男子</v>
      </c>
      <c r="P3" s="150" t="str">
        <f>IFERROR(VLOOKUP(G3,色々!D:E,2,0),"")</f>
        <v>タイム決勝</v>
      </c>
      <c r="Q3" s="150" t="str">
        <f t="shared" ref="Q3:Q66" si="1">CONCATENATE(N3," ",O3, M3," ",J3," ",P3)</f>
        <v xml:space="preserve"> 男子 400m 個人メドレー タイム決勝</v>
      </c>
    </row>
    <row r="4" spans="1:17" ht="15" customHeight="1" x14ac:dyDescent="0.15">
      <c r="A4" s="150">
        <f>IFERROR(プログラム[[#This Row],[競技番号]],"")</f>
        <v>3</v>
      </c>
      <c r="B4" s="150">
        <f>IFERROR(プログラム[[#This Row],[組数]],"")</f>
        <v>15</v>
      </c>
      <c r="C4" s="150">
        <f>IFERROR(プログラム[[#This Row],[種目コード]],"")</f>
        <v>1</v>
      </c>
      <c r="D4" s="150">
        <f>IFERROR(プログラム[[#This Row],[距離コード]],"")</f>
        <v>2</v>
      </c>
      <c r="E4" s="150">
        <f>IFERROR(プログラム[[#This Row],[クラス番号]],"")</f>
        <v>0</v>
      </c>
      <c r="F4" s="150">
        <f>IFERROR(プログラム[[#This Row],[性別コード]],"")</f>
        <v>2</v>
      </c>
      <c r="G4" s="150">
        <f>IFERROR(プログラム[[#This Row],[予決コード]],"")</f>
        <v>3</v>
      </c>
      <c r="H4" s="153">
        <f>IFERROR(プログラム[[#This Row],[日付]],"")</f>
        <v>44885</v>
      </c>
      <c r="I4" s="150">
        <f>IFERROR(プログラム[[#This Row],[予選競技番号]],"")</f>
        <v>0</v>
      </c>
      <c r="J4" s="150" t="str">
        <f>IFERROR(VLOOKUP(C4,色々!L:M,2,0),"")</f>
        <v>自由形</v>
      </c>
      <c r="K4" s="150">
        <f>IFERROR(VLOOKUP(D4,色々!P:R,3,0),"")</f>
        <v>0</v>
      </c>
      <c r="L4" s="150" t="str">
        <f>IFERROR(VLOOKUP(D4,色々!A:B,2,0),"")</f>
        <v xml:space="preserve">  50m</v>
      </c>
      <c r="M4" s="150" t="str">
        <f t="shared" si="0"/>
        <v xml:space="preserve">  50m</v>
      </c>
      <c r="N4" s="150" t="str">
        <f>IFERROR(VLOOKUP(E4,クラス!B:C,2,0),"")</f>
        <v/>
      </c>
      <c r="O4" s="150" t="str">
        <f>IFERROR(VLOOKUP(F4,色々!P:Q,2,0),"")</f>
        <v>女子</v>
      </c>
      <c r="P4" s="150" t="str">
        <f>IFERROR(VLOOKUP(G4,色々!D:E,2,0),"")</f>
        <v>タイム決勝</v>
      </c>
      <c r="Q4" s="150" t="str">
        <f t="shared" si="1"/>
        <v xml:space="preserve"> 女子  50m 自由形 タイム決勝</v>
      </c>
    </row>
    <row r="5" spans="1:17" ht="15" customHeight="1" x14ac:dyDescent="0.15">
      <c r="A5" s="150">
        <f>IFERROR(プログラム[[#This Row],[競技番号]],"")</f>
        <v>4</v>
      </c>
      <c r="B5" s="150">
        <f>IFERROR(プログラム[[#This Row],[組数]],"")</f>
        <v>15</v>
      </c>
      <c r="C5" s="150">
        <f>IFERROR(プログラム[[#This Row],[種目コード]],"")</f>
        <v>1</v>
      </c>
      <c r="D5" s="150">
        <f>IFERROR(プログラム[[#This Row],[距離コード]],"")</f>
        <v>2</v>
      </c>
      <c r="E5" s="150">
        <f>IFERROR(プログラム[[#This Row],[クラス番号]],"")</f>
        <v>0</v>
      </c>
      <c r="F5" s="150">
        <f>IFERROR(プログラム[[#This Row],[性別コード]],"")</f>
        <v>1</v>
      </c>
      <c r="G5" s="150">
        <f>IFERROR(プログラム[[#This Row],[予決コード]],"")</f>
        <v>3</v>
      </c>
      <c r="H5" s="153">
        <f>IFERROR(プログラム[[#This Row],[日付]],"")</f>
        <v>44885</v>
      </c>
      <c r="I5" s="150">
        <f>IFERROR(プログラム[[#This Row],[予選競技番号]],"")</f>
        <v>0</v>
      </c>
      <c r="J5" s="150" t="str">
        <f>IFERROR(VLOOKUP(C5,色々!L:M,2,0),"")</f>
        <v>自由形</v>
      </c>
      <c r="K5" s="150">
        <f>IFERROR(VLOOKUP(D5,色々!P:R,3,0),"")</f>
        <v>0</v>
      </c>
      <c r="L5" s="150" t="str">
        <f>IFERROR(VLOOKUP(D5,色々!A:B,2,0),"")</f>
        <v xml:space="preserve">  50m</v>
      </c>
      <c r="M5" s="150" t="str">
        <f t="shared" si="0"/>
        <v xml:space="preserve">  50m</v>
      </c>
      <c r="N5" s="150" t="str">
        <f>IFERROR(VLOOKUP(E5,クラス!B:C,2,0),"")</f>
        <v/>
      </c>
      <c r="O5" s="150" t="str">
        <f>IFERROR(VLOOKUP(F5,色々!P:Q,2,0),"")</f>
        <v>男子</v>
      </c>
      <c r="P5" s="150" t="str">
        <f>IFERROR(VLOOKUP(G5,色々!D:E,2,0),"")</f>
        <v>タイム決勝</v>
      </c>
      <c r="Q5" s="150" t="str">
        <f t="shared" si="1"/>
        <v xml:space="preserve"> 男子  50m 自由形 タイム決勝</v>
      </c>
    </row>
    <row r="6" spans="1:17" ht="15" customHeight="1" x14ac:dyDescent="0.15">
      <c r="A6" s="150">
        <f>IFERROR(プログラム[[#This Row],[競技番号]],"")</f>
        <v>5</v>
      </c>
      <c r="B6" s="150">
        <f>IFERROR(プログラム[[#This Row],[組数]],"")</f>
        <v>5</v>
      </c>
      <c r="C6" s="150">
        <f>IFERROR(プログラム[[#This Row],[種目コード]],"")</f>
        <v>1</v>
      </c>
      <c r="D6" s="150">
        <f>IFERROR(プログラム[[#This Row],[距離コード]],"")</f>
        <v>4</v>
      </c>
      <c r="E6" s="150">
        <f>IFERROR(プログラム[[#This Row],[クラス番号]],"")</f>
        <v>0</v>
      </c>
      <c r="F6" s="150">
        <f>IFERROR(プログラム[[#This Row],[性別コード]],"")</f>
        <v>2</v>
      </c>
      <c r="G6" s="150">
        <f>IFERROR(プログラム[[#This Row],[予決コード]],"")</f>
        <v>3</v>
      </c>
      <c r="H6" s="153">
        <f>IFERROR(プログラム[[#This Row],[日付]],"")</f>
        <v>44885</v>
      </c>
      <c r="I6" s="150">
        <f>IFERROR(プログラム[[#This Row],[予選競技番号]],"")</f>
        <v>0</v>
      </c>
      <c r="J6" s="150" t="str">
        <f>IFERROR(VLOOKUP(C6,色々!L:M,2,0),"")</f>
        <v>自由形</v>
      </c>
      <c r="K6" s="150" t="str">
        <f>IFERROR(VLOOKUP(D6,色々!P:R,3,0),"")</f>
        <v>4×50m</v>
      </c>
      <c r="L6" s="150" t="str">
        <f>IFERROR(VLOOKUP(D6,色々!A:B,2,0),"")</f>
        <v xml:space="preserve"> 200m</v>
      </c>
      <c r="M6" s="150" t="str">
        <f t="shared" si="0"/>
        <v xml:space="preserve"> 200m</v>
      </c>
      <c r="N6" s="150" t="str">
        <f>IFERROR(VLOOKUP(E6,クラス!B:C,2,0),"")</f>
        <v/>
      </c>
      <c r="O6" s="150" t="str">
        <f>IFERROR(VLOOKUP(F6,色々!P:Q,2,0),"")</f>
        <v>女子</v>
      </c>
      <c r="P6" s="150" t="str">
        <f>IFERROR(VLOOKUP(G6,色々!D:E,2,0),"")</f>
        <v>タイム決勝</v>
      </c>
      <c r="Q6" s="150" t="str">
        <f t="shared" si="1"/>
        <v xml:space="preserve"> 女子 200m 自由形 タイム決勝</v>
      </c>
    </row>
    <row r="7" spans="1:17" ht="15" customHeight="1" x14ac:dyDescent="0.15">
      <c r="A7" s="150">
        <f>IFERROR(プログラム[[#This Row],[競技番号]],"")</f>
        <v>6</v>
      </c>
      <c r="B7" s="150">
        <f>IFERROR(プログラム[[#This Row],[組数]],"")</f>
        <v>6</v>
      </c>
      <c r="C7" s="150">
        <f>IFERROR(プログラム[[#This Row],[種目コード]],"")</f>
        <v>1</v>
      </c>
      <c r="D7" s="150">
        <f>IFERROR(プログラム[[#This Row],[距離コード]],"")</f>
        <v>4</v>
      </c>
      <c r="E7" s="150">
        <f>IFERROR(プログラム[[#This Row],[クラス番号]],"")</f>
        <v>0</v>
      </c>
      <c r="F7" s="150">
        <f>IFERROR(プログラム[[#This Row],[性別コード]],"")</f>
        <v>1</v>
      </c>
      <c r="G7" s="150">
        <f>IFERROR(プログラム[[#This Row],[予決コード]],"")</f>
        <v>3</v>
      </c>
      <c r="H7" s="153">
        <f>IFERROR(プログラム[[#This Row],[日付]],"")</f>
        <v>44885</v>
      </c>
      <c r="I7" s="150">
        <f>IFERROR(プログラム[[#This Row],[予選競技番号]],"")</f>
        <v>0</v>
      </c>
      <c r="J7" s="150" t="str">
        <f>IFERROR(VLOOKUP(C7,色々!L:M,2,0),"")</f>
        <v>自由形</v>
      </c>
      <c r="K7" s="150" t="str">
        <f>IFERROR(VLOOKUP(D7,色々!P:R,3,0),"")</f>
        <v>4×50m</v>
      </c>
      <c r="L7" s="150" t="str">
        <f>IFERROR(VLOOKUP(D7,色々!A:B,2,0),"")</f>
        <v xml:space="preserve"> 200m</v>
      </c>
      <c r="M7" s="150" t="str">
        <f t="shared" si="0"/>
        <v xml:space="preserve"> 200m</v>
      </c>
      <c r="N7" s="150" t="str">
        <f>IFERROR(VLOOKUP(E7,クラス!B:C,2,0),"")</f>
        <v/>
      </c>
      <c r="O7" s="150" t="str">
        <f>IFERROR(VLOOKUP(F7,色々!P:Q,2,0),"")</f>
        <v>男子</v>
      </c>
      <c r="P7" s="150" t="str">
        <f>IFERROR(VLOOKUP(G7,色々!D:E,2,0),"")</f>
        <v>タイム決勝</v>
      </c>
      <c r="Q7" s="150" t="str">
        <f t="shared" si="1"/>
        <v xml:space="preserve"> 男子 200m 自由形 タイム決勝</v>
      </c>
    </row>
    <row r="8" spans="1:17" ht="15" customHeight="1" x14ac:dyDescent="0.15">
      <c r="A8" s="150">
        <f>IFERROR(プログラム[[#This Row],[競技番号]],"")</f>
        <v>7</v>
      </c>
      <c r="B8" s="150">
        <f>IFERROR(プログラム[[#This Row],[組数]],"")</f>
        <v>5</v>
      </c>
      <c r="C8" s="150">
        <f>IFERROR(プログラム[[#This Row],[種目コード]],"")</f>
        <v>2</v>
      </c>
      <c r="D8" s="150">
        <f>IFERROR(プログラム[[#This Row],[距離コード]],"")</f>
        <v>2</v>
      </c>
      <c r="E8" s="150">
        <f>IFERROR(プログラム[[#This Row],[クラス番号]],"")</f>
        <v>0</v>
      </c>
      <c r="F8" s="150">
        <f>IFERROR(プログラム[[#This Row],[性別コード]],"")</f>
        <v>2</v>
      </c>
      <c r="G8" s="150">
        <f>IFERROR(プログラム[[#This Row],[予決コード]],"")</f>
        <v>3</v>
      </c>
      <c r="H8" s="153">
        <f>IFERROR(プログラム[[#This Row],[日付]],"")</f>
        <v>44885</v>
      </c>
      <c r="I8" s="150">
        <f>IFERROR(プログラム[[#This Row],[予選競技番号]],"")</f>
        <v>0</v>
      </c>
      <c r="J8" s="150" t="str">
        <f>IFERROR(VLOOKUP(C8,色々!L:M,2,0),"")</f>
        <v>背泳ぎ</v>
      </c>
      <c r="K8" s="150">
        <f>IFERROR(VLOOKUP(D8,色々!P:R,3,0),"")</f>
        <v>0</v>
      </c>
      <c r="L8" s="150" t="str">
        <f>IFERROR(VLOOKUP(D8,色々!A:B,2,0),"")</f>
        <v xml:space="preserve">  50m</v>
      </c>
      <c r="M8" s="150" t="str">
        <f t="shared" si="0"/>
        <v xml:space="preserve">  50m</v>
      </c>
      <c r="N8" s="150" t="str">
        <f>IFERROR(VLOOKUP(E8,クラス!B:C,2,0),"")</f>
        <v/>
      </c>
      <c r="O8" s="150" t="str">
        <f>IFERROR(VLOOKUP(F8,色々!P:Q,2,0),"")</f>
        <v>女子</v>
      </c>
      <c r="P8" s="150" t="str">
        <f>IFERROR(VLOOKUP(G8,色々!D:E,2,0),"")</f>
        <v>タイム決勝</v>
      </c>
      <c r="Q8" s="150" t="str">
        <f t="shared" si="1"/>
        <v xml:space="preserve"> 女子  50m 背泳ぎ タイム決勝</v>
      </c>
    </row>
    <row r="9" spans="1:17" ht="15" customHeight="1" x14ac:dyDescent="0.15">
      <c r="A9" s="150">
        <f>IFERROR(プログラム[[#This Row],[競技番号]],"")</f>
        <v>8</v>
      </c>
      <c r="B9" s="150">
        <f>IFERROR(プログラム[[#This Row],[組数]],"")</f>
        <v>4</v>
      </c>
      <c r="C9" s="150">
        <f>IFERROR(プログラム[[#This Row],[種目コード]],"")</f>
        <v>2</v>
      </c>
      <c r="D9" s="150">
        <f>IFERROR(プログラム[[#This Row],[距離コード]],"")</f>
        <v>2</v>
      </c>
      <c r="E9" s="150">
        <f>IFERROR(プログラム[[#This Row],[クラス番号]],"")</f>
        <v>0</v>
      </c>
      <c r="F9" s="150">
        <f>IFERROR(プログラム[[#This Row],[性別コード]],"")</f>
        <v>1</v>
      </c>
      <c r="G9" s="150">
        <f>IFERROR(プログラム[[#This Row],[予決コード]],"")</f>
        <v>3</v>
      </c>
      <c r="H9" s="153">
        <f>IFERROR(プログラム[[#This Row],[日付]],"")</f>
        <v>44885</v>
      </c>
      <c r="I9" s="150">
        <f>IFERROR(プログラム[[#This Row],[予選競技番号]],"")</f>
        <v>0</v>
      </c>
      <c r="J9" s="150" t="str">
        <f>IFERROR(VLOOKUP(C9,色々!L:M,2,0),"")</f>
        <v>背泳ぎ</v>
      </c>
      <c r="K9" s="150">
        <f>IFERROR(VLOOKUP(D9,色々!P:R,3,0),"")</f>
        <v>0</v>
      </c>
      <c r="L9" s="150" t="str">
        <f>IFERROR(VLOOKUP(D9,色々!A:B,2,0),"")</f>
        <v xml:space="preserve">  50m</v>
      </c>
      <c r="M9" s="150" t="str">
        <f t="shared" si="0"/>
        <v xml:space="preserve">  50m</v>
      </c>
      <c r="N9" s="150" t="str">
        <f>IFERROR(VLOOKUP(E9,クラス!B:C,2,0),"")</f>
        <v/>
      </c>
      <c r="O9" s="150" t="str">
        <f>IFERROR(VLOOKUP(F9,色々!P:Q,2,0),"")</f>
        <v>男子</v>
      </c>
      <c r="P9" s="150" t="str">
        <f>IFERROR(VLOOKUP(G9,色々!D:E,2,0),"")</f>
        <v>タイム決勝</v>
      </c>
      <c r="Q9" s="150" t="str">
        <f t="shared" si="1"/>
        <v xml:space="preserve"> 男子  50m 背泳ぎ タイム決勝</v>
      </c>
    </row>
    <row r="10" spans="1:17" ht="15" customHeight="1" x14ac:dyDescent="0.15">
      <c r="A10" s="150">
        <f>IFERROR(プログラム[[#This Row],[競技番号]],"")</f>
        <v>9</v>
      </c>
      <c r="B10" s="150">
        <f>IFERROR(プログラム[[#This Row],[組数]],"")</f>
        <v>1</v>
      </c>
      <c r="C10" s="150">
        <f>IFERROR(プログラム[[#This Row],[種目コード]],"")</f>
        <v>2</v>
      </c>
      <c r="D10" s="150">
        <f>IFERROR(プログラム[[#This Row],[距離コード]],"")</f>
        <v>4</v>
      </c>
      <c r="E10" s="150">
        <f>IFERROR(プログラム[[#This Row],[クラス番号]],"")</f>
        <v>0</v>
      </c>
      <c r="F10" s="150">
        <f>IFERROR(プログラム[[#This Row],[性別コード]],"")</f>
        <v>2</v>
      </c>
      <c r="G10" s="150">
        <f>IFERROR(プログラム[[#This Row],[予決コード]],"")</f>
        <v>3</v>
      </c>
      <c r="H10" s="153">
        <f>IFERROR(プログラム[[#This Row],[日付]],"")</f>
        <v>44885</v>
      </c>
      <c r="I10" s="150">
        <f>IFERROR(プログラム[[#This Row],[予選競技番号]],"")</f>
        <v>0</v>
      </c>
      <c r="J10" s="150" t="str">
        <f>IFERROR(VLOOKUP(C10,色々!L:M,2,0),"")</f>
        <v>背泳ぎ</v>
      </c>
      <c r="K10" s="150" t="str">
        <f>IFERROR(VLOOKUP(D10,色々!P:R,3,0),"")</f>
        <v>4×50m</v>
      </c>
      <c r="L10" s="150" t="str">
        <f>IFERROR(VLOOKUP(D10,色々!A:B,2,0),"")</f>
        <v xml:space="preserve"> 200m</v>
      </c>
      <c r="M10" s="150" t="str">
        <f t="shared" si="0"/>
        <v xml:space="preserve"> 200m</v>
      </c>
      <c r="N10" s="150" t="str">
        <f>IFERROR(VLOOKUP(E10,クラス!B:C,2,0),"")</f>
        <v/>
      </c>
      <c r="O10" s="150" t="str">
        <f>IFERROR(VLOOKUP(F10,色々!P:Q,2,0),"")</f>
        <v>女子</v>
      </c>
      <c r="P10" s="150" t="str">
        <f>IFERROR(VLOOKUP(G10,色々!D:E,2,0),"")</f>
        <v>タイム決勝</v>
      </c>
      <c r="Q10" s="150" t="str">
        <f t="shared" si="1"/>
        <v xml:space="preserve"> 女子 200m 背泳ぎ タイム決勝</v>
      </c>
    </row>
    <row r="11" spans="1:17" ht="15" customHeight="1" x14ac:dyDescent="0.15">
      <c r="A11" s="150">
        <f>IFERROR(プログラム[[#This Row],[競技番号]],"")</f>
        <v>10</v>
      </c>
      <c r="B11" s="150">
        <f>IFERROR(プログラム[[#This Row],[組数]],"")</f>
        <v>2</v>
      </c>
      <c r="C11" s="150">
        <f>IFERROR(プログラム[[#This Row],[種目コード]],"")</f>
        <v>2</v>
      </c>
      <c r="D11" s="150">
        <f>IFERROR(プログラム[[#This Row],[距離コード]],"")</f>
        <v>4</v>
      </c>
      <c r="E11" s="150">
        <f>IFERROR(プログラム[[#This Row],[クラス番号]],"")</f>
        <v>0</v>
      </c>
      <c r="F11" s="150">
        <f>IFERROR(プログラム[[#This Row],[性別コード]],"")</f>
        <v>1</v>
      </c>
      <c r="G11" s="150">
        <f>IFERROR(プログラム[[#This Row],[予決コード]],"")</f>
        <v>3</v>
      </c>
      <c r="H11" s="153">
        <f>IFERROR(プログラム[[#This Row],[日付]],"")</f>
        <v>44885</v>
      </c>
      <c r="I11" s="150">
        <f>IFERROR(プログラム[[#This Row],[予選競技番号]],"")</f>
        <v>0</v>
      </c>
      <c r="J11" s="150" t="str">
        <f>IFERROR(VLOOKUP(C11,色々!L:M,2,0),"")</f>
        <v>背泳ぎ</v>
      </c>
      <c r="K11" s="150" t="str">
        <f>IFERROR(VLOOKUP(D11,色々!P:R,3,0),"")</f>
        <v>4×50m</v>
      </c>
      <c r="L11" s="150" t="str">
        <f>IFERROR(VLOOKUP(D11,色々!A:B,2,0),"")</f>
        <v xml:space="preserve"> 200m</v>
      </c>
      <c r="M11" s="150" t="str">
        <f t="shared" si="0"/>
        <v xml:space="preserve"> 200m</v>
      </c>
      <c r="N11" s="150" t="str">
        <f>IFERROR(VLOOKUP(E11,クラス!B:C,2,0),"")</f>
        <v/>
      </c>
      <c r="O11" s="150" t="str">
        <f>IFERROR(VLOOKUP(F11,色々!P:Q,2,0),"")</f>
        <v>男子</v>
      </c>
      <c r="P11" s="150" t="str">
        <f>IFERROR(VLOOKUP(G11,色々!D:E,2,0),"")</f>
        <v>タイム決勝</v>
      </c>
      <c r="Q11" s="150" t="str">
        <f t="shared" si="1"/>
        <v xml:space="preserve"> 男子 200m 背泳ぎ タイム決勝</v>
      </c>
    </row>
    <row r="12" spans="1:17" ht="15" customHeight="1" x14ac:dyDescent="0.15">
      <c r="A12" s="150">
        <f>IFERROR(プログラム[[#This Row],[競技番号]],"")</f>
        <v>11</v>
      </c>
      <c r="B12" s="150">
        <f>IFERROR(プログラム[[#This Row],[組数]],"")</f>
        <v>4</v>
      </c>
      <c r="C12" s="150">
        <f>IFERROR(プログラム[[#This Row],[種目コード]],"")</f>
        <v>3</v>
      </c>
      <c r="D12" s="150">
        <f>IFERROR(プログラム[[#This Row],[距離コード]],"")</f>
        <v>2</v>
      </c>
      <c r="E12" s="150">
        <f>IFERROR(プログラム[[#This Row],[クラス番号]],"")</f>
        <v>0</v>
      </c>
      <c r="F12" s="150">
        <f>IFERROR(プログラム[[#This Row],[性別コード]],"")</f>
        <v>2</v>
      </c>
      <c r="G12" s="150">
        <f>IFERROR(プログラム[[#This Row],[予決コード]],"")</f>
        <v>3</v>
      </c>
      <c r="H12" s="153">
        <f>IFERROR(プログラム[[#This Row],[日付]],"")</f>
        <v>44885</v>
      </c>
      <c r="I12" s="150">
        <f>IFERROR(プログラム[[#This Row],[予選競技番号]],"")</f>
        <v>0</v>
      </c>
      <c r="J12" s="150" t="str">
        <f>IFERROR(VLOOKUP(C12,色々!L:M,2,0),"")</f>
        <v>平泳ぎ</v>
      </c>
      <c r="K12" s="150">
        <f>IFERROR(VLOOKUP(D12,色々!P:R,3,0),"")</f>
        <v>0</v>
      </c>
      <c r="L12" s="150" t="str">
        <f>IFERROR(VLOOKUP(D12,色々!A:B,2,0),"")</f>
        <v xml:space="preserve">  50m</v>
      </c>
      <c r="M12" s="150" t="str">
        <f t="shared" si="0"/>
        <v xml:space="preserve">  50m</v>
      </c>
      <c r="N12" s="150" t="str">
        <f>IFERROR(VLOOKUP(E12,クラス!B:C,2,0),"")</f>
        <v/>
      </c>
      <c r="O12" s="150" t="str">
        <f>IFERROR(VLOOKUP(F12,色々!P:Q,2,0),"")</f>
        <v>女子</v>
      </c>
      <c r="P12" s="150" t="str">
        <f>IFERROR(VLOOKUP(G12,色々!D:E,2,0),"")</f>
        <v>タイム決勝</v>
      </c>
      <c r="Q12" s="150" t="str">
        <f t="shared" si="1"/>
        <v xml:space="preserve"> 女子  50m 平泳ぎ タイム決勝</v>
      </c>
    </row>
    <row r="13" spans="1:17" ht="15" customHeight="1" x14ac:dyDescent="0.15">
      <c r="A13" s="150">
        <f>IFERROR(プログラム[[#This Row],[競技番号]],"")</f>
        <v>12</v>
      </c>
      <c r="B13" s="150">
        <f>IFERROR(プログラム[[#This Row],[組数]],"")</f>
        <v>5</v>
      </c>
      <c r="C13" s="150">
        <f>IFERROR(プログラム[[#This Row],[種目コード]],"")</f>
        <v>3</v>
      </c>
      <c r="D13" s="150">
        <f>IFERROR(プログラム[[#This Row],[距離コード]],"")</f>
        <v>2</v>
      </c>
      <c r="E13" s="150">
        <f>IFERROR(プログラム[[#This Row],[クラス番号]],"")</f>
        <v>0</v>
      </c>
      <c r="F13" s="150">
        <f>IFERROR(プログラム[[#This Row],[性別コード]],"")</f>
        <v>1</v>
      </c>
      <c r="G13" s="150">
        <f>IFERROR(プログラム[[#This Row],[予決コード]],"")</f>
        <v>3</v>
      </c>
      <c r="H13" s="153">
        <f>IFERROR(プログラム[[#This Row],[日付]],"")</f>
        <v>44885</v>
      </c>
      <c r="I13" s="150">
        <f>IFERROR(プログラム[[#This Row],[予選競技番号]],"")</f>
        <v>0</v>
      </c>
      <c r="J13" s="150" t="str">
        <f>IFERROR(VLOOKUP(C13,色々!L:M,2,0),"")</f>
        <v>平泳ぎ</v>
      </c>
      <c r="K13" s="150">
        <f>IFERROR(VLOOKUP(D13,色々!P:R,3,0),"")</f>
        <v>0</v>
      </c>
      <c r="L13" s="150" t="str">
        <f>IFERROR(VLOOKUP(D13,色々!A:B,2,0),"")</f>
        <v xml:space="preserve">  50m</v>
      </c>
      <c r="M13" s="150" t="str">
        <f t="shared" si="0"/>
        <v xml:space="preserve">  50m</v>
      </c>
      <c r="N13" s="150" t="str">
        <f>IFERROR(VLOOKUP(E13,クラス!B:C,2,0),"")</f>
        <v/>
      </c>
      <c r="O13" s="150" t="str">
        <f>IFERROR(VLOOKUP(F13,色々!P:Q,2,0),"")</f>
        <v>男子</v>
      </c>
      <c r="P13" s="150" t="str">
        <f>IFERROR(VLOOKUP(G13,色々!D:E,2,0),"")</f>
        <v>タイム決勝</v>
      </c>
      <c r="Q13" s="150" t="str">
        <f t="shared" si="1"/>
        <v xml:space="preserve"> 男子  50m 平泳ぎ タイム決勝</v>
      </c>
    </row>
    <row r="14" spans="1:17" ht="15" customHeight="1" x14ac:dyDescent="0.15">
      <c r="A14" s="150">
        <f>IFERROR(プログラム[[#This Row],[競技番号]],"")</f>
        <v>13</v>
      </c>
      <c r="B14" s="150">
        <f>IFERROR(プログラム[[#This Row],[組数]],"")</f>
        <v>2</v>
      </c>
      <c r="C14" s="150">
        <f>IFERROR(プログラム[[#This Row],[種目コード]],"")</f>
        <v>3</v>
      </c>
      <c r="D14" s="150">
        <f>IFERROR(プログラム[[#This Row],[距離コード]],"")</f>
        <v>4</v>
      </c>
      <c r="E14" s="150">
        <f>IFERROR(プログラム[[#This Row],[クラス番号]],"")</f>
        <v>0</v>
      </c>
      <c r="F14" s="150">
        <f>IFERROR(プログラム[[#This Row],[性別コード]],"")</f>
        <v>2</v>
      </c>
      <c r="G14" s="150">
        <f>IFERROR(プログラム[[#This Row],[予決コード]],"")</f>
        <v>3</v>
      </c>
      <c r="H14" s="153">
        <f>IFERROR(プログラム[[#This Row],[日付]],"")</f>
        <v>44885</v>
      </c>
      <c r="I14" s="150">
        <f>IFERROR(プログラム[[#This Row],[予選競技番号]],"")</f>
        <v>0</v>
      </c>
      <c r="J14" s="150" t="str">
        <f>IFERROR(VLOOKUP(C14,色々!L:M,2,0),"")</f>
        <v>平泳ぎ</v>
      </c>
      <c r="K14" s="150" t="str">
        <f>IFERROR(VLOOKUP(D14,色々!P:R,3,0),"")</f>
        <v>4×50m</v>
      </c>
      <c r="L14" s="150" t="str">
        <f>IFERROR(VLOOKUP(D14,色々!A:B,2,0),"")</f>
        <v xml:space="preserve"> 200m</v>
      </c>
      <c r="M14" s="150" t="str">
        <f t="shared" si="0"/>
        <v xml:space="preserve"> 200m</v>
      </c>
      <c r="N14" s="150" t="str">
        <f>IFERROR(VLOOKUP(E14,クラス!B:C,2,0),"")</f>
        <v/>
      </c>
      <c r="O14" s="150" t="str">
        <f>IFERROR(VLOOKUP(F14,色々!P:Q,2,0),"")</f>
        <v>女子</v>
      </c>
      <c r="P14" s="150" t="str">
        <f>IFERROR(VLOOKUP(G14,色々!D:E,2,0),"")</f>
        <v>タイム決勝</v>
      </c>
      <c r="Q14" s="150" t="str">
        <f t="shared" si="1"/>
        <v xml:space="preserve"> 女子 200m 平泳ぎ タイム決勝</v>
      </c>
    </row>
    <row r="15" spans="1:17" ht="15" customHeight="1" x14ac:dyDescent="0.15">
      <c r="A15" s="150">
        <f>IFERROR(プログラム[[#This Row],[競技番号]],"")</f>
        <v>14</v>
      </c>
      <c r="B15" s="150">
        <f>IFERROR(プログラム[[#This Row],[組数]],"")</f>
        <v>2</v>
      </c>
      <c r="C15" s="150">
        <f>IFERROR(プログラム[[#This Row],[種目コード]],"")</f>
        <v>3</v>
      </c>
      <c r="D15" s="150">
        <f>IFERROR(プログラム[[#This Row],[距離コード]],"")</f>
        <v>4</v>
      </c>
      <c r="E15" s="150">
        <f>IFERROR(プログラム[[#This Row],[クラス番号]],"")</f>
        <v>0</v>
      </c>
      <c r="F15" s="150">
        <f>IFERROR(プログラム[[#This Row],[性別コード]],"")</f>
        <v>1</v>
      </c>
      <c r="G15" s="150">
        <f>IFERROR(プログラム[[#This Row],[予決コード]],"")</f>
        <v>3</v>
      </c>
      <c r="H15" s="153">
        <f>IFERROR(プログラム[[#This Row],[日付]],"")</f>
        <v>44885</v>
      </c>
      <c r="I15" s="150">
        <f>IFERROR(プログラム[[#This Row],[予選競技番号]],"")</f>
        <v>0</v>
      </c>
      <c r="J15" s="150" t="str">
        <f>IFERROR(VLOOKUP(C15,色々!L:M,2,0),"")</f>
        <v>平泳ぎ</v>
      </c>
      <c r="K15" s="150" t="str">
        <f>IFERROR(VLOOKUP(D15,色々!P:R,3,0),"")</f>
        <v>4×50m</v>
      </c>
      <c r="L15" s="150" t="str">
        <f>IFERROR(VLOOKUP(D15,色々!A:B,2,0),"")</f>
        <v xml:space="preserve"> 200m</v>
      </c>
      <c r="M15" s="150" t="str">
        <f t="shared" si="0"/>
        <v xml:space="preserve"> 200m</v>
      </c>
      <c r="N15" s="150" t="str">
        <f>IFERROR(VLOOKUP(E15,クラス!B:C,2,0),"")</f>
        <v/>
      </c>
      <c r="O15" s="150" t="str">
        <f>IFERROR(VLOOKUP(F15,色々!P:Q,2,0),"")</f>
        <v>男子</v>
      </c>
      <c r="P15" s="150" t="str">
        <f>IFERROR(VLOOKUP(G15,色々!D:E,2,0),"")</f>
        <v>タイム決勝</v>
      </c>
      <c r="Q15" s="150" t="str">
        <f t="shared" si="1"/>
        <v xml:space="preserve"> 男子 200m 平泳ぎ タイム決勝</v>
      </c>
    </row>
    <row r="16" spans="1:17" ht="15" customHeight="1" x14ac:dyDescent="0.15">
      <c r="A16" s="150">
        <f>IFERROR(プログラム[[#This Row],[競技番号]],"")</f>
        <v>15</v>
      </c>
      <c r="B16" s="150">
        <f>IFERROR(プログラム[[#This Row],[組数]],"")</f>
        <v>7</v>
      </c>
      <c r="C16" s="150">
        <f>IFERROR(プログラム[[#This Row],[種目コード]],"")</f>
        <v>4</v>
      </c>
      <c r="D16" s="150">
        <f>IFERROR(プログラム[[#This Row],[距離コード]],"")</f>
        <v>2</v>
      </c>
      <c r="E16" s="150">
        <f>IFERROR(プログラム[[#This Row],[クラス番号]],"")</f>
        <v>0</v>
      </c>
      <c r="F16" s="150">
        <f>IFERROR(プログラム[[#This Row],[性別コード]],"")</f>
        <v>2</v>
      </c>
      <c r="G16" s="150">
        <f>IFERROR(プログラム[[#This Row],[予決コード]],"")</f>
        <v>3</v>
      </c>
      <c r="H16" s="153">
        <f>IFERROR(プログラム[[#This Row],[日付]],"")</f>
        <v>44885</v>
      </c>
      <c r="I16" s="150">
        <f>IFERROR(プログラム[[#This Row],[予選競技番号]],"")</f>
        <v>0</v>
      </c>
      <c r="J16" s="150" t="str">
        <f>IFERROR(VLOOKUP(C16,色々!L:M,2,0),"")</f>
        <v>バタフライ</v>
      </c>
      <c r="K16" s="150">
        <f>IFERROR(VLOOKUP(D16,色々!P:R,3,0),"")</f>
        <v>0</v>
      </c>
      <c r="L16" s="150" t="str">
        <f>IFERROR(VLOOKUP(D16,色々!A:B,2,0),"")</f>
        <v xml:space="preserve">  50m</v>
      </c>
      <c r="M16" s="150" t="str">
        <f t="shared" si="0"/>
        <v xml:space="preserve">  50m</v>
      </c>
      <c r="N16" s="150" t="str">
        <f>IFERROR(VLOOKUP(E16,クラス!B:C,2,0),"")</f>
        <v/>
      </c>
      <c r="O16" s="150" t="str">
        <f>IFERROR(VLOOKUP(F16,色々!P:Q,2,0),"")</f>
        <v>女子</v>
      </c>
      <c r="P16" s="150" t="str">
        <f>IFERROR(VLOOKUP(G16,色々!D:E,2,0),"")</f>
        <v>タイム決勝</v>
      </c>
      <c r="Q16" s="150" t="str">
        <f t="shared" si="1"/>
        <v xml:space="preserve"> 女子  50m バタフライ タイム決勝</v>
      </c>
    </row>
    <row r="17" spans="1:17" ht="15" customHeight="1" x14ac:dyDescent="0.15">
      <c r="A17" s="150">
        <f>IFERROR(プログラム[[#This Row],[競技番号]],"")</f>
        <v>16</v>
      </c>
      <c r="B17" s="150">
        <f>IFERROR(プログラム[[#This Row],[組数]],"")</f>
        <v>6</v>
      </c>
      <c r="C17" s="150">
        <f>IFERROR(プログラム[[#This Row],[種目コード]],"")</f>
        <v>4</v>
      </c>
      <c r="D17" s="150">
        <f>IFERROR(プログラム[[#This Row],[距離コード]],"")</f>
        <v>2</v>
      </c>
      <c r="E17" s="150">
        <f>IFERROR(プログラム[[#This Row],[クラス番号]],"")</f>
        <v>0</v>
      </c>
      <c r="F17" s="150">
        <f>IFERROR(プログラム[[#This Row],[性別コード]],"")</f>
        <v>1</v>
      </c>
      <c r="G17" s="150">
        <f>IFERROR(プログラム[[#This Row],[予決コード]],"")</f>
        <v>3</v>
      </c>
      <c r="H17" s="153">
        <f>IFERROR(プログラム[[#This Row],[日付]],"")</f>
        <v>44885</v>
      </c>
      <c r="I17" s="150">
        <f>IFERROR(プログラム[[#This Row],[予選競技番号]],"")</f>
        <v>0</v>
      </c>
      <c r="J17" s="150" t="str">
        <f>IFERROR(VLOOKUP(C17,色々!L:M,2,0),"")</f>
        <v>バタフライ</v>
      </c>
      <c r="K17" s="150">
        <f>IFERROR(VLOOKUP(D17,色々!P:R,3,0),"")</f>
        <v>0</v>
      </c>
      <c r="L17" s="150" t="str">
        <f>IFERROR(VLOOKUP(D17,色々!A:B,2,0),"")</f>
        <v xml:space="preserve">  50m</v>
      </c>
      <c r="M17" s="150" t="str">
        <f t="shared" si="0"/>
        <v xml:space="preserve">  50m</v>
      </c>
      <c r="N17" s="150" t="str">
        <f>IFERROR(VLOOKUP(E17,クラス!B:C,2,0),"")</f>
        <v/>
      </c>
      <c r="O17" s="150" t="str">
        <f>IFERROR(VLOOKUP(F17,色々!P:Q,2,0),"")</f>
        <v>男子</v>
      </c>
      <c r="P17" s="150" t="str">
        <f>IFERROR(VLOOKUP(G17,色々!D:E,2,0),"")</f>
        <v>タイム決勝</v>
      </c>
      <c r="Q17" s="150" t="str">
        <f t="shared" si="1"/>
        <v xml:space="preserve"> 男子  50m バタフライ タイム決勝</v>
      </c>
    </row>
    <row r="18" spans="1:17" ht="15" customHeight="1" x14ac:dyDescent="0.15">
      <c r="A18" s="150">
        <f>IFERROR(プログラム[[#This Row],[競技番号]],"")</f>
        <v>17</v>
      </c>
      <c r="B18" s="150">
        <f>IFERROR(プログラム[[#This Row],[組数]],"")</f>
        <v>1</v>
      </c>
      <c r="C18" s="150">
        <f>IFERROR(プログラム[[#This Row],[種目コード]],"")</f>
        <v>4</v>
      </c>
      <c r="D18" s="150">
        <f>IFERROR(プログラム[[#This Row],[距離コード]],"")</f>
        <v>4</v>
      </c>
      <c r="E18" s="150">
        <f>IFERROR(プログラム[[#This Row],[クラス番号]],"")</f>
        <v>0</v>
      </c>
      <c r="F18" s="150">
        <f>IFERROR(プログラム[[#This Row],[性別コード]],"")</f>
        <v>2</v>
      </c>
      <c r="G18" s="150">
        <f>IFERROR(プログラム[[#This Row],[予決コード]],"")</f>
        <v>3</v>
      </c>
      <c r="H18" s="153">
        <f>IFERROR(プログラム[[#This Row],[日付]],"")</f>
        <v>44885</v>
      </c>
      <c r="I18" s="150">
        <f>IFERROR(プログラム[[#This Row],[予選競技番号]],"")</f>
        <v>0</v>
      </c>
      <c r="J18" s="150" t="str">
        <f>IFERROR(VLOOKUP(C18,色々!L:M,2,0),"")</f>
        <v>バタフライ</v>
      </c>
      <c r="K18" s="150" t="str">
        <f>IFERROR(VLOOKUP(D18,色々!P:R,3,0),"")</f>
        <v>4×50m</v>
      </c>
      <c r="L18" s="150" t="str">
        <f>IFERROR(VLOOKUP(D18,色々!A:B,2,0),"")</f>
        <v xml:space="preserve"> 200m</v>
      </c>
      <c r="M18" s="150" t="str">
        <f t="shared" si="0"/>
        <v xml:space="preserve"> 200m</v>
      </c>
      <c r="N18" s="150" t="str">
        <f>IFERROR(VLOOKUP(E18,クラス!B:C,2,0),"")</f>
        <v/>
      </c>
      <c r="O18" s="150" t="str">
        <f>IFERROR(VLOOKUP(F18,色々!P:Q,2,0),"")</f>
        <v>女子</v>
      </c>
      <c r="P18" s="150" t="str">
        <f>IFERROR(VLOOKUP(G18,色々!D:E,2,0),"")</f>
        <v>タイム決勝</v>
      </c>
      <c r="Q18" s="150" t="str">
        <f t="shared" si="1"/>
        <v xml:space="preserve"> 女子 200m バタフライ タイム決勝</v>
      </c>
    </row>
    <row r="19" spans="1:17" ht="15" customHeight="1" x14ac:dyDescent="0.15">
      <c r="A19" s="150">
        <f>IFERROR(プログラム[[#This Row],[競技番号]],"")</f>
        <v>18</v>
      </c>
      <c r="B19" s="150">
        <f>IFERROR(プログラム[[#This Row],[組数]],"")</f>
        <v>1</v>
      </c>
      <c r="C19" s="150">
        <f>IFERROR(プログラム[[#This Row],[種目コード]],"")</f>
        <v>4</v>
      </c>
      <c r="D19" s="150">
        <f>IFERROR(プログラム[[#This Row],[距離コード]],"")</f>
        <v>4</v>
      </c>
      <c r="E19" s="150">
        <f>IFERROR(プログラム[[#This Row],[クラス番号]],"")</f>
        <v>0</v>
      </c>
      <c r="F19" s="150">
        <f>IFERROR(プログラム[[#This Row],[性別コード]],"")</f>
        <v>1</v>
      </c>
      <c r="G19" s="150">
        <f>IFERROR(プログラム[[#This Row],[予決コード]],"")</f>
        <v>3</v>
      </c>
      <c r="H19" s="153">
        <f>IFERROR(プログラム[[#This Row],[日付]],"")</f>
        <v>44885</v>
      </c>
      <c r="I19" s="150">
        <f>IFERROR(プログラム[[#This Row],[予選競技番号]],"")</f>
        <v>0</v>
      </c>
      <c r="J19" s="150" t="str">
        <f>IFERROR(VLOOKUP(C19,色々!L:M,2,0),"")</f>
        <v>バタフライ</v>
      </c>
      <c r="K19" s="150" t="str">
        <f>IFERROR(VLOOKUP(D19,色々!P:R,3,0),"")</f>
        <v>4×50m</v>
      </c>
      <c r="L19" s="150" t="str">
        <f>IFERROR(VLOOKUP(D19,色々!A:B,2,0),"")</f>
        <v xml:space="preserve"> 200m</v>
      </c>
      <c r="M19" s="150" t="str">
        <f t="shared" si="0"/>
        <v xml:space="preserve"> 200m</v>
      </c>
      <c r="N19" s="150" t="str">
        <f>IFERROR(VLOOKUP(E19,クラス!B:C,2,0),"")</f>
        <v/>
      </c>
      <c r="O19" s="150" t="str">
        <f>IFERROR(VLOOKUP(F19,色々!P:Q,2,0),"")</f>
        <v>男子</v>
      </c>
      <c r="P19" s="150" t="str">
        <f>IFERROR(VLOOKUP(G19,色々!D:E,2,0),"")</f>
        <v>タイム決勝</v>
      </c>
      <c r="Q19" s="150" t="str">
        <f t="shared" si="1"/>
        <v xml:space="preserve"> 男子 200m バタフライ タイム決勝</v>
      </c>
    </row>
    <row r="20" spans="1:17" ht="15" customHeight="1" x14ac:dyDescent="0.15">
      <c r="A20" s="150">
        <f>IFERROR(プログラム[[#This Row],[競技番号]],"")</f>
        <v>19</v>
      </c>
      <c r="B20" s="150">
        <f>IFERROR(プログラム[[#This Row],[組数]],"")</f>
        <v>1</v>
      </c>
      <c r="C20" s="150">
        <f>IFERROR(プログラム[[#This Row],[種目コード]],"")</f>
        <v>1</v>
      </c>
      <c r="D20" s="150">
        <f>IFERROR(プログラム[[#This Row],[距離コード]],"")</f>
        <v>6</v>
      </c>
      <c r="E20" s="150">
        <f>IFERROR(プログラム[[#This Row],[クラス番号]],"")</f>
        <v>0</v>
      </c>
      <c r="F20" s="150">
        <f>IFERROR(プログラム[[#This Row],[性別コード]],"")</f>
        <v>2</v>
      </c>
      <c r="G20" s="150">
        <f>IFERROR(プログラム[[#This Row],[予決コード]],"")</f>
        <v>3</v>
      </c>
      <c r="H20" s="153">
        <f>IFERROR(プログラム[[#This Row],[日付]],"")</f>
        <v>44885</v>
      </c>
      <c r="I20" s="150">
        <f>IFERROR(プログラム[[#This Row],[予選競技番号]],"")</f>
        <v>0</v>
      </c>
      <c r="J20" s="150" t="str">
        <f>IFERROR(VLOOKUP(C20,色々!L:M,2,0),"")</f>
        <v>自由形</v>
      </c>
      <c r="K20" s="150" t="str">
        <f>IFERROR(VLOOKUP(D20,色々!P:R,3,0),"")</f>
        <v>4×200m</v>
      </c>
      <c r="L20" s="150" t="str">
        <f>IFERROR(VLOOKUP(D20,色々!A:B,2,0),"")</f>
        <v xml:space="preserve"> 800m</v>
      </c>
      <c r="M20" s="150" t="str">
        <f t="shared" si="0"/>
        <v xml:space="preserve"> 800m</v>
      </c>
      <c r="N20" s="150" t="str">
        <f>IFERROR(VLOOKUP(E20,クラス!B:C,2,0),"")</f>
        <v/>
      </c>
      <c r="O20" s="150" t="str">
        <f>IFERROR(VLOOKUP(F20,色々!P:Q,2,0),"")</f>
        <v>女子</v>
      </c>
      <c r="P20" s="150" t="str">
        <f>IFERROR(VLOOKUP(G20,色々!D:E,2,0),"")</f>
        <v>タイム決勝</v>
      </c>
      <c r="Q20" s="150" t="str">
        <f t="shared" si="1"/>
        <v xml:space="preserve"> 女子 800m 自由形 タイム決勝</v>
      </c>
    </row>
    <row r="21" spans="1:17" ht="15" customHeight="1" x14ac:dyDescent="0.15">
      <c r="A21" s="150">
        <f>IFERROR(プログラム[[#This Row],[競技番号]],"")</f>
        <v>20</v>
      </c>
      <c r="B21" s="150">
        <f>IFERROR(プログラム[[#This Row],[組数]],"")</f>
        <v>1</v>
      </c>
      <c r="C21" s="150">
        <f>IFERROR(プログラム[[#This Row],[種目コード]],"")</f>
        <v>1</v>
      </c>
      <c r="D21" s="150">
        <f>IFERROR(プログラム[[#This Row],[距離コード]],"")</f>
        <v>7</v>
      </c>
      <c r="E21" s="150">
        <f>IFERROR(プログラム[[#This Row],[クラス番号]],"")</f>
        <v>0</v>
      </c>
      <c r="F21" s="150">
        <f>IFERROR(プログラム[[#This Row],[性別コード]],"")</f>
        <v>1</v>
      </c>
      <c r="G21" s="150">
        <f>IFERROR(プログラム[[#This Row],[予決コード]],"")</f>
        <v>3</v>
      </c>
      <c r="H21" s="153">
        <f>IFERROR(プログラム[[#This Row],[日付]],"")</f>
        <v>44885</v>
      </c>
      <c r="I21" s="150">
        <f>IFERROR(プログラム[[#This Row],[予選競技番号]],"")</f>
        <v>0</v>
      </c>
      <c r="J21" s="150" t="str">
        <f>IFERROR(VLOOKUP(C21,色々!L:M,2,0),"")</f>
        <v>自由形</v>
      </c>
      <c r="K21" s="150">
        <f>IFERROR(VLOOKUP(D21,色々!P:R,3,0),"")</f>
        <v>0</v>
      </c>
      <c r="L21" s="150" t="str">
        <f>IFERROR(VLOOKUP(D21,色々!A:B,2,0),"")</f>
        <v>1500m</v>
      </c>
      <c r="M21" s="150" t="str">
        <f t="shared" si="0"/>
        <v>1500m</v>
      </c>
      <c r="N21" s="150" t="str">
        <f>IFERROR(VLOOKUP(E21,クラス!B:C,2,0),"")</f>
        <v/>
      </c>
      <c r="O21" s="150" t="str">
        <f>IFERROR(VLOOKUP(F21,色々!P:Q,2,0),"")</f>
        <v>男子</v>
      </c>
      <c r="P21" s="150" t="str">
        <f>IFERROR(VLOOKUP(G21,色々!D:E,2,0),"")</f>
        <v>タイム決勝</v>
      </c>
      <c r="Q21" s="150" t="str">
        <f t="shared" si="1"/>
        <v xml:space="preserve"> 男子1500m 自由形 タイム決勝</v>
      </c>
    </row>
    <row r="22" spans="1:17" ht="15" customHeight="1" x14ac:dyDescent="0.15">
      <c r="A22" s="150">
        <f>IFERROR(プログラム[[#This Row],[競技番号]],"")</f>
        <v>21</v>
      </c>
      <c r="B22" s="150">
        <f>IFERROR(プログラム[[#This Row],[組数]],"")</f>
        <v>5</v>
      </c>
      <c r="C22" s="150">
        <f>IFERROR(プログラム[[#This Row],[種目コード]],"")</f>
        <v>5</v>
      </c>
      <c r="D22" s="150">
        <f>IFERROR(プログラム[[#This Row],[距離コード]],"")</f>
        <v>4</v>
      </c>
      <c r="E22" s="150">
        <f>IFERROR(プログラム[[#This Row],[クラス番号]],"")</f>
        <v>0</v>
      </c>
      <c r="F22" s="150">
        <f>IFERROR(プログラム[[#This Row],[性別コード]],"")</f>
        <v>2</v>
      </c>
      <c r="G22" s="150">
        <f>IFERROR(プログラム[[#This Row],[予決コード]],"")</f>
        <v>3</v>
      </c>
      <c r="H22" s="153">
        <f>IFERROR(プログラム[[#This Row],[日付]],"")</f>
        <v>44885</v>
      </c>
      <c r="I22" s="150">
        <f>IFERROR(プログラム[[#This Row],[予選競技番号]],"")</f>
        <v>0</v>
      </c>
      <c r="J22" s="150" t="str">
        <f>IFERROR(VLOOKUP(C22,色々!L:M,2,0),"")</f>
        <v>個人メドレー</v>
      </c>
      <c r="K22" s="150" t="str">
        <f>IFERROR(VLOOKUP(D22,色々!P:R,3,0),"")</f>
        <v>4×50m</v>
      </c>
      <c r="L22" s="150" t="str">
        <f>IFERROR(VLOOKUP(D22,色々!A:B,2,0),"")</f>
        <v xml:space="preserve"> 200m</v>
      </c>
      <c r="M22" s="150" t="str">
        <f t="shared" si="0"/>
        <v xml:space="preserve"> 200m</v>
      </c>
      <c r="N22" s="150" t="str">
        <f>IFERROR(VLOOKUP(E22,クラス!B:C,2,0),"")</f>
        <v/>
      </c>
      <c r="O22" s="150" t="str">
        <f>IFERROR(VLOOKUP(F22,色々!P:Q,2,0),"")</f>
        <v>女子</v>
      </c>
      <c r="P22" s="150" t="str">
        <f>IFERROR(VLOOKUP(G22,色々!D:E,2,0),"")</f>
        <v>タイム決勝</v>
      </c>
      <c r="Q22" s="150" t="str">
        <f t="shared" si="1"/>
        <v xml:space="preserve"> 女子 200m 個人メドレー タイム決勝</v>
      </c>
    </row>
    <row r="23" spans="1:17" ht="15" customHeight="1" x14ac:dyDescent="0.15">
      <c r="A23" s="150">
        <f>IFERROR(プログラム[[#This Row],[競技番号]],"")</f>
        <v>22</v>
      </c>
      <c r="B23" s="150">
        <f>IFERROR(プログラム[[#This Row],[組数]],"")</f>
        <v>4</v>
      </c>
      <c r="C23" s="150">
        <f>IFERROR(プログラム[[#This Row],[種目コード]],"")</f>
        <v>5</v>
      </c>
      <c r="D23" s="150">
        <f>IFERROR(プログラム[[#This Row],[距離コード]],"")</f>
        <v>4</v>
      </c>
      <c r="E23" s="150">
        <f>IFERROR(プログラム[[#This Row],[クラス番号]],"")</f>
        <v>0</v>
      </c>
      <c r="F23" s="150">
        <f>IFERROR(プログラム[[#This Row],[性別コード]],"")</f>
        <v>1</v>
      </c>
      <c r="G23" s="150">
        <f>IFERROR(プログラム[[#This Row],[予決コード]],"")</f>
        <v>3</v>
      </c>
      <c r="H23" s="153">
        <f>IFERROR(プログラム[[#This Row],[日付]],"")</f>
        <v>44885</v>
      </c>
      <c r="I23" s="150">
        <f>IFERROR(プログラム[[#This Row],[予選競技番号]],"")</f>
        <v>0</v>
      </c>
      <c r="J23" s="150" t="str">
        <f>IFERROR(VLOOKUP(C23,色々!L:M,2,0),"")</f>
        <v>個人メドレー</v>
      </c>
      <c r="K23" s="150" t="str">
        <f>IFERROR(VLOOKUP(D23,色々!P:R,3,0),"")</f>
        <v>4×50m</v>
      </c>
      <c r="L23" s="150" t="str">
        <f>IFERROR(VLOOKUP(D23,色々!A:B,2,0),"")</f>
        <v xml:space="preserve"> 200m</v>
      </c>
      <c r="M23" s="150" t="str">
        <f t="shared" si="0"/>
        <v xml:space="preserve"> 200m</v>
      </c>
      <c r="N23" s="150" t="str">
        <f>IFERROR(VLOOKUP(E23,クラス!B:C,2,0),"")</f>
        <v/>
      </c>
      <c r="O23" s="150" t="str">
        <f>IFERROR(VLOOKUP(F23,色々!P:Q,2,0),"")</f>
        <v>男子</v>
      </c>
      <c r="P23" s="150" t="str">
        <f>IFERROR(VLOOKUP(G23,色々!D:E,2,0),"")</f>
        <v>タイム決勝</v>
      </c>
      <c r="Q23" s="150" t="str">
        <f t="shared" si="1"/>
        <v xml:space="preserve"> 男子 200m 個人メドレー タイム決勝</v>
      </c>
    </row>
    <row r="24" spans="1:17" ht="15" customHeight="1" x14ac:dyDescent="0.15">
      <c r="A24" s="150">
        <f>IFERROR(プログラム[[#This Row],[競技番号]],"")</f>
        <v>23</v>
      </c>
      <c r="B24" s="150">
        <f>IFERROR(プログラム[[#This Row],[組数]],"")</f>
        <v>9</v>
      </c>
      <c r="C24" s="150">
        <f>IFERROR(プログラム[[#This Row],[種目コード]],"")</f>
        <v>1</v>
      </c>
      <c r="D24" s="150">
        <f>IFERROR(プログラム[[#This Row],[距離コード]],"")</f>
        <v>3</v>
      </c>
      <c r="E24" s="150">
        <f>IFERROR(プログラム[[#This Row],[クラス番号]],"")</f>
        <v>0</v>
      </c>
      <c r="F24" s="150">
        <f>IFERROR(プログラム[[#This Row],[性別コード]],"")</f>
        <v>2</v>
      </c>
      <c r="G24" s="150">
        <f>IFERROR(プログラム[[#This Row],[予決コード]],"")</f>
        <v>3</v>
      </c>
      <c r="H24" s="153">
        <f>IFERROR(プログラム[[#This Row],[日付]],"")</f>
        <v>44885</v>
      </c>
      <c r="I24" s="150">
        <f>IFERROR(プログラム[[#This Row],[予選競技番号]],"")</f>
        <v>0</v>
      </c>
      <c r="J24" s="150" t="str">
        <f>IFERROR(VLOOKUP(C24,色々!L:M,2,0),"")</f>
        <v>自由形</v>
      </c>
      <c r="K24" s="150">
        <f>IFERROR(VLOOKUP(D24,色々!P:R,3,0),"")</f>
        <v>0</v>
      </c>
      <c r="L24" s="150" t="str">
        <f>IFERROR(VLOOKUP(D24,色々!A:B,2,0),"")</f>
        <v xml:space="preserve"> 100m</v>
      </c>
      <c r="M24" s="150" t="str">
        <f t="shared" si="0"/>
        <v xml:space="preserve"> 100m</v>
      </c>
      <c r="N24" s="150" t="str">
        <f>IFERROR(VLOOKUP(E24,クラス!B:C,2,0),"")</f>
        <v/>
      </c>
      <c r="O24" s="150" t="str">
        <f>IFERROR(VLOOKUP(F24,色々!P:Q,2,0),"")</f>
        <v>女子</v>
      </c>
      <c r="P24" s="150" t="str">
        <f>IFERROR(VLOOKUP(G24,色々!D:E,2,0),"")</f>
        <v>タイム決勝</v>
      </c>
      <c r="Q24" s="150" t="str">
        <f t="shared" si="1"/>
        <v xml:space="preserve"> 女子 100m 自由形 タイム決勝</v>
      </c>
    </row>
    <row r="25" spans="1:17" ht="15" customHeight="1" x14ac:dyDescent="0.15">
      <c r="A25" s="150">
        <f>IFERROR(プログラム[[#This Row],[競技番号]],"")</f>
        <v>24</v>
      </c>
      <c r="B25" s="150">
        <f>IFERROR(プログラム[[#This Row],[組数]],"")</f>
        <v>10</v>
      </c>
      <c r="C25" s="150">
        <f>IFERROR(プログラム[[#This Row],[種目コード]],"")</f>
        <v>1</v>
      </c>
      <c r="D25" s="150">
        <f>IFERROR(プログラム[[#This Row],[距離コード]],"")</f>
        <v>3</v>
      </c>
      <c r="E25" s="150">
        <f>IFERROR(プログラム[[#This Row],[クラス番号]],"")</f>
        <v>0</v>
      </c>
      <c r="F25" s="150">
        <f>IFERROR(プログラム[[#This Row],[性別コード]],"")</f>
        <v>1</v>
      </c>
      <c r="G25" s="150">
        <f>IFERROR(プログラム[[#This Row],[予決コード]],"")</f>
        <v>3</v>
      </c>
      <c r="H25" s="153">
        <f>IFERROR(プログラム[[#This Row],[日付]],"")</f>
        <v>44885</v>
      </c>
      <c r="I25" s="150">
        <f>IFERROR(プログラム[[#This Row],[予選競技番号]],"")</f>
        <v>0</v>
      </c>
      <c r="J25" s="150" t="str">
        <f>IFERROR(VLOOKUP(C25,色々!L:M,2,0),"")</f>
        <v>自由形</v>
      </c>
      <c r="K25" s="150">
        <f>IFERROR(VLOOKUP(D25,色々!P:R,3,0),"")</f>
        <v>0</v>
      </c>
      <c r="L25" s="150" t="str">
        <f>IFERROR(VLOOKUP(D25,色々!A:B,2,0),"")</f>
        <v xml:space="preserve"> 100m</v>
      </c>
      <c r="M25" s="150" t="str">
        <f t="shared" si="0"/>
        <v xml:space="preserve"> 100m</v>
      </c>
      <c r="N25" s="150" t="str">
        <f>IFERROR(VLOOKUP(E25,クラス!B:C,2,0),"")</f>
        <v/>
      </c>
      <c r="O25" s="150" t="str">
        <f>IFERROR(VLOOKUP(F25,色々!P:Q,2,0),"")</f>
        <v>男子</v>
      </c>
      <c r="P25" s="150" t="str">
        <f>IFERROR(VLOOKUP(G25,色々!D:E,2,0),"")</f>
        <v>タイム決勝</v>
      </c>
      <c r="Q25" s="150" t="str">
        <f t="shared" si="1"/>
        <v xml:space="preserve"> 男子 100m 自由形 タイム決勝</v>
      </c>
    </row>
    <row r="26" spans="1:17" ht="15" customHeight="1" x14ac:dyDescent="0.15">
      <c r="A26" s="150">
        <f>IFERROR(プログラム[[#This Row],[競技番号]],"")</f>
        <v>25</v>
      </c>
      <c r="B26" s="150">
        <f>IFERROR(プログラム[[#This Row],[組数]],"")</f>
        <v>4</v>
      </c>
      <c r="C26" s="150">
        <f>IFERROR(プログラム[[#This Row],[種目コード]],"")</f>
        <v>2</v>
      </c>
      <c r="D26" s="150">
        <f>IFERROR(プログラム[[#This Row],[距離コード]],"")</f>
        <v>3</v>
      </c>
      <c r="E26" s="150">
        <f>IFERROR(プログラム[[#This Row],[クラス番号]],"")</f>
        <v>0</v>
      </c>
      <c r="F26" s="150">
        <f>IFERROR(プログラム[[#This Row],[性別コード]],"")</f>
        <v>2</v>
      </c>
      <c r="G26" s="150">
        <f>IFERROR(プログラム[[#This Row],[予決コード]],"")</f>
        <v>3</v>
      </c>
      <c r="H26" s="153">
        <f>IFERROR(プログラム[[#This Row],[日付]],"")</f>
        <v>44885</v>
      </c>
      <c r="I26" s="150">
        <f>IFERROR(プログラム[[#This Row],[予選競技番号]],"")</f>
        <v>0</v>
      </c>
      <c r="J26" s="150" t="str">
        <f>IFERROR(VLOOKUP(C26,色々!L:M,2,0),"")</f>
        <v>背泳ぎ</v>
      </c>
      <c r="K26" s="150">
        <f>IFERROR(VLOOKUP(D26,色々!P:R,3,0),"")</f>
        <v>0</v>
      </c>
      <c r="L26" s="150" t="str">
        <f>IFERROR(VLOOKUP(D26,色々!A:B,2,0),"")</f>
        <v xml:space="preserve"> 100m</v>
      </c>
      <c r="M26" s="150" t="str">
        <f t="shared" si="0"/>
        <v xml:space="preserve"> 100m</v>
      </c>
      <c r="N26" s="150" t="str">
        <f>IFERROR(VLOOKUP(E26,クラス!B:C,2,0),"")</f>
        <v/>
      </c>
      <c r="O26" s="150" t="str">
        <f>IFERROR(VLOOKUP(F26,色々!P:Q,2,0),"")</f>
        <v>女子</v>
      </c>
      <c r="P26" s="150" t="str">
        <f>IFERROR(VLOOKUP(G26,色々!D:E,2,0),"")</f>
        <v>タイム決勝</v>
      </c>
      <c r="Q26" s="150" t="str">
        <f t="shared" si="1"/>
        <v xml:space="preserve"> 女子 100m 背泳ぎ タイム決勝</v>
      </c>
    </row>
    <row r="27" spans="1:17" ht="15" customHeight="1" x14ac:dyDescent="0.15">
      <c r="A27" s="150">
        <f>IFERROR(プログラム[[#This Row],[競技番号]],"")</f>
        <v>26</v>
      </c>
      <c r="B27" s="150">
        <f>IFERROR(プログラム[[#This Row],[組数]],"")</f>
        <v>3</v>
      </c>
      <c r="C27" s="150">
        <f>IFERROR(プログラム[[#This Row],[種目コード]],"")</f>
        <v>2</v>
      </c>
      <c r="D27" s="150">
        <f>IFERROR(プログラム[[#This Row],[距離コード]],"")</f>
        <v>3</v>
      </c>
      <c r="E27" s="150">
        <f>IFERROR(プログラム[[#This Row],[クラス番号]],"")</f>
        <v>0</v>
      </c>
      <c r="F27" s="150">
        <f>IFERROR(プログラム[[#This Row],[性別コード]],"")</f>
        <v>1</v>
      </c>
      <c r="G27" s="150">
        <f>IFERROR(プログラム[[#This Row],[予決コード]],"")</f>
        <v>3</v>
      </c>
      <c r="H27" s="153">
        <f>IFERROR(プログラム[[#This Row],[日付]],"")</f>
        <v>44885</v>
      </c>
      <c r="I27" s="150">
        <f>IFERROR(プログラム[[#This Row],[予選競技番号]],"")</f>
        <v>0</v>
      </c>
      <c r="J27" s="150" t="str">
        <f>IFERROR(VLOOKUP(C27,色々!L:M,2,0),"")</f>
        <v>背泳ぎ</v>
      </c>
      <c r="K27" s="150">
        <f>IFERROR(VLOOKUP(D27,色々!P:R,3,0),"")</f>
        <v>0</v>
      </c>
      <c r="L27" s="150" t="str">
        <f>IFERROR(VLOOKUP(D27,色々!A:B,2,0),"")</f>
        <v xml:space="preserve"> 100m</v>
      </c>
      <c r="M27" s="150" t="str">
        <f t="shared" si="0"/>
        <v xml:space="preserve"> 100m</v>
      </c>
      <c r="N27" s="150" t="str">
        <f>IFERROR(VLOOKUP(E27,クラス!B:C,2,0),"")</f>
        <v/>
      </c>
      <c r="O27" s="150" t="str">
        <f>IFERROR(VLOOKUP(F27,色々!P:Q,2,0),"")</f>
        <v>男子</v>
      </c>
      <c r="P27" s="150" t="str">
        <f>IFERROR(VLOOKUP(G27,色々!D:E,2,0),"")</f>
        <v>タイム決勝</v>
      </c>
      <c r="Q27" s="150" t="str">
        <f t="shared" si="1"/>
        <v xml:space="preserve"> 男子 100m 背泳ぎ タイム決勝</v>
      </c>
    </row>
    <row r="28" spans="1:17" ht="15" customHeight="1" x14ac:dyDescent="0.15">
      <c r="A28" s="150">
        <f>IFERROR(プログラム[[#This Row],[競技番号]],"")</f>
        <v>27</v>
      </c>
      <c r="B28" s="150">
        <f>IFERROR(プログラム[[#This Row],[組数]],"")</f>
        <v>3</v>
      </c>
      <c r="C28" s="150">
        <f>IFERROR(プログラム[[#This Row],[種目コード]],"")</f>
        <v>3</v>
      </c>
      <c r="D28" s="150">
        <f>IFERROR(プログラム[[#This Row],[距離コード]],"")</f>
        <v>3</v>
      </c>
      <c r="E28" s="150">
        <f>IFERROR(プログラム[[#This Row],[クラス番号]],"")</f>
        <v>0</v>
      </c>
      <c r="F28" s="150">
        <f>IFERROR(プログラム[[#This Row],[性別コード]],"")</f>
        <v>2</v>
      </c>
      <c r="G28" s="150">
        <f>IFERROR(プログラム[[#This Row],[予決コード]],"")</f>
        <v>3</v>
      </c>
      <c r="H28" s="153">
        <f>IFERROR(プログラム[[#This Row],[日付]],"")</f>
        <v>44885</v>
      </c>
      <c r="I28" s="150">
        <f>IFERROR(プログラム[[#This Row],[予選競技番号]],"")</f>
        <v>0</v>
      </c>
      <c r="J28" s="150" t="str">
        <f>IFERROR(VLOOKUP(C28,色々!L:M,2,0),"")</f>
        <v>平泳ぎ</v>
      </c>
      <c r="K28" s="150">
        <f>IFERROR(VLOOKUP(D28,色々!P:R,3,0),"")</f>
        <v>0</v>
      </c>
      <c r="L28" s="150" t="str">
        <f>IFERROR(VLOOKUP(D28,色々!A:B,2,0),"")</f>
        <v xml:space="preserve"> 100m</v>
      </c>
      <c r="M28" s="150" t="str">
        <f t="shared" si="0"/>
        <v xml:space="preserve"> 100m</v>
      </c>
      <c r="N28" s="150" t="str">
        <f>IFERROR(VLOOKUP(E28,クラス!B:C,2,0),"")</f>
        <v/>
      </c>
      <c r="O28" s="150" t="str">
        <f>IFERROR(VLOOKUP(F28,色々!P:Q,2,0),"")</f>
        <v>女子</v>
      </c>
      <c r="P28" s="150" t="str">
        <f>IFERROR(VLOOKUP(G28,色々!D:E,2,0),"")</f>
        <v>タイム決勝</v>
      </c>
      <c r="Q28" s="150" t="str">
        <f t="shared" si="1"/>
        <v xml:space="preserve"> 女子 100m 平泳ぎ タイム決勝</v>
      </c>
    </row>
    <row r="29" spans="1:17" ht="15" customHeight="1" x14ac:dyDescent="0.15">
      <c r="A29" s="150">
        <f>IFERROR(プログラム[[#This Row],[競技番号]],"")</f>
        <v>28</v>
      </c>
      <c r="B29" s="150">
        <f>IFERROR(プログラム[[#This Row],[組数]],"")</f>
        <v>5</v>
      </c>
      <c r="C29" s="150">
        <f>IFERROR(プログラム[[#This Row],[種目コード]],"")</f>
        <v>3</v>
      </c>
      <c r="D29" s="150">
        <f>IFERROR(プログラム[[#This Row],[距離コード]],"")</f>
        <v>3</v>
      </c>
      <c r="E29" s="150">
        <f>IFERROR(プログラム[[#This Row],[クラス番号]],"")</f>
        <v>0</v>
      </c>
      <c r="F29" s="150">
        <f>IFERROR(プログラム[[#This Row],[性別コード]],"")</f>
        <v>1</v>
      </c>
      <c r="G29" s="150">
        <f>IFERROR(プログラム[[#This Row],[予決コード]],"")</f>
        <v>3</v>
      </c>
      <c r="H29" s="153">
        <f>IFERROR(プログラム[[#This Row],[日付]],"")</f>
        <v>44885</v>
      </c>
      <c r="I29" s="150">
        <f>IFERROR(プログラム[[#This Row],[予選競技番号]],"")</f>
        <v>0</v>
      </c>
      <c r="J29" s="150" t="str">
        <f>IFERROR(VLOOKUP(C29,色々!L:M,2,0),"")</f>
        <v>平泳ぎ</v>
      </c>
      <c r="K29" s="150">
        <f>IFERROR(VLOOKUP(D29,色々!P:R,3,0),"")</f>
        <v>0</v>
      </c>
      <c r="L29" s="150" t="str">
        <f>IFERROR(VLOOKUP(D29,色々!A:B,2,0),"")</f>
        <v xml:space="preserve"> 100m</v>
      </c>
      <c r="M29" s="150" t="str">
        <f t="shared" si="0"/>
        <v xml:space="preserve"> 100m</v>
      </c>
      <c r="N29" s="150" t="str">
        <f>IFERROR(VLOOKUP(E29,クラス!B:C,2,0),"")</f>
        <v/>
      </c>
      <c r="O29" s="150" t="str">
        <f>IFERROR(VLOOKUP(F29,色々!P:Q,2,0),"")</f>
        <v>男子</v>
      </c>
      <c r="P29" s="150" t="str">
        <f>IFERROR(VLOOKUP(G29,色々!D:E,2,0),"")</f>
        <v>タイム決勝</v>
      </c>
      <c r="Q29" s="150" t="str">
        <f t="shared" si="1"/>
        <v xml:space="preserve"> 男子 100m 平泳ぎ タイム決勝</v>
      </c>
    </row>
    <row r="30" spans="1:17" ht="15" customHeight="1" x14ac:dyDescent="0.15">
      <c r="A30" s="150">
        <f>IFERROR(プログラム[[#This Row],[競技番号]],"")</f>
        <v>29</v>
      </c>
      <c r="B30" s="150">
        <f>IFERROR(プログラム[[#This Row],[組数]],"")</f>
        <v>3</v>
      </c>
      <c r="C30" s="150">
        <f>IFERROR(プログラム[[#This Row],[種目コード]],"")</f>
        <v>4</v>
      </c>
      <c r="D30" s="150">
        <f>IFERROR(プログラム[[#This Row],[距離コード]],"")</f>
        <v>3</v>
      </c>
      <c r="E30" s="150">
        <f>IFERROR(プログラム[[#This Row],[クラス番号]],"")</f>
        <v>0</v>
      </c>
      <c r="F30" s="150">
        <f>IFERROR(プログラム[[#This Row],[性別コード]],"")</f>
        <v>2</v>
      </c>
      <c r="G30" s="150">
        <f>IFERROR(プログラム[[#This Row],[予決コード]],"")</f>
        <v>3</v>
      </c>
      <c r="H30" s="153">
        <f>IFERROR(プログラム[[#This Row],[日付]],"")</f>
        <v>44885</v>
      </c>
      <c r="I30" s="150">
        <f>IFERROR(プログラム[[#This Row],[予選競技番号]],"")</f>
        <v>0</v>
      </c>
      <c r="J30" s="150" t="str">
        <f>IFERROR(VLOOKUP(C30,色々!L:M,2,0),"")</f>
        <v>バタフライ</v>
      </c>
      <c r="K30" s="150">
        <f>IFERROR(VLOOKUP(D30,色々!P:R,3,0),"")</f>
        <v>0</v>
      </c>
      <c r="L30" s="150" t="str">
        <f>IFERROR(VLOOKUP(D30,色々!A:B,2,0),"")</f>
        <v xml:space="preserve"> 100m</v>
      </c>
      <c r="M30" s="150" t="str">
        <f t="shared" si="0"/>
        <v xml:space="preserve"> 100m</v>
      </c>
      <c r="N30" s="150" t="str">
        <f>IFERROR(VLOOKUP(E30,クラス!B:C,2,0),"")</f>
        <v/>
      </c>
      <c r="O30" s="150" t="str">
        <f>IFERROR(VLOOKUP(F30,色々!P:Q,2,0),"")</f>
        <v>女子</v>
      </c>
      <c r="P30" s="150" t="str">
        <f>IFERROR(VLOOKUP(G30,色々!D:E,2,0),"")</f>
        <v>タイム決勝</v>
      </c>
      <c r="Q30" s="150" t="str">
        <f t="shared" si="1"/>
        <v xml:space="preserve"> 女子 100m バタフライ タイム決勝</v>
      </c>
    </row>
    <row r="31" spans="1:17" ht="15" customHeight="1" x14ac:dyDescent="0.15">
      <c r="A31" s="150">
        <f>IFERROR(プログラム[[#This Row],[競技番号]],"")</f>
        <v>30</v>
      </c>
      <c r="B31" s="150">
        <f>IFERROR(プログラム[[#This Row],[組数]],"")</f>
        <v>3</v>
      </c>
      <c r="C31" s="150">
        <f>IFERROR(プログラム[[#This Row],[種目コード]],"")</f>
        <v>4</v>
      </c>
      <c r="D31" s="150">
        <f>IFERROR(プログラム[[#This Row],[距離コード]],"")</f>
        <v>3</v>
      </c>
      <c r="E31" s="150">
        <f>IFERROR(プログラム[[#This Row],[クラス番号]],"")</f>
        <v>0</v>
      </c>
      <c r="F31" s="150">
        <f>IFERROR(プログラム[[#This Row],[性別コード]],"")</f>
        <v>1</v>
      </c>
      <c r="G31" s="150">
        <f>IFERROR(プログラム[[#This Row],[予決コード]],"")</f>
        <v>3</v>
      </c>
      <c r="H31" s="153">
        <f>IFERROR(プログラム[[#This Row],[日付]],"")</f>
        <v>44885</v>
      </c>
      <c r="I31" s="150">
        <f>IFERROR(プログラム[[#This Row],[予選競技番号]],"")</f>
        <v>0</v>
      </c>
      <c r="J31" s="150" t="str">
        <f>IFERROR(VLOOKUP(C31,色々!L:M,2,0),"")</f>
        <v>バタフライ</v>
      </c>
      <c r="K31" s="150">
        <f>IFERROR(VLOOKUP(D31,色々!P:R,3,0),"")</f>
        <v>0</v>
      </c>
      <c r="L31" s="150" t="str">
        <f>IFERROR(VLOOKUP(D31,色々!A:B,2,0),"")</f>
        <v xml:space="preserve"> 100m</v>
      </c>
      <c r="M31" s="150" t="str">
        <f t="shared" si="0"/>
        <v xml:space="preserve"> 100m</v>
      </c>
      <c r="N31" s="150" t="str">
        <f>IFERROR(VLOOKUP(E31,クラス!B:C,2,0),"")</f>
        <v/>
      </c>
      <c r="O31" s="150" t="str">
        <f>IFERROR(VLOOKUP(F31,色々!P:Q,2,0),"")</f>
        <v>男子</v>
      </c>
      <c r="P31" s="150" t="str">
        <f>IFERROR(VLOOKUP(G31,色々!D:E,2,0),"")</f>
        <v>タイム決勝</v>
      </c>
      <c r="Q31" s="150" t="str">
        <f t="shared" si="1"/>
        <v xml:space="preserve"> 男子 100m バタフライ タイム決勝</v>
      </c>
    </row>
    <row r="32" spans="1:17" ht="15" customHeight="1" x14ac:dyDescent="0.15">
      <c r="A32" s="150">
        <f>IFERROR(プログラム[[#This Row],[競技番号]],"")</f>
        <v>31</v>
      </c>
      <c r="B32" s="150">
        <f>IFERROR(プログラム[[#This Row],[組数]],"")</f>
        <v>3</v>
      </c>
      <c r="C32" s="150">
        <f>IFERROR(プログラム[[#This Row],[種目コード]],"")</f>
        <v>1</v>
      </c>
      <c r="D32" s="150">
        <f>IFERROR(プログラム[[#This Row],[距離コード]],"")</f>
        <v>5</v>
      </c>
      <c r="E32" s="150">
        <f>IFERROR(プログラム[[#This Row],[クラス番号]],"")</f>
        <v>0</v>
      </c>
      <c r="F32" s="150">
        <f>IFERROR(プログラム[[#This Row],[性別コード]],"")</f>
        <v>2</v>
      </c>
      <c r="G32" s="150">
        <f>IFERROR(プログラム[[#This Row],[予決コード]],"")</f>
        <v>3</v>
      </c>
      <c r="H32" s="153">
        <f>IFERROR(プログラム[[#This Row],[日付]],"")</f>
        <v>44885</v>
      </c>
      <c r="I32" s="150">
        <f>IFERROR(プログラム[[#This Row],[予選競技番号]],"")</f>
        <v>0</v>
      </c>
      <c r="J32" s="150" t="str">
        <f>IFERROR(VLOOKUP(C32,色々!L:M,2,0),"")</f>
        <v>自由形</v>
      </c>
      <c r="K32" s="150" t="str">
        <f>IFERROR(VLOOKUP(D32,色々!P:R,3,0),"")</f>
        <v>4×100m</v>
      </c>
      <c r="L32" s="150" t="str">
        <f>IFERROR(VLOOKUP(D32,色々!A:B,2,0),"")</f>
        <v xml:space="preserve"> 400m</v>
      </c>
      <c r="M32" s="150" t="str">
        <f t="shared" si="0"/>
        <v xml:space="preserve"> 400m</v>
      </c>
      <c r="N32" s="150" t="str">
        <f>IFERROR(VLOOKUP(E32,クラス!B:C,2,0),"")</f>
        <v/>
      </c>
      <c r="O32" s="150" t="str">
        <f>IFERROR(VLOOKUP(F32,色々!P:Q,2,0),"")</f>
        <v>女子</v>
      </c>
      <c r="P32" s="150" t="str">
        <f>IFERROR(VLOOKUP(G32,色々!D:E,2,0),"")</f>
        <v>タイム決勝</v>
      </c>
      <c r="Q32" s="150" t="str">
        <f t="shared" si="1"/>
        <v xml:space="preserve"> 女子 400m 自由形 タイム決勝</v>
      </c>
    </row>
    <row r="33" spans="1:17" ht="15" customHeight="1" x14ac:dyDescent="0.15">
      <c r="A33" s="150">
        <f>IFERROR(プログラム[[#This Row],[競技番号]],"")</f>
        <v>32</v>
      </c>
      <c r="B33" s="150">
        <f>IFERROR(プログラム[[#This Row],[組数]],"")</f>
        <v>3</v>
      </c>
      <c r="C33" s="150">
        <f>IFERROR(プログラム[[#This Row],[種目コード]],"")</f>
        <v>1</v>
      </c>
      <c r="D33" s="150">
        <f>IFERROR(プログラム[[#This Row],[距離コード]],"")</f>
        <v>5</v>
      </c>
      <c r="E33" s="150">
        <f>IFERROR(プログラム[[#This Row],[クラス番号]],"")</f>
        <v>0</v>
      </c>
      <c r="F33" s="150">
        <f>IFERROR(プログラム[[#This Row],[性別コード]],"")</f>
        <v>1</v>
      </c>
      <c r="G33" s="150">
        <f>IFERROR(プログラム[[#This Row],[予決コード]],"")</f>
        <v>3</v>
      </c>
      <c r="H33" s="153">
        <f>IFERROR(プログラム[[#This Row],[日付]],"")</f>
        <v>44885</v>
      </c>
      <c r="I33" s="150">
        <f>IFERROR(プログラム[[#This Row],[予選競技番号]],"")</f>
        <v>0</v>
      </c>
      <c r="J33" s="150" t="str">
        <f>IFERROR(VLOOKUP(C33,色々!L:M,2,0),"")</f>
        <v>自由形</v>
      </c>
      <c r="K33" s="150" t="str">
        <f>IFERROR(VLOOKUP(D33,色々!P:R,3,0),"")</f>
        <v>4×100m</v>
      </c>
      <c r="L33" s="150" t="str">
        <f>IFERROR(VLOOKUP(D33,色々!A:B,2,0),"")</f>
        <v xml:space="preserve"> 400m</v>
      </c>
      <c r="M33" s="150" t="str">
        <f t="shared" si="0"/>
        <v xml:space="preserve"> 400m</v>
      </c>
      <c r="N33" s="150" t="str">
        <f>IFERROR(VLOOKUP(E33,クラス!B:C,2,0),"")</f>
        <v/>
      </c>
      <c r="O33" s="150" t="str">
        <f>IFERROR(VLOOKUP(F33,色々!P:Q,2,0),"")</f>
        <v>男子</v>
      </c>
      <c r="P33" s="150" t="str">
        <f>IFERROR(VLOOKUP(G33,色々!D:E,2,0),"")</f>
        <v>タイム決勝</v>
      </c>
      <c r="Q33" s="150" t="str">
        <f t="shared" si="1"/>
        <v xml:space="preserve"> 男子 400m 自由形 タイム決勝</v>
      </c>
    </row>
    <row r="34" spans="1:17" ht="15" customHeight="1" x14ac:dyDescent="0.15">
      <c r="A34" s="150">
        <f>IFERROR(プログラム[[#This Row],[競技番号]],"")</f>
        <v>33</v>
      </c>
      <c r="B34" s="150">
        <f>IFERROR(プログラム[[#This Row],[組数]],"")</f>
        <v>1</v>
      </c>
      <c r="C34" s="150">
        <f>IFERROR(プログラム[[#This Row],[種目コード]],"")</f>
        <v>1</v>
      </c>
      <c r="D34" s="150">
        <f>IFERROR(プログラム[[#This Row],[距離コード]],"")</f>
        <v>7</v>
      </c>
      <c r="E34" s="150">
        <f>IFERROR(プログラム[[#This Row],[クラス番号]],"")</f>
        <v>0</v>
      </c>
      <c r="F34" s="150">
        <f>IFERROR(プログラム[[#This Row],[性別コード]],"")</f>
        <v>2</v>
      </c>
      <c r="G34" s="150">
        <f>IFERROR(プログラム[[#This Row],[予決コード]],"")</f>
        <v>3</v>
      </c>
      <c r="H34" s="153">
        <f>IFERROR(プログラム[[#This Row],[日付]],"")</f>
        <v>44885</v>
      </c>
      <c r="I34" s="150">
        <f>IFERROR(プログラム[[#This Row],[予選競技番号]],"")</f>
        <v>0</v>
      </c>
      <c r="J34" s="150" t="str">
        <f>IFERROR(VLOOKUP(C34,色々!L:M,2,0),"")</f>
        <v>自由形</v>
      </c>
      <c r="K34" s="150">
        <f>IFERROR(VLOOKUP(D34,色々!P:R,3,0),"")</f>
        <v>0</v>
      </c>
      <c r="L34" s="150" t="str">
        <f>IFERROR(VLOOKUP(D34,色々!A:B,2,0),"")</f>
        <v>1500m</v>
      </c>
      <c r="M34" s="150" t="str">
        <f t="shared" si="0"/>
        <v>1500m</v>
      </c>
      <c r="N34" s="150" t="str">
        <f>IFERROR(VLOOKUP(E34,クラス!B:C,2,0),"")</f>
        <v/>
      </c>
      <c r="O34" s="150" t="str">
        <f>IFERROR(VLOOKUP(F34,色々!P:Q,2,0),"")</f>
        <v>女子</v>
      </c>
      <c r="P34" s="150" t="str">
        <f>IFERROR(VLOOKUP(G34,色々!D:E,2,0),"")</f>
        <v>タイム決勝</v>
      </c>
      <c r="Q34" s="150" t="str">
        <f t="shared" si="1"/>
        <v xml:space="preserve"> 女子1500m 自由形 タイム決勝</v>
      </c>
    </row>
    <row r="35" spans="1:17" ht="15" customHeight="1" x14ac:dyDescent="0.15">
      <c r="A35" s="150" t="str">
        <f>IFERROR(プログラム[[#This Row],[競技番号]],"")</f>
        <v/>
      </c>
      <c r="B35" s="150" t="str">
        <f>IFERROR(プログラム[[#This Row],[組数]],"")</f>
        <v/>
      </c>
      <c r="C35" s="150" t="str">
        <f>IFERROR(プログラム[[#This Row],[種目コード]],"")</f>
        <v/>
      </c>
      <c r="D35" s="150" t="str">
        <f>IFERROR(プログラム[[#This Row],[距離コード]],"")</f>
        <v/>
      </c>
      <c r="E35" s="150" t="str">
        <f>IFERROR(プログラム[[#This Row],[クラス番号]],"")</f>
        <v/>
      </c>
      <c r="F35" s="150" t="str">
        <f>IFERROR(プログラム[[#This Row],[性別コード]],"")</f>
        <v/>
      </c>
      <c r="G35" s="150" t="str">
        <f>IFERROR(プログラム[[#This Row],[予決コード]],"")</f>
        <v/>
      </c>
      <c r="H35" s="153" t="str">
        <f>IFERROR(プログラム[[#This Row],[日付]],"")</f>
        <v/>
      </c>
      <c r="I35" s="150" t="str">
        <f>IFERROR(プログラム[[#This Row],[予選競技番号]],"")</f>
        <v/>
      </c>
      <c r="J35" s="150" t="str">
        <f>IFERROR(VLOOKUP(C35,色々!L:M,2,0),"")</f>
        <v/>
      </c>
      <c r="K35" s="150" t="str">
        <f>IFERROR(VLOOKUP(D35,色々!P:R,3,0),"")</f>
        <v/>
      </c>
      <c r="L35" s="150" t="str">
        <f>IFERROR(VLOOKUP(D35,色々!A:B,2,0),"")</f>
        <v/>
      </c>
      <c r="M35" s="150" t="str">
        <f t="shared" si="0"/>
        <v/>
      </c>
      <c r="N35" s="150" t="str">
        <f>IFERROR(VLOOKUP(E35,クラス!B:C,2,0),"")</f>
        <v/>
      </c>
      <c r="O35" s="150" t="str">
        <f>IFERROR(VLOOKUP(F35,色々!P:Q,2,0),"")</f>
        <v/>
      </c>
      <c r="P35" s="150" t="str">
        <f>IFERROR(VLOOKUP(G35,色々!D:E,2,0),"")</f>
        <v/>
      </c>
      <c r="Q35" s="150" t="str">
        <f t="shared" si="1"/>
        <v xml:space="preserve">   </v>
      </c>
    </row>
    <row r="36" spans="1:17" ht="15" customHeight="1" x14ac:dyDescent="0.15">
      <c r="A36" s="150" t="str">
        <f>IFERROR(プログラム[[#This Row],[競技番号]],"")</f>
        <v/>
      </c>
      <c r="B36" s="150" t="str">
        <f>IFERROR(プログラム[[#This Row],[組数]],"")</f>
        <v/>
      </c>
      <c r="C36" s="150" t="str">
        <f>IFERROR(プログラム[[#This Row],[種目コード]],"")</f>
        <v/>
      </c>
      <c r="D36" s="150" t="str">
        <f>IFERROR(プログラム[[#This Row],[距離コード]],"")</f>
        <v/>
      </c>
      <c r="E36" s="150" t="str">
        <f>IFERROR(プログラム[[#This Row],[クラス番号]],"")</f>
        <v/>
      </c>
      <c r="F36" s="150" t="str">
        <f>IFERROR(プログラム[[#This Row],[性別コード]],"")</f>
        <v/>
      </c>
      <c r="G36" s="150" t="str">
        <f>IFERROR(プログラム[[#This Row],[予決コード]],"")</f>
        <v/>
      </c>
      <c r="H36" s="153" t="str">
        <f>IFERROR(プログラム[[#This Row],[日付]],"")</f>
        <v/>
      </c>
      <c r="I36" s="150" t="str">
        <f>IFERROR(プログラム[[#This Row],[予選競技番号]],"")</f>
        <v/>
      </c>
      <c r="J36" s="150" t="str">
        <f>IFERROR(VLOOKUP(C36,色々!L:M,2,0),"")</f>
        <v/>
      </c>
      <c r="K36" s="150" t="str">
        <f>IFERROR(VLOOKUP(D36,色々!P:R,3,0),"")</f>
        <v/>
      </c>
      <c r="L36" s="150" t="str">
        <f>IFERROR(VLOOKUP(D36,色々!A:B,2,0),"")</f>
        <v/>
      </c>
      <c r="M36" s="150" t="str">
        <f t="shared" si="0"/>
        <v/>
      </c>
      <c r="N36" s="150" t="str">
        <f>IFERROR(VLOOKUP(E36,クラス!B:C,2,0),"")</f>
        <v/>
      </c>
      <c r="O36" s="150" t="str">
        <f>IFERROR(VLOOKUP(F36,色々!P:Q,2,0),"")</f>
        <v/>
      </c>
      <c r="P36" s="150" t="str">
        <f>IFERROR(VLOOKUP(G36,色々!D:E,2,0),"")</f>
        <v/>
      </c>
      <c r="Q36" s="150" t="str">
        <f t="shared" si="1"/>
        <v xml:space="preserve">   </v>
      </c>
    </row>
    <row r="37" spans="1:17" ht="15" customHeight="1" x14ac:dyDescent="0.15">
      <c r="A37" s="150" t="str">
        <f>IFERROR(プログラム[[#This Row],[競技番号]],"")</f>
        <v/>
      </c>
      <c r="B37" s="150" t="str">
        <f>IFERROR(プログラム[[#This Row],[組数]],"")</f>
        <v/>
      </c>
      <c r="C37" s="150" t="str">
        <f>IFERROR(プログラム[[#This Row],[種目コード]],"")</f>
        <v/>
      </c>
      <c r="D37" s="150" t="str">
        <f>IFERROR(プログラム[[#This Row],[距離コード]],"")</f>
        <v/>
      </c>
      <c r="E37" s="150" t="str">
        <f>IFERROR(プログラム[[#This Row],[クラス番号]],"")</f>
        <v/>
      </c>
      <c r="F37" s="150" t="str">
        <f>IFERROR(プログラム[[#This Row],[性別コード]],"")</f>
        <v/>
      </c>
      <c r="G37" s="150" t="str">
        <f>IFERROR(プログラム[[#This Row],[予決コード]],"")</f>
        <v/>
      </c>
      <c r="H37" s="153" t="str">
        <f>IFERROR(プログラム[[#This Row],[日付]],"")</f>
        <v/>
      </c>
      <c r="I37" s="150" t="str">
        <f>IFERROR(プログラム[[#This Row],[予選競技番号]],"")</f>
        <v/>
      </c>
      <c r="J37" s="150" t="str">
        <f>IFERROR(VLOOKUP(C37,色々!L:M,2,0),"")</f>
        <v/>
      </c>
      <c r="K37" s="150" t="str">
        <f>IFERROR(VLOOKUP(D37,色々!P:R,3,0),"")</f>
        <v/>
      </c>
      <c r="L37" s="150" t="str">
        <f>IFERROR(VLOOKUP(D37,色々!A:B,2,0),"")</f>
        <v/>
      </c>
      <c r="M37" s="150" t="str">
        <f t="shared" si="0"/>
        <v/>
      </c>
      <c r="N37" s="150" t="str">
        <f>IFERROR(VLOOKUP(E37,クラス!B:C,2,0),"")</f>
        <v/>
      </c>
      <c r="O37" s="150" t="str">
        <f>IFERROR(VLOOKUP(F37,色々!P:Q,2,0),"")</f>
        <v/>
      </c>
      <c r="P37" s="150" t="str">
        <f>IFERROR(VLOOKUP(G37,色々!D:E,2,0),"")</f>
        <v/>
      </c>
      <c r="Q37" s="150" t="str">
        <f t="shared" si="1"/>
        <v xml:space="preserve">   </v>
      </c>
    </row>
    <row r="38" spans="1:17" ht="15" customHeight="1" x14ac:dyDescent="0.15">
      <c r="A38" s="150" t="str">
        <f>IFERROR(プログラム[[#This Row],[競技番号]],"")</f>
        <v/>
      </c>
      <c r="B38" s="150" t="str">
        <f>IFERROR(プログラム[[#This Row],[組数]],"")</f>
        <v/>
      </c>
      <c r="C38" s="150" t="str">
        <f>IFERROR(プログラム[[#This Row],[種目コード]],"")</f>
        <v/>
      </c>
      <c r="D38" s="150" t="str">
        <f>IFERROR(プログラム[[#This Row],[距離コード]],"")</f>
        <v/>
      </c>
      <c r="E38" s="150" t="str">
        <f>IFERROR(プログラム[[#This Row],[クラス番号]],"")</f>
        <v/>
      </c>
      <c r="F38" s="150" t="str">
        <f>IFERROR(プログラム[[#This Row],[性別コード]],"")</f>
        <v/>
      </c>
      <c r="G38" s="150" t="str">
        <f>IFERROR(プログラム[[#This Row],[予決コード]],"")</f>
        <v/>
      </c>
      <c r="H38" s="153" t="str">
        <f>IFERROR(プログラム[[#This Row],[日付]],"")</f>
        <v/>
      </c>
      <c r="I38" s="150" t="str">
        <f>IFERROR(プログラム[[#This Row],[予選競技番号]],"")</f>
        <v/>
      </c>
      <c r="J38" s="150" t="str">
        <f>IFERROR(VLOOKUP(C38,色々!L:M,2,0),"")</f>
        <v/>
      </c>
      <c r="K38" s="150" t="str">
        <f>IFERROR(VLOOKUP(D38,色々!P:R,3,0),"")</f>
        <v/>
      </c>
      <c r="L38" s="150" t="str">
        <f>IFERROR(VLOOKUP(D38,色々!A:B,2,0),"")</f>
        <v/>
      </c>
      <c r="M38" s="150" t="str">
        <f t="shared" si="0"/>
        <v/>
      </c>
      <c r="N38" s="150" t="str">
        <f>IFERROR(VLOOKUP(E38,クラス!B:C,2,0),"")</f>
        <v/>
      </c>
      <c r="O38" s="150" t="str">
        <f>IFERROR(VLOOKUP(F38,色々!P:Q,2,0),"")</f>
        <v/>
      </c>
      <c r="P38" s="150" t="str">
        <f>IFERROR(VLOOKUP(G38,色々!D:E,2,0),"")</f>
        <v/>
      </c>
      <c r="Q38" s="150" t="str">
        <f t="shared" si="1"/>
        <v xml:space="preserve">   </v>
      </c>
    </row>
    <row r="39" spans="1:17" ht="15" customHeight="1" x14ac:dyDescent="0.15">
      <c r="A39" s="150" t="str">
        <f>IFERROR(プログラム[[#This Row],[競技番号]],"")</f>
        <v/>
      </c>
      <c r="B39" s="150" t="str">
        <f>IFERROR(プログラム[[#This Row],[組数]],"")</f>
        <v/>
      </c>
      <c r="C39" s="150" t="str">
        <f>IFERROR(プログラム[[#This Row],[種目コード]],"")</f>
        <v/>
      </c>
      <c r="D39" s="150" t="str">
        <f>IFERROR(プログラム[[#This Row],[距離コード]],"")</f>
        <v/>
      </c>
      <c r="E39" s="150" t="str">
        <f>IFERROR(プログラム[[#This Row],[クラス番号]],"")</f>
        <v/>
      </c>
      <c r="F39" s="150" t="str">
        <f>IFERROR(プログラム[[#This Row],[性別コード]],"")</f>
        <v/>
      </c>
      <c r="G39" s="150" t="str">
        <f>IFERROR(プログラム[[#This Row],[予決コード]],"")</f>
        <v/>
      </c>
      <c r="H39" s="153" t="str">
        <f>IFERROR(プログラム[[#This Row],[日付]],"")</f>
        <v/>
      </c>
      <c r="I39" s="150" t="str">
        <f>IFERROR(プログラム[[#This Row],[予選競技番号]],"")</f>
        <v/>
      </c>
      <c r="J39" s="150" t="str">
        <f>IFERROR(VLOOKUP(C39,色々!L:M,2,0),"")</f>
        <v/>
      </c>
      <c r="K39" s="150" t="str">
        <f>IFERROR(VLOOKUP(D39,色々!P:R,3,0),"")</f>
        <v/>
      </c>
      <c r="L39" s="150" t="str">
        <f>IFERROR(VLOOKUP(D39,色々!A:B,2,0),"")</f>
        <v/>
      </c>
      <c r="M39" s="150" t="str">
        <f t="shared" si="0"/>
        <v/>
      </c>
      <c r="N39" s="150" t="str">
        <f>IFERROR(VLOOKUP(E39,クラス!B:C,2,0),"")</f>
        <v/>
      </c>
      <c r="O39" s="150" t="str">
        <f>IFERROR(VLOOKUP(F39,色々!P:Q,2,0),"")</f>
        <v/>
      </c>
      <c r="P39" s="150" t="str">
        <f>IFERROR(VLOOKUP(G39,色々!D:E,2,0),"")</f>
        <v/>
      </c>
      <c r="Q39" s="150" t="str">
        <f t="shared" si="1"/>
        <v xml:space="preserve">   </v>
      </c>
    </row>
    <row r="40" spans="1:17" ht="15" customHeight="1" x14ac:dyDescent="0.15">
      <c r="A40" s="150" t="str">
        <f>IFERROR(プログラム[[#This Row],[競技番号]],"")</f>
        <v/>
      </c>
      <c r="B40" s="150" t="str">
        <f>IFERROR(プログラム[[#This Row],[組数]],"")</f>
        <v/>
      </c>
      <c r="C40" s="150" t="str">
        <f>IFERROR(プログラム[[#This Row],[種目コード]],"")</f>
        <v/>
      </c>
      <c r="D40" s="150" t="str">
        <f>IFERROR(プログラム[[#This Row],[距離コード]],"")</f>
        <v/>
      </c>
      <c r="E40" s="150" t="str">
        <f>IFERROR(プログラム[[#This Row],[クラス番号]],"")</f>
        <v/>
      </c>
      <c r="F40" s="150" t="str">
        <f>IFERROR(プログラム[[#This Row],[性別コード]],"")</f>
        <v/>
      </c>
      <c r="G40" s="150" t="str">
        <f>IFERROR(プログラム[[#This Row],[予決コード]],"")</f>
        <v/>
      </c>
      <c r="H40" s="153" t="str">
        <f>IFERROR(プログラム[[#This Row],[日付]],"")</f>
        <v/>
      </c>
      <c r="I40" s="150" t="str">
        <f>IFERROR(プログラム[[#This Row],[予選競技番号]],"")</f>
        <v/>
      </c>
      <c r="J40" s="150" t="str">
        <f>IFERROR(VLOOKUP(C40,色々!L:M,2,0),"")</f>
        <v/>
      </c>
      <c r="K40" s="150" t="str">
        <f>IFERROR(VLOOKUP(D40,色々!P:R,3,0),"")</f>
        <v/>
      </c>
      <c r="L40" s="150" t="str">
        <f>IFERROR(VLOOKUP(D40,色々!A:B,2,0),"")</f>
        <v/>
      </c>
      <c r="M40" s="150" t="str">
        <f t="shared" si="0"/>
        <v/>
      </c>
      <c r="N40" s="150" t="str">
        <f>IFERROR(VLOOKUP(E40,クラス!B:C,2,0),"")</f>
        <v/>
      </c>
      <c r="O40" s="150" t="str">
        <f>IFERROR(VLOOKUP(F40,色々!P:Q,2,0),"")</f>
        <v/>
      </c>
      <c r="P40" s="150" t="str">
        <f>IFERROR(VLOOKUP(G40,色々!D:E,2,0),"")</f>
        <v/>
      </c>
      <c r="Q40" s="150" t="str">
        <f t="shared" si="1"/>
        <v xml:space="preserve">   </v>
      </c>
    </row>
    <row r="41" spans="1:17" ht="15" customHeight="1" x14ac:dyDescent="0.15">
      <c r="A41" s="150" t="str">
        <f>IFERROR(プログラム[[#This Row],[競技番号]],"")</f>
        <v/>
      </c>
      <c r="B41" s="150" t="str">
        <f>IFERROR(プログラム[[#This Row],[組数]],"")</f>
        <v/>
      </c>
      <c r="C41" s="150" t="str">
        <f>IFERROR(プログラム[[#This Row],[種目コード]],"")</f>
        <v/>
      </c>
      <c r="D41" s="150" t="str">
        <f>IFERROR(プログラム[[#This Row],[距離コード]],"")</f>
        <v/>
      </c>
      <c r="E41" s="150" t="str">
        <f>IFERROR(プログラム[[#This Row],[クラス番号]],"")</f>
        <v/>
      </c>
      <c r="F41" s="150" t="str">
        <f>IFERROR(プログラム[[#This Row],[性別コード]],"")</f>
        <v/>
      </c>
      <c r="G41" s="150" t="str">
        <f>IFERROR(プログラム[[#This Row],[予決コード]],"")</f>
        <v/>
      </c>
      <c r="H41" s="153" t="str">
        <f>IFERROR(プログラム[[#This Row],[日付]],"")</f>
        <v/>
      </c>
      <c r="I41" s="150" t="str">
        <f>IFERROR(プログラム[[#This Row],[予選競技番号]],"")</f>
        <v/>
      </c>
      <c r="J41" s="150" t="str">
        <f>IFERROR(VLOOKUP(C41,色々!L:M,2,0),"")</f>
        <v/>
      </c>
      <c r="K41" s="150" t="str">
        <f>IFERROR(VLOOKUP(D41,色々!P:R,3,0),"")</f>
        <v/>
      </c>
      <c r="L41" s="150" t="str">
        <f>IFERROR(VLOOKUP(D41,色々!A:B,2,0),"")</f>
        <v/>
      </c>
      <c r="M41" s="150" t="str">
        <f t="shared" si="0"/>
        <v/>
      </c>
      <c r="N41" s="150" t="str">
        <f>IFERROR(VLOOKUP(E41,クラス!B:C,2,0),"")</f>
        <v/>
      </c>
      <c r="O41" s="150" t="str">
        <f>IFERROR(VLOOKUP(F41,色々!P:Q,2,0),"")</f>
        <v/>
      </c>
      <c r="P41" s="150" t="str">
        <f>IFERROR(VLOOKUP(G41,色々!D:E,2,0),"")</f>
        <v/>
      </c>
      <c r="Q41" s="150" t="str">
        <f t="shared" si="1"/>
        <v xml:space="preserve">   </v>
      </c>
    </row>
    <row r="42" spans="1:17" ht="15" customHeight="1" x14ac:dyDescent="0.15">
      <c r="A42" s="150" t="str">
        <f>IFERROR(プログラム[[#This Row],[競技番号]],"")</f>
        <v/>
      </c>
      <c r="B42" s="150" t="str">
        <f>IFERROR(プログラム[[#This Row],[組数]],"")</f>
        <v/>
      </c>
      <c r="C42" s="150" t="str">
        <f>IFERROR(プログラム[[#This Row],[種目コード]],"")</f>
        <v/>
      </c>
      <c r="D42" s="150" t="str">
        <f>IFERROR(プログラム[[#This Row],[距離コード]],"")</f>
        <v/>
      </c>
      <c r="E42" s="150" t="str">
        <f>IFERROR(プログラム[[#This Row],[クラス番号]],"")</f>
        <v/>
      </c>
      <c r="F42" s="150" t="str">
        <f>IFERROR(プログラム[[#This Row],[性別コード]],"")</f>
        <v/>
      </c>
      <c r="G42" s="150" t="str">
        <f>IFERROR(プログラム[[#This Row],[予決コード]],"")</f>
        <v/>
      </c>
      <c r="H42" s="153" t="str">
        <f>IFERROR(プログラム[[#This Row],[日付]],"")</f>
        <v/>
      </c>
      <c r="I42" s="150" t="str">
        <f>IFERROR(プログラム[[#This Row],[予選競技番号]],"")</f>
        <v/>
      </c>
      <c r="J42" s="150" t="str">
        <f>IFERROR(VLOOKUP(C42,色々!L:M,2,0),"")</f>
        <v/>
      </c>
      <c r="K42" s="150" t="str">
        <f>IFERROR(VLOOKUP(D42,色々!P:R,3,0),"")</f>
        <v/>
      </c>
      <c r="L42" s="150" t="str">
        <f>IFERROR(VLOOKUP(D42,色々!A:B,2,0),"")</f>
        <v/>
      </c>
      <c r="M42" s="150" t="str">
        <f t="shared" si="0"/>
        <v/>
      </c>
      <c r="N42" s="150" t="str">
        <f>IFERROR(VLOOKUP(E42,クラス!B:C,2,0),"")</f>
        <v/>
      </c>
      <c r="O42" s="150" t="str">
        <f>IFERROR(VLOOKUP(F42,色々!P:Q,2,0),"")</f>
        <v/>
      </c>
      <c r="P42" s="150" t="str">
        <f>IFERROR(VLOOKUP(G42,色々!D:E,2,0),"")</f>
        <v/>
      </c>
      <c r="Q42" s="150" t="str">
        <f t="shared" si="1"/>
        <v xml:space="preserve">   </v>
      </c>
    </row>
    <row r="43" spans="1:17" ht="15" customHeight="1" x14ac:dyDescent="0.15">
      <c r="A43" s="150" t="str">
        <f>IFERROR(プログラム[[#This Row],[競技番号]],"")</f>
        <v/>
      </c>
      <c r="B43" s="150" t="str">
        <f>IFERROR(プログラム[[#This Row],[組数]],"")</f>
        <v/>
      </c>
      <c r="C43" s="150" t="str">
        <f>IFERROR(プログラム[[#This Row],[種目コード]],"")</f>
        <v/>
      </c>
      <c r="D43" s="150" t="str">
        <f>IFERROR(プログラム[[#This Row],[距離コード]],"")</f>
        <v/>
      </c>
      <c r="E43" s="150" t="str">
        <f>IFERROR(プログラム[[#This Row],[クラス番号]],"")</f>
        <v/>
      </c>
      <c r="F43" s="150" t="str">
        <f>IFERROR(プログラム[[#This Row],[性別コード]],"")</f>
        <v/>
      </c>
      <c r="G43" s="150" t="str">
        <f>IFERROR(プログラム[[#This Row],[予決コード]],"")</f>
        <v/>
      </c>
      <c r="H43" s="153" t="str">
        <f>IFERROR(プログラム[[#This Row],[日付]],"")</f>
        <v/>
      </c>
      <c r="I43" s="150" t="str">
        <f>IFERROR(プログラム[[#This Row],[予選競技番号]],"")</f>
        <v/>
      </c>
      <c r="J43" s="150" t="str">
        <f>IFERROR(VLOOKUP(C43,色々!L:M,2,0),"")</f>
        <v/>
      </c>
      <c r="K43" s="150" t="str">
        <f>IFERROR(VLOOKUP(D43,色々!P:R,3,0),"")</f>
        <v/>
      </c>
      <c r="L43" s="150" t="str">
        <f>IFERROR(VLOOKUP(D43,色々!A:B,2,0),"")</f>
        <v/>
      </c>
      <c r="M43" s="150" t="str">
        <f t="shared" si="0"/>
        <v/>
      </c>
      <c r="N43" s="150" t="str">
        <f>IFERROR(VLOOKUP(E43,クラス!B:C,2,0),"")</f>
        <v/>
      </c>
      <c r="O43" s="150" t="str">
        <f>IFERROR(VLOOKUP(F43,色々!P:Q,2,0),"")</f>
        <v/>
      </c>
      <c r="P43" s="150" t="str">
        <f>IFERROR(VLOOKUP(G43,色々!D:E,2,0),"")</f>
        <v/>
      </c>
      <c r="Q43" s="150" t="str">
        <f t="shared" si="1"/>
        <v xml:space="preserve">   </v>
      </c>
    </row>
    <row r="44" spans="1:17" ht="15" customHeight="1" x14ac:dyDescent="0.15">
      <c r="A44" s="150" t="str">
        <f>IFERROR(プログラム[[#This Row],[競技番号]],"")</f>
        <v/>
      </c>
      <c r="B44" s="150" t="str">
        <f>IFERROR(プログラム[[#This Row],[組数]],"")</f>
        <v/>
      </c>
      <c r="C44" s="150" t="str">
        <f>IFERROR(プログラム[[#This Row],[種目コード]],"")</f>
        <v/>
      </c>
      <c r="D44" s="150" t="str">
        <f>IFERROR(プログラム[[#This Row],[距離コード]],"")</f>
        <v/>
      </c>
      <c r="E44" s="150" t="str">
        <f>IFERROR(プログラム[[#This Row],[クラス番号]],"")</f>
        <v/>
      </c>
      <c r="F44" s="150" t="str">
        <f>IFERROR(プログラム[[#This Row],[性別コード]],"")</f>
        <v/>
      </c>
      <c r="G44" s="150" t="str">
        <f>IFERROR(プログラム[[#This Row],[予決コード]],"")</f>
        <v/>
      </c>
      <c r="H44" s="153" t="str">
        <f>IFERROR(プログラム[[#This Row],[日付]],"")</f>
        <v/>
      </c>
      <c r="I44" s="150" t="str">
        <f>IFERROR(プログラム[[#This Row],[予選競技番号]],"")</f>
        <v/>
      </c>
      <c r="J44" s="150" t="str">
        <f>IFERROR(VLOOKUP(C44,色々!L:M,2,0),"")</f>
        <v/>
      </c>
      <c r="K44" s="150" t="str">
        <f>IFERROR(VLOOKUP(D44,色々!P:R,3,0),"")</f>
        <v/>
      </c>
      <c r="L44" s="150" t="str">
        <f>IFERROR(VLOOKUP(D44,色々!A:B,2,0),"")</f>
        <v/>
      </c>
      <c r="M44" s="150" t="str">
        <f t="shared" si="0"/>
        <v/>
      </c>
      <c r="N44" s="150" t="str">
        <f>IFERROR(VLOOKUP(E44,クラス!B:C,2,0),"")</f>
        <v/>
      </c>
      <c r="O44" s="150" t="str">
        <f>IFERROR(VLOOKUP(F44,色々!P:Q,2,0),"")</f>
        <v/>
      </c>
      <c r="P44" s="150" t="str">
        <f>IFERROR(VLOOKUP(G44,色々!D:E,2,0),"")</f>
        <v/>
      </c>
      <c r="Q44" s="150" t="str">
        <f t="shared" si="1"/>
        <v xml:space="preserve">   </v>
      </c>
    </row>
    <row r="45" spans="1:17" ht="15" customHeight="1" x14ac:dyDescent="0.15">
      <c r="A45" s="150" t="str">
        <f>IFERROR(プログラム[[#This Row],[競技番号]],"")</f>
        <v/>
      </c>
      <c r="B45" s="150" t="str">
        <f>IFERROR(プログラム[[#This Row],[組数]],"")</f>
        <v/>
      </c>
      <c r="C45" s="150" t="str">
        <f>IFERROR(プログラム[[#This Row],[種目コード]],"")</f>
        <v/>
      </c>
      <c r="D45" s="150" t="str">
        <f>IFERROR(プログラム[[#This Row],[距離コード]],"")</f>
        <v/>
      </c>
      <c r="E45" s="150" t="str">
        <f>IFERROR(プログラム[[#This Row],[クラス番号]],"")</f>
        <v/>
      </c>
      <c r="F45" s="150" t="str">
        <f>IFERROR(プログラム[[#This Row],[性別コード]],"")</f>
        <v/>
      </c>
      <c r="G45" s="150" t="str">
        <f>IFERROR(プログラム[[#This Row],[予決コード]],"")</f>
        <v/>
      </c>
      <c r="H45" s="153" t="str">
        <f>IFERROR(プログラム[[#This Row],[日付]],"")</f>
        <v/>
      </c>
      <c r="I45" s="150" t="str">
        <f>IFERROR(プログラム[[#This Row],[予選競技番号]],"")</f>
        <v/>
      </c>
      <c r="J45" s="150" t="str">
        <f>IFERROR(VLOOKUP(C45,色々!L:M,2,0),"")</f>
        <v/>
      </c>
      <c r="K45" s="150" t="str">
        <f>IFERROR(VLOOKUP(D45,色々!P:R,3,0),"")</f>
        <v/>
      </c>
      <c r="L45" s="150" t="str">
        <f>IFERROR(VLOOKUP(D45,色々!A:B,2,0),"")</f>
        <v/>
      </c>
      <c r="M45" s="150" t="str">
        <f t="shared" si="0"/>
        <v/>
      </c>
      <c r="N45" s="150" t="str">
        <f>IFERROR(VLOOKUP(E45,クラス!B:C,2,0),"")</f>
        <v/>
      </c>
      <c r="O45" s="150" t="str">
        <f>IFERROR(VLOOKUP(F45,色々!P:Q,2,0),"")</f>
        <v/>
      </c>
      <c r="P45" s="150" t="str">
        <f>IFERROR(VLOOKUP(G45,色々!D:E,2,0),"")</f>
        <v/>
      </c>
      <c r="Q45" s="150" t="str">
        <f t="shared" si="1"/>
        <v xml:space="preserve">   </v>
      </c>
    </row>
    <row r="46" spans="1:17" ht="15" customHeight="1" x14ac:dyDescent="0.15">
      <c r="A46" s="150" t="str">
        <f>IFERROR(プログラム[[#This Row],[競技番号]],"")</f>
        <v/>
      </c>
      <c r="B46" s="150" t="str">
        <f>IFERROR(プログラム[[#This Row],[組数]],"")</f>
        <v/>
      </c>
      <c r="C46" s="150" t="str">
        <f>IFERROR(プログラム[[#This Row],[種目コード]],"")</f>
        <v/>
      </c>
      <c r="D46" s="150" t="str">
        <f>IFERROR(プログラム[[#This Row],[距離コード]],"")</f>
        <v/>
      </c>
      <c r="E46" s="150" t="str">
        <f>IFERROR(プログラム[[#This Row],[クラス番号]],"")</f>
        <v/>
      </c>
      <c r="F46" s="150" t="str">
        <f>IFERROR(プログラム[[#This Row],[性別コード]],"")</f>
        <v/>
      </c>
      <c r="G46" s="150" t="str">
        <f>IFERROR(プログラム[[#This Row],[予決コード]],"")</f>
        <v/>
      </c>
      <c r="H46" s="153" t="str">
        <f>IFERROR(プログラム[[#This Row],[日付]],"")</f>
        <v/>
      </c>
      <c r="I46" s="150" t="str">
        <f>IFERROR(プログラム[[#This Row],[予選競技番号]],"")</f>
        <v/>
      </c>
      <c r="J46" s="150" t="str">
        <f>IFERROR(VLOOKUP(C46,色々!L:M,2,0),"")</f>
        <v/>
      </c>
      <c r="K46" s="150" t="str">
        <f>IFERROR(VLOOKUP(D46,色々!P:R,3,0),"")</f>
        <v/>
      </c>
      <c r="L46" s="150" t="str">
        <f>IFERROR(VLOOKUP(D46,色々!A:B,2,0),"")</f>
        <v/>
      </c>
      <c r="M46" s="150" t="str">
        <f t="shared" si="0"/>
        <v/>
      </c>
      <c r="N46" s="150" t="str">
        <f>IFERROR(VLOOKUP(E46,クラス!B:C,2,0),"")</f>
        <v/>
      </c>
      <c r="O46" s="150" t="str">
        <f>IFERROR(VLOOKUP(F46,色々!P:Q,2,0),"")</f>
        <v/>
      </c>
      <c r="P46" s="150" t="str">
        <f>IFERROR(VLOOKUP(G46,色々!D:E,2,0),"")</f>
        <v/>
      </c>
      <c r="Q46" s="150" t="str">
        <f t="shared" si="1"/>
        <v xml:space="preserve">   </v>
      </c>
    </row>
    <row r="47" spans="1:17" ht="15" customHeight="1" x14ac:dyDescent="0.15">
      <c r="A47" s="150" t="str">
        <f>IFERROR(プログラム[[#This Row],[競技番号]],"")</f>
        <v/>
      </c>
      <c r="B47" s="150" t="str">
        <f>IFERROR(プログラム[[#This Row],[組数]],"")</f>
        <v/>
      </c>
      <c r="C47" s="150" t="str">
        <f>IFERROR(プログラム[[#This Row],[種目コード]],"")</f>
        <v/>
      </c>
      <c r="D47" s="150" t="str">
        <f>IFERROR(プログラム[[#This Row],[距離コード]],"")</f>
        <v/>
      </c>
      <c r="E47" s="150" t="str">
        <f>IFERROR(プログラム[[#This Row],[クラス番号]],"")</f>
        <v/>
      </c>
      <c r="F47" s="150" t="str">
        <f>IFERROR(プログラム[[#This Row],[性別コード]],"")</f>
        <v/>
      </c>
      <c r="G47" s="150" t="str">
        <f>IFERROR(プログラム[[#This Row],[予決コード]],"")</f>
        <v/>
      </c>
      <c r="H47" s="153" t="str">
        <f>IFERROR(プログラム[[#This Row],[日付]],"")</f>
        <v/>
      </c>
      <c r="I47" s="150" t="str">
        <f>IFERROR(プログラム[[#This Row],[予選競技番号]],"")</f>
        <v/>
      </c>
      <c r="J47" s="150" t="str">
        <f>IFERROR(VLOOKUP(C47,色々!L:M,2,0),"")</f>
        <v/>
      </c>
      <c r="K47" s="150" t="str">
        <f>IFERROR(VLOOKUP(D47,色々!P:R,3,0),"")</f>
        <v/>
      </c>
      <c r="L47" s="150" t="str">
        <f>IFERROR(VLOOKUP(D47,色々!A:B,2,0),"")</f>
        <v/>
      </c>
      <c r="M47" s="150" t="str">
        <f t="shared" si="0"/>
        <v/>
      </c>
      <c r="N47" s="150" t="str">
        <f>IFERROR(VLOOKUP(E47,クラス!B:C,2,0),"")</f>
        <v/>
      </c>
      <c r="O47" s="150" t="str">
        <f>IFERROR(VLOOKUP(F47,色々!P:Q,2,0),"")</f>
        <v/>
      </c>
      <c r="P47" s="150" t="str">
        <f>IFERROR(VLOOKUP(G47,色々!D:E,2,0),"")</f>
        <v/>
      </c>
      <c r="Q47" s="150" t="str">
        <f t="shared" si="1"/>
        <v xml:space="preserve">   </v>
      </c>
    </row>
    <row r="48" spans="1:17" ht="15" customHeight="1" x14ac:dyDescent="0.15">
      <c r="A48" s="150" t="str">
        <f>IFERROR(プログラム[[#This Row],[競技番号]],"")</f>
        <v/>
      </c>
      <c r="B48" s="150" t="str">
        <f>IFERROR(プログラム[[#This Row],[組数]],"")</f>
        <v/>
      </c>
      <c r="C48" s="150" t="str">
        <f>IFERROR(プログラム[[#This Row],[種目コード]],"")</f>
        <v/>
      </c>
      <c r="D48" s="150" t="str">
        <f>IFERROR(プログラム[[#This Row],[距離コード]],"")</f>
        <v/>
      </c>
      <c r="E48" s="150" t="str">
        <f>IFERROR(プログラム[[#This Row],[クラス番号]],"")</f>
        <v/>
      </c>
      <c r="F48" s="150" t="str">
        <f>IFERROR(プログラム[[#This Row],[性別コード]],"")</f>
        <v/>
      </c>
      <c r="G48" s="150" t="str">
        <f>IFERROR(プログラム[[#This Row],[予決コード]],"")</f>
        <v/>
      </c>
      <c r="H48" s="153" t="str">
        <f>IFERROR(プログラム[[#This Row],[日付]],"")</f>
        <v/>
      </c>
      <c r="I48" s="150" t="str">
        <f>IFERROR(プログラム[[#This Row],[予選競技番号]],"")</f>
        <v/>
      </c>
      <c r="J48" s="150" t="str">
        <f>IFERROR(VLOOKUP(C48,色々!L:M,2,0),"")</f>
        <v/>
      </c>
      <c r="K48" s="150" t="str">
        <f>IFERROR(VLOOKUP(D48,色々!P:R,3,0),"")</f>
        <v/>
      </c>
      <c r="L48" s="150" t="str">
        <f>IFERROR(VLOOKUP(D48,色々!A:B,2,0),"")</f>
        <v/>
      </c>
      <c r="M48" s="150" t="str">
        <f t="shared" si="0"/>
        <v/>
      </c>
      <c r="N48" s="150" t="str">
        <f>IFERROR(VLOOKUP(E48,クラス!B:C,2,0),"")</f>
        <v/>
      </c>
      <c r="O48" s="150" t="str">
        <f>IFERROR(VLOOKUP(F48,色々!P:Q,2,0),"")</f>
        <v/>
      </c>
      <c r="P48" s="150" t="str">
        <f>IFERROR(VLOOKUP(G48,色々!D:E,2,0),"")</f>
        <v/>
      </c>
      <c r="Q48" s="150" t="str">
        <f t="shared" si="1"/>
        <v xml:space="preserve">   </v>
      </c>
    </row>
    <row r="49" spans="1:17" ht="15" customHeight="1" x14ac:dyDescent="0.15">
      <c r="A49" s="150" t="str">
        <f>IFERROR(プログラム[[#This Row],[競技番号]],"")</f>
        <v/>
      </c>
      <c r="B49" s="150" t="str">
        <f>IFERROR(プログラム[[#This Row],[組数]],"")</f>
        <v/>
      </c>
      <c r="C49" s="150" t="str">
        <f>IFERROR(プログラム[[#This Row],[種目コード]],"")</f>
        <v/>
      </c>
      <c r="D49" s="150" t="str">
        <f>IFERROR(プログラム[[#This Row],[距離コード]],"")</f>
        <v/>
      </c>
      <c r="E49" s="150" t="str">
        <f>IFERROR(プログラム[[#This Row],[クラス番号]],"")</f>
        <v/>
      </c>
      <c r="F49" s="150" t="str">
        <f>IFERROR(プログラム[[#This Row],[性別コード]],"")</f>
        <v/>
      </c>
      <c r="G49" s="150" t="str">
        <f>IFERROR(プログラム[[#This Row],[予決コード]],"")</f>
        <v/>
      </c>
      <c r="H49" s="153" t="str">
        <f>IFERROR(プログラム[[#This Row],[日付]],"")</f>
        <v/>
      </c>
      <c r="I49" s="150" t="str">
        <f>IFERROR(プログラム[[#This Row],[予選競技番号]],"")</f>
        <v/>
      </c>
      <c r="J49" s="150" t="str">
        <f>IFERROR(VLOOKUP(C49,色々!L:M,2,0),"")</f>
        <v/>
      </c>
      <c r="K49" s="150" t="str">
        <f>IFERROR(VLOOKUP(D49,色々!P:R,3,0),"")</f>
        <v/>
      </c>
      <c r="L49" s="150" t="str">
        <f>IFERROR(VLOOKUP(D49,色々!A:B,2,0),"")</f>
        <v/>
      </c>
      <c r="M49" s="150" t="str">
        <f t="shared" si="0"/>
        <v/>
      </c>
      <c r="N49" s="150" t="str">
        <f>IFERROR(VLOOKUP(E49,クラス!B:C,2,0),"")</f>
        <v/>
      </c>
      <c r="O49" s="150" t="str">
        <f>IFERROR(VLOOKUP(F49,色々!P:Q,2,0),"")</f>
        <v/>
      </c>
      <c r="P49" s="150" t="str">
        <f>IFERROR(VLOOKUP(G49,色々!D:E,2,0),"")</f>
        <v/>
      </c>
      <c r="Q49" s="150" t="str">
        <f t="shared" si="1"/>
        <v xml:space="preserve">   </v>
      </c>
    </row>
    <row r="50" spans="1:17" ht="15" customHeight="1" x14ac:dyDescent="0.15">
      <c r="A50" s="150" t="str">
        <f>IFERROR(プログラム[[#This Row],[競技番号]],"")</f>
        <v/>
      </c>
      <c r="B50" s="150" t="str">
        <f>IFERROR(プログラム[[#This Row],[組数]],"")</f>
        <v/>
      </c>
      <c r="C50" s="150" t="str">
        <f>IFERROR(プログラム[[#This Row],[種目コード]],"")</f>
        <v/>
      </c>
      <c r="D50" s="150" t="str">
        <f>IFERROR(プログラム[[#This Row],[距離コード]],"")</f>
        <v/>
      </c>
      <c r="E50" s="150" t="str">
        <f>IFERROR(プログラム[[#This Row],[クラス番号]],"")</f>
        <v/>
      </c>
      <c r="F50" s="150" t="str">
        <f>IFERROR(プログラム[[#This Row],[性別コード]],"")</f>
        <v/>
      </c>
      <c r="G50" s="150" t="str">
        <f>IFERROR(プログラム[[#This Row],[予決コード]],"")</f>
        <v/>
      </c>
      <c r="H50" s="153" t="str">
        <f>IFERROR(プログラム[[#This Row],[日付]],"")</f>
        <v/>
      </c>
      <c r="I50" s="150" t="str">
        <f>IFERROR(プログラム[[#This Row],[予選競技番号]],"")</f>
        <v/>
      </c>
      <c r="J50" s="150" t="str">
        <f>IFERROR(VLOOKUP(C50,色々!L:M,2,0),"")</f>
        <v/>
      </c>
      <c r="K50" s="150" t="str">
        <f>IFERROR(VLOOKUP(D50,色々!P:R,3,0),"")</f>
        <v/>
      </c>
      <c r="L50" s="150" t="str">
        <f>IFERROR(VLOOKUP(D50,色々!A:B,2,0),"")</f>
        <v/>
      </c>
      <c r="M50" s="150" t="str">
        <f t="shared" si="0"/>
        <v/>
      </c>
      <c r="N50" s="150" t="str">
        <f>IFERROR(VLOOKUP(E50,クラス!B:C,2,0),"")</f>
        <v/>
      </c>
      <c r="O50" s="150" t="str">
        <f>IFERROR(VLOOKUP(F50,色々!P:Q,2,0),"")</f>
        <v/>
      </c>
      <c r="P50" s="150" t="str">
        <f>IFERROR(VLOOKUP(G50,色々!D:E,2,0),"")</f>
        <v/>
      </c>
      <c r="Q50" s="150" t="str">
        <f t="shared" si="1"/>
        <v xml:space="preserve">   </v>
      </c>
    </row>
    <row r="51" spans="1:17" ht="15" customHeight="1" x14ac:dyDescent="0.15">
      <c r="A51" s="150" t="str">
        <f>IFERROR(プログラム[[#This Row],[競技番号]],"")</f>
        <v/>
      </c>
      <c r="B51" s="150" t="str">
        <f>IFERROR(プログラム[[#This Row],[組数]],"")</f>
        <v/>
      </c>
      <c r="C51" s="150" t="str">
        <f>IFERROR(プログラム[[#This Row],[種目コード]],"")</f>
        <v/>
      </c>
      <c r="D51" s="150" t="str">
        <f>IFERROR(プログラム[[#This Row],[距離コード]],"")</f>
        <v/>
      </c>
      <c r="E51" s="150" t="str">
        <f>IFERROR(プログラム[[#This Row],[クラス番号]],"")</f>
        <v/>
      </c>
      <c r="F51" s="150" t="str">
        <f>IFERROR(プログラム[[#This Row],[性別コード]],"")</f>
        <v/>
      </c>
      <c r="G51" s="150" t="str">
        <f>IFERROR(プログラム[[#This Row],[予決コード]],"")</f>
        <v/>
      </c>
      <c r="H51" s="153" t="str">
        <f>IFERROR(プログラム[[#This Row],[日付]],"")</f>
        <v/>
      </c>
      <c r="I51" s="150" t="str">
        <f>IFERROR(プログラム[[#This Row],[予選競技番号]],"")</f>
        <v/>
      </c>
      <c r="J51" s="150" t="str">
        <f>IFERROR(VLOOKUP(C51,色々!L:M,2,0),"")</f>
        <v/>
      </c>
      <c r="K51" s="150" t="str">
        <f>IFERROR(VLOOKUP(D51,色々!P:R,3,0),"")</f>
        <v/>
      </c>
      <c r="L51" s="150" t="str">
        <f>IFERROR(VLOOKUP(D51,色々!A:B,2,0),"")</f>
        <v/>
      </c>
      <c r="M51" s="150" t="str">
        <f t="shared" si="0"/>
        <v/>
      </c>
      <c r="N51" s="150" t="str">
        <f>IFERROR(VLOOKUP(E51,クラス!B:C,2,0),"")</f>
        <v/>
      </c>
      <c r="O51" s="150" t="str">
        <f>IFERROR(VLOOKUP(F51,色々!P:Q,2,0),"")</f>
        <v/>
      </c>
      <c r="P51" s="150" t="str">
        <f>IFERROR(VLOOKUP(G51,色々!D:E,2,0),"")</f>
        <v/>
      </c>
      <c r="Q51" s="150" t="str">
        <f t="shared" si="1"/>
        <v xml:space="preserve">   </v>
      </c>
    </row>
    <row r="52" spans="1:17" ht="15" customHeight="1" x14ac:dyDescent="0.15">
      <c r="A52" s="150" t="str">
        <f>IFERROR(プログラム[[#This Row],[競技番号]],"")</f>
        <v/>
      </c>
      <c r="B52" s="150" t="str">
        <f>IFERROR(プログラム[[#This Row],[組数]],"")</f>
        <v/>
      </c>
      <c r="C52" s="150" t="str">
        <f>IFERROR(プログラム[[#This Row],[種目コード]],"")</f>
        <v/>
      </c>
      <c r="D52" s="150" t="str">
        <f>IFERROR(プログラム[[#This Row],[距離コード]],"")</f>
        <v/>
      </c>
      <c r="E52" s="150" t="str">
        <f>IFERROR(プログラム[[#This Row],[クラス番号]],"")</f>
        <v/>
      </c>
      <c r="F52" s="150" t="str">
        <f>IFERROR(プログラム[[#This Row],[性別コード]],"")</f>
        <v/>
      </c>
      <c r="G52" s="150" t="str">
        <f>IFERROR(プログラム[[#This Row],[予決コード]],"")</f>
        <v/>
      </c>
      <c r="H52" s="153" t="str">
        <f>IFERROR(プログラム[[#This Row],[日付]],"")</f>
        <v/>
      </c>
      <c r="I52" s="150" t="str">
        <f>IFERROR(プログラム[[#This Row],[予選競技番号]],"")</f>
        <v/>
      </c>
      <c r="J52" s="150" t="str">
        <f>IFERROR(VLOOKUP(C52,色々!L:M,2,0),"")</f>
        <v/>
      </c>
      <c r="K52" s="150" t="str">
        <f>IFERROR(VLOOKUP(D52,色々!P:R,3,0),"")</f>
        <v/>
      </c>
      <c r="L52" s="150" t="str">
        <f>IFERROR(VLOOKUP(D52,色々!A:B,2,0),"")</f>
        <v/>
      </c>
      <c r="M52" s="150" t="str">
        <f t="shared" si="0"/>
        <v/>
      </c>
      <c r="N52" s="150" t="str">
        <f>IFERROR(VLOOKUP(E52,クラス!B:C,2,0),"")</f>
        <v/>
      </c>
      <c r="O52" s="150" t="str">
        <f>IFERROR(VLOOKUP(F52,色々!P:Q,2,0),"")</f>
        <v/>
      </c>
      <c r="P52" s="150" t="str">
        <f>IFERROR(VLOOKUP(G52,色々!D:E,2,0),"")</f>
        <v/>
      </c>
      <c r="Q52" s="150" t="str">
        <f t="shared" si="1"/>
        <v xml:space="preserve">   </v>
      </c>
    </row>
    <row r="53" spans="1:17" ht="15" customHeight="1" x14ac:dyDescent="0.15">
      <c r="A53" s="150" t="str">
        <f>IFERROR(プログラム[[#This Row],[競技番号]],"")</f>
        <v/>
      </c>
      <c r="B53" s="150" t="str">
        <f>IFERROR(プログラム[[#This Row],[組数]],"")</f>
        <v/>
      </c>
      <c r="C53" s="150" t="str">
        <f>IFERROR(プログラム[[#This Row],[種目コード]],"")</f>
        <v/>
      </c>
      <c r="D53" s="150" t="str">
        <f>IFERROR(プログラム[[#This Row],[距離コード]],"")</f>
        <v/>
      </c>
      <c r="E53" s="150" t="str">
        <f>IFERROR(プログラム[[#This Row],[クラス番号]],"")</f>
        <v/>
      </c>
      <c r="F53" s="150" t="str">
        <f>IFERROR(プログラム[[#This Row],[性別コード]],"")</f>
        <v/>
      </c>
      <c r="G53" s="150" t="str">
        <f>IFERROR(プログラム[[#This Row],[予決コード]],"")</f>
        <v/>
      </c>
      <c r="H53" s="153" t="str">
        <f>IFERROR(プログラム[[#This Row],[日付]],"")</f>
        <v/>
      </c>
      <c r="I53" s="150" t="str">
        <f>IFERROR(プログラム[[#This Row],[予選競技番号]],"")</f>
        <v/>
      </c>
      <c r="J53" s="150" t="str">
        <f>IFERROR(VLOOKUP(C53,色々!L:M,2,0),"")</f>
        <v/>
      </c>
      <c r="K53" s="150" t="str">
        <f>IFERROR(VLOOKUP(D53,色々!P:R,3,0),"")</f>
        <v/>
      </c>
      <c r="L53" s="150" t="str">
        <f>IFERROR(VLOOKUP(D53,色々!A:B,2,0),"")</f>
        <v/>
      </c>
      <c r="M53" s="150" t="str">
        <f t="shared" si="0"/>
        <v/>
      </c>
      <c r="N53" s="150" t="str">
        <f>IFERROR(VLOOKUP(E53,クラス!B:C,2,0),"")</f>
        <v/>
      </c>
      <c r="O53" s="150" t="str">
        <f>IFERROR(VLOOKUP(F53,色々!P:Q,2,0),"")</f>
        <v/>
      </c>
      <c r="P53" s="150" t="str">
        <f>IFERROR(VLOOKUP(G53,色々!D:E,2,0),"")</f>
        <v/>
      </c>
      <c r="Q53" s="150" t="str">
        <f t="shared" si="1"/>
        <v xml:space="preserve">   </v>
      </c>
    </row>
    <row r="54" spans="1:17" ht="15" customHeight="1" x14ac:dyDescent="0.15">
      <c r="A54" s="150" t="str">
        <f>IFERROR(プログラム[[#This Row],[競技番号]],"")</f>
        <v/>
      </c>
      <c r="B54" s="150" t="str">
        <f>IFERROR(プログラム[[#This Row],[組数]],"")</f>
        <v/>
      </c>
      <c r="C54" s="150" t="str">
        <f>IFERROR(プログラム[[#This Row],[種目コード]],"")</f>
        <v/>
      </c>
      <c r="D54" s="150" t="str">
        <f>IFERROR(プログラム[[#This Row],[距離コード]],"")</f>
        <v/>
      </c>
      <c r="E54" s="150" t="str">
        <f>IFERROR(プログラム[[#This Row],[クラス番号]],"")</f>
        <v/>
      </c>
      <c r="F54" s="150" t="str">
        <f>IFERROR(プログラム[[#This Row],[性別コード]],"")</f>
        <v/>
      </c>
      <c r="G54" s="150" t="str">
        <f>IFERROR(プログラム[[#This Row],[予決コード]],"")</f>
        <v/>
      </c>
      <c r="H54" s="153" t="str">
        <f>IFERROR(プログラム[[#This Row],[日付]],"")</f>
        <v/>
      </c>
      <c r="I54" s="150" t="str">
        <f>IFERROR(プログラム[[#This Row],[予選競技番号]],"")</f>
        <v/>
      </c>
      <c r="J54" s="150" t="str">
        <f>IFERROR(VLOOKUP(C54,色々!L:M,2,0),"")</f>
        <v/>
      </c>
      <c r="K54" s="150" t="str">
        <f>IFERROR(VLOOKUP(D54,色々!P:R,3,0),"")</f>
        <v/>
      </c>
      <c r="L54" s="150" t="str">
        <f>IFERROR(VLOOKUP(D54,色々!A:B,2,0),"")</f>
        <v/>
      </c>
      <c r="M54" s="150" t="str">
        <f t="shared" si="0"/>
        <v/>
      </c>
      <c r="N54" s="150" t="str">
        <f>IFERROR(VLOOKUP(E54,クラス!B:C,2,0),"")</f>
        <v/>
      </c>
      <c r="O54" s="150" t="str">
        <f>IFERROR(VLOOKUP(F54,色々!P:Q,2,0),"")</f>
        <v/>
      </c>
      <c r="P54" s="150" t="str">
        <f>IFERROR(VLOOKUP(G54,色々!D:E,2,0),"")</f>
        <v/>
      </c>
      <c r="Q54" s="150" t="str">
        <f t="shared" si="1"/>
        <v xml:space="preserve">   </v>
      </c>
    </row>
    <row r="55" spans="1:17" ht="15" customHeight="1" x14ac:dyDescent="0.15">
      <c r="A55" s="150" t="str">
        <f>IFERROR(プログラム[[#This Row],[競技番号]],"")</f>
        <v/>
      </c>
      <c r="B55" s="150" t="str">
        <f>IFERROR(プログラム[[#This Row],[組数]],"")</f>
        <v/>
      </c>
      <c r="C55" s="150" t="str">
        <f>IFERROR(プログラム[[#This Row],[種目コード]],"")</f>
        <v/>
      </c>
      <c r="D55" s="150" t="str">
        <f>IFERROR(プログラム[[#This Row],[距離コード]],"")</f>
        <v/>
      </c>
      <c r="E55" s="150" t="str">
        <f>IFERROR(プログラム[[#This Row],[クラス番号]],"")</f>
        <v/>
      </c>
      <c r="F55" s="150" t="str">
        <f>IFERROR(プログラム[[#This Row],[性別コード]],"")</f>
        <v/>
      </c>
      <c r="G55" s="150" t="str">
        <f>IFERROR(プログラム[[#This Row],[予決コード]],"")</f>
        <v/>
      </c>
      <c r="H55" s="153" t="str">
        <f>IFERROR(プログラム[[#This Row],[日付]],"")</f>
        <v/>
      </c>
      <c r="I55" s="150" t="str">
        <f>IFERROR(プログラム[[#This Row],[予選競技番号]],"")</f>
        <v/>
      </c>
      <c r="J55" s="150" t="str">
        <f>IFERROR(VLOOKUP(C55,色々!L:M,2,0),"")</f>
        <v/>
      </c>
      <c r="K55" s="150" t="str">
        <f>IFERROR(VLOOKUP(D55,色々!P:R,3,0),"")</f>
        <v/>
      </c>
      <c r="L55" s="150" t="str">
        <f>IFERROR(VLOOKUP(D55,色々!A:B,2,0),"")</f>
        <v/>
      </c>
      <c r="M55" s="150" t="str">
        <f t="shared" si="0"/>
        <v/>
      </c>
      <c r="N55" s="150" t="str">
        <f>IFERROR(VLOOKUP(E55,クラス!B:C,2,0),"")</f>
        <v/>
      </c>
      <c r="O55" s="150" t="str">
        <f>IFERROR(VLOOKUP(F55,色々!P:Q,2,0),"")</f>
        <v/>
      </c>
      <c r="P55" s="150" t="str">
        <f>IFERROR(VLOOKUP(G55,色々!D:E,2,0),"")</f>
        <v/>
      </c>
      <c r="Q55" s="150" t="str">
        <f t="shared" si="1"/>
        <v xml:space="preserve">   </v>
      </c>
    </row>
    <row r="56" spans="1:17" ht="15" customHeight="1" x14ac:dyDescent="0.15">
      <c r="A56" s="150" t="str">
        <f>IFERROR(プログラム[[#This Row],[競技番号]],"")</f>
        <v/>
      </c>
      <c r="B56" s="150" t="str">
        <f>IFERROR(プログラム[[#This Row],[組数]],"")</f>
        <v/>
      </c>
      <c r="C56" s="150" t="str">
        <f>IFERROR(プログラム[[#This Row],[種目コード]],"")</f>
        <v/>
      </c>
      <c r="D56" s="150" t="str">
        <f>IFERROR(プログラム[[#This Row],[距離コード]],"")</f>
        <v/>
      </c>
      <c r="E56" s="150" t="str">
        <f>IFERROR(プログラム[[#This Row],[クラス番号]],"")</f>
        <v/>
      </c>
      <c r="F56" s="150" t="str">
        <f>IFERROR(プログラム[[#This Row],[性別コード]],"")</f>
        <v/>
      </c>
      <c r="G56" s="150" t="str">
        <f>IFERROR(プログラム[[#This Row],[予決コード]],"")</f>
        <v/>
      </c>
      <c r="H56" s="153" t="str">
        <f>IFERROR(プログラム[[#This Row],[日付]],"")</f>
        <v/>
      </c>
      <c r="I56" s="150" t="str">
        <f>IFERROR(プログラム[[#This Row],[予選競技番号]],"")</f>
        <v/>
      </c>
      <c r="J56" s="150" t="str">
        <f>IFERROR(VLOOKUP(C56,色々!L:M,2,0),"")</f>
        <v/>
      </c>
      <c r="K56" s="150" t="str">
        <f>IFERROR(VLOOKUP(D56,色々!P:R,3,0),"")</f>
        <v/>
      </c>
      <c r="L56" s="150" t="str">
        <f>IFERROR(VLOOKUP(D56,色々!A:B,2,0),"")</f>
        <v/>
      </c>
      <c r="M56" s="150" t="str">
        <f t="shared" si="0"/>
        <v/>
      </c>
      <c r="N56" s="150" t="str">
        <f>IFERROR(VLOOKUP(E56,クラス!B:C,2,0),"")</f>
        <v/>
      </c>
      <c r="O56" s="150" t="str">
        <f>IFERROR(VLOOKUP(F56,色々!P:Q,2,0),"")</f>
        <v/>
      </c>
      <c r="P56" s="150" t="str">
        <f>IFERROR(VLOOKUP(G56,色々!D:E,2,0),"")</f>
        <v/>
      </c>
      <c r="Q56" s="150" t="str">
        <f t="shared" si="1"/>
        <v xml:space="preserve">   </v>
      </c>
    </row>
    <row r="57" spans="1:17" ht="15" customHeight="1" x14ac:dyDescent="0.15">
      <c r="A57" s="150" t="str">
        <f>IFERROR(プログラム[[#This Row],[競技番号]],"")</f>
        <v/>
      </c>
      <c r="B57" s="150" t="str">
        <f>IFERROR(プログラム[[#This Row],[組数]],"")</f>
        <v/>
      </c>
      <c r="C57" s="150" t="str">
        <f>IFERROR(プログラム[[#This Row],[種目コード]],"")</f>
        <v/>
      </c>
      <c r="D57" s="150" t="str">
        <f>IFERROR(プログラム[[#This Row],[距離コード]],"")</f>
        <v/>
      </c>
      <c r="E57" s="150" t="str">
        <f>IFERROR(プログラム[[#This Row],[クラス番号]],"")</f>
        <v/>
      </c>
      <c r="F57" s="150" t="str">
        <f>IFERROR(プログラム[[#This Row],[性別コード]],"")</f>
        <v/>
      </c>
      <c r="G57" s="150" t="str">
        <f>IFERROR(プログラム[[#This Row],[予決コード]],"")</f>
        <v/>
      </c>
      <c r="H57" s="153" t="str">
        <f>IFERROR(プログラム[[#This Row],[日付]],"")</f>
        <v/>
      </c>
      <c r="I57" s="150" t="str">
        <f>IFERROR(プログラム[[#This Row],[予選競技番号]],"")</f>
        <v/>
      </c>
      <c r="J57" s="150" t="str">
        <f>IFERROR(VLOOKUP(C57,色々!L:M,2,0),"")</f>
        <v/>
      </c>
      <c r="K57" s="150" t="str">
        <f>IFERROR(VLOOKUP(D57,色々!P:R,3,0),"")</f>
        <v/>
      </c>
      <c r="L57" s="150" t="str">
        <f>IFERROR(VLOOKUP(D57,色々!A:B,2,0),"")</f>
        <v/>
      </c>
      <c r="M57" s="150" t="str">
        <f t="shared" si="0"/>
        <v/>
      </c>
      <c r="N57" s="150" t="str">
        <f>IFERROR(VLOOKUP(E57,クラス!B:C,2,0),"")</f>
        <v/>
      </c>
      <c r="O57" s="150" t="str">
        <f>IFERROR(VLOOKUP(F57,色々!P:Q,2,0),"")</f>
        <v/>
      </c>
      <c r="P57" s="150" t="str">
        <f>IFERROR(VLOOKUP(G57,色々!D:E,2,0),"")</f>
        <v/>
      </c>
      <c r="Q57" s="150" t="str">
        <f t="shared" si="1"/>
        <v xml:space="preserve">   </v>
      </c>
    </row>
    <row r="58" spans="1:17" ht="15" customHeight="1" x14ac:dyDescent="0.15">
      <c r="A58" s="150" t="str">
        <f>IFERROR(プログラム[[#This Row],[競技番号]],"")</f>
        <v/>
      </c>
      <c r="B58" s="150" t="str">
        <f>IFERROR(プログラム[[#This Row],[組数]],"")</f>
        <v/>
      </c>
      <c r="C58" s="150" t="str">
        <f>IFERROR(プログラム[[#This Row],[種目コード]],"")</f>
        <v/>
      </c>
      <c r="D58" s="150" t="str">
        <f>IFERROR(プログラム[[#This Row],[距離コード]],"")</f>
        <v/>
      </c>
      <c r="E58" s="150" t="str">
        <f>IFERROR(プログラム[[#This Row],[クラス番号]],"")</f>
        <v/>
      </c>
      <c r="F58" s="150" t="str">
        <f>IFERROR(プログラム[[#This Row],[性別コード]],"")</f>
        <v/>
      </c>
      <c r="G58" s="150" t="str">
        <f>IFERROR(プログラム[[#This Row],[予決コード]],"")</f>
        <v/>
      </c>
      <c r="H58" s="153" t="str">
        <f>IFERROR(プログラム[[#This Row],[日付]],"")</f>
        <v/>
      </c>
      <c r="I58" s="150" t="str">
        <f>IFERROR(プログラム[[#This Row],[予選競技番号]],"")</f>
        <v/>
      </c>
      <c r="J58" s="150" t="str">
        <f>IFERROR(VLOOKUP(C58,色々!L:M,2,0),"")</f>
        <v/>
      </c>
      <c r="K58" s="150" t="str">
        <f>IFERROR(VLOOKUP(D58,色々!P:R,3,0),"")</f>
        <v/>
      </c>
      <c r="L58" s="150" t="str">
        <f>IFERROR(VLOOKUP(D58,色々!A:B,2,0),"")</f>
        <v/>
      </c>
      <c r="M58" s="150" t="str">
        <f t="shared" si="0"/>
        <v/>
      </c>
      <c r="N58" s="150" t="str">
        <f>IFERROR(VLOOKUP(E58,クラス!B:C,2,0),"")</f>
        <v/>
      </c>
      <c r="O58" s="150" t="str">
        <f>IFERROR(VLOOKUP(F58,色々!P:Q,2,0),"")</f>
        <v/>
      </c>
      <c r="P58" s="150" t="str">
        <f>IFERROR(VLOOKUP(G58,色々!D:E,2,0),"")</f>
        <v/>
      </c>
      <c r="Q58" s="150" t="str">
        <f t="shared" si="1"/>
        <v xml:space="preserve">   </v>
      </c>
    </row>
    <row r="59" spans="1:17" ht="15" customHeight="1" x14ac:dyDescent="0.15">
      <c r="A59" s="150" t="str">
        <f>IFERROR(プログラム[[#This Row],[競技番号]],"")</f>
        <v/>
      </c>
      <c r="B59" s="150" t="str">
        <f>IFERROR(プログラム[[#This Row],[組数]],"")</f>
        <v/>
      </c>
      <c r="C59" s="150" t="str">
        <f>IFERROR(プログラム[[#This Row],[種目コード]],"")</f>
        <v/>
      </c>
      <c r="D59" s="150" t="str">
        <f>IFERROR(プログラム[[#This Row],[距離コード]],"")</f>
        <v/>
      </c>
      <c r="E59" s="150" t="str">
        <f>IFERROR(プログラム[[#This Row],[クラス番号]],"")</f>
        <v/>
      </c>
      <c r="F59" s="150" t="str">
        <f>IFERROR(プログラム[[#This Row],[性別コード]],"")</f>
        <v/>
      </c>
      <c r="G59" s="150" t="str">
        <f>IFERROR(プログラム[[#This Row],[予決コード]],"")</f>
        <v/>
      </c>
      <c r="H59" s="153" t="str">
        <f>IFERROR(プログラム[[#This Row],[日付]],"")</f>
        <v/>
      </c>
      <c r="I59" s="150" t="str">
        <f>IFERROR(プログラム[[#This Row],[予選競技番号]],"")</f>
        <v/>
      </c>
      <c r="J59" s="150" t="str">
        <f>IFERROR(VLOOKUP(C59,色々!L:M,2,0),"")</f>
        <v/>
      </c>
      <c r="K59" s="150" t="str">
        <f>IFERROR(VLOOKUP(D59,色々!P:R,3,0),"")</f>
        <v/>
      </c>
      <c r="L59" s="150" t="str">
        <f>IFERROR(VLOOKUP(D59,色々!A:B,2,0),"")</f>
        <v/>
      </c>
      <c r="M59" s="150" t="str">
        <f t="shared" si="0"/>
        <v/>
      </c>
      <c r="N59" s="150" t="str">
        <f>IFERROR(VLOOKUP(E59,クラス!B:C,2,0),"")</f>
        <v/>
      </c>
      <c r="O59" s="150" t="str">
        <f>IFERROR(VLOOKUP(F59,色々!P:Q,2,0),"")</f>
        <v/>
      </c>
      <c r="P59" s="150" t="str">
        <f>IFERROR(VLOOKUP(G59,色々!D:E,2,0),"")</f>
        <v/>
      </c>
      <c r="Q59" s="150" t="str">
        <f t="shared" si="1"/>
        <v xml:space="preserve">   </v>
      </c>
    </row>
    <row r="60" spans="1:17" ht="15" customHeight="1" x14ac:dyDescent="0.15">
      <c r="A60" s="150" t="str">
        <f>IFERROR(プログラム[[#This Row],[競技番号]],"")</f>
        <v/>
      </c>
      <c r="B60" s="150" t="str">
        <f>IFERROR(プログラム[[#This Row],[組数]],"")</f>
        <v/>
      </c>
      <c r="C60" s="150" t="str">
        <f>IFERROR(プログラム[[#This Row],[種目コード]],"")</f>
        <v/>
      </c>
      <c r="D60" s="150" t="str">
        <f>IFERROR(プログラム[[#This Row],[距離コード]],"")</f>
        <v/>
      </c>
      <c r="E60" s="150" t="str">
        <f>IFERROR(プログラム[[#This Row],[クラス番号]],"")</f>
        <v/>
      </c>
      <c r="F60" s="150" t="str">
        <f>IFERROR(プログラム[[#This Row],[性別コード]],"")</f>
        <v/>
      </c>
      <c r="G60" s="150" t="str">
        <f>IFERROR(プログラム[[#This Row],[予決コード]],"")</f>
        <v/>
      </c>
      <c r="H60" s="153" t="str">
        <f>IFERROR(プログラム[[#This Row],[日付]],"")</f>
        <v/>
      </c>
      <c r="I60" s="150" t="str">
        <f>IFERROR(プログラム[[#This Row],[予選競技番号]],"")</f>
        <v/>
      </c>
      <c r="J60" s="150" t="str">
        <f>IFERROR(VLOOKUP(C60,色々!L:M,2,0),"")</f>
        <v/>
      </c>
      <c r="K60" s="150" t="str">
        <f>IFERROR(VLOOKUP(D60,色々!P:R,3,0),"")</f>
        <v/>
      </c>
      <c r="L60" s="150" t="str">
        <f>IFERROR(VLOOKUP(D60,色々!A:B,2,0),"")</f>
        <v/>
      </c>
      <c r="M60" s="150" t="str">
        <f t="shared" si="0"/>
        <v/>
      </c>
      <c r="N60" s="150" t="str">
        <f>IFERROR(VLOOKUP(E60,クラス!B:C,2,0),"")</f>
        <v/>
      </c>
      <c r="O60" s="150" t="str">
        <f>IFERROR(VLOOKUP(F60,色々!P:Q,2,0),"")</f>
        <v/>
      </c>
      <c r="P60" s="150" t="str">
        <f>IFERROR(VLOOKUP(G60,色々!D:E,2,0),"")</f>
        <v/>
      </c>
      <c r="Q60" s="150" t="str">
        <f t="shared" si="1"/>
        <v xml:space="preserve">   </v>
      </c>
    </row>
    <row r="61" spans="1:17" ht="15" customHeight="1" x14ac:dyDescent="0.15">
      <c r="A61" s="150" t="str">
        <f>IFERROR(プログラム[[#This Row],[競技番号]],"")</f>
        <v/>
      </c>
      <c r="B61" s="150" t="str">
        <f>IFERROR(プログラム[[#This Row],[組数]],"")</f>
        <v/>
      </c>
      <c r="C61" s="150" t="str">
        <f>IFERROR(プログラム[[#This Row],[種目コード]],"")</f>
        <v/>
      </c>
      <c r="D61" s="150" t="str">
        <f>IFERROR(プログラム[[#This Row],[距離コード]],"")</f>
        <v/>
      </c>
      <c r="E61" s="150" t="str">
        <f>IFERROR(プログラム[[#This Row],[クラス番号]],"")</f>
        <v/>
      </c>
      <c r="F61" s="150" t="str">
        <f>IFERROR(プログラム[[#This Row],[性別コード]],"")</f>
        <v/>
      </c>
      <c r="G61" s="150" t="str">
        <f>IFERROR(プログラム[[#This Row],[予決コード]],"")</f>
        <v/>
      </c>
      <c r="H61" s="153" t="str">
        <f>IFERROR(プログラム[[#This Row],[日付]],"")</f>
        <v/>
      </c>
      <c r="I61" s="150" t="str">
        <f>IFERROR(プログラム[[#This Row],[予選競技番号]],"")</f>
        <v/>
      </c>
      <c r="J61" s="150" t="str">
        <f>IFERROR(VLOOKUP(C61,色々!L:M,2,0),"")</f>
        <v/>
      </c>
      <c r="K61" s="150" t="str">
        <f>IFERROR(VLOOKUP(D61,色々!P:R,3,0),"")</f>
        <v/>
      </c>
      <c r="L61" s="150" t="str">
        <f>IFERROR(VLOOKUP(D61,色々!A:B,2,0),"")</f>
        <v/>
      </c>
      <c r="M61" s="150" t="str">
        <f t="shared" si="0"/>
        <v/>
      </c>
      <c r="N61" s="150" t="str">
        <f>IFERROR(VLOOKUP(E61,クラス!B:C,2,0),"")</f>
        <v/>
      </c>
      <c r="O61" s="150" t="str">
        <f>IFERROR(VLOOKUP(F61,色々!P:Q,2,0),"")</f>
        <v/>
      </c>
      <c r="P61" s="150" t="str">
        <f>IFERROR(VLOOKUP(G61,色々!D:E,2,0),"")</f>
        <v/>
      </c>
      <c r="Q61" s="150" t="str">
        <f t="shared" si="1"/>
        <v xml:space="preserve">   </v>
      </c>
    </row>
    <row r="62" spans="1:17" ht="15" customHeight="1" x14ac:dyDescent="0.15">
      <c r="A62" s="150" t="str">
        <f>IFERROR(プログラム[[#This Row],[競技番号]],"")</f>
        <v/>
      </c>
      <c r="B62" s="150" t="str">
        <f>IFERROR(プログラム[[#This Row],[組数]],"")</f>
        <v/>
      </c>
      <c r="C62" s="150" t="str">
        <f>IFERROR(プログラム[[#This Row],[種目コード]],"")</f>
        <v/>
      </c>
      <c r="D62" s="150" t="str">
        <f>IFERROR(プログラム[[#This Row],[距離コード]],"")</f>
        <v/>
      </c>
      <c r="E62" s="150" t="str">
        <f>IFERROR(プログラム[[#This Row],[クラス番号]],"")</f>
        <v/>
      </c>
      <c r="F62" s="150" t="str">
        <f>IFERROR(プログラム[[#This Row],[性別コード]],"")</f>
        <v/>
      </c>
      <c r="G62" s="150" t="str">
        <f>IFERROR(プログラム[[#This Row],[予決コード]],"")</f>
        <v/>
      </c>
      <c r="H62" s="153" t="str">
        <f>IFERROR(プログラム[[#This Row],[日付]],"")</f>
        <v/>
      </c>
      <c r="I62" s="150" t="str">
        <f>IFERROR(プログラム[[#This Row],[予選競技番号]],"")</f>
        <v/>
      </c>
      <c r="J62" s="150" t="str">
        <f>IFERROR(VLOOKUP(C62,色々!L:M,2,0),"")</f>
        <v/>
      </c>
      <c r="K62" s="150" t="str">
        <f>IFERROR(VLOOKUP(D62,色々!P:R,3,0),"")</f>
        <v/>
      </c>
      <c r="L62" s="150" t="str">
        <f>IFERROR(VLOOKUP(D62,色々!A:B,2,0),"")</f>
        <v/>
      </c>
      <c r="M62" s="150" t="str">
        <f t="shared" si="0"/>
        <v/>
      </c>
      <c r="N62" s="150" t="str">
        <f>IFERROR(VLOOKUP(E62,クラス!B:C,2,0),"")</f>
        <v/>
      </c>
      <c r="O62" s="150" t="str">
        <f>IFERROR(VLOOKUP(F62,色々!P:Q,2,0),"")</f>
        <v/>
      </c>
      <c r="P62" s="150" t="str">
        <f>IFERROR(VLOOKUP(G62,色々!D:E,2,0),"")</f>
        <v/>
      </c>
      <c r="Q62" s="150" t="str">
        <f t="shared" si="1"/>
        <v xml:space="preserve">   </v>
      </c>
    </row>
    <row r="63" spans="1:17" ht="15" customHeight="1" x14ac:dyDescent="0.15">
      <c r="A63" s="150" t="str">
        <f>IFERROR(プログラム[[#This Row],[競技番号]],"")</f>
        <v/>
      </c>
      <c r="B63" s="150" t="str">
        <f>IFERROR(プログラム[[#This Row],[組数]],"")</f>
        <v/>
      </c>
      <c r="C63" s="150" t="str">
        <f>IFERROR(プログラム[[#This Row],[種目コード]],"")</f>
        <v/>
      </c>
      <c r="D63" s="150" t="str">
        <f>IFERROR(プログラム[[#This Row],[距離コード]],"")</f>
        <v/>
      </c>
      <c r="E63" s="150" t="str">
        <f>IFERROR(プログラム[[#This Row],[クラス番号]],"")</f>
        <v/>
      </c>
      <c r="F63" s="150" t="str">
        <f>IFERROR(プログラム[[#This Row],[性別コード]],"")</f>
        <v/>
      </c>
      <c r="G63" s="150" t="str">
        <f>IFERROR(プログラム[[#This Row],[予決コード]],"")</f>
        <v/>
      </c>
      <c r="H63" s="153" t="str">
        <f>IFERROR(プログラム[[#This Row],[日付]],"")</f>
        <v/>
      </c>
      <c r="I63" s="150" t="str">
        <f>IFERROR(プログラム[[#This Row],[予選競技番号]],"")</f>
        <v/>
      </c>
      <c r="J63" s="150" t="str">
        <f>IFERROR(VLOOKUP(C63,色々!L:M,2,0),"")</f>
        <v/>
      </c>
      <c r="K63" s="150" t="str">
        <f>IFERROR(VLOOKUP(D63,色々!P:R,3,0),"")</f>
        <v/>
      </c>
      <c r="L63" s="150" t="str">
        <f>IFERROR(VLOOKUP(D63,色々!A:B,2,0),"")</f>
        <v/>
      </c>
      <c r="M63" s="150" t="str">
        <f t="shared" si="0"/>
        <v/>
      </c>
      <c r="N63" s="150" t="str">
        <f>IFERROR(VLOOKUP(E63,クラス!B:C,2,0),"")</f>
        <v/>
      </c>
      <c r="O63" s="150" t="str">
        <f>IFERROR(VLOOKUP(F63,色々!P:Q,2,0),"")</f>
        <v/>
      </c>
      <c r="P63" s="150" t="str">
        <f>IFERROR(VLOOKUP(G63,色々!D:E,2,0),"")</f>
        <v/>
      </c>
      <c r="Q63" s="150" t="str">
        <f t="shared" si="1"/>
        <v xml:space="preserve">   </v>
      </c>
    </row>
    <row r="64" spans="1:17" ht="15" customHeight="1" x14ac:dyDescent="0.15">
      <c r="A64" s="150" t="str">
        <f>IFERROR(プログラム[[#This Row],[競技番号]],"")</f>
        <v/>
      </c>
      <c r="B64" s="150" t="str">
        <f>IFERROR(プログラム[[#This Row],[組数]],"")</f>
        <v/>
      </c>
      <c r="C64" s="150" t="str">
        <f>IFERROR(プログラム[[#This Row],[種目コード]],"")</f>
        <v/>
      </c>
      <c r="D64" s="150" t="str">
        <f>IFERROR(プログラム[[#This Row],[距離コード]],"")</f>
        <v/>
      </c>
      <c r="E64" s="150" t="str">
        <f>IFERROR(プログラム[[#This Row],[クラス番号]],"")</f>
        <v/>
      </c>
      <c r="F64" s="150" t="str">
        <f>IFERROR(プログラム[[#This Row],[性別コード]],"")</f>
        <v/>
      </c>
      <c r="G64" s="150" t="str">
        <f>IFERROR(プログラム[[#This Row],[予決コード]],"")</f>
        <v/>
      </c>
      <c r="H64" s="153" t="str">
        <f>IFERROR(プログラム[[#This Row],[日付]],"")</f>
        <v/>
      </c>
      <c r="I64" s="150" t="str">
        <f>IFERROR(プログラム[[#This Row],[予選競技番号]],"")</f>
        <v/>
      </c>
      <c r="J64" s="150" t="str">
        <f>IFERROR(VLOOKUP(C64,色々!L:M,2,0),"")</f>
        <v/>
      </c>
      <c r="K64" s="150" t="str">
        <f>IFERROR(VLOOKUP(D64,色々!P:R,3,0),"")</f>
        <v/>
      </c>
      <c r="L64" s="150" t="str">
        <f>IFERROR(VLOOKUP(D64,色々!A:B,2,0),"")</f>
        <v/>
      </c>
      <c r="M64" s="150" t="str">
        <f t="shared" si="0"/>
        <v/>
      </c>
      <c r="N64" s="150" t="str">
        <f>IFERROR(VLOOKUP(E64,クラス!B:C,2,0),"")</f>
        <v/>
      </c>
      <c r="O64" s="150" t="str">
        <f>IFERROR(VLOOKUP(F64,色々!P:Q,2,0),"")</f>
        <v/>
      </c>
      <c r="P64" s="150" t="str">
        <f>IFERROR(VLOOKUP(G64,色々!D:E,2,0),"")</f>
        <v/>
      </c>
      <c r="Q64" s="150" t="str">
        <f t="shared" si="1"/>
        <v xml:space="preserve">   </v>
      </c>
    </row>
    <row r="65" spans="1:17" ht="15" customHeight="1" x14ac:dyDescent="0.15">
      <c r="A65" s="150" t="str">
        <f>IFERROR(プログラム[[#This Row],[競技番号]],"")</f>
        <v/>
      </c>
      <c r="B65" s="150" t="str">
        <f>IFERROR(プログラム[[#This Row],[組数]],"")</f>
        <v/>
      </c>
      <c r="C65" s="150" t="str">
        <f>IFERROR(プログラム[[#This Row],[種目コード]],"")</f>
        <v/>
      </c>
      <c r="D65" s="150" t="str">
        <f>IFERROR(プログラム[[#This Row],[距離コード]],"")</f>
        <v/>
      </c>
      <c r="E65" s="150" t="str">
        <f>IFERROR(プログラム[[#This Row],[クラス番号]],"")</f>
        <v/>
      </c>
      <c r="F65" s="150" t="str">
        <f>IFERROR(プログラム[[#This Row],[性別コード]],"")</f>
        <v/>
      </c>
      <c r="G65" s="150" t="str">
        <f>IFERROR(プログラム[[#This Row],[予決コード]],"")</f>
        <v/>
      </c>
      <c r="H65" s="153" t="str">
        <f>IFERROR(プログラム[[#This Row],[日付]],"")</f>
        <v/>
      </c>
      <c r="I65" s="150" t="str">
        <f>IFERROR(プログラム[[#This Row],[予選競技番号]],"")</f>
        <v/>
      </c>
      <c r="J65" s="150" t="str">
        <f>IFERROR(VLOOKUP(C65,色々!L:M,2,0),"")</f>
        <v/>
      </c>
      <c r="K65" s="150" t="str">
        <f>IFERROR(VLOOKUP(D65,色々!P:R,3,0),"")</f>
        <v/>
      </c>
      <c r="L65" s="150" t="str">
        <f>IFERROR(VLOOKUP(D65,色々!A:B,2,0),"")</f>
        <v/>
      </c>
      <c r="M65" s="150" t="str">
        <f t="shared" si="0"/>
        <v/>
      </c>
      <c r="N65" s="150" t="str">
        <f>IFERROR(VLOOKUP(E65,クラス!B:C,2,0),"")</f>
        <v/>
      </c>
      <c r="O65" s="150" t="str">
        <f>IFERROR(VLOOKUP(F65,色々!P:Q,2,0),"")</f>
        <v/>
      </c>
      <c r="P65" s="150" t="str">
        <f>IFERROR(VLOOKUP(G65,色々!D:E,2,0),"")</f>
        <v/>
      </c>
      <c r="Q65" s="150" t="str">
        <f t="shared" si="1"/>
        <v xml:space="preserve">   </v>
      </c>
    </row>
    <row r="66" spans="1:17" ht="15" customHeight="1" x14ac:dyDescent="0.15">
      <c r="A66" s="150" t="str">
        <f>IFERROR(プログラム[[#This Row],[競技番号]],"")</f>
        <v/>
      </c>
      <c r="B66" s="150" t="str">
        <f>IFERROR(プログラム[[#This Row],[組数]],"")</f>
        <v/>
      </c>
      <c r="C66" s="150" t="str">
        <f>IFERROR(プログラム[[#This Row],[種目コード]],"")</f>
        <v/>
      </c>
      <c r="D66" s="150" t="str">
        <f>IFERROR(プログラム[[#This Row],[距離コード]],"")</f>
        <v/>
      </c>
      <c r="E66" s="150" t="str">
        <f>IFERROR(プログラム[[#This Row],[クラス番号]],"")</f>
        <v/>
      </c>
      <c r="F66" s="150" t="str">
        <f>IFERROR(プログラム[[#This Row],[性別コード]],"")</f>
        <v/>
      </c>
      <c r="G66" s="150" t="str">
        <f>IFERROR(プログラム[[#This Row],[予決コード]],"")</f>
        <v/>
      </c>
      <c r="H66" s="153" t="str">
        <f>IFERROR(プログラム[[#This Row],[日付]],"")</f>
        <v/>
      </c>
      <c r="I66" s="150" t="str">
        <f>IFERROR(プログラム[[#This Row],[予選競技番号]],"")</f>
        <v/>
      </c>
      <c r="J66" s="150" t="str">
        <f>IFERROR(VLOOKUP(C66,色々!L:M,2,0),"")</f>
        <v/>
      </c>
      <c r="K66" s="150" t="str">
        <f>IFERROR(VLOOKUP(D66,色々!P:R,3,0),"")</f>
        <v/>
      </c>
      <c r="L66" s="150" t="str">
        <f>IFERROR(VLOOKUP(D66,色々!A:B,2,0),"")</f>
        <v/>
      </c>
      <c r="M66" s="150" t="str">
        <f t="shared" si="0"/>
        <v/>
      </c>
      <c r="N66" s="150" t="str">
        <f>IFERROR(VLOOKUP(E66,クラス!B:C,2,0),"")</f>
        <v/>
      </c>
      <c r="O66" s="150" t="str">
        <f>IFERROR(VLOOKUP(F66,色々!P:Q,2,0),"")</f>
        <v/>
      </c>
      <c r="P66" s="150" t="str">
        <f>IFERROR(VLOOKUP(G66,色々!D:E,2,0),"")</f>
        <v/>
      </c>
      <c r="Q66" s="150" t="str">
        <f t="shared" si="1"/>
        <v xml:space="preserve">   </v>
      </c>
    </row>
    <row r="67" spans="1:17" ht="15" customHeight="1" x14ac:dyDescent="0.15">
      <c r="A67" s="150" t="str">
        <f>IFERROR(プログラム[[#This Row],[競技番号]],"")</f>
        <v/>
      </c>
      <c r="B67" s="150" t="str">
        <f>IFERROR(プログラム[[#This Row],[組数]],"")</f>
        <v/>
      </c>
      <c r="C67" s="150" t="str">
        <f>IFERROR(プログラム[[#This Row],[種目コード]],"")</f>
        <v/>
      </c>
      <c r="D67" s="150" t="str">
        <f>IFERROR(プログラム[[#This Row],[距離コード]],"")</f>
        <v/>
      </c>
      <c r="E67" s="150" t="str">
        <f>IFERROR(プログラム[[#This Row],[クラス番号]],"")</f>
        <v/>
      </c>
      <c r="F67" s="150" t="str">
        <f>IFERROR(プログラム[[#This Row],[性別コード]],"")</f>
        <v/>
      </c>
      <c r="G67" s="150" t="str">
        <f>IFERROR(プログラム[[#This Row],[予決コード]],"")</f>
        <v/>
      </c>
      <c r="H67" s="153" t="str">
        <f>IFERROR(プログラム[[#This Row],[日付]],"")</f>
        <v/>
      </c>
      <c r="I67" s="150" t="str">
        <f>IFERROR(プログラム[[#This Row],[予選競技番号]],"")</f>
        <v/>
      </c>
      <c r="J67" s="150" t="str">
        <f>IFERROR(VLOOKUP(C67,色々!L:M,2,0),"")</f>
        <v/>
      </c>
      <c r="K67" s="150" t="str">
        <f>IFERROR(VLOOKUP(D67,色々!P:R,3,0),"")</f>
        <v/>
      </c>
      <c r="L67" s="150" t="str">
        <f>IFERROR(VLOOKUP(D67,色々!A:B,2,0),"")</f>
        <v/>
      </c>
      <c r="M67" s="150" t="str">
        <f t="shared" ref="M67:M130" si="2">IF(OR(C67=6,C67=7),K67,L67)</f>
        <v/>
      </c>
      <c r="N67" s="150" t="str">
        <f>IFERROR(VLOOKUP(E67,クラス!B:C,2,0),"")</f>
        <v/>
      </c>
      <c r="O67" s="150" t="str">
        <f>IFERROR(VLOOKUP(F67,色々!P:Q,2,0),"")</f>
        <v/>
      </c>
      <c r="P67" s="150" t="str">
        <f>IFERROR(VLOOKUP(G67,色々!D:E,2,0),"")</f>
        <v/>
      </c>
      <c r="Q67" s="150" t="str">
        <f t="shared" ref="Q67:Q130" si="3">CONCATENATE(N67," ",O67, M67," ",J67," ",P67)</f>
        <v xml:space="preserve">   </v>
      </c>
    </row>
    <row r="68" spans="1:17" ht="15" customHeight="1" x14ac:dyDescent="0.15">
      <c r="A68" s="150" t="str">
        <f>IFERROR(プログラム[[#This Row],[競技番号]],"")</f>
        <v/>
      </c>
      <c r="B68" s="150" t="str">
        <f>IFERROR(プログラム[[#This Row],[組数]],"")</f>
        <v/>
      </c>
      <c r="C68" s="150" t="str">
        <f>IFERROR(プログラム[[#This Row],[種目コード]],"")</f>
        <v/>
      </c>
      <c r="D68" s="150" t="str">
        <f>IFERROR(プログラム[[#This Row],[距離コード]],"")</f>
        <v/>
      </c>
      <c r="E68" s="150" t="str">
        <f>IFERROR(プログラム[[#This Row],[クラス番号]],"")</f>
        <v/>
      </c>
      <c r="F68" s="150" t="str">
        <f>IFERROR(プログラム[[#This Row],[性別コード]],"")</f>
        <v/>
      </c>
      <c r="G68" s="150" t="str">
        <f>IFERROR(プログラム[[#This Row],[予決コード]],"")</f>
        <v/>
      </c>
      <c r="H68" s="153" t="str">
        <f>IFERROR(プログラム[[#This Row],[日付]],"")</f>
        <v/>
      </c>
      <c r="I68" s="150" t="str">
        <f>IFERROR(プログラム[[#This Row],[予選競技番号]],"")</f>
        <v/>
      </c>
      <c r="J68" s="150" t="str">
        <f>IFERROR(VLOOKUP(C68,色々!L:M,2,0),"")</f>
        <v/>
      </c>
      <c r="K68" s="150" t="str">
        <f>IFERROR(VLOOKUP(D68,色々!P:R,3,0),"")</f>
        <v/>
      </c>
      <c r="L68" s="150" t="str">
        <f>IFERROR(VLOOKUP(D68,色々!A:B,2,0),"")</f>
        <v/>
      </c>
      <c r="M68" s="150" t="str">
        <f t="shared" si="2"/>
        <v/>
      </c>
      <c r="N68" s="150" t="str">
        <f>IFERROR(VLOOKUP(E68,クラス!B:C,2,0),"")</f>
        <v/>
      </c>
      <c r="O68" s="150" t="str">
        <f>IFERROR(VLOOKUP(F68,色々!P:Q,2,0),"")</f>
        <v/>
      </c>
      <c r="P68" s="150" t="str">
        <f>IFERROR(VLOOKUP(G68,色々!D:E,2,0),"")</f>
        <v/>
      </c>
      <c r="Q68" s="150" t="str">
        <f t="shared" si="3"/>
        <v xml:space="preserve">   </v>
      </c>
    </row>
    <row r="69" spans="1:17" ht="15" customHeight="1" x14ac:dyDescent="0.15">
      <c r="A69" s="150" t="str">
        <f>IFERROR(プログラム[[#This Row],[競技番号]],"")</f>
        <v/>
      </c>
      <c r="B69" s="150" t="str">
        <f>IFERROR(プログラム[[#This Row],[組数]],"")</f>
        <v/>
      </c>
      <c r="C69" s="150" t="str">
        <f>IFERROR(プログラム[[#This Row],[種目コード]],"")</f>
        <v/>
      </c>
      <c r="D69" s="150" t="str">
        <f>IFERROR(プログラム[[#This Row],[距離コード]],"")</f>
        <v/>
      </c>
      <c r="E69" s="150" t="str">
        <f>IFERROR(プログラム[[#This Row],[クラス番号]],"")</f>
        <v/>
      </c>
      <c r="F69" s="150" t="str">
        <f>IFERROR(プログラム[[#This Row],[性別コード]],"")</f>
        <v/>
      </c>
      <c r="G69" s="150" t="str">
        <f>IFERROR(プログラム[[#This Row],[予決コード]],"")</f>
        <v/>
      </c>
      <c r="H69" s="153" t="str">
        <f>IFERROR(プログラム[[#This Row],[日付]],"")</f>
        <v/>
      </c>
      <c r="I69" s="150" t="str">
        <f>IFERROR(プログラム[[#This Row],[予選競技番号]],"")</f>
        <v/>
      </c>
      <c r="J69" s="150" t="str">
        <f>IFERROR(VLOOKUP(C69,色々!L:M,2,0),"")</f>
        <v/>
      </c>
      <c r="K69" s="150" t="str">
        <f>IFERROR(VLOOKUP(D69,色々!P:R,3,0),"")</f>
        <v/>
      </c>
      <c r="L69" s="150" t="str">
        <f>IFERROR(VLOOKUP(D69,色々!A:B,2,0),"")</f>
        <v/>
      </c>
      <c r="M69" s="150" t="str">
        <f t="shared" si="2"/>
        <v/>
      </c>
      <c r="N69" s="150" t="str">
        <f>IFERROR(VLOOKUP(E69,クラス!B:C,2,0),"")</f>
        <v/>
      </c>
      <c r="O69" s="150" t="str">
        <f>IFERROR(VLOOKUP(F69,色々!P:Q,2,0),"")</f>
        <v/>
      </c>
      <c r="P69" s="150" t="str">
        <f>IFERROR(VLOOKUP(G69,色々!D:E,2,0),"")</f>
        <v/>
      </c>
      <c r="Q69" s="150" t="str">
        <f t="shared" si="3"/>
        <v xml:space="preserve">   </v>
      </c>
    </row>
    <row r="70" spans="1:17" ht="15" customHeight="1" x14ac:dyDescent="0.15">
      <c r="A70" s="150" t="str">
        <f>IFERROR(プログラム[[#This Row],[競技番号]],"")</f>
        <v/>
      </c>
      <c r="B70" s="150" t="str">
        <f>IFERROR(プログラム[[#This Row],[組数]],"")</f>
        <v/>
      </c>
      <c r="C70" s="150" t="str">
        <f>IFERROR(プログラム[[#This Row],[種目コード]],"")</f>
        <v/>
      </c>
      <c r="D70" s="150" t="str">
        <f>IFERROR(プログラム[[#This Row],[距離コード]],"")</f>
        <v/>
      </c>
      <c r="E70" s="150" t="str">
        <f>IFERROR(プログラム[[#This Row],[クラス番号]],"")</f>
        <v/>
      </c>
      <c r="F70" s="150" t="str">
        <f>IFERROR(プログラム[[#This Row],[性別コード]],"")</f>
        <v/>
      </c>
      <c r="G70" s="150" t="str">
        <f>IFERROR(プログラム[[#This Row],[予決コード]],"")</f>
        <v/>
      </c>
      <c r="H70" s="153" t="str">
        <f>IFERROR(プログラム[[#This Row],[日付]],"")</f>
        <v/>
      </c>
      <c r="I70" s="150" t="str">
        <f>IFERROR(プログラム[[#This Row],[予選競技番号]],"")</f>
        <v/>
      </c>
      <c r="J70" s="150" t="str">
        <f>IFERROR(VLOOKUP(C70,色々!L:M,2,0),"")</f>
        <v/>
      </c>
      <c r="K70" s="150" t="str">
        <f>IFERROR(VLOOKUP(D70,色々!P:R,3,0),"")</f>
        <v/>
      </c>
      <c r="L70" s="150" t="str">
        <f>IFERROR(VLOOKUP(D70,色々!A:B,2,0),"")</f>
        <v/>
      </c>
      <c r="M70" s="150" t="str">
        <f t="shared" si="2"/>
        <v/>
      </c>
      <c r="N70" s="150" t="str">
        <f>IFERROR(VLOOKUP(E70,クラス!B:C,2,0),"")</f>
        <v/>
      </c>
      <c r="O70" s="150" t="str">
        <f>IFERROR(VLOOKUP(F70,色々!P:Q,2,0),"")</f>
        <v/>
      </c>
      <c r="P70" s="150" t="str">
        <f>IFERROR(VLOOKUP(G70,色々!D:E,2,0),"")</f>
        <v/>
      </c>
      <c r="Q70" s="150" t="str">
        <f t="shared" si="3"/>
        <v xml:space="preserve">   </v>
      </c>
    </row>
    <row r="71" spans="1:17" ht="15" customHeight="1" x14ac:dyDescent="0.15">
      <c r="A71" s="150" t="str">
        <f>IFERROR(プログラム[[#This Row],[競技番号]],"")</f>
        <v/>
      </c>
      <c r="B71" s="150" t="str">
        <f>IFERROR(プログラム[[#This Row],[組数]],"")</f>
        <v/>
      </c>
      <c r="C71" s="150" t="str">
        <f>IFERROR(プログラム[[#This Row],[種目コード]],"")</f>
        <v/>
      </c>
      <c r="D71" s="150" t="str">
        <f>IFERROR(プログラム[[#This Row],[距離コード]],"")</f>
        <v/>
      </c>
      <c r="E71" s="150" t="str">
        <f>IFERROR(プログラム[[#This Row],[クラス番号]],"")</f>
        <v/>
      </c>
      <c r="F71" s="150" t="str">
        <f>IFERROR(プログラム[[#This Row],[性別コード]],"")</f>
        <v/>
      </c>
      <c r="G71" s="150" t="str">
        <f>IFERROR(プログラム[[#This Row],[予決コード]],"")</f>
        <v/>
      </c>
      <c r="H71" s="153" t="str">
        <f>IFERROR(プログラム[[#This Row],[日付]],"")</f>
        <v/>
      </c>
      <c r="I71" s="150" t="str">
        <f>IFERROR(プログラム[[#This Row],[予選競技番号]],"")</f>
        <v/>
      </c>
      <c r="J71" s="150" t="str">
        <f>IFERROR(VLOOKUP(C71,色々!L:M,2,0),"")</f>
        <v/>
      </c>
      <c r="K71" s="150" t="str">
        <f>IFERROR(VLOOKUP(D71,色々!P:R,3,0),"")</f>
        <v/>
      </c>
      <c r="L71" s="150" t="str">
        <f>IFERROR(VLOOKUP(D71,色々!A:B,2,0),"")</f>
        <v/>
      </c>
      <c r="M71" s="150" t="str">
        <f t="shared" si="2"/>
        <v/>
      </c>
      <c r="N71" s="150" t="str">
        <f>IFERROR(VLOOKUP(E71,クラス!B:C,2,0),"")</f>
        <v/>
      </c>
      <c r="O71" s="150" t="str">
        <f>IFERROR(VLOOKUP(F71,色々!P:Q,2,0),"")</f>
        <v/>
      </c>
      <c r="P71" s="150" t="str">
        <f>IFERROR(VLOOKUP(G71,色々!D:E,2,0),"")</f>
        <v/>
      </c>
      <c r="Q71" s="150" t="str">
        <f t="shared" si="3"/>
        <v xml:space="preserve">   </v>
      </c>
    </row>
    <row r="72" spans="1:17" ht="15" customHeight="1" x14ac:dyDescent="0.15">
      <c r="A72" s="150" t="str">
        <f>IFERROR(プログラム[[#This Row],[競技番号]],"")</f>
        <v/>
      </c>
      <c r="B72" s="150" t="str">
        <f>IFERROR(プログラム[[#This Row],[組数]],"")</f>
        <v/>
      </c>
      <c r="C72" s="150" t="str">
        <f>IFERROR(プログラム[[#This Row],[種目コード]],"")</f>
        <v/>
      </c>
      <c r="D72" s="150" t="str">
        <f>IFERROR(プログラム[[#This Row],[距離コード]],"")</f>
        <v/>
      </c>
      <c r="E72" s="150" t="str">
        <f>IFERROR(プログラム[[#This Row],[クラス番号]],"")</f>
        <v/>
      </c>
      <c r="F72" s="150" t="str">
        <f>IFERROR(プログラム[[#This Row],[性別コード]],"")</f>
        <v/>
      </c>
      <c r="G72" s="150" t="str">
        <f>IFERROR(プログラム[[#This Row],[予決コード]],"")</f>
        <v/>
      </c>
      <c r="H72" s="153" t="str">
        <f>IFERROR(プログラム[[#This Row],[日付]],"")</f>
        <v/>
      </c>
      <c r="I72" s="150" t="str">
        <f>IFERROR(プログラム[[#This Row],[予選競技番号]],"")</f>
        <v/>
      </c>
      <c r="J72" s="150" t="str">
        <f>IFERROR(VLOOKUP(C72,色々!L:M,2,0),"")</f>
        <v/>
      </c>
      <c r="K72" s="150" t="str">
        <f>IFERROR(VLOOKUP(D72,色々!P:R,3,0),"")</f>
        <v/>
      </c>
      <c r="L72" s="150" t="str">
        <f>IFERROR(VLOOKUP(D72,色々!A:B,2,0),"")</f>
        <v/>
      </c>
      <c r="M72" s="150" t="str">
        <f t="shared" si="2"/>
        <v/>
      </c>
      <c r="N72" s="150" t="str">
        <f>IFERROR(VLOOKUP(E72,クラス!B:C,2,0),"")</f>
        <v/>
      </c>
      <c r="O72" s="150" t="str">
        <f>IFERROR(VLOOKUP(F72,色々!P:Q,2,0),"")</f>
        <v/>
      </c>
      <c r="P72" s="150" t="str">
        <f>IFERROR(VLOOKUP(G72,色々!D:E,2,0),"")</f>
        <v/>
      </c>
      <c r="Q72" s="150" t="str">
        <f t="shared" si="3"/>
        <v xml:space="preserve">   </v>
      </c>
    </row>
    <row r="73" spans="1:17" ht="15" customHeight="1" x14ac:dyDescent="0.15">
      <c r="A73" s="150" t="str">
        <f>IFERROR(プログラム[[#This Row],[競技番号]],"")</f>
        <v/>
      </c>
      <c r="B73" s="150" t="str">
        <f>IFERROR(プログラム[[#This Row],[組数]],"")</f>
        <v/>
      </c>
      <c r="C73" s="150" t="str">
        <f>IFERROR(プログラム[[#This Row],[種目コード]],"")</f>
        <v/>
      </c>
      <c r="D73" s="150" t="str">
        <f>IFERROR(プログラム[[#This Row],[距離コード]],"")</f>
        <v/>
      </c>
      <c r="E73" s="150" t="str">
        <f>IFERROR(プログラム[[#This Row],[クラス番号]],"")</f>
        <v/>
      </c>
      <c r="F73" s="150" t="str">
        <f>IFERROR(プログラム[[#This Row],[性別コード]],"")</f>
        <v/>
      </c>
      <c r="G73" s="150" t="str">
        <f>IFERROR(プログラム[[#This Row],[予決コード]],"")</f>
        <v/>
      </c>
      <c r="H73" s="153" t="str">
        <f>IFERROR(プログラム[[#This Row],[日付]],"")</f>
        <v/>
      </c>
      <c r="I73" s="150" t="str">
        <f>IFERROR(プログラム[[#This Row],[予選競技番号]],"")</f>
        <v/>
      </c>
      <c r="J73" s="150" t="str">
        <f>IFERROR(VLOOKUP(C73,色々!L:M,2,0),"")</f>
        <v/>
      </c>
      <c r="K73" s="150" t="str">
        <f>IFERROR(VLOOKUP(D73,色々!P:R,3,0),"")</f>
        <v/>
      </c>
      <c r="L73" s="150" t="str">
        <f>IFERROR(VLOOKUP(D73,色々!A:B,2,0),"")</f>
        <v/>
      </c>
      <c r="M73" s="150" t="str">
        <f t="shared" si="2"/>
        <v/>
      </c>
      <c r="N73" s="150" t="str">
        <f>IFERROR(VLOOKUP(E73,クラス!B:C,2,0),"")</f>
        <v/>
      </c>
      <c r="O73" s="150" t="str">
        <f>IFERROR(VLOOKUP(F73,色々!P:Q,2,0),"")</f>
        <v/>
      </c>
      <c r="P73" s="150" t="str">
        <f>IFERROR(VLOOKUP(G73,色々!D:E,2,0),"")</f>
        <v/>
      </c>
      <c r="Q73" s="150" t="str">
        <f t="shared" si="3"/>
        <v xml:space="preserve">   </v>
      </c>
    </row>
    <row r="74" spans="1:17" ht="15" customHeight="1" x14ac:dyDescent="0.15">
      <c r="A74" s="150" t="str">
        <f>IFERROR(プログラム[[#This Row],[競技番号]],"")</f>
        <v/>
      </c>
      <c r="B74" s="150" t="str">
        <f>IFERROR(プログラム[[#This Row],[組数]],"")</f>
        <v/>
      </c>
      <c r="C74" s="150" t="str">
        <f>IFERROR(プログラム[[#This Row],[種目コード]],"")</f>
        <v/>
      </c>
      <c r="D74" s="150" t="str">
        <f>IFERROR(プログラム[[#This Row],[距離コード]],"")</f>
        <v/>
      </c>
      <c r="E74" s="150" t="str">
        <f>IFERROR(プログラム[[#This Row],[クラス番号]],"")</f>
        <v/>
      </c>
      <c r="F74" s="150" t="str">
        <f>IFERROR(プログラム[[#This Row],[性別コード]],"")</f>
        <v/>
      </c>
      <c r="G74" s="150" t="str">
        <f>IFERROR(プログラム[[#This Row],[予決コード]],"")</f>
        <v/>
      </c>
      <c r="H74" s="153" t="str">
        <f>IFERROR(プログラム[[#This Row],[日付]],"")</f>
        <v/>
      </c>
      <c r="I74" s="150" t="str">
        <f>IFERROR(プログラム[[#This Row],[予選競技番号]],"")</f>
        <v/>
      </c>
      <c r="J74" s="150" t="str">
        <f>IFERROR(VLOOKUP(C74,色々!L:M,2,0),"")</f>
        <v/>
      </c>
      <c r="K74" s="150" t="str">
        <f>IFERROR(VLOOKUP(D74,色々!P:R,3,0),"")</f>
        <v/>
      </c>
      <c r="L74" s="150" t="str">
        <f>IFERROR(VLOOKUP(D74,色々!A:B,2,0),"")</f>
        <v/>
      </c>
      <c r="M74" s="150" t="str">
        <f t="shared" si="2"/>
        <v/>
      </c>
      <c r="N74" s="150" t="str">
        <f>IFERROR(VLOOKUP(E74,クラス!B:C,2,0),"")</f>
        <v/>
      </c>
      <c r="O74" s="150" t="str">
        <f>IFERROR(VLOOKUP(F74,色々!P:Q,2,0),"")</f>
        <v/>
      </c>
      <c r="P74" s="150" t="str">
        <f>IFERROR(VLOOKUP(G74,色々!D:E,2,0),"")</f>
        <v/>
      </c>
      <c r="Q74" s="150" t="str">
        <f t="shared" si="3"/>
        <v xml:space="preserve">   </v>
      </c>
    </row>
    <row r="75" spans="1:17" ht="15" customHeight="1" x14ac:dyDescent="0.15">
      <c r="A75" s="150" t="str">
        <f>IFERROR(プログラム[[#This Row],[競技番号]],"")</f>
        <v/>
      </c>
      <c r="B75" s="150" t="str">
        <f>IFERROR(プログラム[[#This Row],[組数]],"")</f>
        <v/>
      </c>
      <c r="C75" s="150" t="str">
        <f>IFERROR(プログラム[[#This Row],[種目コード]],"")</f>
        <v/>
      </c>
      <c r="D75" s="150" t="str">
        <f>IFERROR(プログラム[[#This Row],[距離コード]],"")</f>
        <v/>
      </c>
      <c r="E75" s="150" t="str">
        <f>IFERROR(プログラム[[#This Row],[クラス番号]],"")</f>
        <v/>
      </c>
      <c r="F75" s="150" t="str">
        <f>IFERROR(プログラム[[#This Row],[性別コード]],"")</f>
        <v/>
      </c>
      <c r="G75" s="150" t="str">
        <f>IFERROR(プログラム[[#This Row],[予決コード]],"")</f>
        <v/>
      </c>
      <c r="H75" s="153" t="str">
        <f>IFERROR(プログラム[[#This Row],[日付]],"")</f>
        <v/>
      </c>
      <c r="I75" s="150" t="str">
        <f>IFERROR(プログラム[[#This Row],[予選競技番号]],"")</f>
        <v/>
      </c>
      <c r="J75" s="150" t="str">
        <f>IFERROR(VLOOKUP(C75,色々!L:M,2,0),"")</f>
        <v/>
      </c>
      <c r="K75" s="150" t="str">
        <f>IFERROR(VLOOKUP(D75,色々!P:R,3,0),"")</f>
        <v/>
      </c>
      <c r="L75" s="150" t="str">
        <f>IFERROR(VLOOKUP(D75,色々!A:B,2,0),"")</f>
        <v/>
      </c>
      <c r="M75" s="150" t="str">
        <f t="shared" si="2"/>
        <v/>
      </c>
      <c r="N75" s="150" t="str">
        <f>IFERROR(VLOOKUP(E75,クラス!B:C,2,0),"")</f>
        <v/>
      </c>
      <c r="O75" s="150" t="str">
        <f>IFERROR(VLOOKUP(F75,色々!P:Q,2,0),"")</f>
        <v/>
      </c>
      <c r="P75" s="150" t="str">
        <f>IFERROR(VLOOKUP(G75,色々!D:E,2,0),"")</f>
        <v/>
      </c>
      <c r="Q75" s="150" t="str">
        <f t="shared" si="3"/>
        <v xml:space="preserve">   </v>
      </c>
    </row>
    <row r="76" spans="1:17" ht="15" customHeight="1" x14ac:dyDescent="0.15">
      <c r="A76" s="150" t="str">
        <f>IFERROR(プログラム[[#This Row],[競技番号]],"")</f>
        <v/>
      </c>
      <c r="B76" s="150" t="str">
        <f>IFERROR(プログラム[[#This Row],[組数]],"")</f>
        <v/>
      </c>
      <c r="C76" s="150" t="str">
        <f>IFERROR(プログラム[[#This Row],[種目コード]],"")</f>
        <v/>
      </c>
      <c r="D76" s="150" t="str">
        <f>IFERROR(プログラム[[#This Row],[距離コード]],"")</f>
        <v/>
      </c>
      <c r="E76" s="150" t="str">
        <f>IFERROR(プログラム[[#This Row],[クラス番号]],"")</f>
        <v/>
      </c>
      <c r="F76" s="150" t="str">
        <f>IFERROR(プログラム[[#This Row],[性別コード]],"")</f>
        <v/>
      </c>
      <c r="G76" s="150" t="str">
        <f>IFERROR(プログラム[[#This Row],[予決コード]],"")</f>
        <v/>
      </c>
      <c r="H76" s="153" t="str">
        <f>IFERROR(プログラム[[#This Row],[日付]],"")</f>
        <v/>
      </c>
      <c r="I76" s="150" t="str">
        <f>IFERROR(プログラム[[#This Row],[予選競技番号]],"")</f>
        <v/>
      </c>
      <c r="J76" s="150" t="str">
        <f>IFERROR(VLOOKUP(C76,色々!L:M,2,0),"")</f>
        <v/>
      </c>
      <c r="K76" s="150" t="str">
        <f>IFERROR(VLOOKUP(D76,色々!P:R,3,0),"")</f>
        <v/>
      </c>
      <c r="L76" s="150" t="str">
        <f>IFERROR(VLOOKUP(D76,色々!A:B,2,0),"")</f>
        <v/>
      </c>
      <c r="M76" s="150" t="str">
        <f t="shared" si="2"/>
        <v/>
      </c>
      <c r="N76" s="150" t="str">
        <f>IFERROR(VLOOKUP(E76,クラス!B:C,2,0),"")</f>
        <v/>
      </c>
      <c r="O76" s="150" t="str">
        <f>IFERROR(VLOOKUP(F76,色々!P:Q,2,0),"")</f>
        <v/>
      </c>
      <c r="P76" s="150" t="str">
        <f>IFERROR(VLOOKUP(G76,色々!D:E,2,0),"")</f>
        <v/>
      </c>
      <c r="Q76" s="150" t="str">
        <f t="shared" si="3"/>
        <v xml:space="preserve">   </v>
      </c>
    </row>
    <row r="77" spans="1:17" ht="15" customHeight="1" x14ac:dyDescent="0.15">
      <c r="A77" s="150" t="str">
        <f>IFERROR(プログラム[[#This Row],[競技番号]],"")</f>
        <v/>
      </c>
      <c r="B77" s="150" t="str">
        <f>IFERROR(プログラム[[#This Row],[組数]],"")</f>
        <v/>
      </c>
      <c r="C77" s="150" t="str">
        <f>IFERROR(プログラム[[#This Row],[種目コード]],"")</f>
        <v/>
      </c>
      <c r="D77" s="150" t="str">
        <f>IFERROR(プログラム[[#This Row],[距離コード]],"")</f>
        <v/>
      </c>
      <c r="E77" s="150" t="str">
        <f>IFERROR(プログラム[[#This Row],[クラス番号]],"")</f>
        <v/>
      </c>
      <c r="F77" s="150" t="str">
        <f>IFERROR(プログラム[[#This Row],[性別コード]],"")</f>
        <v/>
      </c>
      <c r="G77" s="150" t="str">
        <f>IFERROR(プログラム[[#This Row],[予決コード]],"")</f>
        <v/>
      </c>
      <c r="H77" s="153" t="str">
        <f>IFERROR(プログラム[[#This Row],[日付]],"")</f>
        <v/>
      </c>
      <c r="I77" s="150" t="str">
        <f>IFERROR(プログラム[[#This Row],[予選競技番号]],"")</f>
        <v/>
      </c>
      <c r="J77" s="150" t="str">
        <f>IFERROR(VLOOKUP(C77,色々!L:M,2,0),"")</f>
        <v/>
      </c>
      <c r="K77" s="150" t="str">
        <f>IFERROR(VLOOKUP(D77,色々!P:R,3,0),"")</f>
        <v/>
      </c>
      <c r="L77" s="150" t="str">
        <f>IFERROR(VLOOKUP(D77,色々!A:B,2,0),"")</f>
        <v/>
      </c>
      <c r="M77" s="150" t="str">
        <f t="shared" si="2"/>
        <v/>
      </c>
      <c r="N77" s="150" t="str">
        <f>IFERROR(VLOOKUP(E77,クラス!B:C,2,0),"")</f>
        <v/>
      </c>
      <c r="O77" s="150" t="str">
        <f>IFERROR(VLOOKUP(F77,色々!P:Q,2,0),"")</f>
        <v/>
      </c>
      <c r="P77" s="150" t="str">
        <f>IFERROR(VLOOKUP(G77,色々!D:E,2,0),"")</f>
        <v/>
      </c>
      <c r="Q77" s="150" t="str">
        <f t="shared" si="3"/>
        <v xml:space="preserve">   </v>
      </c>
    </row>
    <row r="78" spans="1:17" ht="15" customHeight="1" x14ac:dyDescent="0.15">
      <c r="A78" s="150" t="str">
        <f>IFERROR(プログラム[[#This Row],[競技番号]],"")</f>
        <v/>
      </c>
      <c r="B78" s="150" t="str">
        <f>IFERROR(プログラム[[#This Row],[組数]],"")</f>
        <v/>
      </c>
      <c r="C78" s="150" t="str">
        <f>IFERROR(プログラム[[#This Row],[種目コード]],"")</f>
        <v/>
      </c>
      <c r="D78" s="150" t="str">
        <f>IFERROR(プログラム[[#This Row],[距離コード]],"")</f>
        <v/>
      </c>
      <c r="E78" s="150" t="str">
        <f>IFERROR(プログラム[[#This Row],[クラス番号]],"")</f>
        <v/>
      </c>
      <c r="F78" s="150" t="str">
        <f>IFERROR(プログラム[[#This Row],[性別コード]],"")</f>
        <v/>
      </c>
      <c r="G78" s="150" t="str">
        <f>IFERROR(プログラム[[#This Row],[予決コード]],"")</f>
        <v/>
      </c>
      <c r="H78" s="153" t="str">
        <f>IFERROR(プログラム[[#This Row],[日付]],"")</f>
        <v/>
      </c>
      <c r="I78" s="150" t="str">
        <f>IFERROR(プログラム[[#This Row],[予選競技番号]],"")</f>
        <v/>
      </c>
      <c r="J78" s="150" t="str">
        <f>IFERROR(VLOOKUP(C78,色々!L:M,2,0),"")</f>
        <v/>
      </c>
      <c r="K78" s="150" t="str">
        <f>IFERROR(VLOOKUP(D78,色々!P:R,3,0),"")</f>
        <v/>
      </c>
      <c r="L78" s="150" t="str">
        <f>IFERROR(VLOOKUP(D78,色々!A:B,2,0),"")</f>
        <v/>
      </c>
      <c r="M78" s="150" t="str">
        <f t="shared" si="2"/>
        <v/>
      </c>
      <c r="N78" s="150" t="str">
        <f>IFERROR(VLOOKUP(E78,クラス!B:C,2,0),"")</f>
        <v/>
      </c>
      <c r="O78" s="150" t="str">
        <f>IFERROR(VLOOKUP(F78,色々!P:Q,2,0),"")</f>
        <v/>
      </c>
      <c r="P78" s="150" t="str">
        <f>IFERROR(VLOOKUP(G78,色々!D:E,2,0),"")</f>
        <v/>
      </c>
      <c r="Q78" s="150" t="str">
        <f t="shared" si="3"/>
        <v xml:space="preserve">   </v>
      </c>
    </row>
    <row r="79" spans="1:17" ht="15" customHeight="1" x14ac:dyDescent="0.15">
      <c r="A79" s="150" t="str">
        <f>IFERROR(プログラム[[#This Row],[競技番号]],"")</f>
        <v/>
      </c>
      <c r="B79" s="150" t="str">
        <f>IFERROR(プログラム[[#This Row],[組数]],"")</f>
        <v/>
      </c>
      <c r="C79" s="150" t="str">
        <f>IFERROR(プログラム[[#This Row],[種目コード]],"")</f>
        <v/>
      </c>
      <c r="D79" s="150" t="str">
        <f>IFERROR(プログラム[[#This Row],[距離コード]],"")</f>
        <v/>
      </c>
      <c r="E79" s="150" t="str">
        <f>IFERROR(プログラム[[#This Row],[クラス番号]],"")</f>
        <v/>
      </c>
      <c r="F79" s="150" t="str">
        <f>IFERROR(プログラム[[#This Row],[性別コード]],"")</f>
        <v/>
      </c>
      <c r="G79" s="150" t="str">
        <f>IFERROR(プログラム[[#This Row],[予決コード]],"")</f>
        <v/>
      </c>
      <c r="H79" s="153" t="str">
        <f>IFERROR(プログラム[[#This Row],[日付]],"")</f>
        <v/>
      </c>
      <c r="I79" s="150" t="str">
        <f>IFERROR(プログラム[[#This Row],[予選競技番号]],"")</f>
        <v/>
      </c>
      <c r="J79" s="150" t="str">
        <f>IFERROR(VLOOKUP(C79,色々!L:M,2,0),"")</f>
        <v/>
      </c>
      <c r="K79" s="150" t="str">
        <f>IFERROR(VLOOKUP(D79,色々!P:R,3,0),"")</f>
        <v/>
      </c>
      <c r="L79" s="150" t="str">
        <f>IFERROR(VLOOKUP(D79,色々!A:B,2,0),"")</f>
        <v/>
      </c>
      <c r="M79" s="150" t="str">
        <f t="shared" si="2"/>
        <v/>
      </c>
      <c r="N79" s="150" t="str">
        <f>IFERROR(VLOOKUP(E79,クラス!B:C,2,0),"")</f>
        <v/>
      </c>
      <c r="O79" s="150" t="str">
        <f>IFERROR(VLOOKUP(F79,色々!P:Q,2,0),"")</f>
        <v/>
      </c>
      <c r="P79" s="150" t="str">
        <f>IFERROR(VLOOKUP(G79,色々!D:E,2,0),"")</f>
        <v/>
      </c>
      <c r="Q79" s="150" t="str">
        <f t="shared" si="3"/>
        <v xml:space="preserve">   </v>
      </c>
    </row>
    <row r="80" spans="1:17" ht="15" customHeight="1" x14ac:dyDescent="0.15">
      <c r="A80" s="150" t="str">
        <f>IFERROR(プログラム[[#This Row],[競技番号]],"")</f>
        <v/>
      </c>
      <c r="B80" s="150" t="str">
        <f>IFERROR(プログラム[[#This Row],[組数]],"")</f>
        <v/>
      </c>
      <c r="C80" s="150" t="str">
        <f>IFERROR(プログラム[[#This Row],[種目コード]],"")</f>
        <v/>
      </c>
      <c r="D80" s="150" t="str">
        <f>IFERROR(プログラム[[#This Row],[距離コード]],"")</f>
        <v/>
      </c>
      <c r="E80" s="150" t="str">
        <f>IFERROR(プログラム[[#This Row],[クラス番号]],"")</f>
        <v/>
      </c>
      <c r="F80" s="150" t="str">
        <f>IFERROR(プログラム[[#This Row],[性別コード]],"")</f>
        <v/>
      </c>
      <c r="G80" s="150" t="str">
        <f>IFERROR(プログラム[[#This Row],[予決コード]],"")</f>
        <v/>
      </c>
      <c r="H80" s="153" t="str">
        <f>IFERROR(プログラム[[#This Row],[日付]],"")</f>
        <v/>
      </c>
      <c r="I80" s="150" t="str">
        <f>IFERROR(プログラム[[#This Row],[予選競技番号]],"")</f>
        <v/>
      </c>
      <c r="J80" s="150" t="str">
        <f>IFERROR(VLOOKUP(C80,色々!L:M,2,0),"")</f>
        <v/>
      </c>
      <c r="K80" s="150" t="str">
        <f>IFERROR(VLOOKUP(D80,色々!P:R,3,0),"")</f>
        <v/>
      </c>
      <c r="L80" s="150" t="str">
        <f>IFERROR(VLOOKUP(D80,色々!A:B,2,0),"")</f>
        <v/>
      </c>
      <c r="M80" s="150" t="str">
        <f t="shared" si="2"/>
        <v/>
      </c>
      <c r="N80" s="150" t="str">
        <f>IFERROR(VLOOKUP(E80,クラス!B:C,2,0),"")</f>
        <v/>
      </c>
      <c r="O80" s="150" t="str">
        <f>IFERROR(VLOOKUP(F80,色々!P:Q,2,0),"")</f>
        <v/>
      </c>
      <c r="P80" s="150" t="str">
        <f>IFERROR(VLOOKUP(G80,色々!D:E,2,0),"")</f>
        <v/>
      </c>
      <c r="Q80" s="150" t="str">
        <f t="shared" si="3"/>
        <v xml:space="preserve">   </v>
      </c>
    </row>
    <row r="81" spans="1:17" ht="15" customHeight="1" x14ac:dyDescent="0.15">
      <c r="A81" s="150" t="str">
        <f>IFERROR(プログラム[[#This Row],[競技番号]],"")</f>
        <v/>
      </c>
      <c r="B81" s="150" t="str">
        <f>IFERROR(プログラム[[#This Row],[組数]],"")</f>
        <v/>
      </c>
      <c r="C81" s="150" t="str">
        <f>IFERROR(プログラム[[#This Row],[種目コード]],"")</f>
        <v/>
      </c>
      <c r="D81" s="150" t="str">
        <f>IFERROR(プログラム[[#This Row],[距離コード]],"")</f>
        <v/>
      </c>
      <c r="E81" s="150" t="str">
        <f>IFERROR(プログラム[[#This Row],[クラス番号]],"")</f>
        <v/>
      </c>
      <c r="F81" s="150" t="str">
        <f>IFERROR(プログラム[[#This Row],[性別コード]],"")</f>
        <v/>
      </c>
      <c r="G81" s="150" t="str">
        <f>IFERROR(プログラム[[#This Row],[予決コード]],"")</f>
        <v/>
      </c>
      <c r="H81" s="153" t="str">
        <f>IFERROR(プログラム[[#This Row],[日付]],"")</f>
        <v/>
      </c>
      <c r="I81" s="150" t="str">
        <f>IFERROR(プログラム[[#This Row],[予選競技番号]],"")</f>
        <v/>
      </c>
      <c r="J81" s="150" t="str">
        <f>IFERROR(VLOOKUP(C81,色々!L:M,2,0),"")</f>
        <v/>
      </c>
      <c r="K81" s="150" t="str">
        <f>IFERROR(VLOOKUP(D81,色々!P:R,3,0),"")</f>
        <v/>
      </c>
      <c r="L81" s="150" t="str">
        <f>IFERROR(VLOOKUP(D81,色々!A:B,2,0),"")</f>
        <v/>
      </c>
      <c r="M81" s="150" t="str">
        <f t="shared" si="2"/>
        <v/>
      </c>
      <c r="N81" s="150" t="str">
        <f>IFERROR(VLOOKUP(E81,クラス!B:C,2,0),"")</f>
        <v/>
      </c>
      <c r="O81" s="150" t="str">
        <f>IFERROR(VLOOKUP(F81,色々!P:Q,2,0),"")</f>
        <v/>
      </c>
      <c r="P81" s="150" t="str">
        <f>IFERROR(VLOOKUP(G81,色々!D:E,2,0),"")</f>
        <v/>
      </c>
      <c r="Q81" s="150" t="str">
        <f t="shared" si="3"/>
        <v xml:space="preserve">   </v>
      </c>
    </row>
    <row r="82" spans="1:17" ht="15" customHeight="1" x14ac:dyDescent="0.15">
      <c r="A82" s="150" t="str">
        <f>IFERROR(プログラム[[#This Row],[競技番号]],"")</f>
        <v/>
      </c>
      <c r="B82" s="150" t="str">
        <f>IFERROR(プログラム[[#This Row],[組数]],"")</f>
        <v/>
      </c>
      <c r="C82" s="150" t="str">
        <f>IFERROR(プログラム[[#This Row],[種目コード]],"")</f>
        <v/>
      </c>
      <c r="D82" s="150" t="str">
        <f>IFERROR(プログラム[[#This Row],[距離コード]],"")</f>
        <v/>
      </c>
      <c r="E82" s="150" t="str">
        <f>IFERROR(プログラム[[#This Row],[クラス番号]],"")</f>
        <v/>
      </c>
      <c r="F82" s="150" t="str">
        <f>IFERROR(プログラム[[#This Row],[性別コード]],"")</f>
        <v/>
      </c>
      <c r="G82" s="150" t="str">
        <f>IFERROR(プログラム[[#This Row],[予決コード]],"")</f>
        <v/>
      </c>
      <c r="H82" s="153" t="str">
        <f>IFERROR(プログラム[[#This Row],[日付]],"")</f>
        <v/>
      </c>
      <c r="I82" s="150" t="str">
        <f>IFERROR(プログラム[[#This Row],[予選競技番号]],"")</f>
        <v/>
      </c>
      <c r="J82" s="150" t="str">
        <f>IFERROR(VLOOKUP(C82,色々!L:M,2,0),"")</f>
        <v/>
      </c>
      <c r="K82" s="150" t="str">
        <f>IFERROR(VLOOKUP(D82,色々!P:R,3,0),"")</f>
        <v/>
      </c>
      <c r="L82" s="150" t="str">
        <f>IFERROR(VLOOKUP(D82,色々!A:B,2,0),"")</f>
        <v/>
      </c>
      <c r="M82" s="150" t="str">
        <f t="shared" si="2"/>
        <v/>
      </c>
      <c r="N82" s="150" t="str">
        <f>IFERROR(VLOOKUP(E82,クラス!B:C,2,0),"")</f>
        <v/>
      </c>
      <c r="O82" s="150" t="str">
        <f>IFERROR(VLOOKUP(F82,色々!P:Q,2,0),"")</f>
        <v/>
      </c>
      <c r="P82" s="150" t="str">
        <f>IFERROR(VLOOKUP(G82,色々!D:E,2,0),"")</f>
        <v/>
      </c>
      <c r="Q82" s="150" t="str">
        <f t="shared" si="3"/>
        <v xml:space="preserve">   </v>
      </c>
    </row>
    <row r="83" spans="1:17" ht="15" customHeight="1" x14ac:dyDescent="0.15">
      <c r="A83" s="150" t="str">
        <f>IFERROR(プログラム[[#This Row],[競技番号]],"")</f>
        <v/>
      </c>
      <c r="B83" s="150" t="str">
        <f>IFERROR(プログラム[[#This Row],[組数]],"")</f>
        <v/>
      </c>
      <c r="C83" s="150" t="str">
        <f>IFERROR(プログラム[[#This Row],[種目コード]],"")</f>
        <v/>
      </c>
      <c r="D83" s="150" t="str">
        <f>IFERROR(プログラム[[#This Row],[距離コード]],"")</f>
        <v/>
      </c>
      <c r="E83" s="150" t="str">
        <f>IFERROR(プログラム[[#This Row],[クラス番号]],"")</f>
        <v/>
      </c>
      <c r="F83" s="150" t="str">
        <f>IFERROR(プログラム[[#This Row],[性別コード]],"")</f>
        <v/>
      </c>
      <c r="G83" s="150" t="str">
        <f>IFERROR(プログラム[[#This Row],[予決コード]],"")</f>
        <v/>
      </c>
      <c r="H83" s="153" t="str">
        <f>IFERROR(プログラム[[#This Row],[日付]],"")</f>
        <v/>
      </c>
      <c r="I83" s="150" t="str">
        <f>IFERROR(プログラム[[#This Row],[予選競技番号]],"")</f>
        <v/>
      </c>
      <c r="J83" s="150" t="str">
        <f>IFERROR(VLOOKUP(C83,色々!L:M,2,0),"")</f>
        <v/>
      </c>
      <c r="K83" s="150" t="str">
        <f>IFERROR(VLOOKUP(D83,色々!P:R,3,0),"")</f>
        <v/>
      </c>
      <c r="L83" s="150" t="str">
        <f>IFERROR(VLOOKUP(D83,色々!A:B,2,0),"")</f>
        <v/>
      </c>
      <c r="M83" s="150" t="str">
        <f t="shared" si="2"/>
        <v/>
      </c>
      <c r="N83" s="150" t="str">
        <f>IFERROR(VLOOKUP(E83,クラス!B:C,2,0),"")</f>
        <v/>
      </c>
      <c r="O83" s="150" t="str">
        <f>IFERROR(VLOOKUP(F83,色々!P:Q,2,0),"")</f>
        <v/>
      </c>
      <c r="P83" s="150" t="str">
        <f>IFERROR(VLOOKUP(G83,色々!D:E,2,0),"")</f>
        <v/>
      </c>
      <c r="Q83" s="150" t="str">
        <f t="shared" si="3"/>
        <v xml:space="preserve">   </v>
      </c>
    </row>
    <row r="84" spans="1:17" ht="15" customHeight="1" x14ac:dyDescent="0.15">
      <c r="A84" s="150" t="str">
        <f>IFERROR(プログラム[[#This Row],[競技番号]],"")</f>
        <v/>
      </c>
      <c r="B84" s="150" t="str">
        <f>IFERROR(プログラム[[#This Row],[組数]],"")</f>
        <v/>
      </c>
      <c r="C84" s="150" t="str">
        <f>IFERROR(プログラム[[#This Row],[種目コード]],"")</f>
        <v/>
      </c>
      <c r="D84" s="150" t="str">
        <f>IFERROR(プログラム[[#This Row],[距離コード]],"")</f>
        <v/>
      </c>
      <c r="E84" s="150" t="str">
        <f>IFERROR(プログラム[[#This Row],[クラス番号]],"")</f>
        <v/>
      </c>
      <c r="F84" s="150" t="str">
        <f>IFERROR(プログラム[[#This Row],[性別コード]],"")</f>
        <v/>
      </c>
      <c r="G84" s="150" t="str">
        <f>IFERROR(プログラム[[#This Row],[予決コード]],"")</f>
        <v/>
      </c>
      <c r="H84" s="153" t="str">
        <f>IFERROR(プログラム[[#This Row],[日付]],"")</f>
        <v/>
      </c>
      <c r="I84" s="150" t="str">
        <f>IFERROR(プログラム[[#This Row],[予選競技番号]],"")</f>
        <v/>
      </c>
      <c r="J84" s="150" t="str">
        <f>IFERROR(VLOOKUP(C84,色々!L:M,2,0),"")</f>
        <v/>
      </c>
      <c r="K84" s="150" t="str">
        <f>IFERROR(VLOOKUP(D84,色々!P:R,3,0),"")</f>
        <v/>
      </c>
      <c r="L84" s="150" t="str">
        <f>IFERROR(VLOOKUP(D84,色々!A:B,2,0),"")</f>
        <v/>
      </c>
      <c r="M84" s="150" t="str">
        <f t="shared" si="2"/>
        <v/>
      </c>
      <c r="N84" s="150" t="str">
        <f>IFERROR(VLOOKUP(E84,クラス!B:C,2,0),"")</f>
        <v/>
      </c>
      <c r="O84" s="150" t="str">
        <f>IFERROR(VLOOKUP(F84,色々!P:Q,2,0),"")</f>
        <v/>
      </c>
      <c r="P84" s="150" t="str">
        <f>IFERROR(VLOOKUP(G84,色々!D:E,2,0),"")</f>
        <v/>
      </c>
      <c r="Q84" s="150" t="str">
        <f t="shared" si="3"/>
        <v xml:space="preserve">   </v>
      </c>
    </row>
    <row r="85" spans="1:17" ht="15" customHeight="1" x14ac:dyDescent="0.15">
      <c r="A85" s="150" t="str">
        <f>IFERROR(プログラム[[#This Row],[競技番号]],"")</f>
        <v/>
      </c>
      <c r="B85" s="150" t="str">
        <f>IFERROR(プログラム[[#This Row],[組数]],"")</f>
        <v/>
      </c>
      <c r="C85" s="150" t="str">
        <f>IFERROR(プログラム[[#This Row],[種目コード]],"")</f>
        <v/>
      </c>
      <c r="D85" s="150" t="str">
        <f>IFERROR(プログラム[[#This Row],[距離コード]],"")</f>
        <v/>
      </c>
      <c r="E85" s="150" t="str">
        <f>IFERROR(プログラム[[#This Row],[クラス番号]],"")</f>
        <v/>
      </c>
      <c r="F85" s="150" t="str">
        <f>IFERROR(プログラム[[#This Row],[性別コード]],"")</f>
        <v/>
      </c>
      <c r="G85" s="150" t="str">
        <f>IFERROR(プログラム[[#This Row],[予決コード]],"")</f>
        <v/>
      </c>
      <c r="H85" s="153" t="str">
        <f>IFERROR(プログラム[[#This Row],[日付]],"")</f>
        <v/>
      </c>
      <c r="I85" s="150" t="str">
        <f>IFERROR(プログラム[[#This Row],[予選競技番号]],"")</f>
        <v/>
      </c>
      <c r="J85" s="150" t="str">
        <f>IFERROR(VLOOKUP(C85,色々!L:M,2,0),"")</f>
        <v/>
      </c>
      <c r="K85" s="150" t="str">
        <f>IFERROR(VLOOKUP(D85,色々!P:R,3,0),"")</f>
        <v/>
      </c>
      <c r="L85" s="150" t="str">
        <f>IFERROR(VLOOKUP(D85,色々!A:B,2,0),"")</f>
        <v/>
      </c>
      <c r="M85" s="150" t="str">
        <f t="shared" si="2"/>
        <v/>
      </c>
      <c r="N85" s="150" t="str">
        <f>IFERROR(VLOOKUP(E85,クラス!B:C,2,0),"")</f>
        <v/>
      </c>
      <c r="O85" s="150" t="str">
        <f>IFERROR(VLOOKUP(F85,色々!P:Q,2,0),"")</f>
        <v/>
      </c>
      <c r="P85" s="150" t="str">
        <f>IFERROR(VLOOKUP(G85,色々!D:E,2,0),"")</f>
        <v/>
      </c>
      <c r="Q85" s="150" t="str">
        <f t="shared" si="3"/>
        <v xml:space="preserve">   </v>
      </c>
    </row>
    <row r="86" spans="1:17" ht="15" customHeight="1" x14ac:dyDescent="0.15">
      <c r="A86" s="150" t="str">
        <f>IFERROR(プログラム[[#This Row],[競技番号]],"")</f>
        <v/>
      </c>
      <c r="B86" s="150" t="str">
        <f>IFERROR(プログラム[[#This Row],[組数]],"")</f>
        <v/>
      </c>
      <c r="C86" s="150" t="str">
        <f>IFERROR(プログラム[[#This Row],[種目コード]],"")</f>
        <v/>
      </c>
      <c r="D86" s="150" t="str">
        <f>IFERROR(プログラム[[#This Row],[距離コード]],"")</f>
        <v/>
      </c>
      <c r="E86" s="150" t="str">
        <f>IFERROR(プログラム[[#This Row],[クラス番号]],"")</f>
        <v/>
      </c>
      <c r="F86" s="150" t="str">
        <f>IFERROR(プログラム[[#This Row],[性別コード]],"")</f>
        <v/>
      </c>
      <c r="G86" s="150" t="str">
        <f>IFERROR(プログラム[[#This Row],[予決コード]],"")</f>
        <v/>
      </c>
      <c r="H86" s="153" t="str">
        <f>IFERROR(プログラム[[#This Row],[日付]],"")</f>
        <v/>
      </c>
      <c r="I86" s="150" t="str">
        <f>IFERROR(プログラム[[#This Row],[予選競技番号]],"")</f>
        <v/>
      </c>
      <c r="J86" s="150" t="str">
        <f>IFERROR(VLOOKUP(C86,色々!L:M,2,0),"")</f>
        <v/>
      </c>
      <c r="K86" s="150" t="str">
        <f>IFERROR(VLOOKUP(D86,色々!P:R,3,0),"")</f>
        <v/>
      </c>
      <c r="L86" s="150" t="str">
        <f>IFERROR(VLOOKUP(D86,色々!A:B,2,0),"")</f>
        <v/>
      </c>
      <c r="M86" s="150" t="str">
        <f t="shared" si="2"/>
        <v/>
      </c>
      <c r="N86" s="150" t="str">
        <f>IFERROR(VLOOKUP(E86,クラス!B:C,2,0),"")</f>
        <v/>
      </c>
      <c r="O86" s="150" t="str">
        <f>IFERROR(VLOOKUP(F86,色々!P:Q,2,0),"")</f>
        <v/>
      </c>
      <c r="P86" s="150" t="str">
        <f>IFERROR(VLOOKUP(G86,色々!D:E,2,0),"")</f>
        <v/>
      </c>
      <c r="Q86" s="150" t="str">
        <f t="shared" si="3"/>
        <v xml:space="preserve">   </v>
      </c>
    </row>
    <row r="87" spans="1:17" ht="15" customHeight="1" x14ac:dyDescent="0.15">
      <c r="A87" s="150" t="str">
        <f>IFERROR(プログラム[[#This Row],[競技番号]],"")</f>
        <v/>
      </c>
      <c r="B87" s="150" t="str">
        <f>IFERROR(プログラム[[#This Row],[組数]],"")</f>
        <v/>
      </c>
      <c r="C87" s="150" t="str">
        <f>IFERROR(プログラム[[#This Row],[種目コード]],"")</f>
        <v/>
      </c>
      <c r="D87" s="150" t="str">
        <f>IFERROR(プログラム[[#This Row],[距離コード]],"")</f>
        <v/>
      </c>
      <c r="E87" s="150" t="str">
        <f>IFERROR(プログラム[[#This Row],[クラス番号]],"")</f>
        <v/>
      </c>
      <c r="F87" s="150" t="str">
        <f>IFERROR(プログラム[[#This Row],[性別コード]],"")</f>
        <v/>
      </c>
      <c r="G87" s="150" t="str">
        <f>IFERROR(プログラム[[#This Row],[予決コード]],"")</f>
        <v/>
      </c>
      <c r="H87" s="153" t="str">
        <f>IFERROR(プログラム[[#This Row],[日付]],"")</f>
        <v/>
      </c>
      <c r="I87" s="150" t="str">
        <f>IFERROR(プログラム[[#This Row],[予選競技番号]],"")</f>
        <v/>
      </c>
      <c r="J87" s="150" t="str">
        <f>IFERROR(VLOOKUP(C87,色々!L:M,2,0),"")</f>
        <v/>
      </c>
      <c r="K87" s="150" t="str">
        <f>IFERROR(VLOOKUP(D87,色々!P:R,3,0),"")</f>
        <v/>
      </c>
      <c r="L87" s="150" t="str">
        <f>IFERROR(VLOOKUP(D87,色々!A:B,2,0),"")</f>
        <v/>
      </c>
      <c r="M87" s="150" t="str">
        <f t="shared" si="2"/>
        <v/>
      </c>
      <c r="N87" s="150" t="str">
        <f>IFERROR(VLOOKUP(E87,クラス!B:C,2,0),"")</f>
        <v/>
      </c>
      <c r="O87" s="150" t="str">
        <f>IFERROR(VLOOKUP(F87,色々!P:Q,2,0),"")</f>
        <v/>
      </c>
      <c r="P87" s="150" t="str">
        <f>IFERROR(VLOOKUP(G87,色々!D:E,2,0),"")</f>
        <v/>
      </c>
      <c r="Q87" s="150" t="str">
        <f t="shared" si="3"/>
        <v xml:space="preserve">   </v>
      </c>
    </row>
    <row r="88" spans="1:17" ht="15" customHeight="1" x14ac:dyDescent="0.15">
      <c r="A88" s="150" t="str">
        <f>IFERROR(プログラム[[#This Row],[競技番号]],"")</f>
        <v/>
      </c>
      <c r="B88" s="150" t="str">
        <f>IFERROR(プログラム[[#This Row],[組数]],"")</f>
        <v/>
      </c>
      <c r="C88" s="150" t="str">
        <f>IFERROR(プログラム[[#This Row],[種目コード]],"")</f>
        <v/>
      </c>
      <c r="D88" s="150" t="str">
        <f>IFERROR(プログラム[[#This Row],[距離コード]],"")</f>
        <v/>
      </c>
      <c r="E88" s="150" t="str">
        <f>IFERROR(プログラム[[#This Row],[クラス番号]],"")</f>
        <v/>
      </c>
      <c r="F88" s="150" t="str">
        <f>IFERROR(プログラム[[#This Row],[性別コード]],"")</f>
        <v/>
      </c>
      <c r="G88" s="150" t="str">
        <f>IFERROR(プログラム[[#This Row],[予決コード]],"")</f>
        <v/>
      </c>
      <c r="H88" s="153" t="str">
        <f>IFERROR(プログラム[[#This Row],[日付]],"")</f>
        <v/>
      </c>
      <c r="I88" s="150" t="str">
        <f>IFERROR(プログラム[[#This Row],[予選競技番号]],"")</f>
        <v/>
      </c>
      <c r="J88" s="150" t="str">
        <f>IFERROR(VLOOKUP(C88,色々!L:M,2,0),"")</f>
        <v/>
      </c>
      <c r="K88" s="150" t="str">
        <f>IFERROR(VLOOKUP(D88,色々!P:R,3,0),"")</f>
        <v/>
      </c>
      <c r="L88" s="150" t="str">
        <f>IFERROR(VLOOKUP(D88,色々!A:B,2,0),"")</f>
        <v/>
      </c>
      <c r="M88" s="150" t="str">
        <f t="shared" si="2"/>
        <v/>
      </c>
      <c r="N88" s="150" t="str">
        <f>IFERROR(VLOOKUP(E88,クラス!B:C,2,0),"")</f>
        <v/>
      </c>
      <c r="O88" s="150" t="str">
        <f>IFERROR(VLOOKUP(F88,色々!P:Q,2,0),"")</f>
        <v/>
      </c>
      <c r="P88" s="150" t="str">
        <f>IFERROR(VLOOKUP(G88,色々!D:E,2,0),"")</f>
        <v/>
      </c>
      <c r="Q88" s="150" t="str">
        <f t="shared" si="3"/>
        <v xml:space="preserve">   </v>
      </c>
    </row>
    <row r="89" spans="1:17" ht="15" customHeight="1" x14ac:dyDescent="0.15">
      <c r="A89" s="150" t="str">
        <f>IFERROR(プログラム[[#This Row],[競技番号]],"")</f>
        <v/>
      </c>
      <c r="B89" s="150" t="str">
        <f>IFERROR(プログラム[[#This Row],[組数]],"")</f>
        <v/>
      </c>
      <c r="C89" s="150" t="str">
        <f>IFERROR(プログラム[[#This Row],[種目コード]],"")</f>
        <v/>
      </c>
      <c r="D89" s="150" t="str">
        <f>IFERROR(プログラム[[#This Row],[距離コード]],"")</f>
        <v/>
      </c>
      <c r="E89" s="150" t="str">
        <f>IFERROR(プログラム[[#This Row],[クラス番号]],"")</f>
        <v/>
      </c>
      <c r="F89" s="150" t="str">
        <f>IFERROR(プログラム[[#This Row],[性別コード]],"")</f>
        <v/>
      </c>
      <c r="G89" s="150" t="str">
        <f>IFERROR(プログラム[[#This Row],[予決コード]],"")</f>
        <v/>
      </c>
      <c r="H89" s="153" t="str">
        <f>IFERROR(プログラム[[#This Row],[日付]],"")</f>
        <v/>
      </c>
      <c r="I89" s="150" t="str">
        <f>IFERROR(プログラム[[#This Row],[予選競技番号]],"")</f>
        <v/>
      </c>
      <c r="J89" s="150" t="str">
        <f>IFERROR(VLOOKUP(C89,色々!L:M,2,0),"")</f>
        <v/>
      </c>
      <c r="K89" s="150" t="str">
        <f>IFERROR(VLOOKUP(D89,色々!P:R,3,0),"")</f>
        <v/>
      </c>
      <c r="L89" s="150" t="str">
        <f>IFERROR(VLOOKUP(D89,色々!A:B,2,0),"")</f>
        <v/>
      </c>
      <c r="M89" s="150" t="str">
        <f t="shared" si="2"/>
        <v/>
      </c>
      <c r="N89" s="150" t="str">
        <f>IFERROR(VLOOKUP(E89,クラス!B:C,2,0),"")</f>
        <v/>
      </c>
      <c r="O89" s="150" t="str">
        <f>IFERROR(VLOOKUP(F89,色々!P:Q,2,0),"")</f>
        <v/>
      </c>
      <c r="P89" s="150" t="str">
        <f>IFERROR(VLOOKUP(G89,色々!D:E,2,0),"")</f>
        <v/>
      </c>
      <c r="Q89" s="150" t="str">
        <f t="shared" si="3"/>
        <v xml:space="preserve">   </v>
      </c>
    </row>
    <row r="90" spans="1:17" ht="15" customHeight="1" x14ac:dyDescent="0.15">
      <c r="A90" s="150" t="str">
        <f>IFERROR(プログラム[[#This Row],[競技番号]],"")</f>
        <v/>
      </c>
      <c r="B90" s="150" t="str">
        <f>IFERROR(プログラム[[#This Row],[組数]],"")</f>
        <v/>
      </c>
      <c r="C90" s="150" t="str">
        <f>IFERROR(プログラム[[#This Row],[種目コード]],"")</f>
        <v/>
      </c>
      <c r="D90" s="150" t="str">
        <f>IFERROR(プログラム[[#This Row],[距離コード]],"")</f>
        <v/>
      </c>
      <c r="E90" s="150" t="str">
        <f>IFERROR(プログラム[[#This Row],[クラス番号]],"")</f>
        <v/>
      </c>
      <c r="F90" s="150" t="str">
        <f>IFERROR(プログラム[[#This Row],[性別コード]],"")</f>
        <v/>
      </c>
      <c r="G90" s="150" t="str">
        <f>IFERROR(プログラム[[#This Row],[予決コード]],"")</f>
        <v/>
      </c>
      <c r="H90" s="153" t="str">
        <f>IFERROR(プログラム[[#This Row],[日付]],"")</f>
        <v/>
      </c>
      <c r="I90" s="150" t="str">
        <f>IFERROR(プログラム[[#This Row],[予選競技番号]],"")</f>
        <v/>
      </c>
      <c r="J90" s="150" t="str">
        <f>IFERROR(VLOOKUP(C90,色々!L:M,2,0),"")</f>
        <v/>
      </c>
      <c r="K90" s="150" t="str">
        <f>IFERROR(VLOOKUP(D90,色々!P:R,3,0),"")</f>
        <v/>
      </c>
      <c r="L90" s="150" t="str">
        <f>IFERROR(VLOOKUP(D90,色々!A:B,2,0),"")</f>
        <v/>
      </c>
      <c r="M90" s="150" t="str">
        <f t="shared" si="2"/>
        <v/>
      </c>
      <c r="N90" s="150" t="str">
        <f>IFERROR(VLOOKUP(E90,クラス!B:C,2,0),"")</f>
        <v/>
      </c>
      <c r="O90" s="150" t="str">
        <f>IFERROR(VLOOKUP(F90,色々!P:Q,2,0),"")</f>
        <v/>
      </c>
      <c r="P90" s="150" t="str">
        <f>IFERROR(VLOOKUP(G90,色々!D:E,2,0),"")</f>
        <v/>
      </c>
      <c r="Q90" s="150" t="str">
        <f t="shared" si="3"/>
        <v xml:space="preserve">   </v>
      </c>
    </row>
    <row r="91" spans="1:17" ht="15" customHeight="1" x14ac:dyDescent="0.15">
      <c r="A91" s="150" t="str">
        <f>IFERROR(プログラム[[#This Row],[競技番号]],"")</f>
        <v/>
      </c>
      <c r="B91" s="150" t="str">
        <f>IFERROR(プログラム[[#This Row],[組数]],"")</f>
        <v/>
      </c>
      <c r="C91" s="150" t="str">
        <f>IFERROR(プログラム[[#This Row],[種目コード]],"")</f>
        <v/>
      </c>
      <c r="D91" s="150" t="str">
        <f>IFERROR(プログラム[[#This Row],[距離コード]],"")</f>
        <v/>
      </c>
      <c r="E91" s="150" t="str">
        <f>IFERROR(プログラム[[#This Row],[クラス番号]],"")</f>
        <v/>
      </c>
      <c r="F91" s="150" t="str">
        <f>IFERROR(プログラム[[#This Row],[性別コード]],"")</f>
        <v/>
      </c>
      <c r="G91" s="150" t="str">
        <f>IFERROR(プログラム[[#This Row],[予決コード]],"")</f>
        <v/>
      </c>
      <c r="H91" s="153" t="str">
        <f>IFERROR(プログラム[[#This Row],[日付]],"")</f>
        <v/>
      </c>
      <c r="I91" s="150" t="str">
        <f>IFERROR(プログラム[[#This Row],[予選競技番号]],"")</f>
        <v/>
      </c>
      <c r="J91" s="150" t="str">
        <f>IFERROR(VLOOKUP(C91,色々!L:M,2,0),"")</f>
        <v/>
      </c>
      <c r="K91" s="150" t="str">
        <f>IFERROR(VLOOKUP(D91,色々!P:R,3,0),"")</f>
        <v/>
      </c>
      <c r="L91" s="150" t="str">
        <f>IFERROR(VLOOKUP(D91,色々!A:B,2,0),"")</f>
        <v/>
      </c>
      <c r="M91" s="150" t="str">
        <f t="shared" si="2"/>
        <v/>
      </c>
      <c r="N91" s="150" t="str">
        <f>IFERROR(VLOOKUP(E91,クラス!B:C,2,0),"")</f>
        <v/>
      </c>
      <c r="O91" s="150" t="str">
        <f>IFERROR(VLOOKUP(F91,色々!P:Q,2,0),"")</f>
        <v/>
      </c>
      <c r="P91" s="150" t="str">
        <f>IFERROR(VLOOKUP(G91,色々!D:E,2,0),"")</f>
        <v/>
      </c>
      <c r="Q91" s="150" t="str">
        <f t="shared" si="3"/>
        <v xml:space="preserve">   </v>
      </c>
    </row>
    <row r="92" spans="1:17" ht="15" customHeight="1" x14ac:dyDescent="0.15">
      <c r="A92" s="150" t="str">
        <f>IFERROR(プログラム[[#This Row],[競技番号]],"")</f>
        <v/>
      </c>
      <c r="B92" s="150" t="str">
        <f>IFERROR(プログラム[[#This Row],[組数]],"")</f>
        <v/>
      </c>
      <c r="C92" s="150" t="str">
        <f>IFERROR(プログラム[[#This Row],[種目コード]],"")</f>
        <v/>
      </c>
      <c r="D92" s="150" t="str">
        <f>IFERROR(プログラム[[#This Row],[距離コード]],"")</f>
        <v/>
      </c>
      <c r="E92" s="150" t="str">
        <f>IFERROR(プログラム[[#This Row],[クラス番号]],"")</f>
        <v/>
      </c>
      <c r="F92" s="150" t="str">
        <f>IFERROR(プログラム[[#This Row],[性別コード]],"")</f>
        <v/>
      </c>
      <c r="G92" s="150" t="str">
        <f>IFERROR(プログラム[[#This Row],[予決コード]],"")</f>
        <v/>
      </c>
      <c r="H92" s="153" t="str">
        <f>IFERROR(プログラム[[#This Row],[日付]],"")</f>
        <v/>
      </c>
      <c r="I92" s="150" t="str">
        <f>IFERROR(プログラム[[#This Row],[予選競技番号]],"")</f>
        <v/>
      </c>
      <c r="J92" s="150" t="str">
        <f>IFERROR(VLOOKUP(C92,色々!L:M,2,0),"")</f>
        <v/>
      </c>
      <c r="K92" s="150" t="str">
        <f>IFERROR(VLOOKUP(D92,色々!P:R,3,0),"")</f>
        <v/>
      </c>
      <c r="L92" s="150" t="str">
        <f>IFERROR(VLOOKUP(D92,色々!A:B,2,0),"")</f>
        <v/>
      </c>
      <c r="M92" s="150" t="str">
        <f t="shared" si="2"/>
        <v/>
      </c>
      <c r="N92" s="150" t="str">
        <f>IFERROR(VLOOKUP(E92,クラス!B:C,2,0),"")</f>
        <v/>
      </c>
      <c r="O92" s="150" t="str">
        <f>IFERROR(VLOOKUP(F92,色々!P:Q,2,0),"")</f>
        <v/>
      </c>
      <c r="P92" s="150" t="str">
        <f>IFERROR(VLOOKUP(G92,色々!D:E,2,0),"")</f>
        <v/>
      </c>
      <c r="Q92" s="150" t="str">
        <f t="shared" si="3"/>
        <v xml:space="preserve">   </v>
      </c>
    </row>
    <row r="93" spans="1:17" ht="15" customHeight="1" x14ac:dyDescent="0.15">
      <c r="A93" s="150" t="str">
        <f>IFERROR(プログラム[[#This Row],[競技番号]],"")</f>
        <v/>
      </c>
      <c r="B93" s="150" t="str">
        <f>IFERROR(プログラム[[#This Row],[組数]],"")</f>
        <v/>
      </c>
      <c r="C93" s="150" t="str">
        <f>IFERROR(プログラム[[#This Row],[種目コード]],"")</f>
        <v/>
      </c>
      <c r="D93" s="150" t="str">
        <f>IFERROR(プログラム[[#This Row],[距離コード]],"")</f>
        <v/>
      </c>
      <c r="E93" s="150" t="str">
        <f>IFERROR(プログラム[[#This Row],[クラス番号]],"")</f>
        <v/>
      </c>
      <c r="F93" s="150" t="str">
        <f>IFERROR(プログラム[[#This Row],[性別コード]],"")</f>
        <v/>
      </c>
      <c r="G93" s="150" t="str">
        <f>IFERROR(プログラム[[#This Row],[予決コード]],"")</f>
        <v/>
      </c>
      <c r="H93" s="153" t="str">
        <f>IFERROR(プログラム[[#This Row],[日付]],"")</f>
        <v/>
      </c>
      <c r="I93" s="150" t="str">
        <f>IFERROR(プログラム[[#This Row],[予選競技番号]],"")</f>
        <v/>
      </c>
      <c r="J93" s="150" t="str">
        <f>IFERROR(VLOOKUP(C93,色々!L:M,2,0),"")</f>
        <v/>
      </c>
      <c r="K93" s="150" t="str">
        <f>IFERROR(VLOOKUP(D93,色々!P:R,3,0),"")</f>
        <v/>
      </c>
      <c r="L93" s="150" t="str">
        <f>IFERROR(VLOOKUP(D93,色々!A:B,2,0),"")</f>
        <v/>
      </c>
      <c r="M93" s="150" t="str">
        <f t="shared" si="2"/>
        <v/>
      </c>
      <c r="N93" s="150" t="str">
        <f>IFERROR(VLOOKUP(E93,クラス!B:C,2,0),"")</f>
        <v/>
      </c>
      <c r="O93" s="150" t="str">
        <f>IFERROR(VLOOKUP(F93,色々!P:Q,2,0),"")</f>
        <v/>
      </c>
      <c r="P93" s="150" t="str">
        <f>IFERROR(VLOOKUP(G93,色々!D:E,2,0),"")</f>
        <v/>
      </c>
      <c r="Q93" s="150" t="str">
        <f t="shared" si="3"/>
        <v xml:space="preserve">   </v>
      </c>
    </row>
    <row r="94" spans="1:17" ht="15" customHeight="1" x14ac:dyDescent="0.15">
      <c r="A94" s="150" t="str">
        <f>IFERROR(プログラム[[#This Row],[競技番号]],"")</f>
        <v/>
      </c>
      <c r="B94" s="150" t="str">
        <f>IFERROR(プログラム[[#This Row],[組数]],"")</f>
        <v/>
      </c>
      <c r="C94" s="150" t="str">
        <f>IFERROR(プログラム[[#This Row],[種目コード]],"")</f>
        <v/>
      </c>
      <c r="D94" s="150" t="str">
        <f>IFERROR(プログラム[[#This Row],[距離コード]],"")</f>
        <v/>
      </c>
      <c r="E94" s="150" t="str">
        <f>IFERROR(プログラム[[#This Row],[クラス番号]],"")</f>
        <v/>
      </c>
      <c r="F94" s="150" t="str">
        <f>IFERROR(プログラム[[#This Row],[性別コード]],"")</f>
        <v/>
      </c>
      <c r="G94" s="150" t="str">
        <f>IFERROR(プログラム[[#This Row],[予決コード]],"")</f>
        <v/>
      </c>
      <c r="H94" s="153" t="str">
        <f>IFERROR(プログラム[[#This Row],[日付]],"")</f>
        <v/>
      </c>
      <c r="I94" s="150" t="str">
        <f>IFERROR(プログラム[[#This Row],[予選競技番号]],"")</f>
        <v/>
      </c>
      <c r="J94" s="150" t="str">
        <f>IFERROR(VLOOKUP(C94,色々!L:M,2,0),"")</f>
        <v/>
      </c>
      <c r="K94" s="150" t="str">
        <f>IFERROR(VLOOKUP(D94,色々!P:R,3,0),"")</f>
        <v/>
      </c>
      <c r="L94" s="150" t="str">
        <f>IFERROR(VLOOKUP(D94,色々!A:B,2,0),"")</f>
        <v/>
      </c>
      <c r="M94" s="150" t="str">
        <f t="shared" si="2"/>
        <v/>
      </c>
      <c r="N94" s="150" t="str">
        <f>IFERROR(VLOOKUP(E94,クラス!B:C,2,0),"")</f>
        <v/>
      </c>
      <c r="O94" s="150" t="str">
        <f>IFERROR(VLOOKUP(F94,色々!P:Q,2,0),"")</f>
        <v/>
      </c>
      <c r="P94" s="150" t="str">
        <f>IFERROR(VLOOKUP(G94,色々!D:E,2,0),"")</f>
        <v/>
      </c>
      <c r="Q94" s="150" t="str">
        <f t="shared" si="3"/>
        <v xml:space="preserve">   </v>
      </c>
    </row>
    <row r="95" spans="1:17" ht="15" customHeight="1" x14ac:dyDescent="0.15">
      <c r="A95" s="150" t="str">
        <f>IFERROR(プログラム[[#This Row],[競技番号]],"")</f>
        <v/>
      </c>
      <c r="B95" s="150" t="str">
        <f>IFERROR(プログラム[[#This Row],[組数]],"")</f>
        <v/>
      </c>
      <c r="C95" s="150" t="str">
        <f>IFERROR(プログラム[[#This Row],[種目コード]],"")</f>
        <v/>
      </c>
      <c r="D95" s="150" t="str">
        <f>IFERROR(プログラム[[#This Row],[距離コード]],"")</f>
        <v/>
      </c>
      <c r="E95" s="150" t="str">
        <f>IFERROR(プログラム[[#This Row],[クラス番号]],"")</f>
        <v/>
      </c>
      <c r="F95" s="150" t="str">
        <f>IFERROR(プログラム[[#This Row],[性別コード]],"")</f>
        <v/>
      </c>
      <c r="G95" s="150" t="str">
        <f>IFERROR(プログラム[[#This Row],[予決コード]],"")</f>
        <v/>
      </c>
      <c r="H95" s="153" t="str">
        <f>IFERROR(プログラム[[#This Row],[日付]],"")</f>
        <v/>
      </c>
      <c r="I95" s="150" t="str">
        <f>IFERROR(プログラム[[#This Row],[予選競技番号]],"")</f>
        <v/>
      </c>
      <c r="J95" s="150" t="str">
        <f>IFERROR(VLOOKUP(C95,色々!L:M,2,0),"")</f>
        <v/>
      </c>
      <c r="K95" s="150" t="str">
        <f>IFERROR(VLOOKUP(D95,色々!P:R,3,0),"")</f>
        <v/>
      </c>
      <c r="L95" s="150" t="str">
        <f>IFERROR(VLOOKUP(D95,色々!A:B,2,0),"")</f>
        <v/>
      </c>
      <c r="M95" s="150" t="str">
        <f t="shared" si="2"/>
        <v/>
      </c>
      <c r="N95" s="150" t="str">
        <f>IFERROR(VLOOKUP(E95,クラス!B:C,2,0),"")</f>
        <v/>
      </c>
      <c r="O95" s="150" t="str">
        <f>IFERROR(VLOOKUP(F95,色々!P:Q,2,0),"")</f>
        <v/>
      </c>
      <c r="P95" s="150" t="str">
        <f>IFERROR(VLOOKUP(G95,色々!D:E,2,0),"")</f>
        <v/>
      </c>
      <c r="Q95" s="150" t="str">
        <f t="shared" si="3"/>
        <v xml:space="preserve">   </v>
      </c>
    </row>
    <row r="96" spans="1:17" ht="15" customHeight="1" x14ac:dyDescent="0.15">
      <c r="A96" s="150" t="str">
        <f>IFERROR(プログラム[[#This Row],[競技番号]],"")</f>
        <v/>
      </c>
      <c r="B96" s="150" t="str">
        <f>IFERROR(プログラム[[#This Row],[組数]],"")</f>
        <v/>
      </c>
      <c r="C96" s="150" t="str">
        <f>IFERROR(プログラム[[#This Row],[種目コード]],"")</f>
        <v/>
      </c>
      <c r="D96" s="150" t="str">
        <f>IFERROR(プログラム[[#This Row],[距離コード]],"")</f>
        <v/>
      </c>
      <c r="E96" s="150" t="str">
        <f>IFERROR(プログラム[[#This Row],[クラス番号]],"")</f>
        <v/>
      </c>
      <c r="F96" s="150" t="str">
        <f>IFERROR(プログラム[[#This Row],[性別コード]],"")</f>
        <v/>
      </c>
      <c r="G96" s="150" t="str">
        <f>IFERROR(プログラム[[#This Row],[予決コード]],"")</f>
        <v/>
      </c>
      <c r="H96" s="153" t="str">
        <f>IFERROR(プログラム[[#This Row],[日付]],"")</f>
        <v/>
      </c>
      <c r="I96" s="150" t="str">
        <f>IFERROR(プログラム[[#This Row],[予選競技番号]],"")</f>
        <v/>
      </c>
      <c r="J96" s="150" t="str">
        <f>IFERROR(VLOOKUP(C96,色々!L:M,2,0),"")</f>
        <v/>
      </c>
      <c r="K96" s="150" t="str">
        <f>IFERROR(VLOOKUP(D96,色々!P:R,3,0),"")</f>
        <v/>
      </c>
      <c r="L96" s="150" t="str">
        <f>IFERROR(VLOOKUP(D96,色々!A:B,2,0),"")</f>
        <v/>
      </c>
      <c r="M96" s="150" t="str">
        <f t="shared" si="2"/>
        <v/>
      </c>
      <c r="N96" s="150" t="str">
        <f>IFERROR(VLOOKUP(E96,クラス!B:C,2,0),"")</f>
        <v/>
      </c>
      <c r="O96" s="150" t="str">
        <f>IFERROR(VLOOKUP(F96,色々!P:Q,2,0),"")</f>
        <v/>
      </c>
      <c r="P96" s="150" t="str">
        <f>IFERROR(VLOOKUP(G96,色々!D:E,2,0),"")</f>
        <v/>
      </c>
      <c r="Q96" s="150" t="str">
        <f t="shared" si="3"/>
        <v xml:space="preserve">   </v>
      </c>
    </row>
    <row r="97" spans="1:17" ht="15" customHeight="1" x14ac:dyDescent="0.15">
      <c r="A97" s="150" t="str">
        <f>IFERROR(プログラム[[#This Row],[競技番号]],"")</f>
        <v/>
      </c>
      <c r="B97" s="150" t="str">
        <f>IFERROR(プログラム[[#This Row],[組数]],"")</f>
        <v/>
      </c>
      <c r="C97" s="150" t="str">
        <f>IFERROR(プログラム[[#This Row],[種目コード]],"")</f>
        <v/>
      </c>
      <c r="D97" s="150" t="str">
        <f>IFERROR(プログラム[[#This Row],[距離コード]],"")</f>
        <v/>
      </c>
      <c r="E97" s="150" t="str">
        <f>IFERROR(プログラム[[#This Row],[クラス番号]],"")</f>
        <v/>
      </c>
      <c r="F97" s="150" t="str">
        <f>IFERROR(プログラム[[#This Row],[性別コード]],"")</f>
        <v/>
      </c>
      <c r="G97" s="150" t="str">
        <f>IFERROR(プログラム[[#This Row],[予決コード]],"")</f>
        <v/>
      </c>
      <c r="H97" s="153" t="str">
        <f>IFERROR(プログラム[[#This Row],[日付]],"")</f>
        <v/>
      </c>
      <c r="I97" s="150" t="str">
        <f>IFERROR(プログラム[[#This Row],[予選競技番号]],"")</f>
        <v/>
      </c>
      <c r="J97" s="150" t="str">
        <f>IFERROR(VLOOKUP(C97,色々!L:M,2,0),"")</f>
        <v/>
      </c>
      <c r="K97" s="150" t="str">
        <f>IFERROR(VLOOKUP(D97,色々!P:R,3,0),"")</f>
        <v/>
      </c>
      <c r="L97" s="150" t="str">
        <f>IFERROR(VLOOKUP(D97,色々!A:B,2,0),"")</f>
        <v/>
      </c>
      <c r="M97" s="150" t="str">
        <f t="shared" si="2"/>
        <v/>
      </c>
      <c r="N97" s="150" t="str">
        <f>IFERROR(VLOOKUP(E97,クラス!B:C,2,0),"")</f>
        <v/>
      </c>
      <c r="O97" s="150" t="str">
        <f>IFERROR(VLOOKUP(F97,色々!P:Q,2,0),"")</f>
        <v/>
      </c>
      <c r="P97" s="150" t="str">
        <f>IFERROR(VLOOKUP(G97,色々!D:E,2,0),"")</f>
        <v/>
      </c>
      <c r="Q97" s="150" t="str">
        <f t="shared" si="3"/>
        <v xml:space="preserve">   </v>
      </c>
    </row>
    <row r="98" spans="1:17" ht="15" customHeight="1" x14ac:dyDescent="0.15">
      <c r="A98" s="150" t="str">
        <f>IFERROR(プログラム[[#This Row],[競技番号]],"")</f>
        <v/>
      </c>
      <c r="B98" s="150" t="str">
        <f>IFERROR(プログラム[[#This Row],[組数]],"")</f>
        <v/>
      </c>
      <c r="C98" s="150" t="str">
        <f>IFERROR(プログラム[[#This Row],[種目コード]],"")</f>
        <v/>
      </c>
      <c r="D98" s="150" t="str">
        <f>IFERROR(プログラム[[#This Row],[距離コード]],"")</f>
        <v/>
      </c>
      <c r="E98" s="150" t="str">
        <f>IFERROR(プログラム[[#This Row],[クラス番号]],"")</f>
        <v/>
      </c>
      <c r="F98" s="150" t="str">
        <f>IFERROR(プログラム[[#This Row],[性別コード]],"")</f>
        <v/>
      </c>
      <c r="G98" s="150" t="str">
        <f>IFERROR(プログラム[[#This Row],[予決コード]],"")</f>
        <v/>
      </c>
      <c r="H98" s="153" t="str">
        <f>IFERROR(プログラム[[#This Row],[日付]],"")</f>
        <v/>
      </c>
      <c r="I98" s="150" t="str">
        <f>IFERROR(プログラム[[#This Row],[予選競技番号]],"")</f>
        <v/>
      </c>
      <c r="J98" s="150" t="str">
        <f>IFERROR(VLOOKUP(C98,色々!L:M,2,0),"")</f>
        <v/>
      </c>
      <c r="K98" s="150" t="str">
        <f>IFERROR(VLOOKUP(D98,色々!P:R,3,0),"")</f>
        <v/>
      </c>
      <c r="L98" s="150" t="str">
        <f>IFERROR(VLOOKUP(D98,色々!A:B,2,0),"")</f>
        <v/>
      </c>
      <c r="M98" s="150" t="str">
        <f t="shared" si="2"/>
        <v/>
      </c>
      <c r="N98" s="150" t="str">
        <f>IFERROR(VLOOKUP(E98,クラス!B:C,2,0),"")</f>
        <v/>
      </c>
      <c r="O98" s="150" t="str">
        <f>IFERROR(VLOOKUP(F98,色々!P:Q,2,0),"")</f>
        <v/>
      </c>
      <c r="P98" s="150" t="str">
        <f>IFERROR(VLOOKUP(G98,色々!D:E,2,0),"")</f>
        <v/>
      </c>
      <c r="Q98" s="150" t="str">
        <f t="shared" si="3"/>
        <v xml:space="preserve">   </v>
      </c>
    </row>
    <row r="99" spans="1:17" ht="15" customHeight="1" x14ac:dyDescent="0.15">
      <c r="A99" s="150" t="str">
        <f>IFERROR(プログラム[[#This Row],[競技番号]],"")</f>
        <v/>
      </c>
      <c r="B99" s="150" t="str">
        <f>IFERROR(プログラム[[#This Row],[組数]],"")</f>
        <v/>
      </c>
      <c r="C99" s="150" t="str">
        <f>IFERROR(プログラム[[#This Row],[種目コード]],"")</f>
        <v/>
      </c>
      <c r="D99" s="150" t="str">
        <f>IFERROR(プログラム[[#This Row],[距離コード]],"")</f>
        <v/>
      </c>
      <c r="E99" s="150" t="str">
        <f>IFERROR(プログラム[[#This Row],[クラス番号]],"")</f>
        <v/>
      </c>
      <c r="F99" s="150" t="str">
        <f>IFERROR(プログラム[[#This Row],[性別コード]],"")</f>
        <v/>
      </c>
      <c r="G99" s="150" t="str">
        <f>IFERROR(プログラム[[#This Row],[予決コード]],"")</f>
        <v/>
      </c>
      <c r="H99" s="153" t="str">
        <f>IFERROR(プログラム[[#This Row],[日付]],"")</f>
        <v/>
      </c>
      <c r="I99" s="150" t="str">
        <f>IFERROR(プログラム[[#This Row],[予選競技番号]],"")</f>
        <v/>
      </c>
      <c r="J99" s="150" t="str">
        <f>IFERROR(VLOOKUP(C99,色々!L:M,2,0),"")</f>
        <v/>
      </c>
      <c r="K99" s="150" t="str">
        <f>IFERROR(VLOOKUP(D99,色々!P:R,3,0),"")</f>
        <v/>
      </c>
      <c r="L99" s="150" t="str">
        <f>IFERROR(VLOOKUP(D99,色々!A:B,2,0),"")</f>
        <v/>
      </c>
      <c r="M99" s="150" t="str">
        <f t="shared" si="2"/>
        <v/>
      </c>
      <c r="N99" s="150" t="str">
        <f>IFERROR(VLOOKUP(E99,クラス!B:C,2,0),"")</f>
        <v/>
      </c>
      <c r="O99" s="150" t="str">
        <f>IFERROR(VLOOKUP(F99,色々!P:Q,2,0),"")</f>
        <v/>
      </c>
      <c r="P99" s="150" t="str">
        <f>IFERROR(VLOOKUP(G99,色々!D:E,2,0),"")</f>
        <v/>
      </c>
      <c r="Q99" s="150" t="str">
        <f t="shared" si="3"/>
        <v xml:space="preserve">   </v>
      </c>
    </row>
    <row r="100" spans="1:17" ht="15" customHeight="1" x14ac:dyDescent="0.15">
      <c r="A100" s="150" t="str">
        <f>IFERROR(プログラム[[#This Row],[競技番号]],"")</f>
        <v/>
      </c>
      <c r="B100" s="150" t="str">
        <f>IFERROR(プログラム[[#This Row],[組数]],"")</f>
        <v/>
      </c>
      <c r="C100" s="150" t="str">
        <f>IFERROR(プログラム[[#This Row],[種目コード]],"")</f>
        <v/>
      </c>
      <c r="D100" s="150" t="str">
        <f>IFERROR(プログラム[[#This Row],[距離コード]],"")</f>
        <v/>
      </c>
      <c r="E100" s="150" t="str">
        <f>IFERROR(プログラム[[#This Row],[クラス番号]],"")</f>
        <v/>
      </c>
      <c r="F100" s="150" t="str">
        <f>IFERROR(プログラム[[#This Row],[性別コード]],"")</f>
        <v/>
      </c>
      <c r="G100" s="150" t="str">
        <f>IFERROR(プログラム[[#This Row],[予決コード]],"")</f>
        <v/>
      </c>
      <c r="H100" s="153" t="str">
        <f>IFERROR(プログラム[[#This Row],[日付]],"")</f>
        <v/>
      </c>
      <c r="I100" s="150" t="str">
        <f>IFERROR(プログラム[[#This Row],[予選競技番号]],"")</f>
        <v/>
      </c>
      <c r="J100" s="150" t="str">
        <f>IFERROR(VLOOKUP(C100,色々!L:M,2,0),"")</f>
        <v/>
      </c>
      <c r="K100" s="150" t="str">
        <f>IFERROR(VLOOKUP(D100,色々!P:R,3,0),"")</f>
        <v/>
      </c>
      <c r="L100" s="150" t="str">
        <f>IFERROR(VLOOKUP(D100,色々!A:B,2,0),"")</f>
        <v/>
      </c>
      <c r="M100" s="150" t="str">
        <f t="shared" si="2"/>
        <v/>
      </c>
      <c r="N100" s="150" t="str">
        <f>IFERROR(VLOOKUP(E100,クラス!B:C,2,0),"")</f>
        <v/>
      </c>
      <c r="O100" s="150" t="str">
        <f>IFERROR(VLOOKUP(F100,色々!P:Q,2,0),"")</f>
        <v/>
      </c>
      <c r="P100" s="150" t="str">
        <f>IFERROR(VLOOKUP(G100,色々!D:E,2,0),"")</f>
        <v/>
      </c>
      <c r="Q100" s="150" t="str">
        <f t="shared" si="3"/>
        <v xml:space="preserve">   </v>
      </c>
    </row>
    <row r="101" spans="1:17" ht="15" customHeight="1" x14ac:dyDescent="0.15">
      <c r="A101" s="150" t="str">
        <f>IFERROR(プログラム[[#This Row],[競技番号]],"")</f>
        <v/>
      </c>
      <c r="B101" s="150" t="str">
        <f>IFERROR(プログラム[[#This Row],[組数]],"")</f>
        <v/>
      </c>
      <c r="C101" s="150" t="str">
        <f>IFERROR(プログラム[[#This Row],[種目コード]],"")</f>
        <v/>
      </c>
      <c r="D101" s="150" t="str">
        <f>IFERROR(プログラム[[#This Row],[距離コード]],"")</f>
        <v/>
      </c>
      <c r="E101" s="150" t="str">
        <f>IFERROR(プログラム[[#This Row],[クラス番号]],"")</f>
        <v/>
      </c>
      <c r="F101" s="150" t="str">
        <f>IFERROR(プログラム[[#This Row],[性別コード]],"")</f>
        <v/>
      </c>
      <c r="G101" s="150" t="str">
        <f>IFERROR(プログラム[[#This Row],[予決コード]],"")</f>
        <v/>
      </c>
      <c r="H101" s="153" t="str">
        <f>IFERROR(プログラム[[#This Row],[日付]],"")</f>
        <v/>
      </c>
      <c r="I101" s="150" t="str">
        <f>IFERROR(プログラム[[#This Row],[予選競技番号]],"")</f>
        <v/>
      </c>
      <c r="J101" s="150" t="str">
        <f>IFERROR(VLOOKUP(C101,色々!L:M,2,0),"")</f>
        <v/>
      </c>
      <c r="K101" s="150" t="str">
        <f>IFERROR(VLOOKUP(D101,色々!P:R,3,0),"")</f>
        <v/>
      </c>
      <c r="L101" s="150" t="str">
        <f>IFERROR(VLOOKUP(D101,色々!A:B,2,0),"")</f>
        <v/>
      </c>
      <c r="M101" s="150" t="str">
        <f t="shared" si="2"/>
        <v/>
      </c>
      <c r="N101" s="150" t="str">
        <f>IFERROR(VLOOKUP(E101,クラス!B:C,2,0),"")</f>
        <v/>
      </c>
      <c r="O101" s="150" t="str">
        <f>IFERROR(VLOOKUP(F101,色々!P:Q,2,0),"")</f>
        <v/>
      </c>
      <c r="P101" s="150" t="str">
        <f>IFERROR(VLOOKUP(G101,色々!D:E,2,0),"")</f>
        <v/>
      </c>
      <c r="Q101" s="150" t="str">
        <f t="shared" si="3"/>
        <v xml:space="preserve">   </v>
      </c>
    </row>
    <row r="102" spans="1:17" ht="15" customHeight="1" x14ac:dyDescent="0.15">
      <c r="A102" s="150" t="str">
        <f>IFERROR(プログラム[[#This Row],[競技番号]],"")</f>
        <v/>
      </c>
      <c r="B102" s="150" t="str">
        <f>IFERROR(プログラム[[#This Row],[組数]],"")</f>
        <v/>
      </c>
      <c r="C102" s="150" t="str">
        <f>IFERROR(プログラム[[#This Row],[種目コード]],"")</f>
        <v/>
      </c>
      <c r="D102" s="150" t="str">
        <f>IFERROR(プログラム[[#This Row],[距離コード]],"")</f>
        <v/>
      </c>
      <c r="E102" s="150" t="str">
        <f>IFERROR(プログラム[[#This Row],[クラス番号]],"")</f>
        <v/>
      </c>
      <c r="F102" s="150" t="str">
        <f>IFERROR(プログラム[[#This Row],[性別コード]],"")</f>
        <v/>
      </c>
      <c r="G102" s="150" t="str">
        <f>IFERROR(プログラム[[#This Row],[予決コード]],"")</f>
        <v/>
      </c>
      <c r="H102" s="153" t="str">
        <f>IFERROR(プログラム[[#This Row],[日付]],"")</f>
        <v/>
      </c>
      <c r="I102" s="150" t="str">
        <f>IFERROR(プログラム[[#This Row],[予選競技番号]],"")</f>
        <v/>
      </c>
      <c r="J102" s="150" t="str">
        <f>IFERROR(VLOOKUP(C102,色々!L:M,2,0),"")</f>
        <v/>
      </c>
      <c r="K102" s="150" t="str">
        <f>IFERROR(VLOOKUP(D102,色々!P:R,3,0),"")</f>
        <v/>
      </c>
      <c r="L102" s="150" t="str">
        <f>IFERROR(VLOOKUP(D102,色々!A:B,2,0),"")</f>
        <v/>
      </c>
      <c r="M102" s="150" t="str">
        <f t="shared" si="2"/>
        <v/>
      </c>
      <c r="N102" s="150" t="str">
        <f>IFERROR(VLOOKUP(E102,クラス!B:C,2,0),"")</f>
        <v/>
      </c>
      <c r="O102" s="150" t="str">
        <f>IFERROR(VLOOKUP(F102,色々!P:Q,2,0),"")</f>
        <v/>
      </c>
      <c r="P102" s="150" t="str">
        <f>IFERROR(VLOOKUP(G102,色々!D:E,2,0),"")</f>
        <v/>
      </c>
      <c r="Q102" s="150" t="str">
        <f t="shared" si="3"/>
        <v xml:space="preserve">   </v>
      </c>
    </row>
    <row r="103" spans="1:17" ht="15" customHeight="1" x14ac:dyDescent="0.15">
      <c r="A103" s="150" t="str">
        <f>IFERROR(プログラム[[#This Row],[競技番号]],"")</f>
        <v/>
      </c>
      <c r="B103" s="150" t="str">
        <f>IFERROR(プログラム[[#This Row],[組数]],"")</f>
        <v/>
      </c>
      <c r="C103" s="150" t="str">
        <f>IFERROR(プログラム[[#This Row],[種目コード]],"")</f>
        <v/>
      </c>
      <c r="D103" s="150" t="str">
        <f>IFERROR(プログラム[[#This Row],[距離コード]],"")</f>
        <v/>
      </c>
      <c r="E103" s="150" t="str">
        <f>IFERROR(プログラム[[#This Row],[クラス番号]],"")</f>
        <v/>
      </c>
      <c r="F103" s="150" t="str">
        <f>IFERROR(プログラム[[#This Row],[性別コード]],"")</f>
        <v/>
      </c>
      <c r="G103" s="150" t="str">
        <f>IFERROR(プログラム[[#This Row],[予決コード]],"")</f>
        <v/>
      </c>
      <c r="H103" s="153" t="str">
        <f>IFERROR(プログラム[[#This Row],[日付]],"")</f>
        <v/>
      </c>
      <c r="I103" s="150" t="str">
        <f>IFERROR(プログラム[[#This Row],[予選競技番号]],"")</f>
        <v/>
      </c>
      <c r="J103" s="150" t="str">
        <f>IFERROR(VLOOKUP(C103,色々!L:M,2,0),"")</f>
        <v/>
      </c>
      <c r="K103" s="150" t="str">
        <f>IFERROR(VLOOKUP(D103,色々!P:R,3,0),"")</f>
        <v/>
      </c>
      <c r="L103" s="150" t="str">
        <f>IFERROR(VLOOKUP(D103,色々!A:B,2,0),"")</f>
        <v/>
      </c>
      <c r="M103" s="150" t="str">
        <f t="shared" si="2"/>
        <v/>
      </c>
      <c r="N103" s="150" t="str">
        <f>IFERROR(VLOOKUP(E103,クラス!B:C,2,0),"")</f>
        <v/>
      </c>
      <c r="O103" s="150" t="str">
        <f>IFERROR(VLOOKUP(F103,色々!P:Q,2,0),"")</f>
        <v/>
      </c>
      <c r="P103" s="150" t="str">
        <f>IFERROR(VLOOKUP(G103,色々!D:E,2,0),"")</f>
        <v/>
      </c>
      <c r="Q103" s="150" t="str">
        <f t="shared" si="3"/>
        <v xml:space="preserve">   </v>
      </c>
    </row>
    <row r="104" spans="1:17" ht="15" customHeight="1" x14ac:dyDescent="0.15">
      <c r="A104" s="150" t="str">
        <f>IFERROR(プログラム[[#This Row],[競技番号]],"")</f>
        <v/>
      </c>
      <c r="B104" s="150" t="str">
        <f>IFERROR(プログラム[[#This Row],[組数]],"")</f>
        <v/>
      </c>
      <c r="C104" s="150" t="str">
        <f>IFERROR(プログラム[[#This Row],[種目コード]],"")</f>
        <v/>
      </c>
      <c r="D104" s="150" t="str">
        <f>IFERROR(プログラム[[#This Row],[距離コード]],"")</f>
        <v/>
      </c>
      <c r="E104" s="150" t="str">
        <f>IFERROR(プログラム[[#This Row],[クラス番号]],"")</f>
        <v/>
      </c>
      <c r="F104" s="150" t="str">
        <f>IFERROR(プログラム[[#This Row],[性別コード]],"")</f>
        <v/>
      </c>
      <c r="G104" s="150" t="str">
        <f>IFERROR(プログラム[[#This Row],[予決コード]],"")</f>
        <v/>
      </c>
      <c r="H104" s="153" t="str">
        <f>IFERROR(プログラム[[#This Row],[日付]],"")</f>
        <v/>
      </c>
      <c r="I104" s="150" t="str">
        <f>IFERROR(プログラム[[#This Row],[予選競技番号]],"")</f>
        <v/>
      </c>
      <c r="J104" s="150" t="str">
        <f>IFERROR(VLOOKUP(C104,色々!L:M,2,0),"")</f>
        <v/>
      </c>
      <c r="K104" s="150" t="str">
        <f>IFERROR(VLOOKUP(D104,色々!P:R,3,0),"")</f>
        <v/>
      </c>
      <c r="L104" s="150" t="str">
        <f>IFERROR(VLOOKUP(D104,色々!A:B,2,0),"")</f>
        <v/>
      </c>
      <c r="M104" s="150" t="str">
        <f t="shared" si="2"/>
        <v/>
      </c>
      <c r="N104" s="150" t="str">
        <f>IFERROR(VLOOKUP(E104,クラス!B:C,2,0),"")</f>
        <v/>
      </c>
      <c r="O104" s="150" t="str">
        <f>IFERROR(VLOOKUP(F104,色々!P:Q,2,0),"")</f>
        <v/>
      </c>
      <c r="P104" s="150" t="str">
        <f>IFERROR(VLOOKUP(G104,色々!D:E,2,0),"")</f>
        <v/>
      </c>
      <c r="Q104" s="150" t="str">
        <f t="shared" si="3"/>
        <v xml:space="preserve">   </v>
      </c>
    </row>
    <row r="105" spans="1:17" ht="15" customHeight="1" x14ac:dyDescent="0.15">
      <c r="A105" s="150" t="str">
        <f>IFERROR(プログラム[[#This Row],[競技番号]],"")</f>
        <v/>
      </c>
      <c r="B105" s="150" t="str">
        <f>IFERROR(プログラム[[#This Row],[組数]],"")</f>
        <v/>
      </c>
      <c r="C105" s="150" t="str">
        <f>IFERROR(プログラム[[#This Row],[種目コード]],"")</f>
        <v/>
      </c>
      <c r="D105" s="150" t="str">
        <f>IFERROR(プログラム[[#This Row],[距離コード]],"")</f>
        <v/>
      </c>
      <c r="E105" s="150" t="str">
        <f>IFERROR(プログラム[[#This Row],[クラス番号]],"")</f>
        <v/>
      </c>
      <c r="F105" s="150" t="str">
        <f>IFERROR(プログラム[[#This Row],[性別コード]],"")</f>
        <v/>
      </c>
      <c r="G105" s="150" t="str">
        <f>IFERROR(プログラム[[#This Row],[予決コード]],"")</f>
        <v/>
      </c>
      <c r="H105" s="153" t="str">
        <f>IFERROR(プログラム[[#This Row],[日付]],"")</f>
        <v/>
      </c>
      <c r="I105" s="150" t="str">
        <f>IFERROR(プログラム[[#This Row],[予選競技番号]],"")</f>
        <v/>
      </c>
      <c r="J105" s="150" t="str">
        <f>IFERROR(VLOOKUP(C105,色々!L:M,2,0),"")</f>
        <v/>
      </c>
      <c r="K105" s="150" t="str">
        <f>IFERROR(VLOOKUP(D105,色々!P:R,3,0),"")</f>
        <v/>
      </c>
      <c r="L105" s="150" t="str">
        <f>IFERROR(VLOOKUP(D105,色々!A:B,2,0),"")</f>
        <v/>
      </c>
      <c r="M105" s="150" t="str">
        <f t="shared" si="2"/>
        <v/>
      </c>
      <c r="N105" s="150" t="str">
        <f>IFERROR(VLOOKUP(E105,クラス!B:C,2,0),"")</f>
        <v/>
      </c>
      <c r="O105" s="150" t="str">
        <f>IFERROR(VLOOKUP(F105,色々!P:Q,2,0),"")</f>
        <v/>
      </c>
      <c r="P105" s="150" t="str">
        <f>IFERROR(VLOOKUP(G105,色々!D:E,2,0),"")</f>
        <v/>
      </c>
      <c r="Q105" s="150" t="str">
        <f t="shared" si="3"/>
        <v xml:space="preserve">   </v>
      </c>
    </row>
    <row r="106" spans="1:17" ht="15" customHeight="1" x14ac:dyDescent="0.15">
      <c r="A106" s="150" t="str">
        <f>IFERROR(プログラム[[#This Row],[競技番号]],"")</f>
        <v/>
      </c>
      <c r="B106" s="150" t="str">
        <f>IFERROR(プログラム[[#This Row],[組数]],"")</f>
        <v/>
      </c>
      <c r="C106" s="150" t="str">
        <f>IFERROR(プログラム[[#This Row],[種目コード]],"")</f>
        <v/>
      </c>
      <c r="D106" s="150" t="str">
        <f>IFERROR(プログラム[[#This Row],[距離コード]],"")</f>
        <v/>
      </c>
      <c r="E106" s="150" t="str">
        <f>IFERROR(プログラム[[#This Row],[クラス番号]],"")</f>
        <v/>
      </c>
      <c r="F106" s="150" t="str">
        <f>IFERROR(プログラム[[#This Row],[性別コード]],"")</f>
        <v/>
      </c>
      <c r="G106" s="150" t="str">
        <f>IFERROR(プログラム[[#This Row],[予決コード]],"")</f>
        <v/>
      </c>
      <c r="H106" s="153" t="str">
        <f>IFERROR(プログラム[[#This Row],[日付]],"")</f>
        <v/>
      </c>
      <c r="I106" s="150" t="str">
        <f>IFERROR(プログラム[[#This Row],[予選競技番号]],"")</f>
        <v/>
      </c>
      <c r="J106" s="150" t="str">
        <f>IFERROR(VLOOKUP(C106,色々!L:M,2,0),"")</f>
        <v/>
      </c>
      <c r="K106" s="150" t="str">
        <f>IFERROR(VLOOKUP(D106,色々!P:R,3,0),"")</f>
        <v/>
      </c>
      <c r="L106" s="150" t="str">
        <f>IFERROR(VLOOKUP(D106,色々!A:B,2,0),"")</f>
        <v/>
      </c>
      <c r="M106" s="150" t="str">
        <f t="shared" si="2"/>
        <v/>
      </c>
      <c r="N106" s="150" t="str">
        <f>IFERROR(VLOOKUP(E106,クラス!B:C,2,0),"")</f>
        <v/>
      </c>
      <c r="O106" s="150" t="str">
        <f>IFERROR(VLOOKUP(F106,色々!P:Q,2,0),"")</f>
        <v/>
      </c>
      <c r="P106" s="150" t="str">
        <f>IFERROR(VLOOKUP(G106,色々!D:E,2,0),"")</f>
        <v/>
      </c>
      <c r="Q106" s="150" t="str">
        <f t="shared" si="3"/>
        <v xml:space="preserve">   </v>
      </c>
    </row>
    <row r="107" spans="1:17" ht="15" customHeight="1" x14ac:dyDescent="0.15">
      <c r="A107" s="150" t="str">
        <f>IFERROR(プログラム[[#This Row],[競技番号]],"")</f>
        <v/>
      </c>
      <c r="B107" s="150" t="str">
        <f>IFERROR(プログラム[[#This Row],[組数]],"")</f>
        <v/>
      </c>
      <c r="C107" s="150" t="str">
        <f>IFERROR(プログラム[[#This Row],[種目コード]],"")</f>
        <v/>
      </c>
      <c r="D107" s="150" t="str">
        <f>IFERROR(プログラム[[#This Row],[距離コード]],"")</f>
        <v/>
      </c>
      <c r="E107" s="150" t="str">
        <f>IFERROR(プログラム[[#This Row],[クラス番号]],"")</f>
        <v/>
      </c>
      <c r="F107" s="150" t="str">
        <f>IFERROR(プログラム[[#This Row],[性別コード]],"")</f>
        <v/>
      </c>
      <c r="G107" s="150" t="str">
        <f>IFERROR(プログラム[[#This Row],[予決コード]],"")</f>
        <v/>
      </c>
      <c r="H107" s="153" t="str">
        <f>IFERROR(プログラム[[#This Row],[日付]],"")</f>
        <v/>
      </c>
      <c r="I107" s="150" t="str">
        <f>IFERROR(プログラム[[#This Row],[予選競技番号]],"")</f>
        <v/>
      </c>
      <c r="J107" s="150" t="str">
        <f>IFERROR(VLOOKUP(C107,色々!L:M,2,0),"")</f>
        <v/>
      </c>
      <c r="K107" s="150" t="str">
        <f>IFERROR(VLOOKUP(D107,色々!P:R,3,0),"")</f>
        <v/>
      </c>
      <c r="L107" s="150" t="str">
        <f>IFERROR(VLOOKUP(D107,色々!A:B,2,0),"")</f>
        <v/>
      </c>
      <c r="M107" s="150" t="str">
        <f t="shared" si="2"/>
        <v/>
      </c>
      <c r="N107" s="150" t="str">
        <f>IFERROR(VLOOKUP(E107,クラス!B:C,2,0),"")</f>
        <v/>
      </c>
      <c r="O107" s="150" t="str">
        <f>IFERROR(VLOOKUP(F107,色々!P:Q,2,0),"")</f>
        <v/>
      </c>
      <c r="P107" s="150" t="str">
        <f>IFERROR(VLOOKUP(G107,色々!D:E,2,0),"")</f>
        <v/>
      </c>
      <c r="Q107" s="150" t="str">
        <f t="shared" si="3"/>
        <v xml:space="preserve">   </v>
      </c>
    </row>
    <row r="108" spans="1:17" ht="15" customHeight="1" x14ac:dyDescent="0.15">
      <c r="A108" s="150" t="str">
        <f>IFERROR(プログラム[[#This Row],[競技番号]],"")</f>
        <v/>
      </c>
      <c r="B108" s="150" t="str">
        <f>IFERROR(プログラム[[#This Row],[組数]],"")</f>
        <v/>
      </c>
      <c r="C108" s="150" t="str">
        <f>IFERROR(プログラム[[#This Row],[種目コード]],"")</f>
        <v/>
      </c>
      <c r="D108" s="150" t="str">
        <f>IFERROR(プログラム[[#This Row],[距離コード]],"")</f>
        <v/>
      </c>
      <c r="E108" s="150" t="str">
        <f>IFERROR(プログラム[[#This Row],[クラス番号]],"")</f>
        <v/>
      </c>
      <c r="F108" s="150" t="str">
        <f>IFERROR(プログラム[[#This Row],[性別コード]],"")</f>
        <v/>
      </c>
      <c r="G108" s="150" t="str">
        <f>IFERROR(プログラム[[#This Row],[予決コード]],"")</f>
        <v/>
      </c>
      <c r="H108" s="153" t="str">
        <f>IFERROR(プログラム[[#This Row],[日付]],"")</f>
        <v/>
      </c>
      <c r="I108" s="150" t="str">
        <f>IFERROR(プログラム[[#This Row],[予選競技番号]],"")</f>
        <v/>
      </c>
      <c r="J108" s="150" t="str">
        <f>IFERROR(VLOOKUP(C108,色々!L:M,2,0),"")</f>
        <v/>
      </c>
      <c r="K108" s="150" t="str">
        <f>IFERROR(VLOOKUP(D108,色々!P:R,3,0),"")</f>
        <v/>
      </c>
      <c r="L108" s="150" t="str">
        <f>IFERROR(VLOOKUP(D108,色々!A:B,2,0),"")</f>
        <v/>
      </c>
      <c r="M108" s="150" t="str">
        <f t="shared" si="2"/>
        <v/>
      </c>
      <c r="N108" s="150" t="str">
        <f>IFERROR(VLOOKUP(E108,クラス!B:C,2,0),"")</f>
        <v/>
      </c>
      <c r="O108" s="150" t="str">
        <f>IFERROR(VLOOKUP(F108,色々!P:Q,2,0),"")</f>
        <v/>
      </c>
      <c r="P108" s="150" t="str">
        <f>IFERROR(VLOOKUP(G108,色々!D:E,2,0),"")</f>
        <v/>
      </c>
      <c r="Q108" s="150" t="str">
        <f t="shared" si="3"/>
        <v xml:space="preserve">   </v>
      </c>
    </row>
    <row r="109" spans="1:17" ht="15" customHeight="1" x14ac:dyDescent="0.15">
      <c r="A109" s="150" t="str">
        <f>IFERROR(プログラム[[#This Row],[競技番号]],"")</f>
        <v/>
      </c>
      <c r="B109" s="150" t="str">
        <f>IFERROR(プログラム[[#This Row],[組数]],"")</f>
        <v/>
      </c>
      <c r="C109" s="150" t="str">
        <f>IFERROR(プログラム[[#This Row],[種目コード]],"")</f>
        <v/>
      </c>
      <c r="D109" s="150" t="str">
        <f>IFERROR(プログラム[[#This Row],[距離コード]],"")</f>
        <v/>
      </c>
      <c r="E109" s="150" t="str">
        <f>IFERROR(プログラム[[#This Row],[クラス番号]],"")</f>
        <v/>
      </c>
      <c r="F109" s="150" t="str">
        <f>IFERROR(プログラム[[#This Row],[性別コード]],"")</f>
        <v/>
      </c>
      <c r="G109" s="150" t="str">
        <f>IFERROR(プログラム[[#This Row],[予決コード]],"")</f>
        <v/>
      </c>
      <c r="H109" s="153" t="str">
        <f>IFERROR(プログラム[[#This Row],[日付]],"")</f>
        <v/>
      </c>
      <c r="I109" s="150" t="str">
        <f>IFERROR(プログラム[[#This Row],[予選競技番号]],"")</f>
        <v/>
      </c>
      <c r="J109" s="150" t="str">
        <f>IFERROR(VLOOKUP(C109,色々!L:M,2,0),"")</f>
        <v/>
      </c>
      <c r="K109" s="150" t="str">
        <f>IFERROR(VLOOKUP(D109,色々!P:R,3,0),"")</f>
        <v/>
      </c>
      <c r="L109" s="150" t="str">
        <f>IFERROR(VLOOKUP(D109,色々!A:B,2,0),"")</f>
        <v/>
      </c>
      <c r="M109" s="150" t="str">
        <f t="shared" si="2"/>
        <v/>
      </c>
      <c r="N109" s="150" t="str">
        <f>IFERROR(VLOOKUP(E109,クラス!B:C,2,0),"")</f>
        <v/>
      </c>
      <c r="O109" s="150" t="str">
        <f>IFERROR(VLOOKUP(F109,色々!P:Q,2,0),"")</f>
        <v/>
      </c>
      <c r="P109" s="150" t="str">
        <f>IFERROR(VLOOKUP(G109,色々!D:E,2,0),"")</f>
        <v/>
      </c>
      <c r="Q109" s="150" t="str">
        <f t="shared" si="3"/>
        <v xml:space="preserve">   </v>
      </c>
    </row>
    <row r="110" spans="1:17" ht="15" customHeight="1" x14ac:dyDescent="0.15">
      <c r="A110" s="150" t="str">
        <f>IFERROR(プログラム[[#This Row],[競技番号]],"")</f>
        <v/>
      </c>
      <c r="B110" s="150" t="str">
        <f>IFERROR(プログラム[[#This Row],[組数]],"")</f>
        <v/>
      </c>
      <c r="C110" s="150" t="str">
        <f>IFERROR(プログラム[[#This Row],[種目コード]],"")</f>
        <v/>
      </c>
      <c r="D110" s="150" t="str">
        <f>IFERROR(プログラム[[#This Row],[距離コード]],"")</f>
        <v/>
      </c>
      <c r="E110" s="150" t="str">
        <f>IFERROR(プログラム[[#This Row],[クラス番号]],"")</f>
        <v/>
      </c>
      <c r="F110" s="150" t="str">
        <f>IFERROR(プログラム[[#This Row],[性別コード]],"")</f>
        <v/>
      </c>
      <c r="G110" s="150" t="str">
        <f>IFERROR(プログラム[[#This Row],[予決コード]],"")</f>
        <v/>
      </c>
      <c r="H110" s="153" t="str">
        <f>IFERROR(プログラム[[#This Row],[日付]],"")</f>
        <v/>
      </c>
      <c r="I110" s="150" t="str">
        <f>IFERROR(プログラム[[#This Row],[予選競技番号]],"")</f>
        <v/>
      </c>
      <c r="J110" s="150" t="str">
        <f>IFERROR(VLOOKUP(C110,色々!L:M,2,0),"")</f>
        <v/>
      </c>
      <c r="K110" s="150" t="str">
        <f>IFERROR(VLOOKUP(D110,色々!P:R,3,0),"")</f>
        <v/>
      </c>
      <c r="L110" s="150" t="str">
        <f>IFERROR(VLOOKUP(D110,色々!A:B,2,0),"")</f>
        <v/>
      </c>
      <c r="M110" s="150" t="str">
        <f t="shared" si="2"/>
        <v/>
      </c>
      <c r="N110" s="150" t="str">
        <f>IFERROR(VLOOKUP(E110,クラス!B:C,2,0),"")</f>
        <v/>
      </c>
      <c r="O110" s="150" t="str">
        <f>IFERROR(VLOOKUP(F110,色々!P:Q,2,0),"")</f>
        <v/>
      </c>
      <c r="P110" s="150" t="str">
        <f>IFERROR(VLOOKUP(G110,色々!D:E,2,0),"")</f>
        <v/>
      </c>
      <c r="Q110" s="150" t="str">
        <f t="shared" si="3"/>
        <v xml:space="preserve">   </v>
      </c>
    </row>
    <row r="111" spans="1:17" ht="15" customHeight="1" x14ac:dyDescent="0.15">
      <c r="A111" s="150" t="str">
        <f>IFERROR(プログラム[[#This Row],[競技番号]],"")</f>
        <v/>
      </c>
      <c r="B111" s="150" t="str">
        <f>IFERROR(プログラム[[#This Row],[組数]],"")</f>
        <v/>
      </c>
      <c r="C111" s="150" t="str">
        <f>IFERROR(プログラム[[#This Row],[種目コード]],"")</f>
        <v/>
      </c>
      <c r="D111" s="150" t="str">
        <f>IFERROR(プログラム[[#This Row],[距離コード]],"")</f>
        <v/>
      </c>
      <c r="E111" s="150" t="str">
        <f>IFERROR(プログラム[[#This Row],[クラス番号]],"")</f>
        <v/>
      </c>
      <c r="F111" s="150" t="str">
        <f>IFERROR(プログラム[[#This Row],[性別コード]],"")</f>
        <v/>
      </c>
      <c r="G111" s="150" t="str">
        <f>IFERROR(プログラム[[#This Row],[予決コード]],"")</f>
        <v/>
      </c>
      <c r="H111" s="153" t="str">
        <f>IFERROR(プログラム[[#This Row],[日付]],"")</f>
        <v/>
      </c>
      <c r="I111" s="150" t="str">
        <f>IFERROR(プログラム[[#This Row],[予選競技番号]],"")</f>
        <v/>
      </c>
      <c r="J111" s="150" t="str">
        <f>IFERROR(VLOOKUP(C111,色々!L:M,2,0),"")</f>
        <v/>
      </c>
      <c r="K111" s="150" t="str">
        <f>IFERROR(VLOOKUP(D111,色々!P:R,3,0),"")</f>
        <v/>
      </c>
      <c r="L111" s="150" t="str">
        <f>IFERROR(VLOOKUP(D111,色々!A:B,2,0),"")</f>
        <v/>
      </c>
      <c r="M111" s="150" t="str">
        <f t="shared" si="2"/>
        <v/>
      </c>
      <c r="N111" s="150" t="str">
        <f>IFERROR(VLOOKUP(E111,クラス!B:C,2,0),"")</f>
        <v/>
      </c>
      <c r="O111" s="150" t="str">
        <f>IFERROR(VLOOKUP(F111,色々!P:Q,2,0),"")</f>
        <v/>
      </c>
      <c r="P111" s="150" t="str">
        <f>IFERROR(VLOOKUP(G111,色々!D:E,2,0),"")</f>
        <v/>
      </c>
      <c r="Q111" s="150" t="str">
        <f t="shared" si="3"/>
        <v xml:space="preserve">   </v>
      </c>
    </row>
    <row r="112" spans="1:17" ht="15" customHeight="1" x14ac:dyDescent="0.15">
      <c r="A112" s="150" t="str">
        <f>IFERROR(プログラム[[#This Row],[競技番号]],"")</f>
        <v/>
      </c>
      <c r="B112" s="150" t="str">
        <f>IFERROR(プログラム[[#This Row],[組数]],"")</f>
        <v/>
      </c>
      <c r="C112" s="150" t="str">
        <f>IFERROR(プログラム[[#This Row],[種目コード]],"")</f>
        <v/>
      </c>
      <c r="D112" s="150" t="str">
        <f>IFERROR(プログラム[[#This Row],[距離コード]],"")</f>
        <v/>
      </c>
      <c r="E112" s="150" t="str">
        <f>IFERROR(プログラム[[#This Row],[クラス番号]],"")</f>
        <v/>
      </c>
      <c r="F112" s="150" t="str">
        <f>IFERROR(プログラム[[#This Row],[性別コード]],"")</f>
        <v/>
      </c>
      <c r="G112" s="150" t="str">
        <f>IFERROR(プログラム[[#This Row],[予決コード]],"")</f>
        <v/>
      </c>
      <c r="H112" s="153" t="str">
        <f>IFERROR(プログラム[[#This Row],[日付]],"")</f>
        <v/>
      </c>
      <c r="I112" s="150" t="str">
        <f>IFERROR(プログラム[[#This Row],[予選競技番号]],"")</f>
        <v/>
      </c>
      <c r="J112" s="150" t="str">
        <f>IFERROR(VLOOKUP(C112,色々!L:M,2,0),"")</f>
        <v/>
      </c>
      <c r="K112" s="150" t="str">
        <f>IFERROR(VLOOKUP(D112,色々!P:R,3,0),"")</f>
        <v/>
      </c>
      <c r="L112" s="150" t="str">
        <f>IFERROR(VLOOKUP(D112,色々!A:B,2,0),"")</f>
        <v/>
      </c>
      <c r="M112" s="150" t="str">
        <f t="shared" si="2"/>
        <v/>
      </c>
      <c r="N112" s="150" t="str">
        <f>IFERROR(VLOOKUP(E112,クラス!B:C,2,0),"")</f>
        <v/>
      </c>
      <c r="O112" s="150" t="str">
        <f>IFERROR(VLOOKUP(F112,色々!P:Q,2,0),"")</f>
        <v/>
      </c>
      <c r="P112" s="150" t="str">
        <f>IFERROR(VLOOKUP(G112,色々!D:E,2,0),"")</f>
        <v/>
      </c>
      <c r="Q112" s="150" t="str">
        <f t="shared" si="3"/>
        <v xml:space="preserve">   </v>
      </c>
    </row>
    <row r="113" spans="1:17" ht="15" customHeight="1" x14ac:dyDescent="0.15">
      <c r="A113" s="150" t="str">
        <f>IFERROR(プログラム[[#This Row],[競技番号]],"")</f>
        <v/>
      </c>
      <c r="B113" s="150" t="str">
        <f>IFERROR(プログラム[[#This Row],[組数]],"")</f>
        <v/>
      </c>
      <c r="C113" s="150" t="str">
        <f>IFERROR(プログラム[[#This Row],[種目コード]],"")</f>
        <v/>
      </c>
      <c r="D113" s="150" t="str">
        <f>IFERROR(プログラム[[#This Row],[距離コード]],"")</f>
        <v/>
      </c>
      <c r="E113" s="150" t="str">
        <f>IFERROR(プログラム[[#This Row],[クラス番号]],"")</f>
        <v/>
      </c>
      <c r="F113" s="150" t="str">
        <f>IFERROR(プログラム[[#This Row],[性別コード]],"")</f>
        <v/>
      </c>
      <c r="G113" s="150" t="str">
        <f>IFERROR(プログラム[[#This Row],[予決コード]],"")</f>
        <v/>
      </c>
      <c r="H113" s="153" t="str">
        <f>IFERROR(プログラム[[#This Row],[日付]],"")</f>
        <v/>
      </c>
      <c r="I113" s="150" t="str">
        <f>IFERROR(プログラム[[#This Row],[予選競技番号]],"")</f>
        <v/>
      </c>
      <c r="J113" s="150" t="str">
        <f>IFERROR(VLOOKUP(C113,色々!L:M,2,0),"")</f>
        <v/>
      </c>
      <c r="K113" s="150" t="str">
        <f>IFERROR(VLOOKUP(D113,色々!P:R,3,0),"")</f>
        <v/>
      </c>
      <c r="L113" s="150" t="str">
        <f>IFERROR(VLOOKUP(D113,色々!A:B,2,0),"")</f>
        <v/>
      </c>
      <c r="M113" s="150" t="str">
        <f t="shared" si="2"/>
        <v/>
      </c>
      <c r="N113" s="150" t="str">
        <f>IFERROR(VLOOKUP(E113,クラス!B:C,2,0),"")</f>
        <v/>
      </c>
      <c r="O113" s="150" t="str">
        <f>IFERROR(VLOOKUP(F113,色々!P:Q,2,0),"")</f>
        <v/>
      </c>
      <c r="P113" s="150" t="str">
        <f>IFERROR(VLOOKUP(G113,色々!D:E,2,0),"")</f>
        <v/>
      </c>
      <c r="Q113" s="150" t="str">
        <f t="shared" si="3"/>
        <v xml:space="preserve">   </v>
      </c>
    </row>
    <row r="114" spans="1:17" ht="15" customHeight="1" x14ac:dyDescent="0.15">
      <c r="A114" s="150" t="str">
        <f>IFERROR(プログラム[[#This Row],[競技番号]],"")</f>
        <v/>
      </c>
      <c r="B114" s="150" t="str">
        <f>IFERROR(プログラム[[#This Row],[組数]],"")</f>
        <v/>
      </c>
      <c r="C114" s="150" t="str">
        <f>IFERROR(プログラム[[#This Row],[種目コード]],"")</f>
        <v/>
      </c>
      <c r="D114" s="150" t="str">
        <f>IFERROR(プログラム[[#This Row],[距離コード]],"")</f>
        <v/>
      </c>
      <c r="E114" s="150" t="str">
        <f>IFERROR(プログラム[[#This Row],[クラス番号]],"")</f>
        <v/>
      </c>
      <c r="F114" s="150" t="str">
        <f>IFERROR(プログラム[[#This Row],[性別コード]],"")</f>
        <v/>
      </c>
      <c r="G114" s="150" t="str">
        <f>IFERROR(プログラム[[#This Row],[予決コード]],"")</f>
        <v/>
      </c>
      <c r="H114" s="153" t="str">
        <f>IFERROR(プログラム[[#This Row],[日付]],"")</f>
        <v/>
      </c>
      <c r="I114" s="150" t="str">
        <f>IFERROR(プログラム[[#This Row],[予選競技番号]],"")</f>
        <v/>
      </c>
      <c r="J114" s="150" t="str">
        <f>IFERROR(VLOOKUP(C114,色々!L:M,2,0),"")</f>
        <v/>
      </c>
      <c r="K114" s="150" t="str">
        <f>IFERROR(VLOOKUP(D114,色々!P:R,3,0),"")</f>
        <v/>
      </c>
      <c r="L114" s="150" t="str">
        <f>IFERROR(VLOOKUP(D114,色々!A:B,2,0),"")</f>
        <v/>
      </c>
      <c r="M114" s="150" t="str">
        <f t="shared" si="2"/>
        <v/>
      </c>
      <c r="N114" s="150" t="str">
        <f>IFERROR(VLOOKUP(E114,クラス!B:C,2,0),"")</f>
        <v/>
      </c>
      <c r="O114" s="150" t="str">
        <f>IFERROR(VLOOKUP(F114,色々!P:Q,2,0),"")</f>
        <v/>
      </c>
      <c r="P114" s="150" t="str">
        <f>IFERROR(VLOOKUP(G114,色々!D:E,2,0),"")</f>
        <v/>
      </c>
      <c r="Q114" s="150" t="str">
        <f t="shared" si="3"/>
        <v xml:space="preserve">   </v>
      </c>
    </row>
    <row r="115" spans="1:17" ht="15" customHeight="1" x14ac:dyDescent="0.15">
      <c r="A115" s="150" t="str">
        <f>IFERROR(プログラム[[#This Row],[競技番号]],"")</f>
        <v/>
      </c>
      <c r="B115" s="150" t="str">
        <f>IFERROR(プログラム[[#This Row],[組数]],"")</f>
        <v/>
      </c>
      <c r="C115" s="150" t="str">
        <f>IFERROR(プログラム[[#This Row],[種目コード]],"")</f>
        <v/>
      </c>
      <c r="D115" s="150" t="str">
        <f>IFERROR(プログラム[[#This Row],[距離コード]],"")</f>
        <v/>
      </c>
      <c r="E115" s="150" t="str">
        <f>IFERROR(プログラム[[#This Row],[クラス番号]],"")</f>
        <v/>
      </c>
      <c r="F115" s="150" t="str">
        <f>IFERROR(プログラム[[#This Row],[性別コード]],"")</f>
        <v/>
      </c>
      <c r="G115" s="150" t="str">
        <f>IFERROR(プログラム[[#This Row],[予決コード]],"")</f>
        <v/>
      </c>
      <c r="H115" s="153" t="str">
        <f>IFERROR(プログラム[[#This Row],[日付]],"")</f>
        <v/>
      </c>
      <c r="I115" s="150" t="str">
        <f>IFERROR(プログラム[[#This Row],[予選競技番号]],"")</f>
        <v/>
      </c>
      <c r="J115" s="150" t="str">
        <f>IFERROR(VLOOKUP(C115,色々!L:M,2,0),"")</f>
        <v/>
      </c>
      <c r="K115" s="150" t="str">
        <f>IFERROR(VLOOKUP(D115,色々!P:R,3,0),"")</f>
        <v/>
      </c>
      <c r="L115" s="150" t="str">
        <f>IFERROR(VLOOKUP(D115,色々!A:B,2,0),"")</f>
        <v/>
      </c>
      <c r="M115" s="150" t="str">
        <f t="shared" si="2"/>
        <v/>
      </c>
      <c r="N115" s="150" t="str">
        <f>IFERROR(VLOOKUP(E115,クラス!B:C,2,0),"")</f>
        <v/>
      </c>
      <c r="O115" s="150" t="str">
        <f>IFERROR(VLOOKUP(F115,色々!P:Q,2,0),"")</f>
        <v/>
      </c>
      <c r="P115" s="150" t="str">
        <f>IFERROR(VLOOKUP(G115,色々!D:E,2,0),"")</f>
        <v/>
      </c>
      <c r="Q115" s="150" t="str">
        <f t="shared" si="3"/>
        <v xml:space="preserve">   </v>
      </c>
    </row>
    <row r="116" spans="1:17" ht="15" customHeight="1" x14ac:dyDescent="0.15">
      <c r="A116" s="150" t="str">
        <f>IFERROR(プログラム[[#This Row],[競技番号]],"")</f>
        <v/>
      </c>
      <c r="B116" s="150" t="str">
        <f>IFERROR(プログラム[[#This Row],[組数]],"")</f>
        <v/>
      </c>
      <c r="C116" s="150" t="str">
        <f>IFERROR(プログラム[[#This Row],[種目コード]],"")</f>
        <v/>
      </c>
      <c r="D116" s="150" t="str">
        <f>IFERROR(プログラム[[#This Row],[距離コード]],"")</f>
        <v/>
      </c>
      <c r="E116" s="150" t="str">
        <f>IFERROR(プログラム[[#This Row],[クラス番号]],"")</f>
        <v/>
      </c>
      <c r="F116" s="150" t="str">
        <f>IFERROR(プログラム[[#This Row],[性別コード]],"")</f>
        <v/>
      </c>
      <c r="G116" s="150" t="str">
        <f>IFERROR(プログラム[[#This Row],[予決コード]],"")</f>
        <v/>
      </c>
      <c r="H116" s="153" t="str">
        <f>IFERROR(プログラム[[#This Row],[日付]],"")</f>
        <v/>
      </c>
      <c r="I116" s="150" t="str">
        <f>IFERROR(プログラム[[#This Row],[予選競技番号]],"")</f>
        <v/>
      </c>
      <c r="J116" s="150" t="str">
        <f>IFERROR(VLOOKUP(C116,色々!L:M,2,0),"")</f>
        <v/>
      </c>
      <c r="K116" s="150" t="str">
        <f>IFERROR(VLOOKUP(D116,色々!P:R,3,0),"")</f>
        <v/>
      </c>
      <c r="L116" s="150" t="str">
        <f>IFERROR(VLOOKUP(D116,色々!A:B,2,0),"")</f>
        <v/>
      </c>
      <c r="M116" s="150" t="str">
        <f t="shared" si="2"/>
        <v/>
      </c>
      <c r="N116" s="150" t="str">
        <f>IFERROR(VLOOKUP(E116,クラス!B:C,2,0),"")</f>
        <v/>
      </c>
      <c r="O116" s="150" t="str">
        <f>IFERROR(VLOOKUP(F116,色々!P:Q,2,0),"")</f>
        <v/>
      </c>
      <c r="P116" s="150" t="str">
        <f>IFERROR(VLOOKUP(G116,色々!D:E,2,0),"")</f>
        <v/>
      </c>
      <c r="Q116" s="150" t="str">
        <f t="shared" si="3"/>
        <v xml:space="preserve">   </v>
      </c>
    </row>
    <row r="117" spans="1:17" ht="15" customHeight="1" x14ac:dyDescent="0.15">
      <c r="A117" s="150" t="str">
        <f>IFERROR(プログラム[[#This Row],[競技番号]],"")</f>
        <v/>
      </c>
      <c r="B117" s="150" t="str">
        <f>IFERROR(プログラム[[#This Row],[組数]],"")</f>
        <v/>
      </c>
      <c r="C117" s="150" t="str">
        <f>IFERROR(プログラム[[#This Row],[種目コード]],"")</f>
        <v/>
      </c>
      <c r="D117" s="150" t="str">
        <f>IFERROR(プログラム[[#This Row],[距離コード]],"")</f>
        <v/>
      </c>
      <c r="E117" s="150" t="str">
        <f>IFERROR(プログラム[[#This Row],[クラス番号]],"")</f>
        <v/>
      </c>
      <c r="F117" s="150" t="str">
        <f>IFERROR(プログラム[[#This Row],[性別コード]],"")</f>
        <v/>
      </c>
      <c r="G117" s="150" t="str">
        <f>IFERROR(プログラム[[#This Row],[予決コード]],"")</f>
        <v/>
      </c>
      <c r="H117" s="153" t="str">
        <f>IFERROR(プログラム[[#This Row],[日付]],"")</f>
        <v/>
      </c>
      <c r="I117" s="150" t="str">
        <f>IFERROR(プログラム[[#This Row],[予選競技番号]],"")</f>
        <v/>
      </c>
      <c r="J117" s="150" t="str">
        <f>IFERROR(VLOOKUP(C117,色々!L:M,2,0),"")</f>
        <v/>
      </c>
      <c r="K117" s="150" t="str">
        <f>IFERROR(VLOOKUP(D117,色々!P:R,3,0),"")</f>
        <v/>
      </c>
      <c r="L117" s="150" t="str">
        <f>IFERROR(VLOOKUP(D117,色々!A:B,2,0),"")</f>
        <v/>
      </c>
      <c r="M117" s="150" t="str">
        <f t="shared" si="2"/>
        <v/>
      </c>
      <c r="N117" s="150" t="str">
        <f>IFERROR(VLOOKUP(E117,クラス!B:C,2,0),"")</f>
        <v/>
      </c>
      <c r="O117" s="150" t="str">
        <f>IFERROR(VLOOKUP(F117,色々!P:Q,2,0),"")</f>
        <v/>
      </c>
      <c r="P117" s="150" t="str">
        <f>IFERROR(VLOOKUP(G117,色々!D:E,2,0),"")</f>
        <v/>
      </c>
      <c r="Q117" s="150" t="str">
        <f t="shared" si="3"/>
        <v xml:space="preserve">   </v>
      </c>
    </row>
    <row r="118" spans="1:17" ht="15" customHeight="1" x14ac:dyDescent="0.15">
      <c r="A118" s="150" t="str">
        <f>IFERROR(プログラム[[#This Row],[競技番号]],"")</f>
        <v/>
      </c>
      <c r="B118" s="150" t="str">
        <f>IFERROR(プログラム[[#This Row],[組数]],"")</f>
        <v/>
      </c>
      <c r="C118" s="150" t="str">
        <f>IFERROR(プログラム[[#This Row],[種目コード]],"")</f>
        <v/>
      </c>
      <c r="D118" s="150" t="str">
        <f>IFERROR(プログラム[[#This Row],[距離コード]],"")</f>
        <v/>
      </c>
      <c r="E118" s="150" t="str">
        <f>IFERROR(プログラム[[#This Row],[クラス番号]],"")</f>
        <v/>
      </c>
      <c r="F118" s="150" t="str">
        <f>IFERROR(プログラム[[#This Row],[性別コード]],"")</f>
        <v/>
      </c>
      <c r="G118" s="150" t="str">
        <f>IFERROR(プログラム[[#This Row],[予決コード]],"")</f>
        <v/>
      </c>
      <c r="H118" s="153" t="str">
        <f>IFERROR(プログラム[[#This Row],[日付]],"")</f>
        <v/>
      </c>
      <c r="I118" s="150" t="str">
        <f>IFERROR(プログラム[[#This Row],[予選競技番号]],"")</f>
        <v/>
      </c>
      <c r="J118" s="150" t="str">
        <f>IFERROR(VLOOKUP(C118,色々!L:M,2,0),"")</f>
        <v/>
      </c>
      <c r="K118" s="150" t="str">
        <f>IFERROR(VLOOKUP(D118,色々!P:R,3,0),"")</f>
        <v/>
      </c>
      <c r="L118" s="150" t="str">
        <f>IFERROR(VLOOKUP(D118,色々!A:B,2,0),"")</f>
        <v/>
      </c>
      <c r="M118" s="150" t="str">
        <f t="shared" si="2"/>
        <v/>
      </c>
      <c r="N118" s="150" t="str">
        <f>IFERROR(VLOOKUP(E118,クラス!B:C,2,0),"")</f>
        <v/>
      </c>
      <c r="O118" s="150" t="str">
        <f>IFERROR(VLOOKUP(F118,色々!P:Q,2,0),"")</f>
        <v/>
      </c>
      <c r="P118" s="150" t="str">
        <f>IFERROR(VLOOKUP(G118,色々!D:E,2,0),"")</f>
        <v/>
      </c>
      <c r="Q118" s="150" t="str">
        <f t="shared" si="3"/>
        <v xml:space="preserve">   </v>
      </c>
    </row>
    <row r="119" spans="1:17" ht="15" customHeight="1" x14ac:dyDescent="0.15">
      <c r="A119" s="150" t="str">
        <f>IFERROR(プログラム[[#This Row],[競技番号]],"")</f>
        <v/>
      </c>
      <c r="B119" s="150" t="str">
        <f>IFERROR(プログラム[[#This Row],[組数]],"")</f>
        <v/>
      </c>
      <c r="C119" s="150" t="str">
        <f>IFERROR(プログラム[[#This Row],[種目コード]],"")</f>
        <v/>
      </c>
      <c r="D119" s="150" t="str">
        <f>IFERROR(プログラム[[#This Row],[距離コード]],"")</f>
        <v/>
      </c>
      <c r="E119" s="150" t="str">
        <f>IFERROR(プログラム[[#This Row],[クラス番号]],"")</f>
        <v/>
      </c>
      <c r="F119" s="150" t="str">
        <f>IFERROR(プログラム[[#This Row],[性別コード]],"")</f>
        <v/>
      </c>
      <c r="G119" s="150" t="str">
        <f>IFERROR(プログラム[[#This Row],[予決コード]],"")</f>
        <v/>
      </c>
      <c r="H119" s="153" t="str">
        <f>IFERROR(プログラム[[#This Row],[日付]],"")</f>
        <v/>
      </c>
      <c r="I119" s="150" t="str">
        <f>IFERROR(プログラム[[#This Row],[予選競技番号]],"")</f>
        <v/>
      </c>
      <c r="J119" s="150" t="str">
        <f>IFERROR(VLOOKUP(C119,色々!L:M,2,0),"")</f>
        <v/>
      </c>
      <c r="K119" s="150" t="str">
        <f>IFERROR(VLOOKUP(D119,色々!P:R,3,0),"")</f>
        <v/>
      </c>
      <c r="L119" s="150" t="str">
        <f>IFERROR(VLOOKUP(D119,色々!A:B,2,0),"")</f>
        <v/>
      </c>
      <c r="M119" s="150" t="str">
        <f t="shared" si="2"/>
        <v/>
      </c>
      <c r="N119" s="150" t="str">
        <f>IFERROR(VLOOKUP(E119,クラス!B:C,2,0),"")</f>
        <v/>
      </c>
      <c r="O119" s="150" t="str">
        <f>IFERROR(VLOOKUP(F119,色々!P:Q,2,0),"")</f>
        <v/>
      </c>
      <c r="P119" s="150" t="str">
        <f>IFERROR(VLOOKUP(G119,色々!D:E,2,0),"")</f>
        <v/>
      </c>
      <c r="Q119" s="150" t="str">
        <f t="shared" si="3"/>
        <v xml:space="preserve">   </v>
      </c>
    </row>
    <row r="120" spans="1:17" ht="15" customHeight="1" x14ac:dyDescent="0.15">
      <c r="A120" s="150" t="str">
        <f>IFERROR(プログラム[[#This Row],[競技番号]],"")</f>
        <v/>
      </c>
      <c r="B120" s="150" t="str">
        <f>IFERROR(プログラム[[#This Row],[組数]],"")</f>
        <v/>
      </c>
      <c r="C120" s="150" t="str">
        <f>IFERROR(プログラム[[#This Row],[種目コード]],"")</f>
        <v/>
      </c>
      <c r="D120" s="150" t="str">
        <f>IFERROR(プログラム[[#This Row],[距離コード]],"")</f>
        <v/>
      </c>
      <c r="E120" s="150" t="str">
        <f>IFERROR(プログラム[[#This Row],[クラス番号]],"")</f>
        <v/>
      </c>
      <c r="F120" s="150" t="str">
        <f>IFERROR(プログラム[[#This Row],[性別コード]],"")</f>
        <v/>
      </c>
      <c r="G120" s="150" t="str">
        <f>IFERROR(プログラム[[#This Row],[予決コード]],"")</f>
        <v/>
      </c>
      <c r="H120" s="153" t="str">
        <f>IFERROR(プログラム[[#This Row],[日付]],"")</f>
        <v/>
      </c>
      <c r="I120" s="150" t="str">
        <f>IFERROR(プログラム[[#This Row],[予選競技番号]],"")</f>
        <v/>
      </c>
      <c r="J120" s="150" t="str">
        <f>IFERROR(VLOOKUP(C120,色々!L:M,2,0),"")</f>
        <v/>
      </c>
      <c r="K120" s="150" t="str">
        <f>IFERROR(VLOOKUP(D120,色々!P:R,3,0),"")</f>
        <v/>
      </c>
      <c r="L120" s="150" t="str">
        <f>IFERROR(VLOOKUP(D120,色々!A:B,2,0),"")</f>
        <v/>
      </c>
      <c r="M120" s="150" t="str">
        <f t="shared" si="2"/>
        <v/>
      </c>
      <c r="N120" s="150" t="str">
        <f>IFERROR(VLOOKUP(E120,クラス!B:C,2,0),"")</f>
        <v/>
      </c>
      <c r="O120" s="150" t="str">
        <f>IFERROR(VLOOKUP(F120,色々!P:Q,2,0),"")</f>
        <v/>
      </c>
      <c r="P120" s="150" t="str">
        <f>IFERROR(VLOOKUP(G120,色々!D:E,2,0),"")</f>
        <v/>
      </c>
      <c r="Q120" s="150" t="str">
        <f t="shared" si="3"/>
        <v xml:space="preserve">   </v>
      </c>
    </row>
    <row r="121" spans="1:17" ht="15" customHeight="1" x14ac:dyDescent="0.15">
      <c r="A121" s="150" t="str">
        <f>IFERROR(プログラム[[#This Row],[競技番号]],"")</f>
        <v/>
      </c>
      <c r="B121" s="150" t="str">
        <f>IFERROR(プログラム[[#This Row],[組数]],"")</f>
        <v/>
      </c>
      <c r="C121" s="150" t="str">
        <f>IFERROR(プログラム[[#This Row],[種目コード]],"")</f>
        <v/>
      </c>
      <c r="D121" s="150" t="str">
        <f>IFERROR(プログラム[[#This Row],[距離コード]],"")</f>
        <v/>
      </c>
      <c r="E121" s="150" t="str">
        <f>IFERROR(プログラム[[#This Row],[クラス番号]],"")</f>
        <v/>
      </c>
      <c r="F121" s="150" t="str">
        <f>IFERROR(プログラム[[#This Row],[性別コード]],"")</f>
        <v/>
      </c>
      <c r="G121" s="150" t="str">
        <f>IFERROR(プログラム[[#This Row],[予決コード]],"")</f>
        <v/>
      </c>
      <c r="H121" s="153" t="str">
        <f>IFERROR(プログラム[[#This Row],[日付]],"")</f>
        <v/>
      </c>
      <c r="I121" s="150" t="str">
        <f>IFERROR(プログラム[[#This Row],[予選競技番号]],"")</f>
        <v/>
      </c>
      <c r="J121" s="150" t="str">
        <f>IFERROR(VLOOKUP(C121,色々!L:M,2,0),"")</f>
        <v/>
      </c>
      <c r="K121" s="150" t="str">
        <f>IFERROR(VLOOKUP(D121,色々!P:R,3,0),"")</f>
        <v/>
      </c>
      <c r="L121" s="150" t="str">
        <f>IFERROR(VLOOKUP(D121,色々!A:B,2,0),"")</f>
        <v/>
      </c>
      <c r="M121" s="150" t="str">
        <f t="shared" si="2"/>
        <v/>
      </c>
      <c r="N121" s="150" t="str">
        <f>IFERROR(VLOOKUP(E121,クラス!B:C,2,0),"")</f>
        <v/>
      </c>
      <c r="O121" s="150" t="str">
        <f>IFERROR(VLOOKUP(F121,色々!P:Q,2,0),"")</f>
        <v/>
      </c>
      <c r="P121" s="150" t="str">
        <f>IFERROR(VLOOKUP(G121,色々!D:E,2,0),"")</f>
        <v/>
      </c>
      <c r="Q121" s="150" t="str">
        <f t="shared" si="3"/>
        <v xml:space="preserve">   </v>
      </c>
    </row>
    <row r="122" spans="1:17" ht="15" customHeight="1" x14ac:dyDescent="0.15">
      <c r="A122" s="150" t="str">
        <f>IFERROR(プログラム[[#This Row],[競技番号]],"")</f>
        <v/>
      </c>
      <c r="B122" s="150" t="str">
        <f>IFERROR(プログラム[[#This Row],[組数]],"")</f>
        <v/>
      </c>
      <c r="C122" s="150" t="str">
        <f>IFERROR(プログラム[[#This Row],[種目コード]],"")</f>
        <v/>
      </c>
      <c r="D122" s="150" t="str">
        <f>IFERROR(プログラム[[#This Row],[距離コード]],"")</f>
        <v/>
      </c>
      <c r="E122" s="150" t="str">
        <f>IFERROR(プログラム[[#This Row],[クラス番号]],"")</f>
        <v/>
      </c>
      <c r="F122" s="150" t="str">
        <f>IFERROR(プログラム[[#This Row],[性別コード]],"")</f>
        <v/>
      </c>
      <c r="G122" s="150" t="str">
        <f>IFERROR(プログラム[[#This Row],[予決コード]],"")</f>
        <v/>
      </c>
      <c r="H122" s="153" t="str">
        <f>IFERROR(プログラム[[#This Row],[日付]],"")</f>
        <v/>
      </c>
      <c r="I122" s="150" t="str">
        <f>IFERROR(プログラム[[#This Row],[予選競技番号]],"")</f>
        <v/>
      </c>
      <c r="J122" s="150" t="str">
        <f>IFERROR(VLOOKUP(C122,色々!L:M,2,0),"")</f>
        <v/>
      </c>
      <c r="K122" s="150" t="str">
        <f>IFERROR(VLOOKUP(D122,色々!P:R,3,0),"")</f>
        <v/>
      </c>
      <c r="L122" s="150" t="str">
        <f>IFERROR(VLOOKUP(D122,色々!A:B,2,0),"")</f>
        <v/>
      </c>
      <c r="M122" s="150" t="str">
        <f t="shared" si="2"/>
        <v/>
      </c>
      <c r="N122" s="150" t="str">
        <f>IFERROR(VLOOKUP(E122,クラス!B:C,2,0),"")</f>
        <v/>
      </c>
      <c r="O122" s="150" t="str">
        <f>IFERROR(VLOOKUP(F122,色々!P:Q,2,0),"")</f>
        <v/>
      </c>
      <c r="P122" s="150" t="str">
        <f>IFERROR(VLOOKUP(G122,色々!D:E,2,0),"")</f>
        <v/>
      </c>
      <c r="Q122" s="150" t="str">
        <f t="shared" si="3"/>
        <v xml:space="preserve">   </v>
      </c>
    </row>
    <row r="123" spans="1:17" ht="15" customHeight="1" x14ac:dyDescent="0.15">
      <c r="A123" s="150" t="str">
        <f>IFERROR(プログラム[[#This Row],[競技番号]],"")</f>
        <v/>
      </c>
      <c r="B123" s="150" t="str">
        <f>IFERROR(プログラム[[#This Row],[組数]],"")</f>
        <v/>
      </c>
      <c r="C123" s="150" t="str">
        <f>IFERROR(プログラム[[#This Row],[種目コード]],"")</f>
        <v/>
      </c>
      <c r="D123" s="150" t="str">
        <f>IFERROR(プログラム[[#This Row],[距離コード]],"")</f>
        <v/>
      </c>
      <c r="E123" s="150" t="str">
        <f>IFERROR(プログラム[[#This Row],[クラス番号]],"")</f>
        <v/>
      </c>
      <c r="F123" s="150" t="str">
        <f>IFERROR(プログラム[[#This Row],[性別コード]],"")</f>
        <v/>
      </c>
      <c r="G123" s="150" t="str">
        <f>IFERROR(プログラム[[#This Row],[予決コード]],"")</f>
        <v/>
      </c>
      <c r="H123" s="153" t="str">
        <f>IFERROR(プログラム[[#This Row],[日付]],"")</f>
        <v/>
      </c>
      <c r="I123" s="150" t="str">
        <f>IFERROR(プログラム[[#This Row],[予選競技番号]],"")</f>
        <v/>
      </c>
      <c r="J123" s="150" t="str">
        <f>IFERROR(VLOOKUP(C123,色々!L:M,2,0),"")</f>
        <v/>
      </c>
      <c r="K123" s="150" t="str">
        <f>IFERROR(VLOOKUP(D123,色々!P:R,3,0),"")</f>
        <v/>
      </c>
      <c r="L123" s="150" t="str">
        <f>IFERROR(VLOOKUP(D123,色々!A:B,2,0),"")</f>
        <v/>
      </c>
      <c r="M123" s="150" t="str">
        <f t="shared" si="2"/>
        <v/>
      </c>
      <c r="N123" s="150" t="str">
        <f>IFERROR(VLOOKUP(E123,クラス!B:C,2,0),"")</f>
        <v/>
      </c>
      <c r="O123" s="150" t="str">
        <f>IFERROR(VLOOKUP(F123,色々!P:Q,2,0),"")</f>
        <v/>
      </c>
      <c r="P123" s="150" t="str">
        <f>IFERROR(VLOOKUP(G123,色々!D:E,2,0),"")</f>
        <v/>
      </c>
      <c r="Q123" s="150" t="str">
        <f t="shared" si="3"/>
        <v xml:space="preserve">   </v>
      </c>
    </row>
    <row r="124" spans="1:17" ht="15" customHeight="1" x14ac:dyDescent="0.15">
      <c r="A124" s="150" t="str">
        <f>IFERROR(プログラム[[#This Row],[競技番号]],"")</f>
        <v/>
      </c>
      <c r="B124" s="150" t="str">
        <f>IFERROR(プログラム[[#This Row],[組数]],"")</f>
        <v/>
      </c>
      <c r="C124" s="150" t="str">
        <f>IFERROR(プログラム[[#This Row],[種目コード]],"")</f>
        <v/>
      </c>
      <c r="D124" s="150" t="str">
        <f>IFERROR(プログラム[[#This Row],[距離コード]],"")</f>
        <v/>
      </c>
      <c r="E124" s="150" t="str">
        <f>IFERROR(プログラム[[#This Row],[クラス番号]],"")</f>
        <v/>
      </c>
      <c r="F124" s="150" t="str">
        <f>IFERROR(プログラム[[#This Row],[性別コード]],"")</f>
        <v/>
      </c>
      <c r="G124" s="150" t="str">
        <f>IFERROR(プログラム[[#This Row],[予決コード]],"")</f>
        <v/>
      </c>
      <c r="H124" s="153" t="str">
        <f>IFERROR(プログラム[[#This Row],[日付]],"")</f>
        <v/>
      </c>
      <c r="I124" s="150" t="str">
        <f>IFERROR(プログラム[[#This Row],[予選競技番号]],"")</f>
        <v/>
      </c>
      <c r="J124" s="150" t="str">
        <f>IFERROR(VLOOKUP(C124,色々!L:M,2,0),"")</f>
        <v/>
      </c>
      <c r="K124" s="150" t="str">
        <f>IFERROR(VLOOKUP(D124,色々!P:R,3,0),"")</f>
        <v/>
      </c>
      <c r="L124" s="150" t="str">
        <f>IFERROR(VLOOKUP(D124,色々!A:B,2,0),"")</f>
        <v/>
      </c>
      <c r="M124" s="150" t="str">
        <f t="shared" si="2"/>
        <v/>
      </c>
      <c r="N124" s="150" t="str">
        <f>IFERROR(VLOOKUP(E124,クラス!B:C,2,0),"")</f>
        <v/>
      </c>
      <c r="O124" s="150" t="str">
        <f>IFERROR(VLOOKUP(F124,色々!P:Q,2,0),"")</f>
        <v/>
      </c>
      <c r="P124" s="150" t="str">
        <f>IFERROR(VLOOKUP(G124,色々!D:E,2,0),"")</f>
        <v/>
      </c>
      <c r="Q124" s="150" t="str">
        <f t="shared" si="3"/>
        <v xml:space="preserve">   </v>
      </c>
    </row>
    <row r="125" spans="1:17" ht="15" customHeight="1" x14ac:dyDescent="0.15">
      <c r="A125" s="150" t="str">
        <f>IFERROR(プログラム[[#This Row],[競技番号]],"")</f>
        <v/>
      </c>
      <c r="B125" s="150" t="str">
        <f>IFERROR(プログラム[[#This Row],[組数]],"")</f>
        <v/>
      </c>
      <c r="C125" s="150" t="str">
        <f>IFERROR(プログラム[[#This Row],[種目コード]],"")</f>
        <v/>
      </c>
      <c r="D125" s="150" t="str">
        <f>IFERROR(プログラム[[#This Row],[距離コード]],"")</f>
        <v/>
      </c>
      <c r="E125" s="150" t="str">
        <f>IFERROR(プログラム[[#This Row],[クラス番号]],"")</f>
        <v/>
      </c>
      <c r="F125" s="150" t="str">
        <f>IFERROR(プログラム[[#This Row],[性別コード]],"")</f>
        <v/>
      </c>
      <c r="G125" s="150" t="str">
        <f>IFERROR(プログラム[[#This Row],[予決コード]],"")</f>
        <v/>
      </c>
      <c r="H125" s="153" t="str">
        <f>IFERROR(プログラム[[#This Row],[日付]],"")</f>
        <v/>
      </c>
      <c r="I125" s="150" t="str">
        <f>IFERROR(プログラム[[#This Row],[予選競技番号]],"")</f>
        <v/>
      </c>
      <c r="J125" s="150" t="str">
        <f>IFERROR(VLOOKUP(C125,色々!L:M,2,0),"")</f>
        <v/>
      </c>
      <c r="K125" s="150" t="str">
        <f>IFERROR(VLOOKUP(D125,色々!P:R,3,0),"")</f>
        <v/>
      </c>
      <c r="L125" s="150" t="str">
        <f>IFERROR(VLOOKUP(D125,色々!A:B,2,0),"")</f>
        <v/>
      </c>
      <c r="M125" s="150" t="str">
        <f t="shared" si="2"/>
        <v/>
      </c>
      <c r="N125" s="150" t="str">
        <f>IFERROR(VLOOKUP(E125,クラス!B:C,2,0),"")</f>
        <v/>
      </c>
      <c r="O125" s="150" t="str">
        <f>IFERROR(VLOOKUP(F125,色々!P:Q,2,0),"")</f>
        <v/>
      </c>
      <c r="P125" s="150" t="str">
        <f>IFERROR(VLOOKUP(G125,色々!D:E,2,0),"")</f>
        <v/>
      </c>
      <c r="Q125" s="150" t="str">
        <f t="shared" si="3"/>
        <v xml:space="preserve">   </v>
      </c>
    </row>
    <row r="126" spans="1:17" ht="15" customHeight="1" x14ac:dyDescent="0.15">
      <c r="A126" s="150" t="str">
        <f>IFERROR(プログラム[[#This Row],[競技番号]],"")</f>
        <v/>
      </c>
      <c r="B126" s="150" t="str">
        <f>IFERROR(プログラム[[#This Row],[組数]],"")</f>
        <v/>
      </c>
      <c r="C126" s="150" t="str">
        <f>IFERROR(プログラム[[#This Row],[種目コード]],"")</f>
        <v/>
      </c>
      <c r="D126" s="150" t="str">
        <f>IFERROR(プログラム[[#This Row],[距離コード]],"")</f>
        <v/>
      </c>
      <c r="E126" s="150" t="str">
        <f>IFERROR(プログラム[[#This Row],[クラス番号]],"")</f>
        <v/>
      </c>
      <c r="F126" s="150" t="str">
        <f>IFERROR(プログラム[[#This Row],[性別コード]],"")</f>
        <v/>
      </c>
      <c r="G126" s="150" t="str">
        <f>IFERROR(プログラム[[#This Row],[予決コード]],"")</f>
        <v/>
      </c>
      <c r="H126" s="153" t="str">
        <f>IFERROR(プログラム[[#This Row],[日付]],"")</f>
        <v/>
      </c>
      <c r="I126" s="150" t="str">
        <f>IFERROR(プログラム[[#This Row],[予選競技番号]],"")</f>
        <v/>
      </c>
      <c r="J126" s="150" t="str">
        <f>IFERROR(VLOOKUP(C126,色々!L:M,2,0),"")</f>
        <v/>
      </c>
      <c r="K126" s="150" t="str">
        <f>IFERROR(VLOOKUP(D126,色々!P:R,3,0),"")</f>
        <v/>
      </c>
      <c r="L126" s="150" t="str">
        <f>IFERROR(VLOOKUP(D126,色々!A:B,2,0),"")</f>
        <v/>
      </c>
      <c r="M126" s="150" t="str">
        <f t="shared" si="2"/>
        <v/>
      </c>
      <c r="N126" s="150" t="str">
        <f>IFERROR(VLOOKUP(E126,クラス!B:C,2,0),"")</f>
        <v/>
      </c>
      <c r="O126" s="150" t="str">
        <f>IFERROR(VLOOKUP(F126,色々!P:Q,2,0),"")</f>
        <v/>
      </c>
      <c r="P126" s="150" t="str">
        <f>IFERROR(VLOOKUP(G126,色々!D:E,2,0),"")</f>
        <v/>
      </c>
      <c r="Q126" s="150" t="str">
        <f t="shared" si="3"/>
        <v xml:space="preserve">   </v>
      </c>
    </row>
    <row r="127" spans="1:17" ht="15" customHeight="1" x14ac:dyDescent="0.15">
      <c r="A127" s="150" t="str">
        <f>IFERROR(プログラム[[#This Row],[競技番号]],"")</f>
        <v/>
      </c>
      <c r="B127" s="150" t="str">
        <f>IFERROR(プログラム[[#This Row],[組数]],"")</f>
        <v/>
      </c>
      <c r="C127" s="150" t="str">
        <f>IFERROR(プログラム[[#This Row],[種目コード]],"")</f>
        <v/>
      </c>
      <c r="D127" s="150" t="str">
        <f>IFERROR(プログラム[[#This Row],[距離コード]],"")</f>
        <v/>
      </c>
      <c r="E127" s="150" t="str">
        <f>IFERROR(プログラム[[#This Row],[クラス番号]],"")</f>
        <v/>
      </c>
      <c r="F127" s="150" t="str">
        <f>IFERROR(プログラム[[#This Row],[性別コード]],"")</f>
        <v/>
      </c>
      <c r="G127" s="150" t="str">
        <f>IFERROR(プログラム[[#This Row],[予決コード]],"")</f>
        <v/>
      </c>
      <c r="H127" s="153" t="str">
        <f>IFERROR(プログラム[[#This Row],[日付]],"")</f>
        <v/>
      </c>
      <c r="I127" s="150" t="str">
        <f>IFERROR(プログラム[[#This Row],[予選競技番号]],"")</f>
        <v/>
      </c>
      <c r="J127" s="150" t="str">
        <f>IFERROR(VLOOKUP(C127,色々!L:M,2,0),"")</f>
        <v/>
      </c>
      <c r="K127" s="150" t="str">
        <f>IFERROR(VLOOKUP(D127,色々!P:R,3,0),"")</f>
        <v/>
      </c>
      <c r="L127" s="150" t="str">
        <f>IFERROR(VLOOKUP(D127,色々!A:B,2,0),"")</f>
        <v/>
      </c>
      <c r="M127" s="150" t="str">
        <f t="shared" si="2"/>
        <v/>
      </c>
      <c r="N127" s="150" t="str">
        <f>IFERROR(VLOOKUP(E127,クラス!B:C,2,0),"")</f>
        <v/>
      </c>
      <c r="O127" s="150" t="str">
        <f>IFERROR(VLOOKUP(F127,色々!P:Q,2,0),"")</f>
        <v/>
      </c>
      <c r="P127" s="150" t="str">
        <f>IFERROR(VLOOKUP(G127,色々!D:E,2,0),"")</f>
        <v/>
      </c>
      <c r="Q127" s="150" t="str">
        <f t="shared" si="3"/>
        <v xml:space="preserve">   </v>
      </c>
    </row>
    <row r="128" spans="1:17" ht="15" customHeight="1" x14ac:dyDescent="0.15">
      <c r="A128" s="150" t="str">
        <f>IFERROR(プログラム[[#This Row],[競技番号]],"")</f>
        <v/>
      </c>
      <c r="B128" s="150" t="str">
        <f>IFERROR(プログラム[[#This Row],[組数]],"")</f>
        <v/>
      </c>
      <c r="C128" s="150" t="str">
        <f>IFERROR(プログラム[[#This Row],[種目コード]],"")</f>
        <v/>
      </c>
      <c r="D128" s="150" t="str">
        <f>IFERROR(プログラム[[#This Row],[距離コード]],"")</f>
        <v/>
      </c>
      <c r="E128" s="150" t="str">
        <f>IFERROR(プログラム[[#This Row],[クラス番号]],"")</f>
        <v/>
      </c>
      <c r="F128" s="150" t="str">
        <f>IFERROR(プログラム[[#This Row],[性別コード]],"")</f>
        <v/>
      </c>
      <c r="G128" s="150" t="str">
        <f>IFERROR(プログラム[[#This Row],[予決コード]],"")</f>
        <v/>
      </c>
      <c r="H128" s="153" t="str">
        <f>IFERROR(プログラム[[#This Row],[日付]],"")</f>
        <v/>
      </c>
      <c r="I128" s="150" t="str">
        <f>IFERROR(プログラム[[#This Row],[予選競技番号]],"")</f>
        <v/>
      </c>
      <c r="J128" s="150" t="str">
        <f>IFERROR(VLOOKUP(C128,色々!L:M,2,0),"")</f>
        <v/>
      </c>
      <c r="K128" s="150" t="str">
        <f>IFERROR(VLOOKUP(D128,色々!P:R,3,0),"")</f>
        <v/>
      </c>
      <c r="L128" s="150" t="str">
        <f>IFERROR(VLOOKUP(D128,色々!A:B,2,0),"")</f>
        <v/>
      </c>
      <c r="M128" s="150" t="str">
        <f t="shared" si="2"/>
        <v/>
      </c>
      <c r="N128" s="150" t="str">
        <f>IFERROR(VLOOKUP(E128,クラス!B:C,2,0),"")</f>
        <v/>
      </c>
      <c r="O128" s="150" t="str">
        <f>IFERROR(VLOOKUP(F128,色々!P:Q,2,0),"")</f>
        <v/>
      </c>
      <c r="P128" s="150" t="str">
        <f>IFERROR(VLOOKUP(G128,色々!D:E,2,0),"")</f>
        <v/>
      </c>
      <c r="Q128" s="150" t="str">
        <f t="shared" si="3"/>
        <v xml:space="preserve">   </v>
      </c>
    </row>
    <row r="129" spans="1:17" ht="15" customHeight="1" x14ac:dyDescent="0.15">
      <c r="A129" s="150" t="str">
        <f>IFERROR(プログラム[[#This Row],[競技番号]],"")</f>
        <v/>
      </c>
      <c r="B129" s="150" t="str">
        <f>IFERROR(プログラム[[#This Row],[組数]],"")</f>
        <v/>
      </c>
      <c r="C129" s="150" t="str">
        <f>IFERROR(プログラム[[#This Row],[種目コード]],"")</f>
        <v/>
      </c>
      <c r="D129" s="150" t="str">
        <f>IFERROR(プログラム[[#This Row],[距離コード]],"")</f>
        <v/>
      </c>
      <c r="E129" s="150" t="str">
        <f>IFERROR(プログラム[[#This Row],[クラス番号]],"")</f>
        <v/>
      </c>
      <c r="F129" s="150" t="str">
        <f>IFERROR(プログラム[[#This Row],[性別コード]],"")</f>
        <v/>
      </c>
      <c r="G129" s="150" t="str">
        <f>IFERROR(プログラム[[#This Row],[予決コード]],"")</f>
        <v/>
      </c>
      <c r="H129" s="153" t="str">
        <f>IFERROR(プログラム[[#This Row],[日付]],"")</f>
        <v/>
      </c>
      <c r="I129" s="150" t="str">
        <f>IFERROR(プログラム[[#This Row],[予選競技番号]],"")</f>
        <v/>
      </c>
      <c r="J129" s="150" t="str">
        <f>IFERROR(VLOOKUP(C129,色々!L:M,2,0),"")</f>
        <v/>
      </c>
      <c r="K129" s="150" t="str">
        <f>IFERROR(VLOOKUP(D129,色々!P:R,3,0),"")</f>
        <v/>
      </c>
      <c r="L129" s="150" t="str">
        <f>IFERROR(VLOOKUP(D129,色々!A:B,2,0),"")</f>
        <v/>
      </c>
      <c r="M129" s="150" t="str">
        <f t="shared" si="2"/>
        <v/>
      </c>
      <c r="N129" s="150" t="str">
        <f>IFERROR(VLOOKUP(E129,クラス!B:C,2,0),"")</f>
        <v/>
      </c>
      <c r="O129" s="150" t="str">
        <f>IFERROR(VLOOKUP(F129,色々!P:Q,2,0),"")</f>
        <v/>
      </c>
      <c r="P129" s="150" t="str">
        <f>IFERROR(VLOOKUP(G129,色々!D:E,2,0),"")</f>
        <v/>
      </c>
      <c r="Q129" s="150" t="str">
        <f t="shared" si="3"/>
        <v xml:space="preserve">   </v>
      </c>
    </row>
    <row r="130" spans="1:17" ht="15" customHeight="1" x14ac:dyDescent="0.15">
      <c r="A130" s="150" t="str">
        <f>IFERROR(プログラム[[#This Row],[競技番号]],"")</f>
        <v/>
      </c>
      <c r="B130" s="150" t="str">
        <f>IFERROR(プログラム[[#This Row],[組数]],"")</f>
        <v/>
      </c>
      <c r="C130" s="150" t="str">
        <f>IFERROR(プログラム[[#This Row],[種目コード]],"")</f>
        <v/>
      </c>
      <c r="D130" s="150" t="str">
        <f>IFERROR(プログラム[[#This Row],[距離コード]],"")</f>
        <v/>
      </c>
      <c r="E130" s="150" t="str">
        <f>IFERROR(プログラム[[#This Row],[クラス番号]],"")</f>
        <v/>
      </c>
      <c r="F130" s="150" t="str">
        <f>IFERROR(プログラム[[#This Row],[性別コード]],"")</f>
        <v/>
      </c>
      <c r="G130" s="150" t="str">
        <f>IFERROR(プログラム[[#This Row],[予決コード]],"")</f>
        <v/>
      </c>
      <c r="H130" s="153" t="str">
        <f>IFERROR(プログラム[[#This Row],[日付]],"")</f>
        <v/>
      </c>
      <c r="I130" s="150" t="str">
        <f>IFERROR(プログラム[[#This Row],[予選競技番号]],"")</f>
        <v/>
      </c>
      <c r="J130" s="150" t="str">
        <f>IFERROR(VLOOKUP(C130,色々!L:M,2,0),"")</f>
        <v/>
      </c>
      <c r="K130" s="150" t="str">
        <f>IFERROR(VLOOKUP(D130,色々!P:R,3,0),"")</f>
        <v/>
      </c>
      <c r="L130" s="150" t="str">
        <f>IFERROR(VLOOKUP(D130,色々!A:B,2,0),"")</f>
        <v/>
      </c>
      <c r="M130" s="150" t="str">
        <f t="shared" si="2"/>
        <v/>
      </c>
      <c r="N130" s="150" t="str">
        <f>IFERROR(VLOOKUP(E130,クラス!B:C,2,0),"")</f>
        <v/>
      </c>
      <c r="O130" s="150" t="str">
        <f>IFERROR(VLOOKUP(F130,色々!P:Q,2,0),"")</f>
        <v/>
      </c>
      <c r="P130" s="150" t="str">
        <f>IFERROR(VLOOKUP(G130,色々!D:E,2,0),"")</f>
        <v/>
      </c>
      <c r="Q130" s="150" t="str">
        <f t="shared" si="3"/>
        <v xml:space="preserve">   </v>
      </c>
    </row>
    <row r="131" spans="1:17" ht="15" customHeight="1" x14ac:dyDescent="0.15">
      <c r="A131" s="150" t="str">
        <f>IFERROR(プログラム[[#This Row],[競技番号]],"")</f>
        <v/>
      </c>
      <c r="B131" s="150" t="str">
        <f>IFERROR(プログラム[[#This Row],[組数]],"")</f>
        <v/>
      </c>
      <c r="C131" s="150" t="str">
        <f>IFERROR(プログラム[[#This Row],[種目コード]],"")</f>
        <v/>
      </c>
      <c r="D131" s="150" t="str">
        <f>IFERROR(プログラム[[#This Row],[距離コード]],"")</f>
        <v/>
      </c>
      <c r="E131" s="150" t="str">
        <f>IFERROR(プログラム[[#This Row],[クラス番号]],"")</f>
        <v/>
      </c>
      <c r="F131" s="150" t="str">
        <f>IFERROR(プログラム[[#This Row],[性別コード]],"")</f>
        <v/>
      </c>
      <c r="G131" s="150" t="str">
        <f>IFERROR(プログラム[[#This Row],[予決コード]],"")</f>
        <v/>
      </c>
      <c r="H131" s="153" t="str">
        <f>IFERROR(プログラム[[#This Row],[日付]],"")</f>
        <v/>
      </c>
      <c r="I131" s="150" t="str">
        <f>IFERROR(プログラム[[#This Row],[予選競技番号]],"")</f>
        <v/>
      </c>
      <c r="J131" s="150" t="str">
        <f>IFERROR(VLOOKUP(C131,色々!L:M,2,0),"")</f>
        <v/>
      </c>
      <c r="K131" s="150" t="str">
        <f>IFERROR(VLOOKUP(D131,色々!P:R,3,0),"")</f>
        <v/>
      </c>
      <c r="L131" s="150" t="str">
        <f>IFERROR(VLOOKUP(D131,色々!A:B,2,0),"")</f>
        <v/>
      </c>
      <c r="M131" s="150" t="str">
        <f t="shared" ref="M131:M194" si="4">IF(OR(C131=6,C131=7),K131,L131)</f>
        <v/>
      </c>
      <c r="N131" s="150" t="str">
        <f>IFERROR(VLOOKUP(E131,クラス!B:C,2,0),"")</f>
        <v/>
      </c>
      <c r="O131" s="150" t="str">
        <f>IFERROR(VLOOKUP(F131,色々!P:Q,2,0),"")</f>
        <v/>
      </c>
      <c r="P131" s="150" t="str">
        <f>IFERROR(VLOOKUP(G131,色々!D:E,2,0),"")</f>
        <v/>
      </c>
      <c r="Q131" s="150" t="str">
        <f t="shared" ref="Q131:Q194" si="5">CONCATENATE(N131," ",O131, M131," ",J131," ",P131)</f>
        <v xml:space="preserve">   </v>
      </c>
    </row>
    <row r="132" spans="1:17" ht="15" customHeight="1" x14ac:dyDescent="0.15">
      <c r="A132" s="150" t="str">
        <f>IFERROR(プログラム[[#This Row],[競技番号]],"")</f>
        <v/>
      </c>
      <c r="B132" s="150" t="str">
        <f>IFERROR(プログラム[[#This Row],[組数]],"")</f>
        <v/>
      </c>
      <c r="C132" s="150" t="str">
        <f>IFERROR(プログラム[[#This Row],[種目コード]],"")</f>
        <v/>
      </c>
      <c r="D132" s="150" t="str">
        <f>IFERROR(プログラム[[#This Row],[距離コード]],"")</f>
        <v/>
      </c>
      <c r="E132" s="150" t="str">
        <f>IFERROR(プログラム[[#This Row],[クラス番号]],"")</f>
        <v/>
      </c>
      <c r="F132" s="150" t="str">
        <f>IFERROR(プログラム[[#This Row],[性別コード]],"")</f>
        <v/>
      </c>
      <c r="G132" s="150" t="str">
        <f>IFERROR(プログラム[[#This Row],[予決コード]],"")</f>
        <v/>
      </c>
      <c r="H132" s="153" t="str">
        <f>IFERROR(プログラム[[#This Row],[日付]],"")</f>
        <v/>
      </c>
      <c r="I132" s="150" t="str">
        <f>IFERROR(プログラム[[#This Row],[予選競技番号]],"")</f>
        <v/>
      </c>
      <c r="J132" s="150" t="str">
        <f>IFERROR(VLOOKUP(C132,色々!L:M,2,0),"")</f>
        <v/>
      </c>
      <c r="K132" s="150" t="str">
        <f>IFERROR(VLOOKUP(D132,色々!P:R,3,0),"")</f>
        <v/>
      </c>
      <c r="L132" s="150" t="str">
        <f>IFERROR(VLOOKUP(D132,色々!A:B,2,0),"")</f>
        <v/>
      </c>
      <c r="M132" s="150" t="str">
        <f t="shared" si="4"/>
        <v/>
      </c>
      <c r="N132" s="150" t="str">
        <f>IFERROR(VLOOKUP(E132,クラス!B:C,2,0),"")</f>
        <v/>
      </c>
      <c r="O132" s="150" t="str">
        <f>IFERROR(VLOOKUP(F132,色々!P:Q,2,0),"")</f>
        <v/>
      </c>
      <c r="P132" s="150" t="str">
        <f>IFERROR(VLOOKUP(G132,色々!D:E,2,0),"")</f>
        <v/>
      </c>
      <c r="Q132" s="150" t="str">
        <f t="shared" si="5"/>
        <v xml:space="preserve">   </v>
      </c>
    </row>
    <row r="133" spans="1:17" ht="15" customHeight="1" x14ac:dyDescent="0.15">
      <c r="A133" s="150" t="str">
        <f>IFERROR(プログラム[[#This Row],[競技番号]],"")</f>
        <v/>
      </c>
      <c r="B133" s="150" t="str">
        <f>IFERROR(プログラム[[#This Row],[組数]],"")</f>
        <v/>
      </c>
      <c r="C133" s="150" t="str">
        <f>IFERROR(プログラム[[#This Row],[種目コード]],"")</f>
        <v/>
      </c>
      <c r="D133" s="150" t="str">
        <f>IFERROR(プログラム[[#This Row],[距離コード]],"")</f>
        <v/>
      </c>
      <c r="E133" s="150" t="str">
        <f>IFERROR(プログラム[[#This Row],[クラス番号]],"")</f>
        <v/>
      </c>
      <c r="F133" s="150" t="str">
        <f>IFERROR(プログラム[[#This Row],[性別コード]],"")</f>
        <v/>
      </c>
      <c r="G133" s="150" t="str">
        <f>IFERROR(プログラム[[#This Row],[予決コード]],"")</f>
        <v/>
      </c>
      <c r="H133" s="153" t="str">
        <f>IFERROR(プログラム[[#This Row],[日付]],"")</f>
        <v/>
      </c>
      <c r="I133" s="150" t="str">
        <f>IFERROR(プログラム[[#This Row],[予選競技番号]],"")</f>
        <v/>
      </c>
      <c r="J133" s="150" t="str">
        <f>IFERROR(VLOOKUP(C133,色々!L:M,2,0),"")</f>
        <v/>
      </c>
      <c r="K133" s="150" t="str">
        <f>IFERROR(VLOOKUP(D133,色々!P:R,3,0),"")</f>
        <v/>
      </c>
      <c r="L133" s="150" t="str">
        <f>IFERROR(VLOOKUP(D133,色々!A:B,2,0),"")</f>
        <v/>
      </c>
      <c r="M133" s="150" t="str">
        <f t="shared" si="4"/>
        <v/>
      </c>
      <c r="N133" s="150" t="str">
        <f>IFERROR(VLOOKUP(E133,クラス!B:C,2,0),"")</f>
        <v/>
      </c>
      <c r="O133" s="150" t="str">
        <f>IFERROR(VLOOKUP(F133,色々!P:Q,2,0),"")</f>
        <v/>
      </c>
      <c r="P133" s="150" t="str">
        <f>IFERROR(VLOOKUP(G133,色々!D:E,2,0),"")</f>
        <v/>
      </c>
      <c r="Q133" s="150" t="str">
        <f t="shared" si="5"/>
        <v xml:space="preserve">   </v>
      </c>
    </row>
    <row r="134" spans="1:17" ht="15" customHeight="1" x14ac:dyDescent="0.15">
      <c r="A134" s="150" t="str">
        <f>IFERROR(プログラム[[#This Row],[競技番号]],"")</f>
        <v/>
      </c>
      <c r="B134" s="150" t="str">
        <f>IFERROR(プログラム[[#This Row],[組数]],"")</f>
        <v/>
      </c>
      <c r="C134" s="150" t="str">
        <f>IFERROR(プログラム[[#This Row],[種目コード]],"")</f>
        <v/>
      </c>
      <c r="D134" s="150" t="str">
        <f>IFERROR(プログラム[[#This Row],[距離コード]],"")</f>
        <v/>
      </c>
      <c r="E134" s="150" t="str">
        <f>IFERROR(プログラム[[#This Row],[クラス番号]],"")</f>
        <v/>
      </c>
      <c r="F134" s="150" t="str">
        <f>IFERROR(プログラム[[#This Row],[性別コード]],"")</f>
        <v/>
      </c>
      <c r="G134" s="150" t="str">
        <f>IFERROR(プログラム[[#This Row],[予決コード]],"")</f>
        <v/>
      </c>
      <c r="H134" s="153" t="str">
        <f>IFERROR(プログラム[[#This Row],[日付]],"")</f>
        <v/>
      </c>
      <c r="I134" s="150" t="str">
        <f>IFERROR(プログラム[[#This Row],[予選競技番号]],"")</f>
        <v/>
      </c>
      <c r="J134" s="150" t="str">
        <f>IFERROR(VLOOKUP(C134,色々!L:M,2,0),"")</f>
        <v/>
      </c>
      <c r="K134" s="150" t="str">
        <f>IFERROR(VLOOKUP(D134,色々!P:R,3,0),"")</f>
        <v/>
      </c>
      <c r="L134" s="150" t="str">
        <f>IFERROR(VLOOKUP(D134,色々!A:B,2,0),"")</f>
        <v/>
      </c>
      <c r="M134" s="150" t="str">
        <f t="shared" si="4"/>
        <v/>
      </c>
      <c r="N134" s="150" t="str">
        <f>IFERROR(VLOOKUP(E134,クラス!B:C,2,0),"")</f>
        <v/>
      </c>
      <c r="O134" s="150" t="str">
        <f>IFERROR(VLOOKUP(F134,色々!P:Q,2,0),"")</f>
        <v/>
      </c>
      <c r="P134" s="150" t="str">
        <f>IFERROR(VLOOKUP(G134,色々!D:E,2,0),"")</f>
        <v/>
      </c>
      <c r="Q134" s="150" t="str">
        <f t="shared" si="5"/>
        <v xml:space="preserve">   </v>
      </c>
    </row>
    <row r="135" spans="1:17" ht="15" customHeight="1" x14ac:dyDescent="0.15">
      <c r="A135" s="150" t="str">
        <f>IFERROR(プログラム[[#This Row],[競技番号]],"")</f>
        <v/>
      </c>
      <c r="B135" s="150" t="str">
        <f>IFERROR(プログラム[[#This Row],[組数]],"")</f>
        <v/>
      </c>
      <c r="C135" s="150" t="str">
        <f>IFERROR(プログラム[[#This Row],[種目コード]],"")</f>
        <v/>
      </c>
      <c r="D135" s="150" t="str">
        <f>IFERROR(プログラム[[#This Row],[距離コード]],"")</f>
        <v/>
      </c>
      <c r="E135" s="150" t="str">
        <f>IFERROR(プログラム[[#This Row],[クラス番号]],"")</f>
        <v/>
      </c>
      <c r="F135" s="150" t="str">
        <f>IFERROR(プログラム[[#This Row],[性別コード]],"")</f>
        <v/>
      </c>
      <c r="G135" s="150" t="str">
        <f>IFERROR(プログラム[[#This Row],[予決コード]],"")</f>
        <v/>
      </c>
      <c r="H135" s="153" t="str">
        <f>IFERROR(プログラム[[#This Row],[日付]],"")</f>
        <v/>
      </c>
      <c r="I135" s="150" t="str">
        <f>IFERROR(プログラム[[#This Row],[予選競技番号]],"")</f>
        <v/>
      </c>
      <c r="J135" s="150" t="str">
        <f>IFERROR(VLOOKUP(C135,色々!L:M,2,0),"")</f>
        <v/>
      </c>
      <c r="K135" s="150" t="str">
        <f>IFERROR(VLOOKUP(D135,色々!P:R,3,0),"")</f>
        <v/>
      </c>
      <c r="L135" s="150" t="str">
        <f>IFERROR(VLOOKUP(D135,色々!A:B,2,0),"")</f>
        <v/>
      </c>
      <c r="M135" s="150" t="str">
        <f t="shared" si="4"/>
        <v/>
      </c>
      <c r="N135" s="150" t="str">
        <f>IFERROR(VLOOKUP(E135,クラス!B:C,2,0),"")</f>
        <v/>
      </c>
      <c r="O135" s="150" t="str">
        <f>IFERROR(VLOOKUP(F135,色々!P:Q,2,0),"")</f>
        <v/>
      </c>
      <c r="P135" s="150" t="str">
        <f>IFERROR(VLOOKUP(G135,色々!D:E,2,0),"")</f>
        <v/>
      </c>
      <c r="Q135" s="150" t="str">
        <f t="shared" si="5"/>
        <v xml:space="preserve">   </v>
      </c>
    </row>
    <row r="136" spans="1:17" ht="15" customHeight="1" x14ac:dyDescent="0.15">
      <c r="A136" s="150" t="str">
        <f>IFERROR(プログラム[[#This Row],[競技番号]],"")</f>
        <v/>
      </c>
      <c r="B136" s="150" t="str">
        <f>IFERROR(プログラム[[#This Row],[組数]],"")</f>
        <v/>
      </c>
      <c r="C136" s="150" t="str">
        <f>IFERROR(プログラム[[#This Row],[種目コード]],"")</f>
        <v/>
      </c>
      <c r="D136" s="150" t="str">
        <f>IFERROR(プログラム[[#This Row],[距離コード]],"")</f>
        <v/>
      </c>
      <c r="E136" s="150" t="str">
        <f>IFERROR(プログラム[[#This Row],[クラス番号]],"")</f>
        <v/>
      </c>
      <c r="F136" s="150" t="str">
        <f>IFERROR(プログラム[[#This Row],[性別コード]],"")</f>
        <v/>
      </c>
      <c r="G136" s="150" t="str">
        <f>IFERROR(プログラム[[#This Row],[予決コード]],"")</f>
        <v/>
      </c>
      <c r="H136" s="153" t="str">
        <f>IFERROR(プログラム[[#This Row],[日付]],"")</f>
        <v/>
      </c>
      <c r="I136" s="150" t="str">
        <f>IFERROR(プログラム[[#This Row],[予選競技番号]],"")</f>
        <v/>
      </c>
      <c r="J136" s="150" t="str">
        <f>IFERROR(VLOOKUP(C136,色々!L:M,2,0),"")</f>
        <v/>
      </c>
      <c r="K136" s="150" t="str">
        <f>IFERROR(VLOOKUP(D136,色々!P:R,3,0),"")</f>
        <v/>
      </c>
      <c r="L136" s="150" t="str">
        <f>IFERROR(VLOOKUP(D136,色々!A:B,2,0),"")</f>
        <v/>
      </c>
      <c r="M136" s="150" t="str">
        <f t="shared" si="4"/>
        <v/>
      </c>
      <c r="N136" s="150" t="str">
        <f>IFERROR(VLOOKUP(E136,クラス!B:C,2,0),"")</f>
        <v/>
      </c>
      <c r="O136" s="150" t="str">
        <f>IFERROR(VLOOKUP(F136,色々!P:Q,2,0),"")</f>
        <v/>
      </c>
      <c r="P136" s="150" t="str">
        <f>IFERROR(VLOOKUP(G136,色々!D:E,2,0),"")</f>
        <v/>
      </c>
      <c r="Q136" s="150" t="str">
        <f t="shared" si="5"/>
        <v xml:space="preserve">   </v>
      </c>
    </row>
    <row r="137" spans="1:17" ht="15" customHeight="1" x14ac:dyDescent="0.15">
      <c r="A137" s="150" t="str">
        <f>IFERROR(プログラム[[#This Row],[競技番号]],"")</f>
        <v/>
      </c>
      <c r="B137" s="150" t="str">
        <f>IFERROR(プログラム[[#This Row],[組数]],"")</f>
        <v/>
      </c>
      <c r="C137" s="150" t="str">
        <f>IFERROR(プログラム[[#This Row],[種目コード]],"")</f>
        <v/>
      </c>
      <c r="D137" s="150" t="str">
        <f>IFERROR(プログラム[[#This Row],[距離コード]],"")</f>
        <v/>
      </c>
      <c r="E137" s="150" t="str">
        <f>IFERROR(プログラム[[#This Row],[クラス番号]],"")</f>
        <v/>
      </c>
      <c r="F137" s="150" t="str">
        <f>IFERROR(プログラム[[#This Row],[性別コード]],"")</f>
        <v/>
      </c>
      <c r="G137" s="150" t="str">
        <f>IFERROR(プログラム[[#This Row],[予決コード]],"")</f>
        <v/>
      </c>
      <c r="H137" s="153" t="str">
        <f>IFERROR(プログラム[[#This Row],[日付]],"")</f>
        <v/>
      </c>
      <c r="I137" s="150" t="str">
        <f>IFERROR(プログラム[[#This Row],[予選競技番号]],"")</f>
        <v/>
      </c>
      <c r="J137" s="150" t="str">
        <f>IFERROR(VLOOKUP(C137,色々!L:M,2,0),"")</f>
        <v/>
      </c>
      <c r="K137" s="150" t="str">
        <f>IFERROR(VLOOKUP(D137,色々!P:R,3,0),"")</f>
        <v/>
      </c>
      <c r="L137" s="150" t="str">
        <f>IFERROR(VLOOKUP(D137,色々!A:B,2,0),"")</f>
        <v/>
      </c>
      <c r="M137" s="150" t="str">
        <f t="shared" si="4"/>
        <v/>
      </c>
      <c r="N137" s="150" t="str">
        <f>IFERROR(VLOOKUP(E137,クラス!B:C,2,0),"")</f>
        <v/>
      </c>
      <c r="O137" s="150" t="str">
        <f>IFERROR(VLOOKUP(F137,色々!P:Q,2,0),"")</f>
        <v/>
      </c>
      <c r="P137" s="150" t="str">
        <f>IFERROR(VLOOKUP(G137,色々!D:E,2,0),"")</f>
        <v/>
      </c>
      <c r="Q137" s="150" t="str">
        <f t="shared" si="5"/>
        <v xml:space="preserve">   </v>
      </c>
    </row>
    <row r="138" spans="1:17" ht="15" customHeight="1" x14ac:dyDescent="0.15">
      <c r="A138" s="150" t="str">
        <f>IFERROR(プログラム[[#This Row],[競技番号]],"")</f>
        <v/>
      </c>
      <c r="B138" s="150" t="str">
        <f>IFERROR(プログラム[[#This Row],[組数]],"")</f>
        <v/>
      </c>
      <c r="C138" s="150" t="str">
        <f>IFERROR(プログラム[[#This Row],[種目コード]],"")</f>
        <v/>
      </c>
      <c r="D138" s="150" t="str">
        <f>IFERROR(プログラム[[#This Row],[距離コード]],"")</f>
        <v/>
      </c>
      <c r="E138" s="150" t="str">
        <f>IFERROR(プログラム[[#This Row],[クラス番号]],"")</f>
        <v/>
      </c>
      <c r="F138" s="150" t="str">
        <f>IFERROR(プログラム[[#This Row],[性別コード]],"")</f>
        <v/>
      </c>
      <c r="G138" s="150" t="str">
        <f>IFERROR(プログラム[[#This Row],[予決コード]],"")</f>
        <v/>
      </c>
      <c r="H138" s="153" t="str">
        <f>IFERROR(プログラム[[#This Row],[日付]],"")</f>
        <v/>
      </c>
      <c r="I138" s="150" t="str">
        <f>IFERROR(プログラム[[#This Row],[予選競技番号]],"")</f>
        <v/>
      </c>
      <c r="J138" s="150" t="str">
        <f>IFERROR(VLOOKUP(C138,色々!L:M,2,0),"")</f>
        <v/>
      </c>
      <c r="K138" s="150" t="str">
        <f>IFERROR(VLOOKUP(D138,色々!P:R,3,0),"")</f>
        <v/>
      </c>
      <c r="L138" s="150" t="str">
        <f>IFERROR(VLOOKUP(D138,色々!A:B,2,0),"")</f>
        <v/>
      </c>
      <c r="M138" s="150" t="str">
        <f t="shared" si="4"/>
        <v/>
      </c>
      <c r="N138" s="150" t="str">
        <f>IFERROR(VLOOKUP(E138,クラス!B:C,2,0),"")</f>
        <v/>
      </c>
      <c r="O138" s="150" t="str">
        <f>IFERROR(VLOOKUP(F138,色々!P:Q,2,0),"")</f>
        <v/>
      </c>
      <c r="P138" s="150" t="str">
        <f>IFERROR(VLOOKUP(G138,色々!D:E,2,0),"")</f>
        <v/>
      </c>
      <c r="Q138" s="150" t="str">
        <f t="shared" si="5"/>
        <v xml:space="preserve">   </v>
      </c>
    </row>
    <row r="139" spans="1:17" ht="15" customHeight="1" x14ac:dyDescent="0.15">
      <c r="A139" s="150" t="str">
        <f>IFERROR(プログラム[[#This Row],[競技番号]],"")</f>
        <v/>
      </c>
      <c r="B139" s="150" t="str">
        <f>IFERROR(プログラム[[#This Row],[組数]],"")</f>
        <v/>
      </c>
      <c r="C139" s="150" t="str">
        <f>IFERROR(プログラム[[#This Row],[種目コード]],"")</f>
        <v/>
      </c>
      <c r="D139" s="150" t="str">
        <f>IFERROR(プログラム[[#This Row],[距離コード]],"")</f>
        <v/>
      </c>
      <c r="E139" s="150" t="str">
        <f>IFERROR(プログラム[[#This Row],[クラス番号]],"")</f>
        <v/>
      </c>
      <c r="F139" s="150" t="str">
        <f>IFERROR(プログラム[[#This Row],[性別コード]],"")</f>
        <v/>
      </c>
      <c r="G139" s="150" t="str">
        <f>IFERROR(プログラム[[#This Row],[予決コード]],"")</f>
        <v/>
      </c>
      <c r="H139" s="153" t="str">
        <f>IFERROR(プログラム[[#This Row],[日付]],"")</f>
        <v/>
      </c>
      <c r="I139" s="150" t="str">
        <f>IFERROR(プログラム[[#This Row],[予選競技番号]],"")</f>
        <v/>
      </c>
      <c r="J139" s="150" t="str">
        <f>IFERROR(VLOOKUP(C139,色々!L:M,2,0),"")</f>
        <v/>
      </c>
      <c r="K139" s="150" t="str">
        <f>IFERROR(VLOOKUP(D139,色々!P:R,3,0),"")</f>
        <v/>
      </c>
      <c r="L139" s="150" t="str">
        <f>IFERROR(VLOOKUP(D139,色々!A:B,2,0),"")</f>
        <v/>
      </c>
      <c r="M139" s="150" t="str">
        <f t="shared" si="4"/>
        <v/>
      </c>
      <c r="N139" s="150" t="str">
        <f>IFERROR(VLOOKUP(E139,クラス!B:C,2,0),"")</f>
        <v/>
      </c>
      <c r="O139" s="150" t="str">
        <f>IFERROR(VLOOKUP(F139,色々!P:Q,2,0),"")</f>
        <v/>
      </c>
      <c r="P139" s="150" t="str">
        <f>IFERROR(VLOOKUP(G139,色々!D:E,2,0),"")</f>
        <v/>
      </c>
      <c r="Q139" s="150" t="str">
        <f t="shared" si="5"/>
        <v xml:space="preserve">   </v>
      </c>
    </row>
    <row r="140" spans="1:17" ht="15" customHeight="1" x14ac:dyDescent="0.15">
      <c r="A140" s="150" t="str">
        <f>IFERROR(プログラム[[#This Row],[競技番号]],"")</f>
        <v/>
      </c>
      <c r="B140" s="150" t="str">
        <f>IFERROR(プログラム[[#This Row],[組数]],"")</f>
        <v/>
      </c>
      <c r="C140" s="150" t="str">
        <f>IFERROR(プログラム[[#This Row],[種目コード]],"")</f>
        <v/>
      </c>
      <c r="D140" s="150" t="str">
        <f>IFERROR(プログラム[[#This Row],[距離コード]],"")</f>
        <v/>
      </c>
      <c r="E140" s="150" t="str">
        <f>IFERROR(プログラム[[#This Row],[クラス番号]],"")</f>
        <v/>
      </c>
      <c r="F140" s="150" t="str">
        <f>IFERROR(プログラム[[#This Row],[性別コード]],"")</f>
        <v/>
      </c>
      <c r="G140" s="150" t="str">
        <f>IFERROR(プログラム[[#This Row],[予決コード]],"")</f>
        <v/>
      </c>
      <c r="H140" s="153" t="str">
        <f>IFERROR(プログラム[[#This Row],[日付]],"")</f>
        <v/>
      </c>
      <c r="I140" s="150" t="str">
        <f>IFERROR(プログラム[[#This Row],[予選競技番号]],"")</f>
        <v/>
      </c>
      <c r="J140" s="150" t="str">
        <f>IFERROR(VLOOKUP(C140,色々!L:M,2,0),"")</f>
        <v/>
      </c>
      <c r="K140" s="150" t="str">
        <f>IFERROR(VLOOKUP(D140,色々!P:R,3,0),"")</f>
        <v/>
      </c>
      <c r="L140" s="150" t="str">
        <f>IFERROR(VLOOKUP(D140,色々!A:B,2,0),"")</f>
        <v/>
      </c>
      <c r="M140" s="150" t="str">
        <f t="shared" si="4"/>
        <v/>
      </c>
      <c r="N140" s="150" t="str">
        <f>IFERROR(VLOOKUP(E140,クラス!B:C,2,0),"")</f>
        <v/>
      </c>
      <c r="O140" s="150" t="str">
        <f>IFERROR(VLOOKUP(F140,色々!P:Q,2,0),"")</f>
        <v/>
      </c>
      <c r="P140" s="150" t="str">
        <f>IFERROR(VLOOKUP(G140,色々!D:E,2,0),"")</f>
        <v/>
      </c>
      <c r="Q140" s="150" t="str">
        <f t="shared" si="5"/>
        <v xml:space="preserve">   </v>
      </c>
    </row>
    <row r="141" spans="1:17" ht="15" customHeight="1" x14ac:dyDescent="0.15">
      <c r="A141" s="150" t="str">
        <f>IFERROR(プログラム[[#This Row],[競技番号]],"")</f>
        <v/>
      </c>
      <c r="B141" s="150" t="str">
        <f>IFERROR(プログラム[[#This Row],[組数]],"")</f>
        <v/>
      </c>
      <c r="C141" s="150" t="str">
        <f>IFERROR(プログラム[[#This Row],[種目コード]],"")</f>
        <v/>
      </c>
      <c r="D141" s="150" t="str">
        <f>IFERROR(プログラム[[#This Row],[距離コード]],"")</f>
        <v/>
      </c>
      <c r="E141" s="150" t="str">
        <f>IFERROR(プログラム[[#This Row],[クラス番号]],"")</f>
        <v/>
      </c>
      <c r="F141" s="150" t="str">
        <f>IFERROR(プログラム[[#This Row],[性別コード]],"")</f>
        <v/>
      </c>
      <c r="G141" s="150" t="str">
        <f>IFERROR(プログラム[[#This Row],[予決コード]],"")</f>
        <v/>
      </c>
      <c r="H141" s="153" t="str">
        <f>IFERROR(プログラム[[#This Row],[日付]],"")</f>
        <v/>
      </c>
      <c r="I141" s="150" t="str">
        <f>IFERROR(プログラム[[#This Row],[予選競技番号]],"")</f>
        <v/>
      </c>
      <c r="J141" s="150" t="str">
        <f>IFERROR(VLOOKUP(C141,色々!L:M,2,0),"")</f>
        <v/>
      </c>
      <c r="K141" s="150" t="str">
        <f>IFERROR(VLOOKUP(D141,色々!P:R,3,0),"")</f>
        <v/>
      </c>
      <c r="L141" s="150" t="str">
        <f>IFERROR(VLOOKUP(D141,色々!A:B,2,0),"")</f>
        <v/>
      </c>
      <c r="M141" s="150" t="str">
        <f t="shared" si="4"/>
        <v/>
      </c>
      <c r="N141" s="150" t="str">
        <f>IFERROR(VLOOKUP(E141,クラス!B:C,2,0),"")</f>
        <v/>
      </c>
      <c r="O141" s="150" t="str">
        <f>IFERROR(VLOOKUP(F141,色々!P:Q,2,0),"")</f>
        <v/>
      </c>
      <c r="P141" s="150" t="str">
        <f>IFERROR(VLOOKUP(G141,色々!D:E,2,0),"")</f>
        <v/>
      </c>
      <c r="Q141" s="150" t="str">
        <f t="shared" si="5"/>
        <v xml:space="preserve">   </v>
      </c>
    </row>
    <row r="142" spans="1:17" ht="15" customHeight="1" x14ac:dyDescent="0.15">
      <c r="A142" s="150" t="str">
        <f>IFERROR(プログラム[[#This Row],[競技番号]],"")</f>
        <v/>
      </c>
      <c r="B142" s="150" t="str">
        <f>IFERROR(プログラム[[#This Row],[組数]],"")</f>
        <v/>
      </c>
      <c r="C142" s="150" t="str">
        <f>IFERROR(プログラム[[#This Row],[種目コード]],"")</f>
        <v/>
      </c>
      <c r="D142" s="150" t="str">
        <f>IFERROR(プログラム[[#This Row],[距離コード]],"")</f>
        <v/>
      </c>
      <c r="E142" s="150" t="str">
        <f>IFERROR(プログラム[[#This Row],[クラス番号]],"")</f>
        <v/>
      </c>
      <c r="F142" s="150" t="str">
        <f>IFERROR(プログラム[[#This Row],[性別コード]],"")</f>
        <v/>
      </c>
      <c r="G142" s="150" t="str">
        <f>IFERROR(プログラム[[#This Row],[予決コード]],"")</f>
        <v/>
      </c>
      <c r="H142" s="153" t="str">
        <f>IFERROR(プログラム[[#This Row],[日付]],"")</f>
        <v/>
      </c>
      <c r="I142" s="150" t="str">
        <f>IFERROR(プログラム[[#This Row],[予選競技番号]],"")</f>
        <v/>
      </c>
      <c r="J142" s="150" t="str">
        <f>IFERROR(VLOOKUP(C142,色々!L:M,2,0),"")</f>
        <v/>
      </c>
      <c r="K142" s="150" t="str">
        <f>IFERROR(VLOOKUP(D142,色々!P:R,3,0),"")</f>
        <v/>
      </c>
      <c r="L142" s="150" t="str">
        <f>IFERROR(VLOOKUP(D142,色々!A:B,2,0),"")</f>
        <v/>
      </c>
      <c r="M142" s="150" t="str">
        <f t="shared" si="4"/>
        <v/>
      </c>
      <c r="N142" s="150" t="str">
        <f>IFERROR(VLOOKUP(E142,クラス!B:C,2,0),"")</f>
        <v/>
      </c>
      <c r="O142" s="150" t="str">
        <f>IFERROR(VLOOKUP(F142,色々!P:Q,2,0),"")</f>
        <v/>
      </c>
      <c r="P142" s="150" t="str">
        <f>IFERROR(VLOOKUP(G142,色々!D:E,2,0),"")</f>
        <v/>
      </c>
      <c r="Q142" s="150" t="str">
        <f t="shared" si="5"/>
        <v xml:space="preserve">   </v>
      </c>
    </row>
    <row r="143" spans="1:17" ht="15" customHeight="1" x14ac:dyDescent="0.15">
      <c r="A143" s="150" t="str">
        <f>IFERROR(プログラム[[#This Row],[競技番号]],"")</f>
        <v/>
      </c>
      <c r="B143" s="150" t="str">
        <f>IFERROR(プログラム[[#This Row],[組数]],"")</f>
        <v/>
      </c>
      <c r="C143" s="150" t="str">
        <f>IFERROR(プログラム[[#This Row],[種目コード]],"")</f>
        <v/>
      </c>
      <c r="D143" s="150" t="str">
        <f>IFERROR(プログラム[[#This Row],[距離コード]],"")</f>
        <v/>
      </c>
      <c r="E143" s="150" t="str">
        <f>IFERROR(プログラム[[#This Row],[クラス番号]],"")</f>
        <v/>
      </c>
      <c r="F143" s="150" t="str">
        <f>IFERROR(プログラム[[#This Row],[性別コード]],"")</f>
        <v/>
      </c>
      <c r="G143" s="150" t="str">
        <f>IFERROR(プログラム[[#This Row],[予決コード]],"")</f>
        <v/>
      </c>
      <c r="H143" s="153" t="str">
        <f>IFERROR(プログラム[[#This Row],[日付]],"")</f>
        <v/>
      </c>
      <c r="I143" s="150" t="str">
        <f>IFERROR(プログラム[[#This Row],[予選競技番号]],"")</f>
        <v/>
      </c>
      <c r="J143" s="150" t="str">
        <f>IFERROR(VLOOKUP(C143,色々!L:M,2,0),"")</f>
        <v/>
      </c>
      <c r="K143" s="150" t="str">
        <f>IFERROR(VLOOKUP(D143,色々!P:R,3,0),"")</f>
        <v/>
      </c>
      <c r="L143" s="150" t="str">
        <f>IFERROR(VLOOKUP(D143,色々!A:B,2,0),"")</f>
        <v/>
      </c>
      <c r="M143" s="150" t="str">
        <f t="shared" si="4"/>
        <v/>
      </c>
      <c r="N143" s="150" t="str">
        <f>IFERROR(VLOOKUP(E143,クラス!B:C,2,0),"")</f>
        <v/>
      </c>
      <c r="O143" s="150" t="str">
        <f>IFERROR(VLOOKUP(F143,色々!P:Q,2,0),"")</f>
        <v/>
      </c>
      <c r="P143" s="150" t="str">
        <f>IFERROR(VLOOKUP(G143,色々!D:E,2,0),"")</f>
        <v/>
      </c>
      <c r="Q143" s="150" t="str">
        <f t="shared" si="5"/>
        <v xml:space="preserve">   </v>
      </c>
    </row>
    <row r="144" spans="1:17" ht="15" customHeight="1" x14ac:dyDescent="0.15">
      <c r="A144" s="150" t="str">
        <f>IFERROR(プログラム[[#This Row],[競技番号]],"")</f>
        <v/>
      </c>
      <c r="B144" s="150" t="str">
        <f>IFERROR(プログラム[[#This Row],[組数]],"")</f>
        <v/>
      </c>
      <c r="C144" s="150" t="str">
        <f>IFERROR(プログラム[[#This Row],[種目コード]],"")</f>
        <v/>
      </c>
      <c r="D144" s="150" t="str">
        <f>IFERROR(プログラム[[#This Row],[距離コード]],"")</f>
        <v/>
      </c>
      <c r="E144" s="150" t="str">
        <f>IFERROR(プログラム[[#This Row],[クラス番号]],"")</f>
        <v/>
      </c>
      <c r="F144" s="150" t="str">
        <f>IFERROR(プログラム[[#This Row],[性別コード]],"")</f>
        <v/>
      </c>
      <c r="G144" s="150" t="str">
        <f>IFERROR(プログラム[[#This Row],[予決コード]],"")</f>
        <v/>
      </c>
      <c r="H144" s="153" t="str">
        <f>IFERROR(プログラム[[#This Row],[日付]],"")</f>
        <v/>
      </c>
      <c r="I144" s="150" t="str">
        <f>IFERROR(プログラム[[#This Row],[予選競技番号]],"")</f>
        <v/>
      </c>
      <c r="J144" s="150" t="str">
        <f>IFERROR(VLOOKUP(C144,色々!L:M,2,0),"")</f>
        <v/>
      </c>
      <c r="K144" s="150" t="str">
        <f>IFERROR(VLOOKUP(D144,色々!P:R,3,0),"")</f>
        <v/>
      </c>
      <c r="L144" s="150" t="str">
        <f>IFERROR(VLOOKUP(D144,色々!A:B,2,0),"")</f>
        <v/>
      </c>
      <c r="M144" s="150" t="str">
        <f t="shared" si="4"/>
        <v/>
      </c>
      <c r="N144" s="150" t="str">
        <f>IFERROR(VLOOKUP(E144,クラス!B:C,2,0),"")</f>
        <v/>
      </c>
      <c r="O144" s="150" t="str">
        <f>IFERROR(VLOOKUP(F144,色々!P:Q,2,0),"")</f>
        <v/>
      </c>
      <c r="P144" s="150" t="str">
        <f>IFERROR(VLOOKUP(G144,色々!D:E,2,0),"")</f>
        <v/>
      </c>
      <c r="Q144" s="150" t="str">
        <f t="shared" si="5"/>
        <v xml:space="preserve">   </v>
      </c>
    </row>
    <row r="145" spans="1:17" ht="15" customHeight="1" x14ac:dyDescent="0.15">
      <c r="A145" s="150" t="str">
        <f>IFERROR(プログラム[[#This Row],[競技番号]],"")</f>
        <v/>
      </c>
      <c r="B145" s="150" t="str">
        <f>IFERROR(プログラム[[#This Row],[組数]],"")</f>
        <v/>
      </c>
      <c r="C145" s="150" t="str">
        <f>IFERROR(プログラム[[#This Row],[種目コード]],"")</f>
        <v/>
      </c>
      <c r="D145" s="150" t="str">
        <f>IFERROR(プログラム[[#This Row],[距離コード]],"")</f>
        <v/>
      </c>
      <c r="E145" s="150" t="str">
        <f>IFERROR(プログラム[[#This Row],[クラス番号]],"")</f>
        <v/>
      </c>
      <c r="F145" s="150" t="str">
        <f>IFERROR(プログラム[[#This Row],[性別コード]],"")</f>
        <v/>
      </c>
      <c r="G145" s="150" t="str">
        <f>IFERROR(プログラム[[#This Row],[予決コード]],"")</f>
        <v/>
      </c>
      <c r="H145" s="153" t="str">
        <f>IFERROR(プログラム[[#This Row],[日付]],"")</f>
        <v/>
      </c>
      <c r="I145" s="150" t="str">
        <f>IFERROR(プログラム[[#This Row],[予選競技番号]],"")</f>
        <v/>
      </c>
      <c r="J145" s="150" t="str">
        <f>IFERROR(VLOOKUP(C145,色々!L:M,2,0),"")</f>
        <v/>
      </c>
      <c r="K145" s="150" t="str">
        <f>IFERROR(VLOOKUP(D145,色々!P:R,3,0),"")</f>
        <v/>
      </c>
      <c r="L145" s="150" t="str">
        <f>IFERROR(VLOOKUP(D145,色々!A:B,2,0),"")</f>
        <v/>
      </c>
      <c r="M145" s="150" t="str">
        <f t="shared" si="4"/>
        <v/>
      </c>
      <c r="N145" s="150" t="str">
        <f>IFERROR(VLOOKUP(E145,クラス!B:C,2,0),"")</f>
        <v/>
      </c>
      <c r="O145" s="150" t="str">
        <f>IFERROR(VLOOKUP(F145,色々!P:Q,2,0),"")</f>
        <v/>
      </c>
      <c r="P145" s="150" t="str">
        <f>IFERROR(VLOOKUP(G145,色々!D:E,2,0),"")</f>
        <v/>
      </c>
      <c r="Q145" s="150" t="str">
        <f t="shared" si="5"/>
        <v xml:space="preserve">   </v>
      </c>
    </row>
    <row r="146" spans="1:17" ht="15" customHeight="1" x14ac:dyDescent="0.15">
      <c r="A146" s="150" t="str">
        <f>IFERROR(プログラム[[#This Row],[競技番号]],"")</f>
        <v/>
      </c>
      <c r="B146" s="150" t="str">
        <f>IFERROR(プログラム[[#This Row],[組数]],"")</f>
        <v/>
      </c>
      <c r="C146" s="150" t="str">
        <f>IFERROR(プログラム[[#This Row],[種目コード]],"")</f>
        <v/>
      </c>
      <c r="D146" s="150" t="str">
        <f>IFERROR(プログラム[[#This Row],[距離コード]],"")</f>
        <v/>
      </c>
      <c r="E146" s="150" t="str">
        <f>IFERROR(プログラム[[#This Row],[クラス番号]],"")</f>
        <v/>
      </c>
      <c r="F146" s="150" t="str">
        <f>IFERROR(プログラム[[#This Row],[性別コード]],"")</f>
        <v/>
      </c>
      <c r="G146" s="150" t="str">
        <f>IFERROR(プログラム[[#This Row],[予決コード]],"")</f>
        <v/>
      </c>
      <c r="H146" s="153" t="str">
        <f>IFERROR(プログラム[[#This Row],[日付]],"")</f>
        <v/>
      </c>
      <c r="I146" s="150" t="str">
        <f>IFERROR(プログラム[[#This Row],[予選競技番号]],"")</f>
        <v/>
      </c>
      <c r="J146" s="150" t="str">
        <f>IFERROR(VLOOKUP(C146,色々!L:M,2,0),"")</f>
        <v/>
      </c>
      <c r="K146" s="150" t="str">
        <f>IFERROR(VLOOKUP(D146,色々!P:R,3,0),"")</f>
        <v/>
      </c>
      <c r="L146" s="150" t="str">
        <f>IFERROR(VLOOKUP(D146,色々!A:B,2,0),"")</f>
        <v/>
      </c>
      <c r="M146" s="150" t="str">
        <f t="shared" si="4"/>
        <v/>
      </c>
      <c r="N146" s="150" t="str">
        <f>IFERROR(VLOOKUP(E146,クラス!B:C,2,0),"")</f>
        <v/>
      </c>
      <c r="O146" s="150" t="str">
        <f>IFERROR(VLOOKUP(F146,色々!P:Q,2,0),"")</f>
        <v/>
      </c>
      <c r="P146" s="150" t="str">
        <f>IFERROR(VLOOKUP(G146,色々!D:E,2,0),"")</f>
        <v/>
      </c>
      <c r="Q146" s="150" t="str">
        <f t="shared" si="5"/>
        <v xml:space="preserve">   </v>
      </c>
    </row>
    <row r="147" spans="1:17" ht="15" customHeight="1" x14ac:dyDescent="0.15">
      <c r="A147" s="150" t="str">
        <f>IFERROR(プログラム[[#This Row],[競技番号]],"")</f>
        <v/>
      </c>
      <c r="B147" s="150" t="str">
        <f>IFERROR(プログラム[[#This Row],[組数]],"")</f>
        <v/>
      </c>
      <c r="C147" s="150" t="str">
        <f>IFERROR(プログラム[[#This Row],[種目コード]],"")</f>
        <v/>
      </c>
      <c r="D147" s="150" t="str">
        <f>IFERROR(プログラム[[#This Row],[距離コード]],"")</f>
        <v/>
      </c>
      <c r="E147" s="150" t="str">
        <f>IFERROR(プログラム[[#This Row],[クラス番号]],"")</f>
        <v/>
      </c>
      <c r="F147" s="150" t="str">
        <f>IFERROR(プログラム[[#This Row],[性別コード]],"")</f>
        <v/>
      </c>
      <c r="G147" s="150" t="str">
        <f>IFERROR(プログラム[[#This Row],[予決コード]],"")</f>
        <v/>
      </c>
      <c r="H147" s="153" t="str">
        <f>IFERROR(プログラム[[#This Row],[日付]],"")</f>
        <v/>
      </c>
      <c r="I147" s="150" t="str">
        <f>IFERROR(プログラム[[#This Row],[予選競技番号]],"")</f>
        <v/>
      </c>
      <c r="J147" s="150" t="str">
        <f>IFERROR(VLOOKUP(C147,色々!L:M,2,0),"")</f>
        <v/>
      </c>
      <c r="K147" s="150" t="str">
        <f>IFERROR(VLOOKUP(D147,色々!P:R,3,0),"")</f>
        <v/>
      </c>
      <c r="L147" s="150" t="str">
        <f>IFERROR(VLOOKUP(D147,色々!A:B,2,0),"")</f>
        <v/>
      </c>
      <c r="M147" s="150" t="str">
        <f t="shared" si="4"/>
        <v/>
      </c>
      <c r="N147" s="150" t="str">
        <f>IFERROR(VLOOKUP(E147,クラス!B:C,2,0),"")</f>
        <v/>
      </c>
      <c r="O147" s="150" t="str">
        <f>IFERROR(VLOOKUP(F147,色々!P:Q,2,0),"")</f>
        <v/>
      </c>
      <c r="P147" s="150" t="str">
        <f>IFERROR(VLOOKUP(G147,色々!D:E,2,0),"")</f>
        <v/>
      </c>
      <c r="Q147" s="150" t="str">
        <f t="shared" si="5"/>
        <v xml:space="preserve">   </v>
      </c>
    </row>
    <row r="148" spans="1:17" ht="15" customHeight="1" x14ac:dyDescent="0.15">
      <c r="A148" s="150" t="str">
        <f>IFERROR(プログラム[[#This Row],[競技番号]],"")</f>
        <v/>
      </c>
      <c r="B148" s="150" t="str">
        <f>IFERROR(プログラム[[#This Row],[組数]],"")</f>
        <v/>
      </c>
      <c r="C148" s="150" t="str">
        <f>IFERROR(プログラム[[#This Row],[種目コード]],"")</f>
        <v/>
      </c>
      <c r="D148" s="150" t="str">
        <f>IFERROR(プログラム[[#This Row],[距離コード]],"")</f>
        <v/>
      </c>
      <c r="E148" s="150" t="str">
        <f>IFERROR(プログラム[[#This Row],[クラス番号]],"")</f>
        <v/>
      </c>
      <c r="F148" s="150" t="str">
        <f>IFERROR(プログラム[[#This Row],[性別コード]],"")</f>
        <v/>
      </c>
      <c r="G148" s="150" t="str">
        <f>IFERROR(プログラム[[#This Row],[予決コード]],"")</f>
        <v/>
      </c>
      <c r="H148" s="153" t="str">
        <f>IFERROR(プログラム[[#This Row],[日付]],"")</f>
        <v/>
      </c>
      <c r="I148" s="150" t="str">
        <f>IFERROR(プログラム[[#This Row],[予選競技番号]],"")</f>
        <v/>
      </c>
      <c r="J148" s="150" t="str">
        <f>IFERROR(VLOOKUP(C148,色々!L:M,2,0),"")</f>
        <v/>
      </c>
      <c r="K148" s="150" t="str">
        <f>IFERROR(VLOOKUP(D148,色々!P:R,3,0),"")</f>
        <v/>
      </c>
      <c r="L148" s="150" t="str">
        <f>IFERROR(VLOOKUP(D148,色々!A:B,2,0),"")</f>
        <v/>
      </c>
      <c r="M148" s="150" t="str">
        <f t="shared" si="4"/>
        <v/>
      </c>
      <c r="N148" s="150" t="str">
        <f>IFERROR(VLOOKUP(E148,クラス!B:C,2,0),"")</f>
        <v/>
      </c>
      <c r="O148" s="150" t="str">
        <f>IFERROR(VLOOKUP(F148,色々!P:Q,2,0),"")</f>
        <v/>
      </c>
      <c r="P148" s="150" t="str">
        <f>IFERROR(VLOOKUP(G148,色々!D:E,2,0),"")</f>
        <v/>
      </c>
      <c r="Q148" s="150" t="str">
        <f t="shared" si="5"/>
        <v xml:space="preserve">   </v>
      </c>
    </row>
    <row r="149" spans="1:17" ht="15" customHeight="1" x14ac:dyDescent="0.15">
      <c r="A149" s="150" t="str">
        <f>IFERROR(プログラム[[#This Row],[競技番号]],"")</f>
        <v/>
      </c>
      <c r="B149" s="150" t="str">
        <f>IFERROR(プログラム[[#This Row],[組数]],"")</f>
        <v/>
      </c>
      <c r="C149" s="150" t="str">
        <f>IFERROR(プログラム[[#This Row],[種目コード]],"")</f>
        <v/>
      </c>
      <c r="D149" s="150" t="str">
        <f>IFERROR(プログラム[[#This Row],[距離コード]],"")</f>
        <v/>
      </c>
      <c r="E149" s="150" t="str">
        <f>IFERROR(プログラム[[#This Row],[クラス番号]],"")</f>
        <v/>
      </c>
      <c r="F149" s="150" t="str">
        <f>IFERROR(プログラム[[#This Row],[性別コード]],"")</f>
        <v/>
      </c>
      <c r="G149" s="150" t="str">
        <f>IFERROR(プログラム[[#This Row],[予決コード]],"")</f>
        <v/>
      </c>
      <c r="H149" s="153" t="str">
        <f>IFERROR(プログラム[[#This Row],[日付]],"")</f>
        <v/>
      </c>
      <c r="I149" s="150" t="str">
        <f>IFERROR(プログラム[[#This Row],[予選競技番号]],"")</f>
        <v/>
      </c>
      <c r="J149" s="150" t="str">
        <f>IFERROR(VLOOKUP(C149,色々!L:M,2,0),"")</f>
        <v/>
      </c>
      <c r="K149" s="150" t="str">
        <f>IFERROR(VLOOKUP(D149,色々!P:R,3,0),"")</f>
        <v/>
      </c>
      <c r="L149" s="150" t="str">
        <f>IFERROR(VLOOKUP(D149,色々!A:B,2,0),"")</f>
        <v/>
      </c>
      <c r="M149" s="150" t="str">
        <f t="shared" si="4"/>
        <v/>
      </c>
      <c r="N149" s="150" t="str">
        <f>IFERROR(VLOOKUP(E149,クラス!B:C,2,0),"")</f>
        <v/>
      </c>
      <c r="O149" s="150" t="str">
        <f>IFERROR(VLOOKUP(F149,色々!P:Q,2,0),"")</f>
        <v/>
      </c>
      <c r="P149" s="150" t="str">
        <f>IFERROR(VLOOKUP(G149,色々!D:E,2,0),"")</f>
        <v/>
      </c>
      <c r="Q149" s="150" t="str">
        <f t="shared" si="5"/>
        <v xml:space="preserve">   </v>
      </c>
    </row>
    <row r="150" spans="1:17" ht="15" customHeight="1" x14ac:dyDescent="0.15">
      <c r="A150" s="150" t="str">
        <f>IFERROR(プログラム[[#This Row],[競技番号]],"")</f>
        <v/>
      </c>
      <c r="B150" s="150" t="str">
        <f>IFERROR(プログラム[[#This Row],[組数]],"")</f>
        <v/>
      </c>
      <c r="C150" s="150" t="str">
        <f>IFERROR(プログラム[[#This Row],[種目コード]],"")</f>
        <v/>
      </c>
      <c r="D150" s="150" t="str">
        <f>IFERROR(プログラム[[#This Row],[距離コード]],"")</f>
        <v/>
      </c>
      <c r="E150" s="150" t="str">
        <f>IFERROR(プログラム[[#This Row],[クラス番号]],"")</f>
        <v/>
      </c>
      <c r="F150" s="150" t="str">
        <f>IFERROR(プログラム[[#This Row],[性別コード]],"")</f>
        <v/>
      </c>
      <c r="G150" s="150" t="str">
        <f>IFERROR(プログラム[[#This Row],[予決コード]],"")</f>
        <v/>
      </c>
      <c r="H150" s="153" t="str">
        <f>IFERROR(プログラム[[#This Row],[日付]],"")</f>
        <v/>
      </c>
      <c r="I150" s="150" t="str">
        <f>IFERROR(プログラム[[#This Row],[予選競技番号]],"")</f>
        <v/>
      </c>
      <c r="J150" s="150" t="str">
        <f>IFERROR(VLOOKUP(C150,色々!L:M,2,0),"")</f>
        <v/>
      </c>
      <c r="K150" s="150" t="str">
        <f>IFERROR(VLOOKUP(D150,色々!P:R,3,0),"")</f>
        <v/>
      </c>
      <c r="L150" s="150" t="str">
        <f>IFERROR(VLOOKUP(D150,色々!A:B,2,0),"")</f>
        <v/>
      </c>
      <c r="M150" s="150" t="str">
        <f t="shared" si="4"/>
        <v/>
      </c>
      <c r="N150" s="150" t="str">
        <f>IFERROR(VLOOKUP(E150,クラス!B:C,2,0),"")</f>
        <v/>
      </c>
      <c r="O150" s="150" t="str">
        <f>IFERROR(VLOOKUP(F150,色々!P:Q,2,0),"")</f>
        <v/>
      </c>
      <c r="P150" s="150" t="str">
        <f>IFERROR(VLOOKUP(G150,色々!D:E,2,0),"")</f>
        <v/>
      </c>
      <c r="Q150" s="150" t="str">
        <f t="shared" si="5"/>
        <v xml:space="preserve">   </v>
      </c>
    </row>
    <row r="151" spans="1:17" ht="15" customHeight="1" x14ac:dyDescent="0.15">
      <c r="A151" s="150" t="str">
        <f>IFERROR(プログラム[[#This Row],[競技番号]],"")</f>
        <v/>
      </c>
      <c r="B151" s="150" t="str">
        <f>IFERROR(プログラム[[#This Row],[組数]],"")</f>
        <v/>
      </c>
      <c r="C151" s="150" t="str">
        <f>IFERROR(プログラム[[#This Row],[種目コード]],"")</f>
        <v/>
      </c>
      <c r="D151" s="150" t="str">
        <f>IFERROR(プログラム[[#This Row],[距離コード]],"")</f>
        <v/>
      </c>
      <c r="E151" s="150" t="str">
        <f>IFERROR(プログラム[[#This Row],[クラス番号]],"")</f>
        <v/>
      </c>
      <c r="F151" s="150" t="str">
        <f>IFERROR(プログラム[[#This Row],[性別コード]],"")</f>
        <v/>
      </c>
      <c r="G151" s="150" t="str">
        <f>IFERROR(プログラム[[#This Row],[予決コード]],"")</f>
        <v/>
      </c>
      <c r="H151" s="153" t="str">
        <f>IFERROR(プログラム[[#This Row],[日付]],"")</f>
        <v/>
      </c>
      <c r="I151" s="150" t="str">
        <f>IFERROR(プログラム[[#This Row],[予選競技番号]],"")</f>
        <v/>
      </c>
      <c r="J151" s="150" t="str">
        <f>IFERROR(VLOOKUP(C151,色々!L:M,2,0),"")</f>
        <v/>
      </c>
      <c r="K151" s="150" t="str">
        <f>IFERROR(VLOOKUP(D151,色々!P:R,3,0),"")</f>
        <v/>
      </c>
      <c r="L151" s="150" t="str">
        <f>IFERROR(VLOOKUP(D151,色々!A:B,2,0),"")</f>
        <v/>
      </c>
      <c r="M151" s="150" t="str">
        <f t="shared" si="4"/>
        <v/>
      </c>
      <c r="N151" s="150" t="str">
        <f>IFERROR(VLOOKUP(E151,クラス!B:C,2,0),"")</f>
        <v/>
      </c>
      <c r="O151" s="150" t="str">
        <f>IFERROR(VLOOKUP(F151,色々!P:Q,2,0),"")</f>
        <v/>
      </c>
      <c r="P151" s="150" t="str">
        <f>IFERROR(VLOOKUP(G151,色々!D:E,2,0),"")</f>
        <v/>
      </c>
      <c r="Q151" s="150" t="str">
        <f t="shared" si="5"/>
        <v xml:space="preserve">   </v>
      </c>
    </row>
    <row r="152" spans="1:17" ht="15" customHeight="1" x14ac:dyDescent="0.15">
      <c r="A152" s="150" t="str">
        <f>IFERROR(プログラム[[#This Row],[競技番号]],"")</f>
        <v/>
      </c>
      <c r="B152" s="150" t="str">
        <f>IFERROR(プログラム[[#This Row],[組数]],"")</f>
        <v/>
      </c>
      <c r="C152" s="150" t="str">
        <f>IFERROR(プログラム[[#This Row],[種目コード]],"")</f>
        <v/>
      </c>
      <c r="D152" s="150" t="str">
        <f>IFERROR(プログラム[[#This Row],[距離コード]],"")</f>
        <v/>
      </c>
      <c r="E152" s="150" t="str">
        <f>IFERROR(プログラム[[#This Row],[クラス番号]],"")</f>
        <v/>
      </c>
      <c r="F152" s="150" t="str">
        <f>IFERROR(プログラム[[#This Row],[性別コード]],"")</f>
        <v/>
      </c>
      <c r="G152" s="150" t="str">
        <f>IFERROR(プログラム[[#This Row],[予決コード]],"")</f>
        <v/>
      </c>
      <c r="H152" s="153" t="str">
        <f>IFERROR(プログラム[[#This Row],[日付]],"")</f>
        <v/>
      </c>
      <c r="I152" s="150" t="str">
        <f>IFERROR(プログラム[[#This Row],[予選競技番号]],"")</f>
        <v/>
      </c>
      <c r="J152" s="150" t="str">
        <f>IFERROR(VLOOKUP(C152,色々!L:M,2,0),"")</f>
        <v/>
      </c>
      <c r="K152" s="150" t="str">
        <f>IFERROR(VLOOKUP(D152,色々!P:R,3,0),"")</f>
        <v/>
      </c>
      <c r="L152" s="150" t="str">
        <f>IFERROR(VLOOKUP(D152,色々!A:B,2,0),"")</f>
        <v/>
      </c>
      <c r="M152" s="150" t="str">
        <f t="shared" si="4"/>
        <v/>
      </c>
      <c r="N152" s="150" t="str">
        <f>IFERROR(VLOOKUP(E152,クラス!B:C,2,0),"")</f>
        <v/>
      </c>
      <c r="O152" s="150" t="str">
        <f>IFERROR(VLOOKUP(F152,色々!P:Q,2,0),"")</f>
        <v/>
      </c>
      <c r="P152" s="150" t="str">
        <f>IFERROR(VLOOKUP(G152,色々!D:E,2,0),"")</f>
        <v/>
      </c>
      <c r="Q152" s="150" t="str">
        <f t="shared" si="5"/>
        <v xml:space="preserve">   </v>
      </c>
    </row>
    <row r="153" spans="1:17" ht="15" customHeight="1" x14ac:dyDescent="0.15">
      <c r="A153" s="150" t="str">
        <f>IFERROR(プログラム[[#This Row],[競技番号]],"")</f>
        <v/>
      </c>
      <c r="B153" s="150" t="str">
        <f>IFERROR(プログラム[[#This Row],[組数]],"")</f>
        <v/>
      </c>
      <c r="C153" s="150" t="str">
        <f>IFERROR(プログラム[[#This Row],[種目コード]],"")</f>
        <v/>
      </c>
      <c r="D153" s="150" t="str">
        <f>IFERROR(プログラム[[#This Row],[距離コード]],"")</f>
        <v/>
      </c>
      <c r="E153" s="150" t="str">
        <f>IFERROR(プログラム[[#This Row],[クラス番号]],"")</f>
        <v/>
      </c>
      <c r="F153" s="150" t="str">
        <f>IFERROR(プログラム[[#This Row],[性別コード]],"")</f>
        <v/>
      </c>
      <c r="G153" s="150" t="str">
        <f>IFERROR(プログラム[[#This Row],[予決コード]],"")</f>
        <v/>
      </c>
      <c r="H153" s="153" t="str">
        <f>IFERROR(プログラム[[#This Row],[日付]],"")</f>
        <v/>
      </c>
      <c r="I153" s="150" t="str">
        <f>IFERROR(プログラム[[#This Row],[予選競技番号]],"")</f>
        <v/>
      </c>
      <c r="J153" s="150" t="str">
        <f>IFERROR(VLOOKUP(C153,色々!L:M,2,0),"")</f>
        <v/>
      </c>
      <c r="K153" s="150" t="str">
        <f>IFERROR(VLOOKUP(D153,色々!P:R,3,0),"")</f>
        <v/>
      </c>
      <c r="L153" s="150" t="str">
        <f>IFERROR(VLOOKUP(D153,色々!A:B,2,0),"")</f>
        <v/>
      </c>
      <c r="M153" s="150" t="str">
        <f t="shared" si="4"/>
        <v/>
      </c>
      <c r="N153" s="150" t="str">
        <f>IFERROR(VLOOKUP(E153,クラス!B:C,2,0),"")</f>
        <v/>
      </c>
      <c r="O153" s="150" t="str">
        <f>IFERROR(VLOOKUP(F153,色々!P:Q,2,0),"")</f>
        <v/>
      </c>
      <c r="P153" s="150" t="str">
        <f>IFERROR(VLOOKUP(G153,色々!D:E,2,0),"")</f>
        <v/>
      </c>
      <c r="Q153" s="150" t="str">
        <f t="shared" si="5"/>
        <v xml:space="preserve">   </v>
      </c>
    </row>
    <row r="154" spans="1:17" ht="15" customHeight="1" x14ac:dyDescent="0.15">
      <c r="A154" s="150" t="str">
        <f>IFERROR(プログラム[[#This Row],[競技番号]],"")</f>
        <v/>
      </c>
      <c r="B154" s="150" t="str">
        <f>IFERROR(プログラム[[#This Row],[組数]],"")</f>
        <v/>
      </c>
      <c r="C154" s="150" t="str">
        <f>IFERROR(プログラム[[#This Row],[種目コード]],"")</f>
        <v/>
      </c>
      <c r="D154" s="150" t="str">
        <f>IFERROR(プログラム[[#This Row],[距離コード]],"")</f>
        <v/>
      </c>
      <c r="E154" s="150" t="str">
        <f>IFERROR(プログラム[[#This Row],[クラス番号]],"")</f>
        <v/>
      </c>
      <c r="F154" s="150" t="str">
        <f>IFERROR(プログラム[[#This Row],[性別コード]],"")</f>
        <v/>
      </c>
      <c r="G154" s="150" t="str">
        <f>IFERROR(プログラム[[#This Row],[予決コード]],"")</f>
        <v/>
      </c>
      <c r="H154" s="153" t="str">
        <f>IFERROR(プログラム[[#This Row],[日付]],"")</f>
        <v/>
      </c>
      <c r="I154" s="150" t="str">
        <f>IFERROR(プログラム[[#This Row],[予選競技番号]],"")</f>
        <v/>
      </c>
      <c r="J154" s="150" t="str">
        <f>IFERROR(VLOOKUP(C154,色々!L:M,2,0),"")</f>
        <v/>
      </c>
      <c r="K154" s="150" t="str">
        <f>IFERROR(VLOOKUP(D154,色々!P:R,3,0),"")</f>
        <v/>
      </c>
      <c r="L154" s="150" t="str">
        <f>IFERROR(VLOOKUP(D154,色々!A:B,2,0),"")</f>
        <v/>
      </c>
      <c r="M154" s="150" t="str">
        <f t="shared" si="4"/>
        <v/>
      </c>
      <c r="N154" s="150" t="str">
        <f>IFERROR(VLOOKUP(E154,クラス!B:C,2,0),"")</f>
        <v/>
      </c>
      <c r="O154" s="150" t="str">
        <f>IFERROR(VLOOKUP(F154,色々!P:Q,2,0),"")</f>
        <v/>
      </c>
      <c r="P154" s="150" t="str">
        <f>IFERROR(VLOOKUP(G154,色々!D:E,2,0),"")</f>
        <v/>
      </c>
      <c r="Q154" s="150" t="str">
        <f t="shared" si="5"/>
        <v xml:space="preserve">   </v>
      </c>
    </row>
    <row r="155" spans="1:17" ht="15" customHeight="1" x14ac:dyDescent="0.15">
      <c r="A155" s="150" t="str">
        <f>IFERROR(プログラム[[#This Row],[競技番号]],"")</f>
        <v/>
      </c>
      <c r="B155" s="150" t="str">
        <f>IFERROR(プログラム[[#This Row],[組数]],"")</f>
        <v/>
      </c>
      <c r="C155" s="150" t="str">
        <f>IFERROR(プログラム[[#This Row],[種目コード]],"")</f>
        <v/>
      </c>
      <c r="D155" s="150" t="str">
        <f>IFERROR(プログラム[[#This Row],[距離コード]],"")</f>
        <v/>
      </c>
      <c r="E155" s="150" t="str">
        <f>IFERROR(プログラム[[#This Row],[クラス番号]],"")</f>
        <v/>
      </c>
      <c r="F155" s="150" t="str">
        <f>IFERROR(プログラム[[#This Row],[性別コード]],"")</f>
        <v/>
      </c>
      <c r="G155" s="150" t="str">
        <f>IFERROR(プログラム[[#This Row],[予決コード]],"")</f>
        <v/>
      </c>
      <c r="H155" s="153" t="str">
        <f>IFERROR(プログラム[[#This Row],[日付]],"")</f>
        <v/>
      </c>
      <c r="I155" s="150" t="str">
        <f>IFERROR(プログラム[[#This Row],[予選競技番号]],"")</f>
        <v/>
      </c>
      <c r="J155" s="150" t="str">
        <f>IFERROR(VLOOKUP(C155,色々!L:M,2,0),"")</f>
        <v/>
      </c>
      <c r="K155" s="150" t="str">
        <f>IFERROR(VLOOKUP(D155,色々!P:R,3,0),"")</f>
        <v/>
      </c>
      <c r="L155" s="150" t="str">
        <f>IFERROR(VLOOKUP(D155,色々!A:B,2,0),"")</f>
        <v/>
      </c>
      <c r="M155" s="150" t="str">
        <f t="shared" si="4"/>
        <v/>
      </c>
      <c r="N155" s="150" t="str">
        <f>IFERROR(VLOOKUP(E155,クラス!B:C,2,0),"")</f>
        <v/>
      </c>
      <c r="O155" s="150" t="str">
        <f>IFERROR(VLOOKUP(F155,色々!P:Q,2,0),"")</f>
        <v/>
      </c>
      <c r="P155" s="150" t="str">
        <f>IFERROR(VLOOKUP(G155,色々!D:E,2,0),"")</f>
        <v/>
      </c>
      <c r="Q155" s="150" t="str">
        <f t="shared" si="5"/>
        <v xml:space="preserve">   </v>
      </c>
    </row>
    <row r="156" spans="1:17" ht="15" customHeight="1" x14ac:dyDescent="0.15">
      <c r="A156" s="150" t="str">
        <f>IFERROR(プログラム[[#This Row],[競技番号]],"")</f>
        <v/>
      </c>
      <c r="B156" s="150" t="str">
        <f>IFERROR(プログラム[[#This Row],[組数]],"")</f>
        <v/>
      </c>
      <c r="C156" s="150" t="str">
        <f>IFERROR(プログラム[[#This Row],[種目コード]],"")</f>
        <v/>
      </c>
      <c r="D156" s="150" t="str">
        <f>IFERROR(プログラム[[#This Row],[距離コード]],"")</f>
        <v/>
      </c>
      <c r="E156" s="150" t="str">
        <f>IFERROR(プログラム[[#This Row],[クラス番号]],"")</f>
        <v/>
      </c>
      <c r="F156" s="150" t="str">
        <f>IFERROR(プログラム[[#This Row],[性別コード]],"")</f>
        <v/>
      </c>
      <c r="G156" s="150" t="str">
        <f>IFERROR(プログラム[[#This Row],[予決コード]],"")</f>
        <v/>
      </c>
      <c r="H156" s="153" t="str">
        <f>IFERROR(プログラム[[#This Row],[日付]],"")</f>
        <v/>
      </c>
      <c r="I156" s="150" t="str">
        <f>IFERROR(プログラム[[#This Row],[予選競技番号]],"")</f>
        <v/>
      </c>
      <c r="J156" s="150" t="str">
        <f>IFERROR(VLOOKUP(C156,色々!L:M,2,0),"")</f>
        <v/>
      </c>
      <c r="K156" s="150" t="str">
        <f>IFERROR(VLOOKUP(D156,色々!P:R,3,0),"")</f>
        <v/>
      </c>
      <c r="L156" s="150" t="str">
        <f>IFERROR(VLOOKUP(D156,色々!A:B,2,0),"")</f>
        <v/>
      </c>
      <c r="M156" s="150" t="str">
        <f t="shared" si="4"/>
        <v/>
      </c>
      <c r="N156" s="150" t="str">
        <f>IFERROR(VLOOKUP(E156,クラス!B:C,2,0),"")</f>
        <v/>
      </c>
      <c r="O156" s="150" t="str">
        <f>IFERROR(VLOOKUP(F156,色々!P:Q,2,0),"")</f>
        <v/>
      </c>
      <c r="P156" s="150" t="str">
        <f>IFERROR(VLOOKUP(G156,色々!D:E,2,0),"")</f>
        <v/>
      </c>
      <c r="Q156" s="150" t="str">
        <f t="shared" si="5"/>
        <v xml:space="preserve">   </v>
      </c>
    </row>
    <row r="157" spans="1:17" ht="15" customHeight="1" x14ac:dyDescent="0.15">
      <c r="A157" s="150" t="str">
        <f>IFERROR(プログラム[[#This Row],[競技番号]],"")</f>
        <v/>
      </c>
      <c r="B157" s="150" t="str">
        <f>IFERROR(プログラム[[#This Row],[組数]],"")</f>
        <v/>
      </c>
      <c r="C157" s="150" t="str">
        <f>IFERROR(プログラム[[#This Row],[種目コード]],"")</f>
        <v/>
      </c>
      <c r="D157" s="150" t="str">
        <f>IFERROR(プログラム[[#This Row],[距離コード]],"")</f>
        <v/>
      </c>
      <c r="E157" s="150" t="str">
        <f>IFERROR(プログラム[[#This Row],[クラス番号]],"")</f>
        <v/>
      </c>
      <c r="F157" s="150" t="str">
        <f>IFERROR(プログラム[[#This Row],[性別コード]],"")</f>
        <v/>
      </c>
      <c r="G157" s="150" t="str">
        <f>IFERROR(プログラム[[#This Row],[予決コード]],"")</f>
        <v/>
      </c>
      <c r="H157" s="153" t="str">
        <f>IFERROR(プログラム[[#This Row],[日付]],"")</f>
        <v/>
      </c>
      <c r="I157" s="150" t="str">
        <f>IFERROR(プログラム[[#This Row],[予選競技番号]],"")</f>
        <v/>
      </c>
      <c r="J157" s="150" t="str">
        <f>IFERROR(VLOOKUP(C157,色々!L:M,2,0),"")</f>
        <v/>
      </c>
      <c r="K157" s="150" t="str">
        <f>IFERROR(VLOOKUP(D157,色々!P:R,3,0),"")</f>
        <v/>
      </c>
      <c r="L157" s="150" t="str">
        <f>IFERROR(VLOOKUP(D157,色々!A:B,2,0),"")</f>
        <v/>
      </c>
      <c r="M157" s="150" t="str">
        <f t="shared" si="4"/>
        <v/>
      </c>
      <c r="N157" s="150" t="str">
        <f>IFERROR(VLOOKUP(E157,クラス!B:C,2,0),"")</f>
        <v/>
      </c>
      <c r="O157" s="150" t="str">
        <f>IFERROR(VLOOKUP(F157,色々!P:Q,2,0),"")</f>
        <v/>
      </c>
      <c r="P157" s="150" t="str">
        <f>IFERROR(VLOOKUP(G157,色々!D:E,2,0),"")</f>
        <v/>
      </c>
      <c r="Q157" s="150" t="str">
        <f t="shared" si="5"/>
        <v xml:space="preserve">   </v>
      </c>
    </row>
    <row r="158" spans="1:17" ht="15" customHeight="1" x14ac:dyDescent="0.15">
      <c r="A158" s="150" t="str">
        <f>IFERROR(プログラム[[#This Row],[競技番号]],"")</f>
        <v/>
      </c>
      <c r="B158" s="150" t="str">
        <f>IFERROR(プログラム[[#This Row],[組数]],"")</f>
        <v/>
      </c>
      <c r="C158" s="150" t="str">
        <f>IFERROR(プログラム[[#This Row],[種目コード]],"")</f>
        <v/>
      </c>
      <c r="D158" s="150" t="str">
        <f>IFERROR(プログラム[[#This Row],[距離コード]],"")</f>
        <v/>
      </c>
      <c r="E158" s="150" t="str">
        <f>IFERROR(プログラム[[#This Row],[クラス番号]],"")</f>
        <v/>
      </c>
      <c r="F158" s="150" t="str">
        <f>IFERROR(プログラム[[#This Row],[性別コード]],"")</f>
        <v/>
      </c>
      <c r="G158" s="150" t="str">
        <f>IFERROR(プログラム[[#This Row],[予決コード]],"")</f>
        <v/>
      </c>
      <c r="H158" s="153" t="str">
        <f>IFERROR(プログラム[[#This Row],[日付]],"")</f>
        <v/>
      </c>
      <c r="I158" s="150" t="str">
        <f>IFERROR(プログラム[[#This Row],[予選競技番号]],"")</f>
        <v/>
      </c>
      <c r="J158" s="150" t="str">
        <f>IFERROR(VLOOKUP(C158,色々!L:M,2,0),"")</f>
        <v/>
      </c>
      <c r="K158" s="150" t="str">
        <f>IFERROR(VLOOKUP(D158,色々!P:R,3,0),"")</f>
        <v/>
      </c>
      <c r="L158" s="150" t="str">
        <f>IFERROR(VLOOKUP(D158,色々!A:B,2,0),"")</f>
        <v/>
      </c>
      <c r="M158" s="150" t="str">
        <f t="shared" si="4"/>
        <v/>
      </c>
      <c r="N158" s="150" t="str">
        <f>IFERROR(VLOOKUP(E158,クラス!B:C,2,0),"")</f>
        <v/>
      </c>
      <c r="O158" s="150" t="str">
        <f>IFERROR(VLOOKUP(F158,色々!P:Q,2,0),"")</f>
        <v/>
      </c>
      <c r="P158" s="150" t="str">
        <f>IFERROR(VLOOKUP(G158,色々!D:E,2,0),"")</f>
        <v/>
      </c>
      <c r="Q158" s="150" t="str">
        <f t="shared" si="5"/>
        <v xml:space="preserve">   </v>
      </c>
    </row>
    <row r="159" spans="1:17" ht="15" customHeight="1" x14ac:dyDescent="0.15">
      <c r="A159" s="150" t="str">
        <f>IFERROR(プログラム[[#This Row],[競技番号]],"")</f>
        <v/>
      </c>
      <c r="B159" s="150" t="str">
        <f>IFERROR(プログラム[[#This Row],[組数]],"")</f>
        <v/>
      </c>
      <c r="C159" s="150" t="str">
        <f>IFERROR(プログラム[[#This Row],[種目コード]],"")</f>
        <v/>
      </c>
      <c r="D159" s="150" t="str">
        <f>IFERROR(プログラム[[#This Row],[距離コード]],"")</f>
        <v/>
      </c>
      <c r="E159" s="150" t="str">
        <f>IFERROR(プログラム[[#This Row],[クラス番号]],"")</f>
        <v/>
      </c>
      <c r="F159" s="150" t="str">
        <f>IFERROR(プログラム[[#This Row],[性別コード]],"")</f>
        <v/>
      </c>
      <c r="G159" s="150" t="str">
        <f>IFERROR(プログラム[[#This Row],[予決コード]],"")</f>
        <v/>
      </c>
      <c r="H159" s="153" t="str">
        <f>IFERROR(プログラム[[#This Row],[日付]],"")</f>
        <v/>
      </c>
      <c r="I159" s="150" t="str">
        <f>IFERROR(プログラム[[#This Row],[予選競技番号]],"")</f>
        <v/>
      </c>
      <c r="J159" s="150" t="str">
        <f>IFERROR(VLOOKUP(C159,色々!L:M,2,0),"")</f>
        <v/>
      </c>
      <c r="K159" s="150" t="str">
        <f>IFERROR(VLOOKUP(D159,色々!P:R,3,0),"")</f>
        <v/>
      </c>
      <c r="L159" s="150" t="str">
        <f>IFERROR(VLOOKUP(D159,色々!A:B,2,0),"")</f>
        <v/>
      </c>
      <c r="M159" s="150" t="str">
        <f t="shared" si="4"/>
        <v/>
      </c>
      <c r="N159" s="150" t="str">
        <f>IFERROR(VLOOKUP(E159,クラス!B:C,2,0),"")</f>
        <v/>
      </c>
      <c r="O159" s="150" t="str">
        <f>IFERROR(VLOOKUP(F159,色々!P:Q,2,0),"")</f>
        <v/>
      </c>
      <c r="P159" s="150" t="str">
        <f>IFERROR(VLOOKUP(G159,色々!D:E,2,0),"")</f>
        <v/>
      </c>
      <c r="Q159" s="150" t="str">
        <f t="shared" si="5"/>
        <v xml:space="preserve">   </v>
      </c>
    </row>
    <row r="160" spans="1:17" ht="15" customHeight="1" x14ac:dyDescent="0.15">
      <c r="A160" s="150" t="str">
        <f>IFERROR(プログラム[[#This Row],[競技番号]],"")</f>
        <v/>
      </c>
      <c r="B160" s="150" t="str">
        <f>IFERROR(プログラム[[#This Row],[組数]],"")</f>
        <v/>
      </c>
      <c r="C160" s="150" t="str">
        <f>IFERROR(プログラム[[#This Row],[種目コード]],"")</f>
        <v/>
      </c>
      <c r="D160" s="150" t="str">
        <f>IFERROR(プログラム[[#This Row],[距離コード]],"")</f>
        <v/>
      </c>
      <c r="E160" s="150" t="str">
        <f>IFERROR(プログラム[[#This Row],[クラス番号]],"")</f>
        <v/>
      </c>
      <c r="F160" s="150" t="str">
        <f>IFERROR(プログラム[[#This Row],[性別コード]],"")</f>
        <v/>
      </c>
      <c r="G160" s="150" t="str">
        <f>IFERROR(プログラム[[#This Row],[予決コード]],"")</f>
        <v/>
      </c>
      <c r="H160" s="153" t="str">
        <f>IFERROR(プログラム[[#This Row],[日付]],"")</f>
        <v/>
      </c>
      <c r="I160" s="150" t="str">
        <f>IFERROR(プログラム[[#This Row],[予選競技番号]],"")</f>
        <v/>
      </c>
      <c r="J160" s="150" t="str">
        <f>IFERROR(VLOOKUP(C160,色々!L:M,2,0),"")</f>
        <v/>
      </c>
      <c r="K160" s="150" t="str">
        <f>IFERROR(VLOOKUP(D160,色々!P:R,3,0),"")</f>
        <v/>
      </c>
      <c r="L160" s="150" t="str">
        <f>IFERROR(VLOOKUP(D160,色々!A:B,2,0),"")</f>
        <v/>
      </c>
      <c r="M160" s="150" t="str">
        <f t="shared" si="4"/>
        <v/>
      </c>
      <c r="N160" s="150" t="str">
        <f>IFERROR(VLOOKUP(E160,クラス!B:C,2,0),"")</f>
        <v/>
      </c>
      <c r="O160" s="150" t="str">
        <f>IFERROR(VLOOKUP(F160,色々!P:Q,2,0),"")</f>
        <v/>
      </c>
      <c r="P160" s="150" t="str">
        <f>IFERROR(VLOOKUP(G160,色々!D:E,2,0),"")</f>
        <v/>
      </c>
      <c r="Q160" s="150" t="str">
        <f t="shared" si="5"/>
        <v xml:space="preserve">   </v>
      </c>
    </row>
    <row r="161" spans="1:17" ht="15" customHeight="1" x14ac:dyDescent="0.15">
      <c r="A161" s="150" t="str">
        <f>IFERROR(プログラム[[#This Row],[競技番号]],"")</f>
        <v/>
      </c>
      <c r="B161" s="150" t="str">
        <f>IFERROR(プログラム[[#This Row],[組数]],"")</f>
        <v/>
      </c>
      <c r="C161" s="150" t="str">
        <f>IFERROR(プログラム[[#This Row],[種目コード]],"")</f>
        <v/>
      </c>
      <c r="D161" s="150" t="str">
        <f>IFERROR(プログラム[[#This Row],[距離コード]],"")</f>
        <v/>
      </c>
      <c r="E161" s="150" t="str">
        <f>IFERROR(プログラム[[#This Row],[クラス番号]],"")</f>
        <v/>
      </c>
      <c r="F161" s="150" t="str">
        <f>IFERROR(プログラム[[#This Row],[性別コード]],"")</f>
        <v/>
      </c>
      <c r="G161" s="150" t="str">
        <f>IFERROR(プログラム[[#This Row],[予決コード]],"")</f>
        <v/>
      </c>
      <c r="H161" s="153" t="str">
        <f>IFERROR(プログラム[[#This Row],[日付]],"")</f>
        <v/>
      </c>
      <c r="I161" s="150" t="str">
        <f>IFERROR(プログラム[[#This Row],[予選競技番号]],"")</f>
        <v/>
      </c>
      <c r="J161" s="150" t="str">
        <f>IFERROR(VLOOKUP(C161,色々!L:M,2,0),"")</f>
        <v/>
      </c>
      <c r="K161" s="150" t="str">
        <f>IFERROR(VLOOKUP(D161,色々!P:R,3,0),"")</f>
        <v/>
      </c>
      <c r="L161" s="150" t="str">
        <f>IFERROR(VLOOKUP(D161,色々!A:B,2,0),"")</f>
        <v/>
      </c>
      <c r="M161" s="150" t="str">
        <f t="shared" si="4"/>
        <v/>
      </c>
      <c r="N161" s="150" t="str">
        <f>IFERROR(VLOOKUP(E161,クラス!B:C,2,0),"")</f>
        <v/>
      </c>
      <c r="O161" s="150" t="str">
        <f>IFERROR(VLOOKUP(F161,色々!P:Q,2,0),"")</f>
        <v/>
      </c>
      <c r="P161" s="150" t="str">
        <f>IFERROR(VLOOKUP(G161,色々!D:E,2,0),"")</f>
        <v/>
      </c>
      <c r="Q161" s="150" t="str">
        <f t="shared" si="5"/>
        <v xml:space="preserve">   </v>
      </c>
    </row>
    <row r="162" spans="1:17" ht="15" customHeight="1" x14ac:dyDescent="0.15">
      <c r="A162" s="150" t="str">
        <f>IFERROR(プログラム[[#This Row],[競技番号]],"")</f>
        <v/>
      </c>
      <c r="B162" s="150" t="str">
        <f>IFERROR(プログラム[[#This Row],[組数]],"")</f>
        <v/>
      </c>
      <c r="C162" s="150" t="str">
        <f>IFERROR(プログラム[[#This Row],[種目コード]],"")</f>
        <v/>
      </c>
      <c r="D162" s="150" t="str">
        <f>IFERROR(プログラム[[#This Row],[距離コード]],"")</f>
        <v/>
      </c>
      <c r="E162" s="150" t="str">
        <f>IFERROR(プログラム[[#This Row],[クラス番号]],"")</f>
        <v/>
      </c>
      <c r="F162" s="150" t="str">
        <f>IFERROR(プログラム[[#This Row],[性別コード]],"")</f>
        <v/>
      </c>
      <c r="G162" s="150" t="str">
        <f>IFERROR(プログラム[[#This Row],[予決コード]],"")</f>
        <v/>
      </c>
      <c r="H162" s="153" t="str">
        <f>IFERROR(プログラム[[#This Row],[日付]],"")</f>
        <v/>
      </c>
      <c r="I162" s="150" t="str">
        <f>IFERROR(プログラム[[#This Row],[予選競技番号]],"")</f>
        <v/>
      </c>
      <c r="J162" s="150" t="str">
        <f>IFERROR(VLOOKUP(C162,色々!L:M,2,0),"")</f>
        <v/>
      </c>
      <c r="K162" s="150" t="str">
        <f>IFERROR(VLOOKUP(D162,色々!P:R,3,0),"")</f>
        <v/>
      </c>
      <c r="L162" s="150" t="str">
        <f>IFERROR(VLOOKUP(D162,色々!A:B,2,0),"")</f>
        <v/>
      </c>
      <c r="M162" s="150" t="str">
        <f t="shared" si="4"/>
        <v/>
      </c>
      <c r="N162" s="150" t="str">
        <f>IFERROR(VLOOKUP(E162,クラス!B:C,2,0),"")</f>
        <v/>
      </c>
      <c r="O162" s="150" t="str">
        <f>IFERROR(VLOOKUP(F162,色々!P:Q,2,0),"")</f>
        <v/>
      </c>
      <c r="P162" s="150" t="str">
        <f>IFERROR(VLOOKUP(G162,色々!D:E,2,0),"")</f>
        <v/>
      </c>
      <c r="Q162" s="150" t="str">
        <f t="shared" si="5"/>
        <v xml:space="preserve">   </v>
      </c>
    </row>
    <row r="163" spans="1:17" ht="15" customHeight="1" x14ac:dyDescent="0.15">
      <c r="A163" s="150" t="str">
        <f>IFERROR(プログラム[[#This Row],[競技番号]],"")</f>
        <v/>
      </c>
      <c r="B163" s="150" t="str">
        <f>IFERROR(プログラム[[#This Row],[組数]],"")</f>
        <v/>
      </c>
      <c r="C163" s="150" t="str">
        <f>IFERROR(プログラム[[#This Row],[種目コード]],"")</f>
        <v/>
      </c>
      <c r="D163" s="150" t="str">
        <f>IFERROR(プログラム[[#This Row],[距離コード]],"")</f>
        <v/>
      </c>
      <c r="E163" s="150" t="str">
        <f>IFERROR(プログラム[[#This Row],[クラス番号]],"")</f>
        <v/>
      </c>
      <c r="F163" s="150" t="str">
        <f>IFERROR(プログラム[[#This Row],[性別コード]],"")</f>
        <v/>
      </c>
      <c r="G163" s="150" t="str">
        <f>IFERROR(プログラム[[#This Row],[予決コード]],"")</f>
        <v/>
      </c>
      <c r="H163" s="153" t="str">
        <f>IFERROR(プログラム[[#This Row],[日付]],"")</f>
        <v/>
      </c>
      <c r="I163" s="150" t="str">
        <f>IFERROR(プログラム[[#This Row],[予選競技番号]],"")</f>
        <v/>
      </c>
      <c r="J163" s="150" t="str">
        <f>IFERROR(VLOOKUP(C163,色々!L:M,2,0),"")</f>
        <v/>
      </c>
      <c r="K163" s="150" t="str">
        <f>IFERROR(VLOOKUP(D163,色々!P:R,3,0),"")</f>
        <v/>
      </c>
      <c r="L163" s="150" t="str">
        <f>IFERROR(VLOOKUP(D163,色々!A:B,2,0),"")</f>
        <v/>
      </c>
      <c r="M163" s="150" t="str">
        <f t="shared" si="4"/>
        <v/>
      </c>
      <c r="N163" s="150" t="str">
        <f>IFERROR(VLOOKUP(E163,クラス!B:C,2,0),"")</f>
        <v/>
      </c>
      <c r="O163" s="150" t="str">
        <f>IFERROR(VLOOKUP(F163,色々!P:Q,2,0),"")</f>
        <v/>
      </c>
      <c r="P163" s="150" t="str">
        <f>IFERROR(VLOOKUP(G163,色々!D:E,2,0),"")</f>
        <v/>
      </c>
      <c r="Q163" s="150" t="str">
        <f t="shared" si="5"/>
        <v xml:space="preserve">   </v>
      </c>
    </row>
    <row r="164" spans="1:17" ht="15" customHeight="1" x14ac:dyDescent="0.15">
      <c r="A164" s="150" t="str">
        <f>IFERROR(プログラム[[#This Row],[競技番号]],"")</f>
        <v/>
      </c>
      <c r="B164" s="150" t="str">
        <f>IFERROR(プログラム[[#This Row],[組数]],"")</f>
        <v/>
      </c>
      <c r="C164" s="150" t="str">
        <f>IFERROR(プログラム[[#This Row],[種目コード]],"")</f>
        <v/>
      </c>
      <c r="D164" s="150" t="str">
        <f>IFERROR(プログラム[[#This Row],[距離コード]],"")</f>
        <v/>
      </c>
      <c r="E164" s="150" t="str">
        <f>IFERROR(プログラム[[#This Row],[クラス番号]],"")</f>
        <v/>
      </c>
      <c r="F164" s="150" t="str">
        <f>IFERROR(プログラム[[#This Row],[性別コード]],"")</f>
        <v/>
      </c>
      <c r="G164" s="150" t="str">
        <f>IFERROR(プログラム[[#This Row],[予決コード]],"")</f>
        <v/>
      </c>
      <c r="H164" s="153" t="str">
        <f>IFERROR(プログラム[[#This Row],[日付]],"")</f>
        <v/>
      </c>
      <c r="I164" s="150" t="str">
        <f>IFERROR(プログラム[[#This Row],[予選競技番号]],"")</f>
        <v/>
      </c>
      <c r="J164" s="150" t="str">
        <f>IFERROR(VLOOKUP(C164,色々!L:M,2,0),"")</f>
        <v/>
      </c>
      <c r="K164" s="150" t="str">
        <f>IFERROR(VLOOKUP(D164,色々!P:R,3,0),"")</f>
        <v/>
      </c>
      <c r="L164" s="150" t="str">
        <f>IFERROR(VLOOKUP(D164,色々!A:B,2,0),"")</f>
        <v/>
      </c>
      <c r="M164" s="150" t="str">
        <f t="shared" si="4"/>
        <v/>
      </c>
      <c r="N164" s="150" t="str">
        <f>IFERROR(VLOOKUP(E164,クラス!B:C,2,0),"")</f>
        <v/>
      </c>
      <c r="O164" s="150" t="str">
        <f>IFERROR(VLOOKUP(F164,色々!P:Q,2,0),"")</f>
        <v/>
      </c>
      <c r="P164" s="150" t="str">
        <f>IFERROR(VLOOKUP(G164,色々!D:E,2,0),"")</f>
        <v/>
      </c>
      <c r="Q164" s="150" t="str">
        <f t="shared" si="5"/>
        <v xml:space="preserve">   </v>
      </c>
    </row>
    <row r="165" spans="1:17" ht="15" customHeight="1" x14ac:dyDescent="0.15">
      <c r="A165" s="150" t="str">
        <f>IFERROR(プログラム[[#This Row],[競技番号]],"")</f>
        <v/>
      </c>
      <c r="B165" s="150" t="str">
        <f>IFERROR(プログラム[[#This Row],[組数]],"")</f>
        <v/>
      </c>
      <c r="C165" s="150" t="str">
        <f>IFERROR(プログラム[[#This Row],[種目コード]],"")</f>
        <v/>
      </c>
      <c r="D165" s="150" t="str">
        <f>IFERROR(プログラム[[#This Row],[距離コード]],"")</f>
        <v/>
      </c>
      <c r="E165" s="150" t="str">
        <f>IFERROR(プログラム[[#This Row],[クラス番号]],"")</f>
        <v/>
      </c>
      <c r="F165" s="150" t="str">
        <f>IFERROR(プログラム[[#This Row],[性別コード]],"")</f>
        <v/>
      </c>
      <c r="G165" s="150" t="str">
        <f>IFERROR(プログラム[[#This Row],[予決コード]],"")</f>
        <v/>
      </c>
      <c r="H165" s="153" t="str">
        <f>IFERROR(プログラム[[#This Row],[日付]],"")</f>
        <v/>
      </c>
      <c r="I165" s="150" t="str">
        <f>IFERROR(プログラム[[#This Row],[予選競技番号]],"")</f>
        <v/>
      </c>
      <c r="J165" s="150" t="str">
        <f>IFERROR(VLOOKUP(C165,色々!L:M,2,0),"")</f>
        <v/>
      </c>
      <c r="K165" s="150" t="str">
        <f>IFERROR(VLOOKUP(D165,色々!P:R,3,0),"")</f>
        <v/>
      </c>
      <c r="L165" s="150" t="str">
        <f>IFERROR(VLOOKUP(D165,色々!A:B,2,0),"")</f>
        <v/>
      </c>
      <c r="M165" s="150" t="str">
        <f t="shared" si="4"/>
        <v/>
      </c>
      <c r="N165" s="150" t="str">
        <f>IFERROR(VLOOKUP(E165,クラス!B:C,2,0),"")</f>
        <v/>
      </c>
      <c r="O165" s="150" t="str">
        <f>IFERROR(VLOOKUP(F165,色々!P:Q,2,0),"")</f>
        <v/>
      </c>
      <c r="P165" s="150" t="str">
        <f>IFERROR(VLOOKUP(G165,色々!D:E,2,0),"")</f>
        <v/>
      </c>
      <c r="Q165" s="150" t="str">
        <f t="shared" si="5"/>
        <v xml:space="preserve">   </v>
      </c>
    </row>
    <row r="166" spans="1:17" ht="15" customHeight="1" x14ac:dyDescent="0.15">
      <c r="A166" s="150" t="str">
        <f>IFERROR(プログラム[[#This Row],[競技番号]],"")</f>
        <v/>
      </c>
      <c r="B166" s="150" t="str">
        <f>IFERROR(プログラム[[#This Row],[組数]],"")</f>
        <v/>
      </c>
      <c r="C166" s="150" t="str">
        <f>IFERROR(プログラム[[#This Row],[種目コード]],"")</f>
        <v/>
      </c>
      <c r="D166" s="150" t="str">
        <f>IFERROR(プログラム[[#This Row],[距離コード]],"")</f>
        <v/>
      </c>
      <c r="E166" s="150" t="str">
        <f>IFERROR(プログラム[[#This Row],[クラス番号]],"")</f>
        <v/>
      </c>
      <c r="F166" s="150" t="str">
        <f>IFERROR(プログラム[[#This Row],[性別コード]],"")</f>
        <v/>
      </c>
      <c r="G166" s="150" t="str">
        <f>IFERROR(プログラム[[#This Row],[予決コード]],"")</f>
        <v/>
      </c>
      <c r="H166" s="153" t="str">
        <f>IFERROR(プログラム[[#This Row],[日付]],"")</f>
        <v/>
      </c>
      <c r="I166" s="150" t="str">
        <f>IFERROR(プログラム[[#This Row],[予選競技番号]],"")</f>
        <v/>
      </c>
      <c r="J166" s="150" t="str">
        <f>IFERROR(VLOOKUP(C166,色々!L:M,2,0),"")</f>
        <v/>
      </c>
      <c r="K166" s="150" t="str">
        <f>IFERROR(VLOOKUP(D166,色々!P:R,3,0),"")</f>
        <v/>
      </c>
      <c r="L166" s="150" t="str">
        <f>IFERROR(VLOOKUP(D166,色々!A:B,2,0),"")</f>
        <v/>
      </c>
      <c r="M166" s="150" t="str">
        <f t="shared" si="4"/>
        <v/>
      </c>
      <c r="N166" s="150" t="str">
        <f>IFERROR(VLOOKUP(E166,クラス!B:C,2,0),"")</f>
        <v/>
      </c>
      <c r="O166" s="150" t="str">
        <f>IFERROR(VLOOKUP(F166,色々!P:Q,2,0),"")</f>
        <v/>
      </c>
      <c r="P166" s="150" t="str">
        <f>IFERROR(VLOOKUP(G166,色々!D:E,2,0),"")</f>
        <v/>
      </c>
      <c r="Q166" s="150" t="str">
        <f t="shared" si="5"/>
        <v xml:space="preserve">   </v>
      </c>
    </row>
    <row r="167" spans="1:17" ht="15" customHeight="1" x14ac:dyDescent="0.15">
      <c r="A167" s="150" t="str">
        <f>IFERROR(プログラム[[#This Row],[競技番号]],"")</f>
        <v/>
      </c>
      <c r="B167" s="150" t="str">
        <f>IFERROR(プログラム[[#This Row],[組数]],"")</f>
        <v/>
      </c>
      <c r="C167" s="150" t="str">
        <f>IFERROR(プログラム[[#This Row],[種目コード]],"")</f>
        <v/>
      </c>
      <c r="D167" s="150" t="str">
        <f>IFERROR(プログラム[[#This Row],[距離コード]],"")</f>
        <v/>
      </c>
      <c r="E167" s="150" t="str">
        <f>IFERROR(プログラム[[#This Row],[クラス番号]],"")</f>
        <v/>
      </c>
      <c r="F167" s="150" t="str">
        <f>IFERROR(プログラム[[#This Row],[性別コード]],"")</f>
        <v/>
      </c>
      <c r="G167" s="150" t="str">
        <f>IFERROR(プログラム[[#This Row],[予決コード]],"")</f>
        <v/>
      </c>
      <c r="H167" s="153" t="str">
        <f>IFERROR(プログラム[[#This Row],[日付]],"")</f>
        <v/>
      </c>
      <c r="I167" s="150" t="str">
        <f>IFERROR(プログラム[[#This Row],[予選競技番号]],"")</f>
        <v/>
      </c>
      <c r="J167" s="150" t="str">
        <f>IFERROR(VLOOKUP(C167,色々!L:M,2,0),"")</f>
        <v/>
      </c>
      <c r="K167" s="150" t="str">
        <f>IFERROR(VLOOKUP(D167,色々!P:R,3,0),"")</f>
        <v/>
      </c>
      <c r="L167" s="150" t="str">
        <f>IFERROR(VLOOKUP(D167,色々!A:B,2,0),"")</f>
        <v/>
      </c>
      <c r="M167" s="150" t="str">
        <f t="shared" si="4"/>
        <v/>
      </c>
      <c r="N167" s="150" t="str">
        <f>IFERROR(VLOOKUP(E167,クラス!B:C,2,0),"")</f>
        <v/>
      </c>
      <c r="O167" s="150" t="str">
        <f>IFERROR(VLOOKUP(F167,色々!P:Q,2,0),"")</f>
        <v/>
      </c>
      <c r="P167" s="150" t="str">
        <f>IFERROR(VLOOKUP(G167,色々!D:E,2,0),"")</f>
        <v/>
      </c>
      <c r="Q167" s="150" t="str">
        <f t="shared" si="5"/>
        <v xml:space="preserve">   </v>
      </c>
    </row>
    <row r="168" spans="1:17" ht="15" customHeight="1" x14ac:dyDescent="0.15">
      <c r="A168" s="150" t="str">
        <f>IFERROR(プログラム[[#This Row],[競技番号]],"")</f>
        <v/>
      </c>
      <c r="B168" s="150" t="str">
        <f>IFERROR(プログラム[[#This Row],[組数]],"")</f>
        <v/>
      </c>
      <c r="C168" s="150" t="str">
        <f>IFERROR(プログラム[[#This Row],[種目コード]],"")</f>
        <v/>
      </c>
      <c r="D168" s="150" t="str">
        <f>IFERROR(プログラム[[#This Row],[距離コード]],"")</f>
        <v/>
      </c>
      <c r="E168" s="150" t="str">
        <f>IFERROR(プログラム[[#This Row],[クラス番号]],"")</f>
        <v/>
      </c>
      <c r="F168" s="150" t="str">
        <f>IFERROR(プログラム[[#This Row],[性別コード]],"")</f>
        <v/>
      </c>
      <c r="G168" s="150" t="str">
        <f>IFERROR(プログラム[[#This Row],[予決コード]],"")</f>
        <v/>
      </c>
      <c r="H168" s="153" t="str">
        <f>IFERROR(プログラム[[#This Row],[日付]],"")</f>
        <v/>
      </c>
      <c r="I168" s="150" t="str">
        <f>IFERROR(プログラム[[#This Row],[予選競技番号]],"")</f>
        <v/>
      </c>
      <c r="J168" s="150" t="str">
        <f>IFERROR(VLOOKUP(C168,色々!L:M,2,0),"")</f>
        <v/>
      </c>
      <c r="K168" s="150" t="str">
        <f>IFERROR(VLOOKUP(D168,色々!P:R,3,0),"")</f>
        <v/>
      </c>
      <c r="L168" s="150" t="str">
        <f>IFERROR(VLOOKUP(D168,色々!A:B,2,0),"")</f>
        <v/>
      </c>
      <c r="M168" s="150" t="str">
        <f t="shared" si="4"/>
        <v/>
      </c>
      <c r="N168" s="150" t="str">
        <f>IFERROR(VLOOKUP(E168,クラス!B:C,2,0),"")</f>
        <v/>
      </c>
      <c r="O168" s="150" t="str">
        <f>IFERROR(VLOOKUP(F168,色々!P:Q,2,0),"")</f>
        <v/>
      </c>
      <c r="P168" s="150" t="str">
        <f>IFERROR(VLOOKUP(G168,色々!D:E,2,0),"")</f>
        <v/>
      </c>
      <c r="Q168" s="150" t="str">
        <f t="shared" si="5"/>
        <v xml:space="preserve">   </v>
      </c>
    </row>
    <row r="169" spans="1:17" ht="15" customHeight="1" x14ac:dyDescent="0.15">
      <c r="A169" s="150" t="str">
        <f>IFERROR(プログラム[[#This Row],[競技番号]],"")</f>
        <v/>
      </c>
      <c r="B169" s="150" t="str">
        <f>IFERROR(プログラム[[#This Row],[組数]],"")</f>
        <v/>
      </c>
      <c r="C169" s="150" t="str">
        <f>IFERROR(プログラム[[#This Row],[種目コード]],"")</f>
        <v/>
      </c>
      <c r="D169" s="150" t="str">
        <f>IFERROR(プログラム[[#This Row],[距離コード]],"")</f>
        <v/>
      </c>
      <c r="E169" s="150" t="str">
        <f>IFERROR(プログラム[[#This Row],[クラス番号]],"")</f>
        <v/>
      </c>
      <c r="F169" s="150" t="str">
        <f>IFERROR(プログラム[[#This Row],[性別コード]],"")</f>
        <v/>
      </c>
      <c r="G169" s="150" t="str">
        <f>IFERROR(プログラム[[#This Row],[予決コード]],"")</f>
        <v/>
      </c>
      <c r="H169" s="153" t="str">
        <f>IFERROR(プログラム[[#This Row],[日付]],"")</f>
        <v/>
      </c>
      <c r="I169" s="150" t="str">
        <f>IFERROR(プログラム[[#This Row],[予選競技番号]],"")</f>
        <v/>
      </c>
      <c r="J169" s="150" t="str">
        <f>IFERROR(VLOOKUP(C169,色々!L:M,2,0),"")</f>
        <v/>
      </c>
      <c r="K169" s="150" t="str">
        <f>IFERROR(VLOOKUP(D169,色々!P:R,3,0),"")</f>
        <v/>
      </c>
      <c r="L169" s="150" t="str">
        <f>IFERROR(VLOOKUP(D169,色々!A:B,2,0),"")</f>
        <v/>
      </c>
      <c r="M169" s="150" t="str">
        <f t="shared" si="4"/>
        <v/>
      </c>
      <c r="N169" s="150" t="str">
        <f>IFERROR(VLOOKUP(E169,クラス!B:C,2,0),"")</f>
        <v/>
      </c>
      <c r="O169" s="150" t="str">
        <f>IFERROR(VLOOKUP(F169,色々!P:Q,2,0),"")</f>
        <v/>
      </c>
      <c r="P169" s="150" t="str">
        <f>IFERROR(VLOOKUP(G169,色々!D:E,2,0),"")</f>
        <v/>
      </c>
      <c r="Q169" s="150" t="str">
        <f t="shared" si="5"/>
        <v xml:space="preserve">   </v>
      </c>
    </row>
    <row r="170" spans="1:17" ht="15" customHeight="1" x14ac:dyDescent="0.15">
      <c r="A170" s="150" t="str">
        <f>IFERROR(プログラム[[#This Row],[競技番号]],"")</f>
        <v/>
      </c>
      <c r="B170" s="150" t="str">
        <f>IFERROR(プログラム[[#This Row],[組数]],"")</f>
        <v/>
      </c>
      <c r="C170" s="150" t="str">
        <f>IFERROR(プログラム[[#This Row],[種目コード]],"")</f>
        <v/>
      </c>
      <c r="D170" s="150" t="str">
        <f>IFERROR(プログラム[[#This Row],[距離コード]],"")</f>
        <v/>
      </c>
      <c r="E170" s="150" t="str">
        <f>IFERROR(プログラム[[#This Row],[クラス番号]],"")</f>
        <v/>
      </c>
      <c r="F170" s="150" t="str">
        <f>IFERROR(プログラム[[#This Row],[性別コード]],"")</f>
        <v/>
      </c>
      <c r="G170" s="150" t="str">
        <f>IFERROR(プログラム[[#This Row],[予決コード]],"")</f>
        <v/>
      </c>
      <c r="H170" s="153" t="str">
        <f>IFERROR(プログラム[[#This Row],[日付]],"")</f>
        <v/>
      </c>
      <c r="I170" s="150" t="str">
        <f>IFERROR(プログラム[[#This Row],[予選競技番号]],"")</f>
        <v/>
      </c>
      <c r="J170" s="150" t="str">
        <f>IFERROR(VLOOKUP(C170,色々!L:M,2,0),"")</f>
        <v/>
      </c>
      <c r="K170" s="150" t="str">
        <f>IFERROR(VLOOKUP(D170,色々!P:R,3,0),"")</f>
        <v/>
      </c>
      <c r="L170" s="150" t="str">
        <f>IFERROR(VLOOKUP(D170,色々!A:B,2,0),"")</f>
        <v/>
      </c>
      <c r="M170" s="150" t="str">
        <f t="shared" si="4"/>
        <v/>
      </c>
      <c r="N170" s="150" t="str">
        <f>IFERROR(VLOOKUP(E170,クラス!B:C,2,0),"")</f>
        <v/>
      </c>
      <c r="O170" s="150" t="str">
        <f>IFERROR(VLOOKUP(F170,色々!P:Q,2,0),"")</f>
        <v/>
      </c>
      <c r="P170" s="150" t="str">
        <f>IFERROR(VLOOKUP(G170,色々!D:E,2,0),"")</f>
        <v/>
      </c>
      <c r="Q170" s="150" t="str">
        <f t="shared" si="5"/>
        <v xml:space="preserve">   </v>
      </c>
    </row>
    <row r="171" spans="1:17" ht="15" customHeight="1" x14ac:dyDescent="0.15">
      <c r="A171" s="150" t="str">
        <f>IFERROR(プログラム[[#This Row],[競技番号]],"")</f>
        <v/>
      </c>
      <c r="B171" s="150" t="str">
        <f>IFERROR(プログラム[[#This Row],[組数]],"")</f>
        <v/>
      </c>
      <c r="C171" s="150" t="str">
        <f>IFERROR(プログラム[[#This Row],[種目コード]],"")</f>
        <v/>
      </c>
      <c r="D171" s="150" t="str">
        <f>IFERROR(プログラム[[#This Row],[距離コード]],"")</f>
        <v/>
      </c>
      <c r="E171" s="150" t="str">
        <f>IFERROR(プログラム[[#This Row],[クラス番号]],"")</f>
        <v/>
      </c>
      <c r="F171" s="150" t="str">
        <f>IFERROR(プログラム[[#This Row],[性別コード]],"")</f>
        <v/>
      </c>
      <c r="G171" s="150" t="str">
        <f>IFERROR(プログラム[[#This Row],[予決コード]],"")</f>
        <v/>
      </c>
      <c r="H171" s="153" t="str">
        <f>IFERROR(プログラム[[#This Row],[日付]],"")</f>
        <v/>
      </c>
      <c r="I171" s="150" t="str">
        <f>IFERROR(プログラム[[#This Row],[予選競技番号]],"")</f>
        <v/>
      </c>
      <c r="J171" s="150" t="str">
        <f>IFERROR(VLOOKUP(C171,色々!L:M,2,0),"")</f>
        <v/>
      </c>
      <c r="K171" s="150" t="str">
        <f>IFERROR(VLOOKUP(D171,色々!P:R,3,0),"")</f>
        <v/>
      </c>
      <c r="L171" s="150" t="str">
        <f>IFERROR(VLOOKUP(D171,色々!A:B,2,0),"")</f>
        <v/>
      </c>
      <c r="M171" s="150" t="str">
        <f t="shared" si="4"/>
        <v/>
      </c>
      <c r="N171" s="150" t="str">
        <f>IFERROR(VLOOKUP(E171,クラス!B:C,2,0),"")</f>
        <v/>
      </c>
      <c r="O171" s="150" t="str">
        <f>IFERROR(VLOOKUP(F171,色々!P:Q,2,0),"")</f>
        <v/>
      </c>
      <c r="P171" s="150" t="str">
        <f>IFERROR(VLOOKUP(G171,色々!D:E,2,0),"")</f>
        <v/>
      </c>
      <c r="Q171" s="150" t="str">
        <f t="shared" si="5"/>
        <v xml:space="preserve">   </v>
      </c>
    </row>
    <row r="172" spans="1:17" ht="15" customHeight="1" x14ac:dyDescent="0.15">
      <c r="A172" s="150" t="str">
        <f>IFERROR(プログラム[[#This Row],[競技番号]],"")</f>
        <v/>
      </c>
      <c r="B172" s="150" t="str">
        <f>IFERROR(プログラム[[#This Row],[組数]],"")</f>
        <v/>
      </c>
      <c r="C172" s="150" t="str">
        <f>IFERROR(プログラム[[#This Row],[種目コード]],"")</f>
        <v/>
      </c>
      <c r="D172" s="150" t="str">
        <f>IFERROR(プログラム[[#This Row],[距離コード]],"")</f>
        <v/>
      </c>
      <c r="E172" s="150" t="str">
        <f>IFERROR(プログラム[[#This Row],[クラス番号]],"")</f>
        <v/>
      </c>
      <c r="F172" s="150" t="str">
        <f>IFERROR(プログラム[[#This Row],[性別コード]],"")</f>
        <v/>
      </c>
      <c r="G172" s="150" t="str">
        <f>IFERROR(プログラム[[#This Row],[予決コード]],"")</f>
        <v/>
      </c>
      <c r="H172" s="153" t="str">
        <f>IFERROR(プログラム[[#This Row],[日付]],"")</f>
        <v/>
      </c>
      <c r="I172" s="150" t="str">
        <f>IFERROR(プログラム[[#This Row],[予選競技番号]],"")</f>
        <v/>
      </c>
      <c r="J172" s="150" t="str">
        <f>IFERROR(VLOOKUP(C172,色々!L:M,2,0),"")</f>
        <v/>
      </c>
      <c r="K172" s="150" t="str">
        <f>IFERROR(VLOOKUP(D172,色々!P:R,3,0),"")</f>
        <v/>
      </c>
      <c r="L172" s="150" t="str">
        <f>IFERROR(VLOOKUP(D172,色々!A:B,2,0),"")</f>
        <v/>
      </c>
      <c r="M172" s="150" t="str">
        <f t="shared" si="4"/>
        <v/>
      </c>
      <c r="N172" s="150" t="str">
        <f>IFERROR(VLOOKUP(E172,クラス!B:C,2,0),"")</f>
        <v/>
      </c>
      <c r="O172" s="150" t="str">
        <f>IFERROR(VLOOKUP(F172,色々!P:Q,2,0),"")</f>
        <v/>
      </c>
      <c r="P172" s="150" t="str">
        <f>IFERROR(VLOOKUP(G172,色々!D:E,2,0),"")</f>
        <v/>
      </c>
      <c r="Q172" s="150" t="str">
        <f t="shared" si="5"/>
        <v xml:space="preserve">   </v>
      </c>
    </row>
    <row r="173" spans="1:17" ht="15" customHeight="1" x14ac:dyDescent="0.15">
      <c r="A173" s="150" t="str">
        <f>IFERROR(プログラム[[#This Row],[競技番号]],"")</f>
        <v/>
      </c>
      <c r="B173" s="150" t="str">
        <f>IFERROR(プログラム[[#This Row],[組数]],"")</f>
        <v/>
      </c>
      <c r="C173" s="150" t="str">
        <f>IFERROR(プログラム[[#This Row],[種目コード]],"")</f>
        <v/>
      </c>
      <c r="D173" s="150" t="str">
        <f>IFERROR(プログラム[[#This Row],[距離コード]],"")</f>
        <v/>
      </c>
      <c r="E173" s="150" t="str">
        <f>IFERROR(プログラム[[#This Row],[クラス番号]],"")</f>
        <v/>
      </c>
      <c r="F173" s="150" t="str">
        <f>IFERROR(プログラム[[#This Row],[性別コード]],"")</f>
        <v/>
      </c>
      <c r="G173" s="150" t="str">
        <f>IFERROR(プログラム[[#This Row],[予決コード]],"")</f>
        <v/>
      </c>
      <c r="H173" s="153" t="str">
        <f>IFERROR(プログラム[[#This Row],[日付]],"")</f>
        <v/>
      </c>
      <c r="I173" s="150" t="str">
        <f>IFERROR(プログラム[[#This Row],[予選競技番号]],"")</f>
        <v/>
      </c>
      <c r="J173" s="150" t="str">
        <f>IFERROR(VLOOKUP(C173,色々!L:M,2,0),"")</f>
        <v/>
      </c>
      <c r="K173" s="150" t="str">
        <f>IFERROR(VLOOKUP(D173,色々!P:R,3,0),"")</f>
        <v/>
      </c>
      <c r="L173" s="150" t="str">
        <f>IFERROR(VLOOKUP(D173,色々!A:B,2,0),"")</f>
        <v/>
      </c>
      <c r="M173" s="150" t="str">
        <f t="shared" si="4"/>
        <v/>
      </c>
      <c r="N173" s="150" t="str">
        <f>IFERROR(VLOOKUP(E173,クラス!B:C,2,0),"")</f>
        <v/>
      </c>
      <c r="O173" s="150" t="str">
        <f>IFERROR(VLOOKUP(F173,色々!P:Q,2,0),"")</f>
        <v/>
      </c>
      <c r="P173" s="150" t="str">
        <f>IFERROR(VLOOKUP(G173,色々!D:E,2,0),"")</f>
        <v/>
      </c>
      <c r="Q173" s="150" t="str">
        <f t="shared" si="5"/>
        <v xml:space="preserve">   </v>
      </c>
    </row>
    <row r="174" spans="1:17" ht="15" customHeight="1" x14ac:dyDescent="0.15">
      <c r="A174" s="150" t="str">
        <f>IFERROR(プログラム[[#This Row],[競技番号]],"")</f>
        <v/>
      </c>
      <c r="B174" s="150" t="str">
        <f>IFERROR(プログラム[[#This Row],[組数]],"")</f>
        <v/>
      </c>
      <c r="C174" s="150" t="str">
        <f>IFERROR(プログラム[[#This Row],[種目コード]],"")</f>
        <v/>
      </c>
      <c r="D174" s="150" t="str">
        <f>IFERROR(プログラム[[#This Row],[距離コード]],"")</f>
        <v/>
      </c>
      <c r="E174" s="150" t="str">
        <f>IFERROR(プログラム[[#This Row],[クラス番号]],"")</f>
        <v/>
      </c>
      <c r="F174" s="150" t="str">
        <f>IFERROR(プログラム[[#This Row],[性別コード]],"")</f>
        <v/>
      </c>
      <c r="G174" s="150" t="str">
        <f>IFERROR(プログラム[[#This Row],[予決コード]],"")</f>
        <v/>
      </c>
      <c r="H174" s="153" t="str">
        <f>IFERROR(プログラム[[#This Row],[日付]],"")</f>
        <v/>
      </c>
      <c r="I174" s="150" t="str">
        <f>IFERROR(プログラム[[#This Row],[予選競技番号]],"")</f>
        <v/>
      </c>
      <c r="J174" s="150" t="str">
        <f>IFERROR(VLOOKUP(C174,色々!L:M,2,0),"")</f>
        <v/>
      </c>
      <c r="K174" s="150" t="str">
        <f>IFERROR(VLOOKUP(D174,色々!P:R,3,0),"")</f>
        <v/>
      </c>
      <c r="L174" s="150" t="str">
        <f>IFERROR(VLOOKUP(D174,色々!A:B,2,0),"")</f>
        <v/>
      </c>
      <c r="M174" s="150" t="str">
        <f t="shared" si="4"/>
        <v/>
      </c>
      <c r="N174" s="150" t="str">
        <f>IFERROR(VLOOKUP(E174,クラス!B:C,2,0),"")</f>
        <v/>
      </c>
      <c r="O174" s="150" t="str">
        <f>IFERROR(VLOOKUP(F174,色々!P:Q,2,0),"")</f>
        <v/>
      </c>
      <c r="P174" s="150" t="str">
        <f>IFERROR(VLOOKUP(G174,色々!D:E,2,0),"")</f>
        <v/>
      </c>
      <c r="Q174" s="150" t="str">
        <f t="shared" si="5"/>
        <v xml:space="preserve">   </v>
      </c>
    </row>
    <row r="175" spans="1:17" ht="15" customHeight="1" x14ac:dyDescent="0.15">
      <c r="A175" s="150" t="str">
        <f>IFERROR(プログラム[[#This Row],[競技番号]],"")</f>
        <v/>
      </c>
      <c r="B175" s="150" t="str">
        <f>IFERROR(プログラム[[#This Row],[組数]],"")</f>
        <v/>
      </c>
      <c r="C175" s="150" t="str">
        <f>IFERROR(プログラム[[#This Row],[種目コード]],"")</f>
        <v/>
      </c>
      <c r="D175" s="150" t="str">
        <f>IFERROR(プログラム[[#This Row],[距離コード]],"")</f>
        <v/>
      </c>
      <c r="E175" s="150" t="str">
        <f>IFERROR(プログラム[[#This Row],[クラス番号]],"")</f>
        <v/>
      </c>
      <c r="F175" s="150" t="str">
        <f>IFERROR(プログラム[[#This Row],[性別コード]],"")</f>
        <v/>
      </c>
      <c r="G175" s="150" t="str">
        <f>IFERROR(プログラム[[#This Row],[予決コード]],"")</f>
        <v/>
      </c>
      <c r="H175" s="153" t="str">
        <f>IFERROR(プログラム[[#This Row],[日付]],"")</f>
        <v/>
      </c>
      <c r="I175" s="150" t="str">
        <f>IFERROR(プログラム[[#This Row],[予選競技番号]],"")</f>
        <v/>
      </c>
      <c r="J175" s="150" t="str">
        <f>IFERROR(VLOOKUP(C175,色々!L:M,2,0),"")</f>
        <v/>
      </c>
      <c r="K175" s="150" t="str">
        <f>IFERROR(VLOOKUP(D175,色々!P:R,3,0),"")</f>
        <v/>
      </c>
      <c r="L175" s="150" t="str">
        <f>IFERROR(VLOOKUP(D175,色々!A:B,2,0),"")</f>
        <v/>
      </c>
      <c r="M175" s="150" t="str">
        <f t="shared" si="4"/>
        <v/>
      </c>
      <c r="N175" s="150" t="str">
        <f>IFERROR(VLOOKUP(E175,クラス!B:C,2,0),"")</f>
        <v/>
      </c>
      <c r="O175" s="150" t="str">
        <f>IFERROR(VLOOKUP(F175,色々!P:Q,2,0),"")</f>
        <v/>
      </c>
      <c r="P175" s="150" t="str">
        <f>IFERROR(VLOOKUP(G175,色々!D:E,2,0),"")</f>
        <v/>
      </c>
      <c r="Q175" s="150" t="str">
        <f t="shared" si="5"/>
        <v xml:space="preserve">   </v>
      </c>
    </row>
    <row r="176" spans="1:17" ht="15" customHeight="1" x14ac:dyDescent="0.15">
      <c r="A176" s="150" t="str">
        <f>IFERROR(プログラム[[#This Row],[競技番号]],"")</f>
        <v/>
      </c>
      <c r="B176" s="150" t="str">
        <f>IFERROR(プログラム[[#This Row],[組数]],"")</f>
        <v/>
      </c>
      <c r="C176" s="150" t="str">
        <f>IFERROR(プログラム[[#This Row],[種目コード]],"")</f>
        <v/>
      </c>
      <c r="D176" s="150" t="str">
        <f>IFERROR(プログラム[[#This Row],[距離コード]],"")</f>
        <v/>
      </c>
      <c r="E176" s="150" t="str">
        <f>IFERROR(プログラム[[#This Row],[クラス番号]],"")</f>
        <v/>
      </c>
      <c r="F176" s="150" t="str">
        <f>IFERROR(プログラム[[#This Row],[性別コード]],"")</f>
        <v/>
      </c>
      <c r="G176" s="150" t="str">
        <f>IFERROR(プログラム[[#This Row],[予決コード]],"")</f>
        <v/>
      </c>
      <c r="H176" s="153" t="str">
        <f>IFERROR(プログラム[[#This Row],[日付]],"")</f>
        <v/>
      </c>
      <c r="I176" s="150" t="str">
        <f>IFERROR(プログラム[[#This Row],[予選競技番号]],"")</f>
        <v/>
      </c>
      <c r="J176" s="150" t="str">
        <f>IFERROR(VLOOKUP(C176,色々!L:M,2,0),"")</f>
        <v/>
      </c>
      <c r="K176" s="150" t="str">
        <f>IFERROR(VLOOKUP(D176,色々!P:R,3,0),"")</f>
        <v/>
      </c>
      <c r="L176" s="150" t="str">
        <f>IFERROR(VLOOKUP(D176,色々!A:B,2,0),"")</f>
        <v/>
      </c>
      <c r="M176" s="150" t="str">
        <f t="shared" si="4"/>
        <v/>
      </c>
      <c r="N176" s="150" t="str">
        <f>IFERROR(VLOOKUP(E176,クラス!B:C,2,0),"")</f>
        <v/>
      </c>
      <c r="O176" s="150" t="str">
        <f>IFERROR(VLOOKUP(F176,色々!P:Q,2,0),"")</f>
        <v/>
      </c>
      <c r="P176" s="150" t="str">
        <f>IFERROR(VLOOKUP(G176,色々!D:E,2,0),"")</f>
        <v/>
      </c>
      <c r="Q176" s="150" t="str">
        <f t="shared" si="5"/>
        <v xml:space="preserve">   </v>
      </c>
    </row>
    <row r="177" spans="1:17" ht="15" customHeight="1" x14ac:dyDescent="0.15">
      <c r="A177" s="150" t="str">
        <f>IFERROR(プログラム[[#This Row],[競技番号]],"")</f>
        <v/>
      </c>
      <c r="B177" s="150" t="str">
        <f>IFERROR(プログラム[[#This Row],[組数]],"")</f>
        <v/>
      </c>
      <c r="C177" s="150" t="str">
        <f>IFERROR(プログラム[[#This Row],[種目コード]],"")</f>
        <v/>
      </c>
      <c r="D177" s="150" t="str">
        <f>IFERROR(プログラム[[#This Row],[距離コード]],"")</f>
        <v/>
      </c>
      <c r="E177" s="150" t="str">
        <f>IFERROR(プログラム[[#This Row],[クラス番号]],"")</f>
        <v/>
      </c>
      <c r="F177" s="150" t="str">
        <f>IFERROR(プログラム[[#This Row],[性別コード]],"")</f>
        <v/>
      </c>
      <c r="G177" s="150" t="str">
        <f>IFERROR(プログラム[[#This Row],[予決コード]],"")</f>
        <v/>
      </c>
      <c r="H177" s="153" t="str">
        <f>IFERROR(プログラム[[#This Row],[日付]],"")</f>
        <v/>
      </c>
      <c r="I177" s="150" t="str">
        <f>IFERROR(プログラム[[#This Row],[予選競技番号]],"")</f>
        <v/>
      </c>
      <c r="J177" s="150" t="str">
        <f>IFERROR(VLOOKUP(C177,色々!L:M,2,0),"")</f>
        <v/>
      </c>
      <c r="K177" s="150" t="str">
        <f>IFERROR(VLOOKUP(D177,色々!P:R,3,0),"")</f>
        <v/>
      </c>
      <c r="L177" s="150" t="str">
        <f>IFERROR(VLOOKUP(D177,色々!A:B,2,0),"")</f>
        <v/>
      </c>
      <c r="M177" s="150" t="str">
        <f t="shared" si="4"/>
        <v/>
      </c>
      <c r="N177" s="150" t="str">
        <f>IFERROR(VLOOKUP(E177,クラス!B:C,2,0),"")</f>
        <v/>
      </c>
      <c r="O177" s="150" t="str">
        <f>IFERROR(VLOOKUP(F177,色々!P:Q,2,0),"")</f>
        <v/>
      </c>
      <c r="P177" s="150" t="str">
        <f>IFERROR(VLOOKUP(G177,色々!D:E,2,0),"")</f>
        <v/>
      </c>
      <c r="Q177" s="150" t="str">
        <f t="shared" si="5"/>
        <v xml:space="preserve">   </v>
      </c>
    </row>
    <row r="178" spans="1:17" ht="15" customHeight="1" x14ac:dyDescent="0.15">
      <c r="A178" s="150" t="str">
        <f>IFERROR(プログラム[[#This Row],[競技番号]],"")</f>
        <v/>
      </c>
      <c r="B178" s="150" t="str">
        <f>IFERROR(プログラム[[#This Row],[組数]],"")</f>
        <v/>
      </c>
      <c r="C178" s="150" t="str">
        <f>IFERROR(プログラム[[#This Row],[種目コード]],"")</f>
        <v/>
      </c>
      <c r="D178" s="150" t="str">
        <f>IFERROR(プログラム[[#This Row],[距離コード]],"")</f>
        <v/>
      </c>
      <c r="E178" s="150" t="str">
        <f>IFERROR(プログラム[[#This Row],[クラス番号]],"")</f>
        <v/>
      </c>
      <c r="F178" s="150" t="str">
        <f>IFERROR(プログラム[[#This Row],[性別コード]],"")</f>
        <v/>
      </c>
      <c r="G178" s="150" t="str">
        <f>IFERROR(プログラム[[#This Row],[予決コード]],"")</f>
        <v/>
      </c>
      <c r="H178" s="153" t="str">
        <f>IFERROR(プログラム[[#This Row],[日付]],"")</f>
        <v/>
      </c>
      <c r="I178" s="150" t="str">
        <f>IFERROR(プログラム[[#This Row],[予選競技番号]],"")</f>
        <v/>
      </c>
      <c r="J178" s="150" t="str">
        <f>IFERROR(VLOOKUP(C178,色々!L:M,2,0),"")</f>
        <v/>
      </c>
      <c r="K178" s="150" t="str">
        <f>IFERROR(VLOOKUP(D178,色々!P:R,3,0),"")</f>
        <v/>
      </c>
      <c r="L178" s="150" t="str">
        <f>IFERROR(VLOOKUP(D178,色々!A:B,2,0),"")</f>
        <v/>
      </c>
      <c r="M178" s="150" t="str">
        <f t="shared" si="4"/>
        <v/>
      </c>
      <c r="N178" s="150" t="str">
        <f>IFERROR(VLOOKUP(E178,クラス!B:C,2,0),"")</f>
        <v/>
      </c>
      <c r="O178" s="150" t="str">
        <f>IFERROR(VLOOKUP(F178,色々!P:Q,2,0),"")</f>
        <v/>
      </c>
      <c r="P178" s="150" t="str">
        <f>IFERROR(VLOOKUP(G178,色々!D:E,2,0),"")</f>
        <v/>
      </c>
      <c r="Q178" s="150" t="str">
        <f t="shared" si="5"/>
        <v xml:space="preserve">   </v>
      </c>
    </row>
    <row r="179" spans="1:17" ht="15" customHeight="1" x14ac:dyDescent="0.15">
      <c r="A179" s="150" t="str">
        <f>IFERROR(プログラム[[#This Row],[競技番号]],"")</f>
        <v/>
      </c>
      <c r="B179" s="150" t="str">
        <f>IFERROR(プログラム[[#This Row],[組数]],"")</f>
        <v/>
      </c>
      <c r="C179" s="150" t="str">
        <f>IFERROR(プログラム[[#This Row],[種目コード]],"")</f>
        <v/>
      </c>
      <c r="D179" s="150" t="str">
        <f>IFERROR(プログラム[[#This Row],[距離コード]],"")</f>
        <v/>
      </c>
      <c r="E179" s="150" t="str">
        <f>IFERROR(プログラム[[#This Row],[クラス番号]],"")</f>
        <v/>
      </c>
      <c r="F179" s="150" t="str">
        <f>IFERROR(プログラム[[#This Row],[性別コード]],"")</f>
        <v/>
      </c>
      <c r="G179" s="150" t="str">
        <f>IFERROR(プログラム[[#This Row],[予決コード]],"")</f>
        <v/>
      </c>
      <c r="H179" s="153" t="str">
        <f>IFERROR(プログラム[[#This Row],[日付]],"")</f>
        <v/>
      </c>
      <c r="I179" s="150" t="str">
        <f>IFERROR(プログラム[[#This Row],[予選競技番号]],"")</f>
        <v/>
      </c>
      <c r="J179" s="150" t="str">
        <f>IFERROR(VLOOKUP(C179,色々!L:M,2,0),"")</f>
        <v/>
      </c>
      <c r="K179" s="150" t="str">
        <f>IFERROR(VLOOKUP(D179,色々!P:R,3,0),"")</f>
        <v/>
      </c>
      <c r="L179" s="150" t="str">
        <f>IFERROR(VLOOKUP(D179,色々!A:B,2,0),"")</f>
        <v/>
      </c>
      <c r="M179" s="150" t="str">
        <f t="shared" si="4"/>
        <v/>
      </c>
      <c r="N179" s="150" t="str">
        <f>IFERROR(VLOOKUP(E179,クラス!B:C,2,0),"")</f>
        <v/>
      </c>
      <c r="O179" s="150" t="str">
        <f>IFERROR(VLOOKUP(F179,色々!P:Q,2,0),"")</f>
        <v/>
      </c>
      <c r="P179" s="150" t="str">
        <f>IFERROR(VLOOKUP(G179,色々!D:E,2,0),"")</f>
        <v/>
      </c>
      <c r="Q179" s="150" t="str">
        <f t="shared" si="5"/>
        <v xml:space="preserve">   </v>
      </c>
    </row>
    <row r="180" spans="1:17" ht="15" customHeight="1" x14ac:dyDescent="0.15">
      <c r="A180" s="150" t="str">
        <f>IFERROR(プログラム[[#This Row],[競技番号]],"")</f>
        <v/>
      </c>
      <c r="B180" s="150" t="str">
        <f>IFERROR(プログラム[[#This Row],[組数]],"")</f>
        <v/>
      </c>
      <c r="C180" s="150" t="str">
        <f>IFERROR(プログラム[[#This Row],[種目コード]],"")</f>
        <v/>
      </c>
      <c r="D180" s="150" t="str">
        <f>IFERROR(プログラム[[#This Row],[距離コード]],"")</f>
        <v/>
      </c>
      <c r="E180" s="150" t="str">
        <f>IFERROR(プログラム[[#This Row],[クラス番号]],"")</f>
        <v/>
      </c>
      <c r="F180" s="150" t="str">
        <f>IFERROR(プログラム[[#This Row],[性別コード]],"")</f>
        <v/>
      </c>
      <c r="G180" s="150" t="str">
        <f>IFERROR(プログラム[[#This Row],[予決コード]],"")</f>
        <v/>
      </c>
      <c r="H180" s="153" t="str">
        <f>IFERROR(プログラム[[#This Row],[日付]],"")</f>
        <v/>
      </c>
      <c r="I180" s="150" t="str">
        <f>IFERROR(プログラム[[#This Row],[予選競技番号]],"")</f>
        <v/>
      </c>
      <c r="J180" s="150" t="str">
        <f>IFERROR(VLOOKUP(C180,色々!L:M,2,0),"")</f>
        <v/>
      </c>
      <c r="K180" s="150" t="str">
        <f>IFERROR(VLOOKUP(D180,色々!P:R,3,0),"")</f>
        <v/>
      </c>
      <c r="L180" s="150" t="str">
        <f>IFERROR(VLOOKUP(D180,色々!A:B,2,0),"")</f>
        <v/>
      </c>
      <c r="M180" s="150" t="str">
        <f t="shared" si="4"/>
        <v/>
      </c>
      <c r="N180" s="150" t="str">
        <f>IFERROR(VLOOKUP(E180,クラス!B:C,2,0),"")</f>
        <v/>
      </c>
      <c r="O180" s="150" t="str">
        <f>IFERROR(VLOOKUP(F180,色々!P:Q,2,0),"")</f>
        <v/>
      </c>
      <c r="P180" s="150" t="str">
        <f>IFERROR(VLOOKUP(G180,色々!D:E,2,0),"")</f>
        <v/>
      </c>
      <c r="Q180" s="150" t="str">
        <f t="shared" si="5"/>
        <v xml:space="preserve">   </v>
      </c>
    </row>
    <row r="181" spans="1:17" ht="15" customHeight="1" x14ac:dyDescent="0.15">
      <c r="A181" s="150" t="str">
        <f>IFERROR(プログラム[[#This Row],[競技番号]],"")</f>
        <v/>
      </c>
      <c r="B181" s="150" t="str">
        <f>IFERROR(プログラム[[#This Row],[組数]],"")</f>
        <v/>
      </c>
      <c r="C181" s="150" t="str">
        <f>IFERROR(プログラム[[#This Row],[種目コード]],"")</f>
        <v/>
      </c>
      <c r="D181" s="150" t="str">
        <f>IFERROR(プログラム[[#This Row],[距離コード]],"")</f>
        <v/>
      </c>
      <c r="E181" s="150" t="str">
        <f>IFERROR(プログラム[[#This Row],[クラス番号]],"")</f>
        <v/>
      </c>
      <c r="F181" s="150" t="str">
        <f>IFERROR(プログラム[[#This Row],[性別コード]],"")</f>
        <v/>
      </c>
      <c r="G181" s="150" t="str">
        <f>IFERROR(プログラム[[#This Row],[予決コード]],"")</f>
        <v/>
      </c>
      <c r="H181" s="153" t="str">
        <f>IFERROR(プログラム[[#This Row],[日付]],"")</f>
        <v/>
      </c>
      <c r="I181" s="150" t="str">
        <f>IFERROR(プログラム[[#This Row],[予選競技番号]],"")</f>
        <v/>
      </c>
      <c r="J181" s="150" t="str">
        <f>IFERROR(VLOOKUP(C181,色々!L:M,2,0),"")</f>
        <v/>
      </c>
      <c r="K181" s="150" t="str">
        <f>IFERROR(VLOOKUP(D181,色々!P:R,3,0),"")</f>
        <v/>
      </c>
      <c r="L181" s="150" t="str">
        <f>IFERROR(VLOOKUP(D181,色々!A:B,2,0),"")</f>
        <v/>
      </c>
      <c r="M181" s="150" t="str">
        <f t="shared" si="4"/>
        <v/>
      </c>
      <c r="N181" s="150" t="str">
        <f>IFERROR(VLOOKUP(E181,クラス!B:C,2,0),"")</f>
        <v/>
      </c>
      <c r="O181" s="150" t="str">
        <f>IFERROR(VLOOKUP(F181,色々!P:Q,2,0),"")</f>
        <v/>
      </c>
      <c r="P181" s="150" t="str">
        <f>IFERROR(VLOOKUP(G181,色々!D:E,2,0),"")</f>
        <v/>
      </c>
      <c r="Q181" s="150" t="str">
        <f t="shared" si="5"/>
        <v xml:space="preserve">   </v>
      </c>
    </row>
    <row r="182" spans="1:17" ht="15" customHeight="1" x14ac:dyDescent="0.15">
      <c r="A182" s="150" t="str">
        <f>IFERROR(プログラム[[#This Row],[競技番号]],"")</f>
        <v/>
      </c>
      <c r="B182" s="150" t="str">
        <f>IFERROR(プログラム[[#This Row],[組数]],"")</f>
        <v/>
      </c>
      <c r="C182" s="150" t="str">
        <f>IFERROR(プログラム[[#This Row],[種目コード]],"")</f>
        <v/>
      </c>
      <c r="D182" s="150" t="str">
        <f>IFERROR(プログラム[[#This Row],[距離コード]],"")</f>
        <v/>
      </c>
      <c r="E182" s="150" t="str">
        <f>IFERROR(プログラム[[#This Row],[クラス番号]],"")</f>
        <v/>
      </c>
      <c r="F182" s="150" t="str">
        <f>IFERROR(プログラム[[#This Row],[性別コード]],"")</f>
        <v/>
      </c>
      <c r="G182" s="150" t="str">
        <f>IFERROR(プログラム[[#This Row],[予決コード]],"")</f>
        <v/>
      </c>
      <c r="H182" s="153" t="str">
        <f>IFERROR(プログラム[[#This Row],[日付]],"")</f>
        <v/>
      </c>
      <c r="I182" s="150" t="str">
        <f>IFERROR(プログラム[[#This Row],[予選競技番号]],"")</f>
        <v/>
      </c>
      <c r="J182" s="150" t="str">
        <f>IFERROR(VLOOKUP(C182,色々!L:M,2,0),"")</f>
        <v/>
      </c>
      <c r="K182" s="150" t="str">
        <f>IFERROR(VLOOKUP(D182,色々!P:R,3,0),"")</f>
        <v/>
      </c>
      <c r="L182" s="150" t="str">
        <f>IFERROR(VLOOKUP(D182,色々!A:B,2,0),"")</f>
        <v/>
      </c>
      <c r="M182" s="150" t="str">
        <f t="shared" si="4"/>
        <v/>
      </c>
      <c r="N182" s="150" t="str">
        <f>IFERROR(VLOOKUP(E182,クラス!B:C,2,0),"")</f>
        <v/>
      </c>
      <c r="O182" s="150" t="str">
        <f>IFERROR(VLOOKUP(F182,色々!P:Q,2,0),"")</f>
        <v/>
      </c>
      <c r="P182" s="150" t="str">
        <f>IFERROR(VLOOKUP(G182,色々!D:E,2,0),"")</f>
        <v/>
      </c>
      <c r="Q182" s="150" t="str">
        <f t="shared" si="5"/>
        <v xml:space="preserve">   </v>
      </c>
    </row>
    <row r="183" spans="1:17" ht="15" customHeight="1" x14ac:dyDescent="0.15">
      <c r="A183" s="150" t="str">
        <f>IFERROR(プログラム[[#This Row],[競技番号]],"")</f>
        <v/>
      </c>
      <c r="B183" s="150" t="str">
        <f>IFERROR(プログラム[[#This Row],[組数]],"")</f>
        <v/>
      </c>
      <c r="C183" s="150" t="str">
        <f>IFERROR(プログラム[[#This Row],[種目コード]],"")</f>
        <v/>
      </c>
      <c r="D183" s="150" t="str">
        <f>IFERROR(プログラム[[#This Row],[距離コード]],"")</f>
        <v/>
      </c>
      <c r="E183" s="150" t="str">
        <f>IFERROR(プログラム[[#This Row],[クラス番号]],"")</f>
        <v/>
      </c>
      <c r="F183" s="150" t="str">
        <f>IFERROR(プログラム[[#This Row],[性別コード]],"")</f>
        <v/>
      </c>
      <c r="G183" s="150" t="str">
        <f>IFERROR(プログラム[[#This Row],[予決コード]],"")</f>
        <v/>
      </c>
      <c r="H183" s="153" t="str">
        <f>IFERROR(プログラム[[#This Row],[日付]],"")</f>
        <v/>
      </c>
      <c r="I183" s="150" t="str">
        <f>IFERROR(プログラム[[#This Row],[予選競技番号]],"")</f>
        <v/>
      </c>
      <c r="J183" s="150" t="str">
        <f>IFERROR(VLOOKUP(C183,色々!L:M,2,0),"")</f>
        <v/>
      </c>
      <c r="K183" s="150" t="str">
        <f>IFERROR(VLOOKUP(D183,色々!P:R,3,0),"")</f>
        <v/>
      </c>
      <c r="L183" s="150" t="str">
        <f>IFERROR(VLOOKUP(D183,色々!A:B,2,0),"")</f>
        <v/>
      </c>
      <c r="M183" s="150" t="str">
        <f t="shared" si="4"/>
        <v/>
      </c>
      <c r="N183" s="150" t="str">
        <f>IFERROR(VLOOKUP(E183,クラス!B:C,2,0),"")</f>
        <v/>
      </c>
      <c r="O183" s="150" t="str">
        <f>IFERROR(VLOOKUP(F183,色々!P:Q,2,0),"")</f>
        <v/>
      </c>
      <c r="P183" s="150" t="str">
        <f>IFERROR(VLOOKUP(G183,色々!D:E,2,0),"")</f>
        <v/>
      </c>
      <c r="Q183" s="150" t="str">
        <f t="shared" si="5"/>
        <v xml:space="preserve">   </v>
      </c>
    </row>
    <row r="184" spans="1:17" ht="15" customHeight="1" x14ac:dyDescent="0.15">
      <c r="A184" s="150" t="str">
        <f>IFERROR(プログラム[[#This Row],[競技番号]],"")</f>
        <v/>
      </c>
      <c r="B184" s="150" t="str">
        <f>IFERROR(プログラム[[#This Row],[組数]],"")</f>
        <v/>
      </c>
      <c r="C184" s="150" t="str">
        <f>IFERROR(プログラム[[#This Row],[種目コード]],"")</f>
        <v/>
      </c>
      <c r="D184" s="150" t="str">
        <f>IFERROR(プログラム[[#This Row],[距離コード]],"")</f>
        <v/>
      </c>
      <c r="E184" s="150" t="str">
        <f>IFERROR(プログラム[[#This Row],[クラス番号]],"")</f>
        <v/>
      </c>
      <c r="F184" s="150" t="str">
        <f>IFERROR(プログラム[[#This Row],[性別コード]],"")</f>
        <v/>
      </c>
      <c r="G184" s="150" t="str">
        <f>IFERROR(プログラム[[#This Row],[予決コード]],"")</f>
        <v/>
      </c>
      <c r="H184" s="153" t="str">
        <f>IFERROR(プログラム[[#This Row],[日付]],"")</f>
        <v/>
      </c>
      <c r="I184" s="150" t="str">
        <f>IFERROR(プログラム[[#This Row],[予選競技番号]],"")</f>
        <v/>
      </c>
      <c r="J184" s="150" t="str">
        <f>IFERROR(VLOOKUP(C184,色々!L:M,2,0),"")</f>
        <v/>
      </c>
      <c r="K184" s="150" t="str">
        <f>IFERROR(VLOOKUP(D184,色々!P:R,3,0),"")</f>
        <v/>
      </c>
      <c r="L184" s="150" t="str">
        <f>IFERROR(VLOOKUP(D184,色々!A:B,2,0),"")</f>
        <v/>
      </c>
      <c r="M184" s="150" t="str">
        <f t="shared" si="4"/>
        <v/>
      </c>
      <c r="N184" s="150" t="str">
        <f>IFERROR(VLOOKUP(E184,クラス!B:C,2,0),"")</f>
        <v/>
      </c>
      <c r="O184" s="150" t="str">
        <f>IFERROR(VLOOKUP(F184,色々!P:Q,2,0),"")</f>
        <v/>
      </c>
      <c r="P184" s="150" t="str">
        <f>IFERROR(VLOOKUP(G184,色々!D:E,2,0),"")</f>
        <v/>
      </c>
      <c r="Q184" s="150" t="str">
        <f t="shared" si="5"/>
        <v xml:space="preserve">   </v>
      </c>
    </row>
    <row r="185" spans="1:17" ht="15" customHeight="1" x14ac:dyDescent="0.15">
      <c r="A185" s="150" t="str">
        <f>IFERROR(プログラム[[#This Row],[競技番号]],"")</f>
        <v/>
      </c>
      <c r="B185" s="150" t="str">
        <f>IFERROR(プログラム[[#This Row],[組数]],"")</f>
        <v/>
      </c>
      <c r="C185" s="150" t="str">
        <f>IFERROR(プログラム[[#This Row],[種目コード]],"")</f>
        <v/>
      </c>
      <c r="D185" s="150" t="str">
        <f>IFERROR(プログラム[[#This Row],[距離コード]],"")</f>
        <v/>
      </c>
      <c r="E185" s="150" t="str">
        <f>IFERROR(プログラム[[#This Row],[クラス番号]],"")</f>
        <v/>
      </c>
      <c r="F185" s="150" t="str">
        <f>IFERROR(プログラム[[#This Row],[性別コード]],"")</f>
        <v/>
      </c>
      <c r="G185" s="150" t="str">
        <f>IFERROR(プログラム[[#This Row],[予決コード]],"")</f>
        <v/>
      </c>
      <c r="H185" s="153" t="str">
        <f>IFERROR(プログラム[[#This Row],[日付]],"")</f>
        <v/>
      </c>
      <c r="I185" s="150" t="str">
        <f>IFERROR(プログラム[[#This Row],[予選競技番号]],"")</f>
        <v/>
      </c>
      <c r="J185" s="150" t="str">
        <f>IFERROR(VLOOKUP(C185,色々!L:M,2,0),"")</f>
        <v/>
      </c>
      <c r="K185" s="150" t="str">
        <f>IFERROR(VLOOKUP(D185,色々!P:R,3,0),"")</f>
        <v/>
      </c>
      <c r="L185" s="150" t="str">
        <f>IFERROR(VLOOKUP(D185,色々!A:B,2,0),"")</f>
        <v/>
      </c>
      <c r="M185" s="150" t="str">
        <f t="shared" si="4"/>
        <v/>
      </c>
      <c r="N185" s="150" t="str">
        <f>IFERROR(VLOOKUP(E185,クラス!B:C,2,0),"")</f>
        <v/>
      </c>
      <c r="O185" s="150" t="str">
        <f>IFERROR(VLOOKUP(F185,色々!P:Q,2,0),"")</f>
        <v/>
      </c>
      <c r="P185" s="150" t="str">
        <f>IFERROR(VLOOKUP(G185,色々!D:E,2,0),"")</f>
        <v/>
      </c>
      <c r="Q185" s="150" t="str">
        <f t="shared" si="5"/>
        <v xml:space="preserve">   </v>
      </c>
    </row>
    <row r="186" spans="1:17" ht="15" customHeight="1" x14ac:dyDescent="0.15">
      <c r="A186" s="150" t="str">
        <f>IFERROR(プログラム[[#This Row],[競技番号]],"")</f>
        <v/>
      </c>
      <c r="B186" s="150" t="str">
        <f>IFERROR(プログラム[[#This Row],[組数]],"")</f>
        <v/>
      </c>
      <c r="C186" s="150" t="str">
        <f>IFERROR(プログラム[[#This Row],[種目コード]],"")</f>
        <v/>
      </c>
      <c r="D186" s="150" t="str">
        <f>IFERROR(プログラム[[#This Row],[距離コード]],"")</f>
        <v/>
      </c>
      <c r="E186" s="150" t="str">
        <f>IFERROR(プログラム[[#This Row],[クラス番号]],"")</f>
        <v/>
      </c>
      <c r="F186" s="150" t="str">
        <f>IFERROR(プログラム[[#This Row],[性別コード]],"")</f>
        <v/>
      </c>
      <c r="G186" s="150" t="str">
        <f>IFERROR(プログラム[[#This Row],[予決コード]],"")</f>
        <v/>
      </c>
      <c r="H186" s="153" t="str">
        <f>IFERROR(プログラム[[#This Row],[日付]],"")</f>
        <v/>
      </c>
      <c r="I186" s="150" t="str">
        <f>IFERROR(プログラム[[#This Row],[予選競技番号]],"")</f>
        <v/>
      </c>
      <c r="J186" s="150" t="str">
        <f>IFERROR(VLOOKUP(C186,色々!L:M,2,0),"")</f>
        <v/>
      </c>
      <c r="K186" s="150" t="str">
        <f>IFERROR(VLOOKUP(D186,色々!P:R,3,0),"")</f>
        <v/>
      </c>
      <c r="L186" s="150" t="str">
        <f>IFERROR(VLOOKUP(D186,色々!A:B,2,0),"")</f>
        <v/>
      </c>
      <c r="M186" s="150" t="str">
        <f t="shared" si="4"/>
        <v/>
      </c>
      <c r="N186" s="150" t="str">
        <f>IFERROR(VLOOKUP(E186,クラス!B:C,2,0),"")</f>
        <v/>
      </c>
      <c r="O186" s="150" t="str">
        <f>IFERROR(VLOOKUP(F186,色々!P:Q,2,0),"")</f>
        <v/>
      </c>
      <c r="P186" s="150" t="str">
        <f>IFERROR(VLOOKUP(G186,色々!D:E,2,0),"")</f>
        <v/>
      </c>
      <c r="Q186" s="150" t="str">
        <f t="shared" si="5"/>
        <v xml:space="preserve">   </v>
      </c>
    </row>
    <row r="187" spans="1:17" ht="15" customHeight="1" x14ac:dyDescent="0.15">
      <c r="A187" s="150" t="str">
        <f>IFERROR(プログラム[[#This Row],[競技番号]],"")</f>
        <v/>
      </c>
      <c r="B187" s="150" t="str">
        <f>IFERROR(プログラム[[#This Row],[組数]],"")</f>
        <v/>
      </c>
      <c r="C187" s="150" t="str">
        <f>IFERROR(プログラム[[#This Row],[種目コード]],"")</f>
        <v/>
      </c>
      <c r="D187" s="150" t="str">
        <f>IFERROR(プログラム[[#This Row],[距離コード]],"")</f>
        <v/>
      </c>
      <c r="E187" s="150" t="str">
        <f>IFERROR(プログラム[[#This Row],[クラス番号]],"")</f>
        <v/>
      </c>
      <c r="F187" s="150" t="str">
        <f>IFERROR(プログラム[[#This Row],[性別コード]],"")</f>
        <v/>
      </c>
      <c r="G187" s="150" t="str">
        <f>IFERROR(プログラム[[#This Row],[予決コード]],"")</f>
        <v/>
      </c>
      <c r="H187" s="153" t="str">
        <f>IFERROR(プログラム[[#This Row],[日付]],"")</f>
        <v/>
      </c>
      <c r="I187" s="150" t="str">
        <f>IFERROR(プログラム[[#This Row],[予選競技番号]],"")</f>
        <v/>
      </c>
      <c r="J187" s="150" t="str">
        <f>IFERROR(VLOOKUP(C187,色々!L:M,2,0),"")</f>
        <v/>
      </c>
      <c r="K187" s="150" t="str">
        <f>IFERROR(VLOOKUP(D187,色々!P:R,3,0),"")</f>
        <v/>
      </c>
      <c r="L187" s="150" t="str">
        <f>IFERROR(VLOOKUP(D187,色々!A:B,2,0),"")</f>
        <v/>
      </c>
      <c r="M187" s="150" t="str">
        <f t="shared" si="4"/>
        <v/>
      </c>
      <c r="N187" s="150" t="str">
        <f>IFERROR(VLOOKUP(E187,クラス!B:C,2,0),"")</f>
        <v/>
      </c>
      <c r="O187" s="150" t="str">
        <f>IFERROR(VLOOKUP(F187,色々!P:Q,2,0),"")</f>
        <v/>
      </c>
      <c r="P187" s="150" t="str">
        <f>IFERROR(VLOOKUP(G187,色々!D:E,2,0),"")</f>
        <v/>
      </c>
      <c r="Q187" s="150" t="str">
        <f t="shared" si="5"/>
        <v xml:space="preserve">   </v>
      </c>
    </row>
    <row r="188" spans="1:17" ht="15" customHeight="1" x14ac:dyDescent="0.15">
      <c r="A188" s="150" t="str">
        <f>IFERROR(プログラム[[#This Row],[競技番号]],"")</f>
        <v/>
      </c>
      <c r="B188" s="150" t="str">
        <f>IFERROR(プログラム[[#This Row],[組数]],"")</f>
        <v/>
      </c>
      <c r="C188" s="150" t="str">
        <f>IFERROR(プログラム[[#This Row],[種目コード]],"")</f>
        <v/>
      </c>
      <c r="D188" s="150" t="str">
        <f>IFERROR(プログラム[[#This Row],[距離コード]],"")</f>
        <v/>
      </c>
      <c r="E188" s="150" t="str">
        <f>IFERROR(プログラム[[#This Row],[クラス番号]],"")</f>
        <v/>
      </c>
      <c r="F188" s="150" t="str">
        <f>IFERROR(プログラム[[#This Row],[性別コード]],"")</f>
        <v/>
      </c>
      <c r="G188" s="150" t="str">
        <f>IFERROR(プログラム[[#This Row],[予決コード]],"")</f>
        <v/>
      </c>
      <c r="H188" s="153" t="str">
        <f>IFERROR(プログラム[[#This Row],[日付]],"")</f>
        <v/>
      </c>
      <c r="I188" s="150" t="str">
        <f>IFERROR(プログラム[[#This Row],[予選競技番号]],"")</f>
        <v/>
      </c>
      <c r="J188" s="150" t="str">
        <f>IFERROR(VLOOKUP(C188,色々!L:M,2,0),"")</f>
        <v/>
      </c>
      <c r="K188" s="150" t="str">
        <f>IFERROR(VLOOKUP(D188,色々!P:R,3,0),"")</f>
        <v/>
      </c>
      <c r="L188" s="150" t="str">
        <f>IFERROR(VLOOKUP(D188,色々!A:B,2,0),"")</f>
        <v/>
      </c>
      <c r="M188" s="150" t="str">
        <f t="shared" si="4"/>
        <v/>
      </c>
      <c r="N188" s="150" t="str">
        <f>IFERROR(VLOOKUP(E188,クラス!B:C,2,0),"")</f>
        <v/>
      </c>
      <c r="O188" s="150" t="str">
        <f>IFERROR(VLOOKUP(F188,色々!P:Q,2,0),"")</f>
        <v/>
      </c>
      <c r="P188" s="150" t="str">
        <f>IFERROR(VLOOKUP(G188,色々!D:E,2,0),"")</f>
        <v/>
      </c>
      <c r="Q188" s="150" t="str">
        <f t="shared" si="5"/>
        <v xml:space="preserve">   </v>
      </c>
    </row>
    <row r="189" spans="1:17" ht="15" customHeight="1" x14ac:dyDescent="0.15">
      <c r="A189" s="150" t="str">
        <f>IFERROR(プログラム[[#This Row],[競技番号]],"")</f>
        <v/>
      </c>
      <c r="B189" s="150" t="str">
        <f>IFERROR(プログラム[[#This Row],[組数]],"")</f>
        <v/>
      </c>
      <c r="C189" s="150" t="str">
        <f>IFERROR(プログラム[[#This Row],[種目コード]],"")</f>
        <v/>
      </c>
      <c r="D189" s="150" t="str">
        <f>IFERROR(プログラム[[#This Row],[距離コード]],"")</f>
        <v/>
      </c>
      <c r="E189" s="150" t="str">
        <f>IFERROR(プログラム[[#This Row],[クラス番号]],"")</f>
        <v/>
      </c>
      <c r="F189" s="150" t="str">
        <f>IFERROR(プログラム[[#This Row],[性別コード]],"")</f>
        <v/>
      </c>
      <c r="G189" s="150" t="str">
        <f>IFERROR(プログラム[[#This Row],[予決コード]],"")</f>
        <v/>
      </c>
      <c r="H189" s="153" t="str">
        <f>IFERROR(プログラム[[#This Row],[日付]],"")</f>
        <v/>
      </c>
      <c r="I189" s="150" t="str">
        <f>IFERROR(プログラム[[#This Row],[予選競技番号]],"")</f>
        <v/>
      </c>
      <c r="J189" s="150" t="str">
        <f>IFERROR(VLOOKUP(C189,色々!L:M,2,0),"")</f>
        <v/>
      </c>
      <c r="K189" s="150" t="str">
        <f>IFERROR(VLOOKUP(D189,色々!P:R,3,0),"")</f>
        <v/>
      </c>
      <c r="L189" s="150" t="str">
        <f>IFERROR(VLOOKUP(D189,色々!A:B,2,0),"")</f>
        <v/>
      </c>
      <c r="M189" s="150" t="str">
        <f t="shared" si="4"/>
        <v/>
      </c>
      <c r="N189" s="150" t="str">
        <f>IFERROR(VLOOKUP(E189,クラス!B:C,2,0),"")</f>
        <v/>
      </c>
      <c r="O189" s="150" t="str">
        <f>IFERROR(VLOOKUP(F189,色々!P:Q,2,0),"")</f>
        <v/>
      </c>
      <c r="P189" s="150" t="str">
        <f>IFERROR(VLOOKUP(G189,色々!D:E,2,0),"")</f>
        <v/>
      </c>
      <c r="Q189" s="150" t="str">
        <f t="shared" si="5"/>
        <v xml:space="preserve">   </v>
      </c>
    </row>
    <row r="190" spans="1:17" ht="15" customHeight="1" x14ac:dyDescent="0.15">
      <c r="A190" s="150" t="str">
        <f>IFERROR(プログラム[[#This Row],[競技番号]],"")</f>
        <v/>
      </c>
      <c r="B190" s="150" t="str">
        <f>IFERROR(プログラム[[#This Row],[組数]],"")</f>
        <v/>
      </c>
      <c r="C190" s="150" t="str">
        <f>IFERROR(プログラム[[#This Row],[種目コード]],"")</f>
        <v/>
      </c>
      <c r="D190" s="150" t="str">
        <f>IFERROR(プログラム[[#This Row],[距離コード]],"")</f>
        <v/>
      </c>
      <c r="E190" s="150" t="str">
        <f>IFERROR(プログラム[[#This Row],[クラス番号]],"")</f>
        <v/>
      </c>
      <c r="F190" s="150" t="str">
        <f>IFERROR(プログラム[[#This Row],[性別コード]],"")</f>
        <v/>
      </c>
      <c r="G190" s="150" t="str">
        <f>IFERROR(プログラム[[#This Row],[予決コード]],"")</f>
        <v/>
      </c>
      <c r="H190" s="153" t="str">
        <f>IFERROR(プログラム[[#This Row],[日付]],"")</f>
        <v/>
      </c>
      <c r="I190" s="150" t="str">
        <f>IFERROR(プログラム[[#This Row],[予選競技番号]],"")</f>
        <v/>
      </c>
      <c r="J190" s="150" t="str">
        <f>IFERROR(VLOOKUP(C190,色々!L:M,2,0),"")</f>
        <v/>
      </c>
      <c r="K190" s="150" t="str">
        <f>IFERROR(VLOOKUP(D190,色々!P:R,3,0),"")</f>
        <v/>
      </c>
      <c r="L190" s="150" t="str">
        <f>IFERROR(VLOOKUP(D190,色々!A:B,2,0),"")</f>
        <v/>
      </c>
      <c r="M190" s="150" t="str">
        <f t="shared" si="4"/>
        <v/>
      </c>
      <c r="N190" s="150" t="str">
        <f>IFERROR(VLOOKUP(E190,クラス!B:C,2,0),"")</f>
        <v/>
      </c>
      <c r="O190" s="150" t="str">
        <f>IFERROR(VLOOKUP(F190,色々!P:Q,2,0),"")</f>
        <v/>
      </c>
      <c r="P190" s="150" t="str">
        <f>IFERROR(VLOOKUP(G190,色々!D:E,2,0),"")</f>
        <v/>
      </c>
      <c r="Q190" s="150" t="str">
        <f t="shared" si="5"/>
        <v xml:space="preserve">   </v>
      </c>
    </row>
    <row r="191" spans="1:17" ht="15" customHeight="1" x14ac:dyDescent="0.15">
      <c r="A191" s="150" t="str">
        <f>IFERROR(プログラム[[#This Row],[競技番号]],"")</f>
        <v/>
      </c>
      <c r="B191" s="150" t="str">
        <f>IFERROR(プログラム[[#This Row],[組数]],"")</f>
        <v/>
      </c>
      <c r="C191" s="150" t="str">
        <f>IFERROR(プログラム[[#This Row],[種目コード]],"")</f>
        <v/>
      </c>
      <c r="D191" s="150" t="str">
        <f>IFERROR(プログラム[[#This Row],[距離コード]],"")</f>
        <v/>
      </c>
      <c r="E191" s="150" t="str">
        <f>IFERROR(プログラム[[#This Row],[クラス番号]],"")</f>
        <v/>
      </c>
      <c r="F191" s="150" t="str">
        <f>IFERROR(プログラム[[#This Row],[性別コード]],"")</f>
        <v/>
      </c>
      <c r="G191" s="150" t="str">
        <f>IFERROR(プログラム[[#This Row],[予決コード]],"")</f>
        <v/>
      </c>
      <c r="H191" s="153" t="str">
        <f>IFERROR(プログラム[[#This Row],[日付]],"")</f>
        <v/>
      </c>
      <c r="I191" s="150" t="str">
        <f>IFERROR(プログラム[[#This Row],[予選競技番号]],"")</f>
        <v/>
      </c>
      <c r="J191" s="150" t="str">
        <f>IFERROR(VLOOKUP(C191,色々!L:M,2,0),"")</f>
        <v/>
      </c>
      <c r="K191" s="150" t="str">
        <f>IFERROR(VLOOKUP(D191,色々!P:R,3,0),"")</f>
        <v/>
      </c>
      <c r="L191" s="150" t="str">
        <f>IFERROR(VLOOKUP(D191,色々!A:B,2,0),"")</f>
        <v/>
      </c>
      <c r="M191" s="150" t="str">
        <f t="shared" si="4"/>
        <v/>
      </c>
      <c r="N191" s="150" t="str">
        <f>IFERROR(VLOOKUP(E191,クラス!B:C,2,0),"")</f>
        <v/>
      </c>
      <c r="O191" s="150" t="str">
        <f>IFERROR(VLOOKUP(F191,色々!P:Q,2,0),"")</f>
        <v/>
      </c>
      <c r="P191" s="150" t="str">
        <f>IFERROR(VLOOKUP(G191,色々!D:E,2,0),"")</f>
        <v/>
      </c>
      <c r="Q191" s="150" t="str">
        <f t="shared" si="5"/>
        <v xml:space="preserve">   </v>
      </c>
    </row>
    <row r="192" spans="1:17" ht="15" customHeight="1" x14ac:dyDescent="0.15">
      <c r="A192" s="150" t="str">
        <f>IFERROR(プログラム[[#This Row],[競技番号]],"")</f>
        <v/>
      </c>
      <c r="B192" s="150" t="str">
        <f>IFERROR(プログラム[[#This Row],[組数]],"")</f>
        <v/>
      </c>
      <c r="C192" s="150" t="str">
        <f>IFERROR(プログラム[[#This Row],[種目コード]],"")</f>
        <v/>
      </c>
      <c r="D192" s="150" t="str">
        <f>IFERROR(プログラム[[#This Row],[距離コード]],"")</f>
        <v/>
      </c>
      <c r="E192" s="150" t="str">
        <f>IFERROR(プログラム[[#This Row],[クラス番号]],"")</f>
        <v/>
      </c>
      <c r="F192" s="150" t="str">
        <f>IFERROR(プログラム[[#This Row],[性別コード]],"")</f>
        <v/>
      </c>
      <c r="G192" s="150" t="str">
        <f>IFERROR(プログラム[[#This Row],[予決コード]],"")</f>
        <v/>
      </c>
      <c r="H192" s="153" t="str">
        <f>IFERROR(プログラム[[#This Row],[日付]],"")</f>
        <v/>
      </c>
      <c r="I192" s="150" t="str">
        <f>IFERROR(プログラム[[#This Row],[予選競技番号]],"")</f>
        <v/>
      </c>
      <c r="J192" s="150" t="str">
        <f>IFERROR(VLOOKUP(C192,色々!L:M,2,0),"")</f>
        <v/>
      </c>
      <c r="K192" s="150" t="str">
        <f>IFERROR(VLOOKUP(D192,色々!P:R,3,0),"")</f>
        <v/>
      </c>
      <c r="L192" s="150" t="str">
        <f>IFERROR(VLOOKUP(D192,色々!A:B,2,0),"")</f>
        <v/>
      </c>
      <c r="M192" s="150" t="str">
        <f t="shared" si="4"/>
        <v/>
      </c>
      <c r="N192" s="150" t="str">
        <f>IFERROR(VLOOKUP(E192,クラス!B:C,2,0),"")</f>
        <v/>
      </c>
      <c r="O192" s="150" t="str">
        <f>IFERROR(VLOOKUP(F192,色々!P:Q,2,0),"")</f>
        <v/>
      </c>
      <c r="P192" s="150" t="str">
        <f>IFERROR(VLOOKUP(G192,色々!D:E,2,0),"")</f>
        <v/>
      </c>
      <c r="Q192" s="150" t="str">
        <f t="shared" si="5"/>
        <v xml:space="preserve">   </v>
      </c>
    </row>
    <row r="193" spans="1:17" ht="15" customHeight="1" x14ac:dyDescent="0.15">
      <c r="A193" s="150" t="str">
        <f>IFERROR(プログラム[[#This Row],[競技番号]],"")</f>
        <v/>
      </c>
      <c r="B193" s="150" t="str">
        <f>IFERROR(プログラム[[#This Row],[組数]],"")</f>
        <v/>
      </c>
      <c r="C193" s="150" t="str">
        <f>IFERROR(プログラム[[#This Row],[種目コード]],"")</f>
        <v/>
      </c>
      <c r="D193" s="150" t="str">
        <f>IFERROR(プログラム[[#This Row],[距離コード]],"")</f>
        <v/>
      </c>
      <c r="E193" s="150" t="str">
        <f>IFERROR(プログラム[[#This Row],[クラス番号]],"")</f>
        <v/>
      </c>
      <c r="F193" s="150" t="str">
        <f>IFERROR(プログラム[[#This Row],[性別コード]],"")</f>
        <v/>
      </c>
      <c r="G193" s="150" t="str">
        <f>IFERROR(プログラム[[#This Row],[予決コード]],"")</f>
        <v/>
      </c>
      <c r="H193" s="153" t="str">
        <f>IFERROR(プログラム[[#This Row],[日付]],"")</f>
        <v/>
      </c>
      <c r="I193" s="150" t="str">
        <f>IFERROR(プログラム[[#This Row],[予選競技番号]],"")</f>
        <v/>
      </c>
      <c r="J193" s="150" t="str">
        <f>IFERROR(VLOOKUP(C193,色々!L:M,2,0),"")</f>
        <v/>
      </c>
      <c r="K193" s="150" t="str">
        <f>IFERROR(VLOOKUP(D193,色々!P:R,3,0),"")</f>
        <v/>
      </c>
      <c r="L193" s="150" t="str">
        <f>IFERROR(VLOOKUP(D193,色々!A:B,2,0),"")</f>
        <v/>
      </c>
      <c r="M193" s="150" t="str">
        <f t="shared" si="4"/>
        <v/>
      </c>
      <c r="N193" s="150" t="str">
        <f>IFERROR(VLOOKUP(E193,クラス!B:C,2,0),"")</f>
        <v/>
      </c>
      <c r="O193" s="150" t="str">
        <f>IFERROR(VLOOKUP(F193,色々!P:Q,2,0),"")</f>
        <v/>
      </c>
      <c r="P193" s="150" t="str">
        <f>IFERROR(VLOOKUP(G193,色々!D:E,2,0),"")</f>
        <v/>
      </c>
      <c r="Q193" s="150" t="str">
        <f t="shared" si="5"/>
        <v xml:space="preserve">   </v>
      </c>
    </row>
    <row r="194" spans="1:17" ht="15" customHeight="1" x14ac:dyDescent="0.15">
      <c r="A194" s="150" t="str">
        <f>IFERROR(プログラム[[#This Row],[競技番号]],"")</f>
        <v/>
      </c>
      <c r="B194" s="150" t="str">
        <f>IFERROR(プログラム[[#This Row],[組数]],"")</f>
        <v/>
      </c>
      <c r="C194" s="150" t="str">
        <f>IFERROR(プログラム[[#This Row],[種目コード]],"")</f>
        <v/>
      </c>
      <c r="D194" s="150" t="str">
        <f>IFERROR(プログラム[[#This Row],[距離コード]],"")</f>
        <v/>
      </c>
      <c r="E194" s="150" t="str">
        <f>IFERROR(プログラム[[#This Row],[クラス番号]],"")</f>
        <v/>
      </c>
      <c r="F194" s="150" t="str">
        <f>IFERROR(プログラム[[#This Row],[性別コード]],"")</f>
        <v/>
      </c>
      <c r="G194" s="150" t="str">
        <f>IFERROR(プログラム[[#This Row],[予決コード]],"")</f>
        <v/>
      </c>
      <c r="H194" s="153" t="str">
        <f>IFERROR(プログラム[[#This Row],[日付]],"")</f>
        <v/>
      </c>
      <c r="I194" s="150" t="str">
        <f>IFERROR(プログラム[[#This Row],[予選競技番号]],"")</f>
        <v/>
      </c>
      <c r="J194" s="150" t="str">
        <f>IFERROR(VLOOKUP(C194,色々!L:M,2,0),"")</f>
        <v/>
      </c>
      <c r="K194" s="150" t="str">
        <f>IFERROR(VLOOKUP(D194,色々!P:R,3,0),"")</f>
        <v/>
      </c>
      <c r="L194" s="150" t="str">
        <f>IFERROR(VLOOKUP(D194,色々!A:B,2,0),"")</f>
        <v/>
      </c>
      <c r="M194" s="150" t="str">
        <f t="shared" si="4"/>
        <v/>
      </c>
      <c r="N194" s="150" t="str">
        <f>IFERROR(VLOOKUP(E194,クラス!B:C,2,0),"")</f>
        <v/>
      </c>
      <c r="O194" s="150" t="str">
        <f>IFERROR(VLOOKUP(F194,色々!P:Q,2,0),"")</f>
        <v/>
      </c>
      <c r="P194" s="150" t="str">
        <f>IFERROR(VLOOKUP(G194,色々!D:E,2,0),"")</f>
        <v/>
      </c>
      <c r="Q194" s="150" t="str">
        <f t="shared" si="5"/>
        <v xml:space="preserve">   </v>
      </c>
    </row>
    <row r="195" spans="1:17" ht="15" customHeight="1" x14ac:dyDescent="0.15">
      <c r="A195" s="150" t="str">
        <f>IFERROR(プログラム[[#This Row],[競技番号]],"")</f>
        <v/>
      </c>
      <c r="B195" s="150" t="str">
        <f>IFERROR(プログラム[[#This Row],[組数]],"")</f>
        <v/>
      </c>
      <c r="C195" s="150" t="str">
        <f>IFERROR(プログラム[[#This Row],[種目コード]],"")</f>
        <v/>
      </c>
      <c r="D195" s="150" t="str">
        <f>IFERROR(プログラム[[#This Row],[距離コード]],"")</f>
        <v/>
      </c>
      <c r="E195" s="150" t="str">
        <f>IFERROR(プログラム[[#This Row],[クラス番号]],"")</f>
        <v/>
      </c>
      <c r="F195" s="150" t="str">
        <f>IFERROR(プログラム[[#This Row],[性別コード]],"")</f>
        <v/>
      </c>
      <c r="G195" s="150" t="str">
        <f>IFERROR(プログラム[[#This Row],[予決コード]],"")</f>
        <v/>
      </c>
      <c r="H195" s="153" t="str">
        <f>IFERROR(プログラム[[#This Row],[日付]],"")</f>
        <v/>
      </c>
      <c r="I195" s="150" t="str">
        <f>IFERROR(プログラム[[#This Row],[予選競技番号]],"")</f>
        <v/>
      </c>
      <c r="J195" s="150" t="str">
        <f>IFERROR(VLOOKUP(C195,色々!L:M,2,0),"")</f>
        <v/>
      </c>
      <c r="K195" s="150" t="str">
        <f>IFERROR(VLOOKUP(D195,色々!P:R,3,0),"")</f>
        <v/>
      </c>
      <c r="L195" s="150" t="str">
        <f>IFERROR(VLOOKUP(D195,色々!A:B,2,0),"")</f>
        <v/>
      </c>
      <c r="M195" s="150" t="str">
        <f t="shared" ref="M195:M258" si="6">IF(OR(C195=6,C195=7),K195,L195)</f>
        <v/>
      </c>
      <c r="N195" s="150" t="str">
        <f>IFERROR(VLOOKUP(E195,クラス!B:C,2,0),"")</f>
        <v/>
      </c>
      <c r="O195" s="150" t="str">
        <f>IFERROR(VLOOKUP(F195,色々!P:Q,2,0),"")</f>
        <v/>
      </c>
      <c r="P195" s="150" t="str">
        <f>IFERROR(VLOOKUP(G195,色々!D:E,2,0),"")</f>
        <v/>
      </c>
      <c r="Q195" s="150" t="str">
        <f t="shared" ref="Q195:Q258" si="7">CONCATENATE(N195," ",O195, M195," ",J195," ",P195)</f>
        <v xml:space="preserve">   </v>
      </c>
    </row>
    <row r="196" spans="1:17" ht="15" customHeight="1" x14ac:dyDescent="0.15">
      <c r="A196" s="150" t="str">
        <f>IFERROR(プログラム[[#This Row],[競技番号]],"")</f>
        <v/>
      </c>
      <c r="B196" s="150" t="str">
        <f>IFERROR(プログラム[[#This Row],[組数]],"")</f>
        <v/>
      </c>
      <c r="C196" s="150" t="str">
        <f>IFERROR(プログラム[[#This Row],[種目コード]],"")</f>
        <v/>
      </c>
      <c r="D196" s="150" t="str">
        <f>IFERROR(プログラム[[#This Row],[距離コード]],"")</f>
        <v/>
      </c>
      <c r="E196" s="150" t="str">
        <f>IFERROR(プログラム[[#This Row],[クラス番号]],"")</f>
        <v/>
      </c>
      <c r="F196" s="150" t="str">
        <f>IFERROR(プログラム[[#This Row],[性別コード]],"")</f>
        <v/>
      </c>
      <c r="G196" s="150" t="str">
        <f>IFERROR(プログラム[[#This Row],[予決コード]],"")</f>
        <v/>
      </c>
      <c r="H196" s="153" t="str">
        <f>IFERROR(プログラム[[#This Row],[日付]],"")</f>
        <v/>
      </c>
      <c r="I196" s="150" t="str">
        <f>IFERROR(プログラム[[#This Row],[予選競技番号]],"")</f>
        <v/>
      </c>
      <c r="J196" s="150" t="str">
        <f>IFERROR(VLOOKUP(C196,色々!L:M,2,0),"")</f>
        <v/>
      </c>
      <c r="K196" s="150" t="str">
        <f>IFERROR(VLOOKUP(D196,色々!P:R,3,0),"")</f>
        <v/>
      </c>
      <c r="L196" s="150" t="str">
        <f>IFERROR(VLOOKUP(D196,色々!A:B,2,0),"")</f>
        <v/>
      </c>
      <c r="M196" s="150" t="str">
        <f t="shared" si="6"/>
        <v/>
      </c>
      <c r="N196" s="150" t="str">
        <f>IFERROR(VLOOKUP(E196,クラス!B:C,2,0),"")</f>
        <v/>
      </c>
      <c r="O196" s="150" t="str">
        <f>IFERROR(VLOOKUP(F196,色々!P:Q,2,0),"")</f>
        <v/>
      </c>
      <c r="P196" s="150" t="str">
        <f>IFERROR(VLOOKUP(G196,色々!D:E,2,0),"")</f>
        <v/>
      </c>
      <c r="Q196" s="150" t="str">
        <f t="shared" si="7"/>
        <v xml:space="preserve">   </v>
      </c>
    </row>
    <row r="197" spans="1:17" ht="15" customHeight="1" x14ac:dyDescent="0.15">
      <c r="A197" s="150" t="str">
        <f>IFERROR(プログラム[[#This Row],[競技番号]],"")</f>
        <v/>
      </c>
      <c r="B197" s="150" t="str">
        <f>IFERROR(プログラム[[#This Row],[組数]],"")</f>
        <v/>
      </c>
      <c r="C197" s="150" t="str">
        <f>IFERROR(プログラム[[#This Row],[種目コード]],"")</f>
        <v/>
      </c>
      <c r="D197" s="150" t="str">
        <f>IFERROR(プログラム[[#This Row],[距離コード]],"")</f>
        <v/>
      </c>
      <c r="E197" s="150" t="str">
        <f>IFERROR(プログラム[[#This Row],[クラス番号]],"")</f>
        <v/>
      </c>
      <c r="F197" s="150" t="str">
        <f>IFERROR(プログラム[[#This Row],[性別コード]],"")</f>
        <v/>
      </c>
      <c r="G197" s="150" t="str">
        <f>IFERROR(プログラム[[#This Row],[予決コード]],"")</f>
        <v/>
      </c>
      <c r="H197" s="153" t="str">
        <f>IFERROR(プログラム[[#This Row],[日付]],"")</f>
        <v/>
      </c>
      <c r="I197" s="150" t="str">
        <f>IFERROR(プログラム[[#This Row],[予選競技番号]],"")</f>
        <v/>
      </c>
      <c r="J197" s="150" t="str">
        <f>IFERROR(VLOOKUP(C197,色々!L:M,2,0),"")</f>
        <v/>
      </c>
      <c r="K197" s="150" t="str">
        <f>IFERROR(VLOOKUP(D197,色々!P:R,3,0),"")</f>
        <v/>
      </c>
      <c r="L197" s="150" t="str">
        <f>IFERROR(VLOOKUP(D197,色々!A:B,2,0),"")</f>
        <v/>
      </c>
      <c r="M197" s="150" t="str">
        <f t="shared" si="6"/>
        <v/>
      </c>
      <c r="N197" s="150" t="str">
        <f>IFERROR(VLOOKUP(E197,クラス!B:C,2,0),"")</f>
        <v/>
      </c>
      <c r="O197" s="150" t="str">
        <f>IFERROR(VLOOKUP(F197,色々!P:Q,2,0),"")</f>
        <v/>
      </c>
      <c r="P197" s="150" t="str">
        <f>IFERROR(VLOOKUP(G197,色々!D:E,2,0),"")</f>
        <v/>
      </c>
      <c r="Q197" s="150" t="str">
        <f t="shared" si="7"/>
        <v xml:space="preserve">   </v>
      </c>
    </row>
    <row r="198" spans="1:17" ht="15" customHeight="1" x14ac:dyDescent="0.15">
      <c r="A198" s="150" t="str">
        <f>IFERROR(プログラム[[#This Row],[競技番号]],"")</f>
        <v/>
      </c>
      <c r="B198" s="150" t="str">
        <f>IFERROR(プログラム[[#This Row],[組数]],"")</f>
        <v/>
      </c>
      <c r="C198" s="150" t="str">
        <f>IFERROR(プログラム[[#This Row],[種目コード]],"")</f>
        <v/>
      </c>
      <c r="D198" s="150" t="str">
        <f>IFERROR(プログラム[[#This Row],[距離コード]],"")</f>
        <v/>
      </c>
      <c r="E198" s="150" t="str">
        <f>IFERROR(プログラム[[#This Row],[クラス番号]],"")</f>
        <v/>
      </c>
      <c r="F198" s="150" t="str">
        <f>IFERROR(プログラム[[#This Row],[性別コード]],"")</f>
        <v/>
      </c>
      <c r="G198" s="150" t="str">
        <f>IFERROR(プログラム[[#This Row],[予決コード]],"")</f>
        <v/>
      </c>
      <c r="H198" s="153" t="str">
        <f>IFERROR(プログラム[[#This Row],[日付]],"")</f>
        <v/>
      </c>
      <c r="I198" s="150" t="str">
        <f>IFERROR(プログラム[[#This Row],[予選競技番号]],"")</f>
        <v/>
      </c>
      <c r="J198" s="150" t="str">
        <f>IFERROR(VLOOKUP(C198,色々!L:M,2,0),"")</f>
        <v/>
      </c>
      <c r="K198" s="150" t="str">
        <f>IFERROR(VLOOKUP(D198,色々!P:R,3,0),"")</f>
        <v/>
      </c>
      <c r="L198" s="150" t="str">
        <f>IFERROR(VLOOKUP(D198,色々!A:B,2,0),"")</f>
        <v/>
      </c>
      <c r="M198" s="150" t="str">
        <f t="shared" si="6"/>
        <v/>
      </c>
      <c r="N198" s="150" t="str">
        <f>IFERROR(VLOOKUP(E198,クラス!B:C,2,0),"")</f>
        <v/>
      </c>
      <c r="O198" s="150" t="str">
        <f>IFERROR(VLOOKUP(F198,色々!P:Q,2,0),"")</f>
        <v/>
      </c>
      <c r="P198" s="150" t="str">
        <f>IFERROR(VLOOKUP(G198,色々!D:E,2,0),"")</f>
        <v/>
      </c>
      <c r="Q198" s="150" t="str">
        <f t="shared" si="7"/>
        <v xml:space="preserve">   </v>
      </c>
    </row>
    <row r="199" spans="1:17" ht="15" customHeight="1" x14ac:dyDescent="0.15">
      <c r="A199" s="150" t="str">
        <f>IFERROR(プログラム[[#This Row],[競技番号]],"")</f>
        <v/>
      </c>
      <c r="B199" s="150" t="str">
        <f>IFERROR(プログラム[[#This Row],[組数]],"")</f>
        <v/>
      </c>
      <c r="C199" s="150" t="str">
        <f>IFERROR(プログラム[[#This Row],[種目コード]],"")</f>
        <v/>
      </c>
      <c r="D199" s="150" t="str">
        <f>IFERROR(プログラム[[#This Row],[距離コード]],"")</f>
        <v/>
      </c>
      <c r="E199" s="150" t="str">
        <f>IFERROR(プログラム[[#This Row],[クラス番号]],"")</f>
        <v/>
      </c>
      <c r="F199" s="150" t="str">
        <f>IFERROR(プログラム[[#This Row],[性別コード]],"")</f>
        <v/>
      </c>
      <c r="G199" s="150" t="str">
        <f>IFERROR(プログラム[[#This Row],[予決コード]],"")</f>
        <v/>
      </c>
      <c r="H199" s="153" t="str">
        <f>IFERROR(プログラム[[#This Row],[日付]],"")</f>
        <v/>
      </c>
      <c r="I199" s="150" t="str">
        <f>IFERROR(プログラム[[#This Row],[予選競技番号]],"")</f>
        <v/>
      </c>
      <c r="J199" s="150" t="str">
        <f>IFERROR(VLOOKUP(C199,色々!L:M,2,0),"")</f>
        <v/>
      </c>
      <c r="K199" s="150" t="str">
        <f>IFERROR(VLOOKUP(D199,色々!P:R,3,0),"")</f>
        <v/>
      </c>
      <c r="L199" s="150" t="str">
        <f>IFERROR(VLOOKUP(D199,色々!A:B,2,0),"")</f>
        <v/>
      </c>
      <c r="M199" s="150" t="str">
        <f t="shared" si="6"/>
        <v/>
      </c>
      <c r="N199" s="150" t="str">
        <f>IFERROR(VLOOKUP(E199,クラス!B:C,2,0),"")</f>
        <v/>
      </c>
      <c r="O199" s="150" t="str">
        <f>IFERROR(VLOOKUP(F199,色々!P:Q,2,0),"")</f>
        <v/>
      </c>
      <c r="P199" s="150" t="str">
        <f>IFERROR(VLOOKUP(G199,色々!D:E,2,0),"")</f>
        <v/>
      </c>
      <c r="Q199" s="150" t="str">
        <f t="shared" si="7"/>
        <v xml:space="preserve">   </v>
      </c>
    </row>
    <row r="200" spans="1:17" ht="15" customHeight="1" x14ac:dyDescent="0.15">
      <c r="A200" s="150" t="str">
        <f>IFERROR(プログラム[[#This Row],[競技番号]],"")</f>
        <v/>
      </c>
      <c r="B200" s="150" t="str">
        <f>IFERROR(プログラム[[#This Row],[組数]],"")</f>
        <v/>
      </c>
      <c r="C200" s="150" t="str">
        <f>IFERROR(プログラム[[#This Row],[種目コード]],"")</f>
        <v/>
      </c>
      <c r="D200" s="150" t="str">
        <f>IFERROR(プログラム[[#This Row],[距離コード]],"")</f>
        <v/>
      </c>
      <c r="E200" s="150" t="str">
        <f>IFERROR(プログラム[[#This Row],[クラス番号]],"")</f>
        <v/>
      </c>
      <c r="F200" s="150" t="str">
        <f>IFERROR(プログラム[[#This Row],[性別コード]],"")</f>
        <v/>
      </c>
      <c r="G200" s="150" t="str">
        <f>IFERROR(プログラム[[#This Row],[予決コード]],"")</f>
        <v/>
      </c>
      <c r="H200" s="153" t="str">
        <f>IFERROR(プログラム[[#This Row],[日付]],"")</f>
        <v/>
      </c>
      <c r="I200" s="150" t="str">
        <f>IFERROR(プログラム[[#This Row],[予選競技番号]],"")</f>
        <v/>
      </c>
      <c r="J200" s="150" t="str">
        <f>IFERROR(VLOOKUP(C200,色々!L:M,2,0),"")</f>
        <v/>
      </c>
      <c r="K200" s="150" t="str">
        <f>IFERROR(VLOOKUP(D200,色々!P:R,3,0),"")</f>
        <v/>
      </c>
      <c r="L200" s="150" t="str">
        <f>IFERROR(VLOOKUP(D200,色々!A:B,2,0),"")</f>
        <v/>
      </c>
      <c r="M200" s="150" t="str">
        <f t="shared" si="6"/>
        <v/>
      </c>
      <c r="N200" s="150" t="str">
        <f>IFERROR(VLOOKUP(E200,クラス!B:C,2,0),"")</f>
        <v/>
      </c>
      <c r="O200" s="150" t="str">
        <f>IFERROR(VLOOKUP(F200,色々!P:Q,2,0),"")</f>
        <v/>
      </c>
      <c r="P200" s="150" t="str">
        <f>IFERROR(VLOOKUP(G200,色々!D:E,2,0),"")</f>
        <v/>
      </c>
      <c r="Q200" s="150" t="str">
        <f t="shared" si="7"/>
        <v xml:space="preserve">   </v>
      </c>
    </row>
    <row r="201" spans="1:17" ht="15" customHeight="1" x14ac:dyDescent="0.15">
      <c r="A201" s="150" t="str">
        <f>IFERROR(プログラム[[#This Row],[競技番号]],"")</f>
        <v/>
      </c>
      <c r="B201" s="150" t="str">
        <f>IFERROR(プログラム[[#This Row],[組数]],"")</f>
        <v/>
      </c>
      <c r="C201" s="150" t="str">
        <f>IFERROR(プログラム[[#This Row],[種目コード]],"")</f>
        <v/>
      </c>
      <c r="D201" s="150" t="str">
        <f>IFERROR(プログラム[[#This Row],[距離コード]],"")</f>
        <v/>
      </c>
      <c r="E201" s="150" t="str">
        <f>IFERROR(プログラム[[#This Row],[クラス番号]],"")</f>
        <v/>
      </c>
      <c r="F201" s="150" t="str">
        <f>IFERROR(プログラム[[#This Row],[性別コード]],"")</f>
        <v/>
      </c>
      <c r="G201" s="150" t="str">
        <f>IFERROR(プログラム[[#This Row],[予決コード]],"")</f>
        <v/>
      </c>
      <c r="H201" s="153" t="str">
        <f>IFERROR(プログラム[[#This Row],[日付]],"")</f>
        <v/>
      </c>
      <c r="I201" s="150" t="str">
        <f>IFERROR(プログラム[[#This Row],[予選競技番号]],"")</f>
        <v/>
      </c>
      <c r="J201" s="150" t="str">
        <f>IFERROR(VLOOKUP(C201,色々!L:M,2,0),"")</f>
        <v/>
      </c>
      <c r="K201" s="150" t="str">
        <f>IFERROR(VLOOKUP(D201,色々!P:R,3,0),"")</f>
        <v/>
      </c>
      <c r="L201" s="150" t="str">
        <f>IFERROR(VLOOKUP(D201,色々!A:B,2,0),"")</f>
        <v/>
      </c>
      <c r="M201" s="150" t="str">
        <f t="shared" si="6"/>
        <v/>
      </c>
      <c r="N201" s="150" t="str">
        <f>IFERROR(VLOOKUP(E201,クラス!B:C,2,0),"")</f>
        <v/>
      </c>
      <c r="O201" s="150" t="str">
        <f>IFERROR(VLOOKUP(F201,色々!P:Q,2,0),"")</f>
        <v/>
      </c>
      <c r="P201" s="150" t="str">
        <f>IFERROR(VLOOKUP(G201,色々!D:E,2,0),"")</f>
        <v/>
      </c>
      <c r="Q201" s="150" t="str">
        <f t="shared" si="7"/>
        <v xml:space="preserve">   </v>
      </c>
    </row>
    <row r="202" spans="1:17" ht="15" customHeight="1" x14ac:dyDescent="0.15">
      <c r="A202" s="150" t="str">
        <f>IFERROR(プログラム[[#This Row],[競技番号]],"")</f>
        <v/>
      </c>
      <c r="B202" s="150" t="str">
        <f>IFERROR(プログラム[[#This Row],[組数]],"")</f>
        <v/>
      </c>
      <c r="C202" s="150" t="str">
        <f>IFERROR(プログラム[[#This Row],[種目コード]],"")</f>
        <v/>
      </c>
      <c r="D202" s="150" t="str">
        <f>IFERROR(プログラム[[#This Row],[距離コード]],"")</f>
        <v/>
      </c>
      <c r="E202" s="150" t="str">
        <f>IFERROR(プログラム[[#This Row],[クラス番号]],"")</f>
        <v/>
      </c>
      <c r="F202" s="150" t="str">
        <f>IFERROR(プログラム[[#This Row],[性別コード]],"")</f>
        <v/>
      </c>
      <c r="G202" s="150" t="str">
        <f>IFERROR(プログラム[[#This Row],[予決コード]],"")</f>
        <v/>
      </c>
      <c r="H202" s="153" t="str">
        <f>IFERROR(プログラム[[#This Row],[日付]],"")</f>
        <v/>
      </c>
      <c r="I202" s="150" t="str">
        <f>IFERROR(プログラム[[#This Row],[予選競技番号]],"")</f>
        <v/>
      </c>
      <c r="J202" s="150" t="str">
        <f>IFERROR(VLOOKUP(C202,色々!L:M,2,0),"")</f>
        <v/>
      </c>
      <c r="K202" s="150" t="str">
        <f>IFERROR(VLOOKUP(D202,色々!P:R,3,0),"")</f>
        <v/>
      </c>
      <c r="L202" s="150" t="str">
        <f>IFERROR(VLOOKUP(D202,色々!A:B,2,0),"")</f>
        <v/>
      </c>
      <c r="M202" s="150" t="str">
        <f t="shared" si="6"/>
        <v/>
      </c>
      <c r="N202" s="150" t="str">
        <f>IFERROR(VLOOKUP(E202,クラス!B:C,2,0),"")</f>
        <v/>
      </c>
      <c r="O202" s="150" t="str">
        <f>IFERROR(VLOOKUP(F202,色々!P:Q,2,0),"")</f>
        <v/>
      </c>
      <c r="P202" s="150" t="str">
        <f>IFERROR(VLOOKUP(G202,色々!D:E,2,0),"")</f>
        <v/>
      </c>
      <c r="Q202" s="150" t="str">
        <f t="shared" si="7"/>
        <v xml:space="preserve">   </v>
      </c>
    </row>
    <row r="203" spans="1:17" ht="15" customHeight="1" x14ac:dyDescent="0.15">
      <c r="A203" s="150" t="str">
        <f>IFERROR(プログラム[[#This Row],[競技番号]],"")</f>
        <v/>
      </c>
      <c r="B203" s="150" t="str">
        <f>IFERROR(プログラム[[#This Row],[組数]],"")</f>
        <v/>
      </c>
      <c r="C203" s="150" t="str">
        <f>IFERROR(プログラム[[#This Row],[種目コード]],"")</f>
        <v/>
      </c>
      <c r="D203" s="150" t="str">
        <f>IFERROR(プログラム[[#This Row],[距離コード]],"")</f>
        <v/>
      </c>
      <c r="E203" s="150" t="str">
        <f>IFERROR(プログラム[[#This Row],[クラス番号]],"")</f>
        <v/>
      </c>
      <c r="F203" s="150" t="str">
        <f>IFERROR(プログラム[[#This Row],[性別コード]],"")</f>
        <v/>
      </c>
      <c r="G203" s="150" t="str">
        <f>IFERROR(プログラム[[#This Row],[予決コード]],"")</f>
        <v/>
      </c>
      <c r="H203" s="153" t="str">
        <f>IFERROR(プログラム[[#This Row],[日付]],"")</f>
        <v/>
      </c>
      <c r="I203" s="150" t="str">
        <f>IFERROR(プログラム[[#This Row],[予選競技番号]],"")</f>
        <v/>
      </c>
      <c r="J203" s="150" t="str">
        <f>IFERROR(VLOOKUP(C203,色々!L:M,2,0),"")</f>
        <v/>
      </c>
      <c r="K203" s="150" t="str">
        <f>IFERROR(VLOOKUP(D203,色々!P:R,3,0),"")</f>
        <v/>
      </c>
      <c r="L203" s="150" t="str">
        <f>IFERROR(VLOOKUP(D203,色々!A:B,2,0),"")</f>
        <v/>
      </c>
      <c r="M203" s="150" t="str">
        <f t="shared" si="6"/>
        <v/>
      </c>
      <c r="N203" s="150" t="str">
        <f>IFERROR(VLOOKUP(E203,クラス!B:C,2,0),"")</f>
        <v/>
      </c>
      <c r="O203" s="150" t="str">
        <f>IFERROR(VLOOKUP(F203,色々!P:Q,2,0),"")</f>
        <v/>
      </c>
      <c r="P203" s="150" t="str">
        <f>IFERROR(VLOOKUP(G203,色々!D:E,2,0),"")</f>
        <v/>
      </c>
      <c r="Q203" s="150" t="str">
        <f t="shared" si="7"/>
        <v xml:space="preserve">   </v>
      </c>
    </row>
    <row r="204" spans="1:17" ht="15" customHeight="1" x14ac:dyDescent="0.15">
      <c r="A204" s="150" t="str">
        <f>IFERROR(プログラム[[#This Row],[競技番号]],"")</f>
        <v/>
      </c>
      <c r="B204" s="150" t="str">
        <f>IFERROR(プログラム[[#This Row],[組数]],"")</f>
        <v/>
      </c>
      <c r="C204" s="150" t="str">
        <f>IFERROR(プログラム[[#This Row],[種目コード]],"")</f>
        <v/>
      </c>
      <c r="D204" s="150" t="str">
        <f>IFERROR(プログラム[[#This Row],[距離コード]],"")</f>
        <v/>
      </c>
      <c r="E204" s="150" t="str">
        <f>IFERROR(プログラム[[#This Row],[クラス番号]],"")</f>
        <v/>
      </c>
      <c r="F204" s="150" t="str">
        <f>IFERROR(プログラム[[#This Row],[性別コード]],"")</f>
        <v/>
      </c>
      <c r="G204" s="150" t="str">
        <f>IFERROR(プログラム[[#This Row],[予決コード]],"")</f>
        <v/>
      </c>
      <c r="H204" s="153" t="str">
        <f>IFERROR(プログラム[[#This Row],[日付]],"")</f>
        <v/>
      </c>
      <c r="I204" s="150" t="str">
        <f>IFERROR(プログラム[[#This Row],[予選競技番号]],"")</f>
        <v/>
      </c>
      <c r="J204" s="150" t="str">
        <f>IFERROR(VLOOKUP(C204,色々!L:M,2,0),"")</f>
        <v/>
      </c>
      <c r="K204" s="150" t="str">
        <f>IFERROR(VLOOKUP(D204,色々!P:R,3,0),"")</f>
        <v/>
      </c>
      <c r="L204" s="150" t="str">
        <f>IFERROR(VLOOKUP(D204,色々!A:B,2,0),"")</f>
        <v/>
      </c>
      <c r="M204" s="150" t="str">
        <f t="shared" si="6"/>
        <v/>
      </c>
      <c r="N204" s="150" t="str">
        <f>IFERROR(VLOOKUP(E204,クラス!B:C,2,0),"")</f>
        <v/>
      </c>
      <c r="O204" s="150" t="str">
        <f>IFERROR(VLOOKUP(F204,色々!P:Q,2,0),"")</f>
        <v/>
      </c>
      <c r="P204" s="150" t="str">
        <f>IFERROR(VLOOKUP(G204,色々!D:E,2,0),"")</f>
        <v/>
      </c>
      <c r="Q204" s="150" t="str">
        <f t="shared" si="7"/>
        <v xml:space="preserve">   </v>
      </c>
    </row>
    <row r="205" spans="1:17" ht="15" customHeight="1" x14ac:dyDescent="0.15">
      <c r="A205" s="150" t="str">
        <f>IFERROR(プログラム[[#This Row],[競技番号]],"")</f>
        <v/>
      </c>
      <c r="B205" s="150" t="str">
        <f>IFERROR(プログラム[[#This Row],[組数]],"")</f>
        <v/>
      </c>
      <c r="C205" s="150" t="str">
        <f>IFERROR(プログラム[[#This Row],[種目コード]],"")</f>
        <v/>
      </c>
      <c r="D205" s="150" t="str">
        <f>IFERROR(プログラム[[#This Row],[距離コード]],"")</f>
        <v/>
      </c>
      <c r="E205" s="150" t="str">
        <f>IFERROR(プログラム[[#This Row],[クラス番号]],"")</f>
        <v/>
      </c>
      <c r="F205" s="150" t="str">
        <f>IFERROR(プログラム[[#This Row],[性別コード]],"")</f>
        <v/>
      </c>
      <c r="G205" s="150" t="str">
        <f>IFERROR(プログラム[[#This Row],[予決コード]],"")</f>
        <v/>
      </c>
      <c r="H205" s="153" t="str">
        <f>IFERROR(プログラム[[#This Row],[日付]],"")</f>
        <v/>
      </c>
      <c r="I205" s="150" t="str">
        <f>IFERROR(プログラム[[#This Row],[予選競技番号]],"")</f>
        <v/>
      </c>
      <c r="J205" s="150" t="str">
        <f>IFERROR(VLOOKUP(C205,色々!L:M,2,0),"")</f>
        <v/>
      </c>
      <c r="K205" s="150" t="str">
        <f>IFERROR(VLOOKUP(D205,色々!P:R,3,0),"")</f>
        <v/>
      </c>
      <c r="L205" s="150" t="str">
        <f>IFERROR(VLOOKUP(D205,色々!A:B,2,0),"")</f>
        <v/>
      </c>
      <c r="M205" s="150" t="str">
        <f t="shared" si="6"/>
        <v/>
      </c>
      <c r="N205" s="150" t="str">
        <f>IFERROR(VLOOKUP(E205,クラス!B:C,2,0),"")</f>
        <v/>
      </c>
      <c r="O205" s="150" t="str">
        <f>IFERROR(VLOOKUP(F205,色々!P:Q,2,0),"")</f>
        <v/>
      </c>
      <c r="P205" s="150" t="str">
        <f>IFERROR(VLOOKUP(G205,色々!D:E,2,0),"")</f>
        <v/>
      </c>
      <c r="Q205" s="150" t="str">
        <f t="shared" si="7"/>
        <v xml:space="preserve">   </v>
      </c>
    </row>
    <row r="206" spans="1:17" ht="15" customHeight="1" x14ac:dyDescent="0.15">
      <c r="A206" s="150" t="str">
        <f>IFERROR(プログラム[[#This Row],[競技番号]],"")</f>
        <v/>
      </c>
      <c r="B206" s="150" t="str">
        <f>IFERROR(プログラム[[#This Row],[組数]],"")</f>
        <v/>
      </c>
      <c r="C206" s="150" t="str">
        <f>IFERROR(プログラム[[#This Row],[種目コード]],"")</f>
        <v/>
      </c>
      <c r="D206" s="150" t="str">
        <f>IFERROR(プログラム[[#This Row],[距離コード]],"")</f>
        <v/>
      </c>
      <c r="E206" s="150" t="str">
        <f>IFERROR(プログラム[[#This Row],[クラス番号]],"")</f>
        <v/>
      </c>
      <c r="F206" s="150" t="str">
        <f>IFERROR(プログラム[[#This Row],[性別コード]],"")</f>
        <v/>
      </c>
      <c r="G206" s="150" t="str">
        <f>IFERROR(プログラム[[#This Row],[予決コード]],"")</f>
        <v/>
      </c>
      <c r="H206" s="153" t="str">
        <f>IFERROR(プログラム[[#This Row],[日付]],"")</f>
        <v/>
      </c>
      <c r="I206" s="150" t="str">
        <f>IFERROR(プログラム[[#This Row],[予選競技番号]],"")</f>
        <v/>
      </c>
      <c r="J206" s="150" t="str">
        <f>IFERROR(VLOOKUP(C206,色々!L:M,2,0),"")</f>
        <v/>
      </c>
      <c r="K206" s="150" t="str">
        <f>IFERROR(VLOOKUP(D206,色々!P:R,3,0),"")</f>
        <v/>
      </c>
      <c r="L206" s="150" t="str">
        <f>IFERROR(VLOOKUP(D206,色々!A:B,2,0),"")</f>
        <v/>
      </c>
      <c r="M206" s="150" t="str">
        <f t="shared" si="6"/>
        <v/>
      </c>
      <c r="N206" s="150" t="str">
        <f>IFERROR(VLOOKUP(E206,クラス!B:C,2,0),"")</f>
        <v/>
      </c>
      <c r="O206" s="150" t="str">
        <f>IFERROR(VLOOKUP(F206,色々!P:Q,2,0),"")</f>
        <v/>
      </c>
      <c r="P206" s="150" t="str">
        <f>IFERROR(VLOOKUP(G206,色々!D:E,2,0),"")</f>
        <v/>
      </c>
      <c r="Q206" s="150" t="str">
        <f t="shared" si="7"/>
        <v xml:space="preserve">   </v>
      </c>
    </row>
    <row r="207" spans="1:17" ht="15" customHeight="1" x14ac:dyDescent="0.15">
      <c r="A207" s="150" t="str">
        <f>IFERROR(プログラム[[#This Row],[競技番号]],"")</f>
        <v/>
      </c>
      <c r="B207" s="150" t="str">
        <f>IFERROR(プログラム[[#This Row],[組数]],"")</f>
        <v/>
      </c>
      <c r="C207" s="150" t="str">
        <f>IFERROR(プログラム[[#This Row],[種目コード]],"")</f>
        <v/>
      </c>
      <c r="D207" s="150" t="str">
        <f>IFERROR(プログラム[[#This Row],[距離コード]],"")</f>
        <v/>
      </c>
      <c r="E207" s="150" t="str">
        <f>IFERROR(プログラム[[#This Row],[クラス番号]],"")</f>
        <v/>
      </c>
      <c r="F207" s="150" t="str">
        <f>IFERROR(プログラム[[#This Row],[性別コード]],"")</f>
        <v/>
      </c>
      <c r="G207" s="150" t="str">
        <f>IFERROR(プログラム[[#This Row],[予決コード]],"")</f>
        <v/>
      </c>
      <c r="H207" s="153" t="str">
        <f>IFERROR(プログラム[[#This Row],[日付]],"")</f>
        <v/>
      </c>
      <c r="I207" s="150" t="str">
        <f>IFERROR(プログラム[[#This Row],[予選競技番号]],"")</f>
        <v/>
      </c>
      <c r="J207" s="150" t="str">
        <f>IFERROR(VLOOKUP(C207,色々!L:M,2,0),"")</f>
        <v/>
      </c>
      <c r="K207" s="150" t="str">
        <f>IFERROR(VLOOKUP(D207,色々!P:R,3,0),"")</f>
        <v/>
      </c>
      <c r="L207" s="150" t="str">
        <f>IFERROR(VLOOKUP(D207,色々!A:B,2,0),"")</f>
        <v/>
      </c>
      <c r="M207" s="150" t="str">
        <f t="shared" si="6"/>
        <v/>
      </c>
      <c r="N207" s="150" t="str">
        <f>IFERROR(VLOOKUP(E207,クラス!B:C,2,0),"")</f>
        <v/>
      </c>
      <c r="O207" s="150" t="str">
        <f>IFERROR(VLOOKUP(F207,色々!P:Q,2,0),"")</f>
        <v/>
      </c>
      <c r="P207" s="150" t="str">
        <f>IFERROR(VLOOKUP(G207,色々!D:E,2,0),"")</f>
        <v/>
      </c>
      <c r="Q207" s="150" t="str">
        <f t="shared" si="7"/>
        <v xml:space="preserve">   </v>
      </c>
    </row>
    <row r="208" spans="1:17" ht="15" customHeight="1" x14ac:dyDescent="0.15">
      <c r="A208" s="150" t="str">
        <f>IFERROR(プログラム[[#This Row],[競技番号]],"")</f>
        <v/>
      </c>
      <c r="B208" s="150" t="str">
        <f>IFERROR(プログラム[[#This Row],[組数]],"")</f>
        <v/>
      </c>
      <c r="C208" s="150" t="str">
        <f>IFERROR(プログラム[[#This Row],[種目コード]],"")</f>
        <v/>
      </c>
      <c r="D208" s="150" t="str">
        <f>IFERROR(プログラム[[#This Row],[距離コード]],"")</f>
        <v/>
      </c>
      <c r="E208" s="150" t="str">
        <f>IFERROR(プログラム[[#This Row],[クラス番号]],"")</f>
        <v/>
      </c>
      <c r="F208" s="150" t="str">
        <f>IFERROR(プログラム[[#This Row],[性別コード]],"")</f>
        <v/>
      </c>
      <c r="G208" s="150" t="str">
        <f>IFERROR(プログラム[[#This Row],[予決コード]],"")</f>
        <v/>
      </c>
      <c r="H208" s="153" t="str">
        <f>IFERROR(プログラム[[#This Row],[日付]],"")</f>
        <v/>
      </c>
      <c r="I208" s="150" t="str">
        <f>IFERROR(プログラム[[#This Row],[予選競技番号]],"")</f>
        <v/>
      </c>
      <c r="J208" s="150" t="str">
        <f>IFERROR(VLOOKUP(C208,色々!L:M,2,0),"")</f>
        <v/>
      </c>
      <c r="K208" s="150" t="str">
        <f>IFERROR(VLOOKUP(D208,色々!P:R,3,0),"")</f>
        <v/>
      </c>
      <c r="L208" s="150" t="str">
        <f>IFERROR(VLOOKUP(D208,色々!A:B,2,0),"")</f>
        <v/>
      </c>
      <c r="M208" s="150" t="str">
        <f t="shared" si="6"/>
        <v/>
      </c>
      <c r="N208" s="150" t="str">
        <f>IFERROR(VLOOKUP(E208,クラス!B:C,2,0),"")</f>
        <v/>
      </c>
      <c r="O208" s="150" t="str">
        <f>IFERROR(VLOOKUP(F208,色々!P:Q,2,0),"")</f>
        <v/>
      </c>
      <c r="P208" s="150" t="str">
        <f>IFERROR(VLOOKUP(G208,色々!D:E,2,0),"")</f>
        <v/>
      </c>
      <c r="Q208" s="150" t="str">
        <f t="shared" si="7"/>
        <v xml:space="preserve">   </v>
      </c>
    </row>
    <row r="209" spans="1:17" ht="15" customHeight="1" x14ac:dyDescent="0.15">
      <c r="A209" s="150" t="str">
        <f>IFERROR(プログラム[[#This Row],[競技番号]],"")</f>
        <v/>
      </c>
      <c r="B209" s="150" t="str">
        <f>IFERROR(プログラム[[#This Row],[組数]],"")</f>
        <v/>
      </c>
      <c r="C209" s="150" t="str">
        <f>IFERROR(プログラム[[#This Row],[種目コード]],"")</f>
        <v/>
      </c>
      <c r="D209" s="150" t="str">
        <f>IFERROR(プログラム[[#This Row],[距離コード]],"")</f>
        <v/>
      </c>
      <c r="E209" s="150" t="str">
        <f>IFERROR(プログラム[[#This Row],[クラス番号]],"")</f>
        <v/>
      </c>
      <c r="F209" s="150" t="str">
        <f>IFERROR(プログラム[[#This Row],[性別コード]],"")</f>
        <v/>
      </c>
      <c r="G209" s="150" t="str">
        <f>IFERROR(プログラム[[#This Row],[予決コード]],"")</f>
        <v/>
      </c>
      <c r="H209" s="153" t="str">
        <f>IFERROR(プログラム[[#This Row],[日付]],"")</f>
        <v/>
      </c>
      <c r="I209" s="150" t="str">
        <f>IFERROR(プログラム[[#This Row],[予選競技番号]],"")</f>
        <v/>
      </c>
      <c r="J209" s="150" t="str">
        <f>IFERROR(VLOOKUP(C209,色々!L:M,2,0),"")</f>
        <v/>
      </c>
      <c r="K209" s="150" t="str">
        <f>IFERROR(VLOOKUP(D209,色々!P:R,3,0),"")</f>
        <v/>
      </c>
      <c r="L209" s="150" t="str">
        <f>IFERROR(VLOOKUP(D209,色々!A:B,2,0),"")</f>
        <v/>
      </c>
      <c r="M209" s="150" t="str">
        <f t="shared" si="6"/>
        <v/>
      </c>
      <c r="N209" s="150" t="str">
        <f>IFERROR(VLOOKUP(E209,クラス!B:C,2,0),"")</f>
        <v/>
      </c>
      <c r="O209" s="150" t="str">
        <f>IFERROR(VLOOKUP(F209,色々!P:Q,2,0),"")</f>
        <v/>
      </c>
      <c r="P209" s="150" t="str">
        <f>IFERROR(VLOOKUP(G209,色々!D:E,2,0),"")</f>
        <v/>
      </c>
      <c r="Q209" s="150" t="str">
        <f t="shared" si="7"/>
        <v xml:space="preserve">   </v>
      </c>
    </row>
    <row r="210" spans="1:17" ht="15" customHeight="1" x14ac:dyDescent="0.15">
      <c r="A210" s="150" t="str">
        <f>IFERROR(プログラム[[#This Row],[競技番号]],"")</f>
        <v/>
      </c>
      <c r="B210" s="150" t="str">
        <f>IFERROR(プログラム[[#This Row],[組数]],"")</f>
        <v/>
      </c>
      <c r="C210" s="150" t="str">
        <f>IFERROR(プログラム[[#This Row],[種目コード]],"")</f>
        <v/>
      </c>
      <c r="D210" s="150" t="str">
        <f>IFERROR(プログラム[[#This Row],[距離コード]],"")</f>
        <v/>
      </c>
      <c r="E210" s="150" t="str">
        <f>IFERROR(プログラム[[#This Row],[クラス番号]],"")</f>
        <v/>
      </c>
      <c r="F210" s="150" t="str">
        <f>IFERROR(プログラム[[#This Row],[性別コード]],"")</f>
        <v/>
      </c>
      <c r="G210" s="150" t="str">
        <f>IFERROR(プログラム[[#This Row],[予決コード]],"")</f>
        <v/>
      </c>
      <c r="H210" s="153" t="str">
        <f>IFERROR(プログラム[[#This Row],[日付]],"")</f>
        <v/>
      </c>
      <c r="I210" s="150" t="str">
        <f>IFERROR(プログラム[[#This Row],[予選競技番号]],"")</f>
        <v/>
      </c>
      <c r="J210" s="150" t="str">
        <f>IFERROR(VLOOKUP(C210,色々!L:M,2,0),"")</f>
        <v/>
      </c>
      <c r="K210" s="150" t="str">
        <f>IFERROR(VLOOKUP(D210,色々!P:R,3,0),"")</f>
        <v/>
      </c>
      <c r="L210" s="150" t="str">
        <f>IFERROR(VLOOKUP(D210,色々!A:B,2,0),"")</f>
        <v/>
      </c>
      <c r="M210" s="150" t="str">
        <f t="shared" si="6"/>
        <v/>
      </c>
      <c r="N210" s="150" t="str">
        <f>IFERROR(VLOOKUP(E210,クラス!B:C,2,0),"")</f>
        <v/>
      </c>
      <c r="O210" s="150" t="str">
        <f>IFERROR(VLOOKUP(F210,色々!P:Q,2,0),"")</f>
        <v/>
      </c>
      <c r="P210" s="150" t="str">
        <f>IFERROR(VLOOKUP(G210,色々!D:E,2,0),"")</f>
        <v/>
      </c>
      <c r="Q210" s="150" t="str">
        <f t="shared" si="7"/>
        <v xml:space="preserve">   </v>
      </c>
    </row>
    <row r="211" spans="1:17" ht="15" customHeight="1" x14ac:dyDescent="0.15">
      <c r="A211" s="150" t="str">
        <f>IFERROR(プログラム[[#This Row],[競技番号]],"")</f>
        <v/>
      </c>
      <c r="B211" s="150" t="str">
        <f>IFERROR(プログラム[[#This Row],[組数]],"")</f>
        <v/>
      </c>
      <c r="C211" s="150" t="str">
        <f>IFERROR(プログラム[[#This Row],[種目コード]],"")</f>
        <v/>
      </c>
      <c r="D211" s="150" t="str">
        <f>IFERROR(プログラム[[#This Row],[距離コード]],"")</f>
        <v/>
      </c>
      <c r="E211" s="150" t="str">
        <f>IFERROR(プログラム[[#This Row],[クラス番号]],"")</f>
        <v/>
      </c>
      <c r="F211" s="150" t="str">
        <f>IFERROR(プログラム[[#This Row],[性別コード]],"")</f>
        <v/>
      </c>
      <c r="G211" s="150" t="str">
        <f>IFERROR(プログラム[[#This Row],[予決コード]],"")</f>
        <v/>
      </c>
      <c r="H211" s="153" t="str">
        <f>IFERROR(プログラム[[#This Row],[日付]],"")</f>
        <v/>
      </c>
      <c r="I211" s="150" t="str">
        <f>IFERROR(プログラム[[#This Row],[予選競技番号]],"")</f>
        <v/>
      </c>
      <c r="J211" s="150" t="str">
        <f>IFERROR(VLOOKUP(C211,色々!L:M,2,0),"")</f>
        <v/>
      </c>
      <c r="K211" s="150" t="str">
        <f>IFERROR(VLOOKUP(D211,色々!P:R,3,0),"")</f>
        <v/>
      </c>
      <c r="L211" s="150" t="str">
        <f>IFERROR(VLOOKUP(D211,色々!A:B,2,0),"")</f>
        <v/>
      </c>
      <c r="M211" s="150" t="str">
        <f t="shared" si="6"/>
        <v/>
      </c>
      <c r="N211" s="150" t="str">
        <f>IFERROR(VLOOKUP(E211,クラス!B:C,2,0),"")</f>
        <v/>
      </c>
      <c r="O211" s="150" t="str">
        <f>IFERROR(VLOOKUP(F211,色々!P:Q,2,0),"")</f>
        <v/>
      </c>
      <c r="P211" s="150" t="str">
        <f>IFERROR(VLOOKUP(G211,色々!D:E,2,0),"")</f>
        <v/>
      </c>
      <c r="Q211" s="150" t="str">
        <f t="shared" si="7"/>
        <v xml:space="preserve">   </v>
      </c>
    </row>
    <row r="212" spans="1:17" ht="15" customHeight="1" x14ac:dyDescent="0.15">
      <c r="A212" s="150" t="str">
        <f>IFERROR(プログラム[[#This Row],[競技番号]],"")</f>
        <v/>
      </c>
      <c r="B212" s="150" t="str">
        <f>IFERROR(プログラム[[#This Row],[組数]],"")</f>
        <v/>
      </c>
      <c r="C212" s="150" t="str">
        <f>IFERROR(プログラム[[#This Row],[種目コード]],"")</f>
        <v/>
      </c>
      <c r="D212" s="150" t="str">
        <f>IFERROR(プログラム[[#This Row],[距離コード]],"")</f>
        <v/>
      </c>
      <c r="E212" s="150" t="str">
        <f>IFERROR(プログラム[[#This Row],[クラス番号]],"")</f>
        <v/>
      </c>
      <c r="F212" s="150" t="str">
        <f>IFERROR(プログラム[[#This Row],[性別コード]],"")</f>
        <v/>
      </c>
      <c r="G212" s="150" t="str">
        <f>IFERROR(プログラム[[#This Row],[予決コード]],"")</f>
        <v/>
      </c>
      <c r="H212" s="153" t="str">
        <f>IFERROR(プログラム[[#This Row],[日付]],"")</f>
        <v/>
      </c>
      <c r="I212" s="150" t="str">
        <f>IFERROR(プログラム[[#This Row],[予選競技番号]],"")</f>
        <v/>
      </c>
      <c r="J212" s="150" t="str">
        <f>IFERROR(VLOOKUP(C212,色々!L:M,2,0),"")</f>
        <v/>
      </c>
      <c r="K212" s="150" t="str">
        <f>IFERROR(VLOOKUP(D212,色々!P:R,3,0),"")</f>
        <v/>
      </c>
      <c r="L212" s="150" t="str">
        <f>IFERROR(VLOOKUP(D212,色々!A:B,2,0),"")</f>
        <v/>
      </c>
      <c r="M212" s="150" t="str">
        <f t="shared" si="6"/>
        <v/>
      </c>
      <c r="N212" s="150" t="str">
        <f>IFERROR(VLOOKUP(E212,クラス!B:C,2,0),"")</f>
        <v/>
      </c>
      <c r="O212" s="150" t="str">
        <f>IFERROR(VLOOKUP(F212,色々!P:Q,2,0),"")</f>
        <v/>
      </c>
      <c r="P212" s="150" t="str">
        <f>IFERROR(VLOOKUP(G212,色々!D:E,2,0),"")</f>
        <v/>
      </c>
      <c r="Q212" s="150" t="str">
        <f t="shared" si="7"/>
        <v xml:space="preserve">   </v>
      </c>
    </row>
    <row r="213" spans="1:17" ht="15" customHeight="1" x14ac:dyDescent="0.15">
      <c r="A213" s="150" t="str">
        <f>IFERROR(プログラム[[#This Row],[競技番号]],"")</f>
        <v/>
      </c>
      <c r="B213" s="150" t="str">
        <f>IFERROR(プログラム[[#This Row],[組数]],"")</f>
        <v/>
      </c>
      <c r="C213" s="150" t="str">
        <f>IFERROR(プログラム[[#This Row],[種目コード]],"")</f>
        <v/>
      </c>
      <c r="D213" s="150" t="str">
        <f>IFERROR(プログラム[[#This Row],[距離コード]],"")</f>
        <v/>
      </c>
      <c r="E213" s="150" t="str">
        <f>IFERROR(プログラム[[#This Row],[クラス番号]],"")</f>
        <v/>
      </c>
      <c r="F213" s="150" t="str">
        <f>IFERROR(プログラム[[#This Row],[性別コード]],"")</f>
        <v/>
      </c>
      <c r="G213" s="150" t="str">
        <f>IFERROR(プログラム[[#This Row],[予決コード]],"")</f>
        <v/>
      </c>
      <c r="H213" s="153" t="str">
        <f>IFERROR(プログラム[[#This Row],[日付]],"")</f>
        <v/>
      </c>
      <c r="I213" s="150" t="str">
        <f>IFERROR(プログラム[[#This Row],[予選競技番号]],"")</f>
        <v/>
      </c>
      <c r="J213" s="150" t="str">
        <f>IFERROR(VLOOKUP(C213,色々!L:M,2,0),"")</f>
        <v/>
      </c>
      <c r="K213" s="150" t="str">
        <f>IFERROR(VLOOKUP(D213,色々!P:R,3,0),"")</f>
        <v/>
      </c>
      <c r="L213" s="150" t="str">
        <f>IFERROR(VLOOKUP(D213,色々!A:B,2,0),"")</f>
        <v/>
      </c>
      <c r="M213" s="150" t="str">
        <f t="shared" si="6"/>
        <v/>
      </c>
      <c r="N213" s="150" t="str">
        <f>IFERROR(VLOOKUP(E213,クラス!B:C,2,0),"")</f>
        <v/>
      </c>
      <c r="O213" s="150" t="str">
        <f>IFERROR(VLOOKUP(F213,色々!P:Q,2,0),"")</f>
        <v/>
      </c>
      <c r="P213" s="150" t="str">
        <f>IFERROR(VLOOKUP(G213,色々!D:E,2,0),"")</f>
        <v/>
      </c>
      <c r="Q213" s="150" t="str">
        <f t="shared" si="7"/>
        <v xml:space="preserve">   </v>
      </c>
    </row>
    <row r="214" spans="1:17" ht="15" customHeight="1" x14ac:dyDescent="0.15">
      <c r="A214" s="150" t="str">
        <f>IFERROR(プログラム[[#This Row],[競技番号]],"")</f>
        <v/>
      </c>
      <c r="B214" s="150" t="str">
        <f>IFERROR(プログラム[[#This Row],[組数]],"")</f>
        <v/>
      </c>
      <c r="C214" s="150" t="str">
        <f>IFERROR(プログラム[[#This Row],[種目コード]],"")</f>
        <v/>
      </c>
      <c r="D214" s="150" t="str">
        <f>IFERROR(プログラム[[#This Row],[距離コード]],"")</f>
        <v/>
      </c>
      <c r="E214" s="150" t="str">
        <f>IFERROR(プログラム[[#This Row],[クラス番号]],"")</f>
        <v/>
      </c>
      <c r="F214" s="150" t="str">
        <f>IFERROR(プログラム[[#This Row],[性別コード]],"")</f>
        <v/>
      </c>
      <c r="G214" s="150" t="str">
        <f>IFERROR(プログラム[[#This Row],[予決コード]],"")</f>
        <v/>
      </c>
      <c r="H214" s="153" t="str">
        <f>IFERROR(プログラム[[#This Row],[日付]],"")</f>
        <v/>
      </c>
      <c r="I214" s="150" t="str">
        <f>IFERROR(プログラム[[#This Row],[予選競技番号]],"")</f>
        <v/>
      </c>
      <c r="J214" s="150" t="str">
        <f>IFERROR(VLOOKUP(C214,色々!L:M,2,0),"")</f>
        <v/>
      </c>
      <c r="K214" s="150" t="str">
        <f>IFERROR(VLOOKUP(D214,色々!P:R,3,0),"")</f>
        <v/>
      </c>
      <c r="L214" s="150" t="str">
        <f>IFERROR(VLOOKUP(D214,色々!A:B,2,0),"")</f>
        <v/>
      </c>
      <c r="M214" s="150" t="str">
        <f t="shared" si="6"/>
        <v/>
      </c>
      <c r="N214" s="150" t="str">
        <f>IFERROR(VLOOKUP(E214,クラス!B:C,2,0),"")</f>
        <v/>
      </c>
      <c r="O214" s="150" t="str">
        <f>IFERROR(VLOOKUP(F214,色々!P:Q,2,0),"")</f>
        <v/>
      </c>
      <c r="P214" s="150" t="str">
        <f>IFERROR(VLOOKUP(G214,色々!D:E,2,0),"")</f>
        <v/>
      </c>
      <c r="Q214" s="150" t="str">
        <f t="shared" si="7"/>
        <v xml:space="preserve">   </v>
      </c>
    </row>
    <row r="215" spans="1:17" ht="15" customHeight="1" x14ac:dyDescent="0.15">
      <c r="A215" t="str">
        <f>IFERROR(プログラム[[#This Row],[競技番号]],"")</f>
        <v/>
      </c>
      <c r="B215" t="str">
        <f>IFERROR(プログラム[[#This Row],[組数]],"")</f>
        <v/>
      </c>
      <c r="C215" t="str">
        <f>IFERROR(プログラム[[#This Row],[種目コード]],"")</f>
        <v/>
      </c>
      <c r="D215" t="str">
        <f>IFERROR(プログラム[[#This Row],[距離コード]],"")</f>
        <v/>
      </c>
      <c r="E215" t="str">
        <f>IFERROR(プログラム[[#This Row],[クラス番号]],"")</f>
        <v/>
      </c>
      <c r="F215" t="str">
        <f>IFERROR(プログラム[[#This Row],[性別コード]],"")</f>
        <v/>
      </c>
      <c r="G215" t="str">
        <f>IFERROR(プログラム[[#This Row],[予決コード]],"")</f>
        <v/>
      </c>
      <c r="H215" s="5" t="str">
        <f>IFERROR(プログラム[[#This Row],[日付]],"")</f>
        <v/>
      </c>
      <c r="I215" t="str">
        <f>IFERROR(プログラム[[#This Row],[予選競技番号]],"")</f>
        <v/>
      </c>
      <c r="J215" t="str">
        <f>IFERROR(VLOOKUP(C215,色々!L:M,2,0),"")</f>
        <v/>
      </c>
      <c r="K215" t="str">
        <f>IFERROR(VLOOKUP(D215,色々!P:R,3,0),"")</f>
        <v/>
      </c>
      <c r="L215" t="str">
        <f>IFERROR(VLOOKUP(D215,色々!A:B,2,0),"")</f>
        <v/>
      </c>
      <c r="M215" t="str">
        <f t="shared" si="6"/>
        <v/>
      </c>
      <c r="N215" t="str">
        <f>IFERROR(VLOOKUP(E215,クラス!B:C,2,0),"")</f>
        <v/>
      </c>
      <c r="O215" t="str">
        <f>IFERROR(VLOOKUP(F215,色々!P:Q,2,0),"")</f>
        <v/>
      </c>
      <c r="P215" t="str">
        <f>IFERROR(VLOOKUP(G215,色々!D:E,2,0),"")</f>
        <v/>
      </c>
      <c r="Q215" t="str">
        <f t="shared" si="7"/>
        <v xml:space="preserve">   </v>
      </c>
    </row>
    <row r="216" spans="1:17" ht="15" customHeight="1" x14ac:dyDescent="0.15">
      <c r="A216" t="str">
        <f>IFERROR(プログラム[[#This Row],[競技番号]],"")</f>
        <v/>
      </c>
      <c r="B216" t="str">
        <f>IFERROR(プログラム[[#This Row],[組数]],"")</f>
        <v/>
      </c>
      <c r="C216" t="str">
        <f>IFERROR(プログラム[[#This Row],[種目コード]],"")</f>
        <v/>
      </c>
      <c r="D216" t="str">
        <f>IFERROR(プログラム[[#This Row],[距離コード]],"")</f>
        <v/>
      </c>
      <c r="E216" t="str">
        <f>IFERROR(プログラム[[#This Row],[クラス番号]],"")</f>
        <v/>
      </c>
      <c r="F216" t="str">
        <f>IFERROR(プログラム[[#This Row],[性別コード]],"")</f>
        <v/>
      </c>
      <c r="G216" t="str">
        <f>IFERROR(プログラム[[#This Row],[予決コード]],"")</f>
        <v/>
      </c>
      <c r="H216" s="5" t="str">
        <f>IFERROR(プログラム[[#This Row],[日付]],"")</f>
        <v/>
      </c>
      <c r="I216" t="str">
        <f>IFERROR(プログラム[[#This Row],[予選競技番号]],"")</f>
        <v/>
      </c>
      <c r="J216" t="str">
        <f>IFERROR(VLOOKUP(C216,色々!L:M,2,0),"")</f>
        <v/>
      </c>
      <c r="K216" t="str">
        <f>IFERROR(VLOOKUP(D216,色々!P:R,3,0),"")</f>
        <v/>
      </c>
      <c r="L216" t="str">
        <f>IFERROR(VLOOKUP(D216,色々!A:B,2,0),"")</f>
        <v/>
      </c>
      <c r="M216" t="str">
        <f t="shared" si="6"/>
        <v/>
      </c>
      <c r="N216" t="str">
        <f>IFERROR(VLOOKUP(E216,クラス!B:C,2,0),"")</f>
        <v/>
      </c>
      <c r="O216" t="str">
        <f>IFERROR(VLOOKUP(F216,色々!P:Q,2,0),"")</f>
        <v/>
      </c>
      <c r="P216" t="str">
        <f>IFERROR(VLOOKUP(G216,色々!D:E,2,0),"")</f>
        <v/>
      </c>
      <c r="Q216" t="str">
        <f t="shared" si="7"/>
        <v xml:space="preserve">   </v>
      </c>
    </row>
    <row r="217" spans="1:17" ht="15" customHeight="1" x14ac:dyDescent="0.15">
      <c r="A217" t="str">
        <f>IFERROR(プログラム[[#This Row],[競技番号]],"")</f>
        <v/>
      </c>
      <c r="B217" t="str">
        <f>IFERROR(プログラム[[#This Row],[組数]],"")</f>
        <v/>
      </c>
      <c r="C217" t="str">
        <f>IFERROR(プログラム[[#This Row],[種目コード]],"")</f>
        <v/>
      </c>
      <c r="D217" t="str">
        <f>IFERROR(プログラム[[#This Row],[距離コード]],"")</f>
        <v/>
      </c>
      <c r="E217" t="str">
        <f>IFERROR(プログラム[[#This Row],[クラス番号]],"")</f>
        <v/>
      </c>
      <c r="F217" t="str">
        <f>IFERROR(プログラム[[#This Row],[性別コード]],"")</f>
        <v/>
      </c>
      <c r="G217" t="str">
        <f>IFERROR(プログラム[[#This Row],[予決コード]],"")</f>
        <v/>
      </c>
      <c r="H217" s="5" t="str">
        <f>IFERROR(プログラム[[#This Row],[日付]],"")</f>
        <v/>
      </c>
      <c r="I217" t="str">
        <f>IFERROR(プログラム[[#This Row],[予選競技番号]],"")</f>
        <v/>
      </c>
      <c r="J217" t="str">
        <f>IFERROR(VLOOKUP(C217,色々!L:M,2,0),"")</f>
        <v/>
      </c>
      <c r="K217" t="str">
        <f>IFERROR(VLOOKUP(D217,色々!P:R,3,0),"")</f>
        <v/>
      </c>
      <c r="L217" t="str">
        <f>IFERROR(VLOOKUP(D217,色々!A:B,2,0),"")</f>
        <v/>
      </c>
      <c r="M217" t="str">
        <f t="shared" si="6"/>
        <v/>
      </c>
      <c r="N217" t="str">
        <f>IFERROR(VLOOKUP(E217,クラス!B:C,2,0),"")</f>
        <v/>
      </c>
      <c r="O217" t="str">
        <f>IFERROR(VLOOKUP(F217,色々!P:Q,2,0),"")</f>
        <v/>
      </c>
      <c r="P217" t="str">
        <f>IFERROR(VLOOKUP(G217,色々!D:E,2,0),"")</f>
        <v/>
      </c>
      <c r="Q217" t="str">
        <f t="shared" si="7"/>
        <v xml:space="preserve">   </v>
      </c>
    </row>
    <row r="218" spans="1:17" ht="15" customHeight="1" x14ac:dyDescent="0.15">
      <c r="A218" t="str">
        <f>IFERROR(プログラム[[#This Row],[競技番号]],"")</f>
        <v/>
      </c>
      <c r="B218" t="str">
        <f>IFERROR(プログラム[[#This Row],[組数]],"")</f>
        <v/>
      </c>
      <c r="C218" t="str">
        <f>IFERROR(プログラム[[#This Row],[種目コード]],"")</f>
        <v/>
      </c>
      <c r="D218" t="str">
        <f>IFERROR(プログラム[[#This Row],[距離コード]],"")</f>
        <v/>
      </c>
      <c r="E218" t="str">
        <f>IFERROR(プログラム[[#This Row],[クラス番号]],"")</f>
        <v/>
      </c>
      <c r="F218" t="str">
        <f>IFERROR(プログラム[[#This Row],[性別コード]],"")</f>
        <v/>
      </c>
      <c r="G218" t="str">
        <f>IFERROR(プログラム[[#This Row],[予決コード]],"")</f>
        <v/>
      </c>
      <c r="H218" s="5" t="str">
        <f>IFERROR(プログラム[[#This Row],[日付]],"")</f>
        <v/>
      </c>
      <c r="I218" t="str">
        <f>IFERROR(プログラム[[#This Row],[予選競技番号]],"")</f>
        <v/>
      </c>
      <c r="J218" t="str">
        <f>IFERROR(VLOOKUP(C218,色々!L:M,2,0),"")</f>
        <v/>
      </c>
      <c r="K218" t="str">
        <f>IFERROR(VLOOKUP(D218,色々!P:R,3,0),"")</f>
        <v/>
      </c>
      <c r="L218" t="str">
        <f>IFERROR(VLOOKUP(D218,色々!A:B,2,0),"")</f>
        <v/>
      </c>
      <c r="M218" t="str">
        <f t="shared" si="6"/>
        <v/>
      </c>
      <c r="N218" t="str">
        <f>IFERROR(VLOOKUP(E218,クラス!B:C,2,0),"")</f>
        <v/>
      </c>
      <c r="O218" t="str">
        <f>IFERROR(VLOOKUP(F218,色々!P:Q,2,0),"")</f>
        <v/>
      </c>
      <c r="P218" t="str">
        <f>IFERROR(VLOOKUP(G218,色々!D:E,2,0),"")</f>
        <v/>
      </c>
      <c r="Q218" t="str">
        <f t="shared" si="7"/>
        <v xml:space="preserve">   </v>
      </c>
    </row>
    <row r="219" spans="1:17" ht="15" customHeight="1" x14ac:dyDescent="0.15">
      <c r="A219" t="str">
        <f>IFERROR(プログラム[[#This Row],[競技番号]],"")</f>
        <v/>
      </c>
      <c r="B219" t="str">
        <f>IFERROR(プログラム[[#This Row],[組数]],"")</f>
        <v/>
      </c>
      <c r="C219" t="str">
        <f>IFERROR(プログラム[[#This Row],[種目コード]],"")</f>
        <v/>
      </c>
      <c r="D219" t="str">
        <f>IFERROR(プログラム[[#This Row],[距離コード]],"")</f>
        <v/>
      </c>
      <c r="E219" t="str">
        <f>IFERROR(プログラム[[#This Row],[クラス番号]],"")</f>
        <v/>
      </c>
      <c r="F219" t="str">
        <f>IFERROR(プログラム[[#This Row],[性別コード]],"")</f>
        <v/>
      </c>
      <c r="G219" t="str">
        <f>IFERROR(プログラム[[#This Row],[予決コード]],"")</f>
        <v/>
      </c>
      <c r="H219" s="5" t="str">
        <f>IFERROR(プログラム[[#This Row],[日付]],"")</f>
        <v/>
      </c>
      <c r="I219" t="str">
        <f>IFERROR(プログラム[[#This Row],[予選競技番号]],"")</f>
        <v/>
      </c>
      <c r="J219" t="str">
        <f>IFERROR(VLOOKUP(C219,色々!L:M,2,0),"")</f>
        <v/>
      </c>
      <c r="K219" t="str">
        <f>IFERROR(VLOOKUP(D219,色々!P:R,3,0),"")</f>
        <v/>
      </c>
      <c r="L219" t="str">
        <f>IFERROR(VLOOKUP(D219,色々!A:B,2,0),"")</f>
        <v/>
      </c>
      <c r="M219" t="str">
        <f t="shared" si="6"/>
        <v/>
      </c>
      <c r="N219" t="str">
        <f>IFERROR(VLOOKUP(E219,クラス!B:C,2,0),"")</f>
        <v/>
      </c>
      <c r="O219" t="str">
        <f>IFERROR(VLOOKUP(F219,色々!P:Q,2,0),"")</f>
        <v/>
      </c>
      <c r="P219" t="str">
        <f>IFERROR(VLOOKUP(G219,色々!D:E,2,0),"")</f>
        <v/>
      </c>
      <c r="Q219" t="str">
        <f t="shared" si="7"/>
        <v xml:space="preserve">   </v>
      </c>
    </row>
    <row r="220" spans="1:17" ht="15" customHeight="1" x14ac:dyDescent="0.15">
      <c r="A220" t="str">
        <f>IFERROR(プログラム[[#This Row],[競技番号]],"")</f>
        <v/>
      </c>
      <c r="B220" t="str">
        <f>IFERROR(プログラム[[#This Row],[組数]],"")</f>
        <v/>
      </c>
      <c r="C220" t="str">
        <f>IFERROR(プログラム[[#This Row],[種目コード]],"")</f>
        <v/>
      </c>
      <c r="D220" t="str">
        <f>IFERROR(プログラム[[#This Row],[距離コード]],"")</f>
        <v/>
      </c>
      <c r="E220" t="str">
        <f>IFERROR(プログラム[[#This Row],[クラス番号]],"")</f>
        <v/>
      </c>
      <c r="F220" t="str">
        <f>IFERROR(プログラム[[#This Row],[性別コード]],"")</f>
        <v/>
      </c>
      <c r="G220" t="str">
        <f>IFERROR(プログラム[[#This Row],[予決コード]],"")</f>
        <v/>
      </c>
      <c r="H220" s="5" t="str">
        <f>IFERROR(プログラム[[#This Row],[日付]],"")</f>
        <v/>
      </c>
      <c r="I220" t="str">
        <f>IFERROR(プログラム[[#This Row],[予選競技番号]],"")</f>
        <v/>
      </c>
      <c r="J220" t="str">
        <f>IFERROR(VLOOKUP(C220,色々!L:M,2,0),"")</f>
        <v/>
      </c>
      <c r="K220" t="str">
        <f>IFERROR(VLOOKUP(D220,色々!P:R,3,0),"")</f>
        <v/>
      </c>
      <c r="L220" t="str">
        <f>IFERROR(VLOOKUP(D220,色々!A:B,2,0),"")</f>
        <v/>
      </c>
      <c r="M220" t="str">
        <f t="shared" si="6"/>
        <v/>
      </c>
      <c r="N220" t="str">
        <f>IFERROR(VLOOKUP(E220,クラス!B:C,2,0),"")</f>
        <v/>
      </c>
      <c r="O220" t="str">
        <f>IFERROR(VLOOKUP(F220,色々!P:Q,2,0),"")</f>
        <v/>
      </c>
      <c r="P220" t="str">
        <f>IFERROR(VLOOKUP(G220,色々!D:E,2,0),"")</f>
        <v/>
      </c>
      <c r="Q220" t="str">
        <f t="shared" si="7"/>
        <v xml:space="preserve">   </v>
      </c>
    </row>
    <row r="221" spans="1:17" ht="15" customHeight="1" x14ac:dyDescent="0.15">
      <c r="A221" t="str">
        <f>IFERROR(プログラム[[#This Row],[競技番号]],"")</f>
        <v/>
      </c>
      <c r="B221" t="str">
        <f>IFERROR(プログラム[[#This Row],[組数]],"")</f>
        <v/>
      </c>
      <c r="C221" t="str">
        <f>IFERROR(プログラム[[#This Row],[種目コード]],"")</f>
        <v/>
      </c>
      <c r="D221" t="str">
        <f>IFERROR(プログラム[[#This Row],[距離コード]],"")</f>
        <v/>
      </c>
      <c r="E221" t="str">
        <f>IFERROR(プログラム[[#This Row],[クラス番号]],"")</f>
        <v/>
      </c>
      <c r="F221" t="str">
        <f>IFERROR(プログラム[[#This Row],[性別コード]],"")</f>
        <v/>
      </c>
      <c r="G221" t="str">
        <f>IFERROR(プログラム[[#This Row],[予決コード]],"")</f>
        <v/>
      </c>
      <c r="H221" s="5" t="str">
        <f>IFERROR(プログラム[[#This Row],[日付]],"")</f>
        <v/>
      </c>
      <c r="I221" t="str">
        <f>IFERROR(プログラム[[#This Row],[予選競技番号]],"")</f>
        <v/>
      </c>
      <c r="J221" t="str">
        <f>IFERROR(VLOOKUP(C221,色々!L:M,2,0),"")</f>
        <v/>
      </c>
      <c r="K221" t="str">
        <f>IFERROR(VLOOKUP(D221,色々!P:R,3,0),"")</f>
        <v/>
      </c>
      <c r="L221" t="str">
        <f>IFERROR(VLOOKUP(D221,色々!A:B,2,0),"")</f>
        <v/>
      </c>
      <c r="M221" t="str">
        <f t="shared" si="6"/>
        <v/>
      </c>
      <c r="N221" t="str">
        <f>IFERROR(VLOOKUP(E221,クラス!B:C,2,0),"")</f>
        <v/>
      </c>
      <c r="O221" t="str">
        <f>IFERROR(VLOOKUP(F221,色々!P:Q,2,0),"")</f>
        <v/>
      </c>
      <c r="P221" t="str">
        <f>IFERROR(VLOOKUP(G221,色々!D:E,2,0),"")</f>
        <v/>
      </c>
      <c r="Q221" t="str">
        <f t="shared" si="7"/>
        <v xml:space="preserve">   </v>
      </c>
    </row>
    <row r="222" spans="1:17" ht="15" customHeight="1" x14ac:dyDescent="0.15">
      <c r="A222" t="str">
        <f>IFERROR(プログラム[[#This Row],[競技番号]],"")</f>
        <v/>
      </c>
      <c r="B222" t="str">
        <f>IFERROR(プログラム[[#This Row],[組数]],"")</f>
        <v/>
      </c>
      <c r="C222" t="str">
        <f>IFERROR(プログラム[[#This Row],[種目コード]],"")</f>
        <v/>
      </c>
      <c r="D222" t="str">
        <f>IFERROR(プログラム[[#This Row],[距離コード]],"")</f>
        <v/>
      </c>
      <c r="E222" t="str">
        <f>IFERROR(プログラム[[#This Row],[クラス番号]],"")</f>
        <v/>
      </c>
      <c r="F222" t="str">
        <f>IFERROR(プログラム[[#This Row],[性別コード]],"")</f>
        <v/>
      </c>
      <c r="G222" t="str">
        <f>IFERROR(プログラム[[#This Row],[予決コード]],"")</f>
        <v/>
      </c>
      <c r="H222" s="5" t="str">
        <f>IFERROR(プログラム[[#This Row],[日付]],"")</f>
        <v/>
      </c>
      <c r="I222" t="str">
        <f>IFERROR(プログラム[[#This Row],[予選競技番号]],"")</f>
        <v/>
      </c>
      <c r="J222" t="str">
        <f>IFERROR(VLOOKUP(C222,色々!L:M,2,0),"")</f>
        <v/>
      </c>
      <c r="K222" t="str">
        <f>IFERROR(VLOOKUP(D222,色々!P:R,3,0),"")</f>
        <v/>
      </c>
      <c r="L222" t="str">
        <f>IFERROR(VLOOKUP(D222,色々!A:B,2,0),"")</f>
        <v/>
      </c>
      <c r="M222" t="str">
        <f t="shared" si="6"/>
        <v/>
      </c>
      <c r="N222" t="str">
        <f>IFERROR(VLOOKUP(E222,クラス!B:C,2,0),"")</f>
        <v/>
      </c>
      <c r="O222" t="str">
        <f>IFERROR(VLOOKUP(F222,色々!P:Q,2,0),"")</f>
        <v/>
      </c>
      <c r="P222" t="str">
        <f>IFERROR(VLOOKUP(G222,色々!D:E,2,0),"")</f>
        <v/>
      </c>
      <c r="Q222" t="str">
        <f t="shared" si="7"/>
        <v xml:space="preserve">   </v>
      </c>
    </row>
    <row r="223" spans="1:17" ht="15" customHeight="1" x14ac:dyDescent="0.15">
      <c r="A223" t="str">
        <f>IFERROR(プログラム[[#This Row],[競技番号]],"")</f>
        <v/>
      </c>
      <c r="B223" t="str">
        <f>IFERROR(プログラム[[#This Row],[組数]],"")</f>
        <v/>
      </c>
      <c r="C223" t="str">
        <f>IFERROR(プログラム[[#This Row],[種目コード]],"")</f>
        <v/>
      </c>
      <c r="D223" t="str">
        <f>IFERROR(プログラム[[#This Row],[距離コード]],"")</f>
        <v/>
      </c>
      <c r="E223" t="str">
        <f>IFERROR(プログラム[[#This Row],[クラス番号]],"")</f>
        <v/>
      </c>
      <c r="F223" t="str">
        <f>IFERROR(プログラム[[#This Row],[性別コード]],"")</f>
        <v/>
      </c>
      <c r="G223" t="str">
        <f>IFERROR(プログラム[[#This Row],[予決コード]],"")</f>
        <v/>
      </c>
      <c r="H223" s="5" t="str">
        <f>IFERROR(プログラム[[#This Row],[日付]],"")</f>
        <v/>
      </c>
      <c r="I223" t="str">
        <f>IFERROR(プログラム[[#This Row],[予選競技番号]],"")</f>
        <v/>
      </c>
      <c r="J223" t="str">
        <f>IFERROR(VLOOKUP(C223,色々!L:M,2,0),"")</f>
        <v/>
      </c>
      <c r="K223" t="str">
        <f>IFERROR(VLOOKUP(D223,色々!P:R,3,0),"")</f>
        <v/>
      </c>
      <c r="L223" t="str">
        <f>IFERROR(VLOOKUP(D223,色々!A:B,2,0),"")</f>
        <v/>
      </c>
      <c r="M223" t="str">
        <f t="shared" si="6"/>
        <v/>
      </c>
      <c r="N223" t="str">
        <f>IFERROR(VLOOKUP(E223,クラス!B:C,2,0),"")</f>
        <v/>
      </c>
      <c r="O223" t="str">
        <f>IFERROR(VLOOKUP(F223,色々!P:Q,2,0),"")</f>
        <v/>
      </c>
      <c r="P223" t="str">
        <f>IFERROR(VLOOKUP(G223,色々!D:E,2,0),"")</f>
        <v/>
      </c>
      <c r="Q223" t="str">
        <f t="shared" si="7"/>
        <v xml:space="preserve">   </v>
      </c>
    </row>
    <row r="224" spans="1:17" ht="15" customHeight="1" x14ac:dyDescent="0.15">
      <c r="A224" t="str">
        <f>IFERROR(プログラム[[#This Row],[競技番号]],"")</f>
        <v/>
      </c>
      <c r="B224" t="str">
        <f>IFERROR(プログラム[[#This Row],[組数]],"")</f>
        <v/>
      </c>
      <c r="C224" t="str">
        <f>IFERROR(プログラム[[#This Row],[種目コード]],"")</f>
        <v/>
      </c>
      <c r="D224" t="str">
        <f>IFERROR(プログラム[[#This Row],[距離コード]],"")</f>
        <v/>
      </c>
      <c r="E224" t="str">
        <f>IFERROR(プログラム[[#This Row],[クラス番号]],"")</f>
        <v/>
      </c>
      <c r="F224" t="str">
        <f>IFERROR(プログラム[[#This Row],[性別コード]],"")</f>
        <v/>
      </c>
      <c r="G224" t="str">
        <f>IFERROR(プログラム[[#This Row],[予決コード]],"")</f>
        <v/>
      </c>
      <c r="H224" s="5" t="str">
        <f>IFERROR(プログラム[[#This Row],[日付]],"")</f>
        <v/>
      </c>
      <c r="I224" t="str">
        <f>IFERROR(プログラム[[#This Row],[予選競技番号]],"")</f>
        <v/>
      </c>
      <c r="J224" t="str">
        <f>IFERROR(VLOOKUP(C224,色々!L:M,2,0),"")</f>
        <v/>
      </c>
      <c r="K224" t="str">
        <f>IFERROR(VLOOKUP(D224,色々!P:R,3,0),"")</f>
        <v/>
      </c>
      <c r="L224" t="str">
        <f>IFERROR(VLOOKUP(D224,色々!A:B,2,0),"")</f>
        <v/>
      </c>
      <c r="M224" t="str">
        <f t="shared" si="6"/>
        <v/>
      </c>
      <c r="N224" t="str">
        <f>IFERROR(VLOOKUP(E224,クラス!B:C,2,0),"")</f>
        <v/>
      </c>
      <c r="O224" t="str">
        <f>IFERROR(VLOOKUP(F224,色々!P:Q,2,0),"")</f>
        <v/>
      </c>
      <c r="P224" t="str">
        <f>IFERROR(VLOOKUP(G224,色々!D:E,2,0),"")</f>
        <v/>
      </c>
      <c r="Q224" t="str">
        <f t="shared" si="7"/>
        <v xml:space="preserve">   </v>
      </c>
    </row>
    <row r="225" spans="1:17" ht="15" customHeight="1" x14ac:dyDescent="0.15">
      <c r="A225" t="str">
        <f>IFERROR(プログラム[[#This Row],[競技番号]],"")</f>
        <v/>
      </c>
      <c r="B225" t="str">
        <f>IFERROR(プログラム[[#This Row],[組数]],"")</f>
        <v/>
      </c>
      <c r="C225" t="str">
        <f>IFERROR(プログラム[[#This Row],[種目コード]],"")</f>
        <v/>
      </c>
      <c r="D225" t="str">
        <f>IFERROR(プログラム[[#This Row],[距離コード]],"")</f>
        <v/>
      </c>
      <c r="E225" t="str">
        <f>IFERROR(プログラム[[#This Row],[クラス番号]],"")</f>
        <v/>
      </c>
      <c r="F225" t="str">
        <f>IFERROR(プログラム[[#This Row],[性別コード]],"")</f>
        <v/>
      </c>
      <c r="G225" t="str">
        <f>IFERROR(プログラム[[#This Row],[予決コード]],"")</f>
        <v/>
      </c>
      <c r="H225" s="5" t="str">
        <f>IFERROR(プログラム[[#This Row],[日付]],"")</f>
        <v/>
      </c>
      <c r="I225" t="str">
        <f>IFERROR(プログラム[[#This Row],[予選競技番号]],"")</f>
        <v/>
      </c>
      <c r="J225" t="str">
        <f>IFERROR(VLOOKUP(C225,色々!L:M,2,0),"")</f>
        <v/>
      </c>
      <c r="K225" t="str">
        <f>IFERROR(VLOOKUP(D225,色々!P:R,3,0),"")</f>
        <v/>
      </c>
      <c r="L225" t="str">
        <f>IFERROR(VLOOKUP(D225,色々!A:B,2,0),"")</f>
        <v/>
      </c>
      <c r="M225" t="str">
        <f t="shared" si="6"/>
        <v/>
      </c>
      <c r="N225" t="str">
        <f>IFERROR(VLOOKUP(E225,クラス!B:C,2,0),"")</f>
        <v/>
      </c>
      <c r="O225" t="str">
        <f>IFERROR(VLOOKUP(F225,色々!P:Q,2,0),"")</f>
        <v/>
      </c>
      <c r="P225" t="str">
        <f>IFERROR(VLOOKUP(G225,色々!D:E,2,0),"")</f>
        <v/>
      </c>
      <c r="Q225" t="str">
        <f t="shared" si="7"/>
        <v xml:space="preserve">   </v>
      </c>
    </row>
    <row r="226" spans="1:17" ht="15" customHeight="1" x14ac:dyDescent="0.15">
      <c r="A226" t="str">
        <f>IFERROR(プログラム[[#This Row],[競技番号]],"")</f>
        <v/>
      </c>
      <c r="B226" t="str">
        <f>IFERROR(プログラム[[#This Row],[組数]],"")</f>
        <v/>
      </c>
      <c r="C226" t="str">
        <f>IFERROR(プログラム[[#This Row],[種目コード]],"")</f>
        <v/>
      </c>
      <c r="D226" t="str">
        <f>IFERROR(プログラム[[#This Row],[距離コード]],"")</f>
        <v/>
      </c>
      <c r="E226" t="str">
        <f>IFERROR(プログラム[[#This Row],[クラス番号]],"")</f>
        <v/>
      </c>
      <c r="F226" t="str">
        <f>IFERROR(プログラム[[#This Row],[性別コード]],"")</f>
        <v/>
      </c>
      <c r="G226" t="str">
        <f>IFERROR(プログラム[[#This Row],[予決コード]],"")</f>
        <v/>
      </c>
      <c r="H226" s="5" t="str">
        <f>IFERROR(プログラム[[#This Row],[日付]],"")</f>
        <v/>
      </c>
      <c r="I226" t="str">
        <f>IFERROR(プログラム[[#This Row],[予選競技番号]],"")</f>
        <v/>
      </c>
      <c r="J226" t="str">
        <f>IFERROR(VLOOKUP(C226,色々!L:M,2,0),"")</f>
        <v/>
      </c>
      <c r="K226" t="str">
        <f>IFERROR(VLOOKUP(D226,色々!P:R,3,0),"")</f>
        <v/>
      </c>
      <c r="L226" t="str">
        <f>IFERROR(VLOOKUP(D226,色々!A:B,2,0),"")</f>
        <v/>
      </c>
      <c r="M226" t="str">
        <f t="shared" si="6"/>
        <v/>
      </c>
      <c r="N226" t="str">
        <f>IFERROR(VLOOKUP(E226,クラス!B:C,2,0),"")</f>
        <v/>
      </c>
      <c r="O226" t="str">
        <f>IFERROR(VLOOKUP(F226,色々!P:Q,2,0),"")</f>
        <v/>
      </c>
      <c r="P226" t="str">
        <f>IFERROR(VLOOKUP(G226,色々!D:E,2,0),"")</f>
        <v/>
      </c>
      <c r="Q226" t="str">
        <f t="shared" si="7"/>
        <v xml:space="preserve">   </v>
      </c>
    </row>
    <row r="227" spans="1:17" ht="15" customHeight="1" x14ac:dyDescent="0.15">
      <c r="A227" t="str">
        <f>IFERROR(プログラム[[#This Row],[競技番号]],"")</f>
        <v/>
      </c>
      <c r="B227" t="str">
        <f>IFERROR(プログラム[[#This Row],[組数]],"")</f>
        <v/>
      </c>
      <c r="C227" t="str">
        <f>IFERROR(プログラム[[#This Row],[種目コード]],"")</f>
        <v/>
      </c>
      <c r="D227" t="str">
        <f>IFERROR(プログラム[[#This Row],[距離コード]],"")</f>
        <v/>
      </c>
      <c r="E227" t="str">
        <f>IFERROR(プログラム[[#This Row],[クラス番号]],"")</f>
        <v/>
      </c>
      <c r="F227" t="str">
        <f>IFERROR(プログラム[[#This Row],[性別コード]],"")</f>
        <v/>
      </c>
      <c r="G227" t="str">
        <f>IFERROR(プログラム[[#This Row],[予決コード]],"")</f>
        <v/>
      </c>
      <c r="H227" s="5" t="str">
        <f>IFERROR(プログラム[[#This Row],[日付]],"")</f>
        <v/>
      </c>
      <c r="I227" t="str">
        <f>IFERROR(プログラム[[#This Row],[予選競技番号]],"")</f>
        <v/>
      </c>
      <c r="J227" t="str">
        <f>IFERROR(VLOOKUP(C227,色々!L:M,2,0),"")</f>
        <v/>
      </c>
      <c r="K227" t="str">
        <f>IFERROR(VLOOKUP(D227,色々!P:R,3,0),"")</f>
        <v/>
      </c>
      <c r="L227" t="str">
        <f>IFERROR(VLOOKUP(D227,色々!A:B,2,0),"")</f>
        <v/>
      </c>
      <c r="M227" t="str">
        <f t="shared" si="6"/>
        <v/>
      </c>
      <c r="N227" t="str">
        <f>IFERROR(VLOOKUP(E227,クラス!B:C,2,0),"")</f>
        <v/>
      </c>
      <c r="O227" t="str">
        <f>IFERROR(VLOOKUP(F227,色々!P:Q,2,0),"")</f>
        <v/>
      </c>
      <c r="P227" t="str">
        <f>IFERROR(VLOOKUP(G227,色々!D:E,2,0),"")</f>
        <v/>
      </c>
      <c r="Q227" t="str">
        <f t="shared" si="7"/>
        <v xml:space="preserve">   </v>
      </c>
    </row>
    <row r="228" spans="1:17" ht="15" customHeight="1" x14ac:dyDescent="0.15">
      <c r="A228" t="str">
        <f>IFERROR(プログラム[[#This Row],[競技番号]],"")</f>
        <v/>
      </c>
      <c r="B228" t="str">
        <f>IFERROR(プログラム[[#This Row],[組数]],"")</f>
        <v/>
      </c>
      <c r="C228" t="str">
        <f>IFERROR(プログラム[[#This Row],[種目コード]],"")</f>
        <v/>
      </c>
      <c r="D228" t="str">
        <f>IFERROR(プログラム[[#This Row],[距離コード]],"")</f>
        <v/>
      </c>
      <c r="E228" t="str">
        <f>IFERROR(プログラム[[#This Row],[クラス番号]],"")</f>
        <v/>
      </c>
      <c r="F228" t="str">
        <f>IFERROR(プログラム[[#This Row],[性別コード]],"")</f>
        <v/>
      </c>
      <c r="G228" t="str">
        <f>IFERROR(プログラム[[#This Row],[予決コード]],"")</f>
        <v/>
      </c>
      <c r="H228" s="5" t="str">
        <f>IFERROR(プログラム[[#This Row],[日付]],"")</f>
        <v/>
      </c>
      <c r="I228" t="str">
        <f>IFERROR(プログラム[[#This Row],[予選競技番号]],"")</f>
        <v/>
      </c>
      <c r="J228" t="str">
        <f>IFERROR(VLOOKUP(C228,色々!L:M,2,0),"")</f>
        <v/>
      </c>
      <c r="K228" t="str">
        <f>IFERROR(VLOOKUP(D228,色々!P:R,3,0),"")</f>
        <v/>
      </c>
      <c r="L228" t="str">
        <f>IFERROR(VLOOKUP(D228,色々!A:B,2,0),"")</f>
        <v/>
      </c>
      <c r="M228" t="str">
        <f t="shared" si="6"/>
        <v/>
      </c>
      <c r="N228" t="str">
        <f>IFERROR(VLOOKUP(E228,クラス!B:C,2,0),"")</f>
        <v/>
      </c>
      <c r="O228" t="str">
        <f>IFERROR(VLOOKUP(F228,色々!P:Q,2,0),"")</f>
        <v/>
      </c>
      <c r="P228" t="str">
        <f>IFERROR(VLOOKUP(G228,色々!D:E,2,0),"")</f>
        <v/>
      </c>
      <c r="Q228" t="str">
        <f t="shared" si="7"/>
        <v xml:space="preserve">   </v>
      </c>
    </row>
    <row r="229" spans="1:17" ht="15" customHeight="1" x14ac:dyDescent="0.15">
      <c r="A229" t="str">
        <f>IFERROR(プログラム[[#This Row],[競技番号]],"")</f>
        <v/>
      </c>
      <c r="B229" t="str">
        <f>IFERROR(プログラム[[#This Row],[組数]],"")</f>
        <v/>
      </c>
      <c r="C229" t="str">
        <f>IFERROR(プログラム[[#This Row],[種目コード]],"")</f>
        <v/>
      </c>
      <c r="D229" t="str">
        <f>IFERROR(プログラム[[#This Row],[距離コード]],"")</f>
        <v/>
      </c>
      <c r="E229" t="str">
        <f>IFERROR(プログラム[[#This Row],[クラス番号]],"")</f>
        <v/>
      </c>
      <c r="F229" t="str">
        <f>IFERROR(プログラム[[#This Row],[性別コード]],"")</f>
        <v/>
      </c>
      <c r="G229" t="str">
        <f>IFERROR(プログラム[[#This Row],[予決コード]],"")</f>
        <v/>
      </c>
      <c r="H229" s="5" t="str">
        <f>IFERROR(プログラム[[#This Row],[日付]],"")</f>
        <v/>
      </c>
      <c r="I229" t="str">
        <f>IFERROR(プログラム[[#This Row],[予選競技番号]],"")</f>
        <v/>
      </c>
      <c r="J229" t="str">
        <f>IFERROR(VLOOKUP(C229,色々!L:M,2,0),"")</f>
        <v/>
      </c>
      <c r="K229" t="str">
        <f>IFERROR(VLOOKUP(D229,色々!P:R,3,0),"")</f>
        <v/>
      </c>
      <c r="L229" t="str">
        <f>IFERROR(VLOOKUP(D229,色々!A:B,2,0),"")</f>
        <v/>
      </c>
      <c r="M229" t="str">
        <f t="shared" si="6"/>
        <v/>
      </c>
      <c r="N229" t="str">
        <f>IFERROR(VLOOKUP(E229,クラス!B:C,2,0),"")</f>
        <v/>
      </c>
      <c r="O229" t="str">
        <f>IFERROR(VLOOKUP(F229,色々!P:Q,2,0),"")</f>
        <v/>
      </c>
      <c r="P229" t="str">
        <f>IFERROR(VLOOKUP(G229,色々!D:E,2,0),"")</f>
        <v/>
      </c>
      <c r="Q229" t="str">
        <f t="shared" si="7"/>
        <v xml:space="preserve">   </v>
      </c>
    </row>
    <row r="230" spans="1:17" ht="15" customHeight="1" x14ac:dyDescent="0.15">
      <c r="A230" t="str">
        <f>IFERROR(プログラム[[#This Row],[競技番号]],"")</f>
        <v/>
      </c>
      <c r="B230" t="str">
        <f>IFERROR(プログラム[[#This Row],[組数]],"")</f>
        <v/>
      </c>
      <c r="C230" t="str">
        <f>IFERROR(プログラム[[#This Row],[種目コード]],"")</f>
        <v/>
      </c>
      <c r="D230" t="str">
        <f>IFERROR(プログラム[[#This Row],[距離コード]],"")</f>
        <v/>
      </c>
      <c r="E230" t="str">
        <f>IFERROR(プログラム[[#This Row],[クラス番号]],"")</f>
        <v/>
      </c>
      <c r="F230" t="str">
        <f>IFERROR(プログラム[[#This Row],[性別コード]],"")</f>
        <v/>
      </c>
      <c r="G230" t="str">
        <f>IFERROR(プログラム[[#This Row],[予決コード]],"")</f>
        <v/>
      </c>
      <c r="H230" s="5" t="str">
        <f>IFERROR(プログラム[[#This Row],[日付]],"")</f>
        <v/>
      </c>
      <c r="I230" t="str">
        <f>IFERROR(プログラム[[#This Row],[予選競技番号]],"")</f>
        <v/>
      </c>
      <c r="J230" t="str">
        <f>IFERROR(VLOOKUP(C230,色々!L:M,2,0),"")</f>
        <v/>
      </c>
      <c r="K230" t="str">
        <f>IFERROR(VLOOKUP(D230,色々!P:R,3,0),"")</f>
        <v/>
      </c>
      <c r="L230" t="str">
        <f>IFERROR(VLOOKUP(D230,色々!A:B,2,0),"")</f>
        <v/>
      </c>
      <c r="M230" t="str">
        <f t="shared" si="6"/>
        <v/>
      </c>
      <c r="N230" t="str">
        <f>IFERROR(VLOOKUP(E230,クラス!B:C,2,0),"")</f>
        <v/>
      </c>
      <c r="O230" t="str">
        <f>IFERROR(VLOOKUP(F230,色々!P:Q,2,0),"")</f>
        <v/>
      </c>
      <c r="P230" t="str">
        <f>IFERROR(VLOOKUP(G230,色々!D:E,2,0),"")</f>
        <v/>
      </c>
      <c r="Q230" t="str">
        <f t="shared" si="7"/>
        <v xml:space="preserve">   </v>
      </c>
    </row>
    <row r="231" spans="1:17" ht="15" customHeight="1" x14ac:dyDescent="0.15">
      <c r="A231" t="str">
        <f>IFERROR(プログラム[[#This Row],[競技番号]],"")</f>
        <v/>
      </c>
      <c r="B231" t="str">
        <f>IFERROR(プログラム[[#This Row],[組数]],"")</f>
        <v/>
      </c>
      <c r="C231" t="str">
        <f>IFERROR(プログラム[[#This Row],[種目コード]],"")</f>
        <v/>
      </c>
      <c r="D231" t="str">
        <f>IFERROR(プログラム[[#This Row],[距離コード]],"")</f>
        <v/>
      </c>
      <c r="E231" t="str">
        <f>IFERROR(プログラム[[#This Row],[クラス番号]],"")</f>
        <v/>
      </c>
      <c r="F231" t="str">
        <f>IFERROR(プログラム[[#This Row],[性別コード]],"")</f>
        <v/>
      </c>
      <c r="G231" t="str">
        <f>IFERROR(プログラム[[#This Row],[予決コード]],"")</f>
        <v/>
      </c>
      <c r="H231" s="5" t="str">
        <f>IFERROR(プログラム[[#This Row],[日付]],"")</f>
        <v/>
      </c>
      <c r="I231" t="str">
        <f>IFERROR(プログラム[[#This Row],[予選競技番号]],"")</f>
        <v/>
      </c>
      <c r="J231" t="str">
        <f>IFERROR(VLOOKUP(C231,色々!L:M,2,0),"")</f>
        <v/>
      </c>
      <c r="K231" t="str">
        <f>IFERROR(VLOOKUP(D231,色々!P:R,3,0),"")</f>
        <v/>
      </c>
      <c r="L231" t="str">
        <f>IFERROR(VLOOKUP(D231,色々!A:B,2,0),"")</f>
        <v/>
      </c>
      <c r="M231" t="str">
        <f t="shared" si="6"/>
        <v/>
      </c>
      <c r="N231" t="str">
        <f>IFERROR(VLOOKUP(E231,クラス!B:C,2,0),"")</f>
        <v/>
      </c>
      <c r="O231" t="str">
        <f>IFERROR(VLOOKUP(F231,色々!P:Q,2,0),"")</f>
        <v/>
      </c>
      <c r="P231" t="str">
        <f>IFERROR(VLOOKUP(G231,色々!D:E,2,0),"")</f>
        <v/>
      </c>
      <c r="Q231" t="str">
        <f t="shared" si="7"/>
        <v xml:space="preserve">   </v>
      </c>
    </row>
    <row r="232" spans="1:17" ht="15" customHeight="1" x14ac:dyDescent="0.15">
      <c r="A232" t="str">
        <f>IFERROR(プログラム[[#This Row],[競技番号]],"")</f>
        <v/>
      </c>
      <c r="B232" t="str">
        <f>IFERROR(プログラム[[#This Row],[組数]],"")</f>
        <v/>
      </c>
      <c r="C232" t="str">
        <f>IFERROR(プログラム[[#This Row],[種目コード]],"")</f>
        <v/>
      </c>
      <c r="D232" t="str">
        <f>IFERROR(プログラム[[#This Row],[距離コード]],"")</f>
        <v/>
      </c>
      <c r="E232" t="str">
        <f>IFERROR(プログラム[[#This Row],[クラス番号]],"")</f>
        <v/>
      </c>
      <c r="F232" t="str">
        <f>IFERROR(プログラム[[#This Row],[性別コード]],"")</f>
        <v/>
      </c>
      <c r="G232" t="str">
        <f>IFERROR(プログラム[[#This Row],[予決コード]],"")</f>
        <v/>
      </c>
      <c r="H232" s="5" t="str">
        <f>IFERROR(プログラム[[#This Row],[日付]],"")</f>
        <v/>
      </c>
      <c r="I232" t="str">
        <f>IFERROR(プログラム[[#This Row],[予選競技番号]],"")</f>
        <v/>
      </c>
      <c r="J232" t="str">
        <f>IFERROR(VLOOKUP(C232,色々!L:M,2,0),"")</f>
        <v/>
      </c>
      <c r="K232" t="str">
        <f>IFERROR(VLOOKUP(D232,色々!P:R,3,0),"")</f>
        <v/>
      </c>
      <c r="L232" t="str">
        <f>IFERROR(VLOOKUP(D232,色々!A:B,2,0),"")</f>
        <v/>
      </c>
      <c r="M232" t="str">
        <f t="shared" si="6"/>
        <v/>
      </c>
      <c r="N232" t="str">
        <f>IFERROR(VLOOKUP(E232,クラス!B:C,2,0),"")</f>
        <v/>
      </c>
      <c r="O232" t="str">
        <f>IFERROR(VLOOKUP(F232,色々!P:Q,2,0),"")</f>
        <v/>
      </c>
      <c r="P232" t="str">
        <f>IFERROR(VLOOKUP(G232,色々!D:E,2,0),"")</f>
        <v/>
      </c>
      <c r="Q232" t="str">
        <f t="shared" si="7"/>
        <v xml:space="preserve">   </v>
      </c>
    </row>
    <row r="233" spans="1:17" ht="15" customHeight="1" x14ac:dyDescent="0.15">
      <c r="A233" t="str">
        <f>IFERROR(プログラム[[#This Row],[競技番号]],"")</f>
        <v/>
      </c>
      <c r="B233" t="str">
        <f>IFERROR(プログラム[[#This Row],[組数]],"")</f>
        <v/>
      </c>
      <c r="C233" t="str">
        <f>IFERROR(プログラム[[#This Row],[種目コード]],"")</f>
        <v/>
      </c>
      <c r="D233" t="str">
        <f>IFERROR(プログラム[[#This Row],[距離コード]],"")</f>
        <v/>
      </c>
      <c r="E233" t="str">
        <f>IFERROR(プログラム[[#This Row],[クラス番号]],"")</f>
        <v/>
      </c>
      <c r="F233" t="str">
        <f>IFERROR(プログラム[[#This Row],[性別コード]],"")</f>
        <v/>
      </c>
      <c r="G233" t="str">
        <f>IFERROR(プログラム[[#This Row],[予決コード]],"")</f>
        <v/>
      </c>
      <c r="H233" s="5" t="str">
        <f>IFERROR(プログラム[[#This Row],[日付]],"")</f>
        <v/>
      </c>
      <c r="I233" t="str">
        <f>IFERROR(プログラム[[#This Row],[予選競技番号]],"")</f>
        <v/>
      </c>
      <c r="J233" t="str">
        <f>IFERROR(VLOOKUP(C233,色々!L:M,2,0),"")</f>
        <v/>
      </c>
      <c r="K233" t="str">
        <f>IFERROR(VLOOKUP(D233,色々!P:R,3,0),"")</f>
        <v/>
      </c>
      <c r="L233" t="str">
        <f>IFERROR(VLOOKUP(D233,色々!A:B,2,0),"")</f>
        <v/>
      </c>
      <c r="M233" t="str">
        <f t="shared" si="6"/>
        <v/>
      </c>
      <c r="N233" t="str">
        <f>IFERROR(VLOOKUP(E233,クラス!B:C,2,0),"")</f>
        <v/>
      </c>
      <c r="O233" t="str">
        <f>IFERROR(VLOOKUP(F233,色々!P:Q,2,0),"")</f>
        <v/>
      </c>
      <c r="P233" t="str">
        <f>IFERROR(VLOOKUP(G233,色々!D:E,2,0),"")</f>
        <v/>
      </c>
      <c r="Q233" t="str">
        <f t="shared" si="7"/>
        <v xml:space="preserve">   </v>
      </c>
    </row>
    <row r="234" spans="1:17" ht="15" customHeight="1" x14ac:dyDescent="0.15">
      <c r="A234" t="str">
        <f>IFERROR(プログラム[[#This Row],[競技番号]],"")</f>
        <v/>
      </c>
      <c r="B234" t="str">
        <f>IFERROR(プログラム[[#This Row],[組数]],"")</f>
        <v/>
      </c>
      <c r="C234" t="str">
        <f>IFERROR(プログラム[[#This Row],[種目コード]],"")</f>
        <v/>
      </c>
      <c r="D234" t="str">
        <f>IFERROR(プログラム[[#This Row],[距離コード]],"")</f>
        <v/>
      </c>
      <c r="E234" t="str">
        <f>IFERROR(プログラム[[#This Row],[クラス番号]],"")</f>
        <v/>
      </c>
      <c r="F234" t="str">
        <f>IFERROR(プログラム[[#This Row],[性別コード]],"")</f>
        <v/>
      </c>
      <c r="G234" t="str">
        <f>IFERROR(プログラム[[#This Row],[予決コード]],"")</f>
        <v/>
      </c>
      <c r="H234" s="5" t="str">
        <f>IFERROR(プログラム[[#This Row],[日付]],"")</f>
        <v/>
      </c>
      <c r="I234" t="str">
        <f>IFERROR(プログラム[[#This Row],[予選競技番号]],"")</f>
        <v/>
      </c>
      <c r="J234" t="str">
        <f>IFERROR(VLOOKUP(C234,色々!L:M,2,0),"")</f>
        <v/>
      </c>
      <c r="K234" t="str">
        <f>IFERROR(VLOOKUP(D234,色々!P:R,3,0),"")</f>
        <v/>
      </c>
      <c r="L234" t="str">
        <f>IFERROR(VLOOKUP(D234,色々!A:B,2,0),"")</f>
        <v/>
      </c>
      <c r="M234" t="str">
        <f t="shared" si="6"/>
        <v/>
      </c>
      <c r="N234" t="str">
        <f>IFERROR(VLOOKUP(E234,クラス!B:C,2,0),"")</f>
        <v/>
      </c>
      <c r="O234" t="str">
        <f>IFERROR(VLOOKUP(F234,色々!P:Q,2,0),"")</f>
        <v/>
      </c>
      <c r="P234" t="str">
        <f>IFERROR(VLOOKUP(G234,色々!D:E,2,0),"")</f>
        <v/>
      </c>
      <c r="Q234" t="str">
        <f t="shared" si="7"/>
        <v xml:space="preserve">   </v>
      </c>
    </row>
    <row r="235" spans="1:17" ht="15" customHeight="1" x14ac:dyDescent="0.15">
      <c r="A235" t="str">
        <f>IFERROR(プログラム[[#This Row],[競技番号]],"")</f>
        <v/>
      </c>
      <c r="B235" t="str">
        <f>IFERROR(プログラム[[#This Row],[組数]],"")</f>
        <v/>
      </c>
      <c r="C235" t="str">
        <f>IFERROR(プログラム[[#This Row],[種目コード]],"")</f>
        <v/>
      </c>
      <c r="D235" t="str">
        <f>IFERROR(プログラム[[#This Row],[距離コード]],"")</f>
        <v/>
      </c>
      <c r="E235" t="str">
        <f>IFERROR(プログラム[[#This Row],[クラス番号]],"")</f>
        <v/>
      </c>
      <c r="F235" t="str">
        <f>IFERROR(プログラム[[#This Row],[性別コード]],"")</f>
        <v/>
      </c>
      <c r="G235" t="str">
        <f>IFERROR(プログラム[[#This Row],[予決コード]],"")</f>
        <v/>
      </c>
      <c r="H235" s="5" t="str">
        <f>IFERROR(プログラム[[#This Row],[日付]],"")</f>
        <v/>
      </c>
      <c r="I235" t="str">
        <f>IFERROR(プログラム[[#This Row],[予選競技番号]],"")</f>
        <v/>
      </c>
      <c r="J235" t="str">
        <f>IFERROR(VLOOKUP(C235,色々!L:M,2,0),"")</f>
        <v/>
      </c>
      <c r="K235" t="str">
        <f>IFERROR(VLOOKUP(D235,色々!P:R,3,0),"")</f>
        <v/>
      </c>
      <c r="L235" t="str">
        <f>IFERROR(VLOOKUP(D235,色々!A:B,2,0),"")</f>
        <v/>
      </c>
      <c r="M235" t="str">
        <f t="shared" si="6"/>
        <v/>
      </c>
      <c r="N235" t="str">
        <f>IFERROR(VLOOKUP(E235,クラス!B:C,2,0),"")</f>
        <v/>
      </c>
      <c r="O235" t="str">
        <f>IFERROR(VLOOKUP(F235,色々!P:Q,2,0),"")</f>
        <v/>
      </c>
      <c r="P235" t="str">
        <f>IFERROR(VLOOKUP(G235,色々!D:E,2,0),"")</f>
        <v/>
      </c>
      <c r="Q235" t="str">
        <f t="shared" si="7"/>
        <v xml:space="preserve">   </v>
      </c>
    </row>
    <row r="236" spans="1:17" ht="15" customHeight="1" x14ac:dyDescent="0.15">
      <c r="A236" t="str">
        <f>IFERROR(プログラム[[#This Row],[競技番号]],"")</f>
        <v/>
      </c>
      <c r="B236" t="str">
        <f>IFERROR(プログラム[[#This Row],[組数]],"")</f>
        <v/>
      </c>
      <c r="C236" t="str">
        <f>IFERROR(プログラム[[#This Row],[種目コード]],"")</f>
        <v/>
      </c>
      <c r="D236" t="str">
        <f>IFERROR(プログラム[[#This Row],[距離コード]],"")</f>
        <v/>
      </c>
      <c r="E236" t="str">
        <f>IFERROR(プログラム[[#This Row],[クラス番号]],"")</f>
        <v/>
      </c>
      <c r="F236" t="str">
        <f>IFERROR(プログラム[[#This Row],[性別コード]],"")</f>
        <v/>
      </c>
      <c r="G236" t="str">
        <f>IFERROR(プログラム[[#This Row],[予決コード]],"")</f>
        <v/>
      </c>
      <c r="H236" s="5" t="str">
        <f>IFERROR(プログラム[[#This Row],[日付]],"")</f>
        <v/>
      </c>
      <c r="I236" t="str">
        <f>IFERROR(プログラム[[#This Row],[予選競技番号]],"")</f>
        <v/>
      </c>
      <c r="J236" t="str">
        <f>IFERROR(VLOOKUP(C236,色々!L:M,2,0),"")</f>
        <v/>
      </c>
      <c r="K236" t="str">
        <f>IFERROR(VLOOKUP(D236,色々!P:R,3,0),"")</f>
        <v/>
      </c>
      <c r="L236" t="str">
        <f>IFERROR(VLOOKUP(D236,色々!A:B,2,0),"")</f>
        <v/>
      </c>
      <c r="M236" t="str">
        <f t="shared" si="6"/>
        <v/>
      </c>
      <c r="N236" t="str">
        <f>IFERROR(VLOOKUP(E236,クラス!B:C,2,0),"")</f>
        <v/>
      </c>
      <c r="O236" t="str">
        <f>IFERROR(VLOOKUP(F236,色々!P:Q,2,0),"")</f>
        <v/>
      </c>
      <c r="P236" t="str">
        <f>IFERROR(VLOOKUP(G236,色々!D:E,2,0),"")</f>
        <v/>
      </c>
      <c r="Q236" t="str">
        <f t="shared" si="7"/>
        <v xml:space="preserve">   </v>
      </c>
    </row>
    <row r="237" spans="1:17" ht="15" customHeight="1" x14ac:dyDescent="0.15">
      <c r="A237" t="str">
        <f>IFERROR(プログラム[[#This Row],[競技番号]],"")</f>
        <v/>
      </c>
      <c r="B237" t="str">
        <f>IFERROR(プログラム[[#This Row],[組数]],"")</f>
        <v/>
      </c>
      <c r="C237" t="str">
        <f>IFERROR(プログラム[[#This Row],[種目コード]],"")</f>
        <v/>
      </c>
      <c r="D237" t="str">
        <f>IFERROR(プログラム[[#This Row],[距離コード]],"")</f>
        <v/>
      </c>
      <c r="E237" t="str">
        <f>IFERROR(プログラム[[#This Row],[クラス番号]],"")</f>
        <v/>
      </c>
      <c r="F237" t="str">
        <f>IFERROR(プログラム[[#This Row],[性別コード]],"")</f>
        <v/>
      </c>
      <c r="G237" t="str">
        <f>IFERROR(プログラム[[#This Row],[予決コード]],"")</f>
        <v/>
      </c>
      <c r="H237" s="5" t="str">
        <f>IFERROR(プログラム[[#This Row],[日付]],"")</f>
        <v/>
      </c>
      <c r="I237" t="str">
        <f>IFERROR(プログラム[[#This Row],[予選競技番号]],"")</f>
        <v/>
      </c>
      <c r="J237" t="str">
        <f>IFERROR(VLOOKUP(C237,色々!L:M,2,0),"")</f>
        <v/>
      </c>
      <c r="K237" t="str">
        <f>IFERROR(VLOOKUP(D237,色々!P:R,3,0),"")</f>
        <v/>
      </c>
      <c r="L237" t="str">
        <f>IFERROR(VLOOKUP(D237,色々!A:B,2,0),"")</f>
        <v/>
      </c>
      <c r="M237" t="str">
        <f t="shared" si="6"/>
        <v/>
      </c>
      <c r="N237" t="str">
        <f>IFERROR(VLOOKUP(E237,クラス!B:C,2,0),"")</f>
        <v/>
      </c>
      <c r="O237" t="str">
        <f>IFERROR(VLOOKUP(F237,色々!P:Q,2,0),"")</f>
        <v/>
      </c>
      <c r="P237" t="str">
        <f>IFERROR(VLOOKUP(G237,色々!D:E,2,0),"")</f>
        <v/>
      </c>
      <c r="Q237" t="str">
        <f t="shared" si="7"/>
        <v xml:space="preserve">   </v>
      </c>
    </row>
    <row r="238" spans="1:17" ht="15" customHeight="1" x14ac:dyDescent="0.15">
      <c r="A238" t="str">
        <f>IFERROR(プログラム[[#This Row],[競技番号]],"")</f>
        <v/>
      </c>
      <c r="B238" t="str">
        <f>IFERROR(プログラム[[#This Row],[組数]],"")</f>
        <v/>
      </c>
      <c r="C238" t="str">
        <f>IFERROR(プログラム[[#This Row],[種目コード]],"")</f>
        <v/>
      </c>
      <c r="D238" t="str">
        <f>IFERROR(プログラム[[#This Row],[距離コード]],"")</f>
        <v/>
      </c>
      <c r="E238" t="str">
        <f>IFERROR(プログラム[[#This Row],[クラス番号]],"")</f>
        <v/>
      </c>
      <c r="F238" t="str">
        <f>IFERROR(プログラム[[#This Row],[性別コード]],"")</f>
        <v/>
      </c>
      <c r="G238" t="str">
        <f>IFERROR(プログラム[[#This Row],[予決コード]],"")</f>
        <v/>
      </c>
      <c r="H238" s="5" t="str">
        <f>IFERROR(プログラム[[#This Row],[日付]],"")</f>
        <v/>
      </c>
      <c r="I238" t="str">
        <f>IFERROR(プログラム[[#This Row],[予選競技番号]],"")</f>
        <v/>
      </c>
      <c r="J238" t="str">
        <f>IFERROR(VLOOKUP(C238,色々!L:M,2,0),"")</f>
        <v/>
      </c>
      <c r="K238" t="str">
        <f>IFERROR(VLOOKUP(D238,色々!P:R,3,0),"")</f>
        <v/>
      </c>
      <c r="L238" t="str">
        <f>IFERROR(VLOOKUP(D238,色々!A:B,2,0),"")</f>
        <v/>
      </c>
      <c r="M238" t="str">
        <f t="shared" si="6"/>
        <v/>
      </c>
      <c r="N238" t="str">
        <f>IFERROR(VLOOKUP(E238,クラス!B:C,2,0),"")</f>
        <v/>
      </c>
      <c r="O238" t="str">
        <f>IFERROR(VLOOKUP(F238,色々!P:Q,2,0),"")</f>
        <v/>
      </c>
      <c r="P238" t="str">
        <f>IFERROR(VLOOKUP(G238,色々!D:E,2,0),"")</f>
        <v/>
      </c>
      <c r="Q238" t="str">
        <f t="shared" si="7"/>
        <v xml:space="preserve">   </v>
      </c>
    </row>
    <row r="239" spans="1:17" ht="15" customHeight="1" x14ac:dyDescent="0.15">
      <c r="A239" t="str">
        <f>IFERROR(プログラム[[#This Row],[競技番号]],"")</f>
        <v/>
      </c>
      <c r="B239" t="str">
        <f>IFERROR(プログラム[[#This Row],[組数]],"")</f>
        <v/>
      </c>
      <c r="C239" t="str">
        <f>IFERROR(プログラム[[#This Row],[種目コード]],"")</f>
        <v/>
      </c>
      <c r="D239" t="str">
        <f>IFERROR(プログラム[[#This Row],[距離コード]],"")</f>
        <v/>
      </c>
      <c r="E239" t="str">
        <f>IFERROR(プログラム[[#This Row],[クラス番号]],"")</f>
        <v/>
      </c>
      <c r="F239" t="str">
        <f>IFERROR(プログラム[[#This Row],[性別コード]],"")</f>
        <v/>
      </c>
      <c r="G239" t="str">
        <f>IFERROR(プログラム[[#This Row],[予決コード]],"")</f>
        <v/>
      </c>
      <c r="H239" s="5" t="str">
        <f>IFERROR(プログラム[[#This Row],[日付]],"")</f>
        <v/>
      </c>
      <c r="I239" t="str">
        <f>IFERROR(プログラム[[#This Row],[予選競技番号]],"")</f>
        <v/>
      </c>
      <c r="J239" t="str">
        <f>IFERROR(VLOOKUP(C239,色々!L:M,2,0),"")</f>
        <v/>
      </c>
      <c r="K239" t="str">
        <f>IFERROR(VLOOKUP(D239,色々!P:R,3,0),"")</f>
        <v/>
      </c>
      <c r="L239" t="str">
        <f>IFERROR(VLOOKUP(D239,色々!A:B,2,0),"")</f>
        <v/>
      </c>
      <c r="M239" t="str">
        <f t="shared" si="6"/>
        <v/>
      </c>
      <c r="N239" t="str">
        <f>IFERROR(VLOOKUP(E239,クラス!B:C,2,0),"")</f>
        <v/>
      </c>
      <c r="O239" t="str">
        <f>IFERROR(VLOOKUP(F239,色々!P:Q,2,0),"")</f>
        <v/>
      </c>
      <c r="P239" t="str">
        <f>IFERROR(VLOOKUP(G239,色々!D:E,2,0),"")</f>
        <v/>
      </c>
      <c r="Q239" t="str">
        <f t="shared" si="7"/>
        <v xml:space="preserve">   </v>
      </c>
    </row>
    <row r="240" spans="1:17" ht="15" customHeight="1" x14ac:dyDescent="0.15">
      <c r="A240" t="str">
        <f>IFERROR(プログラム[[#This Row],[競技番号]],"")</f>
        <v/>
      </c>
      <c r="B240" t="str">
        <f>IFERROR(プログラム[[#This Row],[組数]],"")</f>
        <v/>
      </c>
      <c r="C240" t="str">
        <f>IFERROR(プログラム[[#This Row],[種目コード]],"")</f>
        <v/>
      </c>
      <c r="D240" t="str">
        <f>IFERROR(プログラム[[#This Row],[距離コード]],"")</f>
        <v/>
      </c>
      <c r="E240" t="str">
        <f>IFERROR(プログラム[[#This Row],[クラス番号]],"")</f>
        <v/>
      </c>
      <c r="F240" t="str">
        <f>IFERROR(プログラム[[#This Row],[性別コード]],"")</f>
        <v/>
      </c>
      <c r="G240" t="str">
        <f>IFERROR(プログラム[[#This Row],[予決コード]],"")</f>
        <v/>
      </c>
      <c r="H240" s="5" t="str">
        <f>IFERROR(プログラム[[#This Row],[日付]],"")</f>
        <v/>
      </c>
      <c r="I240" t="str">
        <f>IFERROR(プログラム[[#This Row],[予選競技番号]],"")</f>
        <v/>
      </c>
      <c r="J240" t="str">
        <f>IFERROR(VLOOKUP(C240,色々!L:M,2,0),"")</f>
        <v/>
      </c>
      <c r="K240" t="str">
        <f>IFERROR(VLOOKUP(D240,色々!P:R,3,0),"")</f>
        <v/>
      </c>
      <c r="L240" t="str">
        <f>IFERROR(VLOOKUP(D240,色々!A:B,2,0),"")</f>
        <v/>
      </c>
      <c r="M240" t="str">
        <f t="shared" si="6"/>
        <v/>
      </c>
      <c r="N240" t="str">
        <f>IFERROR(VLOOKUP(E240,クラス!B:C,2,0),"")</f>
        <v/>
      </c>
      <c r="O240" t="str">
        <f>IFERROR(VLOOKUP(F240,色々!P:Q,2,0),"")</f>
        <v/>
      </c>
      <c r="P240" t="str">
        <f>IFERROR(VLOOKUP(G240,色々!D:E,2,0),"")</f>
        <v/>
      </c>
      <c r="Q240" t="str">
        <f t="shared" si="7"/>
        <v xml:space="preserve">   </v>
      </c>
    </row>
    <row r="241" spans="1:17" ht="15" customHeight="1" x14ac:dyDescent="0.15">
      <c r="A241" t="str">
        <f>IFERROR(プログラム[[#This Row],[競技番号]],"")</f>
        <v/>
      </c>
      <c r="B241" t="str">
        <f>IFERROR(プログラム[[#This Row],[組数]],"")</f>
        <v/>
      </c>
      <c r="C241" t="str">
        <f>IFERROR(プログラム[[#This Row],[種目コード]],"")</f>
        <v/>
      </c>
      <c r="D241" t="str">
        <f>IFERROR(プログラム[[#This Row],[距離コード]],"")</f>
        <v/>
      </c>
      <c r="E241" t="str">
        <f>IFERROR(プログラム[[#This Row],[クラス番号]],"")</f>
        <v/>
      </c>
      <c r="F241" t="str">
        <f>IFERROR(プログラム[[#This Row],[性別コード]],"")</f>
        <v/>
      </c>
      <c r="G241" t="str">
        <f>IFERROR(プログラム[[#This Row],[予決コード]],"")</f>
        <v/>
      </c>
      <c r="H241" s="5" t="str">
        <f>IFERROR(プログラム[[#This Row],[日付]],"")</f>
        <v/>
      </c>
      <c r="I241" t="str">
        <f>IFERROR(プログラム[[#This Row],[予選競技番号]],"")</f>
        <v/>
      </c>
      <c r="J241" t="str">
        <f>IFERROR(VLOOKUP(C241,色々!L:M,2,0),"")</f>
        <v/>
      </c>
      <c r="K241" t="str">
        <f>IFERROR(VLOOKUP(D241,色々!P:R,3,0),"")</f>
        <v/>
      </c>
      <c r="L241" t="str">
        <f>IFERROR(VLOOKUP(D241,色々!A:B,2,0),"")</f>
        <v/>
      </c>
      <c r="M241" t="str">
        <f t="shared" si="6"/>
        <v/>
      </c>
      <c r="N241" t="str">
        <f>IFERROR(VLOOKUP(E241,クラス!B:C,2,0),"")</f>
        <v/>
      </c>
      <c r="O241" t="str">
        <f>IFERROR(VLOOKUP(F241,色々!P:Q,2,0),"")</f>
        <v/>
      </c>
      <c r="P241" t="str">
        <f>IFERROR(VLOOKUP(G241,色々!D:E,2,0),"")</f>
        <v/>
      </c>
      <c r="Q241" t="str">
        <f t="shared" si="7"/>
        <v xml:space="preserve">   </v>
      </c>
    </row>
    <row r="242" spans="1:17" ht="15" customHeight="1" x14ac:dyDescent="0.15">
      <c r="A242" t="str">
        <f>IFERROR(プログラム[[#This Row],[競技番号]],"")</f>
        <v/>
      </c>
      <c r="B242" t="str">
        <f>IFERROR(プログラム[[#This Row],[組数]],"")</f>
        <v/>
      </c>
      <c r="C242" t="str">
        <f>IFERROR(プログラム[[#This Row],[種目コード]],"")</f>
        <v/>
      </c>
      <c r="D242" t="str">
        <f>IFERROR(プログラム[[#This Row],[距離コード]],"")</f>
        <v/>
      </c>
      <c r="E242" t="str">
        <f>IFERROR(プログラム[[#This Row],[クラス番号]],"")</f>
        <v/>
      </c>
      <c r="F242" t="str">
        <f>IFERROR(プログラム[[#This Row],[性別コード]],"")</f>
        <v/>
      </c>
      <c r="G242" t="str">
        <f>IFERROR(プログラム[[#This Row],[予決コード]],"")</f>
        <v/>
      </c>
      <c r="H242" s="5" t="str">
        <f>IFERROR(プログラム[[#This Row],[日付]],"")</f>
        <v/>
      </c>
      <c r="I242" t="str">
        <f>IFERROR(プログラム[[#This Row],[予選競技番号]],"")</f>
        <v/>
      </c>
      <c r="J242" t="str">
        <f>IFERROR(VLOOKUP(C242,色々!L:M,2,0),"")</f>
        <v/>
      </c>
      <c r="K242" t="str">
        <f>IFERROR(VLOOKUP(D242,色々!P:R,3,0),"")</f>
        <v/>
      </c>
      <c r="L242" t="str">
        <f>IFERROR(VLOOKUP(D242,色々!A:B,2,0),"")</f>
        <v/>
      </c>
      <c r="M242" t="str">
        <f t="shared" si="6"/>
        <v/>
      </c>
      <c r="N242" t="str">
        <f>IFERROR(VLOOKUP(E242,クラス!B:C,2,0),"")</f>
        <v/>
      </c>
      <c r="O242" t="str">
        <f>IFERROR(VLOOKUP(F242,色々!P:Q,2,0),"")</f>
        <v/>
      </c>
      <c r="P242" t="str">
        <f>IFERROR(VLOOKUP(G242,色々!D:E,2,0),"")</f>
        <v/>
      </c>
      <c r="Q242" t="str">
        <f t="shared" si="7"/>
        <v xml:space="preserve">   </v>
      </c>
    </row>
    <row r="243" spans="1:17" ht="15" customHeight="1" x14ac:dyDescent="0.15">
      <c r="A243" t="str">
        <f>IFERROR(プログラム[[#This Row],[競技番号]],"")</f>
        <v/>
      </c>
      <c r="B243" t="str">
        <f>IFERROR(プログラム[[#This Row],[組数]],"")</f>
        <v/>
      </c>
      <c r="C243" t="str">
        <f>IFERROR(プログラム[[#This Row],[種目コード]],"")</f>
        <v/>
      </c>
      <c r="D243" t="str">
        <f>IFERROR(プログラム[[#This Row],[距離コード]],"")</f>
        <v/>
      </c>
      <c r="E243" t="str">
        <f>IFERROR(プログラム[[#This Row],[クラス番号]],"")</f>
        <v/>
      </c>
      <c r="F243" t="str">
        <f>IFERROR(プログラム[[#This Row],[性別コード]],"")</f>
        <v/>
      </c>
      <c r="G243" t="str">
        <f>IFERROR(プログラム[[#This Row],[予決コード]],"")</f>
        <v/>
      </c>
      <c r="H243" s="5" t="str">
        <f>IFERROR(プログラム[[#This Row],[日付]],"")</f>
        <v/>
      </c>
      <c r="I243" t="str">
        <f>IFERROR(プログラム[[#This Row],[予選競技番号]],"")</f>
        <v/>
      </c>
      <c r="J243" t="str">
        <f>IFERROR(VLOOKUP(C243,色々!L:M,2,0),"")</f>
        <v/>
      </c>
      <c r="K243" t="str">
        <f>IFERROR(VLOOKUP(D243,色々!P:R,3,0),"")</f>
        <v/>
      </c>
      <c r="L243" t="str">
        <f>IFERROR(VLOOKUP(D243,色々!A:B,2,0),"")</f>
        <v/>
      </c>
      <c r="M243" t="str">
        <f t="shared" si="6"/>
        <v/>
      </c>
      <c r="N243" t="str">
        <f>IFERROR(VLOOKUP(E243,クラス!B:C,2,0),"")</f>
        <v/>
      </c>
      <c r="O243" t="str">
        <f>IFERROR(VLOOKUP(F243,色々!P:Q,2,0),"")</f>
        <v/>
      </c>
      <c r="P243" t="str">
        <f>IFERROR(VLOOKUP(G243,色々!D:E,2,0),"")</f>
        <v/>
      </c>
      <c r="Q243" t="str">
        <f t="shared" si="7"/>
        <v xml:space="preserve">   </v>
      </c>
    </row>
    <row r="244" spans="1:17" ht="15" customHeight="1" x14ac:dyDescent="0.15">
      <c r="A244" t="str">
        <f>IFERROR(プログラム[[#This Row],[競技番号]],"")</f>
        <v/>
      </c>
      <c r="B244" t="str">
        <f>IFERROR(プログラム[[#This Row],[組数]],"")</f>
        <v/>
      </c>
      <c r="C244" t="str">
        <f>IFERROR(プログラム[[#This Row],[種目コード]],"")</f>
        <v/>
      </c>
      <c r="D244" t="str">
        <f>IFERROR(プログラム[[#This Row],[距離コード]],"")</f>
        <v/>
      </c>
      <c r="E244" t="str">
        <f>IFERROR(プログラム[[#This Row],[クラス番号]],"")</f>
        <v/>
      </c>
      <c r="F244" t="str">
        <f>IFERROR(プログラム[[#This Row],[性別コード]],"")</f>
        <v/>
      </c>
      <c r="G244" t="str">
        <f>IFERROR(プログラム[[#This Row],[予決コード]],"")</f>
        <v/>
      </c>
      <c r="H244" s="5" t="str">
        <f>IFERROR(プログラム[[#This Row],[日付]],"")</f>
        <v/>
      </c>
      <c r="I244" t="str">
        <f>IFERROR(プログラム[[#This Row],[予選競技番号]],"")</f>
        <v/>
      </c>
      <c r="J244" t="str">
        <f>IFERROR(VLOOKUP(C244,色々!L:M,2,0),"")</f>
        <v/>
      </c>
      <c r="K244" t="str">
        <f>IFERROR(VLOOKUP(D244,色々!P:R,3,0),"")</f>
        <v/>
      </c>
      <c r="L244" t="str">
        <f>IFERROR(VLOOKUP(D244,色々!A:B,2,0),"")</f>
        <v/>
      </c>
      <c r="M244" t="str">
        <f t="shared" si="6"/>
        <v/>
      </c>
      <c r="N244" t="str">
        <f>IFERROR(VLOOKUP(E244,クラス!B:C,2,0),"")</f>
        <v/>
      </c>
      <c r="O244" t="str">
        <f>IFERROR(VLOOKUP(F244,色々!P:Q,2,0),"")</f>
        <v/>
      </c>
      <c r="P244" t="str">
        <f>IFERROR(VLOOKUP(G244,色々!D:E,2,0),"")</f>
        <v/>
      </c>
      <c r="Q244" t="str">
        <f t="shared" si="7"/>
        <v xml:space="preserve">   </v>
      </c>
    </row>
    <row r="245" spans="1:17" ht="15" customHeight="1" x14ac:dyDescent="0.15">
      <c r="A245" t="str">
        <f>IFERROR(プログラム[[#This Row],[競技番号]],"")</f>
        <v/>
      </c>
      <c r="B245" t="str">
        <f>IFERROR(プログラム[[#This Row],[組数]],"")</f>
        <v/>
      </c>
      <c r="C245" t="str">
        <f>IFERROR(プログラム[[#This Row],[種目コード]],"")</f>
        <v/>
      </c>
      <c r="D245" t="str">
        <f>IFERROR(プログラム[[#This Row],[距離コード]],"")</f>
        <v/>
      </c>
      <c r="E245" t="str">
        <f>IFERROR(プログラム[[#This Row],[クラス番号]],"")</f>
        <v/>
      </c>
      <c r="F245" t="str">
        <f>IFERROR(プログラム[[#This Row],[性別コード]],"")</f>
        <v/>
      </c>
      <c r="G245" t="str">
        <f>IFERROR(プログラム[[#This Row],[予決コード]],"")</f>
        <v/>
      </c>
      <c r="H245" s="5" t="str">
        <f>IFERROR(プログラム[[#This Row],[日付]],"")</f>
        <v/>
      </c>
      <c r="I245" t="str">
        <f>IFERROR(プログラム[[#This Row],[予選競技番号]],"")</f>
        <v/>
      </c>
      <c r="J245" t="str">
        <f>IFERROR(VLOOKUP(C245,色々!L:M,2,0),"")</f>
        <v/>
      </c>
      <c r="K245" t="str">
        <f>IFERROR(VLOOKUP(D245,色々!P:R,3,0),"")</f>
        <v/>
      </c>
      <c r="L245" t="str">
        <f>IFERROR(VLOOKUP(D245,色々!A:B,2,0),"")</f>
        <v/>
      </c>
      <c r="M245" t="str">
        <f t="shared" si="6"/>
        <v/>
      </c>
      <c r="N245" t="str">
        <f>IFERROR(VLOOKUP(E245,クラス!B:C,2,0),"")</f>
        <v/>
      </c>
      <c r="O245" t="str">
        <f>IFERROR(VLOOKUP(F245,色々!P:Q,2,0),"")</f>
        <v/>
      </c>
      <c r="P245" t="str">
        <f>IFERROR(VLOOKUP(G245,色々!D:E,2,0),"")</f>
        <v/>
      </c>
      <c r="Q245" t="str">
        <f t="shared" si="7"/>
        <v xml:space="preserve">   </v>
      </c>
    </row>
    <row r="246" spans="1:17" ht="15" customHeight="1" x14ac:dyDescent="0.15">
      <c r="A246" t="str">
        <f>IFERROR(プログラム[[#This Row],[競技番号]],"")</f>
        <v/>
      </c>
      <c r="B246" t="str">
        <f>IFERROR(プログラム[[#This Row],[組数]],"")</f>
        <v/>
      </c>
      <c r="C246" t="str">
        <f>IFERROR(プログラム[[#This Row],[種目コード]],"")</f>
        <v/>
      </c>
      <c r="D246" t="str">
        <f>IFERROR(プログラム[[#This Row],[距離コード]],"")</f>
        <v/>
      </c>
      <c r="E246" t="str">
        <f>IFERROR(プログラム[[#This Row],[クラス番号]],"")</f>
        <v/>
      </c>
      <c r="F246" t="str">
        <f>IFERROR(プログラム[[#This Row],[性別コード]],"")</f>
        <v/>
      </c>
      <c r="G246" t="str">
        <f>IFERROR(プログラム[[#This Row],[予決コード]],"")</f>
        <v/>
      </c>
      <c r="H246" s="5" t="str">
        <f>IFERROR(プログラム[[#This Row],[日付]],"")</f>
        <v/>
      </c>
      <c r="I246" t="str">
        <f>IFERROR(プログラム[[#This Row],[予選競技番号]],"")</f>
        <v/>
      </c>
      <c r="J246" t="str">
        <f>IFERROR(VLOOKUP(C246,色々!L:M,2,0),"")</f>
        <v/>
      </c>
      <c r="K246" t="str">
        <f>IFERROR(VLOOKUP(D246,色々!P:R,3,0),"")</f>
        <v/>
      </c>
      <c r="L246" t="str">
        <f>IFERROR(VLOOKUP(D246,色々!A:B,2,0),"")</f>
        <v/>
      </c>
      <c r="M246" t="str">
        <f t="shared" si="6"/>
        <v/>
      </c>
      <c r="N246" t="str">
        <f>IFERROR(VLOOKUP(E246,クラス!B:C,2,0),"")</f>
        <v/>
      </c>
      <c r="O246" t="str">
        <f>IFERROR(VLOOKUP(F246,色々!P:Q,2,0),"")</f>
        <v/>
      </c>
      <c r="P246" t="str">
        <f>IFERROR(VLOOKUP(G246,色々!D:E,2,0),"")</f>
        <v/>
      </c>
      <c r="Q246" t="str">
        <f t="shared" si="7"/>
        <v xml:space="preserve">   </v>
      </c>
    </row>
    <row r="247" spans="1:17" ht="15" customHeight="1" x14ac:dyDescent="0.15">
      <c r="A247" t="str">
        <f>IFERROR(プログラム[[#This Row],[競技番号]],"")</f>
        <v/>
      </c>
      <c r="B247" t="str">
        <f>IFERROR(プログラム[[#This Row],[組数]],"")</f>
        <v/>
      </c>
      <c r="C247" t="str">
        <f>IFERROR(プログラム[[#This Row],[種目コード]],"")</f>
        <v/>
      </c>
      <c r="D247" t="str">
        <f>IFERROR(プログラム[[#This Row],[距離コード]],"")</f>
        <v/>
      </c>
      <c r="E247" t="str">
        <f>IFERROR(プログラム[[#This Row],[クラス番号]],"")</f>
        <v/>
      </c>
      <c r="F247" t="str">
        <f>IFERROR(プログラム[[#This Row],[性別コード]],"")</f>
        <v/>
      </c>
      <c r="G247" t="str">
        <f>IFERROR(プログラム[[#This Row],[予決コード]],"")</f>
        <v/>
      </c>
      <c r="H247" s="5" t="str">
        <f>IFERROR(プログラム[[#This Row],[日付]],"")</f>
        <v/>
      </c>
      <c r="I247" t="str">
        <f>IFERROR(プログラム[[#This Row],[予選競技番号]],"")</f>
        <v/>
      </c>
      <c r="J247" t="str">
        <f>IFERROR(VLOOKUP(C247,色々!L:M,2,0),"")</f>
        <v/>
      </c>
      <c r="K247" t="str">
        <f>IFERROR(VLOOKUP(D247,色々!P:R,3,0),"")</f>
        <v/>
      </c>
      <c r="L247" t="str">
        <f>IFERROR(VLOOKUP(D247,色々!A:B,2,0),"")</f>
        <v/>
      </c>
      <c r="M247" t="str">
        <f t="shared" si="6"/>
        <v/>
      </c>
      <c r="N247" t="str">
        <f>IFERROR(VLOOKUP(E247,クラス!B:C,2,0),"")</f>
        <v/>
      </c>
      <c r="O247" t="str">
        <f>IFERROR(VLOOKUP(F247,色々!P:Q,2,0),"")</f>
        <v/>
      </c>
      <c r="P247" t="str">
        <f>IFERROR(VLOOKUP(G247,色々!D:E,2,0),"")</f>
        <v/>
      </c>
      <c r="Q247" t="str">
        <f t="shared" si="7"/>
        <v xml:space="preserve">   </v>
      </c>
    </row>
    <row r="248" spans="1:17" ht="15" customHeight="1" x14ac:dyDescent="0.15">
      <c r="A248" t="str">
        <f>IFERROR(プログラム[[#This Row],[競技番号]],"")</f>
        <v/>
      </c>
      <c r="B248" t="str">
        <f>IFERROR(プログラム[[#This Row],[組数]],"")</f>
        <v/>
      </c>
      <c r="C248" t="str">
        <f>IFERROR(プログラム[[#This Row],[種目コード]],"")</f>
        <v/>
      </c>
      <c r="D248" t="str">
        <f>IFERROR(プログラム[[#This Row],[距離コード]],"")</f>
        <v/>
      </c>
      <c r="E248" t="str">
        <f>IFERROR(プログラム[[#This Row],[クラス番号]],"")</f>
        <v/>
      </c>
      <c r="F248" t="str">
        <f>IFERROR(プログラム[[#This Row],[性別コード]],"")</f>
        <v/>
      </c>
      <c r="G248" t="str">
        <f>IFERROR(プログラム[[#This Row],[予決コード]],"")</f>
        <v/>
      </c>
      <c r="H248" s="5" t="str">
        <f>IFERROR(プログラム[[#This Row],[日付]],"")</f>
        <v/>
      </c>
      <c r="I248" t="str">
        <f>IFERROR(プログラム[[#This Row],[予選競技番号]],"")</f>
        <v/>
      </c>
      <c r="J248" t="str">
        <f>IFERROR(VLOOKUP(C248,色々!L:M,2,0),"")</f>
        <v/>
      </c>
      <c r="K248" t="str">
        <f>IFERROR(VLOOKUP(D248,色々!P:R,3,0),"")</f>
        <v/>
      </c>
      <c r="L248" t="str">
        <f>IFERROR(VLOOKUP(D248,色々!A:B,2,0),"")</f>
        <v/>
      </c>
      <c r="M248" t="str">
        <f t="shared" si="6"/>
        <v/>
      </c>
      <c r="N248" t="str">
        <f>IFERROR(VLOOKUP(E248,クラス!B:C,2,0),"")</f>
        <v/>
      </c>
      <c r="O248" t="str">
        <f>IFERROR(VLOOKUP(F248,色々!P:Q,2,0),"")</f>
        <v/>
      </c>
      <c r="P248" t="str">
        <f>IFERROR(VLOOKUP(G248,色々!D:E,2,0),"")</f>
        <v/>
      </c>
      <c r="Q248" t="str">
        <f t="shared" si="7"/>
        <v xml:space="preserve">   </v>
      </c>
    </row>
    <row r="249" spans="1:17" ht="15" customHeight="1" x14ac:dyDescent="0.15">
      <c r="A249" t="str">
        <f>IFERROR(プログラム[[#This Row],[競技番号]],"")</f>
        <v/>
      </c>
      <c r="B249" t="str">
        <f>IFERROR(プログラム[[#This Row],[組数]],"")</f>
        <v/>
      </c>
      <c r="C249" t="str">
        <f>IFERROR(プログラム[[#This Row],[種目コード]],"")</f>
        <v/>
      </c>
      <c r="D249" t="str">
        <f>IFERROR(プログラム[[#This Row],[距離コード]],"")</f>
        <v/>
      </c>
      <c r="E249" t="str">
        <f>IFERROR(プログラム[[#This Row],[クラス番号]],"")</f>
        <v/>
      </c>
      <c r="F249" t="str">
        <f>IFERROR(プログラム[[#This Row],[性別コード]],"")</f>
        <v/>
      </c>
      <c r="G249" t="str">
        <f>IFERROR(プログラム[[#This Row],[予決コード]],"")</f>
        <v/>
      </c>
      <c r="H249" s="5" t="str">
        <f>IFERROR(プログラム[[#This Row],[日付]],"")</f>
        <v/>
      </c>
      <c r="I249" t="str">
        <f>IFERROR(プログラム[[#This Row],[予選競技番号]],"")</f>
        <v/>
      </c>
      <c r="J249" t="str">
        <f>IFERROR(VLOOKUP(C249,色々!L:M,2,0),"")</f>
        <v/>
      </c>
      <c r="K249" t="str">
        <f>IFERROR(VLOOKUP(D249,色々!P:R,3,0),"")</f>
        <v/>
      </c>
      <c r="L249" t="str">
        <f>IFERROR(VLOOKUP(D249,色々!A:B,2,0),"")</f>
        <v/>
      </c>
      <c r="M249" t="str">
        <f t="shared" si="6"/>
        <v/>
      </c>
      <c r="N249" t="str">
        <f>IFERROR(VLOOKUP(E249,クラス!B:C,2,0),"")</f>
        <v/>
      </c>
      <c r="O249" t="str">
        <f>IFERROR(VLOOKUP(F249,色々!P:Q,2,0),"")</f>
        <v/>
      </c>
      <c r="P249" t="str">
        <f>IFERROR(VLOOKUP(G249,色々!D:E,2,0),"")</f>
        <v/>
      </c>
      <c r="Q249" t="str">
        <f t="shared" si="7"/>
        <v xml:space="preserve">   </v>
      </c>
    </row>
    <row r="250" spans="1:17" ht="15" customHeight="1" x14ac:dyDescent="0.15">
      <c r="A250" t="str">
        <f>IFERROR(プログラム[[#This Row],[競技番号]],"")</f>
        <v/>
      </c>
      <c r="B250" t="str">
        <f>IFERROR(プログラム[[#This Row],[組数]],"")</f>
        <v/>
      </c>
      <c r="C250" t="str">
        <f>IFERROR(プログラム[[#This Row],[種目コード]],"")</f>
        <v/>
      </c>
      <c r="D250" t="str">
        <f>IFERROR(プログラム[[#This Row],[距離コード]],"")</f>
        <v/>
      </c>
      <c r="E250" t="str">
        <f>IFERROR(プログラム[[#This Row],[クラス番号]],"")</f>
        <v/>
      </c>
      <c r="F250" t="str">
        <f>IFERROR(プログラム[[#This Row],[性別コード]],"")</f>
        <v/>
      </c>
      <c r="G250" t="str">
        <f>IFERROR(プログラム[[#This Row],[予決コード]],"")</f>
        <v/>
      </c>
      <c r="H250" s="5" t="str">
        <f>IFERROR(プログラム[[#This Row],[日付]],"")</f>
        <v/>
      </c>
      <c r="I250" t="str">
        <f>IFERROR(プログラム[[#This Row],[予選競技番号]],"")</f>
        <v/>
      </c>
      <c r="J250" t="str">
        <f>IFERROR(VLOOKUP(C250,色々!L:M,2,0),"")</f>
        <v/>
      </c>
      <c r="K250" t="str">
        <f>IFERROR(VLOOKUP(D250,色々!P:R,3,0),"")</f>
        <v/>
      </c>
      <c r="L250" t="str">
        <f>IFERROR(VLOOKUP(D250,色々!A:B,2,0),"")</f>
        <v/>
      </c>
      <c r="M250" t="str">
        <f t="shared" si="6"/>
        <v/>
      </c>
      <c r="N250" t="str">
        <f>IFERROR(VLOOKUP(E250,クラス!B:C,2,0),"")</f>
        <v/>
      </c>
      <c r="O250" t="str">
        <f>IFERROR(VLOOKUP(F250,色々!P:Q,2,0),"")</f>
        <v/>
      </c>
      <c r="P250" t="str">
        <f>IFERROR(VLOOKUP(G250,色々!D:E,2,0),"")</f>
        <v/>
      </c>
      <c r="Q250" t="str">
        <f t="shared" si="7"/>
        <v xml:space="preserve">   </v>
      </c>
    </row>
    <row r="251" spans="1:17" ht="15" customHeight="1" x14ac:dyDescent="0.15">
      <c r="A251" t="str">
        <f>IFERROR(プログラム[[#This Row],[競技番号]],"")</f>
        <v/>
      </c>
      <c r="B251" t="str">
        <f>IFERROR(プログラム[[#This Row],[組数]],"")</f>
        <v/>
      </c>
      <c r="C251" t="str">
        <f>IFERROR(プログラム[[#This Row],[種目コード]],"")</f>
        <v/>
      </c>
      <c r="D251" t="str">
        <f>IFERROR(プログラム[[#This Row],[距離コード]],"")</f>
        <v/>
      </c>
      <c r="E251" t="str">
        <f>IFERROR(プログラム[[#This Row],[クラス番号]],"")</f>
        <v/>
      </c>
      <c r="F251" t="str">
        <f>IFERROR(プログラム[[#This Row],[性別コード]],"")</f>
        <v/>
      </c>
      <c r="G251" t="str">
        <f>IFERROR(プログラム[[#This Row],[予決コード]],"")</f>
        <v/>
      </c>
      <c r="H251" s="5" t="str">
        <f>IFERROR(プログラム[[#This Row],[日付]],"")</f>
        <v/>
      </c>
      <c r="I251" t="str">
        <f>IFERROR(プログラム[[#This Row],[予選競技番号]],"")</f>
        <v/>
      </c>
      <c r="J251" t="str">
        <f>IFERROR(VLOOKUP(C251,色々!L:M,2,0),"")</f>
        <v/>
      </c>
      <c r="K251" t="str">
        <f>IFERROR(VLOOKUP(D251,色々!P:R,3,0),"")</f>
        <v/>
      </c>
      <c r="L251" t="str">
        <f>IFERROR(VLOOKUP(D251,色々!A:B,2,0),"")</f>
        <v/>
      </c>
      <c r="M251" t="str">
        <f t="shared" si="6"/>
        <v/>
      </c>
      <c r="N251" t="str">
        <f>IFERROR(VLOOKUP(E251,クラス!B:C,2,0),"")</f>
        <v/>
      </c>
      <c r="O251" t="str">
        <f>IFERROR(VLOOKUP(F251,色々!P:Q,2,0),"")</f>
        <v/>
      </c>
      <c r="P251" t="str">
        <f>IFERROR(VLOOKUP(G251,色々!D:E,2,0),"")</f>
        <v/>
      </c>
      <c r="Q251" t="str">
        <f t="shared" si="7"/>
        <v xml:space="preserve">   </v>
      </c>
    </row>
    <row r="252" spans="1:17" ht="15" customHeight="1" x14ac:dyDescent="0.15">
      <c r="A252" t="str">
        <f>IFERROR(プログラム[[#This Row],[競技番号]],"")</f>
        <v/>
      </c>
      <c r="B252" t="str">
        <f>IFERROR(プログラム[[#This Row],[組数]],"")</f>
        <v/>
      </c>
      <c r="C252" t="str">
        <f>IFERROR(プログラム[[#This Row],[種目コード]],"")</f>
        <v/>
      </c>
      <c r="D252" t="str">
        <f>IFERROR(プログラム[[#This Row],[距離コード]],"")</f>
        <v/>
      </c>
      <c r="E252" t="str">
        <f>IFERROR(プログラム[[#This Row],[クラス番号]],"")</f>
        <v/>
      </c>
      <c r="F252" t="str">
        <f>IFERROR(プログラム[[#This Row],[性別コード]],"")</f>
        <v/>
      </c>
      <c r="G252" t="str">
        <f>IFERROR(プログラム[[#This Row],[予決コード]],"")</f>
        <v/>
      </c>
      <c r="H252" s="5" t="str">
        <f>IFERROR(プログラム[[#This Row],[日付]],"")</f>
        <v/>
      </c>
      <c r="I252" t="str">
        <f>IFERROR(プログラム[[#This Row],[予選競技番号]],"")</f>
        <v/>
      </c>
      <c r="J252" t="str">
        <f>IFERROR(VLOOKUP(C252,色々!L:M,2,0),"")</f>
        <v/>
      </c>
      <c r="K252" t="str">
        <f>IFERROR(VLOOKUP(D252,色々!P:R,3,0),"")</f>
        <v/>
      </c>
      <c r="L252" t="str">
        <f>IFERROR(VLOOKUP(D252,色々!A:B,2,0),"")</f>
        <v/>
      </c>
      <c r="M252" t="str">
        <f t="shared" si="6"/>
        <v/>
      </c>
      <c r="N252" t="str">
        <f>IFERROR(VLOOKUP(E252,クラス!B:C,2,0),"")</f>
        <v/>
      </c>
      <c r="O252" t="str">
        <f>IFERROR(VLOOKUP(F252,色々!P:Q,2,0),"")</f>
        <v/>
      </c>
      <c r="P252" t="str">
        <f>IFERROR(VLOOKUP(G252,色々!D:E,2,0),"")</f>
        <v/>
      </c>
      <c r="Q252" t="str">
        <f t="shared" si="7"/>
        <v xml:space="preserve">   </v>
      </c>
    </row>
    <row r="253" spans="1:17" ht="15" customHeight="1" x14ac:dyDescent="0.15">
      <c r="A253" t="str">
        <f>IFERROR(プログラム[[#This Row],[競技番号]],"")</f>
        <v/>
      </c>
      <c r="B253" t="str">
        <f>IFERROR(プログラム[[#This Row],[組数]],"")</f>
        <v/>
      </c>
      <c r="C253" t="str">
        <f>IFERROR(プログラム[[#This Row],[種目コード]],"")</f>
        <v/>
      </c>
      <c r="D253" t="str">
        <f>IFERROR(プログラム[[#This Row],[距離コード]],"")</f>
        <v/>
      </c>
      <c r="E253" t="str">
        <f>IFERROR(プログラム[[#This Row],[クラス番号]],"")</f>
        <v/>
      </c>
      <c r="F253" t="str">
        <f>IFERROR(プログラム[[#This Row],[性別コード]],"")</f>
        <v/>
      </c>
      <c r="G253" t="str">
        <f>IFERROR(プログラム[[#This Row],[予決コード]],"")</f>
        <v/>
      </c>
      <c r="H253" s="5" t="str">
        <f>IFERROR(プログラム[[#This Row],[日付]],"")</f>
        <v/>
      </c>
      <c r="I253" t="str">
        <f>IFERROR(プログラム[[#This Row],[予選競技番号]],"")</f>
        <v/>
      </c>
      <c r="J253" t="str">
        <f>IFERROR(VLOOKUP(C253,色々!L:M,2,0),"")</f>
        <v/>
      </c>
      <c r="K253" t="str">
        <f>IFERROR(VLOOKUP(D253,色々!P:R,3,0),"")</f>
        <v/>
      </c>
      <c r="L253" t="str">
        <f>IFERROR(VLOOKUP(D253,色々!A:B,2,0),"")</f>
        <v/>
      </c>
      <c r="M253" t="str">
        <f t="shared" si="6"/>
        <v/>
      </c>
      <c r="N253" t="str">
        <f>IFERROR(VLOOKUP(E253,クラス!B:C,2,0),"")</f>
        <v/>
      </c>
      <c r="O253" t="str">
        <f>IFERROR(VLOOKUP(F253,色々!P:Q,2,0),"")</f>
        <v/>
      </c>
      <c r="P253" t="str">
        <f>IFERROR(VLOOKUP(G253,色々!D:E,2,0),"")</f>
        <v/>
      </c>
      <c r="Q253" t="str">
        <f t="shared" si="7"/>
        <v xml:space="preserve">   </v>
      </c>
    </row>
    <row r="254" spans="1:17" ht="15" customHeight="1" x14ac:dyDescent="0.15">
      <c r="A254" t="str">
        <f>IFERROR(プログラム[[#This Row],[競技番号]],"")</f>
        <v/>
      </c>
      <c r="B254" t="str">
        <f>IFERROR(プログラム[[#This Row],[組数]],"")</f>
        <v/>
      </c>
      <c r="C254" t="str">
        <f>IFERROR(プログラム[[#This Row],[種目コード]],"")</f>
        <v/>
      </c>
      <c r="D254" t="str">
        <f>IFERROR(プログラム[[#This Row],[距離コード]],"")</f>
        <v/>
      </c>
      <c r="E254" t="str">
        <f>IFERROR(プログラム[[#This Row],[クラス番号]],"")</f>
        <v/>
      </c>
      <c r="F254" t="str">
        <f>IFERROR(プログラム[[#This Row],[性別コード]],"")</f>
        <v/>
      </c>
      <c r="G254" t="str">
        <f>IFERROR(プログラム[[#This Row],[予決コード]],"")</f>
        <v/>
      </c>
      <c r="H254" s="5" t="str">
        <f>IFERROR(プログラム[[#This Row],[日付]],"")</f>
        <v/>
      </c>
      <c r="I254" t="str">
        <f>IFERROR(プログラム[[#This Row],[予選競技番号]],"")</f>
        <v/>
      </c>
      <c r="J254" t="str">
        <f>IFERROR(VLOOKUP(C254,色々!L:M,2,0),"")</f>
        <v/>
      </c>
      <c r="K254" t="str">
        <f>IFERROR(VLOOKUP(D254,色々!P:R,3,0),"")</f>
        <v/>
      </c>
      <c r="L254" t="str">
        <f>IFERROR(VLOOKUP(D254,色々!A:B,2,0),"")</f>
        <v/>
      </c>
      <c r="M254" t="str">
        <f t="shared" si="6"/>
        <v/>
      </c>
      <c r="N254" t="str">
        <f>IFERROR(VLOOKUP(E254,クラス!B:C,2,0),"")</f>
        <v/>
      </c>
      <c r="O254" t="str">
        <f>IFERROR(VLOOKUP(F254,色々!P:Q,2,0),"")</f>
        <v/>
      </c>
      <c r="P254" t="str">
        <f>IFERROR(VLOOKUP(G254,色々!D:E,2,0),"")</f>
        <v/>
      </c>
      <c r="Q254" t="str">
        <f t="shared" si="7"/>
        <v xml:space="preserve">   </v>
      </c>
    </row>
    <row r="255" spans="1:17" ht="15" customHeight="1" x14ac:dyDescent="0.15">
      <c r="A255" t="str">
        <f>IFERROR(プログラム[[#This Row],[競技番号]],"")</f>
        <v/>
      </c>
      <c r="B255" t="str">
        <f>IFERROR(プログラム[[#This Row],[組数]],"")</f>
        <v/>
      </c>
      <c r="C255" t="str">
        <f>IFERROR(プログラム[[#This Row],[種目コード]],"")</f>
        <v/>
      </c>
      <c r="D255" t="str">
        <f>IFERROR(プログラム[[#This Row],[距離コード]],"")</f>
        <v/>
      </c>
      <c r="E255" t="str">
        <f>IFERROR(プログラム[[#This Row],[クラス番号]],"")</f>
        <v/>
      </c>
      <c r="F255" t="str">
        <f>IFERROR(プログラム[[#This Row],[性別コード]],"")</f>
        <v/>
      </c>
      <c r="G255" t="str">
        <f>IFERROR(プログラム[[#This Row],[予決コード]],"")</f>
        <v/>
      </c>
      <c r="H255" s="5" t="str">
        <f>IFERROR(プログラム[[#This Row],[日付]],"")</f>
        <v/>
      </c>
      <c r="I255" t="str">
        <f>IFERROR(プログラム[[#This Row],[予選競技番号]],"")</f>
        <v/>
      </c>
      <c r="J255" t="str">
        <f>IFERROR(VLOOKUP(C255,色々!L:M,2,0),"")</f>
        <v/>
      </c>
      <c r="K255" t="str">
        <f>IFERROR(VLOOKUP(D255,色々!P:R,3,0),"")</f>
        <v/>
      </c>
      <c r="L255" t="str">
        <f>IFERROR(VLOOKUP(D255,色々!A:B,2,0),"")</f>
        <v/>
      </c>
      <c r="M255" t="str">
        <f t="shared" si="6"/>
        <v/>
      </c>
      <c r="N255" t="str">
        <f>IFERROR(VLOOKUP(E255,クラス!B:C,2,0),"")</f>
        <v/>
      </c>
      <c r="O255" t="str">
        <f>IFERROR(VLOOKUP(F255,色々!P:Q,2,0),"")</f>
        <v/>
      </c>
      <c r="P255" t="str">
        <f>IFERROR(VLOOKUP(G255,色々!D:E,2,0),"")</f>
        <v/>
      </c>
      <c r="Q255" t="str">
        <f t="shared" si="7"/>
        <v xml:space="preserve">   </v>
      </c>
    </row>
    <row r="256" spans="1:17" ht="15" customHeight="1" x14ac:dyDescent="0.15">
      <c r="A256" t="str">
        <f>IFERROR(プログラム[[#This Row],[競技番号]],"")</f>
        <v/>
      </c>
      <c r="B256" t="str">
        <f>IFERROR(プログラム[[#This Row],[組数]],"")</f>
        <v/>
      </c>
      <c r="C256" t="str">
        <f>IFERROR(プログラム[[#This Row],[種目コード]],"")</f>
        <v/>
      </c>
      <c r="D256" t="str">
        <f>IFERROR(プログラム[[#This Row],[距離コード]],"")</f>
        <v/>
      </c>
      <c r="E256" t="str">
        <f>IFERROR(プログラム[[#This Row],[クラス番号]],"")</f>
        <v/>
      </c>
      <c r="F256" t="str">
        <f>IFERROR(プログラム[[#This Row],[性別コード]],"")</f>
        <v/>
      </c>
      <c r="G256" t="str">
        <f>IFERROR(プログラム[[#This Row],[予決コード]],"")</f>
        <v/>
      </c>
      <c r="H256" s="5" t="str">
        <f>IFERROR(プログラム[[#This Row],[日付]],"")</f>
        <v/>
      </c>
      <c r="I256" t="str">
        <f>IFERROR(プログラム[[#This Row],[予選競技番号]],"")</f>
        <v/>
      </c>
      <c r="J256" t="str">
        <f>IFERROR(VLOOKUP(C256,色々!L:M,2,0),"")</f>
        <v/>
      </c>
      <c r="K256" t="str">
        <f>IFERROR(VLOOKUP(D256,色々!P:R,3,0),"")</f>
        <v/>
      </c>
      <c r="L256" t="str">
        <f>IFERROR(VLOOKUP(D256,色々!A:B,2,0),"")</f>
        <v/>
      </c>
      <c r="M256" t="str">
        <f t="shared" si="6"/>
        <v/>
      </c>
      <c r="N256" t="str">
        <f>IFERROR(VLOOKUP(E256,クラス!B:C,2,0),"")</f>
        <v/>
      </c>
      <c r="O256" t="str">
        <f>IFERROR(VLOOKUP(F256,色々!P:Q,2,0),"")</f>
        <v/>
      </c>
      <c r="P256" t="str">
        <f>IFERROR(VLOOKUP(G256,色々!D:E,2,0),"")</f>
        <v/>
      </c>
      <c r="Q256" t="str">
        <f t="shared" si="7"/>
        <v xml:space="preserve">   </v>
      </c>
    </row>
    <row r="257" spans="1:17" ht="15" customHeight="1" x14ac:dyDescent="0.15">
      <c r="A257" t="str">
        <f>IFERROR(プログラム[[#This Row],[競技番号]],"")</f>
        <v/>
      </c>
      <c r="B257" t="str">
        <f>IFERROR(プログラム[[#This Row],[組数]],"")</f>
        <v/>
      </c>
      <c r="C257" t="str">
        <f>IFERROR(プログラム[[#This Row],[種目コード]],"")</f>
        <v/>
      </c>
      <c r="D257" t="str">
        <f>IFERROR(プログラム[[#This Row],[距離コード]],"")</f>
        <v/>
      </c>
      <c r="E257" t="str">
        <f>IFERROR(プログラム[[#This Row],[クラス番号]],"")</f>
        <v/>
      </c>
      <c r="F257" t="str">
        <f>IFERROR(プログラム[[#This Row],[性別コード]],"")</f>
        <v/>
      </c>
      <c r="G257" t="str">
        <f>IFERROR(プログラム[[#This Row],[予決コード]],"")</f>
        <v/>
      </c>
      <c r="H257" s="5" t="str">
        <f>IFERROR(プログラム[[#This Row],[日付]],"")</f>
        <v/>
      </c>
      <c r="I257" t="str">
        <f>IFERROR(プログラム[[#This Row],[予選競技番号]],"")</f>
        <v/>
      </c>
      <c r="J257" t="str">
        <f>IFERROR(VLOOKUP(C257,色々!L:M,2,0),"")</f>
        <v/>
      </c>
      <c r="K257" t="str">
        <f>IFERROR(VLOOKUP(D257,色々!P:R,3,0),"")</f>
        <v/>
      </c>
      <c r="L257" t="str">
        <f>IFERROR(VLOOKUP(D257,色々!A:B,2,0),"")</f>
        <v/>
      </c>
      <c r="M257" t="str">
        <f t="shared" si="6"/>
        <v/>
      </c>
      <c r="N257" t="str">
        <f>IFERROR(VLOOKUP(E257,クラス!B:C,2,0),"")</f>
        <v/>
      </c>
      <c r="O257" t="str">
        <f>IFERROR(VLOOKUP(F257,色々!P:Q,2,0),"")</f>
        <v/>
      </c>
      <c r="P257" t="str">
        <f>IFERROR(VLOOKUP(G257,色々!D:E,2,0),"")</f>
        <v/>
      </c>
      <c r="Q257" t="str">
        <f t="shared" si="7"/>
        <v xml:space="preserve">   </v>
      </c>
    </row>
    <row r="258" spans="1:17" ht="15" customHeight="1" x14ac:dyDescent="0.15">
      <c r="A258" t="str">
        <f>IFERROR(プログラム[[#This Row],[競技番号]],"")</f>
        <v/>
      </c>
      <c r="B258" t="str">
        <f>IFERROR(プログラム[[#This Row],[組数]],"")</f>
        <v/>
      </c>
      <c r="C258" t="str">
        <f>IFERROR(プログラム[[#This Row],[種目コード]],"")</f>
        <v/>
      </c>
      <c r="D258" t="str">
        <f>IFERROR(プログラム[[#This Row],[距離コード]],"")</f>
        <v/>
      </c>
      <c r="E258" t="str">
        <f>IFERROR(プログラム[[#This Row],[クラス番号]],"")</f>
        <v/>
      </c>
      <c r="F258" t="str">
        <f>IFERROR(プログラム[[#This Row],[性別コード]],"")</f>
        <v/>
      </c>
      <c r="G258" t="str">
        <f>IFERROR(プログラム[[#This Row],[予決コード]],"")</f>
        <v/>
      </c>
      <c r="H258" s="5" t="str">
        <f>IFERROR(プログラム[[#This Row],[日付]],"")</f>
        <v/>
      </c>
      <c r="I258" t="str">
        <f>IFERROR(プログラム[[#This Row],[予選競技番号]],"")</f>
        <v/>
      </c>
      <c r="J258" t="str">
        <f>IFERROR(VLOOKUP(C258,色々!L:M,2,0),"")</f>
        <v/>
      </c>
      <c r="K258" t="str">
        <f>IFERROR(VLOOKUP(D258,色々!P:R,3,0),"")</f>
        <v/>
      </c>
      <c r="L258" t="str">
        <f>IFERROR(VLOOKUP(D258,色々!A:B,2,0),"")</f>
        <v/>
      </c>
      <c r="M258" t="str">
        <f t="shared" si="6"/>
        <v/>
      </c>
      <c r="N258" t="str">
        <f>IFERROR(VLOOKUP(E258,クラス!B:C,2,0),"")</f>
        <v/>
      </c>
      <c r="O258" t="str">
        <f>IFERROR(VLOOKUP(F258,色々!P:Q,2,0),"")</f>
        <v/>
      </c>
      <c r="P258" t="str">
        <f>IFERROR(VLOOKUP(G258,色々!D:E,2,0),"")</f>
        <v/>
      </c>
      <c r="Q258" t="str">
        <f t="shared" si="7"/>
        <v xml:space="preserve">   </v>
      </c>
    </row>
    <row r="259" spans="1:17" ht="15" customHeight="1" x14ac:dyDescent="0.15">
      <c r="A259" t="str">
        <f>IFERROR(プログラム[[#This Row],[競技番号]],"")</f>
        <v/>
      </c>
      <c r="B259" t="str">
        <f>IFERROR(プログラム[[#This Row],[組数]],"")</f>
        <v/>
      </c>
      <c r="C259" t="str">
        <f>IFERROR(プログラム[[#This Row],[種目コード]],"")</f>
        <v/>
      </c>
      <c r="D259" t="str">
        <f>IFERROR(プログラム[[#This Row],[距離コード]],"")</f>
        <v/>
      </c>
      <c r="E259" t="str">
        <f>IFERROR(プログラム[[#This Row],[クラス番号]],"")</f>
        <v/>
      </c>
      <c r="F259" t="str">
        <f>IFERROR(プログラム[[#This Row],[性別コード]],"")</f>
        <v/>
      </c>
      <c r="G259" t="str">
        <f>IFERROR(プログラム[[#This Row],[予決コード]],"")</f>
        <v/>
      </c>
      <c r="H259" s="5" t="str">
        <f>IFERROR(プログラム[[#This Row],[日付]],"")</f>
        <v/>
      </c>
      <c r="I259" t="str">
        <f>IFERROR(プログラム[[#This Row],[予選競技番号]],"")</f>
        <v/>
      </c>
      <c r="J259" t="str">
        <f>IFERROR(VLOOKUP(C259,色々!L:M,2,0),"")</f>
        <v/>
      </c>
      <c r="K259" t="str">
        <f>IFERROR(VLOOKUP(D259,色々!P:R,3,0),"")</f>
        <v/>
      </c>
      <c r="L259" t="str">
        <f>IFERROR(VLOOKUP(D259,色々!A:B,2,0),"")</f>
        <v/>
      </c>
      <c r="M259" t="str">
        <f t="shared" ref="M259:M301" si="8">IF(OR(C259=6,C259=7),K259,L259)</f>
        <v/>
      </c>
      <c r="N259" t="str">
        <f>IFERROR(VLOOKUP(E259,クラス!B:C,2,0),"")</f>
        <v/>
      </c>
      <c r="O259" t="str">
        <f>IFERROR(VLOOKUP(F259,色々!P:Q,2,0),"")</f>
        <v/>
      </c>
      <c r="P259" t="str">
        <f>IFERROR(VLOOKUP(G259,色々!D:E,2,0),"")</f>
        <v/>
      </c>
      <c r="Q259" t="str">
        <f t="shared" ref="Q259:Q301" si="9">CONCATENATE(N259," ",O259, M259," ",J259," ",P259)</f>
        <v xml:space="preserve">   </v>
      </c>
    </row>
    <row r="260" spans="1:17" ht="15" customHeight="1" x14ac:dyDescent="0.15">
      <c r="A260" t="str">
        <f>IFERROR(プログラム[[#This Row],[競技番号]],"")</f>
        <v/>
      </c>
      <c r="B260" t="str">
        <f>IFERROR(プログラム[[#This Row],[組数]],"")</f>
        <v/>
      </c>
      <c r="C260" t="str">
        <f>IFERROR(プログラム[[#This Row],[種目コード]],"")</f>
        <v/>
      </c>
      <c r="D260" t="str">
        <f>IFERROR(プログラム[[#This Row],[距離コード]],"")</f>
        <v/>
      </c>
      <c r="E260" t="str">
        <f>IFERROR(プログラム[[#This Row],[クラス番号]],"")</f>
        <v/>
      </c>
      <c r="F260" t="str">
        <f>IFERROR(プログラム[[#This Row],[性別コード]],"")</f>
        <v/>
      </c>
      <c r="G260" t="str">
        <f>IFERROR(プログラム[[#This Row],[予決コード]],"")</f>
        <v/>
      </c>
      <c r="H260" s="5" t="str">
        <f>IFERROR(プログラム[[#This Row],[日付]],"")</f>
        <v/>
      </c>
      <c r="I260" t="str">
        <f>IFERROR(プログラム[[#This Row],[予選競技番号]],"")</f>
        <v/>
      </c>
      <c r="J260" t="str">
        <f>IFERROR(VLOOKUP(C260,色々!L:M,2,0),"")</f>
        <v/>
      </c>
      <c r="K260" t="str">
        <f>IFERROR(VLOOKUP(D260,色々!P:R,3,0),"")</f>
        <v/>
      </c>
      <c r="L260" t="str">
        <f>IFERROR(VLOOKUP(D260,色々!A:B,2,0),"")</f>
        <v/>
      </c>
      <c r="M260" t="str">
        <f t="shared" si="8"/>
        <v/>
      </c>
      <c r="N260" t="str">
        <f>IFERROR(VLOOKUP(E260,クラス!B:C,2,0),"")</f>
        <v/>
      </c>
      <c r="O260" t="str">
        <f>IFERROR(VLOOKUP(F260,色々!P:Q,2,0),"")</f>
        <v/>
      </c>
      <c r="P260" t="str">
        <f>IFERROR(VLOOKUP(G260,色々!D:E,2,0),"")</f>
        <v/>
      </c>
      <c r="Q260" t="str">
        <f t="shared" si="9"/>
        <v xml:space="preserve">   </v>
      </c>
    </row>
    <row r="261" spans="1:17" ht="15" customHeight="1" x14ac:dyDescent="0.15">
      <c r="A261" t="str">
        <f>IFERROR(プログラム[[#This Row],[競技番号]],"")</f>
        <v/>
      </c>
      <c r="B261" t="str">
        <f>IFERROR(プログラム[[#This Row],[組数]],"")</f>
        <v/>
      </c>
      <c r="C261" t="str">
        <f>IFERROR(プログラム[[#This Row],[種目コード]],"")</f>
        <v/>
      </c>
      <c r="D261" t="str">
        <f>IFERROR(プログラム[[#This Row],[距離コード]],"")</f>
        <v/>
      </c>
      <c r="E261" t="str">
        <f>IFERROR(プログラム[[#This Row],[クラス番号]],"")</f>
        <v/>
      </c>
      <c r="F261" t="str">
        <f>IFERROR(プログラム[[#This Row],[性別コード]],"")</f>
        <v/>
      </c>
      <c r="G261" t="str">
        <f>IFERROR(プログラム[[#This Row],[予決コード]],"")</f>
        <v/>
      </c>
      <c r="H261" s="5" t="str">
        <f>IFERROR(プログラム[[#This Row],[日付]],"")</f>
        <v/>
      </c>
      <c r="I261" t="str">
        <f>IFERROR(プログラム[[#This Row],[予選競技番号]],"")</f>
        <v/>
      </c>
      <c r="J261" t="str">
        <f>IFERROR(VLOOKUP(C261,色々!L:M,2,0),"")</f>
        <v/>
      </c>
      <c r="K261" t="str">
        <f>IFERROR(VLOOKUP(D261,色々!P:R,3,0),"")</f>
        <v/>
      </c>
      <c r="L261" t="str">
        <f>IFERROR(VLOOKUP(D261,色々!A:B,2,0),"")</f>
        <v/>
      </c>
      <c r="M261" t="str">
        <f t="shared" si="8"/>
        <v/>
      </c>
      <c r="N261" t="str">
        <f>IFERROR(VLOOKUP(E261,クラス!B:C,2,0),"")</f>
        <v/>
      </c>
      <c r="O261" t="str">
        <f>IFERROR(VLOOKUP(F261,色々!P:Q,2,0),"")</f>
        <v/>
      </c>
      <c r="P261" t="str">
        <f>IFERROR(VLOOKUP(G261,色々!D:E,2,0),"")</f>
        <v/>
      </c>
      <c r="Q261" t="str">
        <f t="shared" si="9"/>
        <v xml:space="preserve">   </v>
      </c>
    </row>
    <row r="262" spans="1:17" ht="15" customHeight="1" x14ac:dyDescent="0.15">
      <c r="A262" t="str">
        <f>IFERROR(プログラム[[#This Row],[競技番号]],"")</f>
        <v/>
      </c>
      <c r="B262" t="str">
        <f>IFERROR(プログラム[[#This Row],[組数]],"")</f>
        <v/>
      </c>
      <c r="C262" t="str">
        <f>IFERROR(プログラム[[#This Row],[種目コード]],"")</f>
        <v/>
      </c>
      <c r="D262" t="str">
        <f>IFERROR(プログラム[[#This Row],[距離コード]],"")</f>
        <v/>
      </c>
      <c r="E262" t="str">
        <f>IFERROR(プログラム[[#This Row],[クラス番号]],"")</f>
        <v/>
      </c>
      <c r="F262" t="str">
        <f>IFERROR(プログラム[[#This Row],[性別コード]],"")</f>
        <v/>
      </c>
      <c r="G262" t="str">
        <f>IFERROR(プログラム[[#This Row],[予決コード]],"")</f>
        <v/>
      </c>
      <c r="H262" s="5" t="str">
        <f>IFERROR(プログラム[[#This Row],[日付]],"")</f>
        <v/>
      </c>
      <c r="I262" t="str">
        <f>IFERROR(プログラム[[#This Row],[予選競技番号]],"")</f>
        <v/>
      </c>
      <c r="J262" t="str">
        <f>IFERROR(VLOOKUP(C262,色々!L:M,2,0),"")</f>
        <v/>
      </c>
      <c r="K262" t="str">
        <f>IFERROR(VLOOKUP(D262,色々!P:R,3,0),"")</f>
        <v/>
      </c>
      <c r="L262" t="str">
        <f>IFERROR(VLOOKUP(D262,色々!A:B,2,0),"")</f>
        <v/>
      </c>
      <c r="M262" t="str">
        <f t="shared" si="8"/>
        <v/>
      </c>
      <c r="N262" t="str">
        <f>IFERROR(VLOOKUP(E262,クラス!B:C,2,0),"")</f>
        <v/>
      </c>
      <c r="O262" t="str">
        <f>IFERROR(VLOOKUP(F262,色々!P:Q,2,0),"")</f>
        <v/>
      </c>
      <c r="P262" t="str">
        <f>IFERROR(VLOOKUP(G262,色々!D:E,2,0),"")</f>
        <v/>
      </c>
      <c r="Q262" t="str">
        <f t="shared" si="9"/>
        <v xml:space="preserve">   </v>
      </c>
    </row>
    <row r="263" spans="1:17" ht="15" customHeight="1" x14ac:dyDescent="0.15">
      <c r="A263" t="str">
        <f>IFERROR(プログラム[[#This Row],[競技番号]],"")</f>
        <v/>
      </c>
      <c r="B263" t="str">
        <f>IFERROR(プログラム[[#This Row],[組数]],"")</f>
        <v/>
      </c>
      <c r="C263" t="str">
        <f>IFERROR(プログラム[[#This Row],[種目コード]],"")</f>
        <v/>
      </c>
      <c r="D263" t="str">
        <f>IFERROR(プログラム[[#This Row],[距離コード]],"")</f>
        <v/>
      </c>
      <c r="E263" t="str">
        <f>IFERROR(プログラム[[#This Row],[クラス番号]],"")</f>
        <v/>
      </c>
      <c r="F263" t="str">
        <f>IFERROR(プログラム[[#This Row],[性別コード]],"")</f>
        <v/>
      </c>
      <c r="G263" t="str">
        <f>IFERROR(プログラム[[#This Row],[予決コード]],"")</f>
        <v/>
      </c>
      <c r="H263" s="5" t="str">
        <f>IFERROR(プログラム[[#This Row],[日付]],"")</f>
        <v/>
      </c>
      <c r="I263" t="str">
        <f>IFERROR(プログラム[[#This Row],[予選競技番号]],"")</f>
        <v/>
      </c>
      <c r="J263" t="str">
        <f>IFERROR(VLOOKUP(C263,色々!L:M,2,0),"")</f>
        <v/>
      </c>
      <c r="K263" t="str">
        <f>IFERROR(VLOOKUP(D263,色々!P:R,3,0),"")</f>
        <v/>
      </c>
      <c r="L263" t="str">
        <f>IFERROR(VLOOKUP(D263,色々!A:B,2,0),"")</f>
        <v/>
      </c>
      <c r="M263" t="str">
        <f t="shared" si="8"/>
        <v/>
      </c>
      <c r="N263" t="str">
        <f>IFERROR(VLOOKUP(E263,クラス!B:C,2,0),"")</f>
        <v/>
      </c>
      <c r="O263" t="str">
        <f>IFERROR(VLOOKUP(F263,色々!P:Q,2,0),"")</f>
        <v/>
      </c>
      <c r="P263" t="str">
        <f>IFERROR(VLOOKUP(G263,色々!D:E,2,0),"")</f>
        <v/>
      </c>
      <c r="Q263" t="str">
        <f t="shared" si="9"/>
        <v xml:space="preserve">   </v>
      </c>
    </row>
    <row r="264" spans="1:17" ht="15" customHeight="1" x14ac:dyDescent="0.15">
      <c r="A264" t="str">
        <f>IFERROR(プログラム[[#This Row],[競技番号]],"")</f>
        <v/>
      </c>
      <c r="B264" t="str">
        <f>IFERROR(プログラム[[#This Row],[組数]],"")</f>
        <v/>
      </c>
      <c r="C264" t="str">
        <f>IFERROR(プログラム[[#This Row],[種目コード]],"")</f>
        <v/>
      </c>
      <c r="D264" t="str">
        <f>IFERROR(プログラム[[#This Row],[距離コード]],"")</f>
        <v/>
      </c>
      <c r="E264" t="str">
        <f>IFERROR(プログラム[[#This Row],[クラス番号]],"")</f>
        <v/>
      </c>
      <c r="F264" t="str">
        <f>IFERROR(プログラム[[#This Row],[性別コード]],"")</f>
        <v/>
      </c>
      <c r="G264" t="str">
        <f>IFERROR(プログラム[[#This Row],[予決コード]],"")</f>
        <v/>
      </c>
      <c r="H264" s="5" t="str">
        <f>IFERROR(プログラム[[#This Row],[日付]],"")</f>
        <v/>
      </c>
      <c r="I264" t="str">
        <f>IFERROR(プログラム[[#This Row],[予選競技番号]],"")</f>
        <v/>
      </c>
      <c r="J264" t="str">
        <f>IFERROR(VLOOKUP(C264,色々!L:M,2,0),"")</f>
        <v/>
      </c>
      <c r="K264" t="str">
        <f>IFERROR(VLOOKUP(D264,色々!P:R,3,0),"")</f>
        <v/>
      </c>
      <c r="L264" t="str">
        <f>IFERROR(VLOOKUP(D264,色々!A:B,2,0),"")</f>
        <v/>
      </c>
      <c r="M264" t="str">
        <f t="shared" si="8"/>
        <v/>
      </c>
      <c r="N264" t="str">
        <f>IFERROR(VLOOKUP(E264,クラス!B:C,2,0),"")</f>
        <v/>
      </c>
      <c r="O264" t="str">
        <f>IFERROR(VLOOKUP(F264,色々!P:Q,2,0),"")</f>
        <v/>
      </c>
      <c r="P264" t="str">
        <f>IFERROR(VLOOKUP(G264,色々!D:E,2,0),"")</f>
        <v/>
      </c>
      <c r="Q264" t="str">
        <f t="shared" si="9"/>
        <v xml:space="preserve">   </v>
      </c>
    </row>
    <row r="265" spans="1:17" ht="15" customHeight="1" x14ac:dyDescent="0.15">
      <c r="A265" t="str">
        <f>IFERROR(プログラム[[#This Row],[競技番号]],"")</f>
        <v/>
      </c>
      <c r="B265" t="str">
        <f>IFERROR(プログラム[[#This Row],[組数]],"")</f>
        <v/>
      </c>
      <c r="C265" t="str">
        <f>IFERROR(プログラム[[#This Row],[種目コード]],"")</f>
        <v/>
      </c>
      <c r="D265" t="str">
        <f>IFERROR(プログラム[[#This Row],[距離コード]],"")</f>
        <v/>
      </c>
      <c r="E265" t="str">
        <f>IFERROR(プログラム[[#This Row],[クラス番号]],"")</f>
        <v/>
      </c>
      <c r="F265" t="str">
        <f>IFERROR(プログラム[[#This Row],[性別コード]],"")</f>
        <v/>
      </c>
      <c r="G265" t="str">
        <f>IFERROR(プログラム[[#This Row],[予決コード]],"")</f>
        <v/>
      </c>
      <c r="H265" s="5" t="str">
        <f>IFERROR(プログラム[[#This Row],[日付]],"")</f>
        <v/>
      </c>
      <c r="I265" t="str">
        <f>IFERROR(プログラム[[#This Row],[予選競技番号]],"")</f>
        <v/>
      </c>
      <c r="J265" t="str">
        <f>IFERROR(VLOOKUP(C265,色々!L:M,2,0),"")</f>
        <v/>
      </c>
      <c r="K265" t="str">
        <f>IFERROR(VLOOKUP(D265,色々!P:R,3,0),"")</f>
        <v/>
      </c>
      <c r="L265" t="str">
        <f>IFERROR(VLOOKUP(D265,色々!A:B,2,0),"")</f>
        <v/>
      </c>
      <c r="M265" t="str">
        <f t="shared" si="8"/>
        <v/>
      </c>
      <c r="N265" t="str">
        <f>IFERROR(VLOOKUP(E265,クラス!B:C,2,0),"")</f>
        <v/>
      </c>
      <c r="O265" t="str">
        <f>IFERROR(VLOOKUP(F265,色々!P:Q,2,0),"")</f>
        <v/>
      </c>
      <c r="P265" t="str">
        <f>IFERROR(VLOOKUP(G265,色々!D:E,2,0),"")</f>
        <v/>
      </c>
      <c r="Q265" t="str">
        <f t="shared" si="9"/>
        <v xml:space="preserve">   </v>
      </c>
    </row>
    <row r="266" spans="1:17" ht="15" customHeight="1" x14ac:dyDescent="0.15">
      <c r="A266" t="str">
        <f>IFERROR(プログラム[[#This Row],[競技番号]],"")</f>
        <v/>
      </c>
      <c r="B266" t="str">
        <f>IFERROR(プログラム[[#This Row],[組数]],"")</f>
        <v/>
      </c>
      <c r="C266" t="str">
        <f>IFERROR(プログラム[[#This Row],[種目コード]],"")</f>
        <v/>
      </c>
      <c r="D266" t="str">
        <f>IFERROR(プログラム[[#This Row],[距離コード]],"")</f>
        <v/>
      </c>
      <c r="E266" t="str">
        <f>IFERROR(プログラム[[#This Row],[クラス番号]],"")</f>
        <v/>
      </c>
      <c r="F266" t="str">
        <f>IFERROR(プログラム[[#This Row],[性別コード]],"")</f>
        <v/>
      </c>
      <c r="G266" t="str">
        <f>IFERROR(プログラム[[#This Row],[予決コード]],"")</f>
        <v/>
      </c>
      <c r="H266" s="5" t="str">
        <f>IFERROR(プログラム[[#This Row],[日付]],"")</f>
        <v/>
      </c>
      <c r="I266" t="str">
        <f>IFERROR(プログラム[[#This Row],[予選競技番号]],"")</f>
        <v/>
      </c>
      <c r="J266" t="str">
        <f>IFERROR(VLOOKUP(C266,色々!L:M,2,0),"")</f>
        <v/>
      </c>
      <c r="K266" t="str">
        <f>IFERROR(VLOOKUP(D266,色々!P:R,3,0),"")</f>
        <v/>
      </c>
      <c r="L266" t="str">
        <f>IFERROR(VLOOKUP(D266,色々!A:B,2,0),"")</f>
        <v/>
      </c>
      <c r="M266" t="str">
        <f t="shared" si="8"/>
        <v/>
      </c>
      <c r="N266" t="str">
        <f>IFERROR(VLOOKUP(E266,クラス!B:C,2,0),"")</f>
        <v/>
      </c>
      <c r="O266" t="str">
        <f>IFERROR(VLOOKUP(F266,色々!P:Q,2,0),"")</f>
        <v/>
      </c>
      <c r="P266" t="str">
        <f>IFERROR(VLOOKUP(G266,色々!D:E,2,0),"")</f>
        <v/>
      </c>
      <c r="Q266" t="str">
        <f t="shared" si="9"/>
        <v xml:space="preserve">   </v>
      </c>
    </row>
    <row r="267" spans="1:17" ht="15" customHeight="1" x14ac:dyDescent="0.15">
      <c r="A267" t="str">
        <f>IFERROR(プログラム[[#This Row],[競技番号]],"")</f>
        <v/>
      </c>
      <c r="B267" t="str">
        <f>IFERROR(プログラム[[#This Row],[組数]],"")</f>
        <v/>
      </c>
      <c r="C267" t="str">
        <f>IFERROR(プログラム[[#This Row],[種目コード]],"")</f>
        <v/>
      </c>
      <c r="D267" t="str">
        <f>IFERROR(プログラム[[#This Row],[距離コード]],"")</f>
        <v/>
      </c>
      <c r="E267" t="str">
        <f>IFERROR(プログラム[[#This Row],[クラス番号]],"")</f>
        <v/>
      </c>
      <c r="F267" t="str">
        <f>IFERROR(プログラム[[#This Row],[性別コード]],"")</f>
        <v/>
      </c>
      <c r="G267" t="str">
        <f>IFERROR(プログラム[[#This Row],[予決コード]],"")</f>
        <v/>
      </c>
      <c r="H267" s="5" t="str">
        <f>IFERROR(プログラム[[#This Row],[日付]],"")</f>
        <v/>
      </c>
      <c r="I267" t="str">
        <f>IFERROR(プログラム[[#This Row],[予選競技番号]],"")</f>
        <v/>
      </c>
      <c r="J267" t="str">
        <f>IFERROR(VLOOKUP(C267,色々!L:M,2,0),"")</f>
        <v/>
      </c>
      <c r="K267" t="str">
        <f>IFERROR(VLOOKUP(D267,色々!P:R,3,0),"")</f>
        <v/>
      </c>
      <c r="L267" t="str">
        <f>IFERROR(VLOOKUP(D267,色々!A:B,2,0),"")</f>
        <v/>
      </c>
      <c r="M267" t="str">
        <f t="shared" si="8"/>
        <v/>
      </c>
      <c r="N267" t="str">
        <f>IFERROR(VLOOKUP(E267,クラス!B:C,2,0),"")</f>
        <v/>
      </c>
      <c r="O267" t="str">
        <f>IFERROR(VLOOKUP(F267,色々!P:Q,2,0),"")</f>
        <v/>
      </c>
      <c r="P267" t="str">
        <f>IFERROR(VLOOKUP(G267,色々!D:E,2,0),"")</f>
        <v/>
      </c>
      <c r="Q267" t="str">
        <f t="shared" si="9"/>
        <v xml:space="preserve">   </v>
      </c>
    </row>
    <row r="268" spans="1:17" ht="15" customHeight="1" x14ac:dyDescent="0.15">
      <c r="A268" t="str">
        <f>IFERROR(プログラム[[#This Row],[競技番号]],"")</f>
        <v/>
      </c>
      <c r="B268" t="str">
        <f>IFERROR(プログラム[[#This Row],[組数]],"")</f>
        <v/>
      </c>
      <c r="C268" t="str">
        <f>IFERROR(プログラム[[#This Row],[種目コード]],"")</f>
        <v/>
      </c>
      <c r="D268" t="str">
        <f>IFERROR(プログラム[[#This Row],[距離コード]],"")</f>
        <v/>
      </c>
      <c r="E268" t="str">
        <f>IFERROR(プログラム[[#This Row],[クラス番号]],"")</f>
        <v/>
      </c>
      <c r="F268" t="str">
        <f>IFERROR(プログラム[[#This Row],[性別コード]],"")</f>
        <v/>
      </c>
      <c r="G268" t="str">
        <f>IFERROR(プログラム[[#This Row],[予決コード]],"")</f>
        <v/>
      </c>
      <c r="H268" s="5" t="str">
        <f>IFERROR(プログラム[[#This Row],[日付]],"")</f>
        <v/>
      </c>
      <c r="I268" t="str">
        <f>IFERROR(プログラム[[#This Row],[予選競技番号]],"")</f>
        <v/>
      </c>
      <c r="J268" t="str">
        <f>IFERROR(VLOOKUP(C268,色々!L:M,2,0),"")</f>
        <v/>
      </c>
      <c r="K268" t="str">
        <f>IFERROR(VLOOKUP(D268,色々!P:R,3,0),"")</f>
        <v/>
      </c>
      <c r="L268" t="str">
        <f>IFERROR(VLOOKUP(D268,色々!A:B,2,0),"")</f>
        <v/>
      </c>
      <c r="M268" t="str">
        <f t="shared" si="8"/>
        <v/>
      </c>
      <c r="N268" t="str">
        <f>IFERROR(VLOOKUP(E268,クラス!B:C,2,0),"")</f>
        <v/>
      </c>
      <c r="O268" t="str">
        <f>IFERROR(VLOOKUP(F268,色々!P:Q,2,0),"")</f>
        <v/>
      </c>
      <c r="P268" t="str">
        <f>IFERROR(VLOOKUP(G268,色々!D:E,2,0),"")</f>
        <v/>
      </c>
      <c r="Q268" t="str">
        <f t="shared" si="9"/>
        <v xml:space="preserve">   </v>
      </c>
    </row>
    <row r="269" spans="1:17" ht="15" customHeight="1" x14ac:dyDescent="0.15">
      <c r="A269" t="str">
        <f>IFERROR(プログラム[[#This Row],[競技番号]],"")</f>
        <v/>
      </c>
      <c r="B269" t="str">
        <f>IFERROR(プログラム[[#This Row],[組数]],"")</f>
        <v/>
      </c>
      <c r="C269" t="str">
        <f>IFERROR(プログラム[[#This Row],[種目コード]],"")</f>
        <v/>
      </c>
      <c r="D269" t="str">
        <f>IFERROR(プログラム[[#This Row],[距離コード]],"")</f>
        <v/>
      </c>
      <c r="E269" t="str">
        <f>IFERROR(プログラム[[#This Row],[クラス番号]],"")</f>
        <v/>
      </c>
      <c r="F269" t="str">
        <f>IFERROR(プログラム[[#This Row],[性別コード]],"")</f>
        <v/>
      </c>
      <c r="G269" t="str">
        <f>IFERROR(プログラム[[#This Row],[予決コード]],"")</f>
        <v/>
      </c>
      <c r="H269" s="5" t="str">
        <f>IFERROR(プログラム[[#This Row],[日付]],"")</f>
        <v/>
      </c>
      <c r="I269" t="str">
        <f>IFERROR(プログラム[[#This Row],[予選競技番号]],"")</f>
        <v/>
      </c>
      <c r="J269" t="str">
        <f>IFERROR(VLOOKUP(C269,色々!L:M,2,0),"")</f>
        <v/>
      </c>
      <c r="K269" t="str">
        <f>IFERROR(VLOOKUP(D269,色々!P:R,3,0),"")</f>
        <v/>
      </c>
      <c r="L269" t="str">
        <f>IFERROR(VLOOKUP(D269,色々!A:B,2,0),"")</f>
        <v/>
      </c>
      <c r="M269" t="str">
        <f t="shared" si="8"/>
        <v/>
      </c>
      <c r="N269" t="str">
        <f>IFERROR(VLOOKUP(E269,クラス!B:C,2,0),"")</f>
        <v/>
      </c>
      <c r="O269" t="str">
        <f>IFERROR(VLOOKUP(F269,色々!P:Q,2,0),"")</f>
        <v/>
      </c>
      <c r="P269" t="str">
        <f>IFERROR(VLOOKUP(G269,色々!D:E,2,0),"")</f>
        <v/>
      </c>
      <c r="Q269" t="str">
        <f t="shared" si="9"/>
        <v xml:space="preserve">   </v>
      </c>
    </row>
    <row r="270" spans="1:17" ht="15" customHeight="1" x14ac:dyDescent="0.15">
      <c r="A270" t="str">
        <f>IFERROR(プログラム[[#This Row],[競技番号]],"")</f>
        <v/>
      </c>
      <c r="B270" t="str">
        <f>IFERROR(プログラム[[#This Row],[組数]],"")</f>
        <v/>
      </c>
      <c r="C270" t="str">
        <f>IFERROR(プログラム[[#This Row],[種目コード]],"")</f>
        <v/>
      </c>
      <c r="D270" t="str">
        <f>IFERROR(プログラム[[#This Row],[距離コード]],"")</f>
        <v/>
      </c>
      <c r="E270" t="str">
        <f>IFERROR(プログラム[[#This Row],[クラス番号]],"")</f>
        <v/>
      </c>
      <c r="F270" t="str">
        <f>IFERROR(プログラム[[#This Row],[性別コード]],"")</f>
        <v/>
      </c>
      <c r="G270" t="str">
        <f>IFERROR(プログラム[[#This Row],[予決コード]],"")</f>
        <v/>
      </c>
      <c r="H270" s="5" t="str">
        <f>IFERROR(プログラム[[#This Row],[日付]],"")</f>
        <v/>
      </c>
      <c r="I270" t="str">
        <f>IFERROR(プログラム[[#This Row],[予選競技番号]],"")</f>
        <v/>
      </c>
      <c r="J270" t="str">
        <f>IFERROR(VLOOKUP(C270,色々!L:M,2,0),"")</f>
        <v/>
      </c>
      <c r="K270" t="str">
        <f>IFERROR(VLOOKUP(D270,色々!P:R,3,0),"")</f>
        <v/>
      </c>
      <c r="L270" t="str">
        <f>IFERROR(VLOOKUP(D270,色々!A:B,2,0),"")</f>
        <v/>
      </c>
      <c r="M270" t="str">
        <f t="shared" si="8"/>
        <v/>
      </c>
      <c r="N270" t="str">
        <f>IFERROR(VLOOKUP(E270,クラス!B:C,2,0),"")</f>
        <v/>
      </c>
      <c r="O270" t="str">
        <f>IFERROR(VLOOKUP(F270,色々!P:Q,2,0),"")</f>
        <v/>
      </c>
      <c r="P270" t="str">
        <f>IFERROR(VLOOKUP(G270,色々!D:E,2,0),"")</f>
        <v/>
      </c>
      <c r="Q270" t="str">
        <f t="shared" si="9"/>
        <v xml:space="preserve">   </v>
      </c>
    </row>
    <row r="271" spans="1:17" ht="15" customHeight="1" x14ac:dyDescent="0.15">
      <c r="A271" t="str">
        <f>IFERROR(プログラム[[#This Row],[競技番号]],"")</f>
        <v/>
      </c>
      <c r="B271" t="str">
        <f>IFERROR(プログラム[[#This Row],[組数]],"")</f>
        <v/>
      </c>
      <c r="C271" t="str">
        <f>IFERROR(プログラム[[#This Row],[種目コード]],"")</f>
        <v/>
      </c>
      <c r="D271" t="str">
        <f>IFERROR(プログラム[[#This Row],[距離コード]],"")</f>
        <v/>
      </c>
      <c r="E271" t="str">
        <f>IFERROR(プログラム[[#This Row],[クラス番号]],"")</f>
        <v/>
      </c>
      <c r="F271" t="str">
        <f>IFERROR(プログラム[[#This Row],[性別コード]],"")</f>
        <v/>
      </c>
      <c r="G271" t="str">
        <f>IFERROR(プログラム[[#This Row],[予決コード]],"")</f>
        <v/>
      </c>
      <c r="H271" s="5" t="str">
        <f>IFERROR(プログラム[[#This Row],[日付]],"")</f>
        <v/>
      </c>
      <c r="I271" t="str">
        <f>IFERROR(プログラム[[#This Row],[予選競技番号]],"")</f>
        <v/>
      </c>
      <c r="J271" t="str">
        <f>IFERROR(VLOOKUP(C271,色々!L:M,2,0),"")</f>
        <v/>
      </c>
      <c r="K271" t="str">
        <f>IFERROR(VLOOKUP(D271,色々!P:R,3,0),"")</f>
        <v/>
      </c>
      <c r="L271" t="str">
        <f>IFERROR(VLOOKUP(D271,色々!A:B,2,0),"")</f>
        <v/>
      </c>
      <c r="M271" t="str">
        <f t="shared" si="8"/>
        <v/>
      </c>
      <c r="N271" t="str">
        <f>IFERROR(VLOOKUP(E271,クラス!B:C,2,0),"")</f>
        <v/>
      </c>
      <c r="O271" t="str">
        <f>IFERROR(VLOOKUP(F271,色々!P:Q,2,0),"")</f>
        <v/>
      </c>
      <c r="P271" t="str">
        <f>IFERROR(VLOOKUP(G271,色々!D:E,2,0),"")</f>
        <v/>
      </c>
      <c r="Q271" t="str">
        <f t="shared" si="9"/>
        <v xml:space="preserve">   </v>
      </c>
    </row>
    <row r="272" spans="1:17" ht="15" customHeight="1" x14ac:dyDescent="0.15">
      <c r="A272" t="str">
        <f>IFERROR(プログラム[[#This Row],[競技番号]],"")</f>
        <v/>
      </c>
      <c r="B272" t="str">
        <f>IFERROR(プログラム[[#This Row],[組数]],"")</f>
        <v/>
      </c>
      <c r="C272" t="str">
        <f>IFERROR(プログラム[[#This Row],[種目コード]],"")</f>
        <v/>
      </c>
      <c r="D272" t="str">
        <f>IFERROR(プログラム[[#This Row],[距離コード]],"")</f>
        <v/>
      </c>
      <c r="E272" t="str">
        <f>IFERROR(プログラム[[#This Row],[クラス番号]],"")</f>
        <v/>
      </c>
      <c r="F272" t="str">
        <f>IFERROR(プログラム[[#This Row],[性別コード]],"")</f>
        <v/>
      </c>
      <c r="G272" t="str">
        <f>IFERROR(プログラム[[#This Row],[予決コード]],"")</f>
        <v/>
      </c>
      <c r="H272" s="5" t="str">
        <f>IFERROR(プログラム[[#This Row],[日付]],"")</f>
        <v/>
      </c>
      <c r="I272" t="str">
        <f>IFERROR(プログラム[[#This Row],[予選競技番号]],"")</f>
        <v/>
      </c>
      <c r="J272" t="str">
        <f>IFERROR(VLOOKUP(C272,色々!L:M,2,0),"")</f>
        <v/>
      </c>
      <c r="K272" t="str">
        <f>IFERROR(VLOOKUP(D272,色々!P:R,3,0),"")</f>
        <v/>
      </c>
      <c r="L272" t="str">
        <f>IFERROR(VLOOKUP(D272,色々!A:B,2,0),"")</f>
        <v/>
      </c>
      <c r="M272" t="str">
        <f t="shared" si="8"/>
        <v/>
      </c>
      <c r="N272" t="str">
        <f>IFERROR(VLOOKUP(E272,クラス!B:C,2,0),"")</f>
        <v/>
      </c>
      <c r="O272" t="str">
        <f>IFERROR(VLOOKUP(F272,色々!P:Q,2,0),"")</f>
        <v/>
      </c>
      <c r="P272" t="str">
        <f>IFERROR(VLOOKUP(G272,色々!D:E,2,0),"")</f>
        <v/>
      </c>
      <c r="Q272" t="str">
        <f t="shared" si="9"/>
        <v xml:space="preserve">   </v>
      </c>
    </row>
    <row r="273" spans="1:17" ht="15" customHeight="1" x14ac:dyDescent="0.15">
      <c r="A273" t="str">
        <f>IFERROR(プログラム[[#This Row],[競技番号]],"")</f>
        <v/>
      </c>
      <c r="B273" t="str">
        <f>IFERROR(プログラム[[#This Row],[組数]],"")</f>
        <v/>
      </c>
      <c r="C273" t="str">
        <f>IFERROR(プログラム[[#This Row],[種目コード]],"")</f>
        <v/>
      </c>
      <c r="D273" t="str">
        <f>IFERROR(プログラム[[#This Row],[距離コード]],"")</f>
        <v/>
      </c>
      <c r="E273" t="str">
        <f>IFERROR(プログラム[[#This Row],[クラス番号]],"")</f>
        <v/>
      </c>
      <c r="F273" t="str">
        <f>IFERROR(プログラム[[#This Row],[性別コード]],"")</f>
        <v/>
      </c>
      <c r="G273" t="str">
        <f>IFERROR(プログラム[[#This Row],[予決コード]],"")</f>
        <v/>
      </c>
      <c r="H273" s="5" t="str">
        <f>IFERROR(プログラム[[#This Row],[日付]],"")</f>
        <v/>
      </c>
      <c r="I273" t="str">
        <f>IFERROR(プログラム[[#This Row],[予選競技番号]],"")</f>
        <v/>
      </c>
      <c r="J273" t="str">
        <f>IFERROR(VLOOKUP(C273,色々!L:M,2,0),"")</f>
        <v/>
      </c>
      <c r="K273" t="str">
        <f>IFERROR(VLOOKUP(D273,色々!P:R,3,0),"")</f>
        <v/>
      </c>
      <c r="L273" t="str">
        <f>IFERROR(VLOOKUP(D273,色々!A:B,2,0),"")</f>
        <v/>
      </c>
      <c r="M273" t="str">
        <f t="shared" si="8"/>
        <v/>
      </c>
      <c r="N273" t="str">
        <f>IFERROR(VLOOKUP(E273,クラス!B:C,2,0),"")</f>
        <v/>
      </c>
      <c r="O273" t="str">
        <f>IFERROR(VLOOKUP(F273,色々!P:Q,2,0),"")</f>
        <v/>
      </c>
      <c r="P273" t="str">
        <f>IFERROR(VLOOKUP(G273,色々!D:E,2,0),"")</f>
        <v/>
      </c>
      <c r="Q273" t="str">
        <f t="shared" si="9"/>
        <v xml:space="preserve">   </v>
      </c>
    </row>
    <row r="274" spans="1:17" ht="15" customHeight="1" x14ac:dyDescent="0.15">
      <c r="A274" t="str">
        <f>IFERROR(プログラム[[#This Row],[競技番号]],"")</f>
        <v/>
      </c>
      <c r="B274" t="str">
        <f>IFERROR(プログラム[[#This Row],[組数]],"")</f>
        <v/>
      </c>
      <c r="C274" t="str">
        <f>IFERROR(プログラム[[#This Row],[種目コード]],"")</f>
        <v/>
      </c>
      <c r="D274" t="str">
        <f>IFERROR(プログラム[[#This Row],[距離コード]],"")</f>
        <v/>
      </c>
      <c r="E274" t="str">
        <f>IFERROR(プログラム[[#This Row],[クラス番号]],"")</f>
        <v/>
      </c>
      <c r="F274" t="str">
        <f>IFERROR(プログラム[[#This Row],[性別コード]],"")</f>
        <v/>
      </c>
      <c r="G274" t="str">
        <f>IFERROR(プログラム[[#This Row],[予決コード]],"")</f>
        <v/>
      </c>
      <c r="H274" s="5" t="str">
        <f>IFERROR(プログラム[[#This Row],[日付]],"")</f>
        <v/>
      </c>
      <c r="I274" t="str">
        <f>IFERROR(プログラム[[#This Row],[予選競技番号]],"")</f>
        <v/>
      </c>
      <c r="J274" t="str">
        <f>IFERROR(VLOOKUP(C274,色々!L:M,2,0),"")</f>
        <v/>
      </c>
      <c r="K274" t="str">
        <f>IFERROR(VLOOKUP(D274,色々!P:R,3,0),"")</f>
        <v/>
      </c>
      <c r="L274" t="str">
        <f>IFERROR(VLOOKUP(D274,色々!A:B,2,0),"")</f>
        <v/>
      </c>
      <c r="M274" t="str">
        <f t="shared" si="8"/>
        <v/>
      </c>
      <c r="N274" t="str">
        <f>IFERROR(VLOOKUP(E274,クラス!B:C,2,0),"")</f>
        <v/>
      </c>
      <c r="O274" t="str">
        <f>IFERROR(VLOOKUP(F274,色々!P:Q,2,0),"")</f>
        <v/>
      </c>
      <c r="P274" t="str">
        <f>IFERROR(VLOOKUP(G274,色々!D:E,2,0),"")</f>
        <v/>
      </c>
      <c r="Q274" t="str">
        <f t="shared" si="9"/>
        <v xml:space="preserve">   </v>
      </c>
    </row>
    <row r="275" spans="1:17" ht="15" customHeight="1" x14ac:dyDescent="0.15">
      <c r="A275" t="str">
        <f>IFERROR(プログラム[[#This Row],[競技番号]],"")</f>
        <v/>
      </c>
      <c r="B275" t="str">
        <f>IFERROR(プログラム[[#This Row],[組数]],"")</f>
        <v/>
      </c>
      <c r="C275" t="str">
        <f>IFERROR(プログラム[[#This Row],[種目コード]],"")</f>
        <v/>
      </c>
      <c r="D275" t="str">
        <f>IFERROR(プログラム[[#This Row],[距離コード]],"")</f>
        <v/>
      </c>
      <c r="E275" t="str">
        <f>IFERROR(プログラム[[#This Row],[クラス番号]],"")</f>
        <v/>
      </c>
      <c r="F275" t="str">
        <f>IFERROR(プログラム[[#This Row],[性別コード]],"")</f>
        <v/>
      </c>
      <c r="G275" t="str">
        <f>IFERROR(プログラム[[#This Row],[予決コード]],"")</f>
        <v/>
      </c>
      <c r="H275" s="5" t="str">
        <f>IFERROR(プログラム[[#This Row],[日付]],"")</f>
        <v/>
      </c>
      <c r="I275" t="str">
        <f>IFERROR(プログラム[[#This Row],[予選競技番号]],"")</f>
        <v/>
      </c>
      <c r="J275" t="str">
        <f>IFERROR(VLOOKUP(C275,色々!L:M,2,0),"")</f>
        <v/>
      </c>
      <c r="K275" t="str">
        <f>IFERROR(VLOOKUP(D275,色々!P:R,3,0),"")</f>
        <v/>
      </c>
      <c r="L275" t="str">
        <f>IFERROR(VLOOKUP(D275,色々!A:B,2,0),"")</f>
        <v/>
      </c>
      <c r="M275" t="str">
        <f t="shared" si="8"/>
        <v/>
      </c>
      <c r="N275" t="str">
        <f>IFERROR(VLOOKUP(E275,クラス!B:C,2,0),"")</f>
        <v/>
      </c>
      <c r="O275" t="str">
        <f>IFERROR(VLOOKUP(F275,色々!P:Q,2,0),"")</f>
        <v/>
      </c>
      <c r="P275" t="str">
        <f>IFERROR(VLOOKUP(G275,色々!D:E,2,0),"")</f>
        <v/>
      </c>
      <c r="Q275" t="str">
        <f t="shared" si="9"/>
        <v xml:space="preserve">   </v>
      </c>
    </row>
    <row r="276" spans="1:17" ht="15" customHeight="1" x14ac:dyDescent="0.15">
      <c r="A276" t="str">
        <f>IFERROR(プログラム[[#This Row],[競技番号]],"")</f>
        <v/>
      </c>
      <c r="B276" t="str">
        <f>IFERROR(プログラム[[#This Row],[組数]],"")</f>
        <v/>
      </c>
      <c r="C276" t="str">
        <f>IFERROR(プログラム[[#This Row],[種目コード]],"")</f>
        <v/>
      </c>
      <c r="D276" t="str">
        <f>IFERROR(プログラム[[#This Row],[距離コード]],"")</f>
        <v/>
      </c>
      <c r="E276" t="str">
        <f>IFERROR(プログラム[[#This Row],[クラス番号]],"")</f>
        <v/>
      </c>
      <c r="F276" t="str">
        <f>IFERROR(プログラム[[#This Row],[性別コード]],"")</f>
        <v/>
      </c>
      <c r="G276" t="str">
        <f>IFERROR(プログラム[[#This Row],[予決コード]],"")</f>
        <v/>
      </c>
      <c r="H276" s="5" t="str">
        <f>IFERROR(プログラム[[#This Row],[日付]],"")</f>
        <v/>
      </c>
      <c r="I276" t="str">
        <f>IFERROR(プログラム[[#This Row],[予選競技番号]],"")</f>
        <v/>
      </c>
      <c r="J276" t="str">
        <f>IFERROR(VLOOKUP(C276,色々!L:M,2,0),"")</f>
        <v/>
      </c>
      <c r="K276" t="str">
        <f>IFERROR(VLOOKUP(D276,色々!P:R,3,0),"")</f>
        <v/>
      </c>
      <c r="L276" t="str">
        <f>IFERROR(VLOOKUP(D276,色々!A:B,2,0),"")</f>
        <v/>
      </c>
      <c r="M276" t="str">
        <f t="shared" si="8"/>
        <v/>
      </c>
      <c r="N276" t="str">
        <f>IFERROR(VLOOKUP(E276,クラス!B:C,2,0),"")</f>
        <v/>
      </c>
      <c r="O276" t="str">
        <f>IFERROR(VLOOKUP(F276,色々!P:Q,2,0),"")</f>
        <v/>
      </c>
      <c r="P276" t="str">
        <f>IFERROR(VLOOKUP(G276,色々!D:E,2,0),"")</f>
        <v/>
      </c>
      <c r="Q276" t="str">
        <f t="shared" si="9"/>
        <v xml:space="preserve">   </v>
      </c>
    </row>
    <row r="277" spans="1:17" ht="15" customHeight="1" x14ac:dyDescent="0.15">
      <c r="A277" t="str">
        <f>IFERROR(プログラム[[#This Row],[競技番号]],"")</f>
        <v/>
      </c>
      <c r="B277" t="str">
        <f>IFERROR(プログラム[[#This Row],[組数]],"")</f>
        <v/>
      </c>
      <c r="C277" t="str">
        <f>IFERROR(プログラム[[#This Row],[種目コード]],"")</f>
        <v/>
      </c>
      <c r="D277" t="str">
        <f>IFERROR(プログラム[[#This Row],[距離コード]],"")</f>
        <v/>
      </c>
      <c r="E277" t="str">
        <f>IFERROR(プログラム[[#This Row],[クラス番号]],"")</f>
        <v/>
      </c>
      <c r="F277" t="str">
        <f>IFERROR(プログラム[[#This Row],[性別コード]],"")</f>
        <v/>
      </c>
      <c r="G277" t="str">
        <f>IFERROR(プログラム[[#This Row],[予決コード]],"")</f>
        <v/>
      </c>
      <c r="H277" s="5" t="str">
        <f>IFERROR(プログラム[[#This Row],[日付]],"")</f>
        <v/>
      </c>
      <c r="I277" t="str">
        <f>IFERROR(プログラム[[#This Row],[予選競技番号]],"")</f>
        <v/>
      </c>
      <c r="J277" t="str">
        <f>IFERROR(VLOOKUP(C277,色々!L:M,2,0),"")</f>
        <v/>
      </c>
      <c r="K277" t="str">
        <f>IFERROR(VLOOKUP(D277,色々!P:R,3,0),"")</f>
        <v/>
      </c>
      <c r="L277" t="str">
        <f>IFERROR(VLOOKUP(D277,色々!A:B,2,0),"")</f>
        <v/>
      </c>
      <c r="M277" t="str">
        <f t="shared" si="8"/>
        <v/>
      </c>
      <c r="N277" t="str">
        <f>IFERROR(VLOOKUP(E277,クラス!B:C,2,0),"")</f>
        <v/>
      </c>
      <c r="O277" t="str">
        <f>IFERROR(VLOOKUP(F277,色々!P:Q,2,0),"")</f>
        <v/>
      </c>
      <c r="P277" t="str">
        <f>IFERROR(VLOOKUP(G277,色々!D:E,2,0),"")</f>
        <v/>
      </c>
      <c r="Q277" t="str">
        <f t="shared" si="9"/>
        <v xml:space="preserve">   </v>
      </c>
    </row>
    <row r="278" spans="1:17" ht="15" customHeight="1" x14ac:dyDescent="0.15">
      <c r="A278" t="str">
        <f>IFERROR(プログラム[[#This Row],[競技番号]],"")</f>
        <v/>
      </c>
      <c r="B278" t="str">
        <f>IFERROR(プログラム[[#This Row],[組数]],"")</f>
        <v/>
      </c>
      <c r="C278" t="str">
        <f>IFERROR(プログラム[[#This Row],[種目コード]],"")</f>
        <v/>
      </c>
      <c r="D278" t="str">
        <f>IFERROR(プログラム[[#This Row],[距離コード]],"")</f>
        <v/>
      </c>
      <c r="E278" t="str">
        <f>IFERROR(プログラム[[#This Row],[クラス番号]],"")</f>
        <v/>
      </c>
      <c r="F278" t="str">
        <f>IFERROR(プログラム[[#This Row],[性別コード]],"")</f>
        <v/>
      </c>
      <c r="G278" t="str">
        <f>IFERROR(プログラム[[#This Row],[予決コード]],"")</f>
        <v/>
      </c>
      <c r="H278" s="5" t="str">
        <f>IFERROR(プログラム[[#This Row],[日付]],"")</f>
        <v/>
      </c>
      <c r="I278" t="str">
        <f>IFERROR(プログラム[[#This Row],[予選競技番号]],"")</f>
        <v/>
      </c>
      <c r="J278" t="str">
        <f>IFERROR(VLOOKUP(C278,色々!L:M,2,0),"")</f>
        <v/>
      </c>
      <c r="K278" t="str">
        <f>IFERROR(VLOOKUP(D278,色々!P:R,3,0),"")</f>
        <v/>
      </c>
      <c r="L278" t="str">
        <f>IFERROR(VLOOKUP(D278,色々!A:B,2,0),"")</f>
        <v/>
      </c>
      <c r="M278" t="str">
        <f t="shared" si="8"/>
        <v/>
      </c>
      <c r="N278" t="str">
        <f>IFERROR(VLOOKUP(E278,クラス!B:C,2,0),"")</f>
        <v/>
      </c>
      <c r="O278" t="str">
        <f>IFERROR(VLOOKUP(F278,色々!P:Q,2,0),"")</f>
        <v/>
      </c>
      <c r="P278" t="str">
        <f>IFERROR(VLOOKUP(G278,色々!D:E,2,0),"")</f>
        <v/>
      </c>
      <c r="Q278" t="str">
        <f t="shared" si="9"/>
        <v xml:space="preserve">   </v>
      </c>
    </row>
    <row r="279" spans="1:17" ht="15" customHeight="1" x14ac:dyDescent="0.15">
      <c r="A279" t="str">
        <f>IFERROR(プログラム[[#This Row],[競技番号]],"")</f>
        <v/>
      </c>
      <c r="B279" t="str">
        <f>IFERROR(プログラム[[#This Row],[組数]],"")</f>
        <v/>
      </c>
      <c r="C279" t="str">
        <f>IFERROR(プログラム[[#This Row],[種目コード]],"")</f>
        <v/>
      </c>
      <c r="D279" t="str">
        <f>IFERROR(プログラム[[#This Row],[距離コード]],"")</f>
        <v/>
      </c>
      <c r="E279" t="str">
        <f>IFERROR(プログラム[[#This Row],[クラス番号]],"")</f>
        <v/>
      </c>
      <c r="F279" t="str">
        <f>IFERROR(プログラム[[#This Row],[性別コード]],"")</f>
        <v/>
      </c>
      <c r="G279" t="str">
        <f>IFERROR(プログラム[[#This Row],[予決コード]],"")</f>
        <v/>
      </c>
      <c r="H279" s="5" t="str">
        <f>IFERROR(プログラム[[#This Row],[日付]],"")</f>
        <v/>
      </c>
      <c r="I279" t="str">
        <f>IFERROR(プログラム[[#This Row],[予選競技番号]],"")</f>
        <v/>
      </c>
      <c r="J279" t="str">
        <f>IFERROR(VLOOKUP(C279,色々!L:M,2,0),"")</f>
        <v/>
      </c>
      <c r="K279" t="str">
        <f>IFERROR(VLOOKUP(D279,色々!P:R,3,0),"")</f>
        <v/>
      </c>
      <c r="L279" t="str">
        <f>IFERROR(VLOOKUP(D279,色々!A:B,2,0),"")</f>
        <v/>
      </c>
      <c r="M279" t="str">
        <f t="shared" si="8"/>
        <v/>
      </c>
      <c r="N279" t="str">
        <f>IFERROR(VLOOKUP(E279,クラス!B:C,2,0),"")</f>
        <v/>
      </c>
      <c r="O279" t="str">
        <f>IFERROR(VLOOKUP(F279,色々!P:Q,2,0),"")</f>
        <v/>
      </c>
      <c r="P279" t="str">
        <f>IFERROR(VLOOKUP(G279,色々!D:E,2,0),"")</f>
        <v/>
      </c>
      <c r="Q279" t="str">
        <f t="shared" si="9"/>
        <v xml:space="preserve">   </v>
      </c>
    </row>
    <row r="280" spans="1:17" ht="15" customHeight="1" x14ac:dyDescent="0.15">
      <c r="A280" t="str">
        <f>IFERROR(プログラム[[#This Row],[競技番号]],"")</f>
        <v/>
      </c>
      <c r="B280" t="str">
        <f>IFERROR(プログラム[[#This Row],[組数]],"")</f>
        <v/>
      </c>
      <c r="C280" t="str">
        <f>IFERROR(プログラム[[#This Row],[種目コード]],"")</f>
        <v/>
      </c>
      <c r="D280" t="str">
        <f>IFERROR(プログラム[[#This Row],[距離コード]],"")</f>
        <v/>
      </c>
      <c r="E280" t="str">
        <f>IFERROR(プログラム[[#This Row],[クラス番号]],"")</f>
        <v/>
      </c>
      <c r="F280" t="str">
        <f>IFERROR(プログラム[[#This Row],[性別コード]],"")</f>
        <v/>
      </c>
      <c r="G280" t="str">
        <f>IFERROR(プログラム[[#This Row],[予決コード]],"")</f>
        <v/>
      </c>
      <c r="H280" s="5" t="str">
        <f>IFERROR(プログラム[[#This Row],[日付]],"")</f>
        <v/>
      </c>
      <c r="I280" t="str">
        <f>IFERROR(プログラム[[#This Row],[予選競技番号]],"")</f>
        <v/>
      </c>
      <c r="J280" t="str">
        <f>IFERROR(VLOOKUP(C280,色々!L:M,2,0),"")</f>
        <v/>
      </c>
      <c r="K280" t="str">
        <f>IFERROR(VLOOKUP(D280,色々!P:R,3,0),"")</f>
        <v/>
      </c>
      <c r="L280" t="str">
        <f>IFERROR(VLOOKUP(D280,色々!A:B,2,0),"")</f>
        <v/>
      </c>
      <c r="M280" t="str">
        <f t="shared" si="8"/>
        <v/>
      </c>
      <c r="N280" t="str">
        <f>IFERROR(VLOOKUP(E280,クラス!B:C,2,0),"")</f>
        <v/>
      </c>
      <c r="O280" t="str">
        <f>IFERROR(VLOOKUP(F280,色々!P:Q,2,0),"")</f>
        <v/>
      </c>
      <c r="P280" t="str">
        <f>IFERROR(VLOOKUP(G280,色々!D:E,2,0),"")</f>
        <v/>
      </c>
      <c r="Q280" t="str">
        <f t="shared" si="9"/>
        <v xml:space="preserve">   </v>
      </c>
    </row>
    <row r="281" spans="1:17" ht="15" customHeight="1" x14ac:dyDescent="0.15">
      <c r="A281" t="str">
        <f>IFERROR(プログラム[[#This Row],[競技番号]],"")</f>
        <v/>
      </c>
      <c r="B281" t="str">
        <f>IFERROR(プログラム[[#This Row],[組数]],"")</f>
        <v/>
      </c>
      <c r="C281" t="str">
        <f>IFERROR(プログラム[[#This Row],[種目コード]],"")</f>
        <v/>
      </c>
      <c r="D281" t="str">
        <f>IFERROR(プログラム[[#This Row],[距離コード]],"")</f>
        <v/>
      </c>
      <c r="E281" t="str">
        <f>IFERROR(プログラム[[#This Row],[クラス番号]],"")</f>
        <v/>
      </c>
      <c r="F281" t="str">
        <f>IFERROR(プログラム[[#This Row],[性別コード]],"")</f>
        <v/>
      </c>
      <c r="G281" t="str">
        <f>IFERROR(プログラム[[#This Row],[予決コード]],"")</f>
        <v/>
      </c>
      <c r="H281" s="5" t="str">
        <f>IFERROR(プログラム[[#This Row],[日付]],"")</f>
        <v/>
      </c>
      <c r="I281" t="str">
        <f>IFERROR(プログラム[[#This Row],[予選競技番号]],"")</f>
        <v/>
      </c>
      <c r="J281" t="str">
        <f>IFERROR(VLOOKUP(C281,色々!L:M,2,0),"")</f>
        <v/>
      </c>
      <c r="K281" t="str">
        <f>IFERROR(VLOOKUP(D281,色々!P:R,3,0),"")</f>
        <v/>
      </c>
      <c r="L281" t="str">
        <f>IFERROR(VLOOKUP(D281,色々!A:B,2,0),"")</f>
        <v/>
      </c>
      <c r="M281" t="str">
        <f t="shared" si="8"/>
        <v/>
      </c>
      <c r="N281" t="str">
        <f>IFERROR(VLOOKUP(E281,クラス!B:C,2,0),"")</f>
        <v/>
      </c>
      <c r="O281" t="str">
        <f>IFERROR(VLOOKUP(F281,色々!P:Q,2,0),"")</f>
        <v/>
      </c>
      <c r="P281" t="str">
        <f>IFERROR(VLOOKUP(G281,色々!D:E,2,0),"")</f>
        <v/>
      </c>
      <c r="Q281" t="str">
        <f t="shared" si="9"/>
        <v xml:space="preserve">   </v>
      </c>
    </row>
    <row r="282" spans="1:17" ht="15" customHeight="1" x14ac:dyDescent="0.15">
      <c r="A282" t="str">
        <f>IFERROR(プログラム[[#This Row],[競技番号]],"")</f>
        <v/>
      </c>
      <c r="B282" t="str">
        <f>IFERROR(プログラム[[#This Row],[組数]],"")</f>
        <v/>
      </c>
      <c r="C282" t="str">
        <f>IFERROR(プログラム[[#This Row],[種目コード]],"")</f>
        <v/>
      </c>
      <c r="D282" t="str">
        <f>IFERROR(プログラム[[#This Row],[距離コード]],"")</f>
        <v/>
      </c>
      <c r="E282" t="str">
        <f>IFERROR(プログラム[[#This Row],[クラス番号]],"")</f>
        <v/>
      </c>
      <c r="F282" t="str">
        <f>IFERROR(プログラム[[#This Row],[性別コード]],"")</f>
        <v/>
      </c>
      <c r="G282" t="str">
        <f>IFERROR(プログラム[[#This Row],[予決コード]],"")</f>
        <v/>
      </c>
      <c r="H282" s="5" t="str">
        <f>IFERROR(プログラム[[#This Row],[日付]],"")</f>
        <v/>
      </c>
      <c r="I282" t="str">
        <f>IFERROR(プログラム[[#This Row],[予選競技番号]],"")</f>
        <v/>
      </c>
      <c r="J282" t="str">
        <f>IFERROR(VLOOKUP(C282,色々!L:M,2,0),"")</f>
        <v/>
      </c>
      <c r="K282" t="str">
        <f>IFERROR(VLOOKUP(D282,色々!P:R,3,0),"")</f>
        <v/>
      </c>
      <c r="L282" t="str">
        <f>IFERROR(VLOOKUP(D282,色々!A:B,2,0),"")</f>
        <v/>
      </c>
      <c r="M282" t="str">
        <f t="shared" si="8"/>
        <v/>
      </c>
      <c r="N282" t="str">
        <f>IFERROR(VLOOKUP(E282,クラス!B:C,2,0),"")</f>
        <v/>
      </c>
      <c r="O282" t="str">
        <f>IFERROR(VLOOKUP(F282,色々!P:Q,2,0),"")</f>
        <v/>
      </c>
      <c r="P282" t="str">
        <f>IFERROR(VLOOKUP(G282,色々!D:E,2,0),"")</f>
        <v/>
      </c>
      <c r="Q282" t="str">
        <f t="shared" si="9"/>
        <v xml:space="preserve">   </v>
      </c>
    </row>
    <row r="283" spans="1:17" ht="15" customHeight="1" x14ac:dyDescent="0.15">
      <c r="A283" t="str">
        <f>IFERROR(プログラム[[#This Row],[競技番号]],"")</f>
        <v/>
      </c>
      <c r="B283" t="str">
        <f>IFERROR(プログラム[[#This Row],[組数]],"")</f>
        <v/>
      </c>
      <c r="C283" t="str">
        <f>IFERROR(プログラム[[#This Row],[種目コード]],"")</f>
        <v/>
      </c>
      <c r="D283" t="str">
        <f>IFERROR(プログラム[[#This Row],[距離コード]],"")</f>
        <v/>
      </c>
      <c r="E283" t="str">
        <f>IFERROR(プログラム[[#This Row],[クラス番号]],"")</f>
        <v/>
      </c>
      <c r="F283" t="str">
        <f>IFERROR(プログラム[[#This Row],[性別コード]],"")</f>
        <v/>
      </c>
      <c r="G283" t="str">
        <f>IFERROR(プログラム[[#This Row],[予決コード]],"")</f>
        <v/>
      </c>
      <c r="H283" s="5" t="str">
        <f>IFERROR(プログラム[[#This Row],[日付]],"")</f>
        <v/>
      </c>
      <c r="I283" t="str">
        <f>IFERROR(プログラム[[#This Row],[予選競技番号]],"")</f>
        <v/>
      </c>
      <c r="J283" t="str">
        <f>IFERROR(VLOOKUP(C283,色々!L:M,2,0),"")</f>
        <v/>
      </c>
      <c r="K283" t="str">
        <f>IFERROR(VLOOKUP(D283,色々!P:R,3,0),"")</f>
        <v/>
      </c>
      <c r="L283" t="str">
        <f>IFERROR(VLOOKUP(D283,色々!A:B,2,0),"")</f>
        <v/>
      </c>
      <c r="M283" t="str">
        <f t="shared" si="8"/>
        <v/>
      </c>
      <c r="N283" t="str">
        <f>IFERROR(VLOOKUP(E283,クラス!B:C,2,0),"")</f>
        <v/>
      </c>
      <c r="O283" t="str">
        <f>IFERROR(VLOOKUP(F283,色々!P:Q,2,0),"")</f>
        <v/>
      </c>
      <c r="P283" t="str">
        <f>IFERROR(VLOOKUP(G283,色々!D:E,2,0),"")</f>
        <v/>
      </c>
      <c r="Q283" t="str">
        <f t="shared" si="9"/>
        <v xml:space="preserve">   </v>
      </c>
    </row>
    <row r="284" spans="1:17" ht="15" customHeight="1" x14ac:dyDescent="0.15">
      <c r="A284" t="str">
        <f>IFERROR(プログラム[[#This Row],[競技番号]],"")</f>
        <v/>
      </c>
      <c r="B284" t="str">
        <f>IFERROR(プログラム[[#This Row],[組数]],"")</f>
        <v/>
      </c>
      <c r="C284" t="str">
        <f>IFERROR(プログラム[[#This Row],[種目コード]],"")</f>
        <v/>
      </c>
      <c r="D284" t="str">
        <f>IFERROR(プログラム[[#This Row],[距離コード]],"")</f>
        <v/>
      </c>
      <c r="E284" t="str">
        <f>IFERROR(プログラム[[#This Row],[クラス番号]],"")</f>
        <v/>
      </c>
      <c r="F284" t="str">
        <f>IFERROR(プログラム[[#This Row],[性別コード]],"")</f>
        <v/>
      </c>
      <c r="G284" t="str">
        <f>IFERROR(プログラム[[#This Row],[予決コード]],"")</f>
        <v/>
      </c>
      <c r="H284" s="5" t="str">
        <f>IFERROR(プログラム[[#This Row],[日付]],"")</f>
        <v/>
      </c>
      <c r="I284" t="str">
        <f>IFERROR(プログラム[[#This Row],[予選競技番号]],"")</f>
        <v/>
      </c>
      <c r="J284" t="str">
        <f>IFERROR(VLOOKUP(C284,色々!L:M,2,0),"")</f>
        <v/>
      </c>
      <c r="K284" t="str">
        <f>IFERROR(VLOOKUP(D284,色々!P:R,3,0),"")</f>
        <v/>
      </c>
      <c r="L284" t="str">
        <f>IFERROR(VLOOKUP(D284,色々!A:B,2,0),"")</f>
        <v/>
      </c>
      <c r="M284" t="str">
        <f t="shared" si="8"/>
        <v/>
      </c>
      <c r="N284" t="str">
        <f>IFERROR(VLOOKUP(E284,クラス!B:C,2,0),"")</f>
        <v/>
      </c>
      <c r="O284" t="str">
        <f>IFERROR(VLOOKUP(F284,色々!P:Q,2,0),"")</f>
        <v/>
      </c>
      <c r="P284" t="str">
        <f>IFERROR(VLOOKUP(G284,色々!D:E,2,0),"")</f>
        <v/>
      </c>
      <c r="Q284" t="str">
        <f t="shared" si="9"/>
        <v xml:space="preserve">   </v>
      </c>
    </row>
    <row r="285" spans="1:17" ht="15" customHeight="1" x14ac:dyDescent="0.15">
      <c r="A285" t="str">
        <f>IFERROR(プログラム[[#This Row],[競技番号]],"")</f>
        <v/>
      </c>
      <c r="B285" t="str">
        <f>IFERROR(プログラム[[#This Row],[組数]],"")</f>
        <v/>
      </c>
      <c r="C285" t="str">
        <f>IFERROR(プログラム[[#This Row],[種目コード]],"")</f>
        <v/>
      </c>
      <c r="D285" t="str">
        <f>IFERROR(プログラム[[#This Row],[距離コード]],"")</f>
        <v/>
      </c>
      <c r="E285" t="str">
        <f>IFERROR(プログラム[[#This Row],[クラス番号]],"")</f>
        <v/>
      </c>
      <c r="F285" t="str">
        <f>IFERROR(プログラム[[#This Row],[性別コード]],"")</f>
        <v/>
      </c>
      <c r="G285" t="str">
        <f>IFERROR(プログラム[[#This Row],[予決コード]],"")</f>
        <v/>
      </c>
      <c r="H285" s="5" t="str">
        <f>IFERROR(プログラム[[#This Row],[日付]],"")</f>
        <v/>
      </c>
      <c r="I285" t="str">
        <f>IFERROR(プログラム[[#This Row],[予選競技番号]],"")</f>
        <v/>
      </c>
      <c r="J285" t="str">
        <f>IFERROR(VLOOKUP(C285,色々!L:M,2,0),"")</f>
        <v/>
      </c>
      <c r="K285" t="str">
        <f>IFERROR(VLOOKUP(D285,色々!P:R,3,0),"")</f>
        <v/>
      </c>
      <c r="L285" t="str">
        <f>IFERROR(VLOOKUP(D285,色々!A:B,2,0),"")</f>
        <v/>
      </c>
      <c r="M285" t="str">
        <f t="shared" si="8"/>
        <v/>
      </c>
      <c r="N285" t="str">
        <f>IFERROR(VLOOKUP(E285,クラス!B:C,2,0),"")</f>
        <v/>
      </c>
      <c r="O285" t="str">
        <f>IFERROR(VLOOKUP(F285,色々!P:Q,2,0),"")</f>
        <v/>
      </c>
      <c r="P285" t="str">
        <f>IFERROR(VLOOKUP(G285,色々!D:E,2,0),"")</f>
        <v/>
      </c>
      <c r="Q285" t="str">
        <f t="shared" si="9"/>
        <v xml:space="preserve">   </v>
      </c>
    </row>
    <row r="286" spans="1:17" ht="15" customHeight="1" x14ac:dyDescent="0.15">
      <c r="A286" t="str">
        <f>IFERROR(プログラム[[#This Row],[競技番号]],"")</f>
        <v/>
      </c>
      <c r="B286" t="str">
        <f>IFERROR(プログラム[[#This Row],[組数]],"")</f>
        <v/>
      </c>
      <c r="C286" t="str">
        <f>IFERROR(プログラム[[#This Row],[種目コード]],"")</f>
        <v/>
      </c>
      <c r="D286" t="str">
        <f>IFERROR(プログラム[[#This Row],[距離コード]],"")</f>
        <v/>
      </c>
      <c r="E286" t="str">
        <f>IFERROR(プログラム[[#This Row],[クラス番号]],"")</f>
        <v/>
      </c>
      <c r="F286" t="str">
        <f>IFERROR(プログラム[[#This Row],[性別コード]],"")</f>
        <v/>
      </c>
      <c r="G286" t="str">
        <f>IFERROR(プログラム[[#This Row],[予決コード]],"")</f>
        <v/>
      </c>
      <c r="H286" s="5" t="str">
        <f>IFERROR(プログラム[[#This Row],[日付]],"")</f>
        <v/>
      </c>
      <c r="I286" t="str">
        <f>IFERROR(プログラム[[#This Row],[予選競技番号]],"")</f>
        <v/>
      </c>
      <c r="J286" t="str">
        <f>IFERROR(VLOOKUP(C286,色々!L:M,2,0),"")</f>
        <v/>
      </c>
      <c r="K286" t="str">
        <f>IFERROR(VLOOKUP(D286,色々!P:R,3,0),"")</f>
        <v/>
      </c>
      <c r="L286" t="str">
        <f>IFERROR(VLOOKUP(D286,色々!A:B,2,0),"")</f>
        <v/>
      </c>
      <c r="M286" t="str">
        <f t="shared" si="8"/>
        <v/>
      </c>
      <c r="N286" t="str">
        <f>IFERROR(VLOOKUP(E286,クラス!B:C,2,0),"")</f>
        <v/>
      </c>
      <c r="O286" t="str">
        <f>IFERROR(VLOOKUP(F286,色々!P:Q,2,0),"")</f>
        <v/>
      </c>
      <c r="P286" t="str">
        <f>IFERROR(VLOOKUP(G286,色々!D:E,2,0),"")</f>
        <v/>
      </c>
      <c r="Q286" t="str">
        <f t="shared" si="9"/>
        <v xml:space="preserve">   </v>
      </c>
    </row>
    <row r="287" spans="1:17" ht="15" customHeight="1" x14ac:dyDescent="0.15">
      <c r="A287" t="str">
        <f>IFERROR(プログラム[[#This Row],[競技番号]],"")</f>
        <v/>
      </c>
      <c r="B287" t="str">
        <f>IFERROR(プログラム[[#This Row],[組数]],"")</f>
        <v/>
      </c>
      <c r="C287" t="str">
        <f>IFERROR(プログラム[[#This Row],[種目コード]],"")</f>
        <v/>
      </c>
      <c r="D287" t="str">
        <f>IFERROR(プログラム[[#This Row],[距離コード]],"")</f>
        <v/>
      </c>
      <c r="E287" t="str">
        <f>IFERROR(プログラム[[#This Row],[クラス番号]],"")</f>
        <v/>
      </c>
      <c r="F287" t="str">
        <f>IFERROR(プログラム[[#This Row],[性別コード]],"")</f>
        <v/>
      </c>
      <c r="G287" t="str">
        <f>IFERROR(プログラム[[#This Row],[予決コード]],"")</f>
        <v/>
      </c>
      <c r="H287" s="5" t="str">
        <f>IFERROR(プログラム[[#This Row],[日付]],"")</f>
        <v/>
      </c>
      <c r="I287" t="str">
        <f>IFERROR(プログラム[[#This Row],[予選競技番号]],"")</f>
        <v/>
      </c>
      <c r="J287" t="str">
        <f>IFERROR(VLOOKUP(C287,色々!L:M,2,0),"")</f>
        <v/>
      </c>
      <c r="K287" t="str">
        <f>IFERROR(VLOOKUP(D287,色々!P:R,3,0),"")</f>
        <v/>
      </c>
      <c r="L287" t="str">
        <f>IFERROR(VLOOKUP(D287,色々!A:B,2,0),"")</f>
        <v/>
      </c>
      <c r="M287" t="str">
        <f t="shared" si="8"/>
        <v/>
      </c>
      <c r="N287" t="str">
        <f>IFERROR(VLOOKUP(E287,クラス!B:C,2,0),"")</f>
        <v/>
      </c>
      <c r="O287" t="str">
        <f>IFERROR(VLOOKUP(F287,色々!P:Q,2,0),"")</f>
        <v/>
      </c>
      <c r="P287" t="str">
        <f>IFERROR(VLOOKUP(G287,色々!D:E,2,0),"")</f>
        <v/>
      </c>
      <c r="Q287" t="str">
        <f t="shared" si="9"/>
        <v xml:space="preserve">   </v>
      </c>
    </row>
    <row r="288" spans="1:17" ht="15" customHeight="1" x14ac:dyDescent="0.15">
      <c r="A288" t="str">
        <f>IFERROR(プログラム[[#This Row],[競技番号]],"")</f>
        <v/>
      </c>
      <c r="B288" t="str">
        <f>IFERROR(プログラム[[#This Row],[組数]],"")</f>
        <v/>
      </c>
      <c r="C288" t="str">
        <f>IFERROR(プログラム[[#This Row],[種目コード]],"")</f>
        <v/>
      </c>
      <c r="D288" t="str">
        <f>IFERROR(プログラム[[#This Row],[距離コード]],"")</f>
        <v/>
      </c>
      <c r="E288" t="str">
        <f>IFERROR(プログラム[[#This Row],[クラス番号]],"")</f>
        <v/>
      </c>
      <c r="F288" t="str">
        <f>IFERROR(プログラム[[#This Row],[性別コード]],"")</f>
        <v/>
      </c>
      <c r="G288" t="str">
        <f>IFERROR(プログラム[[#This Row],[予決コード]],"")</f>
        <v/>
      </c>
      <c r="H288" s="5" t="str">
        <f>IFERROR(プログラム[[#This Row],[日付]],"")</f>
        <v/>
      </c>
      <c r="I288" t="str">
        <f>IFERROR(プログラム[[#This Row],[予選競技番号]],"")</f>
        <v/>
      </c>
      <c r="J288" t="str">
        <f>IFERROR(VLOOKUP(C288,色々!L:M,2,0),"")</f>
        <v/>
      </c>
      <c r="K288" t="str">
        <f>IFERROR(VLOOKUP(D288,色々!P:R,3,0),"")</f>
        <v/>
      </c>
      <c r="L288" t="str">
        <f>IFERROR(VLOOKUP(D288,色々!A:B,2,0),"")</f>
        <v/>
      </c>
      <c r="M288" t="str">
        <f t="shared" si="8"/>
        <v/>
      </c>
      <c r="N288" t="str">
        <f>IFERROR(VLOOKUP(E288,クラス!B:C,2,0),"")</f>
        <v/>
      </c>
      <c r="O288" t="str">
        <f>IFERROR(VLOOKUP(F288,色々!P:Q,2,0),"")</f>
        <v/>
      </c>
      <c r="P288" t="str">
        <f>IFERROR(VLOOKUP(G288,色々!D:E,2,0),"")</f>
        <v/>
      </c>
      <c r="Q288" t="str">
        <f t="shared" si="9"/>
        <v xml:space="preserve">   </v>
      </c>
    </row>
    <row r="289" spans="1:17" ht="15" customHeight="1" x14ac:dyDescent="0.15">
      <c r="A289" t="str">
        <f>IFERROR(プログラム[[#This Row],[競技番号]],"")</f>
        <v/>
      </c>
      <c r="B289" t="str">
        <f>IFERROR(プログラム[[#This Row],[組数]],"")</f>
        <v/>
      </c>
      <c r="C289" t="str">
        <f>IFERROR(プログラム[[#This Row],[種目コード]],"")</f>
        <v/>
      </c>
      <c r="D289" t="str">
        <f>IFERROR(プログラム[[#This Row],[距離コード]],"")</f>
        <v/>
      </c>
      <c r="E289" t="str">
        <f>IFERROR(プログラム[[#This Row],[クラス番号]],"")</f>
        <v/>
      </c>
      <c r="F289" t="str">
        <f>IFERROR(プログラム[[#This Row],[性別コード]],"")</f>
        <v/>
      </c>
      <c r="G289" t="str">
        <f>IFERROR(プログラム[[#This Row],[予決コード]],"")</f>
        <v/>
      </c>
      <c r="H289" s="5" t="str">
        <f>IFERROR(プログラム[[#This Row],[日付]],"")</f>
        <v/>
      </c>
      <c r="I289" t="str">
        <f>IFERROR(プログラム[[#This Row],[予選競技番号]],"")</f>
        <v/>
      </c>
      <c r="J289" t="str">
        <f>IFERROR(VLOOKUP(C289,色々!L:M,2,0),"")</f>
        <v/>
      </c>
      <c r="K289" t="str">
        <f>IFERROR(VLOOKUP(D289,色々!P:R,3,0),"")</f>
        <v/>
      </c>
      <c r="L289" t="str">
        <f>IFERROR(VLOOKUP(D289,色々!A:B,2,0),"")</f>
        <v/>
      </c>
      <c r="M289" t="str">
        <f t="shared" si="8"/>
        <v/>
      </c>
      <c r="N289" t="str">
        <f>IFERROR(VLOOKUP(E289,クラス!B:C,2,0),"")</f>
        <v/>
      </c>
      <c r="O289" t="str">
        <f>IFERROR(VLOOKUP(F289,色々!P:Q,2,0),"")</f>
        <v/>
      </c>
      <c r="P289" t="str">
        <f>IFERROR(VLOOKUP(G289,色々!D:E,2,0),"")</f>
        <v/>
      </c>
      <c r="Q289" t="str">
        <f t="shared" si="9"/>
        <v xml:space="preserve">   </v>
      </c>
    </row>
    <row r="290" spans="1:17" ht="15" customHeight="1" x14ac:dyDescent="0.15">
      <c r="A290" t="str">
        <f>IFERROR(プログラム[[#This Row],[競技番号]],"")</f>
        <v/>
      </c>
      <c r="B290" t="str">
        <f>IFERROR(プログラム[[#This Row],[組数]],"")</f>
        <v/>
      </c>
      <c r="C290" t="str">
        <f>IFERROR(プログラム[[#This Row],[種目コード]],"")</f>
        <v/>
      </c>
      <c r="D290" t="str">
        <f>IFERROR(プログラム[[#This Row],[距離コード]],"")</f>
        <v/>
      </c>
      <c r="E290" t="str">
        <f>IFERROR(プログラム[[#This Row],[クラス番号]],"")</f>
        <v/>
      </c>
      <c r="F290" t="str">
        <f>IFERROR(プログラム[[#This Row],[性別コード]],"")</f>
        <v/>
      </c>
      <c r="G290" t="str">
        <f>IFERROR(プログラム[[#This Row],[予決コード]],"")</f>
        <v/>
      </c>
      <c r="H290" s="5" t="str">
        <f>IFERROR(プログラム[[#This Row],[日付]],"")</f>
        <v/>
      </c>
      <c r="I290" t="str">
        <f>IFERROR(プログラム[[#This Row],[予選競技番号]],"")</f>
        <v/>
      </c>
      <c r="J290" t="str">
        <f>IFERROR(VLOOKUP(C290,色々!L:M,2,0),"")</f>
        <v/>
      </c>
      <c r="K290" t="str">
        <f>IFERROR(VLOOKUP(D290,色々!P:R,3,0),"")</f>
        <v/>
      </c>
      <c r="L290" t="str">
        <f>IFERROR(VLOOKUP(D290,色々!A:B,2,0),"")</f>
        <v/>
      </c>
      <c r="M290" t="str">
        <f t="shared" si="8"/>
        <v/>
      </c>
      <c r="N290" t="str">
        <f>IFERROR(VLOOKUP(E290,クラス!B:C,2,0),"")</f>
        <v/>
      </c>
      <c r="O290" t="str">
        <f>IFERROR(VLOOKUP(F290,色々!P:Q,2,0),"")</f>
        <v/>
      </c>
      <c r="P290" t="str">
        <f>IFERROR(VLOOKUP(G290,色々!D:E,2,0),"")</f>
        <v/>
      </c>
      <c r="Q290" t="str">
        <f t="shared" si="9"/>
        <v xml:space="preserve">   </v>
      </c>
    </row>
    <row r="291" spans="1:17" ht="15" customHeight="1" x14ac:dyDescent="0.15">
      <c r="A291" t="str">
        <f>IFERROR(プログラム[[#This Row],[競技番号]],"")</f>
        <v/>
      </c>
      <c r="B291" t="str">
        <f>IFERROR(プログラム[[#This Row],[組数]],"")</f>
        <v/>
      </c>
      <c r="C291" t="str">
        <f>IFERROR(プログラム[[#This Row],[種目コード]],"")</f>
        <v/>
      </c>
      <c r="D291" t="str">
        <f>IFERROR(プログラム[[#This Row],[距離コード]],"")</f>
        <v/>
      </c>
      <c r="E291" t="str">
        <f>IFERROR(プログラム[[#This Row],[クラス番号]],"")</f>
        <v/>
      </c>
      <c r="F291" t="str">
        <f>IFERROR(プログラム[[#This Row],[性別コード]],"")</f>
        <v/>
      </c>
      <c r="G291" t="str">
        <f>IFERROR(プログラム[[#This Row],[予決コード]],"")</f>
        <v/>
      </c>
      <c r="H291" s="5" t="str">
        <f>IFERROR(プログラム[[#This Row],[日付]],"")</f>
        <v/>
      </c>
      <c r="I291" t="str">
        <f>IFERROR(プログラム[[#This Row],[予選競技番号]],"")</f>
        <v/>
      </c>
      <c r="J291" t="str">
        <f>IFERROR(VLOOKUP(C291,色々!L:M,2,0),"")</f>
        <v/>
      </c>
      <c r="K291" t="str">
        <f>IFERROR(VLOOKUP(D291,色々!P:R,3,0),"")</f>
        <v/>
      </c>
      <c r="L291" t="str">
        <f>IFERROR(VLOOKUP(D291,色々!A:B,2,0),"")</f>
        <v/>
      </c>
      <c r="M291" t="str">
        <f t="shared" si="8"/>
        <v/>
      </c>
      <c r="N291" t="str">
        <f>IFERROR(VLOOKUP(E291,クラス!B:C,2,0),"")</f>
        <v/>
      </c>
      <c r="O291" t="str">
        <f>IFERROR(VLOOKUP(F291,色々!P:Q,2,0),"")</f>
        <v/>
      </c>
      <c r="P291" t="str">
        <f>IFERROR(VLOOKUP(G291,色々!D:E,2,0),"")</f>
        <v/>
      </c>
      <c r="Q291" t="str">
        <f t="shared" si="9"/>
        <v xml:space="preserve">   </v>
      </c>
    </row>
    <row r="292" spans="1:17" ht="15" customHeight="1" x14ac:dyDescent="0.15">
      <c r="A292" t="str">
        <f>IFERROR(プログラム[[#This Row],[競技番号]],"")</f>
        <v/>
      </c>
      <c r="B292" t="str">
        <f>IFERROR(プログラム[[#This Row],[組数]],"")</f>
        <v/>
      </c>
      <c r="C292" t="str">
        <f>IFERROR(プログラム[[#This Row],[種目コード]],"")</f>
        <v/>
      </c>
      <c r="D292" t="str">
        <f>IFERROR(プログラム[[#This Row],[距離コード]],"")</f>
        <v/>
      </c>
      <c r="E292" t="str">
        <f>IFERROR(プログラム[[#This Row],[クラス番号]],"")</f>
        <v/>
      </c>
      <c r="F292" t="str">
        <f>IFERROR(プログラム[[#This Row],[性別コード]],"")</f>
        <v/>
      </c>
      <c r="G292" t="str">
        <f>IFERROR(プログラム[[#This Row],[予決コード]],"")</f>
        <v/>
      </c>
      <c r="H292" s="5" t="str">
        <f>IFERROR(プログラム[[#This Row],[日付]],"")</f>
        <v/>
      </c>
      <c r="I292" t="str">
        <f>IFERROR(プログラム[[#This Row],[予選競技番号]],"")</f>
        <v/>
      </c>
      <c r="J292" t="str">
        <f>IFERROR(VLOOKUP(C292,色々!L:M,2,0),"")</f>
        <v/>
      </c>
      <c r="K292" t="str">
        <f>IFERROR(VLOOKUP(D292,色々!P:R,3,0),"")</f>
        <v/>
      </c>
      <c r="L292" t="str">
        <f>IFERROR(VLOOKUP(D292,色々!A:B,2,0),"")</f>
        <v/>
      </c>
      <c r="M292" t="str">
        <f t="shared" si="8"/>
        <v/>
      </c>
      <c r="N292" t="str">
        <f>IFERROR(VLOOKUP(E292,クラス!B:C,2,0),"")</f>
        <v/>
      </c>
      <c r="O292" t="str">
        <f>IFERROR(VLOOKUP(F292,色々!P:Q,2,0),"")</f>
        <v/>
      </c>
      <c r="P292" t="str">
        <f>IFERROR(VLOOKUP(G292,色々!D:E,2,0),"")</f>
        <v/>
      </c>
      <c r="Q292" t="str">
        <f t="shared" si="9"/>
        <v xml:space="preserve">   </v>
      </c>
    </row>
    <row r="293" spans="1:17" ht="15" customHeight="1" x14ac:dyDescent="0.15">
      <c r="A293" t="str">
        <f>IFERROR(プログラム[[#This Row],[競技番号]],"")</f>
        <v/>
      </c>
      <c r="B293" t="str">
        <f>IFERROR(プログラム[[#This Row],[組数]],"")</f>
        <v/>
      </c>
      <c r="C293" t="str">
        <f>IFERROR(プログラム[[#This Row],[種目コード]],"")</f>
        <v/>
      </c>
      <c r="D293" t="str">
        <f>IFERROR(プログラム[[#This Row],[距離コード]],"")</f>
        <v/>
      </c>
      <c r="E293" t="str">
        <f>IFERROR(プログラム[[#This Row],[クラス番号]],"")</f>
        <v/>
      </c>
      <c r="F293" t="str">
        <f>IFERROR(プログラム[[#This Row],[性別コード]],"")</f>
        <v/>
      </c>
      <c r="G293" t="str">
        <f>IFERROR(プログラム[[#This Row],[予決コード]],"")</f>
        <v/>
      </c>
      <c r="H293" s="5" t="str">
        <f>IFERROR(プログラム[[#This Row],[日付]],"")</f>
        <v/>
      </c>
      <c r="I293" t="str">
        <f>IFERROR(プログラム[[#This Row],[予選競技番号]],"")</f>
        <v/>
      </c>
      <c r="J293" t="str">
        <f>IFERROR(VLOOKUP(C293,色々!L:M,2,0),"")</f>
        <v/>
      </c>
      <c r="K293" t="str">
        <f>IFERROR(VLOOKUP(D293,色々!P:R,3,0),"")</f>
        <v/>
      </c>
      <c r="L293" t="str">
        <f>IFERROR(VLOOKUP(D293,色々!A:B,2,0),"")</f>
        <v/>
      </c>
      <c r="M293" t="str">
        <f t="shared" si="8"/>
        <v/>
      </c>
      <c r="N293" t="str">
        <f>IFERROR(VLOOKUP(E293,クラス!B:C,2,0),"")</f>
        <v/>
      </c>
      <c r="O293" t="str">
        <f>IFERROR(VLOOKUP(F293,色々!P:Q,2,0),"")</f>
        <v/>
      </c>
      <c r="P293" t="str">
        <f>IFERROR(VLOOKUP(G293,色々!D:E,2,0),"")</f>
        <v/>
      </c>
      <c r="Q293" t="str">
        <f t="shared" si="9"/>
        <v xml:space="preserve">   </v>
      </c>
    </row>
    <row r="294" spans="1:17" ht="15" customHeight="1" x14ac:dyDescent="0.15">
      <c r="A294" t="str">
        <f>IFERROR(プログラム[[#This Row],[競技番号]],"")</f>
        <v/>
      </c>
      <c r="B294" t="str">
        <f>IFERROR(プログラム[[#This Row],[組数]],"")</f>
        <v/>
      </c>
      <c r="C294" t="str">
        <f>IFERROR(プログラム[[#This Row],[種目コード]],"")</f>
        <v/>
      </c>
      <c r="D294" t="str">
        <f>IFERROR(プログラム[[#This Row],[距離コード]],"")</f>
        <v/>
      </c>
      <c r="E294" t="str">
        <f>IFERROR(プログラム[[#This Row],[クラス番号]],"")</f>
        <v/>
      </c>
      <c r="F294" t="str">
        <f>IFERROR(プログラム[[#This Row],[性別コード]],"")</f>
        <v/>
      </c>
      <c r="G294" t="str">
        <f>IFERROR(プログラム[[#This Row],[予決コード]],"")</f>
        <v/>
      </c>
      <c r="H294" s="5" t="str">
        <f>IFERROR(プログラム[[#This Row],[日付]],"")</f>
        <v/>
      </c>
      <c r="I294" t="str">
        <f>IFERROR(プログラム[[#This Row],[予選競技番号]],"")</f>
        <v/>
      </c>
      <c r="J294" t="str">
        <f>IFERROR(VLOOKUP(C294,色々!L:M,2,0),"")</f>
        <v/>
      </c>
      <c r="K294" t="str">
        <f>IFERROR(VLOOKUP(D294,色々!P:R,3,0),"")</f>
        <v/>
      </c>
      <c r="L294" t="str">
        <f>IFERROR(VLOOKUP(D294,色々!A:B,2,0),"")</f>
        <v/>
      </c>
      <c r="M294" t="str">
        <f t="shared" si="8"/>
        <v/>
      </c>
      <c r="N294" t="str">
        <f>IFERROR(VLOOKUP(E294,クラス!B:C,2,0),"")</f>
        <v/>
      </c>
      <c r="O294" t="str">
        <f>IFERROR(VLOOKUP(F294,色々!P:Q,2,0),"")</f>
        <v/>
      </c>
      <c r="P294" t="str">
        <f>IFERROR(VLOOKUP(G294,色々!D:E,2,0),"")</f>
        <v/>
      </c>
      <c r="Q294" t="str">
        <f t="shared" si="9"/>
        <v xml:space="preserve">   </v>
      </c>
    </row>
    <row r="295" spans="1:17" ht="15" customHeight="1" x14ac:dyDescent="0.15">
      <c r="A295" t="str">
        <f>IFERROR(プログラム[[#This Row],[競技番号]],"")</f>
        <v/>
      </c>
      <c r="B295" t="str">
        <f>IFERROR(プログラム[[#This Row],[組数]],"")</f>
        <v/>
      </c>
      <c r="C295" t="str">
        <f>IFERROR(プログラム[[#This Row],[種目コード]],"")</f>
        <v/>
      </c>
      <c r="D295" t="str">
        <f>IFERROR(プログラム[[#This Row],[距離コード]],"")</f>
        <v/>
      </c>
      <c r="E295" t="str">
        <f>IFERROR(プログラム[[#This Row],[クラス番号]],"")</f>
        <v/>
      </c>
      <c r="F295" t="str">
        <f>IFERROR(プログラム[[#This Row],[性別コード]],"")</f>
        <v/>
      </c>
      <c r="G295" t="str">
        <f>IFERROR(プログラム[[#This Row],[予決コード]],"")</f>
        <v/>
      </c>
      <c r="H295" s="5" t="str">
        <f>IFERROR(プログラム[[#This Row],[日付]],"")</f>
        <v/>
      </c>
      <c r="I295" t="str">
        <f>IFERROR(プログラム[[#This Row],[予選競技番号]],"")</f>
        <v/>
      </c>
      <c r="J295" t="str">
        <f>IFERROR(VLOOKUP(C295,色々!L:M,2,0),"")</f>
        <v/>
      </c>
      <c r="K295" t="str">
        <f>IFERROR(VLOOKUP(D295,色々!P:R,3,0),"")</f>
        <v/>
      </c>
      <c r="L295" t="str">
        <f>IFERROR(VLOOKUP(D295,色々!A:B,2,0),"")</f>
        <v/>
      </c>
      <c r="M295" t="str">
        <f t="shared" si="8"/>
        <v/>
      </c>
      <c r="N295" t="str">
        <f>IFERROR(VLOOKUP(E295,クラス!B:C,2,0),"")</f>
        <v/>
      </c>
      <c r="O295" t="str">
        <f>IFERROR(VLOOKUP(F295,色々!P:Q,2,0),"")</f>
        <v/>
      </c>
      <c r="P295" t="str">
        <f>IFERROR(VLOOKUP(G295,色々!D:E,2,0),"")</f>
        <v/>
      </c>
      <c r="Q295" t="str">
        <f t="shared" si="9"/>
        <v xml:space="preserve">   </v>
      </c>
    </row>
    <row r="296" spans="1:17" ht="15" customHeight="1" x14ac:dyDescent="0.15">
      <c r="A296" t="str">
        <f>IFERROR(プログラム[[#This Row],[競技番号]],"")</f>
        <v/>
      </c>
      <c r="B296" t="str">
        <f>IFERROR(プログラム[[#This Row],[組数]],"")</f>
        <v/>
      </c>
      <c r="C296" t="str">
        <f>IFERROR(プログラム[[#This Row],[種目コード]],"")</f>
        <v/>
      </c>
      <c r="D296" t="str">
        <f>IFERROR(プログラム[[#This Row],[距離コード]],"")</f>
        <v/>
      </c>
      <c r="E296" t="str">
        <f>IFERROR(プログラム[[#This Row],[クラス番号]],"")</f>
        <v/>
      </c>
      <c r="F296" t="str">
        <f>IFERROR(プログラム[[#This Row],[性別コード]],"")</f>
        <v/>
      </c>
      <c r="G296" t="str">
        <f>IFERROR(プログラム[[#This Row],[予決コード]],"")</f>
        <v/>
      </c>
      <c r="H296" s="5" t="str">
        <f>IFERROR(プログラム[[#This Row],[日付]],"")</f>
        <v/>
      </c>
      <c r="I296" t="str">
        <f>IFERROR(プログラム[[#This Row],[予選競技番号]],"")</f>
        <v/>
      </c>
      <c r="J296" t="str">
        <f>IFERROR(VLOOKUP(C296,色々!L:M,2,0),"")</f>
        <v/>
      </c>
      <c r="K296" t="str">
        <f>IFERROR(VLOOKUP(D296,色々!P:R,3,0),"")</f>
        <v/>
      </c>
      <c r="L296" t="str">
        <f>IFERROR(VLOOKUP(D296,色々!A:B,2,0),"")</f>
        <v/>
      </c>
      <c r="M296" t="str">
        <f t="shared" si="8"/>
        <v/>
      </c>
      <c r="N296" t="str">
        <f>IFERROR(VLOOKUP(E296,クラス!B:C,2,0),"")</f>
        <v/>
      </c>
      <c r="O296" t="str">
        <f>IFERROR(VLOOKUP(F296,色々!P:Q,2,0),"")</f>
        <v/>
      </c>
      <c r="P296" t="str">
        <f>IFERROR(VLOOKUP(G296,色々!D:E,2,0),"")</f>
        <v/>
      </c>
      <c r="Q296" t="str">
        <f t="shared" si="9"/>
        <v xml:space="preserve">   </v>
      </c>
    </row>
    <row r="297" spans="1:17" ht="15" customHeight="1" x14ac:dyDescent="0.15">
      <c r="A297" t="str">
        <f>IFERROR(プログラム[[#This Row],[競技番号]],"")</f>
        <v/>
      </c>
      <c r="B297" t="str">
        <f>IFERROR(プログラム[[#This Row],[組数]],"")</f>
        <v/>
      </c>
      <c r="C297" t="str">
        <f>IFERROR(プログラム[[#This Row],[種目コード]],"")</f>
        <v/>
      </c>
      <c r="D297" t="str">
        <f>IFERROR(プログラム[[#This Row],[距離コード]],"")</f>
        <v/>
      </c>
      <c r="E297" t="str">
        <f>IFERROR(プログラム[[#This Row],[クラス番号]],"")</f>
        <v/>
      </c>
      <c r="F297" t="str">
        <f>IFERROR(プログラム[[#This Row],[性別コード]],"")</f>
        <v/>
      </c>
      <c r="G297" t="str">
        <f>IFERROR(プログラム[[#This Row],[予決コード]],"")</f>
        <v/>
      </c>
      <c r="H297" s="5" t="str">
        <f>IFERROR(プログラム[[#This Row],[日付]],"")</f>
        <v/>
      </c>
      <c r="I297" t="str">
        <f>IFERROR(プログラム[[#This Row],[予選競技番号]],"")</f>
        <v/>
      </c>
      <c r="J297" t="str">
        <f>IFERROR(VLOOKUP(C297,色々!L:M,2,0),"")</f>
        <v/>
      </c>
      <c r="K297" t="str">
        <f>IFERROR(VLOOKUP(D297,色々!P:R,3,0),"")</f>
        <v/>
      </c>
      <c r="L297" t="str">
        <f>IFERROR(VLOOKUP(D297,色々!A:B,2,0),"")</f>
        <v/>
      </c>
      <c r="M297" t="str">
        <f t="shared" si="8"/>
        <v/>
      </c>
      <c r="N297" t="str">
        <f>IFERROR(VLOOKUP(E297,クラス!B:C,2,0),"")</f>
        <v/>
      </c>
      <c r="O297" t="str">
        <f>IFERROR(VLOOKUP(F297,色々!P:Q,2,0),"")</f>
        <v/>
      </c>
      <c r="P297" t="str">
        <f>IFERROR(VLOOKUP(G297,色々!D:E,2,0),"")</f>
        <v/>
      </c>
      <c r="Q297" t="str">
        <f t="shared" si="9"/>
        <v xml:space="preserve">   </v>
      </c>
    </row>
    <row r="298" spans="1:17" ht="15" customHeight="1" x14ac:dyDescent="0.15">
      <c r="A298" t="str">
        <f>IFERROR(プログラム[[#This Row],[競技番号]],"")</f>
        <v/>
      </c>
      <c r="B298" t="str">
        <f>IFERROR(プログラム[[#This Row],[組数]],"")</f>
        <v/>
      </c>
      <c r="C298" t="str">
        <f>IFERROR(プログラム[[#This Row],[種目コード]],"")</f>
        <v/>
      </c>
      <c r="D298" t="str">
        <f>IFERROR(プログラム[[#This Row],[距離コード]],"")</f>
        <v/>
      </c>
      <c r="E298" t="str">
        <f>IFERROR(プログラム[[#This Row],[クラス番号]],"")</f>
        <v/>
      </c>
      <c r="F298" t="str">
        <f>IFERROR(プログラム[[#This Row],[性別コード]],"")</f>
        <v/>
      </c>
      <c r="G298" t="str">
        <f>IFERROR(プログラム[[#This Row],[予決コード]],"")</f>
        <v/>
      </c>
      <c r="H298" s="5" t="str">
        <f>IFERROR(プログラム[[#This Row],[日付]],"")</f>
        <v/>
      </c>
      <c r="I298" t="str">
        <f>IFERROR(プログラム[[#This Row],[予選競技番号]],"")</f>
        <v/>
      </c>
      <c r="J298" t="str">
        <f>IFERROR(VLOOKUP(C298,色々!L:M,2,0),"")</f>
        <v/>
      </c>
      <c r="K298" t="str">
        <f>IFERROR(VLOOKUP(D298,色々!P:R,3,0),"")</f>
        <v/>
      </c>
      <c r="L298" t="str">
        <f>IFERROR(VLOOKUP(D298,色々!A:B,2,0),"")</f>
        <v/>
      </c>
      <c r="M298" t="str">
        <f t="shared" si="8"/>
        <v/>
      </c>
      <c r="N298" t="str">
        <f>IFERROR(VLOOKUP(E298,クラス!B:C,2,0),"")</f>
        <v/>
      </c>
      <c r="O298" t="str">
        <f>IFERROR(VLOOKUP(F298,色々!P:Q,2,0),"")</f>
        <v/>
      </c>
      <c r="P298" t="str">
        <f>IFERROR(VLOOKUP(G298,色々!D:E,2,0),"")</f>
        <v/>
      </c>
      <c r="Q298" t="str">
        <f t="shared" si="9"/>
        <v xml:space="preserve">   </v>
      </c>
    </row>
    <row r="299" spans="1:17" ht="15" customHeight="1" x14ac:dyDescent="0.15">
      <c r="A299" t="str">
        <f>IFERROR(プログラム[[#This Row],[競技番号]],"")</f>
        <v/>
      </c>
      <c r="B299" t="str">
        <f>IFERROR(プログラム[[#This Row],[組数]],"")</f>
        <v/>
      </c>
      <c r="C299" t="str">
        <f>IFERROR(プログラム[[#This Row],[種目コード]],"")</f>
        <v/>
      </c>
      <c r="D299" t="str">
        <f>IFERROR(プログラム[[#This Row],[距離コード]],"")</f>
        <v/>
      </c>
      <c r="E299" t="str">
        <f>IFERROR(プログラム[[#This Row],[クラス番号]],"")</f>
        <v/>
      </c>
      <c r="F299" t="str">
        <f>IFERROR(プログラム[[#This Row],[性別コード]],"")</f>
        <v/>
      </c>
      <c r="G299" t="str">
        <f>IFERROR(プログラム[[#This Row],[予決コード]],"")</f>
        <v/>
      </c>
      <c r="H299" s="5" t="str">
        <f>IFERROR(プログラム[[#This Row],[日付]],"")</f>
        <v/>
      </c>
      <c r="I299" t="str">
        <f>IFERROR(プログラム[[#This Row],[予選競技番号]],"")</f>
        <v/>
      </c>
      <c r="J299" t="str">
        <f>IFERROR(VLOOKUP(C299,色々!L:M,2,0),"")</f>
        <v/>
      </c>
      <c r="K299" t="str">
        <f>IFERROR(VLOOKUP(D299,色々!P:R,3,0),"")</f>
        <v/>
      </c>
      <c r="L299" t="str">
        <f>IFERROR(VLOOKUP(D299,色々!A:B,2,0),"")</f>
        <v/>
      </c>
      <c r="M299" t="str">
        <f t="shared" si="8"/>
        <v/>
      </c>
      <c r="N299" t="str">
        <f>IFERROR(VLOOKUP(E299,クラス!B:C,2,0),"")</f>
        <v/>
      </c>
      <c r="O299" t="str">
        <f>IFERROR(VLOOKUP(F299,色々!P:Q,2,0),"")</f>
        <v/>
      </c>
      <c r="P299" t="str">
        <f>IFERROR(VLOOKUP(G299,色々!D:E,2,0),"")</f>
        <v/>
      </c>
      <c r="Q299" t="str">
        <f t="shared" si="9"/>
        <v xml:space="preserve">   </v>
      </c>
    </row>
    <row r="300" spans="1:17" ht="15" customHeight="1" x14ac:dyDescent="0.15">
      <c r="A300" t="str">
        <f>IFERROR(プログラム[[#This Row],[競技番号]],"")</f>
        <v/>
      </c>
      <c r="B300" t="str">
        <f>IFERROR(プログラム[[#This Row],[組数]],"")</f>
        <v/>
      </c>
      <c r="C300" t="str">
        <f>IFERROR(プログラム[[#This Row],[種目コード]],"")</f>
        <v/>
      </c>
      <c r="D300" t="str">
        <f>IFERROR(プログラム[[#This Row],[距離コード]],"")</f>
        <v/>
      </c>
      <c r="E300" t="str">
        <f>IFERROR(プログラム[[#This Row],[クラス番号]],"")</f>
        <v/>
      </c>
      <c r="F300" t="str">
        <f>IFERROR(プログラム[[#This Row],[性別コード]],"")</f>
        <v/>
      </c>
      <c r="G300" t="str">
        <f>IFERROR(プログラム[[#This Row],[予決コード]],"")</f>
        <v/>
      </c>
      <c r="H300" s="5" t="str">
        <f>IFERROR(プログラム[[#This Row],[日付]],"")</f>
        <v/>
      </c>
      <c r="I300" t="str">
        <f>IFERROR(プログラム[[#This Row],[予選競技番号]],"")</f>
        <v/>
      </c>
      <c r="J300" t="str">
        <f>IFERROR(VLOOKUP(C300,色々!L:M,2,0),"")</f>
        <v/>
      </c>
      <c r="K300" t="str">
        <f>IFERROR(VLOOKUP(D300,色々!P:R,3,0),"")</f>
        <v/>
      </c>
      <c r="L300" t="str">
        <f>IFERROR(VLOOKUP(D300,色々!A:B,2,0),"")</f>
        <v/>
      </c>
      <c r="M300" t="str">
        <f t="shared" si="8"/>
        <v/>
      </c>
      <c r="N300" t="str">
        <f>IFERROR(VLOOKUP(E300,クラス!B:C,2,0),"")</f>
        <v/>
      </c>
      <c r="O300" t="str">
        <f>IFERROR(VLOOKUP(F300,色々!P:Q,2,0),"")</f>
        <v/>
      </c>
      <c r="P300" t="str">
        <f>IFERROR(VLOOKUP(G300,色々!D:E,2,0),"")</f>
        <v/>
      </c>
      <c r="Q300" t="str">
        <f t="shared" si="9"/>
        <v xml:space="preserve">   </v>
      </c>
    </row>
    <row r="301" spans="1:17" ht="15" customHeight="1" x14ac:dyDescent="0.15">
      <c r="A301" t="str">
        <f>IFERROR(プログラム[[#This Row],[競技番号]],"")</f>
        <v/>
      </c>
      <c r="B301" t="str">
        <f>IFERROR(プログラム[[#This Row],[組数]],"")</f>
        <v/>
      </c>
      <c r="C301" t="str">
        <f>IFERROR(プログラム[[#This Row],[種目コード]],"")</f>
        <v/>
      </c>
      <c r="D301" t="str">
        <f>IFERROR(プログラム[[#This Row],[距離コード]],"")</f>
        <v/>
      </c>
      <c r="E301" t="str">
        <f>IFERROR(プログラム[[#This Row],[クラス番号]],"")</f>
        <v/>
      </c>
      <c r="F301" t="str">
        <f>IFERROR(プログラム[[#This Row],[性別コード]],"")</f>
        <v/>
      </c>
      <c r="G301" t="str">
        <f>IFERROR(プログラム[[#This Row],[予決コード]],"")</f>
        <v/>
      </c>
      <c r="H301" s="5" t="str">
        <f>IFERROR(プログラム[[#This Row],[日付]],"")</f>
        <v/>
      </c>
      <c r="I301" t="str">
        <f>IFERROR(プログラム[[#This Row],[予選競技番号]],"")</f>
        <v/>
      </c>
      <c r="J301" t="str">
        <f>IFERROR(VLOOKUP(C301,色々!L:M,2,0),"")</f>
        <v/>
      </c>
      <c r="K301" t="str">
        <f>IFERROR(VLOOKUP(D301,色々!P:R,3,0),"")</f>
        <v/>
      </c>
      <c r="L301" t="str">
        <f>IFERROR(VLOOKUP(D301,色々!A:B,2,0),"")</f>
        <v/>
      </c>
      <c r="M301" t="str">
        <f t="shared" si="8"/>
        <v/>
      </c>
      <c r="N301" t="str">
        <f>IFERROR(VLOOKUP(E301,クラス!B:C,2,0),"")</f>
        <v/>
      </c>
      <c r="O301" t="str">
        <f>IFERROR(VLOOKUP(F301,色々!P:Q,2,0),"")</f>
        <v/>
      </c>
      <c r="P301" t="str">
        <f>IFERROR(VLOOKUP(G301,色々!D:E,2,0),"")</f>
        <v/>
      </c>
      <c r="Q301" t="str">
        <f t="shared" si="9"/>
        <v xml:space="preserve">   </v>
      </c>
    </row>
  </sheetData>
  <sheetProtection sheet="1" objects="1" scenarios="1" selectLockedCells="1" autoFilter="0"/>
  <autoFilter ref="A1:Q301" xr:uid="{4BAE52CB-089A-4DBB-B23C-E38122967719}"/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1147D-B371-43CA-93C8-15C057688F93}">
  <dimension ref="G1:BO34"/>
  <sheetViews>
    <sheetView showZeros="0" tabSelected="1" view="pageBreakPreview" zoomScaleNormal="100" zoomScaleSheetLayoutView="100" workbookViewId="0">
      <selection activeCell="AU11" sqref="AU11:AX11"/>
    </sheetView>
  </sheetViews>
  <sheetFormatPr defaultColWidth="2.625" defaultRowHeight="13.5" x14ac:dyDescent="0.15"/>
  <cols>
    <col min="1" max="15" width="2.625" style="11"/>
    <col min="16" max="16" width="2.625" style="11" customWidth="1"/>
    <col min="17" max="55" width="2.625" style="11"/>
    <col min="56" max="67" width="2.625" style="11" hidden="1" customWidth="1"/>
    <col min="68" max="69" width="2.625" style="11" customWidth="1"/>
    <col min="70" max="16384" width="2.625" style="11"/>
  </cols>
  <sheetData>
    <row r="1" spans="7:65" ht="35.25" customHeight="1" x14ac:dyDescent="0.15">
      <c r="G1" s="77" t="s">
        <v>546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7:65" ht="20.25" customHeight="1" x14ac:dyDescent="0.15"/>
    <row r="3" spans="7:65" ht="30" customHeight="1" x14ac:dyDescent="0.15">
      <c r="G3" s="78" t="s">
        <v>547</v>
      </c>
      <c r="H3" s="78"/>
      <c r="I3" s="78"/>
      <c r="J3" s="78"/>
      <c r="K3" s="13"/>
      <c r="AV3" s="13"/>
    </row>
    <row r="4" spans="7:65" ht="30" customHeight="1" x14ac:dyDescent="0.15">
      <c r="G4" s="12"/>
      <c r="H4" s="12"/>
      <c r="I4" s="12"/>
      <c r="J4" s="12"/>
      <c r="K4" s="13"/>
      <c r="S4" s="11" t="s">
        <v>548</v>
      </c>
      <c r="W4" s="29" t="str">
        <f>大会設定!B2</f>
        <v>愛媛県スイミングクラブ協会　秋季記録会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11" t="s">
        <v>549</v>
      </c>
      <c r="AU4" s="12"/>
      <c r="AV4" s="13"/>
    </row>
    <row r="5" spans="7:65" ht="30" customHeight="1" x14ac:dyDescent="0.15">
      <c r="G5" s="79" t="s">
        <v>550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14"/>
      <c r="AO5" s="14"/>
      <c r="AP5" s="14"/>
    </row>
    <row r="6" spans="7:65" ht="20.100000000000001" customHeight="1" x14ac:dyDescent="0.15"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80" t="s">
        <v>551</v>
      </c>
      <c r="AB6" s="80"/>
      <c r="AC6" s="80"/>
      <c r="AD6" s="81"/>
      <c r="AE6" s="81"/>
      <c r="AF6" s="81"/>
      <c r="AG6" s="17" t="s">
        <v>552</v>
      </c>
      <c r="AH6" s="81"/>
      <c r="AI6" s="81"/>
      <c r="AJ6" s="16" t="s">
        <v>553</v>
      </c>
      <c r="AK6" s="81"/>
      <c r="AL6" s="81"/>
      <c r="AM6" s="16" t="s">
        <v>554</v>
      </c>
      <c r="AO6" s="18"/>
      <c r="AP6" s="18"/>
      <c r="AU6" s="15"/>
      <c r="AV6" s="15"/>
      <c r="AW6" s="15"/>
      <c r="AX6" s="15"/>
    </row>
    <row r="7" spans="7:65" ht="9.9499999999999993" customHeight="1" thickBot="1" x14ac:dyDescent="0.2"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0"/>
      <c r="AO7" s="20"/>
      <c r="AP7" s="20"/>
      <c r="AU7" s="19"/>
      <c r="AV7" s="19"/>
      <c r="AW7" s="19"/>
      <c r="AX7" s="19"/>
    </row>
    <row r="8" spans="7:65" ht="20.100000000000001" customHeight="1" thickBot="1" x14ac:dyDescent="0.2">
      <c r="G8" s="61" t="s">
        <v>555</v>
      </c>
      <c r="H8" s="62"/>
      <c r="I8" s="63"/>
      <c r="J8" s="73" t="s">
        <v>556</v>
      </c>
      <c r="K8" s="62"/>
      <c r="L8" s="62"/>
      <c r="M8" s="62"/>
      <c r="N8" s="74" t="s">
        <v>244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62" t="s">
        <v>234</v>
      </c>
      <c r="Z8" s="62"/>
      <c r="AA8" s="62"/>
      <c r="AB8" s="74" t="s">
        <v>557</v>
      </c>
      <c r="AC8" s="75"/>
      <c r="AD8" s="73"/>
      <c r="AE8" s="74" t="s">
        <v>558</v>
      </c>
      <c r="AF8" s="75"/>
      <c r="AG8" s="75"/>
      <c r="AH8" s="75"/>
      <c r="AI8" s="75"/>
      <c r="AJ8" s="75"/>
      <c r="AK8" s="75"/>
      <c r="AL8" s="75"/>
      <c r="AM8" s="76"/>
      <c r="AU8" s="61" t="s">
        <v>559</v>
      </c>
      <c r="AV8" s="62"/>
      <c r="AW8" s="62"/>
      <c r="AX8" s="63"/>
    </row>
    <row r="9" spans="7:65" ht="39.950000000000003" customHeight="1" thickTop="1" thickBot="1" x14ac:dyDescent="0.2">
      <c r="G9" s="64"/>
      <c r="H9" s="65"/>
      <c r="I9" s="66"/>
      <c r="J9" s="67"/>
      <c r="K9" s="68"/>
      <c r="L9" s="68"/>
      <c r="M9" s="68"/>
      <c r="N9" s="69" t="str">
        <f>IFERROR(VLOOKUP(J9,プログラムデータ!A:Q,17,0),"")</f>
        <v/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65" t="str">
        <f>IFERROR(VLOOKUP(BF9,記録DATA!G:I,2,0),"")</f>
        <v/>
      </c>
      <c r="Z9" s="65"/>
      <c r="AA9" s="65"/>
      <c r="AB9" s="69" t="str">
        <f>IFERROR(VLOOKUP(BF9,記録DATA!G:I,3,0),"")</f>
        <v/>
      </c>
      <c r="AC9" s="70"/>
      <c r="AD9" s="71"/>
      <c r="AE9" s="69" t="str">
        <f>IFERROR(VLOOKUP(AU9,選手番号!F:K,4,0),"")</f>
        <v/>
      </c>
      <c r="AF9" s="70"/>
      <c r="AG9" s="70"/>
      <c r="AH9" s="70"/>
      <c r="AI9" s="70"/>
      <c r="AJ9" s="70"/>
      <c r="AK9" s="70"/>
      <c r="AL9" s="70"/>
      <c r="AM9" s="72"/>
      <c r="AU9" s="52"/>
      <c r="AV9" s="53"/>
      <c r="AW9" s="53"/>
      <c r="AX9" s="54"/>
      <c r="BF9" s="11" t="str">
        <f>CONCATENATE(AU9,0,0,0,J9)</f>
        <v>000</v>
      </c>
      <c r="BM9" s="11" t="str">
        <f>CONCATENATE(J9,0,0,0,AU9)</f>
        <v>000</v>
      </c>
    </row>
    <row r="10" spans="7:65" ht="39.950000000000003" customHeight="1" thickBot="1" x14ac:dyDescent="0.2">
      <c r="G10" s="55"/>
      <c r="H10" s="56"/>
      <c r="I10" s="57"/>
      <c r="J10" s="58"/>
      <c r="K10" s="59"/>
      <c r="L10" s="59"/>
      <c r="M10" s="59"/>
      <c r="N10" s="26" t="str">
        <f>IFERROR(VLOOKUP(J10,プログラムデータ!A:Q,17,0),"")</f>
        <v/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56" t="str">
        <f>IFERROR(VLOOKUP(BF10,記録DATA!G:I,2,0),"")</f>
        <v/>
      </c>
      <c r="Z10" s="56"/>
      <c r="AA10" s="56"/>
      <c r="AB10" s="26" t="str">
        <f>IFERROR(VLOOKUP(BF10,記録DATA!G:I,3,0),"")</f>
        <v/>
      </c>
      <c r="AC10" s="27"/>
      <c r="AD10" s="28"/>
      <c r="AE10" s="26" t="str">
        <f>IFERROR(VLOOKUP(AU10,選手番号!F:K,4,0),"")</f>
        <v/>
      </c>
      <c r="AF10" s="27"/>
      <c r="AG10" s="27"/>
      <c r="AH10" s="27"/>
      <c r="AI10" s="27"/>
      <c r="AJ10" s="27"/>
      <c r="AK10" s="27"/>
      <c r="AL10" s="27"/>
      <c r="AM10" s="60"/>
      <c r="AU10" s="52"/>
      <c r="AV10" s="53"/>
      <c r="AW10" s="53"/>
      <c r="AX10" s="54"/>
      <c r="BF10" s="11" t="str">
        <f t="shared" ref="BF10:BF20" si="0">CONCATENATE(AU10,0,0,0,J10)</f>
        <v>000</v>
      </c>
      <c r="BM10" s="11" t="str">
        <f t="shared" ref="BM10:BM20" si="1">CONCATENATE(J10,0,0,0,AU10)</f>
        <v>000</v>
      </c>
    </row>
    <row r="11" spans="7:65" ht="39.950000000000003" customHeight="1" thickBot="1" x14ac:dyDescent="0.2">
      <c r="G11" s="55"/>
      <c r="H11" s="56"/>
      <c r="I11" s="57"/>
      <c r="J11" s="58"/>
      <c r="K11" s="59"/>
      <c r="L11" s="59"/>
      <c r="M11" s="59"/>
      <c r="N11" s="26" t="str">
        <f>IFERROR(VLOOKUP(J11,プログラムデータ!A:Q,17,0),"")</f>
        <v/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56" t="str">
        <f>IFERROR(VLOOKUP(BF11,記録DATA!G:I,2,0),"")</f>
        <v/>
      </c>
      <c r="Z11" s="56"/>
      <c r="AA11" s="56"/>
      <c r="AB11" s="26" t="str">
        <f>IFERROR(VLOOKUP(BF11,記録DATA!G:I,3,0),"")</f>
        <v/>
      </c>
      <c r="AC11" s="27"/>
      <c r="AD11" s="28"/>
      <c r="AE11" s="26" t="str">
        <f>IFERROR(VLOOKUP(AU11,選手番号!F:K,4,0),"")</f>
        <v/>
      </c>
      <c r="AF11" s="27"/>
      <c r="AG11" s="27"/>
      <c r="AH11" s="27"/>
      <c r="AI11" s="27"/>
      <c r="AJ11" s="27"/>
      <c r="AK11" s="27"/>
      <c r="AL11" s="27"/>
      <c r="AM11" s="60"/>
      <c r="AU11" s="52"/>
      <c r="AV11" s="53"/>
      <c r="AW11" s="53"/>
      <c r="AX11" s="54"/>
      <c r="BF11" s="11" t="str">
        <f t="shared" si="0"/>
        <v>000</v>
      </c>
      <c r="BM11" s="11" t="str">
        <f t="shared" si="1"/>
        <v>000</v>
      </c>
    </row>
    <row r="12" spans="7:65" ht="39.950000000000003" customHeight="1" thickBot="1" x14ac:dyDescent="0.2">
      <c r="G12" s="55"/>
      <c r="H12" s="56"/>
      <c r="I12" s="57"/>
      <c r="J12" s="58"/>
      <c r="K12" s="59"/>
      <c r="L12" s="59"/>
      <c r="M12" s="59"/>
      <c r="N12" s="26" t="str">
        <f>IFERROR(VLOOKUP(J12,プログラムデータ!A:Q,17,0),"")</f>
        <v/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56" t="str">
        <f>IFERROR(VLOOKUP(BF12,記録DATA!G:I,2,0),"")</f>
        <v/>
      </c>
      <c r="Z12" s="56"/>
      <c r="AA12" s="56"/>
      <c r="AB12" s="26" t="str">
        <f>IFERROR(VLOOKUP(BF12,記録DATA!G:I,3,0),"")</f>
        <v/>
      </c>
      <c r="AC12" s="27"/>
      <c r="AD12" s="28"/>
      <c r="AE12" s="26" t="str">
        <f>IFERROR(VLOOKUP(AU12,選手番号!F:K,4,0),"")</f>
        <v/>
      </c>
      <c r="AF12" s="27"/>
      <c r="AG12" s="27"/>
      <c r="AH12" s="27"/>
      <c r="AI12" s="27"/>
      <c r="AJ12" s="27"/>
      <c r="AK12" s="27"/>
      <c r="AL12" s="27"/>
      <c r="AM12" s="60"/>
      <c r="AU12" s="52"/>
      <c r="AV12" s="53"/>
      <c r="AW12" s="53"/>
      <c r="AX12" s="54"/>
      <c r="BF12" s="11" t="str">
        <f t="shared" si="0"/>
        <v>000</v>
      </c>
      <c r="BM12" s="11" t="str">
        <f t="shared" si="1"/>
        <v>000</v>
      </c>
    </row>
    <row r="13" spans="7:65" ht="39.950000000000003" customHeight="1" thickBot="1" x14ac:dyDescent="0.2">
      <c r="G13" s="55"/>
      <c r="H13" s="56"/>
      <c r="I13" s="57"/>
      <c r="J13" s="58"/>
      <c r="K13" s="59"/>
      <c r="L13" s="59"/>
      <c r="M13" s="59"/>
      <c r="N13" s="26" t="str">
        <f>IFERROR(VLOOKUP(J13,プログラムデータ!A:Q,17,0),"")</f>
        <v/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56" t="str">
        <f>IFERROR(VLOOKUP(BF13,記録DATA!G:I,2,0),"")</f>
        <v/>
      </c>
      <c r="Z13" s="56"/>
      <c r="AA13" s="56"/>
      <c r="AB13" s="26" t="str">
        <f>IFERROR(VLOOKUP(BF13,記録DATA!G:I,3,0),"")</f>
        <v/>
      </c>
      <c r="AC13" s="27"/>
      <c r="AD13" s="28"/>
      <c r="AE13" s="26" t="str">
        <f>IFERROR(VLOOKUP(AU13,選手番号!F:K,4,0),"")</f>
        <v/>
      </c>
      <c r="AF13" s="27"/>
      <c r="AG13" s="27"/>
      <c r="AH13" s="27"/>
      <c r="AI13" s="27"/>
      <c r="AJ13" s="27"/>
      <c r="AK13" s="27"/>
      <c r="AL13" s="27"/>
      <c r="AM13" s="60"/>
      <c r="AU13" s="52"/>
      <c r="AV13" s="53"/>
      <c r="AW13" s="53"/>
      <c r="AX13" s="54"/>
      <c r="BF13" s="11" t="str">
        <f t="shared" si="0"/>
        <v>000</v>
      </c>
      <c r="BM13" s="11" t="str">
        <f t="shared" si="1"/>
        <v>000</v>
      </c>
    </row>
    <row r="14" spans="7:65" ht="39.950000000000003" customHeight="1" thickBot="1" x14ac:dyDescent="0.2">
      <c r="G14" s="55"/>
      <c r="H14" s="56"/>
      <c r="I14" s="57"/>
      <c r="J14" s="58"/>
      <c r="K14" s="59"/>
      <c r="L14" s="59"/>
      <c r="M14" s="59"/>
      <c r="N14" s="26" t="str">
        <f>IFERROR(VLOOKUP(J14,プログラムデータ!A:Q,17,0),"")</f>
        <v/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56" t="str">
        <f>IFERROR(VLOOKUP(BF14,記録DATA!G:I,2,0),"")</f>
        <v/>
      </c>
      <c r="Z14" s="56"/>
      <c r="AA14" s="56"/>
      <c r="AB14" s="26" t="str">
        <f>IFERROR(VLOOKUP(BF14,記録DATA!G:I,3,0),"")</f>
        <v/>
      </c>
      <c r="AC14" s="27"/>
      <c r="AD14" s="28"/>
      <c r="AE14" s="26" t="str">
        <f>IFERROR(VLOOKUP(AU14,選手番号!F:K,4,0),"")</f>
        <v/>
      </c>
      <c r="AF14" s="27"/>
      <c r="AG14" s="27"/>
      <c r="AH14" s="27"/>
      <c r="AI14" s="27"/>
      <c r="AJ14" s="27"/>
      <c r="AK14" s="27"/>
      <c r="AL14" s="27"/>
      <c r="AM14" s="60"/>
      <c r="AU14" s="52"/>
      <c r="AV14" s="53"/>
      <c r="AW14" s="53"/>
      <c r="AX14" s="54"/>
      <c r="BF14" s="11" t="str">
        <f t="shared" si="0"/>
        <v>000</v>
      </c>
      <c r="BM14" s="11" t="str">
        <f t="shared" si="1"/>
        <v>000</v>
      </c>
    </row>
    <row r="15" spans="7:65" ht="39.950000000000003" customHeight="1" thickBot="1" x14ac:dyDescent="0.2">
      <c r="G15" s="55"/>
      <c r="H15" s="56"/>
      <c r="I15" s="57"/>
      <c r="J15" s="58"/>
      <c r="K15" s="59"/>
      <c r="L15" s="59"/>
      <c r="M15" s="59"/>
      <c r="N15" s="26" t="str">
        <f>IFERROR(VLOOKUP(J15,プログラムデータ!A:Q,17,0),"")</f>
        <v/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56" t="str">
        <f>IFERROR(VLOOKUP(BF15,記録DATA!G:I,2,0),"")</f>
        <v/>
      </c>
      <c r="Z15" s="56"/>
      <c r="AA15" s="56"/>
      <c r="AB15" s="26" t="str">
        <f>IFERROR(VLOOKUP(BF15,記録DATA!G:I,3,0),"")</f>
        <v/>
      </c>
      <c r="AC15" s="27"/>
      <c r="AD15" s="28"/>
      <c r="AE15" s="26" t="str">
        <f>IFERROR(VLOOKUP(AU15,選手番号!F:K,4,0),"")</f>
        <v/>
      </c>
      <c r="AF15" s="27"/>
      <c r="AG15" s="27"/>
      <c r="AH15" s="27"/>
      <c r="AI15" s="27"/>
      <c r="AJ15" s="27"/>
      <c r="AK15" s="27"/>
      <c r="AL15" s="27"/>
      <c r="AM15" s="60"/>
      <c r="AU15" s="52"/>
      <c r="AV15" s="53"/>
      <c r="AW15" s="53"/>
      <c r="AX15" s="54"/>
      <c r="BF15" s="11" t="str">
        <f t="shared" si="0"/>
        <v>000</v>
      </c>
      <c r="BM15" s="11" t="str">
        <f t="shared" si="1"/>
        <v>000</v>
      </c>
    </row>
    <row r="16" spans="7:65" ht="39.950000000000003" customHeight="1" thickBot="1" x14ac:dyDescent="0.2">
      <c r="G16" s="55"/>
      <c r="H16" s="56"/>
      <c r="I16" s="57"/>
      <c r="J16" s="58"/>
      <c r="K16" s="59"/>
      <c r="L16" s="59"/>
      <c r="M16" s="59"/>
      <c r="N16" s="26" t="str">
        <f>IFERROR(VLOOKUP(J16,プログラムデータ!A:Q,17,0),"")</f>
        <v/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56" t="str">
        <f>IFERROR(VLOOKUP(BF16,記録DATA!G:I,2,0),"")</f>
        <v/>
      </c>
      <c r="Z16" s="56"/>
      <c r="AA16" s="56"/>
      <c r="AB16" s="26" t="str">
        <f>IFERROR(VLOOKUP(BF16,記録DATA!G:I,3,0),"")</f>
        <v/>
      </c>
      <c r="AC16" s="27"/>
      <c r="AD16" s="28"/>
      <c r="AE16" s="26" t="str">
        <f>IFERROR(VLOOKUP(AU16,選手番号!F:K,4,0),"")</f>
        <v/>
      </c>
      <c r="AF16" s="27"/>
      <c r="AG16" s="27"/>
      <c r="AH16" s="27"/>
      <c r="AI16" s="27"/>
      <c r="AJ16" s="27"/>
      <c r="AK16" s="27"/>
      <c r="AL16" s="27"/>
      <c r="AM16" s="60"/>
      <c r="AU16" s="52"/>
      <c r="AV16" s="53"/>
      <c r="AW16" s="53"/>
      <c r="AX16" s="54"/>
      <c r="BF16" s="11" t="str">
        <f t="shared" si="0"/>
        <v>000</v>
      </c>
      <c r="BM16" s="11" t="str">
        <f t="shared" si="1"/>
        <v>000</v>
      </c>
    </row>
    <row r="17" spans="7:65" ht="39.950000000000003" customHeight="1" thickBot="1" x14ac:dyDescent="0.2">
      <c r="G17" s="55"/>
      <c r="H17" s="56"/>
      <c r="I17" s="57"/>
      <c r="J17" s="58"/>
      <c r="K17" s="59"/>
      <c r="L17" s="59"/>
      <c r="M17" s="59"/>
      <c r="N17" s="26" t="str">
        <f>IFERROR(VLOOKUP(J17,プログラムデータ!A:Q,17,0),"")</f>
        <v/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56" t="str">
        <f>IFERROR(VLOOKUP(BF17,記録DATA!G:I,2,0),"")</f>
        <v/>
      </c>
      <c r="Z17" s="56"/>
      <c r="AA17" s="56"/>
      <c r="AB17" s="26" t="str">
        <f>IFERROR(VLOOKUP(BF17,記録DATA!G:I,3,0),"")</f>
        <v/>
      </c>
      <c r="AC17" s="27"/>
      <c r="AD17" s="28"/>
      <c r="AE17" s="26" t="str">
        <f>IFERROR(VLOOKUP(AU17,選手番号!F:K,4,0),"")</f>
        <v/>
      </c>
      <c r="AF17" s="27"/>
      <c r="AG17" s="27"/>
      <c r="AH17" s="27"/>
      <c r="AI17" s="27"/>
      <c r="AJ17" s="27"/>
      <c r="AK17" s="27"/>
      <c r="AL17" s="27"/>
      <c r="AM17" s="60"/>
      <c r="AU17" s="52"/>
      <c r="AV17" s="53"/>
      <c r="AW17" s="53"/>
      <c r="AX17" s="54"/>
      <c r="BF17" s="11" t="str">
        <f t="shared" si="0"/>
        <v>000</v>
      </c>
      <c r="BM17" s="11" t="str">
        <f t="shared" si="1"/>
        <v>000</v>
      </c>
    </row>
    <row r="18" spans="7:65" ht="39.950000000000003" customHeight="1" thickBot="1" x14ac:dyDescent="0.2">
      <c r="G18" s="55"/>
      <c r="H18" s="56"/>
      <c r="I18" s="57"/>
      <c r="J18" s="58"/>
      <c r="K18" s="59"/>
      <c r="L18" s="59"/>
      <c r="M18" s="59"/>
      <c r="N18" s="26" t="str">
        <f>IFERROR(VLOOKUP(J18,プログラムデータ!A:Q,17,0),"")</f>
        <v/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56" t="str">
        <f>IFERROR(VLOOKUP(BF18,記録DATA!G:I,2,0),"")</f>
        <v/>
      </c>
      <c r="Z18" s="56"/>
      <c r="AA18" s="56"/>
      <c r="AB18" s="26" t="str">
        <f>IFERROR(VLOOKUP(BF18,記録DATA!G:I,3,0),"")</f>
        <v/>
      </c>
      <c r="AC18" s="27"/>
      <c r="AD18" s="28"/>
      <c r="AE18" s="26" t="str">
        <f>IFERROR(VLOOKUP(AU18,選手番号!F:K,4,0),"")</f>
        <v/>
      </c>
      <c r="AF18" s="27"/>
      <c r="AG18" s="27"/>
      <c r="AH18" s="27"/>
      <c r="AI18" s="27"/>
      <c r="AJ18" s="27"/>
      <c r="AK18" s="27"/>
      <c r="AL18" s="27"/>
      <c r="AM18" s="60"/>
      <c r="AU18" s="52"/>
      <c r="AV18" s="53"/>
      <c r="AW18" s="53"/>
      <c r="AX18" s="54"/>
      <c r="BF18" s="11" t="str">
        <f t="shared" si="0"/>
        <v>000</v>
      </c>
      <c r="BM18" s="11" t="str">
        <f t="shared" si="1"/>
        <v>000</v>
      </c>
    </row>
    <row r="19" spans="7:65" ht="39.950000000000003" customHeight="1" thickBot="1" x14ac:dyDescent="0.2">
      <c r="G19" s="55"/>
      <c r="H19" s="56"/>
      <c r="I19" s="57"/>
      <c r="J19" s="58"/>
      <c r="K19" s="59"/>
      <c r="L19" s="59"/>
      <c r="M19" s="59"/>
      <c r="N19" s="26" t="str">
        <f>IFERROR(VLOOKUP(J19,プログラムデータ!A:Q,17,0),"")</f>
        <v/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56" t="str">
        <f>IFERROR(VLOOKUP(BF19,記録DATA!G:I,2,0),"")</f>
        <v/>
      </c>
      <c r="Z19" s="56"/>
      <c r="AA19" s="56"/>
      <c r="AB19" s="26" t="str">
        <f>IFERROR(VLOOKUP(BF19,記録DATA!G:I,3,0),"")</f>
        <v/>
      </c>
      <c r="AC19" s="27"/>
      <c r="AD19" s="28"/>
      <c r="AE19" s="26" t="str">
        <f>IFERROR(VLOOKUP(AU19,選手番号!F:K,4,0),"")</f>
        <v/>
      </c>
      <c r="AF19" s="27"/>
      <c r="AG19" s="27"/>
      <c r="AH19" s="27"/>
      <c r="AI19" s="27"/>
      <c r="AJ19" s="27"/>
      <c r="AK19" s="27"/>
      <c r="AL19" s="27"/>
      <c r="AM19" s="60"/>
      <c r="AU19" s="52"/>
      <c r="AV19" s="53"/>
      <c r="AW19" s="53"/>
      <c r="AX19" s="54"/>
      <c r="BF19" s="11" t="str">
        <f t="shared" si="0"/>
        <v>000</v>
      </c>
      <c r="BM19" s="11" t="str">
        <f t="shared" si="1"/>
        <v>000</v>
      </c>
    </row>
    <row r="20" spans="7:65" ht="39.950000000000003" customHeight="1" thickBot="1" x14ac:dyDescent="0.2">
      <c r="G20" s="43"/>
      <c r="H20" s="44"/>
      <c r="I20" s="45"/>
      <c r="J20" s="46"/>
      <c r="K20" s="47"/>
      <c r="L20" s="47"/>
      <c r="M20" s="47"/>
      <c r="N20" s="48" t="str">
        <f>IFERROR(VLOOKUP(J20,プログラムデータ!A:Q,17,0),"")</f>
        <v/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4" t="str">
        <f>IFERROR(VLOOKUP(BF20,記録DATA!G:I,2,0),"")</f>
        <v/>
      </c>
      <c r="Z20" s="44"/>
      <c r="AA20" s="44"/>
      <c r="AB20" s="48" t="str">
        <f>IFERROR(VLOOKUP(BF20,記録DATA!G:I,3,0),"")</f>
        <v/>
      </c>
      <c r="AC20" s="49"/>
      <c r="AD20" s="50"/>
      <c r="AE20" s="48" t="str">
        <f>IFERROR(VLOOKUP(AU20,選手番号!F:K,4,0),"")</f>
        <v/>
      </c>
      <c r="AF20" s="49"/>
      <c r="AG20" s="49"/>
      <c r="AH20" s="49"/>
      <c r="AI20" s="49"/>
      <c r="AJ20" s="49"/>
      <c r="AK20" s="49"/>
      <c r="AL20" s="49"/>
      <c r="AM20" s="51"/>
      <c r="AU20" s="33"/>
      <c r="AV20" s="34"/>
      <c r="AW20" s="34"/>
      <c r="AX20" s="35"/>
      <c r="BF20" s="11" t="str">
        <f t="shared" si="0"/>
        <v>000</v>
      </c>
      <c r="BM20" s="11" t="str">
        <f t="shared" si="1"/>
        <v>000</v>
      </c>
    </row>
    <row r="21" spans="7:65" ht="17.25" customHeight="1" x14ac:dyDescent="0.15">
      <c r="G21" s="36" t="s">
        <v>560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21"/>
      <c r="AB21" s="21"/>
    </row>
    <row r="22" spans="7:65" ht="14.25" thickBot="1" x14ac:dyDescent="0.2">
      <c r="G22" s="13"/>
      <c r="H22" s="13"/>
      <c r="I22" s="13"/>
      <c r="J22" s="13"/>
      <c r="K22" s="13"/>
      <c r="AU22" s="13"/>
      <c r="AV22" s="13"/>
    </row>
    <row r="23" spans="7:65" ht="39.950000000000003" customHeight="1" thickBot="1" x14ac:dyDescent="0.2">
      <c r="G23" s="37" t="s">
        <v>561</v>
      </c>
      <c r="H23" s="38"/>
      <c r="I23" s="38"/>
      <c r="J23" s="38"/>
      <c r="K23" s="38"/>
      <c r="L23" s="38"/>
      <c r="M23" s="39"/>
      <c r="N23" s="40"/>
      <c r="O23" s="41"/>
      <c r="P23" s="41"/>
      <c r="Q23" s="41"/>
      <c r="R23" s="41"/>
      <c r="S23" s="41"/>
      <c r="T23" s="41"/>
      <c r="U23" s="41"/>
      <c r="V23" s="41"/>
      <c r="W23" s="38" t="s">
        <v>562</v>
      </c>
      <c r="X23" s="38"/>
      <c r="Y23" s="38"/>
      <c r="Z23" s="38"/>
      <c r="AA23" s="42" t="str">
        <f>IFERROR(VLOOKUP(棄権届!AU9,選手番号!F:K,6,0),"")</f>
        <v/>
      </c>
      <c r="AB23" s="42"/>
      <c r="AC23" s="42"/>
      <c r="AD23" s="42"/>
      <c r="AE23" s="42"/>
      <c r="AF23" s="38" t="s">
        <v>563</v>
      </c>
      <c r="AG23" s="38"/>
      <c r="AH23" s="38"/>
      <c r="AI23" s="41"/>
      <c r="AJ23" s="41"/>
      <c r="AK23" s="41"/>
      <c r="AL23" s="41"/>
      <c r="AM23" s="22" t="s">
        <v>564</v>
      </c>
    </row>
    <row r="24" spans="7:65" x14ac:dyDescent="0.15">
      <c r="G24" s="13"/>
      <c r="H24" s="13"/>
      <c r="I24" s="13"/>
      <c r="J24" s="13"/>
      <c r="K24" s="13"/>
      <c r="AU24" s="13"/>
      <c r="AV24" s="13"/>
    </row>
    <row r="25" spans="7:65" ht="30" customHeight="1" x14ac:dyDescent="0.15">
      <c r="I25" s="26" t="s">
        <v>565</v>
      </c>
      <c r="J25" s="27"/>
      <c r="K25" s="27"/>
      <c r="L25" s="27"/>
      <c r="M25" s="28"/>
      <c r="N25" s="29" t="s">
        <v>566</v>
      </c>
      <c r="O25" s="26" t="s">
        <v>567</v>
      </c>
      <c r="P25" s="27"/>
      <c r="Q25" s="27"/>
      <c r="R25" s="27"/>
      <c r="S25" s="28"/>
      <c r="T25" s="29" t="s">
        <v>566</v>
      </c>
      <c r="U25" s="26" t="s">
        <v>568</v>
      </c>
      <c r="V25" s="27"/>
      <c r="W25" s="27"/>
      <c r="X25" s="27"/>
      <c r="Y25" s="28"/>
      <c r="Z25" s="29" t="s">
        <v>566</v>
      </c>
      <c r="AA25" s="26" t="s">
        <v>569</v>
      </c>
      <c r="AB25" s="27"/>
      <c r="AC25" s="27"/>
      <c r="AD25" s="27"/>
      <c r="AE25" s="28"/>
      <c r="AF25" s="29" t="s">
        <v>566</v>
      </c>
      <c r="AG25" s="26" t="s">
        <v>570</v>
      </c>
      <c r="AH25" s="27"/>
      <c r="AI25" s="27"/>
      <c r="AJ25" s="27"/>
      <c r="AK25" s="28"/>
    </row>
    <row r="26" spans="7:65" ht="39.950000000000003" customHeight="1" x14ac:dyDescent="0.15">
      <c r="I26" s="30"/>
      <c r="J26" s="31"/>
      <c r="K26" s="31"/>
      <c r="L26" s="31"/>
      <c r="M26" s="32"/>
      <c r="N26" s="29"/>
      <c r="O26" s="30"/>
      <c r="P26" s="31"/>
      <c r="Q26" s="31"/>
      <c r="R26" s="31"/>
      <c r="S26" s="32"/>
      <c r="T26" s="29"/>
      <c r="U26" s="30"/>
      <c r="V26" s="31"/>
      <c r="W26" s="31"/>
      <c r="X26" s="31"/>
      <c r="Y26" s="32"/>
      <c r="Z26" s="29"/>
      <c r="AA26" s="30"/>
      <c r="AB26" s="31"/>
      <c r="AC26" s="31"/>
      <c r="AD26" s="31"/>
      <c r="AE26" s="32"/>
      <c r="AF26" s="29"/>
      <c r="AG26" s="30"/>
      <c r="AH26" s="31"/>
      <c r="AI26" s="31"/>
      <c r="AJ26" s="31"/>
      <c r="AK26" s="32"/>
    </row>
    <row r="27" spans="7:65" ht="35.1" customHeight="1" x14ac:dyDescent="0.15"/>
    <row r="34" spans="23:37" ht="13.5" customHeight="1" x14ac:dyDescent="0.15">
      <c r="W34" s="21"/>
      <c r="AJ34" s="21"/>
      <c r="AK34" s="21"/>
    </row>
  </sheetData>
  <sheetProtection sheet="1" selectLockedCells="1"/>
  <mergeCells count="120">
    <mergeCell ref="G1:AP1"/>
    <mergeCell ref="G3:J3"/>
    <mergeCell ref="W4:AL4"/>
    <mergeCell ref="G5:AM5"/>
    <mergeCell ref="AA6:AC6"/>
    <mergeCell ref="AD6:AF6"/>
    <mergeCell ref="AH6:AI6"/>
    <mergeCell ref="AK6:AL6"/>
    <mergeCell ref="AU8:AX8"/>
    <mergeCell ref="G9:I9"/>
    <mergeCell ref="J9:M9"/>
    <mergeCell ref="N9:X9"/>
    <mergeCell ref="Y9:AA9"/>
    <mergeCell ref="AB9:AD9"/>
    <mergeCell ref="AE9:AM9"/>
    <mergeCell ref="AU9:AX9"/>
    <mergeCell ref="G8:I8"/>
    <mergeCell ref="J8:M8"/>
    <mergeCell ref="N8:X8"/>
    <mergeCell ref="Y8:AA8"/>
    <mergeCell ref="AB8:AD8"/>
    <mergeCell ref="AE8:AM8"/>
    <mergeCell ref="AU10:AX10"/>
    <mergeCell ref="G11:I11"/>
    <mergeCell ref="J11:M11"/>
    <mergeCell ref="N11:X11"/>
    <mergeCell ref="Y11:AA11"/>
    <mergeCell ref="AB11:AD11"/>
    <mergeCell ref="AE11:AM11"/>
    <mergeCell ref="AU11:AX11"/>
    <mergeCell ref="G10:I10"/>
    <mergeCell ref="J10:M10"/>
    <mergeCell ref="N10:X10"/>
    <mergeCell ref="Y10:AA10"/>
    <mergeCell ref="AB10:AD10"/>
    <mergeCell ref="AE10:AM10"/>
    <mergeCell ref="AU12:AX12"/>
    <mergeCell ref="G13:I13"/>
    <mergeCell ref="J13:M13"/>
    <mergeCell ref="N13:X13"/>
    <mergeCell ref="Y13:AA13"/>
    <mergeCell ref="AB13:AD13"/>
    <mergeCell ref="AE13:AM13"/>
    <mergeCell ref="AU13:AX13"/>
    <mergeCell ref="G12:I12"/>
    <mergeCell ref="J12:M12"/>
    <mergeCell ref="N12:X12"/>
    <mergeCell ref="Y12:AA12"/>
    <mergeCell ref="AB12:AD12"/>
    <mergeCell ref="AE12:AM12"/>
    <mergeCell ref="AU14:AX14"/>
    <mergeCell ref="G15:I15"/>
    <mergeCell ref="J15:M15"/>
    <mergeCell ref="N15:X15"/>
    <mergeCell ref="Y15:AA15"/>
    <mergeCell ref="AB15:AD15"/>
    <mergeCell ref="AE15:AM15"/>
    <mergeCell ref="AU15:AX15"/>
    <mergeCell ref="G14:I14"/>
    <mergeCell ref="J14:M14"/>
    <mergeCell ref="N14:X14"/>
    <mergeCell ref="Y14:AA14"/>
    <mergeCell ref="AB14:AD14"/>
    <mergeCell ref="AE14:AM14"/>
    <mergeCell ref="AU16:AX16"/>
    <mergeCell ref="G17:I17"/>
    <mergeCell ref="J17:M17"/>
    <mergeCell ref="N17:X17"/>
    <mergeCell ref="Y17:AA17"/>
    <mergeCell ref="AB17:AD17"/>
    <mergeCell ref="AE17:AM17"/>
    <mergeCell ref="AU17:AX17"/>
    <mergeCell ref="G16:I16"/>
    <mergeCell ref="J16:M16"/>
    <mergeCell ref="N16:X16"/>
    <mergeCell ref="Y16:AA16"/>
    <mergeCell ref="AB16:AD16"/>
    <mergeCell ref="AE16:AM16"/>
    <mergeCell ref="AU18:AX18"/>
    <mergeCell ref="G19:I19"/>
    <mergeCell ref="J19:M19"/>
    <mergeCell ref="N19:X19"/>
    <mergeCell ref="Y19:AA19"/>
    <mergeCell ref="AB19:AD19"/>
    <mergeCell ref="AE19:AM19"/>
    <mergeCell ref="AU19:AX19"/>
    <mergeCell ref="G18:I18"/>
    <mergeCell ref="J18:M18"/>
    <mergeCell ref="N18:X18"/>
    <mergeCell ref="Y18:AA18"/>
    <mergeCell ref="AB18:AD18"/>
    <mergeCell ref="AE18:AM18"/>
    <mergeCell ref="AU20:AX20"/>
    <mergeCell ref="G21:Z21"/>
    <mergeCell ref="G23:M23"/>
    <mergeCell ref="N23:V23"/>
    <mergeCell ref="W23:Z23"/>
    <mergeCell ref="AA23:AE23"/>
    <mergeCell ref="AF23:AH23"/>
    <mergeCell ref="AI23:AL23"/>
    <mergeCell ref="G20:I20"/>
    <mergeCell ref="J20:M20"/>
    <mergeCell ref="N20:X20"/>
    <mergeCell ref="Y20:AA20"/>
    <mergeCell ref="AB20:AD20"/>
    <mergeCell ref="AE20:AM20"/>
    <mergeCell ref="AA25:AE25"/>
    <mergeCell ref="AF25:AF26"/>
    <mergeCell ref="AG25:AK25"/>
    <mergeCell ref="I26:M26"/>
    <mergeCell ref="O26:S26"/>
    <mergeCell ref="U26:Y26"/>
    <mergeCell ref="AA26:AE26"/>
    <mergeCell ref="AG26:AK26"/>
    <mergeCell ref="I25:M25"/>
    <mergeCell ref="N25:N26"/>
    <mergeCell ref="O25:S25"/>
    <mergeCell ref="T25:T26"/>
    <mergeCell ref="U25:Y25"/>
    <mergeCell ref="Z25:Z26"/>
  </mergeCells>
  <phoneticPr fontId="2"/>
  <pageMargins left="0.98425196850393704" right="0" top="0.74803149606299213" bottom="0.74803149606299213" header="0.31496062992125984" footer="0.31496062992125984"/>
  <pageSetup paperSize="9" scale="97" orientation="portrait" blackAndWhite="1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4E5E-B683-4E5C-8D72-918E2CE20526}">
  <dimension ref="G1:BN34"/>
  <sheetViews>
    <sheetView showZeros="0" view="pageBreakPreview" zoomScaleNormal="100" zoomScaleSheetLayoutView="100" workbookViewId="0">
      <selection activeCell="BX8" sqref="BX8"/>
    </sheetView>
  </sheetViews>
  <sheetFormatPr defaultColWidth="2.625" defaultRowHeight="13.5" x14ac:dyDescent="0.15"/>
  <cols>
    <col min="1" max="55" width="2.625" style="11"/>
    <col min="56" max="56" width="2.625" style="11" customWidth="1"/>
    <col min="57" max="66" width="2.625" style="11" hidden="1" customWidth="1"/>
    <col min="67" max="69" width="2.625" style="11" customWidth="1"/>
    <col min="70" max="16384" width="2.625" style="11"/>
  </cols>
  <sheetData>
    <row r="1" spans="7:64" ht="35.25" customHeight="1" x14ac:dyDescent="0.15">
      <c r="G1" s="77" t="s">
        <v>571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7:64" ht="20.25" customHeight="1" x14ac:dyDescent="0.15"/>
    <row r="3" spans="7:64" ht="30" customHeight="1" x14ac:dyDescent="0.15">
      <c r="G3" s="78" t="s">
        <v>547</v>
      </c>
      <c r="H3" s="78"/>
      <c r="I3" s="78"/>
      <c r="J3" s="78"/>
      <c r="K3" s="13"/>
      <c r="AV3" s="13"/>
    </row>
    <row r="4" spans="7:64" ht="30" customHeight="1" x14ac:dyDescent="0.15">
      <c r="G4" s="12"/>
      <c r="H4" s="12"/>
      <c r="I4" s="12"/>
      <c r="J4" s="12"/>
      <c r="K4" s="13"/>
      <c r="S4" s="11" t="s">
        <v>548</v>
      </c>
      <c r="W4" s="29" t="str">
        <f>大会設定!B2</f>
        <v>愛媛県スイミングクラブ協会　秋季記録会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11" t="s">
        <v>549</v>
      </c>
      <c r="AU4" s="12"/>
      <c r="AV4" s="13"/>
    </row>
    <row r="5" spans="7:64" ht="30" customHeight="1" x14ac:dyDescent="0.15">
      <c r="G5" s="79" t="s">
        <v>550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14"/>
      <c r="AO5" s="14"/>
      <c r="AP5" s="14"/>
    </row>
    <row r="6" spans="7:64" ht="20.100000000000001" customHeight="1" x14ac:dyDescent="0.15"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80" t="s">
        <v>551</v>
      </c>
      <c r="AB6" s="80"/>
      <c r="AC6" s="80"/>
      <c r="AD6" s="81"/>
      <c r="AE6" s="81"/>
      <c r="AF6" s="81"/>
      <c r="AG6" s="17" t="s">
        <v>552</v>
      </c>
      <c r="AH6" s="81"/>
      <c r="AI6" s="81"/>
      <c r="AJ6" s="16" t="s">
        <v>553</v>
      </c>
      <c r="AK6" s="81"/>
      <c r="AL6" s="81"/>
      <c r="AM6" s="16" t="s">
        <v>554</v>
      </c>
      <c r="AO6" s="18"/>
      <c r="AP6" s="18"/>
      <c r="AU6" s="15"/>
      <c r="AV6" s="15"/>
      <c r="AW6" s="15"/>
      <c r="AX6" s="15"/>
    </row>
    <row r="7" spans="7:64" ht="9.9499999999999993" customHeight="1" thickBot="1" x14ac:dyDescent="0.2"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0"/>
      <c r="AO7" s="20"/>
      <c r="AP7" s="20"/>
      <c r="AU7" s="19"/>
      <c r="AV7" s="19"/>
      <c r="AW7" s="19"/>
      <c r="AX7" s="19"/>
    </row>
    <row r="8" spans="7:64" ht="20.100000000000001" customHeight="1" thickBot="1" x14ac:dyDescent="0.2">
      <c r="G8" s="61" t="s">
        <v>555</v>
      </c>
      <c r="H8" s="62"/>
      <c r="I8" s="63"/>
      <c r="J8" s="73" t="s">
        <v>556</v>
      </c>
      <c r="K8" s="62"/>
      <c r="L8" s="62"/>
      <c r="M8" s="62"/>
      <c r="N8" s="74" t="s">
        <v>244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62" t="s">
        <v>234</v>
      </c>
      <c r="Z8" s="62"/>
      <c r="AA8" s="62"/>
      <c r="AB8" s="74" t="s">
        <v>557</v>
      </c>
      <c r="AC8" s="75"/>
      <c r="AD8" s="73"/>
      <c r="AE8" s="74" t="s">
        <v>558</v>
      </c>
      <c r="AF8" s="75"/>
      <c r="AG8" s="75"/>
      <c r="AH8" s="75"/>
      <c r="AI8" s="75"/>
      <c r="AJ8" s="75"/>
      <c r="AK8" s="75"/>
      <c r="AL8" s="75"/>
      <c r="AM8" s="76"/>
      <c r="AU8" s="61" t="s">
        <v>575</v>
      </c>
      <c r="AV8" s="62"/>
      <c r="AW8" s="62"/>
      <c r="AX8" s="63"/>
    </row>
    <row r="9" spans="7:64" ht="39.950000000000003" customHeight="1" thickTop="1" x14ac:dyDescent="0.15">
      <c r="G9" s="64"/>
      <c r="H9" s="65"/>
      <c r="I9" s="66"/>
      <c r="J9" s="95"/>
      <c r="K9" s="96"/>
      <c r="L9" s="96"/>
      <c r="M9" s="96"/>
      <c r="N9" s="97" t="str">
        <f>IFERROR(VLOOKUP(J9,[5]競技順!A:B,2,0),"")</f>
        <v/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9" t="str">
        <f>IFERROR(VLOOKUP(BF9,記録DATA!G:I,2,0),"")</f>
        <v/>
      </c>
      <c r="Z9" s="99"/>
      <c r="AA9" s="99"/>
      <c r="AB9" s="97" t="str">
        <f>IFERROR(VLOOKUP(BF9,記録DATA!G:I,3,0),"")</f>
        <v/>
      </c>
      <c r="AC9" s="98"/>
      <c r="AD9" s="100"/>
      <c r="AE9" s="101" t="str">
        <f>IFERROR(VLOOKUP(AU9,チーム番号!E:F,2,0),"")</f>
        <v/>
      </c>
      <c r="AF9" s="102"/>
      <c r="AG9" s="102"/>
      <c r="AH9" s="102"/>
      <c r="AI9" s="102"/>
      <c r="AJ9" s="102"/>
      <c r="AK9" s="102"/>
      <c r="AL9" s="102"/>
      <c r="AM9" s="103"/>
      <c r="AU9" s="104"/>
      <c r="AV9" s="105"/>
      <c r="AW9" s="105"/>
      <c r="AX9" s="106"/>
      <c r="BF9" s="11" t="str">
        <f>CONCATENATE(AU9,0,0,0,J9)</f>
        <v>000</v>
      </c>
      <c r="BL9" s="11" t="str">
        <f>CONCATENATE(J9,0,0,0,AU9)</f>
        <v>000</v>
      </c>
    </row>
    <row r="10" spans="7:64" ht="39.950000000000003" customHeight="1" x14ac:dyDescent="0.15">
      <c r="G10" s="55"/>
      <c r="H10" s="56"/>
      <c r="I10" s="57"/>
      <c r="J10" s="92"/>
      <c r="K10" s="59"/>
      <c r="L10" s="59"/>
      <c r="M10" s="59"/>
      <c r="N10" s="56" t="str">
        <f>IFERROR(VLOOKUP(J10,[5]競技順!A:B,2,0),"")</f>
        <v/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 t="str">
        <f>IFERROR(VLOOKUP(BF10,記録DATA!G:I,2,0),"")</f>
        <v/>
      </c>
      <c r="Z10" s="56"/>
      <c r="AA10" s="56"/>
      <c r="AB10" s="56" t="str">
        <f>IFERROR(VLOOKUP(BF10,記録DATA!G:I,3,0),"")</f>
        <v/>
      </c>
      <c r="AC10" s="56"/>
      <c r="AD10" s="56"/>
      <c r="AE10" s="93" t="str">
        <f>IFERROR(VLOOKUP(AU10,チーム番号!E:F,2,0),"")</f>
        <v/>
      </c>
      <c r="AF10" s="93"/>
      <c r="AG10" s="93"/>
      <c r="AH10" s="93"/>
      <c r="AI10" s="93"/>
      <c r="AJ10" s="93"/>
      <c r="AK10" s="93"/>
      <c r="AL10" s="93"/>
      <c r="AM10" s="94"/>
      <c r="AU10" s="89"/>
      <c r="AV10" s="90"/>
      <c r="AW10" s="90"/>
      <c r="AX10" s="91"/>
      <c r="BF10" s="11" t="str">
        <f t="shared" ref="BF10:BF20" si="0">CONCATENATE(AU10,0,0,0,J10)</f>
        <v>000</v>
      </c>
      <c r="BL10" s="11" t="str">
        <f t="shared" ref="BL10:BL20" si="1">CONCATENATE(J10,0,0,0,AU10)</f>
        <v>000</v>
      </c>
    </row>
    <row r="11" spans="7:64" ht="39.950000000000003" customHeight="1" x14ac:dyDescent="0.15">
      <c r="G11" s="55"/>
      <c r="H11" s="56"/>
      <c r="I11" s="57"/>
      <c r="J11" s="92"/>
      <c r="K11" s="59"/>
      <c r="L11" s="59"/>
      <c r="M11" s="59"/>
      <c r="N11" s="56" t="str">
        <f>IFERROR(VLOOKUP(J11,[5]競技順!A:B,2,0),"")</f>
        <v/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 t="str">
        <f>IFERROR(VLOOKUP(BF11,記録DATA!G:I,2,0),"")</f>
        <v/>
      </c>
      <c r="Z11" s="56"/>
      <c r="AA11" s="56"/>
      <c r="AB11" s="56" t="str">
        <f>IFERROR(VLOOKUP(BF11,記録DATA!G:I,3,0),"")</f>
        <v/>
      </c>
      <c r="AC11" s="56"/>
      <c r="AD11" s="56"/>
      <c r="AE11" s="93" t="str">
        <f>IFERROR(VLOOKUP(AU11,チーム番号!E:F,2,0),"")</f>
        <v/>
      </c>
      <c r="AF11" s="93"/>
      <c r="AG11" s="93"/>
      <c r="AH11" s="93"/>
      <c r="AI11" s="93"/>
      <c r="AJ11" s="93"/>
      <c r="AK11" s="93"/>
      <c r="AL11" s="93"/>
      <c r="AM11" s="94"/>
      <c r="AU11" s="89"/>
      <c r="AV11" s="90"/>
      <c r="AW11" s="90"/>
      <c r="AX11" s="91"/>
      <c r="BF11" s="11" t="str">
        <f t="shared" si="0"/>
        <v>000</v>
      </c>
      <c r="BL11" s="11" t="str">
        <f t="shared" si="1"/>
        <v>000</v>
      </c>
    </row>
    <row r="12" spans="7:64" ht="39.950000000000003" customHeight="1" x14ac:dyDescent="0.15">
      <c r="G12" s="55"/>
      <c r="H12" s="56"/>
      <c r="I12" s="57"/>
      <c r="J12" s="92"/>
      <c r="K12" s="59"/>
      <c r="L12" s="59"/>
      <c r="M12" s="59"/>
      <c r="N12" s="56" t="str">
        <f>IFERROR(VLOOKUP(J12,[5]競技順!A:B,2,0),"")</f>
        <v/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 t="str">
        <f>IFERROR(VLOOKUP(BF12,記録DATA!G:I,2,0),"")</f>
        <v/>
      </c>
      <c r="Z12" s="56"/>
      <c r="AA12" s="56"/>
      <c r="AB12" s="56" t="str">
        <f>IFERROR(VLOOKUP(BF12,記録DATA!G:I,3,0),"")</f>
        <v/>
      </c>
      <c r="AC12" s="56"/>
      <c r="AD12" s="56"/>
      <c r="AE12" s="93" t="str">
        <f>IFERROR(VLOOKUP(AU12,チーム番号!E:F,2,0),"")</f>
        <v/>
      </c>
      <c r="AF12" s="93"/>
      <c r="AG12" s="93"/>
      <c r="AH12" s="93"/>
      <c r="AI12" s="93"/>
      <c r="AJ12" s="93"/>
      <c r="AK12" s="93"/>
      <c r="AL12" s="93"/>
      <c r="AM12" s="94"/>
      <c r="AU12" s="89"/>
      <c r="AV12" s="90"/>
      <c r="AW12" s="90"/>
      <c r="AX12" s="91"/>
      <c r="BF12" s="11" t="str">
        <f t="shared" si="0"/>
        <v>000</v>
      </c>
      <c r="BL12" s="11" t="str">
        <f t="shared" si="1"/>
        <v>000</v>
      </c>
    </row>
    <row r="13" spans="7:64" ht="39.950000000000003" customHeight="1" x14ac:dyDescent="0.15">
      <c r="G13" s="55"/>
      <c r="H13" s="56"/>
      <c r="I13" s="57"/>
      <c r="J13" s="92"/>
      <c r="K13" s="59"/>
      <c r="L13" s="59"/>
      <c r="M13" s="59"/>
      <c r="N13" s="56" t="str">
        <f>IFERROR(VLOOKUP(J13,[5]競技順!A:B,2,0),"")</f>
        <v/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 t="str">
        <f>IFERROR(VLOOKUP(BF13,記録DATA!G:I,2,0),"")</f>
        <v/>
      </c>
      <c r="Z13" s="56"/>
      <c r="AA13" s="56"/>
      <c r="AB13" s="56" t="str">
        <f>IFERROR(VLOOKUP(BF13,記録DATA!G:I,3,0),"")</f>
        <v/>
      </c>
      <c r="AC13" s="56"/>
      <c r="AD13" s="56"/>
      <c r="AE13" s="93" t="str">
        <f>IFERROR(VLOOKUP(AU13,チーム番号!E:F,2,0),"")</f>
        <v/>
      </c>
      <c r="AF13" s="93"/>
      <c r="AG13" s="93"/>
      <c r="AH13" s="93"/>
      <c r="AI13" s="93"/>
      <c r="AJ13" s="93"/>
      <c r="AK13" s="93"/>
      <c r="AL13" s="93"/>
      <c r="AM13" s="94"/>
      <c r="AU13" s="89"/>
      <c r="AV13" s="90"/>
      <c r="AW13" s="90"/>
      <c r="AX13" s="91"/>
      <c r="BF13" s="11" t="str">
        <f t="shared" si="0"/>
        <v>000</v>
      </c>
      <c r="BL13" s="11" t="str">
        <f t="shared" si="1"/>
        <v>000</v>
      </c>
    </row>
    <row r="14" spans="7:64" ht="39.950000000000003" customHeight="1" x14ac:dyDescent="0.15">
      <c r="G14" s="55"/>
      <c r="H14" s="56"/>
      <c r="I14" s="57"/>
      <c r="J14" s="92"/>
      <c r="K14" s="59"/>
      <c r="L14" s="59"/>
      <c r="M14" s="59"/>
      <c r="N14" s="56" t="str">
        <f>IFERROR(VLOOKUP(J14,[5]競技順!A:B,2,0),"")</f>
        <v/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 t="str">
        <f>IFERROR(VLOOKUP(BF14,記録DATA!G:I,2,0),"")</f>
        <v/>
      </c>
      <c r="Z14" s="56"/>
      <c r="AA14" s="56"/>
      <c r="AB14" s="56" t="str">
        <f>IFERROR(VLOOKUP(BF14,記録DATA!G:I,3,0),"")</f>
        <v/>
      </c>
      <c r="AC14" s="56"/>
      <c r="AD14" s="56"/>
      <c r="AE14" s="93" t="str">
        <f>IFERROR(VLOOKUP(AU14,チーム番号!E:F,2,0),"")</f>
        <v/>
      </c>
      <c r="AF14" s="93"/>
      <c r="AG14" s="93"/>
      <c r="AH14" s="93"/>
      <c r="AI14" s="93"/>
      <c r="AJ14" s="93"/>
      <c r="AK14" s="93"/>
      <c r="AL14" s="93"/>
      <c r="AM14" s="94"/>
      <c r="AU14" s="89"/>
      <c r="AV14" s="90"/>
      <c r="AW14" s="90"/>
      <c r="AX14" s="91"/>
      <c r="BF14" s="11" t="str">
        <f t="shared" si="0"/>
        <v>000</v>
      </c>
      <c r="BL14" s="11" t="str">
        <f t="shared" si="1"/>
        <v>000</v>
      </c>
    </row>
    <row r="15" spans="7:64" ht="39.950000000000003" customHeight="1" x14ac:dyDescent="0.15">
      <c r="G15" s="55"/>
      <c r="H15" s="56"/>
      <c r="I15" s="57"/>
      <c r="J15" s="92"/>
      <c r="K15" s="59"/>
      <c r="L15" s="59"/>
      <c r="M15" s="59"/>
      <c r="N15" s="56" t="str">
        <f>IFERROR(VLOOKUP(J15,[5]競技順!A:B,2,0),"")</f>
        <v/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 t="str">
        <f>IFERROR(VLOOKUP(BF15,記録DATA!G:I,2,0),"")</f>
        <v/>
      </c>
      <c r="Z15" s="56"/>
      <c r="AA15" s="56"/>
      <c r="AB15" s="56" t="str">
        <f>IFERROR(VLOOKUP(BF15,記録DATA!G:I,3,0),"")</f>
        <v/>
      </c>
      <c r="AC15" s="56"/>
      <c r="AD15" s="56"/>
      <c r="AE15" s="93" t="str">
        <f>IFERROR(VLOOKUP(AU15,チーム番号!E:F,2,0),"")</f>
        <v/>
      </c>
      <c r="AF15" s="93"/>
      <c r="AG15" s="93"/>
      <c r="AH15" s="93"/>
      <c r="AI15" s="93"/>
      <c r="AJ15" s="93"/>
      <c r="AK15" s="93"/>
      <c r="AL15" s="93"/>
      <c r="AM15" s="94"/>
      <c r="AU15" s="89"/>
      <c r="AV15" s="90"/>
      <c r="AW15" s="90"/>
      <c r="AX15" s="91"/>
      <c r="BF15" s="11" t="str">
        <f t="shared" si="0"/>
        <v>000</v>
      </c>
      <c r="BL15" s="11" t="str">
        <f t="shared" si="1"/>
        <v>000</v>
      </c>
    </row>
    <row r="16" spans="7:64" ht="39.950000000000003" customHeight="1" x14ac:dyDescent="0.15">
      <c r="G16" s="55"/>
      <c r="H16" s="56"/>
      <c r="I16" s="57"/>
      <c r="J16" s="92"/>
      <c r="K16" s="59"/>
      <c r="L16" s="59"/>
      <c r="M16" s="59"/>
      <c r="N16" s="56" t="str">
        <f>IFERROR(VLOOKUP(J16,[5]競技順!A:B,2,0),"")</f>
        <v/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 t="str">
        <f>IFERROR(VLOOKUP(BF16,記録DATA!G:I,2,0),"")</f>
        <v/>
      </c>
      <c r="Z16" s="56"/>
      <c r="AA16" s="56"/>
      <c r="AB16" s="56" t="str">
        <f>IFERROR(VLOOKUP(BF16,記録DATA!G:I,3,0),"")</f>
        <v/>
      </c>
      <c r="AC16" s="56"/>
      <c r="AD16" s="56"/>
      <c r="AE16" s="93" t="str">
        <f>IFERROR(VLOOKUP(AU16,チーム番号!E:F,2,0),"")</f>
        <v/>
      </c>
      <c r="AF16" s="93"/>
      <c r="AG16" s="93"/>
      <c r="AH16" s="93"/>
      <c r="AI16" s="93"/>
      <c r="AJ16" s="93"/>
      <c r="AK16" s="93"/>
      <c r="AL16" s="93"/>
      <c r="AM16" s="94"/>
      <c r="AU16" s="89"/>
      <c r="AV16" s="90"/>
      <c r="AW16" s="90"/>
      <c r="AX16" s="91"/>
      <c r="BF16" s="11" t="str">
        <f t="shared" si="0"/>
        <v>000</v>
      </c>
      <c r="BL16" s="11" t="str">
        <f t="shared" si="1"/>
        <v>000</v>
      </c>
    </row>
    <row r="17" spans="7:64" ht="39.950000000000003" customHeight="1" x14ac:dyDescent="0.15">
      <c r="G17" s="55"/>
      <c r="H17" s="56"/>
      <c r="I17" s="57"/>
      <c r="J17" s="92"/>
      <c r="K17" s="59"/>
      <c r="L17" s="59"/>
      <c r="M17" s="59"/>
      <c r="N17" s="56" t="str">
        <f>IFERROR(VLOOKUP(J17,[5]競技順!A:B,2,0),"")</f>
        <v/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 t="str">
        <f>IFERROR(VLOOKUP(BF17,記録DATA!G:I,2,0),"")</f>
        <v/>
      </c>
      <c r="Z17" s="56"/>
      <c r="AA17" s="56"/>
      <c r="AB17" s="56" t="str">
        <f>IFERROR(VLOOKUP(BF17,記録DATA!G:I,3,0),"")</f>
        <v/>
      </c>
      <c r="AC17" s="56"/>
      <c r="AD17" s="56"/>
      <c r="AE17" s="93" t="str">
        <f>IFERROR(VLOOKUP(AU17,チーム番号!E:F,2,0),"")</f>
        <v/>
      </c>
      <c r="AF17" s="93"/>
      <c r="AG17" s="93"/>
      <c r="AH17" s="93"/>
      <c r="AI17" s="93"/>
      <c r="AJ17" s="93"/>
      <c r="AK17" s="93"/>
      <c r="AL17" s="93"/>
      <c r="AM17" s="94"/>
      <c r="AU17" s="89"/>
      <c r="AV17" s="90"/>
      <c r="AW17" s="90"/>
      <c r="AX17" s="91"/>
      <c r="BF17" s="11" t="str">
        <f t="shared" si="0"/>
        <v>000</v>
      </c>
      <c r="BL17" s="11" t="str">
        <f t="shared" si="1"/>
        <v>000</v>
      </c>
    </row>
    <row r="18" spans="7:64" ht="39.950000000000003" customHeight="1" x14ac:dyDescent="0.15">
      <c r="G18" s="55"/>
      <c r="H18" s="56"/>
      <c r="I18" s="57"/>
      <c r="J18" s="92"/>
      <c r="K18" s="59"/>
      <c r="L18" s="59"/>
      <c r="M18" s="59"/>
      <c r="N18" s="56" t="str">
        <f>IFERROR(VLOOKUP(J18,[5]競技順!A:B,2,0),"")</f>
        <v/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 t="str">
        <f>IFERROR(VLOOKUP(BF18,記録DATA!G:I,2,0),"")</f>
        <v/>
      </c>
      <c r="Z18" s="56"/>
      <c r="AA18" s="56"/>
      <c r="AB18" s="56" t="str">
        <f>IFERROR(VLOOKUP(BF18,記録DATA!G:I,3,0),"")</f>
        <v/>
      </c>
      <c r="AC18" s="56"/>
      <c r="AD18" s="56"/>
      <c r="AE18" s="93" t="str">
        <f>IFERROR(VLOOKUP(AU18,チーム番号!E:F,2,0),"")</f>
        <v/>
      </c>
      <c r="AF18" s="93"/>
      <c r="AG18" s="93"/>
      <c r="AH18" s="93"/>
      <c r="AI18" s="93"/>
      <c r="AJ18" s="93"/>
      <c r="AK18" s="93"/>
      <c r="AL18" s="93"/>
      <c r="AM18" s="94"/>
      <c r="AU18" s="89"/>
      <c r="AV18" s="90"/>
      <c r="AW18" s="90"/>
      <c r="AX18" s="91"/>
      <c r="BF18" s="11" t="str">
        <f t="shared" si="0"/>
        <v>000</v>
      </c>
      <c r="BL18" s="11" t="str">
        <f t="shared" si="1"/>
        <v>000</v>
      </c>
    </row>
    <row r="19" spans="7:64" ht="39.950000000000003" customHeight="1" x14ac:dyDescent="0.15">
      <c r="G19" s="55"/>
      <c r="H19" s="56"/>
      <c r="I19" s="57"/>
      <c r="J19" s="92"/>
      <c r="K19" s="59"/>
      <c r="L19" s="59"/>
      <c r="M19" s="59"/>
      <c r="N19" s="56" t="str">
        <f>IFERROR(VLOOKUP(J19,[5]競技順!A:B,2,0),"")</f>
        <v/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 t="str">
        <f>IFERROR(VLOOKUP(BF19,記録DATA!G:I,2,0),"")</f>
        <v/>
      </c>
      <c r="Z19" s="56"/>
      <c r="AA19" s="56"/>
      <c r="AB19" s="56" t="str">
        <f>IFERROR(VLOOKUP(BF19,記録DATA!G:I,3,0),"")</f>
        <v/>
      </c>
      <c r="AC19" s="56"/>
      <c r="AD19" s="56"/>
      <c r="AE19" s="93" t="str">
        <f>IFERROR(VLOOKUP(AU19,チーム番号!E:F,2,0),"")</f>
        <v/>
      </c>
      <c r="AF19" s="93"/>
      <c r="AG19" s="93"/>
      <c r="AH19" s="93"/>
      <c r="AI19" s="93"/>
      <c r="AJ19" s="93"/>
      <c r="AK19" s="93"/>
      <c r="AL19" s="93"/>
      <c r="AM19" s="94"/>
      <c r="AU19" s="89"/>
      <c r="AV19" s="90"/>
      <c r="AW19" s="90"/>
      <c r="AX19" s="91"/>
      <c r="BF19" s="11" t="str">
        <f t="shared" si="0"/>
        <v>000</v>
      </c>
      <c r="BL19" s="11" t="str">
        <f t="shared" si="1"/>
        <v>000</v>
      </c>
    </row>
    <row r="20" spans="7:64" ht="39.950000000000003" customHeight="1" thickBot="1" x14ac:dyDescent="0.2">
      <c r="G20" s="43"/>
      <c r="H20" s="44"/>
      <c r="I20" s="45"/>
      <c r="J20" s="86"/>
      <c r="K20" s="47"/>
      <c r="L20" s="47"/>
      <c r="M20" s="47"/>
      <c r="N20" s="44" t="str">
        <f>IFERROR(VLOOKUP(J20,[5]競技順!A:B,2,0),"")</f>
        <v/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 t="str">
        <f>IFERROR(VLOOKUP(BF20,記録DATA!G:I,2,0),"")</f>
        <v/>
      </c>
      <c r="Z20" s="44"/>
      <c r="AA20" s="44"/>
      <c r="AB20" s="44" t="str">
        <f>IFERROR(VLOOKUP(BF20,記録DATA!G:I,3,0),"")</f>
        <v/>
      </c>
      <c r="AC20" s="44"/>
      <c r="AD20" s="44"/>
      <c r="AE20" s="87" t="str">
        <f>IFERROR(VLOOKUP(AU20,チーム番号!E:F,2,0),"")</f>
        <v/>
      </c>
      <c r="AF20" s="87"/>
      <c r="AG20" s="87"/>
      <c r="AH20" s="87"/>
      <c r="AI20" s="87"/>
      <c r="AJ20" s="87"/>
      <c r="AK20" s="87"/>
      <c r="AL20" s="87"/>
      <c r="AM20" s="88"/>
      <c r="AU20" s="82"/>
      <c r="AV20" s="83"/>
      <c r="AW20" s="83"/>
      <c r="AX20" s="84"/>
      <c r="BF20" s="11" t="str">
        <f t="shared" si="0"/>
        <v>000</v>
      </c>
      <c r="BL20" s="11" t="str">
        <f t="shared" si="1"/>
        <v>000</v>
      </c>
    </row>
    <row r="21" spans="7:64" ht="17.25" customHeight="1" x14ac:dyDescent="0.15">
      <c r="G21" s="36" t="s">
        <v>560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21"/>
      <c r="AB21" s="21"/>
    </row>
    <row r="22" spans="7:64" ht="14.25" thickBot="1" x14ac:dyDescent="0.2">
      <c r="G22" s="13"/>
      <c r="H22" s="13"/>
      <c r="I22" s="13"/>
      <c r="J22" s="13"/>
      <c r="K22" s="13"/>
      <c r="AU22" s="13"/>
      <c r="AV22" s="13"/>
    </row>
    <row r="23" spans="7:64" ht="39.950000000000003" customHeight="1" thickBot="1" x14ac:dyDescent="0.2">
      <c r="G23" s="37" t="s">
        <v>561</v>
      </c>
      <c r="H23" s="38"/>
      <c r="I23" s="38"/>
      <c r="J23" s="38"/>
      <c r="K23" s="38"/>
      <c r="L23" s="38"/>
      <c r="M23" s="39"/>
      <c r="N23" s="40"/>
      <c r="O23" s="41"/>
      <c r="P23" s="41"/>
      <c r="Q23" s="41"/>
      <c r="R23" s="41"/>
      <c r="S23" s="41"/>
      <c r="T23" s="41"/>
      <c r="U23" s="41"/>
      <c r="V23" s="41"/>
      <c r="W23" s="38" t="s">
        <v>562</v>
      </c>
      <c r="X23" s="38"/>
      <c r="Y23" s="38"/>
      <c r="Z23" s="38"/>
      <c r="AA23" s="85" t="str">
        <f>AE9</f>
        <v/>
      </c>
      <c r="AB23" s="85"/>
      <c r="AC23" s="85"/>
      <c r="AD23" s="85"/>
      <c r="AE23" s="85"/>
      <c r="AF23" s="38" t="s">
        <v>563</v>
      </c>
      <c r="AG23" s="38"/>
      <c r="AH23" s="38"/>
      <c r="AI23" s="41"/>
      <c r="AJ23" s="41"/>
      <c r="AK23" s="41"/>
      <c r="AL23" s="41"/>
      <c r="AM23" s="22" t="s">
        <v>564</v>
      </c>
    </row>
    <row r="24" spans="7:64" x14ac:dyDescent="0.15">
      <c r="G24" s="13"/>
      <c r="H24" s="13"/>
      <c r="I24" s="13"/>
      <c r="J24" s="13"/>
      <c r="K24" s="13"/>
    </row>
    <row r="25" spans="7:64" ht="30" customHeight="1" x14ac:dyDescent="0.15">
      <c r="I25" s="26" t="s">
        <v>565</v>
      </c>
      <c r="J25" s="27"/>
      <c r="K25" s="27"/>
      <c r="L25" s="27"/>
      <c r="M25" s="28"/>
      <c r="N25" s="29" t="s">
        <v>566</v>
      </c>
      <c r="O25" s="26" t="s">
        <v>567</v>
      </c>
      <c r="P25" s="27"/>
      <c r="Q25" s="27"/>
      <c r="R25" s="27"/>
      <c r="S25" s="28"/>
      <c r="T25" s="29" t="s">
        <v>566</v>
      </c>
      <c r="U25" s="26" t="s">
        <v>568</v>
      </c>
      <c r="V25" s="27"/>
      <c r="W25" s="27"/>
      <c r="X25" s="27"/>
      <c r="Y25" s="28"/>
      <c r="Z25" s="29" t="s">
        <v>566</v>
      </c>
      <c r="AA25" s="26" t="s">
        <v>569</v>
      </c>
      <c r="AB25" s="27"/>
      <c r="AC25" s="27"/>
      <c r="AD25" s="27"/>
      <c r="AE25" s="28"/>
      <c r="AF25" s="29" t="s">
        <v>566</v>
      </c>
      <c r="AG25" s="26" t="s">
        <v>570</v>
      </c>
      <c r="AH25" s="27"/>
      <c r="AI25" s="27"/>
      <c r="AJ25" s="27"/>
      <c r="AK25" s="28"/>
    </row>
    <row r="26" spans="7:64" ht="39.950000000000003" customHeight="1" x14ac:dyDescent="0.15">
      <c r="I26" s="30"/>
      <c r="J26" s="31"/>
      <c r="K26" s="31"/>
      <c r="L26" s="31"/>
      <c r="M26" s="32"/>
      <c r="N26" s="29"/>
      <c r="O26" s="30"/>
      <c r="P26" s="31"/>
      <c r="Q26" s="31"/>
      <c r="R26" s="31"/>
      <c r="S26" s="32"/>
      <c r="T26" s="29"/>
      <c r="U26" s="30"/>
      <c r="V26" s="31"/>
      <c r="W26" s="31"/>
      <c r="X26" s="31"/>
      <c r="Y26" s="32"/>
      <c r="Z26" s="29"/>
      <c r="AA26" s="30"/>
      <c r="AB26" s="31"/>
      <c r="AC26" s="31"/>
      <c r="AD26" s="31"/>
      <c r="AE26" s="32"/>
      <c r="AF26" s="29"/>
      <c r="AG26" s="30"/>
      <c r="AH26" s="31"/>
      <c r="AI26" s="31"/>
      <c r="AJ26" s="31"/>
      <c r="AK26" s="32"/>
    </row>
    <row r="27" spans="7:64" ht="35.1" customHeight="1" x14ac:dyDescent="0.15">
      <c r="L27" s="23"/>
      <c r="M27" s="23"/>
    </row>
    <row r="34" spans="17:39" ht="13.5" customHeight="1" x14ac:dyDescent="0.15">
      <c r="Q34" s="23"/>
      <c r="R34" s="23"/>
      <c r="S34" s="23"/>
      <c r="T34" s="23"/>
      <c r="U34" s="23"/>
      <c r="V34" s="23"/>
      <c r="W34" s="24"/>
      <c r="X34" s="23"/>
      <c r="Y34" s="23"/>
      <c r="Z34" s="23"/>
      <c r="AA34" s="23"/>
      <c r="AB34" s="23"/>
      <c r="AC34" s="23"/>
      <c r="AF34" s="23"/>
      <c r="AG34" s="23"/>
      <c r="AH34" s="23"/>
      <c r="AI34" s="23"/>
      <c r="AJ34" s="24"/>
      <c r="AK34" s="24"/>
      <c r="AL34" s="23"/>
      <c r="AM34" s="23"/>
    </row>
  </sheetData>
  <sheetProtection selectLockedCells="1"/>
  <mergeCells count="120">
    <mergeCell ref="G1:AP1"/>
    <mergeCell ref="G3:J3"/>
    <mergeCell ref="W4:AL4"/>
    <mergeCell ref="G5:AM5"/>
    <mergeCell ref="AA6:AC6"/>
    <mergeCell ref="AD6:AF6"/>
    <mergeCell ref="AH6:AI6"/>
    <mergeCell ref="AK6:AL6"/>
    <mergeCell ref="AU8:AX8"/>
    <mergeCell ref="G9:I9"/>
    <mergeCell ref="J9:M9"/>
    <mergeCell ref="N9:X9"/>
    <mergeCell ref="Y9:AA9"/>
    <mergeCell ref="AB9:AD9"/>
    <mergeCell ref="AE9:AM9"/>
    <mergeCell ref="AU9:AX9"/>
    <mergeCell ref="G8:I8"/>
    <mergeCell ref="J8:M8"/>
    <mergeCell ref="N8:X8"/>
    <mergeCell ref="Y8:AA8"/>
    <mergeCell ref="AB8:AD8"/>
    <mergeCell ref="AE8:AM8"/>
    <mergeCell ref="AU10:AX10"/>
    <mergeCell ref="G11:I11"/>
    <mergeCell ref="J11:M11"/>
    <mergeCell ref="N11:X11"/>
    <mergeCell ref="Y11:AA11"/>
    <mergeCell ref="AB11:AD11"/>
    <mergeCell ref="AE11:AM11"/>
    <mergeCell ref="AU11:AX11"/>
    <mergeCell ref="G10:I10"/>
    <mergeCell ref="J10:M10"/>
    <mergeCell ref="N10:X10"/>
    <mergeCell ref="Y10:AA10"/>
    <mergeCell ref="AB10:AD10"/>
    <mergeCell ref="AE10:AM10"/>
    <mergeCell ref="AU12:AX12"/>
    <mergeCell ref="G13:I13"/>
    <mergeCell ref="J13:M13"/>
    <mergeCell ref="N13:X13"/>
    <mergeCell ref="Y13:AA13"/>
    <mergeCell ref="AB13:AD13"/>
    <mergeCell ref="AE13:AM13"/>
    <mergeCell ref="AU13:AX13"/>
    <mergeCell ref="G12:I12"/>
    <mergeCell ref="J12:M12"/>
    <mergeCell ref="N12:X12"/>
    <mergeCell ref="Y12:AA12"/>
    <mergeCell ref="AB12:AD12"/>
    <mergeCell ref="AE12:AM12"/>
    <mergeCell ref="AU14:AX14"/>
    <mergeCell ref="G15:I15"/>
    <mergeCell ref="J15:M15"/>
    <mergeCell ref="N15:X15"/>
    <mergeCell ref="Y15:AA15"/>
    <mergeCell ref="AB15:AD15"/>
    <mergeCell ref="AE15:AM15"/>
    <mergeCell ref="AU15:AX15"/>
    <mergeCell ref="G14:I14"/>
    <mergeCell ref="J14:M14"/>
    <mergeCell ref="N14:X14"/>
    <mergeCell ref="Y14:AA14"/>
    <mergeCell ref="AB14:AD14"/>
    <mergeCell ref="AE14:AM14"/>
    <mergeCell ref="AU16:AX16"/>
    <mergeCell ref="G17:I17"/>
    <mergeCell ref="J17:M17"/>
    <mergeCell ref="N17:X17"/>
    <mergeCell ref="Y17:AA17"/>
    <mergeCell ref="AB17:AD17"/>
    <mergeCell ref="AE17:AM17"/>
    <mergeCell ref="AU17:AX17"/>
    <mergeCell ref="G16:I16"/>
    <mergeCell ref="J16:M16"/>
    <mergeCell ref="N16:X16"/>
    <mergeCell ref="Y16:AA16"/>
    <mergeCell ref="AB16:AD16"/>
    <mergeCell ref="AE16:AM16"/>
    <mergeCell ref="AU18:AX18"/>
    <mergeCell ref="G19:I19"/>
    <mergeCell ref="J19:M19"/>
    <mergeCell ref="N19:X19"/>
    <mergeCell ref="Y19:AA19"/>
    <mergeCell ref="AB19:AD19"/>
    <mergeCell ref="AE19:AM19"/>
    <mergeCell ref="AU19:AX19"/>
    <mergeCell ref="G18:I18"/>
    <mergeCell ref="J18:M18"/>
    <mergeCell ref="N18:X18"/>
    <mergeCell ref="Y18:AA18"/>
    <mergeCell ref="AB18:AD18"/>
    <mergeCell ref="AE18:AM18"/>
    <mergeCell ref="AU20:AX20"/>
    <mergeCell ref="G21:Z21"/>
    <mergeCell ref="G23:M23"/>
    <mergeCell ref="N23:V23"/>
    <mergeCell ref="W23:Z23"/>
    <mergeCell ref="AA23:AE23"/>
    <mergeCell ref="AF23:AH23"/>
    <mergeCell ref="AI23:AL23"/>
    <mergeCell ref="G20:I20"/>
    <mergeCell ref="J20:M20"/>
    <mergeCell ref="N20:X20"/>
    <mergeCell ref="Y20:AA20"/>
    <mergeCell ref="AB20:AD20"/>
    <mergeCell ref="AE20:AM20"/>
    <mergeCell ref="AA25:AE25"/>
    <mergeCell ref="AF25:AF26"/>
    <mergeCell ref="AG25:AK25"/>
    <mergeCell ref="I26:M26"/>
    <mergeCell ref="O26:S26"/>
    <mergeCell ref="U26:Y26"/>
    <mergeCell ref="AA26:AE26"/>
    <mergeCell ref="AG26:AK26"/>
    <mergeCell ref="I25:M25"/>
    <mergeCell ref="N25:N26"/>
    <mergeCell ref="O25:S25"/>
    <mergeCell ref="T25:T26"/>
    <mergeCell ref="U25:Y25"/>
    <mergeCell ref="Z25:Z26"/>
  </mergeCells>
  <phoneticPr fontId="2"/>
  <pageMargins left="0.98425196850393704" right="0" top="0.74803149606299213" bottom="0.74803149606299213" header="0.31496062992125984" footer="0.31496062992125984"/>
  <pageSetup paperSize="9" orientation="portrait" blackAndWhite="1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FE23-CFA8-43B5-85C7-C8CF898B7A92}">
  <dimension ref="G1:BW33"/>
  <sheetViews>
    <sheetView view="pageBreakPreview" zoomScaleNormal="100" zoomScaleSheetLayoutView="100" workbookViewId="0">
      <selection activeCell="N9" sqref="N9:X9"/>
    </sheetView>
  </sheetViews>
  <sheetFormatPr defaultColWidth="2.625" defaultRowHeight="13.5" x14ac:dyDescent="0.15"/>
  <cols>
    <col min="1" max="16384" width="2.625" style="11"/>
  </cols>
  <sheetData>
    <row r="1" spans="7:75" ht="20.25" customHeight="1" x14ac:dyDescent="0.15"/>
    <row r="2" spans="7:75" ht="30" customHeight="1" x14ac:dyDescent="0.15">
      <c r="G2" s="78" t="s">
        <v>547</v>
      </c>
      <c r="H2" s="78"/>
      <c r="I2" s="78"/>
      <c r="J2" s="78"/>
      <c r="K2" s="13"/>
    </row>
    <row r="3" spans="7:75" ht="30" customHeight="1" x14ac:dyDescent="0.15">
      <c r="G3" s="12"/>
      <c r="H3" s="12"/>
      <c r="I3" s="12"/>
      <c r="J3" s="12"/>
      <c r="K3" s="13"/>
      <c r="S3" s="11" t="s">
        <v>548</v>
      </c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1" t="s">
        <v>549</v>
      </c>
    </row>
    <row r="4" spans="7:75" ht="30" customHeight="1" x14ac:dyDescent="0.15">
      <c r="G4" s="79" t="s">
        <v>550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14"/>
      <c r="AO4" s="14"/>
      <c r="AP4" s="14"/>
    </row>
    <row r="5" spans="7:75" ht="20.100000000000001" customHeight="1" x14ac:dyDescent="0.15"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80" t="s">
        <v>551</v>
      </c>
      <c r="AB5" s="80"/>
      <c r="AC5" s="80"/>
      <c r="AD5" s="147"/>
      <c r="AE5" s="147"/>
      <c r="AF5" s="147"/>
      <c r="AG5" s="17" t="s">
        <v>552</v>
      </c>
      <c r="AH5" s="147"/>
      <c r="AI5" s="147"/>
      <c r="AJ5" s="16" t="s">
        <v>553</v>
      </c>
      <c r="AK5" s="147"/>
      <c r="AL5" s="147"/>
      <c r="AM5" s="16" t="s">
        <v>554</v>
      </c>
      <c r="AO5" s="18"/>
      <c r="AP5" s="18"/>
    </row>
    <row r="6" spans="7:75" ht="9.9499999999999993" customHeight="1" thickBot="1" x14ac:dyDescent="0.2"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20"/>
      <c r="AO6" s="20"/>
      <c r="AP6" s="20"/>
    </row>
    <row r="7" spans="7:75" ht="20.100000000000001" customHeight="1" thickBot="1" x14ac:dyDescent="0.2">
      <c r="G7" s="140" t="s">
        <v>555</v>
      </c>
      <c r="H7" s="141"/>
      <c r="I7" s="142"/>
      <c r="J7" s="143" t="s">
        <v>556</v>
      </c>
      <c r="K7" s="141"/>
      <c r="L7" s="141"/>
      <c r="M7" s="141"/>
      <c r="N7" s="144" t="s">
        <v>244</v>
      </c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1" t="s">
        <v>234</v>
      </c>
      <c r="Z7" s="141"/>
      <c r="AA7" s="141"/>
      <c r="AB7" s="144" t="s">
        <v>557</v>
      </c>
      <c r="AC7" s="145"/>
      <c r="AD7" s="143"/>
      <c r="AE7" s="74" t="s">
        <v>558</v>
      </c>
      <c r="AF7" s="75"/>
      <c r="AG7" s="75"/>
      <c r="AH7" s="75"/>
      <c r="AI7" s="75"/>
      <c r="AJ7" s="75"/>
      <c r="AK7" s="75"/>
      <c r="AL7" s="75"/>
      <c r="AM7" s="76"/>
    </row>
    <row r="8" spans="7:75" ht="39.950000000000003" customHeight="1" thickTop="1" x14ac:dyDescent="0.15">
      <c r="G8" s="131"/>
      <c r="H8" s="132"/>
      <c r="I8" s="133"/>
      <c r="J8" s="134"/>
      <c r="K8" s="132"/>
      <c r="L8" s="132"/>
      <c r="M8" s="132"/>
      <c r="N8" s="135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2"/>
      <c r="Z8" s="132"/>
      <c r="AA8" s="132"/>
      <c r="AB8" s="135"/>
      <c r="AC8" s="136"/>
      <c r="AD8" s="134"/>
      <c r="AE8" s="137"/>
      <c r="AF8" s="138"/>
      <c r="AG8" s="138"/>
      <c r="AH8" s="138"/>
      <c r="AI8" s="138"/>
      <c r="AJ8" s="138"/>
      <c r="AK8" s="138"/>
      <c r="AL8" s="138"/>
      <c r="AM8" s="139"/>
    </row>
    <row r="9" spans="7:75" ht="39.950000000000003" customHeight="1" x14ac:dyDescent="0.15">
      <c r="G9" s="121"/>
      <c r="H9" s="122"/>
      <c r="I9" s="123"/>
      <c r="J9" s="124"/>
      <c r="K9" s="122"/>
      <c r="L9" s="122"/>
      <c r="M9" s="122"/>
      <c r="N9" s="125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2"/>
      <c r="Z9" s="122"/>
      <c r="AA9" s="122"/>
      <c r="AB9" s="125"/>
      <c r="AC9" s="126"/>
      <c r="AD9" s="124"/>
      <c r="AE9" s="127"/>
      <c r="AF9" s="128"/>
      <c r="AG9" s="128"/>
      <c r="AH9" s="128"/>
      <c r="AI9" s="128"/>
      <c r="AJ9" s="128"/>
      <c r="AK9" s="128"/>
      <c r="AL9" s="128"/>
      <c r="AM9" s="129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</row>
    <row r="10" spans="7:75" ht="39.950000000000003" customHeight="1" x14ac:dyDescent="0.15">
      <c r="G10" s="121"/>
      <c r="H10" s="122"/>
      <c r="I10" s="123"/>
      <c r="J10" s="124"/>
      <c r="K10" s="122"/>
      <c r="L10" s="122"/>
      <c r="M10" s="122"/>
      <c r="N10" s="125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2"/>
      <c r="Z10" s="122"/>
      <c r="AA10" s="122"/>
      <c r="AB10" s="125"/>
      <c r="AC10" s="126"/>
      <c r="AD10" s="124"/>
      <c r="AE10" s="127"/>
      <c r="AF10" s="128"/>
      <c r="AG10" s="128"/>
      <c r="AH10" s="128"/>
      <c r="AI10" s="128"/>
      <c r="AJ10" s="128"/>
      <c r="AK10" s="128"/>
      <c r="AL10" s="128"/>
      <c r="AM10" s="129"/>
    </row>
    <row r="11" spans="7:75" ht="39.950000000000003" customHeight="1" x14ac:dyDescent="0.15">
      <c r="G11" s="121"/>
      <c r="H11" s="122"/>
      <c r="I11" s="123"/>
      <c r="J11" s="124"/>
      <c r="K11" s="122"/>
      <c r="L11" s="122"/>
      <c r="M11" s="122"/>
      <c r="N11" s="125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2"/>
      <c r="Z11" s="122"/>
      <c r="AA11" s="122"/>
      <c r="AB11" s="125"/>
      <c r="AC11" s="126"/>
      <c r="AD11" s="124"/>
      <c r="AE11" s="127"/>
      <c r="AF11" s="128"/>
      <c r="AG11" s="128"/>
      <c r="AH11" s="128"/>
      <c r="AI11" s="128"/>
      <c r="AJ11" s="128"/>
      <c r="AK11" s="128"/>
      <c r="AL11" s="128"/>
      <c r="AM11" s="129"/>
    </row>
    <row r="12" spans="7:75" ht="39.950000000000003" customHeight="1" x14ac:dyDescent="0.15">
      <c r="G12" s="121"/>
      <c r="H12" s="122"/>
      <c r="I12" s="123"/>
      <c r="J12" s="124"/>
      <c r="K12" s="122"/>
      <c r="L12" s="122"/>
      <c r="M12" s="122"/>
      <c r="N12" s="125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2"/>
      <c r="Z12" s="122"/>
      <c r="AA12" s="122"/>
      <c r="AB12" s="125"/>
      <c r="AC12" s="126"/>
      <c r="AD12" s="124"/>
      <c r="AE12" s="127"/>
      <c r="AF12" s="128"/>
      <c r="AG12" s="128"/>
      <c r="AH12" s="128"/>
      <c r="AI12" s="128"/>
      <c r="AJ12" s="128"/>
      <c r="AK12" s="128"/>
      <c r="AL12" s="128"/>
      <c r="AM12" s="129"/>
    </row>
    <row r="13" spans="7:75" ht="39.950000000000003" customHeight="1" x14ac:dyDescent="0.15">
      <c r="G13" s="121"/>
      <c r="H13" s="122"/>
      <c r="I13" s="123"/>
      <c r="J13" s="124"/>
      <c r="K13" s="122"/>
      <c r="L13" s="122"/>
      <c r="M13" s="122"/>
      <c r="N13" s="125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2"/>
      <c r="Z13" s="122"/>
      <c r="AA13" s="122"/>
      <c r="AB13" s="125"/>
      <c r="AC13" s="126"/>
      <c r="AD13" s="124"/>
      <c r="AE13" s="127"/>
      <c r="AF13" s="128"/>
      <c r="AG13" s="128"/>
      <c r="AH13" s="128"/>
      <c r="AI13" s="128"/>
      <c r="AJ13" s="128"/>
      <c r="AK13" s="128"/>
      <c r="AL13" s="128"/>
      <c r="AM13" s="129"/>
    </row>
    <row r="14" spans="7:75" ht="39.950000000000003" customHeight="1" x14ac:dyDescent="0.15">
      <c r="G14" s="121"/>
      <c r="H14" s="122"/>
      <c r="I14" s="123"/>
      <c r="J14" s="124"/>
      <c r="K14" s="122"/>
      <c r="L14" s="122"/>
      <c r="M14" s="122"/>
      <c r="N14" s="125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2"/>
      <c r="Z14" s="122"/>
      <c r="AA14" s="122"/>
      <c r="AB14" s="125"/>
      <c r="AC14" s="126"/>
      <c r="AD14" s="124"/>
      <c r="AE14" s="127"/>
      <c r="AF14" s="128"/>
      <c r="AG14" s="128"/>
      <c r="AH14" s="128"/>
      <c r="AI14" s="128"/>
      <c r="AJ14" s="128"/>
      <c r="AK14" s="128"/>
      <c r="AL14" s="128"/>
      <c r="AM14" s="129"/>
    </row>
    <row r="15" spans="7:75" ht="39.950000000000003" customHeight="1" x14ac:dyDescent="0.15">
      <c r="G15" s="121"/>
      <c r="H15" s="122"/>
      <c r="I15" s="123"/>
      <c r="J15" s="124"/>
      <c r="K15" s="122"/>
      <c r="L15" s="122"/>
      <c r="M15" s="122"/>
      <c r="N15" s="12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2"/>
      <c r="Z15" s="122"/>
      <c r="AA15" s="122"/>
      <c r="AB15" s="125"/>
      <c r="AC15" s="126"/>
      <c r="AD15" s="124"/>
      <c r="AE15" s="127"/>
      <c r="AF15" s="128"/>
      <c r="AG15" s="128"/>
      <c r="AH15" s="128"/>
      <c r="AI15" s="128"/>
      <c r="AJ15" s="128"/>
      <c r="AK15" s="128"/>
      <c r="AL15" s="128"/>
      <c r="AM15" s="129"/>
    </row>
    <row r="16" spans="7:75" ht="39.950000000000003" customHeight="1" x14ac:dyDescent="0.15">
      <c r="G16" s="121"/>
      <c r="H16" s="122"/>
      <c r="I16" s="123"/>
      <c r="J16" s="124"/>
      <c r="K16" s="122"/>
      <c r="L16" s="122"/>
      <c r="M16" s="122"/>
      <c r="N16" s="125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2"/>
      <c r="Z16" s="122"/>
      <c r="AA16" s="122"/>
      <c r="AB16" s="125"/>
      <c r="AC16" s="126"/>
      <c r="AD16" s="124"/>
      <c r="AE16" s="127"/>
      <c r="AF16" s="128"/>
      <c r="AG16" s="128"/>
      <c r="AH16" s="128"/>
      <c r="AI16" s="128"/>
      <c r="AJ16" s="128"/>
      <c r="AK16" s="128"/>
      <c r="AL16" s="128"/>
      <c r="AM16" s="129"/>
    </row>
    <row r="17" spans="7:42" ht="39.950000000000003" customHeight="1" x14ac:dyDescent="0.15">
      <c r="G17" s="121"/>
      <c r="H17" s="122"/>
      <c r="I17" s="123"/>
      <c r="J17" s="124"/>
      <c r="K17" s="122"/>
      <c r="L17" s="122"/>
      <c r="M17" s="122"/>
      <c r="N17" s="125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2"/>
      <c r="Z17" s="122"/>
      <c r="AA17" s="122"/>
      <c r="AB17" s="125"/>
      <c r="AC17" s="126"/>
      <c r="AD17" s="124"/>
      <c r="AE17" s="127"/>
      <c r="AF17" s="128"/>
      <c r="AG17" s="128"/>
      <c r="AH17" s="128"/>
      <c r="AI17" s="128"/>
      <c r="AJ17" s="128"/>
      <c r="AK17" s="128"/>
      <c r="AL17" s="128"/>
      <c r="AM17" s="129"/>
    </row>
    <row r="18" spans="7:42" ht="39.950000000000003" customHeight="1" x14ac:dyDescent="0.15">
      <c r="G18" s="121"/>
      <c r="H18" s="122"/>
      <c r="I18" s="123"/>
      <c r="J18" s="124"/>
      <c r="K18" s="122"/>
      <c r="L18" s="122"/>
      <c r="M18" s="122"/>
      <c r="N18" s="125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2"/>
      <c r="Z18" s="122"/>
      <c r="AA18" s="122"/>
      <c r="AB18" s="125"/>
      <c r="AC18" s="126"/>
      <c r="AD18" s="124"/>
      <c r="AE18" s="127"/>
      <c r="AF18" s="128"/>
      <c r="AG18" s="128"/>
      <c r="AH18" s="128"/>
      <c r="AI18" s="128"/>
      <c r="AJ18" s="128"/>
      <c r="AK18" s="128"/>
      <c r="AL18" s="128"/>
      <c r="AM18" s="129"/>
    </row>
    <row r="19" spans="7:42" ht="39.950000000000003" customHeight="1" thickBot="1" x14ac:dyDescent="0.2">
      <c r="G19" s="112"/>
      <c r="H19" s="113"/>
      <c r="I19" s="114"/>
      <c r="J19" s="115"/>
      <c r="K19" s="113"/>
      <c r="L19" s="113"/>
      <c r="M19" s="113"/>
      <c r="N19" s="116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3"/>
      <c r="Z19" s="113"/>
      <c r="AA19" s="113"/>
      <c r="AB19" s="116"/>
      <c r="AC19" s="117"/>
      <c r="AD19" s="115"/>
      <c r="AE19" s="118"/>
      <c r="AF19" s="119"/>
      <c r="AG19" s="119"/>
      <c r="AH19" s="119"/>
      <c r="AI19" s="119"/>
      <c r="AJ19" s="119"/>
      <c r="AK19" s="119"/>
      <c r="AL19" s="119"/>
      <c r="AM19" s="120"/>
    </row>
    <row r="20" spans="7:42" ht="17.25" customHeight="1" x14ac:dyDescent="0.15">
      <c r="G20" s="36" t="s">
        <v>560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21"/>
      <c r="AB20" s="21"/>
    </row>
    <row r="21" spans="7:42" ht="14.25" thickBot="1" x14ac:dyDescent="0.2">
      <c r="G21" s="13"/>
      <c r="H21" s="13"/>
      <c r="I21" s="13"/>
      <c r="J21" s="13"/>
      <c r="K21" s="13"/>
    </row>
    <row r="22" spans="7:42" ht="39.950000000000003" customHeight="1" thickBot="1" x14ac:dyDescent="0.2">
      <c r="G22" s="108" t="s">
        <v>561</v>
      </c>
      <c r="H22" s="109"/>
      <c r="I22" s="109"/>
      <c r="J22" s="109"/>
      <c r="K22" s="109"/>
      <c r="L22" s="109"/>
      <c r="M22" s="110"/>
      <c r="N22" s="111"/>
      <c r="O22" s="107"/>
      <c r="P22" s="107"/>
      <c r="Q22" s="107"/>
      <c r="R22" s="107"/>
      <c r="S22" s="107"/>
      <c r="T22" s="107"/>
      <c r="U22" s="107"/>
      <c r="V22" s="107"/>
      <c r="W22" s="38" t="s">
        <v>562</v>
      </c>
      <c r="X22" s="38"/>
      <c r="Y22" s="38"/>
      <c r="Z22" s="38"/>
      <c r="AA22" s="107"/>
      <c r="AB22" s="107"/>
      <c r="AC22" s="107"/>
      <c r="AD22" s="107"/>
      <c r="AE22" s="107"/>
      <c r="AF22" s="38" t="s">
        <v>563</v>
      </c>
      <c r="AG22" s="38"/>
      <c r="AH22" s="38"/>
      <c r="AI22" s="107"/>
      <c r="AJ22" s="107"/>
      <c r="AK22" s="107"/>
      <c r="AL22" s="107"/>
      <c r="AM22" s="25" t="s">
        <v>564</v>
      </c>
      <c r="AN22" s="23"/>
      <c r="AO22" s="23"/>
      <c r="AP22" s="23"/>
    </row>
    <row r="23" spans="7:42" x14ac:dyDescent="0.15">
      <c r="G23" s="13"/>
      <c r="H23" s="13"/>
      <c r="I23" s="13"/>
      <c r="J23" s="13"/>
      <c r="K23" s="13"/>
    </row>
    <row r="24" spans="7:42" ht="30" customHeight="1" x14ac:dyDescent="0.15">
      <c r="I24" s="26" t="s">
        <v>565</v>
      </c>
      <c r="J24" s="27"/>
      <c r="K24" s="27"/>
      <c r="L24" s="27"/>
      <c r="M24" s="28"/>
      <c r="N24" s="29" t="s">
        <v>566</v>
      </c>
      <c r="O24" s="26" t="s">
        <v>567</v>
      </c>
      <c r="P24" s="27"/>
      <c r="Q24" s="27"/>
      <c r="R24" s="27"/>
      <c r="S24" s="28"/>
      <c r="T24" s="29" t="s">
        <v>566</v>
      </c>
      <c r="U24" s="26" t="s">
        <v>568</v>
      </c>
      <c r="V24" s="27"/>
      <c r="W24" s="27"/>
      <c r="X24" s="27"/>
      <c r="Y24" s="28"/>
      <c r="Z24" s="29" t="s">
        <v>566</v>
      </c>
      <c r="AA24" s="26" t="s">
        <v>569</v>
      </c>
      <c r="AB24" s="27"/>
      <c r="AC24" s="27"/>
      <c r="AD24" s="27"/>
      <c r="AE24" s="28"/>
      <c r="AF24" s="29" t="s">
        <v>566</v>
      </c>
      <c r="AG24" s="26" t="s">
        <v>570</v>
      </c>
      <c r="AH24" s="27"/>
      <c r="AI24" s="27"/>
      <c r="AJ24" s="27"/>
      <c r="AK24" s="28"/>
    </row>
    <row r="25" spans="7:42" ht="39.950000000000003" customHeight="1" x14ac:dyDescent="0.15">
      <c r="I25" s="30"/>
      <c r="J25" s="31"/>
      <c r="K25" s="31"/>
      <c r="L25" s="31"/>
      <c r="M25" s="32"/>
      <c r="N25" s="29"/>
      <c r="O25" s="30"/>
      <c r="P25" s="31"/>
      <c r="Q25" s="31"/>
      <c r="R25" s="31"/>
      <c r="S25" s="32"/>
      <c r="T25" s="29"/>
      <c r="U25" s="30"/>
      <c r="V25" s="31"/>
      <c r="W25" s="31"/>
      <c r="X25" s="31"/>
      <c r="Y25" s="32"/>
      <c r="Z25" s="29"/>
      <c r="AA25" s="30"/>
      <c r="AB25" s="31"/>
      <c r="AC25" s="31"/>
      <c r="AD25" s="31"/>
      <c r="AE25" s="32"/>
      <c r="AF25" s="29"/>
      <c r="AG25" s="30"/>
      <c r="AH25" s="31"/>
      <c r="AI25" s="31"/>
      <c r="AJ25" s="31"/>
      <c r="AK25" s="32"/>
    </row>
    <row r="26" spans="7:42" x14ac:dyDescent="0.15">
      <c r="L26" s="23"/>
      <c r="M26" s="23"/>
    </row>
    <row r="33" spans="17:39" ht="13.5" customHeight="1" x14ac:dyDescent="0.15">
      <c r="Q33" s="23"/>
      <c r="R33" s="23"/>
      <c r="S33" s="23"/>
      <c r="T33" s="23"/>
      <c r="U33" s="23"/>
      <c r="V33" s="23"/>
      <c r="W33" s="24"/>
      <c r="X33" s="23"/>
      <c r="Y33" s="23"/>
      <c r="Z33" s="23"/>
      <c r="AA33" s="23"/>
      <c r="AB33" s="23"/>
      <c r="AC33" s="23"/>
      <c r="AF33" s="23"/>
      <c r="AG33" s="23"/>
      <c r="AH33" s="23"/>
      <c r="AI33" s="23"/>
      <c r="AJ33" s="24"/>
      <c r="AK33" s="24"/>
      <c r="AL33" s="23"/>
      <c r="AM33" s="23"/>
    </row>
  </sheetData>
  <sheetProtection sheet="1" objects="1" scenarios="1" selectLockedCells="1"/>
  <mergeCells count="107">
    <mergeCell ref="G2:J2"/>
    <mergeCell ref="W3:AL3"/>
    <mergeCell ref="G4:AM4"/>
    <mergeCell ref="AA5:AC5"/>
    <mergeCell ref="AD5:AF5"/>
    <mergeCell ref="AH5:AI5"/>
    <mergeCell ref="AK5:AL5"/>
    <mergeCell ref="G8:I8"/>
    <mergeCell ref="J8:M8"/>
    <mergeCell ref="N8:X8"/>
    <mergeCell ref="Y8:AA8"/>
    <mergeCell ref="AB8:AD8"/>
    <mergeCell ref="AE8:AM8"/>
    <mergeCell ref="G7:I7"/>
    <mergeCell ref="J7:M7"/>
    <mergeCell ref="N7:X7"/>
    <mergeCell ref="Y7:AA7"/>
    <mergeCell ref="AB7:AD7"/>
    <mergeCell ref="AE7:AM7"/>
    <mergeCell ref="BL9:BW9"/>
    <mergeCell ref="G10:I10"/>
    <mergeCell ref="J10:M10"/>
    <mergeCell ref="N10:X10"/>
    <mergeCell ref="Y10:AA10"/>
    <mergeCell ref="AB10:AD10"/>
    <mergeCell ref="AE10:AM10"/>
    <mergeCell ref="G9:I9"/>
    <mergeCell ref="J9:M9"/>
    <mergeCell ref="N9:X9"/>
    <mergeCell ref="Y9:AA9"/>
    <mergeCell ref="AB9:AD9"/>
    <mergeCell ref="AE9:AM9"/>
    <mergeCell ref="G12:I12"/>
    <mergeCell ref="J12:M12"/>
    <mergeCell ref="N12:X12"/>
    <mergeCell ref="Y12:AA12"/>
    <mergeCell ref="AB12:AD12"/>
    <mergeCell ref="AE12:AM12"/>
    <mergeCell ref="G11:I11"/>
    <mergeCell ref="J11:M11"/>
    <mergeCell ref="N11:X11"/>
    <mergeCell ref="Y11:AA11"/>
    <mergeCell ref="AB11:AD11"/>
    <mergeCell ref="AE11:AM11"/>
    <mergeCell ref="G14:I14"/>
    <mergeCell ref="J14:M14"/>
    <mergeCell ref="N14:X14"/>
    <mergeCell ref="Y14:AA14"/>
    <mergeCell ref="AB14:AD14"/>
    <mergeCell ref="AE14:AM14"/>
    <mergeCell ref="G13:I13"/>
    <mergeCell ref="J13:M13"/>
    <mergeCell ref="N13:X13"/>
    <mergeCell ref="Y13:AA13"/>
    <mergeCell ref="AB13:AD13"/>
    <mergeCell ref="AE13:AM13"/>
    <mergeCell ref="G16:I16"/>
    <mergeCell ref="J16:M16"/>
    <mergeCell ref="N16:X16"/>
    <mergeCell ref="Y16:AA16"/>
    <mergeCell ref="AB16:AD16"/>
    <mergeCell ref="AE16:AM16"/>
    <mergeCell ref="G15:I15"/>
    <mergeCell ref="J15:M15"/>
    <mergeCell ref="N15:X15"/>
    <mergeCell ref="Y15:AA15"/>
    <mergeCell ref="AB15:AD15"/>
    <mergeCell ref="AE15:AM15"/>
    <mergeCell ref="G18:I18"/>
    <mergeCell ref="J18:M18"/>
    <mergeCell ref="N18:X18"/>
    <mergeCell ref="Y18:AA18"/>
    <mergeCell ref="AB18:AD18"/>
    <mergeCell ref="AE18:AM18"/>
    <mergeCell ref="G17:I17"/>
    <mergeCell ref="J17:M17"/>
    <mergeCell ref="N17:X17"/>
    <mergeCell ref="Y17:AA17"/>
    <mergeCell ref="AB17:AD17"/>
    <mergeCell ref="AE17:AM17"/>
    <mergeCell ref="G20:Z20"/>
    <mergeCell ref="G22:M22"/>
    <mergeCell ref="N22:V22"/>
    <mergeCell ref="W22:Z22"/>
    <mergeCell ref="AA22:AE22"/>
    <mergeCell ref="AF22:AH22"/>
    <mergeCell ref="G19:I19"/>
    <mergeCell ref="J19:M19"/>
    <mergeCell ref="N19:X19"/>
    <mergeCell ref="Y19:AA19"/>
    <mergeCell ref="AB19:AD19"/>
    <mergeCell ref="AE19:AM19"/>
    <mergeCell ref="I25:M25"/>
    <mergeCell ref="O25:S25"/>
    <mergeCell ref="U25:Y25"/>
    <mergeCell ref="AA25:AE25"/>
    <mergeCell ref="AG25:AK25"/>
    <mergeCell ref="AI22:AL22"/>
    <mergeCell ref="I24:M24"/>
    <mergeCell ref="N24:N25"/>
    <mergeCell ref="O24:S24"/>
    <mergeCell ref="T24:T25"/>
    <mergeCell ref="U24:Y24"/>
    <mergeCell ref="Z24:Z25"/>
    <mergeCell ref="AA24:AE24"/>
    <mergeCell ref="AF24:AF25"/>
    <mergeCell ref="AG24:AK24"/>
  </mergeCells>
  <phoneticPr fontId="2"/>
  <pageMargins left="0.98425196850393704" right="0" top="0.74803149606299213" bottom="0.74803149606299213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8477-04C8-450C-A7B9-6A33F60CE20C}">
  <dimension ref="A1:CE2"/>
  <sheetViews>
    <sheetView workbookViewId="0">
      <selection sqref="A1:B1048576"/>
    </sheetView>
  </sheetViews>
  <sheetFormatPr defaultRowHeight="13.5" x14ac:dyDescent="0.15"/>
  <cols>
    <col min="1" max="1" width="12.25" bestFit="1" customWidth="1"/>
    <col min="2" max="2" width="42.75" bestFit="1" customWidth="1"/>
    <col min="3" max="3" width="12.25" bestFit="1" customWidth="1"/>
    <col min="4" max="5" width="17" bestFit="1" customWidth="1"/>
    <col min="6" max="6" width="25" bestFit="1" customWidth="1"/>
    <col min="7" max="7" width="14.625" bestFit="1" customWidth="1"/>
    <col min="8" max="8" width="8" bestFit="1" customWidth="1"/>
    <col min="9" max="9" width="12.25" bestFit="1" customWidth="1"/>
    <col min="10" max="11" width="11.625" bestFit="1" customWidth="1"/>
    <col min="12" max="12" width="8" bestFit="1" customWidth="1"/>
    <col min="13" max="13" width="10.125" bestFit="1" customWidth="1"/>
    <col min="14" max="14" width="12.25" bestFit="1" customWidth="1"/>
    <col min="15" max="15" width="17" bestFit="1" customWidth="1"/>
    <col min="16" max="16" width="19.375" bestFit="1" customWidth="1"/>
    <col min="17" max="17" width="24" bestFit="1" customWidth="1"/>
    <col min="18" max="20" width="17" bestFit="1" customWidth="1"/>
    <col min="21" max="21" width="28.75" bestFit="1" customWidth="1"/>
    <col min="22" max="22" width="14.625" bestFit="1" customWidth="1"/>
    <col min="23" max="23" width="10.125" bestFit="1" customWidth="1"/>
    <col min="24" max="24" width="26.375" bestFit="1" customWidth="1"/>
    <col min="25" max="27" width="14.625" bestFit="1" customWidth="1"/>
    <col min="28" max="28" width="10.125" bestFit="1" customWidth="1"/>
    <col min="29" max="29" width="8" bestFit="1" customWidth="1"/>
    <col min="30" max="30" width="10.125" bestFit="1" customWidth="1"/>
    <col min="31" max="34" width="19.375" bestFit="1" customWidth="1"/>
    <col min="35" max="36" width="12.25" bestFit="1" customWidth="1"/>
    <col min="37" max="37" width="14.625" bestFit="1" customWidth="1"/>
    <col min="38" max="38" width="17" bestFit="1" customWidth="1"/>
    <col min="39" max="40" width="14.625" bestFit="1" customWidth="1"/>
    <col min="41" max="41" width="19.375" bestFit="1" customWidth="1"/>
    <col min="42" max="42" width="26.375" bestFit="1" customWidth="1"/>
    <col min="43" max="43" width="24" bestFit="1" customWidth="1"/>
    <col min="44" max="44" width="12.25" bestFit="1" customWidth="1"/>
    <col min="45" max="47" width="17" bestFit="1" customWidth="1"/>
    <col min="48" max="48" width="19.375" bestFit="1" customWidth="1"/>
    <col min="49" max="49" width="21.625" bestFit="1" customWidth="1"/>
    <col min="50" max="50" width="24" bestFit="1" customWidth="1"/>
    <col min="51" max="51" width="19.375" bestFit="1" customWidth="1"/>
    <col min="52" max="53" width="14.625" bestFit="1" customWidth="1"/>
    <col min="54" max="54" width="24" bestFit="1" customWidth="1"/>
    <col min="55" max="55" width="21.625" bestFit="1" customWidth="1"/>
    <col min="56" max="56" width="19.375" bestFit="1" customWidth="1"/>
    <col min="57" max="57" width="22" bestFit="1" customWidth="1"/>
    <col min="58" max="58" width="10.5" bestFit="1" customWidth="1"/>
    <col min="59" max="59" width="17" bestFit="1" customWidth="1"/>
    <col min="60" max="60" width="21.75" bestFit="1" customWidth="1"/>
    <col min="61" max="61" width="17.125" bestFit="1" customWidth="1"/>
    <col min="62" max="65" width="19.5" bestFit="1" customWidth="1"/>
    <col min="66" max="66" width="17" bestFit="1" customWidth="1"/>
    <col min="67" max="68" width="13.5" bestFit="1" customWidth="1"/>
    <col min="69" max="77" width="21.625" bestFit="1" customWidth="1"/>
    <col min="78" max="79" width="24" bestFit="1" customWidth="1"/>
    <col min="80" max="83" width="17" bestFit="1" customWidth="1"/>
  </cols>
  <sheetData>
    <row r="1" spans="1:8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</row>
    <row r="2" spans="1:83" x14ac:dyDescent="0.15">
      <c r="A2">
        <v>1</v>
      </c>
      <c r="B2" t="s">
        <v>576</v>
      </c>
      <c r="C2" t="s">
        <v>83</v>
      </c>
      <c r="D2" t="s">
        <v>83</v>
      </c>
      <c r="E2" t="s">
        <v>83</v>
      </c>
      <c r="F2" t="s">
        <v>577</v>
      </c>
      <c r="G2" t="s">
        <v>83</v>
      </c>
      <c r="H2" t="s">
        <v>83</v>
      </c>
      <c r="I2" t="s">
        <v>83</v>
      </c>
      <c r="J2" s="1">
        <v>44885</v>
      </c>
      <c r="K2" s="1">
        <v>44885</v>
      </c>
      <c r="L2" t="s">
        <v>83</v>
      </c>
      <c r="M2">
        <v>3</v>
      </c>
      <c r="N2">
        <v>4</v>
      </c>
      <c r="O2">
        <v>10</v>
      </c>
      <c r="P2">
        <v>8</v>
      </c>
      <c r="Q2">
        <v>7</v>
      </c>
      <c r="R2">
        <v>8</v>
      </c>
      <c r="S2">
        <v>3</v>
      </c>
      <c r="T2">
        <v>1</v>
      </c>
      <c r="U2">
        <v>1</v>
      </c>
      <c r="V2" t="b">
        <v>0</v>
      </c>
      <c r="W2" t="b">
        <v>0</v>
      </c>
      <c r="X2" t="b">
        <v>0</v>
      </c>
      <c r="Y2">
        <v>0</v>
      </c>
      <c r="Z2">
        <v>0</v>
      </c>
      <c r="AA2">
        <v>0</v>
      </c>
      <c r="AB2">
        <v>1</v>
      </c>
      <c r="AC2">
        <v>1</v>
      </c>
      <c r="AD2">
        <v>1</v>
      </c>
      <c r="AE2" t="b">
        <v>0</v>
      </c>
      <c r="AF2" t="s">
        <v>83</v>
      </c>
      <c r="AG2" t="s">
        <v>83</v>
      </c>
      <c r="AH2" t="s">
        <v>83</v>
      </c>
      <c r="AI2" t="b">
        <v>0</v>
      </c>
      <c r="AJ2">
        <v>1</v>
      </c>
      <c r="AK2">
        <v>1</v>
      </c>
      <c r="AL2">
        <v>1</v>
      </c>
      <c r="AM2">
        <v>2</v>
      </c>
      <c r="AN2" t="b">
        <v>0</v>
      </c>
      <c r="AO2" t="b">
        <v>1</v>
      </c>
      <c r="AP2">
        <v>1</v>
      </c>
      <c r="AQ2" t="b">
        <v>0</v>
      </c>
      <c r="AR2">
        <v>2</v>
      </c>
      <c r="AS2">
        <v>1</v>
      </c>
      <c r="AT2">
        <v>1</v>
      </c>
      <c r="AU2">
        <v>1</v>
      </c>
      <c r="AV2">
        <v>1</v>
      </c>
      <c r="AW2">
        <v>1</v>
      </c>
      <c r="AX2">
        <v>0</v>
      </c>
      <c r="AY2" t="b">
        <v>0</v>
      </c>
      <c r="AZ2">
        <v>1</v>
      </c>
      <c r="BA2">
        <v>3822606</v>
      </c>
      <c r="BB2" t="b">
        <v>0</v>
      </c>
      <c r="BC2">
        <v>2</v>
      </c>
      <c r="BD2" t="b">
        <v>0</v>
      </c>
      <c r="BE2" t="b">
        <v>0</v>
      </c>
      <c r="BF2" s="1">
        <v>45012</v>
      </c>
      <c r="BG2" t="b">
        <v>0</v>
      </c>
      <c r="BH2">
        <v>0</v>
      </c>
      <c r="BI2" s="1"/>
      <c r="BJ2">
        <v>15</v>
      </c>
      <c r="BK2">
        <v>18</v>
      </c>
      <c r="BL2">
        <v>14</v>
      </c>
      <c r="BM2">
        <v>17</v>
      </c>
      <c r="BN2" t="b">
        <v>0</v>
      </c>
      <c r="BO2">
        <v>2</v>
      </c>
      <c r="BP2">
        <v>3</v>
      </c>
      <c r="BQ2">
        <v>1</v>
      </c>
      <c r="BR2">
        <v>2</v>
      </c>
      <c r="BS2">
        <v>3</v>
      </c>
      <c r="BT2">
        <v>4</v>
      </c>
      <c r="BU2">
        <v>5</v>
      </c>
      <c r="BV2">
        <v>6</v>
      </c>
      <c r="BW2">
        <v>7</v>
      </c>
      <c r="BX2">
        <v>8</v>
      </c>
      <c r="BY2">
        <v>9</v>
      </c>
      <c r="BZ2">
        <v>10</v>
      </c>
      <c r="CA2">
        <v>0</v>
      </c>
      <c r="CB2" t="b">
        <v>0</v>
      </c>
      <c r="CC2" t="s">
        <v>83</v>
      </c>
      <c r="CD2" t="s">
        <v>83</v>
      </c>
      <c r="CE2" t="s">
        <v>83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094E2-712C-4FD7-885C-7AD59C72F504}">
  <dimension ref="A1:R34"/>
  <sheetViews>
    <sheetView workbookViewId="0">
      <selection sqref="A1:B1048576"/>
    </sheetView>
  </sheetViews>
  <sheetFormatPr defaultRowHeight="13.5" x14ac:dyDescent="0.15"/>
  <cols>
    <col min="1" max="2" width="12.25" bestFit="1" customWidth="1"/>
    <col min="3" max="3" width="19.375" bestFit="1" customWidth="1"/>
    <col min="4" max="4" width="8" bestFit="1" customWidth="1"/>
    <col min="5" max="9" width="14.625" bestFit="1" customWidth="1"/>
    <col min="10" max="10" width="11.625" bestFit="1" customWidth="1"/>
    <col min="11" max="11" width="8" bestFit="1" customWidth="1"/>
    <col min="12" max="12" width="21.625" bestFit="1" customWidth="1"/>
    <col min="13" max="14" width="17" bestFit="1" customWidth="1"/>
    <col min="15" max="15" width="10.125" bestFit="1" customWidth="1"/>
    <col min="16" max="16" width="12.25" bestFit="1" customWidth="1"/>
    <col min="17" max="17" width="14.625" bestFit="1" customWidth="1"/>
    <col min="18" max="18" width="8" bestFit="1" customWidth="1"/>
  </cols>
  <sheetData>
    <row r="1" spans="1:18" x14ac:dyDescent="0.15">
      <c r="A1" t="s">
        <v>0</v>
      </c>
      <c r="B1" t="s">
        <v>219</v>
      </c>
      <c r="C1" t="s">
        <v>220</v>
      </c>
      <c r="D1" t="s">
        <v>221</v>
      </c>
      <c r="E1" t="s">
        <v>222</v>
      </c>
      <c r="F1" t="s">
        <v>223</v>
      </c>
      <c r="G1" t="s">
        <v>224</v>
      </c>
      <c r="H1" t="s">
        <v>85</v>
      </c>
      <c r="I1" t="s">
        <v>225</v>
      </c>
      <c r="J1" t="s">
        <v>226</v>
      </c>
      <c r="K1" t="s">
        <v>227</v>
      </c>
      <c r="L1" t="s">
        <v>228</v>
      </c>
      <c r="M1" t="s">
        <v>229</v>
      </c>
      <c r="N1" t="s">
        <v>230</v>
      </c>
      <c r="O1" t="s">
        <v>231</v>
      </c>
      <c r="P1" t="s">
        <v>232</v>
      </c>
      <c r="Q1" t="s">
        <v>233</v>
      </c>
      <c r="R1" t="s">
        <v>11</v>
      </c>
    </row>
    <row r="2" spans="1:18" x14ac:dyDescent="0.15">
      <c r="A2">
        <v>1</v>
      </c>
      <c r="B2">
        <v>1</v>
      </c>
      <c r="C2">
        <v>1</v>
      </c>
      <c r="D2">
        <v>1</v>
      </c>
      <c r="E2">
        <v>5</v>
      </c>
      <c r="F2">
        <v>5</v>
      </c>
      <c r="G2">
        <v>0</v>
      </c>
      <c r="H2">
        <v>2</v>
      </c>
      <c r="I2">
        <v>3</v>
      </c>
      <c r="J2" s="1">
        <v>44885</v>
      </c>
      <c r="K2" t="s">
        <v>83</v>
      </c>
      <c r="L2">
        <v>0</v>
      </c>
      <c r="M2">
        <v>0</v>
      </c>
      <c r="N2" t="b">
        <v>0</v>
      </c>
      <c r="O2">
        <v>0</v>
      </c>
      <c r="P2">
        <v>0</v>
      </c>
      <c r="Q2">
        <v>1</v>
      </c>
      <c r="R2" t="s">
        <v>83</v>
      </c>
    </row>
    <row r="3" spans="1:18" x14ac:dyDescent="0.15">
      <c r="A3">
        <v>1</v>
      </c>
      <c r="B3">
        <v>2</v>
      </c>
      <c r="C3">
        <v>2</v>
      </c>
      <c r="D3">
        <v>2</v>
      </c>
      <c r="E3">
        <v>5</v>
      </c>
      <c r="F3">
        <v>5</v>
      </c>
      <c r="G3">
        <v>0</v>
      </c>
      <c r="H3">
        <v>1</v>
      </c>
      <c r="I3">
        <v>3</v>
      </c>
      <c r="J3" s="1">
        <v>44885</v>
      </c>
      <c r="K3" t="s">
        <v>83</v>
      </c>
      <c r="L3">
        <v>0</v>
      </c>
      <c r="M3">
        <v>0</v>
      </c>
      <c r="N3" t="b">
        <v>0</v>
      </c>
      <c r="O3">
        <v>0</v>
      </c>
      <c r="P3">
        <v>0</v>
      </c>
      <c r="Q3">
        <v>1</v>
      </c>
      <c r="R3" t="s">
        <v>83</v>
      </c>
    </row>
    <row r="4" spans="1:18" x14ac:dyDescent="0.15">
      <c r="A4">
        <v>1</v>
      </c>
      <c r="B4">
        <v>3</v>
      </c>
      <c r="C4">
        <v>3</v>
      </c>
      <c r="D4">
        <v>15</v>
      </c>
      <c r="E4">
        <v>1</v>
      </c>
      <c r="F4">
        <v>2</v>
      </c>
      <c r="G4">
        <v>0</v>
      </c>
      <c r="H4">
        <v>2</v>
      </c>
      <c r="I4">
        <v>3</v>
      </c>
      <c r="J4" s="1">
        <v>44885</v>
      </c>
      <c r="K4" t="s">
        <v>83</v>
      </c>
      <c r="L4">
        <v>0</v>
      </c>
      <c r="M4">
        <v>0</v>
      </c>
      <c r="N4" t="b">
        <v>0</v>
      </c>
      <c r="O4">
        <v>0</v>
      </c>
      <c r="P4">
        <v>0</v>
      </c>
      <c r="Q4">
        <v>1</v>
      </c>
      <c r="R4" t="s">
        <v>83</v>
      </c>
    </row>
    <row r="5" spans="1:18" x14ac:dyDescent="0.15">
      <c r="A5">
        <v>1</v>
      </c>
      <c r="B5">
        <v>4</v>
      </c>
      <c r="C5">
        <v>4</v>
      </c>
      <c r="D5">
        <v>15</v>
      </c>
      <c r="E5">
        <v>1</v>
      </c>
      <c r="F5">
        <v>2</v>
      </c>
      <c r="G5">
        <v>0</v>
      </c>
      <c r="H5">
        <v>1</v>
      </c>
      <c r="I5">
        <v>3</v>
      </c>
      <c r="J5" s="1">
        <v>44885</v>
      </c>
      <c r="K5" t="s">
        <v>83</v>
      </c>
      <c r="L5">
        <v>0</v>
      </c>
      <c r="M5">
        <v>0</v>
      </c>
      <c r="N5" t="b">
        <v>0</v>
      </c>
      <c r="O5">
        <v>0</v>
      </c>
      <c r="P5">
        <v>0</v>
      </c>
      <c r="Q5">
        <v>1</v>
      </c>
      <c r="R5" t="s">
        <v>83</v>
      </c>
    </row>
    <row r="6" spans="1:18" x14ac:dyDescent="0.15">
      <c r="A6">
        <v>1</v>
      </c>
      <c r="B6">
        <v>5</v>
      </c>
      <c r="C6">
        <v>5</v>
      </c>
      <c r="D6">
        <v>5</v>
      </c>
      <c r="E6">
        <v>1</v>
      </c>
      <c r="F6">
        <v>4</v>
      </c>
      <c r="G6">
        <v>0</v>
      </c>
      <c r="H6">
        <v>2</v>
      </c>
      <c r="I6">
        <v>3</v>
      </c>
      <c r="J6" s="1">
        <v>44885</v>
      </c>
      <c r="K6" t="s">
        <v>83</v>
      </c>
      <c r="L6">
        <v>0</v>
      </c>
      <c r="M6">
        <v>0</v>
      </c>
      <c r="N6" t="b">
        <v>0</v>
      </c>
      <c r="O6">
        <v>0</v>
      </c>
      <c r="P6">
        <v>0</v>
      </c>
      <c r="Q6">
        <v>1</v>
      </c>
      <c r="R6" t="s">
        <v>83</v>
      </c>
    </row>
    <row r="7" spans="1:18" x14ac:dyDescent="0.15">
      <c r="A7">
        <v>1</v>
      </c>
      <c r="B7">
        <v>6</v>
      </c>
      <c r="C7">
        <v>6</v>
      </c>
      <c r="D7">
        <v>6</v>
      </c>
      <c r="E7">
        <v>1</v>
      </c>
      <c r="F7">
        <v>4</v>
      </c>
      <c r="G7">
        <v>0</v>
      </c>
      <c r="H7">
        <v>1</v>
      </c>
      <c r="I7">
        <v>3</v>
      </c>
      <c r="J7" s="1">
        <v>44885</v>
      </c>
      <c r="K7" t="s">
        <v>83</v>
      </c>
      <c r="L7">
        <v>0</v>
      </c>
      <c r="M7">
        <v>0</v>
      </c>
      <c r="N7" t="b">
        <v>0</v>
      </c>
      <c r="O7">
        <v>0</v>
      </c>
      <c r="P7">
        <v>0</v>
      </c>
      <c r="Q7">
        <v>1</v>
      </c>
      <c r="R7" t="s">
        <v>83</v>
      </c>
    </row>
    <row r="8" spans="1:18" x14ac:dyDescent="0.15">
      <c r="A8">
        <v>1</v>
      </c>
      <c r="B8">
        <v>7</v>
      </c>
      <c r="C8">
        <v>7</v>
      </c>
      <c r="D8">
        <v>5</v>
      </c>
      <c r="E8">
        <v>2</v>
      </c>
      <c r="F8">
        <v>2</v>
      </c>
      <c r="G8">
        <v>0</v>
      </c>
      <c r="H8">
        <v>2</v>
      </c>
      <c r="I8">
        <v>3</v>
      </c>
      <c r="J8" s="1">
        <v>44885</v>
      </c>
      <c r="K8" t="s">
        <v>83</v>
      </c>
      <c r="L8">
        <v>0</v>
      </c>
      <c r="M8">
        <v>0</v>
      </c>
      <c r="N8" t="b">
        <v>0</v>
      </c>
      <c r="O8">
        <v>0</v>
      </c>
      <c r="P8">
        <v>0</v>
      </c>
      <c r="Q8">
        <v>1</v>
      </c>
      <c r="R8" t="s">
        <v>83</v>
      </c>
    </row>
    <row r="9" spans="1:18" x14ac:dyDescent="0.15">
      <c r="A9">
        <v>1</v>
      </c>
      <c r="B9">
        <v>8</v>
      </c>
      <c r="C9">
        <v>8</v>
      </c>
      <c r="D9">
        <v>4</v>
      </c>
      <c r="E9">
        <v>2</v>
      </c>
      <c r="F9">
        <v>2</v>
      </c>
      <c r="G9">
        <v>0</v>
      </c>
      <c r="H9">
        <v>1</v>
      </c>
      <c r="I9">
        <v>3</v>
      </c>
      <c r="J9" s="1">
        <v>44885</v>
      </c>
      <c r="K9" t="s">
        <v>83</v>
      </c>
      <c r="L9">
        <v>0</v>
      </c>
      <c r="M9">
        <v>0</v>
      </c>
      <c r="N9" t="b">
        <v>0</v>
      </c>
      <c r="O9">
        <v>0</v>
      </c>
      <c r="P9">
        <v>0</v>
      </c>
      <c r="Q9">
        <v>1</v>
      </c>
      <c r="R9" t="s">
        <v>83</v>
      </c>
    </row>
    <row r="10" spans="1:18" x14ac:dyDescent="0.15">
      <c r="A10">
        <v>1</v>
      </c>
      <c r="B10">
        <v>9</v>
      </c>
      <c r="C10">
        <v>9</v>
      </c>
      <c r="D10">
        <v>1</v>
      </c>
      <c r="E10">
        <v>2</v>
      </c>
      <c r="F10">
        <v>4</v>
      </c>
      <c r="G10">
        <v>0</v>
      </c>
      <c r="H10">
        <v>2</v>
      </c>
      <c r="I10">
        <v>3</v>
      </c>
      <c r="J10" s="1">
        <v>44885</v>
      </c>
      <c r="K10" t="s">
        <v>83</v>
      </c>
      <c r="L10">
        <v>0</v>
      </c>
      <c r="M10">
        <v>0</v>
      </c>
      <c r="N10" t="b">
        <v>0</v>
      </c>
      <c r="O10">
        <v>0</v>
      </c>
      <c r="P10">
        <v>0</v>
      </c>
      <c r="Q10">
        <v>1</v>
      </c>
      <c r="R10" t="s">
        <v>83</v>
      </c>
    </row>
    <row r="11" spans="1:18" x14ac:dyDescent="0.15">
      <c r="A11">
        <v>1</v>
      </c>
      <c r="B11">
        <v>10</v>
      </c>
      <c r="C11">
        <v>10</v>
      </c>
      <c r="D11">
        <v>2</v>
      </c>
      <c r="E11">
        <v>2</v>
      </c>
      <c r="F11">
        <v>4</v>
      </c>
      <c r="G11">
        <v>0</v>
      </c>
      <c r="H11">
        <v>1</v>
      </c>
      <c r="I11">
        <v>3</v>
      </c>
      <c r="J11" s="1">
        <v>44885</v>
      </c>
      <c r="K11" t="s">
        <v>83</v>
      </c>
      <c r="L11">
        <v>0</v>
      </c>
      <c r="M11">
        <v>0</v>
      </c>
      <c r="N11" t="b">
        <v>0</v>
      </c>
      <c r="O11">
        <v>0</v>
      </c>
      <c r="P11">
        <v>0</v>
      </c>
      <c r="Q11">
        <v>1</v>
      </c>
      <c r="R11" t="s">
        <v>83</v>
      </c>
    </row>
    <row r="12" spans="1:18" x14ac:dyDescent="0.15">
      <c r="A12">
        <v>1</v>
      </c>
      <c r="B12">
        <v>11</v>
      </c>
      <c r="C12">
        <v>11</v>
      </c>
      <c r="D12">
        <v>4</v>
      </c>
      <c r="E12">
        <v>3</v>
      </c>
      <c r="F12">
        <v>2</v>
      </c>
      <c r="G12">
        <v>0</v>
      </c>
      <c r="H12">
        <v>2</v>
      </c>
      <c r="I12">
        <v>3</v>
      </c>
      <c r="J12" s="1">
        <v>44885</v>
      </c>
      <c r="K12" t="s">
        <v>83</v>
      </c>
      <c r="L12">
        <v>0</v>
      </c>
      <c r="M12">
        <v>0</v>
      </c>
      <c r="N12" t="b">
        <v>0</v>
      </c>
      <c r="O12">
        <v>0</v>
      </c>
      <c r="P12">
        <v>0</v>
      </c>
      <c r="Q12">
        <v>1</v>
      </c>
      <c r="R12" t="s">
        <v>83</v>
      </c>
    </row>
    <row r="13" spans="1:18" x14ac:dyDescent="0.15">
      <c r="A13">
        <v>1</v>
      </c>
      <c r="B13">
        <v>12</v>
      </c>
      <c r="C13">
        <v>12</v>
      </c>
      <c r="D13">
        <v>5</v>
      </c>
      <c r="E13">
        <v>3</v>
      </c>
      <c r="F13">
        <v>2</v>
      </c>
      <c r="G13">
        <v>0</v>
      </c>
      <c r="H13">
        <v>1</v>
      </c>
      <c r="I13">
        <v>3</v>
      </c>
      <c r="J13" s="1">
        <v>44885</v>
      </c>
      <c r="K13" t="s">
        <v>83</v>
      </c>
      <c r="L13">
        <v>0</v>
      </c>
      <c r="M13">
        <v>0</v>
      </c>
      <c r="N13" t="b">
        <v>0</v>
      </c>
      <c r="O13">
        <v>0</v>
      </c>
      <c r="P13">
        <v>0</v>
      </c>
      <c r="Q13">
        <v>1</v>
      </c>
      <c r="R13" t="s">
        <v>83</v>
      </c>
    </row>
    <row r="14" spans="1:18" x14ac:dyDescent="0.15">
      <c r="A14">
        <v>1</v>
      </c>
      <c r="B14">
        <v>13</v>
      </c>
      <c r="C14">
        <v>13</v>
      </c>
      <c r="D14">
        <v>2</v>
      </c>
      <c r="E14">
        <v>3</v>
      </c>
      <c r="F14">
        <v>4</v>
      </c>
      <c r="G14">
        <v>0</v>
      </c>
      <c r="H14">
        <v>2</v>
      </c>
      <c r="I14">
        <v>3</v>
      </c>
      <c r="J14" s="1">
        <v>44885</v>
      </c>
      <c r="K14" t="s">
        <v>83</v>
      </c>
      <c r="L14">
        <v>0</v>
      </c>
      <c r="M14">
        <v>0</v>
      </c>
      <c r="N14" t="b">
        <v>0</v>
      </c>
      <c r="O14">
        <v>0</v>
      </c>
      <c r="P14">
        <v>0</v>
      </c>
      <c r="Q14">
        <v>1</v>
      </c>
      <c r="R14" t="s">
        <v>83</v>
      </c>
    </row>
    <row r="15" spans="1:18" x14ac:dyDescent="0.15">
      <c r="A15">
        <v>1</v>
      </c>
      <c r="B15">
        <v>14</v>
      </c>
      <c r="C15">
        <v>14</v>
      </c>
      <c r="D15">
        <v>2</v>
      </c>
      <c r="E15">
        <v>3</v>
      </c>
      <c r="F15">
        <v>4</v>
      </c>
      <c r="G15">
        <v>0</v>
      </c>
      <c r="H15">
        <v>1</v>
      </c>
      <c r="I15">
        <v>3</v>
      </c>
      <c r="J15" s="1">
        <v>44885</v>
      </c>
      <c r="K15" t="s">
        <v>83</v>
      </c>
      <c r="L15">
        <v>0</v>
      </c>
      <c r="M15">
        <v>0</v>
      </c>
      <c r="N15" t="b">
        <v>0</v>
      </c>
      <c r="O15">
        <v>0</v>
      </c>
      <c r="P15">
        <v>0</v>
      </c>
      <c r="Q15">
        <v>1</v>
      </c>
      <c r="R15" t="s">
        <v>83</v>
      </c>
    </row>
    <row r="16" spans="1:18" x14ac:dyDescent="0.15">
      <c r="A16">
        <v>1</v>
      </c>
      <c r="B16">
        <v>15</v>
      </c>
      <c r="C16">
        <v>15</v>
      </c>
      <c r="D16">
        <v>7</v>
      </c>
      <c r="E16">
        <v>4</v>
      </c>
      <c r="F16">
        <v>2</v>
      </c>
      <c r="G16">
        <v>0</v>
      </c>
      <c r="H16">
        <v>2</v>
      </c>
      <c r="I16">
        <v>3</v>
      </c>
      <c r="J16" s="1">
        <v>44885</v>
      </c>
      <c r="K16" t="s">
        <v>83</v>
      </c>
      <c r="L16">
        <v>0</v>
      </c>
      <c r="M16">
        <v>0</v>
      </c>
      <c r="N16" t="b">
        <v>0</v>
      </c>
      <c r="O16">
        <v>0</v>
      </c>
      <c r="P16">
        <v>0</v>
      </c>
      <c r="Q16">
        <v>1</v>
      </c>
      <c r="R16" t="s">
        <v>83</v>
      </c>
    </row>
    <row r="17" spans="1:18" x14ac:dyDescent="0.15">
      <c r="A17">
        <v>1</v>
      </c>
      <c r="B17">
        <v>16</v>
      </c>
      <c r="C17">
        <v>16</v>
      </c>
      <c r="D17">
        <v>6</v>
      </c>
      <c r="E17">
        <v>4</v>
      </c>
      <c r="F17">
        <v>2</v>
      </c>
      <c r="G17">
        <v>0</v>
      </c>
      <c r="H17">
        <v>1</v>
      </c>
      <c r="I17">
        <v>3</v>
      </c>
      <c r="J17" s="1">
        <v>44885</v>
      </c>
      <c r="K17" t="s">
        <v>83</v>
      </c>
      <c r="L17">
        <v>0</v>
      </c>
      <c r="M17">
        <v>0</v>
      </c>
      <c r="N17" t="b">
        <v>0</v>
      </c>
      <c r="O17">
        <v>0</v>
      </c>
      <c r="P17">
        <v>0</v>
      </c>
      <c r="Q17">
        <v>1</v>
      </c>
      <c r="R17" t="s">
        <v>83</v>
      </c>
    </row>
    <row r="18" spans="1:18" x14ac:dyDescent="0.15">
      <c r="A18">
        <v>1</v>
      </c>
      <c r="B18">
        <v>17</v>
      </c>
      <c r="C18">
        <v>17</v>
      </c>
      <c r="D18">
        <v>1</v>
      </c>
      <c r="E18">
        <v>4</v>
      </c>
      <c r="F18">
        <v>4</v>
      </c>
      <c r="G18">
        <v>0</v>
      </c>
      <c r="H18">
        <v>2</v>
      </c>
      <c r="I18">
        <v>3</v>
      </c>
      <c r="J18" s="1">
        <v>44885</v>
      </c>
      <c r="K18" t="s">
        <v>83</v>
      </c>
      <c r="L18">
        <v>0</v>
      </c>
      <c r="M18">
        <v>0</v>
      </c>
      <c r="N18" t="b">
        <v>0</v>
      </c>
      <c r="O18">
        <v>0</v>
      </c>
      <c r="P18">
        <v>0</v>
      </c>
      <c r="Q18">
        <v>1</v>
      </c>
      <c r="R18" t="s">
        <v>83</v>
      </c>
    </row>
    <row r="19" spans="1:18" x14ac:dyDescent="0.15">
      <c r="A19">
        <v>1</v>
      </c>
      <c r="B19">
        <v>18</v>
      </c>
      <c r="C19">
        <v>18</v>
      </c>
      <c r="D19">
        <v>1</v>
      </c>
      <c r="E19">
        <v>4</v>
      </c>
      <c r="F19">
        <v>4</v>
      </c>
      <c r="G19">
        <v>0</v>
      </c>
      <c r="H19">
        <v>1</v>
      </c>
      <c r="I19">
        <v>3</v>
      </c>
      <c r="J19" s="1">
        <v>44885</v>
      </c>
      <c r="K19" t="s">
        <v>83</v>
      </c>
      <c r="L19">
        <v>0</v>
      </c>
      <c r="M19">
        <v>0</v>
      </c>
      <c r="N19" t="b">
        <v>0</v>
      </c>
      <c r="O19">
        <v>0</v>
      </c>
      <c r="P19">
        <v>0</v>
      </c>
      <c r="Q19">
        <v>1</v>
      </c>
      <c r="R19" t="s">
        <v>83</v>
      </c>
    </row>
    <row r="20" spans="1:18" x14ac:dyDescent="0.15">
      <c r="A20">
        <v>1</v>
      </c>
      <c r="B20">
        <v>19</v>
      </c>
      <c r="C20">
        <v>19</v>
      </c>
      <c r="D20">
        <v>1</v>
      </c>
      <c r="E20">
        <v>1</v>
      </c>
      <c r="F20">
        <v>6</v>
      </c>
      <c r="G20">
        <v>0</v>
      </c>
      <c r="H20">
        <v>2</v>
      </c>
      <c r="I20">
        <v>3</v>
      </c>
      <c r="J20" s="1">
        <v>44885</v>
      </c>
      <c r="K20" t="s">
        <v>83</v>
      </c>
      <c r="L20">
        <v>0</v>
      </c>
      <c r="M20">
        <v>0</v>
      </c>
      <c r="N20" t="b">
        <v>0</v>
      </c>
      <c r="O20">
        <v>0</v>
      </c>
      <c r="P20">
        <v>0</v>
      </c>
      <c r="Q20">
        <v>1</v>
      </c>
      <c r="R20" t="s">
        <v>83</v>
      </c>
    </row>
    <row r="21" spans="1:18" x14ac:dyDescent="0.15">
      <c r="A21">
        <v>1</v>
      </c>
      <c r="B21">
        <v>20</v>
      </c>
      <c r="C21">
        <v>21</v>
      </c>
      <c r="D21">
        <v>1</v>
      </c>
      <c r="E21">
        <v>1</v>
      </c>
      <c r="F21">
        <v>7</v>
      </c>
      <c r="G21">
        <v>0</v>
      </c>
      <c r="H21">
        <v>1</v>
      </c>
      <c r="I21">
        <v>3</v>
      </c>
      <c r="J21" s="1">
        <v>44885</v>
      </c>
      <c r="K21" t="s">
        <v>83</v>
      </c>
      <c r="L21">
        <v>0</v>
      </c>
      <c r="M21">
        <v>0</v>
      </c>
      <c r="N21" t="b">
        <v>0</v>
      </c>
      <c r="O21">
        <v>0</v>
      </c>
      <c r="P21">
        <v>0</v>
      </c>
      <c r="Q21">
        <v>1</v>
      </c>
      <c r="R21" t="s">
        <v>83</v>
      </c>
    </row>
    <row r="22" spans="1:18" x14ac:dyDescent="0.15">
      <c r="A22">
        <v>1</v>
      </c>
      <c r="B22">
        <v>21</v>
      </c>
      <c r="C22">
        <v>22</v>
      </c>
      <c r="D22">
        <v>5</v>
      </c>
      <c r="E22">
        <v>5</v>
      </c>
      <c r="F22">
        <v>4</v>
      </c>
      <c r="G22">
        <v>0</v>
      </c>
      <c r="H22">
        <v>2</v>
      </c>
      <c r="I22">
        <v>3</v>
      </c>
      <c r="J22" s="1">
        <v>44885</v>
      </c>
      <c r="K22" t="s">
        <v>83</v>
      </c>
      <c r="L22">
        <v>0</v>
      </c>
      <c r="M22">
        <v>0</v>
      </c>
      <c r="N22" t="b">
        <v>0</v>
      </c>
      <c r="O22">
        <v>0</v>
      </c>
      <c r="P22">
        <v>0</v>
      </c>
      <c r="Q22">
        <v>1</v>
      </c>
      <c r="R22" t="s">
        <v>83</v>
      </c>
    </row>
    <row r="23" spans="1:18" x14ac:dyDescent="0.15">
      <c r="A23">
        <v>1</v>
      </c>
      <c r="B23">
        <v>22</v>
      </c>
      <c r="C23">
        <v>23</v>
      </c>
      <c r="D23">
        <v>4</v>
      </c>
      <c r="E23">
        <v>5</v>
      </c>
      <c r="F23">
        <v>4</v>
      </c>
      <c r="G23">
        <v>0</v>
      </c>
      <c r="H23">
        <v>1</v>
      </c>
      <c r="I23">
        <v>3</v>
      </c>
      <c r="J23" s="1">
        <v>44885</v>
      </c>
      <c r="K23" t="s">
        <v>83</v>
      </c>
      <c r="L23">
        <v>0</v>
      </c>
      <c r="M23">
        <v>0</v>
      </c>
      <c r="N23" t="b">
        <v>0</v>
      </c>
      <c r="O23">
        <v>0</v>
      </c>
      <c r="P23">
        <v>0</v>
      </c>
      <c r="Q23">
        <v>1</v>
      </c>
      <c r="R23" t="s">
        <v>83</v>
      </c>
    </row>
    <row r="24" spans="1:18" x14ac:dyDescent="0.15">
      <c r="A24">
        <v>1</v>
      </c>
      <c r="B24">
        <v>23</v>
      </c>
      <c r="C24">
        <v>24</v>
      </c>
      <c r="D24">
        <v>9</v>
      </c>
      <c r="E24">
        <v>1</v>
      </c>
      <c r="F24">
        <v>3</v>
      </c>
      <c r="G24">
        <v>0</v>
      </c>
      <c r="H24">
        <v>2</v>
      </c>
      <c r="I24">
        <v>3</v>
      </c>
      <c r="J24" s="1">
        <v>44885</v>
      </c>
      <c r="K24" t="s">
        <v>83</v>
      </c>
      <c r="L24">
        <v>0</v>
      </c>
      <c r="M24">
        <v>0</v>
      </c>
      <c r="N24" t="b">
        <v>0</v>
      </c>
      <c r="O24">
        <v>0</v>
      </c>
      <c r="P24">
        <v>0</v>
      </c>
      <c r="Q24">
        <v>1</v>
      </c>
      <c r="R24" t="s">
        <v>83</v>
      </c>
    </row>
    <row r="25" spans="1:18" x14ac:dyDescent="0.15">
      <c r="A25">
        <v>1</v>
      </c>
      <c r="B25">
        <v>24</v>
      </c>
      <c r="C25">
        <v>25</v>
      </c>
      <c r="D25">
        <v>10</v>
      </c>
      <c r="E25">
        <v>1</v>
      </c>
      <c r="F25">
        <v>3</v>
      </c>
      <c r="G25">
        <v>0</v>
      </c>
      <c r="H25">
        <v>1</v>
      </c>
      <c r="I25">
        <v>3</v>
      </c>
      <c r="J25" s="1">
        <v>44885</v>
      </c>
      <c r="K25" t="s">
        <v>83</v>
      </c>
      <c r="L25">
        <v>0</v>
      </c>
      <c r="M25">
        <v>0</v>
      </c>
      <c r="N25" t="b">
        <v>0</v>
      </c>
      <c r="O25">
        <v>0</v>
      </c>
      <c r="P25">
        <v>0</v>
      </c>
      <c r="Q25">
        <v>1</v>
      </c>
      <c r="R25" t="s">
        <v>83</v>
      </c>
    </row>
    <row r="26" spans="1:18" x14ac:dyDescent="0.15">
      <c r="A26">
        <v>1</v>
      </c>
      <c r="B26">
        <v>25</v>
      </c>
      <c r="C26">
        <v>26</v>
      </c>
      <c r="D26">
        <v>4</v>
      </c>
      <c r="E26">
        <v>2</v>
      </c>
      <c r="F26">
        <v>3</v>
      </c>
      <c r="G26">
        <v>0</v>
      </c>
      <c r="H26">
        <v>2</v>
      </c>
      <c r="I26">
        <v>3</v>
      </c>
      <c r="J26" s="1">
        <v>44885</v>
      </c>
      <c r="K26" t="s">
        <v>83</v>
      </c>
      <c r="L26">
        <v>0</v>
      </c>
      <c r="M26">
        <v>0</v>
      </c>
      <c r="N26" t="b">
        <v>0</v>
      </c>
      <c r="O26">
        <v>0</v>
      </c>
      <c r="P26">
        <v>0</v>
      </c>
      <c r="Q26">
        <v>1</v>
      </c>
      <c r="R26" t="s">
        <v>83</v>
      </c>
    </row>
    <row r="27" spans="1:18" x14ac:dyDescent="0.15">
      <c r="A27">
        <v>1</v>
      </c>
      <c r="B27">
        <v>26</v>
      </c>
      <c r="C27">
        <v>27</v>
      </c>
      <c r="D27">
        <v>3</v>
      </c>
      <c r="E27">
        <v>2</v>
      </c>
      <c r="F27">
        <v>3</v>
      </c>
      <c r="G27">
        <v>0</v>
      </c>
      <c r="H27">
        <v>1</v>
      </c>
      <c r="I27">
        <v>3</v>
      </c>
      <c r="J27" s="1">
        <v>44885</v>
      </c>
      <c r="K27" t="s">
        <v>83</v>
      </c>
      <c r="L27">
        <v>0</v>
      </c>
      <c r="M27">
        <v>0</v>
      </c>
      <c r="N27" t="b">
        <v>0</v>
      </c>
      <c r="O27">
        <v>0</v>
      </c>
      <c r="P27">
        <v>0</v>
      </c>
      <c r="Q27">
        <v>1</v>
      </c>
      <c r="R27" t="s">
        <v>83</v>
      </c>
    </row>
    <row r="28" spans="1:18" x14ac:dyDescent="0.15">
      <c r="A28">
        <v>1</v>
      </c>
      <c r="B28">
        <v>27</v>
      </c>
      <c r="C28">
        <v>28</v>
      </c>
      <c r="D28">
        <v>3</v>
      </c>
      <c r="E28">
        <v>3</v>
      </c>
      <c r="F28">
        <v>3</v>
      </c>
      <c r="G28">
        <v>0</v>
      </c>
      <c r="H28">
        <v>2</v>
      </c>
      <c r="I28">
        <v>3</v>
      </c>
      <c r="J28" s="1">
        <v>44885</v>
      </c>
      <c r="K28" t="s">
        <v>83</v>
      </c>
      <c r="L28">
        <v>0</v>
      </c>
      <c r="M28">
        <v>0</v>
      </c>
      <c r="N28" t="b">
        <v>0</v>
      </c>
      <c r="O28">
        <v>0</v>
      </c>
      <c r="P28">
        <v>0</v>
      </c>
      <c r="Q28">
        <v>1</v>
      </c>
      <c r="R28" t="s">
        <v>83</v>
      </c>
    </row>
    <row r="29" spans="1:18" x14ac:dyDescent="0.15">
      <c r="A29">
        <v>1</v>
      </c>
      <c r="B29">
        <v>28</v>
      </c>
      <c r="C29">
        <v>29</v>
      </c>
      <c r="D29">
        <v>5</v>
      </c>
      <c r="E29">
        <v>3</v>
      </c>
      <c r="F29">
        <v>3</v>
      </c>
      <c r="G29">
        <v>0</v>
      </c>
      <c r="H29">
        <v>1</v>
      </c>
      <c r="I29">
        <v>3</v>
      </c>
      <c r="J29" s="1">
        <v>44885</v>
      </c>
      <c r="K29" t="s">
        <v>83</v>
      </c>
      <c r="L29">
        <v>0</v>
      </c>
      <c r="M29">
        <v>0</v>
      </c>
      <c r="N29" t="b">
        <v>0</v>
      </c>
      <c r="O29">
        <v>0</v>
      </c>
      <c r="P29">
        <v>0</v>
      </c>
      <c r="Q29">
        <v>1</v>
      </c>
      <c r="R29" t="s">
        <v>83</v>
      </c>
    </row>
    <row r="30" spans="1:18" x14ac:dyDescent="0.15">
      <c r="A30">
        <v>1</v>
      </c>
      <c r="B30">
        <v>29</v>
      </c>
      <c r="C30">
        <v>30</v>
      </c>
      <c r="D30">
        <v>3</v>
      </c>
      <c r="E30">
        <v>4</v>
      </c>
      <c r="F30">
        <v>3</v>
      </c>
      <c r="G30">
        <v>0</v>
      </c>
      <c r="H30">
        <v>2</v>
      </c>
      <c r="I30">
        <v>3</v>
      </c>
      <c r="J30" s="1">
        <v>44885</v>
      </c>
      <c r="K30" t="s">
        <v>83</v>
      </c>
      <c r="L30">
        <v>0</v>
      </c>
      <c r="M30">
        <v>0</v>
      </c>
      <c r="N30" t="b">
        <v>0</v>
      </c>
      <c r="O30">
        <v>0</v>
      </c>
      <c r="P30">
        <v>0</v>
      </c>
      <c r="Q30">
        <v>1</v>
      </c>
      <c r="R30" t="s">
        <v>83</v>
      </c>
    </row>
    <row r="31" spans="1:18" x14ac:dyDescent="0.15">
      <c r="A31">
        <v>1</v>
      </c>
      <c r="B31">
        <v>30</v>
      </c>
      <c r="C31">
        <v>31</v>
      </c>
      <c r="D31">
        <v>3</v>
      </c>
      <c r="E31">
        <v>4</v>
      </c>
      <c r="F31">
        <v>3</v>
      </c>
      <c r="G31">
        <v>0</v>
      </c>
      <c r="H31">
        <v>1</v>
      </c>
      <c r="I31">
        <v>3</v>
      </c>
      <c r="J31" s="1">
        <v>44885</v>
      </c>
      <c r="K31" t="s">
        <v>83</v>
      </c>
      <c r="L31">
        <v>0</v>
      </c>
      <c r="M31">
        <v>0</v>
      </c>
      <c r="N31" t="b">
        <v>0</v>
      </c>
      <c r="O31">
        <v>0</v>
      </c>
      <c r="P31">
        <v>0</v>
      </c>
      <c r="Q31">
        <v>1</v>
      </c>
      <c r="R31" t="s">
        <v>83</v>
      </c>
    </row>
    <row r="32" spans="1:18" x14ac:dyDescent="0.15">
      <c r="A32">
        <v>1</v>
      </c>
      <c r="B32">
        <v>31</v>
      </c>
      <c r="C32">
        <v>32</v>
      </c>
      <c r="D32">
        <v>3</v>
      </c>
      <c r="E32">
        <v>1</v>
      </c>
      <c r="F32">
        <v>5</v>
      </c>
      <c r="G32">
        <v>0</v>
      </c>
      <c r="H32">
        <v>2</v>
      </c>
      <c r="I32">
        <v>3</v>
      </c>
      <c r="J32" s="1">
        <v>44885</v>
      </c>
      <c r="K32" t="s">
        <v>83</v>
      </c>
      <c r="L32">
        <v>0</v>
      </c>
      <c r="M32">
        <v>0</v>
      </c>
      <c r="N32" t="b">
        <v>0</v>
      </c>
      <c r="O32">
        <v>0</v>
      </c>
      <c r="P32">
        <v>0</v>
      </c>
      <c r="Q32">
        <v>1</v>
      </c>
      <c r="R32" t="s">
        <v>83</v>
      </c>
    </row>
    <row r="33" spans="1:18" x14ac:dyDescent="0.15">
      <c r="A33">
        <v>1</v>
      </c>
      <c r="B33">
        <v>32</v>
      </c>
      <c r="C33">
        <v>33</v>
      </c>
      <c r="D33">
        <v>3</v>
      </c>
      <c r="E33">
        <v>1</v>
      </c>
      <c r="F33">
        <v>5</v>
      </c>
      <c r="G33">
        <v>0</v>
      </c>
      <c r="H33">
        <v>1</v>
      </c>
      <c r="I33">
        <v>3</v>
      </c>
      <c r="J33" s="1">
        <v>44885</v>
      </c>
      <c r="K33" t="s">
        <v>83</v>
      </c>
      <c r="L33">
        <v>0</v>
      </c>
      <c r="M33">
        <v>0</v>
      </c>
      <c r="N33" t="b">
        <v>0</v>
      </c>
      <c r="O33">
        <v>0</v>
      </c>
      <c r="P33">
        <v>0</v>
      </c>
      <c r="Q33">
        <v>1</v>
      </c>
      <c r="R33" t="s">
        <v>83</v>
      </c>
    </row>
    <row r="34" spans="1:18" x14ac:dyDescent="0.15">
      <c r="A34">
        <v>1</v>
      </c>
      <c r="B34">
        <v>33</v>
      </c>
      <c r="C34">
        <v>20</v>
      </c>
      <c r="D34">
        <v>1</v>
      </c>
      <c r="E34">
        <v>1</v>
      </c>
      <c r="F34">
        <v>7</v>
      </c>
      <c r="G34">
        <v>0</v>
      </c>
      <c r="H34">
        <v>2</v>
      </c>
      <c r="I34">
        <v>3</v>
      </c>
      <c r="J34" s="1">
        <v>44885</v>
      </c>
      <c r="K34" t="s">
        <v>83</v>
      </c>
      <c r="L34">
        <v>0</v>
      </c>
      <c r="M34">
        <v>0</v>
      </c>
      <c r="N34" t="b">
        <v>0</v>
      </c>
      <c r="O34">
        <v>0</v>
      </c>
      <c r="P34">
        <v>0</v>
      </c>
      <c r="Q34">
        <v>1</v>
      </c>
      <c r="R34" t="s">
        <v>83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1D266-4398-4E33-A700-0E0213C9FFCA}">
  <dimension ref="A1:AX995"/>
  <sheetViews>
    <sheetView workbookViewId="0">
      <selection sqref="A1:B1048576"/>
    </sheetView>
  </sheetViews>
  <sheetFormatPr defaultRowHeight="13.5" x14ac:dyDescent="0.15"/>
  <cols>
    <col min="1" max="2" width="12.25" bestFit="1" customWidth="1"/>
    <col min="3" max="3" width="5.875" bestFit="1" customWidth="1"/>
    <col min="4" max="4" width="8" bestFit="1" customWidth="1"/>
    <col min="5" max="5" width="24" bestFit="1" customWidth="1"/>
    <col min="6" max="6" width="10.125" bestFit="1" customWidth="1"/>
    <col min="7" max="12" width="12.25" bestFit="1" customWidth="1"/>
    <col min="13" max="14" width="21.625" bestFit="1" customWidth="1"/>
    <col min="15" max="16" width="19.375" bestFit="1" customWidth="1"/>
    <col min="17" max="18" width="21.625" bestFit="1" customWidth="1"/>
    <col min="19" max="19" width="14.625" bestFit="1" customWidth="1"/>
    <col min="20" max="20" width="12.25" bestFit="1" customWidth="1"/>
    <col min="21" max="23" width="17" bestFit="1" customWidth="1"/>
    <col min="24" max="24" width="21.625" bestFit="1" customWidth="1"/>
    <col min="25" max="25" width="24" bestFit="1" customWidth="1"/>
    <col min="26" max="26" width="8" bestFit="1" customWidth="1"/>
    <col min="27" max="27" width="17" bestFit="1" customWidth="1"/>
    <col min="28" max="30" width="12.25" bestFit="1" customWidth="1"/>
    <col min="31" max="31" width="19.375" bestFit="1" customWidth="1"/>
    <col min="32" max="32" width="10.125" bestFit="1" customWidth="1"/>
    <col min="33" max="34" width="12.25" bestFit="1" customWidth="1"/>
    <col min="35" max="39" width="10.125" bestFit="1" customWidth="1"/>
    <col min="40" max="44" width="14.625" bestFit="1" customWidth="1"/>
    <col min="45" max="45" width="12.25" bestFit="1" customWidth="1"/>
    <col min="46" max="46" width="17.25" bestFit="1" customWidth="1"/>
    <col min="47" max="47" width="26.375" bestFit="1" customWidth="1"/>
    <col min="48" max="48" width="31.125" bestFit="1" customWidth="1"/>
    <col min="49" max="49" width="33.5" bestFit="1" customWidth="1"/>
    <col min="50" max="50" width="10.125" bestFit="1" customWidth="1"/>
  </cols>
  <sheetData>
    <row r="1" spans="1:50" x14ac:dyDescent="0.15">
      <c r="A1" t="s">
        <v>0</v>
      </c>
      <c r="B1" t="s">
        <v>219</v>
      </c>
      <c r="C1" t="s">
        <v>234</v>
      </c>
      <c r="D1" t="s">
        <v>457</v>
      </c>
      <c r="E1" t="s">
        <v>458</v>
      </c>
      <c r="F1" t="s">
        <v>459</v>
      </c>
      <c r="G1" t="s">
        <v>460</v>
      </c>
      <c r="H1" t="s">
        <v>84</v>
      </c>
      <c r="I1" t="s">
        <v>461</v>
      </c>
      <c r="J1" t="s">
        <v>462</v>
      </c>
      <c r="K1" t="s">
        <v>463</v>
      </c>
      <c r="L1" t="s">
        <v>464</v>
      </c>
      <c r="M1" t="s">
        <v>465</v>
      </c>
      <c r="N1" t="s">
        <v>466</v>
      </c>
      <c r="O1" t="s">
        <v>467</v>
      </c>
      <c r="P1" t="s">
        <v>468</v>
      </c>
      <c r="Q1" t="s">
        <v>469</v>
      </c>
      <c r="R1" t="s">
        <v>410</v>
      </c>
      <c r="S1" t="s">
        <v>470</v>
      </c>
      <c r="T1" t="s">
        <v>471</v>
      </c>
      <c r="U1" t="s">
        <v>472</v>
      </c>
      <c r="V1" t="s">
        <v>473</v>
      </c>
      <c r="W1" t="s">
        <v>474</v>
      </c>
      <c r="X1" t="s">
        <v>408</v>
      </c>
      <c r="Y1" t="s">
        <v>409</v>
      </c>
      <c r="Z1" t="s">
        <v>475</v>
      </c>
      <c r="AA1" t="s">
        <v>476</v>
      </c>
      <c r="AB1" t="s">
        <v>477</v>
      </c>
      <c r="AC1" t="s">
        <v>478</v>
      </c>
      <c r="AD1" t="s">
        <v>479</v>
      </c>
      <c r="AE1" t="s">
        <v>480</v>
      </c>
      <c r="AF1" t="s">
        <v>481</v>
      </c>
      <c r="AG1" t="s">
        <v>482</v>
      </c>
      <c r="AH1" t="s">
        <v>483</v>
      </c>
      <c r="AI1" t="s">
        <v>484</v>
      </c>
      <c r="AJ1" t="s">
        <v>485</v>
      </c>
      <c r="AK1" t="s">
        <v>486</v>
      </c>
      <c r="AL1" t="s">
        <v>487</v>
      </c>
      <c r="AM1" t="s">
        <v>488</v>
      </c>
      <c r="AN1" t="s">
        <v>489</v>
      </c>
      <c r="AO1" t="s">
        <v>490</v>
      </c>
      <c r="AP1" t="s">
        <v>491</v>
      </c>
      <c r="AQ1" t="s">
        <v>492</v>
      </c>
      <c r="AR1" t="s">
        <v>493</v>
      </c>
      <c r="AS1" t="s">
        <v>412</v>
      </c>
      <c r="AT1" t="s">
        <v>494</v>
      </c>
      <c r="AU1" t="s">
        <v>495</v>
      </c>
      <c r="AV1" t="s">
        <v>496</v>
      </c>
      <c r="AW1" t="s">
        <v>497</v>
      </c>
      <c r="AX1" t="s">
        <v>498</v>
      </c>
    </row>
    <row r="2" spans="1:50" x14ac:dyDescent="0.15">
      <c r="A2">
        <v>1</v>
      </c>
      <c r="B2">
        <v>1</v>
      </c>
      <c r="C2">
        <v>1</v>
      </c>
      <c r="D2">
        <v>1</v>
      </c>
      <c r="E2">
        <v>0</v>
      </c>
      <c r="F2" s="148" t="s">
        <v>83</v>
      </c>
      <c r="G2" s="148" t="s">
        <v>83</v>
      </c>
      <c r="H2">
        <v>0</v>
      </c>
      <c r="I2">
        <v>0</v>
      </c>
      <c r="J2">
        <v>0</v>
      </c>
      <c r="K2">
        <v>0</v>
      </c>
      <c r="L2">
        <v>0</v>
      </c>
      <c r="M2" s="148" t="s">
        <v>83</v>
      </c>
      <c r="N2" s="148" t="s">
        <v>83</v>
      </c>
      <c r="O2" s="148" t="s">
        <v>83</v>
      </c>
      <c r="P2" s="148" t="s">
        <v>83</v>
      </c>
      <c r="Q2" s="148" t="s">
        <v>83</v>
      </c>
      <c r="R2" s="148" t="s">
        <v>83</v>
      </c>
      <c r="S2" s="148" t="s">
        <v>83</v>
      </c>
      <c r="T2">
        <v>0</v>
      </c>
      <c r="U2" s="148" t="s">
        <v>83</v>
      </c>
      <c r="V2" s="148" t="s">
        <v>83</v>
      </c>
      <c r="W2" s="148" t="s">
        <v>83</v>
      </c>
      <c r="X2">
        <v>0</v>
      </c>
      <c r="Y2">
        <v>0</v>
      </c>
      <c r="Z2" s="148" t="s">
        <v>83</v>
      </c>
      <c r="AA2" s="148" t="s">
        <v>83</v>
      </c>
      <c r="AB2" s="148" t="s">
        <v>83</v>
      </c>
      <c r="AC2" s="148" t="s">
        <v>83</v>
      </c>
      <c r="AD2" s="148" t="s">
        <v>83</v>
      </c>
      <c r="AE2">
        <v>0</v>
      </c>
      <c r="AF2" s="148" t="s">
        <v>83</v>
      </c>
      <c r="AG2">
        <v>0</v>
      </c>
      <c r="AH2" s="148" t="s">
        <v>83</v>
      </c>
      <c r="AI2" s="148" t="s">
        <v>83</v>
      </c>
      <c r="AJ2" s="148" t="s">
        <v>83</v>
      </c>
      <c r="AK2" s="148" t="s">
        <v>83</v>
      </c>
      <c r="AL2" s="148" t="s">
        <v>83</v>
      </c>
      <c r="AM2" s="148" t="s">
        <v>83</v>
      </c>
      <c r="AN2" s="148" t="s">
        <v>83</v>
      </c>
      <c r="AO2" s="148" t="s">
        <v>83</v>
      </c>
      <c r="AP2" s="148" t="s">
        <v>83</v>
      </c>
      <c r="AQ2" s="148" t="s">
        <v>83</v>
      </c>
      <c r="AR2" s="148" t="s">
        <v>83</v>
      </c>
      <c r="AS2">
        <v>0</v>
      </c>
      <c r="AT2" s="148" t="s">
        <v>83</v>
      </c>
      <c r="AU2" s="148" t="s">
        <v>83</v>
      </c>
      <c r="AV2">
        <v>0</v>
      </c>
      <c r="AW2">
        <v>0</v>
      </c>
      <c r="AX2" s="148" t="s">
        <v>83</v>
      </c>
    </row>
    <row r="3" spans="1:50" x14ac:dyDescent="0.15">
      <c r="A3">
        <v>1</v>
      </c>
      <c r="B3">
        <v>1</v>
      </c>
      <c r="C3">
        <v>1</v>
      </c>
      <c r="D3">
        <v>2</v>
      </c>
      <c r="E3">
        <v>0</v>
      </c>
      <c r="F3" s="148" t="s">
        <v>83</v>
      </c>
      <c r="G3" s="148" t="s">
        <v>83</v>
      </c>
      <c r="H3">
        <v>0</v>
      </c>
      <c r="I3">
        <v>0</v>
      </c>
      <c r="J3">
        <v>0</v>
      </c>
      <c r="K3">
        <v>0</v>
      </c>
      <c r="L3">
        <v>0</v>
      </c>
      <c r="M3" s="148" t="s">
        <v>83</v>
      </c>
      <c r="N3" s="148" t="s">
        <v>83</v>
      </c>
      <c r="O3" s="148" t="s">
        <v>83</v>
      </c>
      <c r="P3" s="148" t="s">
        <v>83</v>
      </c>
      <c r="Q3" s="148" t="s">
        <v>83</v>
      </c>
      <c r="R3" s="148" t="s">
        <v>83</v>
      </c>
      <c r="S3" s="148" t="s">
        <v>83</v>
      </c>
      <c r="T3">
        <v>0</v>
      </c>
      <c r="U3" s="148" t="s">
        <v>83</v>
      </c>
      <c r="V3" s="148" t="s">
        <v>83</v>
      </c>
      <c r="W3" s="148" t="s">
        <v>83</v>
      </c>
      <c r="X3">
        <v>0</v>
      </c>
      <c r="Y3">
        <v>0</v>
      </c>
      <c r="Z3" s="148" t="s">
        <v>83</v>
      </c>
      <c r="AA3" s="148" t="s">
        <v>83</v>
      </c>
      <c r="AB3" s="148" t="s">
        <v>83</v>
      </c>
      <c r="AC3" s="148" t="s">
        <v>83</v>
      </c>
      <c r="AD3" s="148" t="s">
        <v>83</v>
      </c>
      <c r="AE3">
        <v>0</v>
      </c>
      <c r="AF3" s="148" t="s">
        <v>83</v>
      </c>
      <c r="AG3">
        <v>0</v>
      </c>
      <c r="AH3" s="148" t="s">
        <v>83</v>
      </c>
      <c r="AI3" s="148" t="s">
        <v>83</v>
      </c>
      <c r="AJ3" s="148" t="s">
        <v>83</v>
      </c>
      <c r="AK3" s="148" t="s">
        <v>83</v>
      </c>
      <c r="AL3" s="148" t="s">
        <v>83</v>
      </c>
      <c r="AM3" s="148" t="s">
        <v>83</v>
      </c>
      <c r="AN3" s="148" t="s">
        <v>83</v>
      </c>
      <c r="AO3" s="148" t="s">
        <v>83</v>
      </c>
      <c r="AP3" s="148" t="s">
        <v>83</v>
      </c>
      <c r="AQ3" s="148" t="s">
        <v>83</v>
      </c>
      <c r="AR3" s="148" t="s">
        <v>83</v>
      </c>
      <c r="AS3">
        <v>0</v>
      </c>
      <c r="AT3" s="148" t="s">
        <v>83</v>
      </c>
      <c r="AU3" s="148" t="s">
        <v>83</v>
      </c>
      <c r="AV3">
        <v>0</v>
      </c>
      <c r="AW3">
        <v>0</v>
      </c>
      <c r="AX3" s="148" t="s">
        <v>83</v>
      </c>
    </row>
    <row r="4" spans="1:50" x14ac:dyDescent="0.15">
      <c r="A4">
        <v>1</v>
      </c>
      <c r="B4">
        <v>1</v>
      </c>
      <c r="C4">
        <v>1</v>
      </c>
      <c r="D4">
        <v>3</v>
      </c>
      <c r="E4">
        <v>0</v>
      </c>
      <c r="F4" s="148" t="s">
        <v>83</v>
      </c>
      <c r="G4" s="148" t="s">
        <v>83</v>
      </c>
      <c r="H4">
        <v>255</v>
      </c>
      <c r="I4">
        <v>0</v>
      </c>
      <c r="J4">
        <v>0</v>
      </c>
      <c r="K4">
        <v>0</v>
      </c>
      <c r="L4">
        <v>0</v>
      </c>
      <c r="M4" s="148" t="s">
        <v>83</v>
      </c>
      <c r="N4" s="148" t="s">
        <v>83</v>
      </c>
      <c r="O4" s="148" t="s">
        <v>83</v>
      </c>
      <c r="P4" s="148" t="s">
        <v>83</v>
      </c>
      <c r="Q4" s="148" t="s">
        <v>83</v>
      </c>
      <c r="R4" s="148" t="s">
        <v>578</v>
      </c>
      <c r="S4" s="148" t="s">
        <v>83</v>
      </c>
      <c r="T4">
        <v>0</v>
      </c>
      <c r="U4" s="148" t="s">
        <v>83</v>
      </c>
      <c r="V4" s="148" t="s">
        <v>83</v>
      </c>
      <c r="W4" s="148" t="s">
        <v>83</v>
      </c>
      <c r="X4">
        <v>5</v>
      </c>
      <c r="Y4">
        <v>5</v>
      </c>
      <c r="Z4" s="148" t="s">
        <v>83</v>
      </c>
      <c r="AA4" s="148" t="s">
        <v>83</v>
      </c>
      <c r="AB4" s="148" t="s">
        <v>83</v>
      </c>
      <c r="AC4" s="148" t="s">
        <v>83</v>
      </c>
      <c r="AD4" s="148" t="s">
        <v>83</v>
      </c>
      <c r="AE4">
        <v>0</v>
      </c>
      <c r="AF4" s="148" t="s">
        <v>83</v>
      </c>
      <c r="AG4">
        <v>0</v>
      </c>
      <c r="AH4" s="148" t="s">
        <v>83</v>
      </c>
      <c r="AI4" s="148" t="s">
        <v>83</v>
      </c>
      <c r="AJ4" s="148" t="s">
        <v>83</v>
      </c>
      <c r="AK4" s="148" t="s">
        <v>83</v>
      </c>
      <c r="AL4" s="148" t="s">
        <v>83</v>
      </c>
      <c r="AM4" s="148" t="s">
        <v>83</v>
      </c>
      <c r="AN4" s="148" t="s">
        <v>83</v>
      </c>
      <c r="AO4" s="148" t="s">
        <v>83</v>
      </c>
      <c r="AP4" s="148" t="s">
        <v>83</v>
      </c>
      <c r="AQ4" s="148" t="s">
        <v>83</v>
      </c>
      <c r="AR4" s="148" t="s">
        <v>83</v>
      </c>
      <c r="AS4">
        <v>0</v>
      </c>
      <c r="AT4" s="148" t="s">
        <v>83</v>
      </c>
      <c r="AU4" s="148" t="s">
        <v>83</v>
      </c>
      <c r="AV4">
        <v>0</v>
      </c>
      <c r="AW4">
        <v>0</v>
      </c>
      <c r="AX4" s="148" t="s">
        <v>83</v>
      </c>
    </row>
    <row r="5" spans="1:50" x14ac:dyDescent="0.15">
      <c r="A5">
        <v>1</v>
      </c>
      <c r="B5">
        <v>1</v>
      </c>
      <c r="C5">
        <v>1</v>
      </c>
      <c r="D5">
        <v>4</v>
      </c>
      <c r="E5">
        <v>0</v>
      </c>
      <c r="F5" s="148" t="s">
        <v>83</v>
      </c>
      <c r="G5" s="148" t="s">
        <v>83</v>
      </c>
      <c r="H5">
        <v>208</v>
      </c>
      <c r="I5">
        <v>0</v>
      </c>
      <c r="J5">
        <v>0</v>
      </c>
      <c r="K5">
        <v>0</v>
      </c>
      <c r="L5">
        <v>0</v>
      </c>
      <c r="M5" s="148" t="s">
        <v>83</v>
      </c>
      <c r="N5" s="148" t="s">
        <v>83</v>
      </c>
      <c r="O5" s="148" t="s">
        <v>83</v>
      </c>
      <c r="P5" s="148" t="s">
        <v>83</v>
      </c>
      <c r="Q5" s="148" t="s">
        <v>83</v>
      </c>
      <c r="R5" s="148" t="s">
        <v>579</v>
      </c>
      <c r="S5" s="148" t="s">
        <v>83</v>
      </c>
      <c r="T5">
        <v>0</v>
      </c>
      <c r="U5" s="148" t="s">
        <v>83</v>
      </c>
      <c r="V5" s="148" t="s">
        <v>83</v>
      </c>
      <c r="W5" s="148" t="s">
        <v>83</v>
      </c>
      <c r="X5">
        <v>4</v>
      </c>
      <c r="Y5">
        <v>4</v>
      </c>
      <c r="Z5" s="148" t="s">
        <v>83</v>
      </c>
      <c r="AA5" s="148" t="s">
        <v>83</v>
      </c>
      <c r="AB5" s="148" t="s">
        <v>83</v>
      </c>
      <c r="AC5" s="148" t="s">
        <v>83</v>
      </c>
      <c r="AD5" s="148" t="s">
        <v>83</v>
      </c>
      <c r="AE5">
        <v>0</v>
      </c>
      <c r="AF5" s="148" t="s">
        <v>83</v>
      </c>
      <c r="AG5">
        <v>0</v>
      </c>
      <c r="AH5" s="148" t="s">
        <v>83</v>
      </c>
      <c r="AI5" s="148" t="s">
        <v>83</v>
      </c>
      <c r="AJ5" s="148" t="s">
        <v>83</v>
      </c>
      <c r="AK5" s="148" t="s">
        <v>83</v>
      </c>
      <c r="AL5" s="148" t="s">
        <v>83</v>
      </c>
      <c r="AM5" s="148" t="s">
        <v>83</v>
      </c>
      <c r="AN5" s="148" t="s">
        <v>83</v>
      </c>
      <c r="AO5" s="148" t="s">
        <v>83</v>
      </c>
      <c r="AP5" s="148" t="s">
        <v>83</v>
      </c>
      <c r="AQ5" s="148" t="s">
        <v>83</v>
      </c>
      <c r="AR5" s="148" t="s">
        <v>83</v>
      </c>
      <c r="AS5">
        <v>0</v>
      </c>
      <c r="AT5" s="148" t="s">
        <v>83</v>
      </c>
      <c r="AU5" s="148" t="s">
        <v>83</v>
      </c>
      <c r="AV5">
        <v>0</v>
      </c>
      <c r="AW5">
        <v>0</v>
      </c>
      <c r="AX5" s="148" t="s">
        <v>83</v>
      </c>
    </row>
    <row r="6" spans="1:50" x14ac:dyDescent="0.15">
      <c r="A6">
        <v>1</v>
      </c>
      <c r="B6">
        <v>1</v>
      </c>
      <c r="C6">
        <v>1</v>
      </c>
      <c r="D6">
        <v>5</v>
      </c>
      <c r="E6">
        <v>0</v>
      </c>
      <c r="F6" s="148" t="s">
        <v>83</v>
      </c>
      <c r="G6" s="148" t="s">
        <v>83</v>
      </c>
      <c r="H6">
        <v>109</v>
      </c>
      <c r="I6">
        <v>0</v>
      </c>
      <c r="J6">
        <v>0</v>
      </c>
      <c r="K6">
        <v>0</v>
      </c>
      <c r="L6">
        <v>0</v>
      </c>
      <c r="M6" s="148" t="s">
        <v>83</v>
      </c>
      <c r="N6" s="148" t="s">
        <v>83</v>
      </c>
      <c r="O6" s="148" t="s">
        <v>83</v>
      </c>
      <c r="P6" s="148" t="s">
        <v>83</v>
      </c>
      <c r="Q6" s="148" t="s">
        <v>83</v>
      </c>
      <c r="R6" s="148" t="s">
        <v>580</v>
      </c>
      <c r="S6" s="148" t="s">
        <v>83</v>
      </c>
      <c r="T6">
        <v>0</v>
      </c>
      <c r="U6" s="148" t="s">
        <v>83</v>
      </c>
      <c r="V6" s="148" t="s">
        <v>83</v>
      </c>
      <c r="W6" s="148" t="s">
        <v>83</v>
      </c>
      <c r="X6">
        <v>4</v>
      </c>
      <c r="Y6">
        <v>4</v>
      </c>
      <c r="Z6" s="148" t="s">
        <v>83</v>
      </c>
      <c r="AA6" s="148" t="s">
        <v>83</v>
      </c>
      <c r="AB6" s="148" t="s">
        <v>83</v>
      </c>
      <c r="AC6" s="148" t="s">
        <v>83</v>
      </c>
      <c r="AD6" s="148" t="s">
        <v>83</v>
      </c>
      <c r="AE6">
        <v>0</v>
      </c>
      <c r="AF6" s="148" t="s">
        <v>83</v>
      </c>
      <c r="AG6">
        <v>0</v>
      </c>
      <c r="AH6" s="148" t="s">
        <v>83</v>
      </c>
      <c r="AI6" s="148" t="s">
        <v>83</v>
      </c>
      <c r="AJ6" s="148" t="s">
        <v>83</v>
      </c>
      <c r="AK6" s="148" t="s">
        <v>83</v>
      </c>
      <c r="AL6" s="148" t="s">
        <v>83</v>
      </c>
      <c r="AM6" s="148" t="s">
        <v>83</v>
      </c>
      <c r="AN6" s="148" t="s">
        <v>83</v>
      </c>
      <c r="AO6" s="148" t="s">
        <v>83</v>
      </c>
      <c r="AP6" s="148" t="s">
        <v>83</v>
      </c>
      <c r="AQ6" s="148" t="s">
        <v>83</v>
      </c>
      <c r="AR6" s="148" t="s">
        <v>83</v>
      </c>
      <c r="AS6">
        <v>0</v>
      </c>
      <c r="AT6" s="148" t="s">
        <v>83</v>
      </c>
      <c r="AU6" s="148" t="s">
        <v>83</v>
      </c>
      <c r="AV6">
        <v>0</v>
      </c>
      <c r="AW6">
        <v>0</v>
      </c>
      <c r="AX6" s="148" t="s">
        <v>83</v>
      </c>
    </row>
    <row r="7" spans="1:50" x14ac:dyDescent="0.15">
      <c r="A7">
        <v>1</v>
      </c>
      <c r="B7">
        <v>1</v>
      </c>
      <c r="C7">
        <v>1</v>
      </c>
      <c r="D7">
        <v>6</v>
      </c>
      <c r="E7">
        <v>0</v>
      </c>
      <c r="F7" s="148" t="s">
        <v>83</v>
      </c>
      <c r="G7" s="148" t="s">
        <v>83</v>
      </c>
      <c r="H7">
        <v>326</v>
      </c>
      <c r="I7">
        <v>0</v>
      </c>
      <c r="J7">
        <v>0</v>
      </c>
      <c r="K7">
        <v>0</v>
      </c>
      <c r="L7">
        <v>0</v>
      </c>
      <c r="M7" s="148" t="s">
        <v>83</v>
      </c>
      <c r="N7" s="148" t="s">
        <v>83</v>
      </c>
      <c r="O7" s="148" t="s">
        <v>83</v>
      </c>
      <c r="P7" s="148" t="s">
        <v>83</v>
      </c>
      <c r="Q7" s="148" t="s">
        <v>83</v>
      </c>
      <c r="R7" s="148" t="s">
        <v>581</v>
      </c>
      <c r="S7" s="148" t="s">
        <v>83</v>
      </c>
      <c r="T7">
        <v>0</v>
      </c>
      <c r="U7" s="148" t="s">
        <v>83</v>
      </c>
      <c r="V7" s="148" t="s">
        <v>83</v>
      </c>
      <c r="W7" s="148" t="s">
        <v>83</v>
      </c>
      <c r="X7">
        <v>4</v>
      </c>
      <c r="Y7">
        <v>4</v>
      </c>
      <c r="Z7" s="148" t="s">
        <v>83</v>
      </c>
      <c r="AA7" s="148" t="s">
        <v>83</v>
      </c>
      <c r="AB7" s="148" t="s">
        <v>83</v>
      </c>
      <c r="AC7" s="148" t="s">
        <v>83</v>
      </c>
      <c r="AD7" s="148" t="s">
        <v>83</v>
      </c>
      <c r="AE7">
        <v>0</v>
      </c>
      <c r="AF7" s="148" t="s">
        <v>83</v>
      </c>
      <c r="AG7">
        <v>0</v>
      </c>
      <c r="AH7" s="148" t="s">
        <v>83</v>
      </c>
      <c r="AI7" s="148" t="s">
        <v>83</v>
      </c>
      <c r="AJ7" s="148" t="s">
        <v>83</v>
      </c>
      <c r="AK7" s="148" t="s">
        <v>83</v>
      </c>
      <c r="AL7" s="148" t="s">
        <v>83</v>
      </c>
      <c r="AM7" s="148" t="s">
        <v>83</v>
      </c>
      <c r="AN7" s="148" t="s">
        <v>83</v>
      </c>
      <c r="AO7" s="148" t="s">
        <v>83</v>
      </c>
      <c r="AP7" s="148" t="s">
        <v>83</v>
      </c>
      <c r="AQ7" s="148" t="s">
        <v>83</v>
      </c>
      <c r="AR7" s="148" t="s">
        <v>83</v>
      </c>
      <c r="AS7">
        <v>0</v>
      </c>
      <c r="AT7" s="148" t="s">
        <v>83</v>
      </c>
      <c r="AU7" s="148" t="s">
        <v>83</v>
      </c>
      <c r="AV7">
        <v>0</v>
      </c>
      <c r="AW7">
        <v>0</v>
      </c>
      <c r="AX7" s="148" t="s">
        <v>83</v>
      </c>
    </row>
    <row r="8" spans="1:50" x14ac:dyDescent="0.15">
      <c r="A8">
        <v>1</v>
      </c>
      <c r="B8">
        <v>1</v>
      </c>
      <c r="C8">
        <v>1</v>
      </c>
      <c r="D8">
        <v>7</v>
      </c>
      <c r="E8">
        <v>0</v>
      </c>
      <c r="F8" s="148" t="s">
        <v>83</v>
      </c>
      <c r="G8" s="148" t="s">
        <v>83</v>
      </c>
      <c r="H8">
        <v>0</v>
      </c>
      <c r="I8">
        <v>0</v>
      </c>
      <c r="J8">
        <v>0</v>
      </c>
      <c r="K8">
        <v>0</v>
      </c>
      <c r="L8">
        <v>0</v>
      </c>
      <c r="M8" s="148" t="s">
        <v>83</v>
      </c>
      <c r="N8" s="148" t="s">
        <v>83</v>
      </c>
      <c r="O8" s="148" t="s">
        <v>83</v>
      </c>
      <c r="P8" s="148" t="s">
        <v>83</v>
      </c>
      <c r="Q8" s="148" t="s">
        <v>83</v>
      </c>
      <c r="R8" s="148" t="s">
        <v>83</v>
      </c>
      <c r="S8" s="148" t="s">
        <v>83</v>
      </c>
      <c r="T8">
        <v>0</v>
      </c>
      <c r="U8" s="148" t="s">
        <v>83</v>
      </c>
      <c r="V8" s="148" t="s">
        <v>83</v>
      </c>
      <c r="W8" s="148" t="s">
        <v>83</v>
      </c>
      <c r="X8">
        <v>0</v>
      </c>
      <c r="Y8">
        <v>0</v>
      </c>
      <c r="Z8" s="148" t="s">
        <v>83</v>
      </c>
      <c r="AA8" s="148" t="s">
        <v>83</v>
      </c>
      <c r="AB8" s="148" t="s">
        <v>83</v>
      </c>
      <c r="AC8" s="148" t="s">
        <v>83</v>
      </c>
      <c r="AD8" s="148" t="s">
        <v>83</v>
      </c>
      <c r="AE8">
        <v>0</v>
      </c>
      <c r="AF8" s="148" t="s">
        <v>83</v>
      </c>
      <c r="AG8">
        <v>0</v>
      </c>
      <c r="AH8" s="148" t="s">
        <v>83</v>
      </c>
      <c r="AI8" s="148" t="s">
        <v>83</v>
      </c>
      <c r="AJ8" s="148" t="s">
        <v>83</v>
      </c>
      <c r="AK8" s="148" t="s">
        <v>83</v>
      </c>
      <c r="AL8" s="148" t="s">
        <v>83</v>
      </c>
      <c r="AM8" s="148" t="s">
        <v>83</v>
      </c>
      <c r="AN8" s="148" t="s">
        <v>83</v>
      </c>
      <c r="AO8" s="148" t="s">
        <v>83</v>
      </c>
      <c r="AP8" s="148" t="s">
        <v>83</v>
      </c>
      <c r="AQ8" s="148" t="s">
        <v>83</v>
      </c>
      <c r="AR8" s="148" t="s">
        <v>83</v>
      </c>
      <c r="AS8">
        <v>0</v>
      </c>
      <c r="AT8" s="148" t="s">
        <v>83</v>
      </c>
      <c r="AU8" s="148" t="s">
        <v>83</v>
      </c>
      <c r="AV8">
        <v>0</v>
      </c>
      <c r="AW8">
        <v>0</v>
      </c>
      <c r="AX8" s="148" t="s">
        <v>83</v>
      </c>
    </row>
    <row r="9" spans="1:50" x14ac:dyDescent="0.15">
      <c r="A9">
        <v>1</v>
      </c>
      <c r="B9">
        <v>2</v>
      </c>
      <c r="C9">
        <v>1</v>
      </c>
      <c r="D9">
        <v>1</v>
      </c>
      <c r="E9">
        <v>0</v>
      </c>
      <c r="F9" s="148" t="s">
        <v>83</v>
      </c>
      <c r="G9" s="148" t="s">
        <v>83</v>
      </c>
      <c r="H9">
        <v>0</v>
      </c>
      <c r="I9">
        <v>0</v>
      </c>
      <c r="J9">
        <v>0</v>
      </c>
      <c r="K9">
        <v>0</v>
      </c>
      <c r="L9">
        <v>0</v>
      </c>
      <c r="M9" s="148" t="s">
        <v>83</v>
      </c>
      <c r="N9" s="148" t="s">
        <v>83</v>
      </c>
      <c r="O9" s="148" t="s">
        <v>83</v>
      </c>
      <c r="P9" s="148" t="s">
        <v>83</v>
      </c>
      <c r="Q9" s="148" t="s">
        <v>83</v>
      </c>
      <c r="R9" s="148" t="s">
        <v>83</v>
      </c>
      <c r="S9" s="148" t="s">
        <v>83</v>
      </c>
      <c r="T9">
        <v>0</v>
      </c>
      <c r="U9" s="148" t="s">
        <v>83</v>
      </c>
      <c r="V9" s="148" t="s">
        <v>83</v>
      </c>
      <c r="W9" s="148" t="s">
        <v>83</v>
      </c>
      <c r="X9">
        <v>0</v>
      </c>
      <c r="Y9">
        <v>0</v>
      </c>
      <c r="Z9" s="148" t="s">
        <v>83</v>
      </c>
      <c r="AA9" s="148" t="s">
        <v>83</v>
      </c>
      <c r="AB9" s="148" t="s">
        <v>83</v>
      </c>
      <c r="AC9" s="148" t="s">
        <v>83</v>
      </c>
      <c r="AD9" s="148" t="s">
        <v>83</v>
      </c>
      <c r="AE9">
        <v>0</v>
      </c>
      <c r="AF9" s="148" t="s">
        <v>83</v>
      </c>
      <c r="AG9">
        <v>0</v>
      </c>
      <c r="AH9" s="148" t="s">
        <v>83</v>
      </c>
      <c r="AI9" s="148" t="s">
        <v>83</v>
      </c>
      <c r="AJ9" s="148" t="s">
        <v>83</v>
      </c>
      <c r="AK9" s="148" t="s">
        <v>83</v>
      </c>
      <c r="AL9" s="148" t="s">
        <v>83</v>
      </c>
      <c r="AM9" s="148" t="s">
        <v>83</v>
      </c>
      <c r="AN9" s="148" t="s">
        <v>83</v>
      </c>
      <c r="AO9" s="148" t="s">
        <v>83</v>
      </c>
      <c r="AP9" s="148" t="s">
        <v>83</v>
      </c>
      <c r="AQ9" s="148" t="s">
        <v>83</v>
      </c>
      <c r="AR9" s="148" t="s">
        <v>83</v>
      </c>
      <c r="AS9">
        <v>0</v>
      </c>
      <c r="AT9" s="148" t="s">
        <v>83</v>
      </c>
      <c r="AU9" s="148" t="s">
        <v>83</v>
      </c>
      <c r="AV9">
        <v>0</v>
      </c>
      <c r="AW9">
        <v>0</v>
      </c>
      <c r="AX9" s="148" t="s">
        <v>83</v>
      </c>
    </row>
    <row r="10" spans="1:50" x14ac:dyDescent="0.15">
      <c r="A10">
        <v>1</v>
      </c>
      <c r="B10">
        <v>2</v>
      </c>
      <c r="C10">
        <v>1</v>
      </c>
      <c r="D10">
        <v>2</v>
      </c>
      <c r="E10">
        <v>0</v>
      </c>
      <c r="F10" s="148" t="s">
        <v>83</v>
      </c>
      <c r="G10" s="148" t="s">
        <v>83</v>
      </c>
      <c r="H10">
        <v>0</v>
      </c>
      <c r="I10">
        <v>0</v>
      </c>
      <c r="J10">
        <v>0</v>
      </c>
      <c r="K10">
        <v>0</v>
      </c>
      <c r="L10">
        <v>0</v>
      </c>
      <c r="M10" s="148" t="s">
        <v>83</v>
      </c>
      <c r="N10" s="148" t="s">
        <v>83</v>
      </c>
      <c r="O10" s="148" t="s">
        <v>83</v>
      </c>
      <c r="P10" s="148" t="s">
        <v>83</v>
      </c>
      <c r="Q10" s="148" t="s">
        <v>83</v>
      </c>
      <c r="R10" s="148" t="s">
        <v>83</v>
      </c>
      <c r="S10" s="148" t="s">
        <v>83</v>
      </c>
      <c r="T10">
        <v>0</v>
      </c>
      <c r="U10" s="148" t="s">
        <v>83</v>
      </c>
      <c r="V10" s="148" t="s">
        <v>83</v>
      </c>
      <c r="W10" s="148" t="s">
        <v>83</v>
      </c>
      <c r="X10">
        <v>0</v>
      </c>
      <c r="Y10">
        <v>0</v>
      </c>
      <c r="Z10" s="148" t="s">
        <v>83</v>
      </c>
      <c r="AA10" s="148" t="s">
        <v>83</v>
      </c>
      <c r="AB10" s="148" t="s">
        <v>83</v>
      </c>
      <c r="AC10" s="148" t="s">
        <v>83</v>
      </c>
      <c r="AD10" s="148" t="s">
        <v>83</v>
      </c>
      <c r="AE10">
        <v>0</v>
      </c>
      <c r="AF10" s="148" t="s">
        <v>83</v>
      </c>
      <c r="AG10">
        <v>0</v>
      </c>
      <c r="AH10" s="148" t="s">
        <v>83</v>
      </c>
      <c r="AI10" s="148" t="s">
        <v>83</v>
      </c>
      <c r="AJ10" s="148" t="s">
        <v>83</v>
      </c>
      <c r="AK10" s="148" t="s">
        <v>83</v>
      </c>
      <c r="AL10" s="148" t="s">
        <v>83</v>
      </c>
      <c r="AM10" s="148" t="s">
        <v>83</v>
      </c>
      <c r="AN10" s="148" t="s">
        <v>83</v>
      </c>
      <c r="AO10" s="148" t="s">
        <v>83</v>
      </c>
      <c r="AP10" s="148" t="s">
        <v>83</v>
      </c>
      <c r="AQ10" s="148" t="s">
        <v>83</v>
      </c>
      <c r="AR10" s="148" t="s">
        <v>83</v>
      </c>
      <c r="AS10">
        <v>0</v>
      </c>
      <c r="AT10" s="148" t="s">
        <v>83</v>
      </c>
      <c r="AU10" s="148" t="s">
        <v>83</v>
      </c>
      <c r="AV10">
        <v>0</v>
      </c>
      <c r="AW10">
        <v>0</v>
      </c>
      <c r="AX10" s="148" t="s">
        <v>83</v>
      </c>
    </row>
    <row r="11" spans="1:50" x14ac:dyDescent="0.15">
      <c r="A11">
        <v>1</v>
      </c>
      <c r="B11">
        <v>2</v>
      </c>
      <c r="C11">
        <v>1</v>
      </c>
      <c r="D11">
        <v>3</v>
      </c>
      <c r="E11">
        <v>0</v>
      </c>
      <c r="F11" s="148" t="s">
        <v>83</v>
      </c>
      <c r="G11" s="148" t="s">
        <v>83</v>
      </c>
      <c r="H11">
        <v>199</v>
      </c>
      <c r="I11">
        <v>0</v>
      </c>
      <c r="J11">
        <v>0</v>
      </c>
      <c r="K11">
        <v>0</v>
      </c>
      <c r="L11">
        <v>0</v>
      </c>
      <c r="M11" s="148" t="s">
        <v>83</v>
      </c>
      <c r="N11" s="148" t="s">
        <v>83</v>
      </c>
      <c r="O11" s="148" t="s">
        <v>83</v>
      </c>
      <c r="P11" s="148" t="s">
        <v>83</v>
      </c>
      <c r="Q11" s="148" t="s">
        <v>83</v>
      </c>
      <c r="R11" s="148" t="s">
        <v>582</v>
      </c>
      <c r="S11" s="148" t="s">
        <v>83</v>
      </c>
      <c r="T11">
        <v>0</v>
      </c>
      <c r="U11" s="148" t="s">
        <v>83</v>
      </c>
      <c r="V11" s="148" t="s">
        <v>83</v>
      </c>
      <c r="W11" s="148" t="s">
        <v>83</v>
      </c>
      <c r="X11">
        <v>4</v>
      </c>
      <c r="Y11">
        <v>4</v>
      </c>
      <c r="Z11" s="148" t="s">
        <v>83</v>
      </c>
      <c r="AA11" s="148" t="s">
        <v>83</v>
      </c>
      <c r="AB11" s="148" t="s">
        <v>83</v>
      </c>
      <c r="AC11" s="148" t="s">
        <v>83</v>
      </c>
      <c r="AD11" s="148" t="s">
        <v>83</v>
      </c>
      <c r="AE11">
        <v>0</v>
      </c>
      <c r="AF11" s="148" t="s">
        <v>83</v>
      </c>
      <c r="AG11">
        <v>0</v>
      </c>
      <c r="AH11" s="148" t="s">
        <v>83</v>
      </c>
      <c r="AI11" s="148" t="s">
        <v>83</v>
      </c>
      <c r="AJ11" s="148" t="s">
        <v>83</v>
      </c>
      <c r="AK11" s="148" t="s">
        <v>83</v>
      </c>
      <c r="AL11" s="148" t="s">
        <v>83</v>
      </c>
      <c r="AM11" s="148" t="s">
        <v>83</v>
      </c>
      <c r="AN11" s="148" t="s">
        <v>83</v>
      </c>
      <c r="AO11" s="148" t="s">
        <v>83</v>
      </c>
      <c r="AP11" s="148" t="s">
        <v>83</v>
      </c>
      <c r="AQ11" s="148" t="s">
        <v>83</v>
      </c>
      <c r="AR11" s="148" t="s">
        <v>83</v>
      </c>
      <c r="AS11">
        <v>0</v>
      </c>
      <c r="AT11" s="148" t="s">
        <v>83</v>
      </c>
      <c r="AU11" s="148" t="s">
        <v>83</v>
      </c>
      <c r="AV11">
        <v>0</v>
      </c>
      <c r="AW11">
        <v>0</v>
      </c>
      <c r="AX11" s="148" t="s">
        <v>83</v>
      </c>
    </row>
    <row r="12" spans="1:50" x14ac:dyDescent="0.15">
      <c r="A12">
        <v>1</v>
      </c>
      <c r="B12">
        <v>2</v>
      </c>
      <c r="C12">
        <v>1</v>
      </c>
      <c r="D12">
        <v>4</v>
      </c>
      <c r="E12">
        <v>0</v>
      </c>
      <c r="F12" s="148" t="s">
        <v>83</v>
      </c>
      <c r="G12" s="148" t="s">
        <v>83</v>
      </c>
      <c r="H12">
        <v>365</v>
      </c>
      <c r="I12">
        <v>0</v>
      </c>
      <c r="J12">
        <v>0</v>
      </c>
      <c r="K12">
        <v>0</v>
      </c>
      <c r="L12">
        <v>0</v>
      </c>
      <c r="M12" s="148" t="s">
        <v>83</v>
      </c>
      <c r="N12" s="148" t="s">
        <v>83</v>
      </c>
      <c r="O12" s="148" t="s">
        <v>83</v>
      </c>
      <c r="P12" s="148" t="s">
        <v>83</v>
      </c>
      <c r="Q12" s="148" t="s">
        <v>83</v>
      </c>
      <c r="R12" s="148" t="s">
        <v>583</v>
      </c>
      <c r="S12" s="148" t="s">
        <v>83</v>
      </c>
      <c r="T12">
        <v>0</v>
      </c>
      <c r="U12" s="148" t="s">
        <v>83</v>
      </c>
      <c r="V12" s="148" t="s">
        <v>83</v>
      </c>
      <c r="W12" s="148" t="s">
        <v>83</v>
      </c>
      <c r="X12">
        <v>4</v>
      </c>
      <c r="Y12">
        <v>4</v>
      </c>
      <c r="Z12" s="148" t="s">
        <v>83</v>
      </c>
      <c r="AA12" s="148" t="s">
        <v>83</v>
      </c>
      <c r="AB12" s="148" t="s">
        <v>83</v>
      </c>
      <c r="AC12" s="148" t="s">
        <v>83</v>
      </c>
      <c r="AD12" s="148" t="s">
        <v>83</v>
      </c>
      <c r="AE12">
        <v>0</v>
      </c>
      <c r="AF12" s="148" t="s">
        <v>83</v>
      </c>
      <c r="AG12">
        <v>0</v>
      </c>
      <c r="AH12" s="148" t="s">
        <v>83</v>
      </c>
      <c r="AI12" s="148" t="s">
        <v>83</v>
      </c>
      <c r="AJ12" s="148" t="s">
        <v>83</v>
      </c>
      <c r="AK12" s="148" t="s">
        <v>83</v>
      </c>
      <c r="AL12" s="148" t="s">
        <v>83</v>
      </c>
      <c r="AM12" s="148" t="s">
        <v>83</v>
      </c>
      <c r="AN12" s="148" t="s">
        <v>83</v>
      </c>
      <c r="AO12" s="148" t="s">
        <v>83</v>
      </c>
      <c r="AP12" s="148" t="s">
        <v>83</v>
      </c>
      <c r="AQ12" s="148" t="s">
        <v>83</v>
      </c>
      <c r="AR12" s="148" t="s">
        <v>83</v>
      </c>
      <c r="AS12">
        <v>0</v>
      </c>
      <c r="AT12" s="148" t="s">
        <v>83</v>
      </c>
      <c r="AU12" s="148" t="s">
        <v>83</v>
      </c>
      <c r="AV12">
        <v>0</v>
      </c>
      <c r="AW12">
        <v>0</v>
      </c>
      <c r="AX12" s="148" t="s">
        <v>83</v>
      </c>
    </row>
    <row r="13" spans="1:50" x14ac:dyDescent="0.15">
      <c r="A13">
        <v>1</v>
      </c>
      <c r="B13">
        <v>2</v>
      </c>
      <c r="C13">
        <v>1</v>
      </c>
      <c r="D13">
        <v>5</v>
      </c>
      <c r="E13">
        <v>0</v>
      </c>
      <c r="F13" s="148" t="s">
        <v>83</v>
      </c>
      <c r="G13" s="148" t="s">
        <v>83</v>
      </c>
      <c r="H13">
        <v>95</v>
      </c>
      <c r="I13">
        <v>0</v>
      </c>
      <c r="J13">
        <v>0</v>
      </c>
      <c r="K13">
        <v>0</v>
      </c>
      <c r="L13">
        <v>0</v>
      </c>
      <c r="M13" s="148" t="s">
        <v>83</v>
      </c>
      <c r="N13" s="148" t="s">
        <v>83</v>
      </c>
      <c r="O13" s="148" t="s">
        <v>83</v>
      </c>
      <c r="P13" s="148" t="s">
        <v>83</v>
      </c>
      <c r="Q13" s="148" t="s">
        <v>83</v>
      </c>
      <c r="R13" s="148" t="s">
        <v>584</v>
      </c>
      <c r="S13" s="148" t="s">
        <v>83</v>
      </c>
      <c r="T13">
        <v>0</v>
      </c>
      <c r="U13" s="148" t="s">
        <v>83</v>
      </c>
      <c r="V13" s="148" t="s">
        <v>83</v>
      </c>
      <c r="W13" s="148" t="s">
        <v>83</v>
      </c>
      <c r="X13">
        <v>4</v>
      </c>
      <c r="Y13">
        <v>4</v>
      </c>
      <c r="Z13" s="148" t="s">
        <v>83</v>
      </c>
      <c r="AA13" s="148" t="s">
        <v>83</v>
      </c>
      <c r="AB13" s="148" t="s">
        <v>83</v>
      </c>
      <c r="AC13" s="148" t="s">
        <v>83</v>
      </c>
      <c r="AD13" s="148" t="s">
        <v>83</v>
      </c>
      <c r="AE13">
        <v>0</v>
      </c>
      <c r="AF13" s="148" t="s">
        <v>83</v>
      </c>
      <c r="AG13">
        <v>0</v>
      </c>
      <c r="AH13" s="148" t="s">
        <v>83</v>
      </c>
      <c r="AI13" s="148" t="s">
        <v>83</v>
      </c>
      <c r="AJ13" s="148" t="s">
        <v>83</v>
      </c>
      <c r="AK13" s="148" t="s">
        <v>83</v>
      </c>
      <c r="AL13" s="148" t="s">
        <v>83</v>
      </c>
      <c r="AM13" s="148" t="s">
        <v>83</v>
      </c>
      <c r="AN13" s="148" t="s">
        <v>83</v>
      </c>
      <c r="AO13" s="148" t="s">
        <v>83</v>
      </c>
      <c r="AP13" s="148" t="s">
        <v>83</v>
      </c>
      <c r="AQ13" s="148" t="s">
        <v>83</v>
      </c>
      <c r="AR13" s="148" t="s">
        <v>83</v>
      </c>
      <c r="AS13">
        <v>0</v>
      </c>
      <c r="AT13" s="148" t="s">
        <v>83</v>
      </c>
      <c r="AU13" s="148" t="s">
        <v>83</v>
      </c>
      <c r="AV13">
        <v>0</v>
      </c>
      <c r="AW13">
        <v>0</v>
      </c>
      <c r="AX13" s="148" t="s">
        <v>83</v>
      </c>
    </row>
    <row r="14" spans="1:50" x14ac:dyDescent="0.15">
      <c r="A14">
        <v>1</v>
      </c>
      <c r="B14">
        <v>2</v>
      </c>
      <c r="C14">
        <v>1</v>
      </c>
      <c r="D14">
        <v>6</v>
      </c>
      <c r="E14">
        <v>0</v>
      </c>
      <c r="F14" s="148" t="s">
        <v>83</v>
      </c>
      <c r="G14" s="148" t="s">
        <v>83</v>
      </c>
      <c r="H14">
        <v>0</v>
      </c>
      <c r="I14">
        <v>0</v>
      </c>
      <c r="J14">
        <v>0</v>
      </c>
      <c r="K14">
        <v>0</v>
      </c>
      <c r="L14">
        <v>0</v>
      </c>
      <c r="M14" s="148" t="s">
        <v>83</v>
      </c>
      <c r="N14" s="148" t="s">
        <v>83</v>
      </c>
      <c r="O14" s="148" t="s">
        <v>83</v>
      </c>
      <c r="P14" s="148" t="s">
        <v>83</v>
      </c>
      <c r="Q14" s="148" t="s">
        <v>83</v>
      </c>
      <c r="R14" s="148" t="s">
        <v>83</v>
      </c>
      <c r="S14" s="148" t="s">
        <v>83</v>
      </c>
      <c r="T14">
        <v>0</v>
      </c>
      <c r="U14" s="148" t="s">
        <v>83</v>
      </c>
      <c r="V14" s="148" t="s">
        <v>83</v>
      </c>
      <c r="W14" s="148" t="s">
        <v>83</v>
      </c>
      <c r="X14">
        <v>0</v>
      </c>
      <c r="Y14">
        <v>0</v>
      </c>
      <c r="Z14" s="148" t="s">
        <v>83</v>
      </c>
      <c r="AA14" s="148" t="s">
        <v>83</v>
      </c>
      <c r="AB14" s="148" t="s">
        <v>83</v>
      </c>
      <c r="AC14" s="148" t="s">
        <v>83</v>
      </c>
      <c r="AD14" s="148" t="s">
        <v>83</v>
      </c>
      <c r="AE14">
        <v>0</v>
      </c>
      <c r="AF14" s="148" t="s">
        <v>83</v>
      </c>
      <c r="AG14">
        <v>0</v>
      </c>
      <c r="AH14" s="148" t="s">
        <v>83</v>
      </c>
      <c r="AI14" s="148" t="s">
        <v>83</v>
      </c>
      <c r="AJ14" s="148" t="s">
        <v>83</v>
      </c>
      <c r="AK14" s="148" t="s">
        <v>83</v>
      </c>
      <c r="AL14" s="148" t="s">
        <v>83</v>
      </c>
      <c r="AM14" s="148" t="s">
        <v>83</v>
      </c>
      <c r="AN14" s="148" t="s">
        <v>83</v>
      </c>
      <c r="AO14" s="148" t="s">
        <v>83</v>
      </c>
      <c r="AP14" s="148" t="s">
        <v>83</v>
      </c>
      <c r="AQ14" s="148" t="s">
        <v>83</v>
      </c>
      <c r="AR14" s="148" t="s">
        <v>83</v>
      </c>
      <c r="AS14">
        <v>0</v>
      </c>
      <c r="AT14" s="148" t="s">
        <v>83</v>
      </c>
      <c r="AU14" s="148" t="s">
        <v>83</v>
      </c>
      <c r="AV14">
        <v>0</v>
      </c>
      <c r="AW14">
        <v>0</v>
      </c>
      <c r="AX14" s="148" t="s">
        <v>83</v>
      </c>
    </row>
    <row r="15" spans="1:50" x14ac:dyDescent="0.15">
      <c r="A15">
        <v>1</v>
      </c>
      <c r="B15">
        <v>2</v>
      </c>
      <c r="C15">
        <v>1</v>
      </c>
      <c r="D15">
        <v>7</v>
      </c>
      <c r="E15">
        <v>0</v>
      </c>
      <c r="F15" s="148" t="s">
        <v>83</v>
      </c>
      <c r="G15" s="148" t="s">
        <v>83</v>
      </c>
      <c r="H15">
        <v>0</v>
      </c>
      <c r="I15">
        <v>0</v>
      </c>
      <c r="J15">
        <v>0</v>
      </c>
      <c r="K15">
        <v>0</v>
      </c>
      <c r="L15">
        <v>0</v>
      </c>
      <c r="M15" s="148" t="s">
        <v>83</v>
      </c>
      <c r="N15" s="148" t="s">
        <v>83</v>
      </c>
      <c r="O15" s="148" t="s">
        <v>83</v>
      </c>
      <c r="P15" s="148" t="s">
        <v>83</v>
      </c>
      <c r="Q15" s="148" t="s">
        <v>83</v>
      </c>
      <c r="R15" s="148" t="s">
        <v>83</v>
      </c>
      <c r="S15" s="148" t="s">
        <v>83</v>
      </c>
      <c r="T15">
        <v>0</v>
      </c>
      <c r="U15" s="148" t="s">
        <v>83</v>
      </c>
      <c r="V15" s="148" t="s">
        <v>83</v>
      </c>
      <c r="W15" s="148" t="s">
        <v>83</v>
      </c>
      <c r="X15">
        <v>0</v>
      </c>
      <c r="Y15">
        <v>0</v>
      </c>
      <c r="Z15" s="148" t="s">
        <v>83</v>
      </c>
      <c r="AA15" s="148" t="s">
        <v>83</v>
      </c>
      <c r="AB15" s="148" t="s">
        <v>83</v>
      </c>
      <c r="AC15" s="148" t="s">
        <v>83</v>
      </c>
      <c r="AD15" s="148" t="s">
        <v>83</v>
      </c>
      <c r="AE15">
        <v>0</v>
      </c>
      <c r="AF15" s="148" t="s">
        <v>83</v>
      </c>
      <c r="AG15">
        <v>0</v>
      </c>
      <c r="AH15" s="148" t="s">
        <v>83</v>
      </c>
      <c r="AI15" s="148" t="s">
        <v>83</v>
      </c>
      <c r="AJ15" s="148" t="s">
        <v>83</v>
      </c>
      <c r="AK15" s="148" t="s">
        <v>83</v>
      </c>
      <c r="AL15" s="148" t="s">
        <v>83</v>
      </c>
      <c r="AM15" s="148" t="s">
        <v>83</v>
      </c>
      <c r="AN15" s="148" t="s">
        <v>83</v>
      </c>
      <c r="AO15" s="148" t="s">
        <v>83</v>
      </c>
      <c r="AP15" s="148" t="s">
        <v>83</v>
      </c>
      <c r="AQ15" s="148" t="s">
        <v>83</v>
      </c>
      <c r="AR15" s="148" t="s">
        <v>83</v>
      </c>
      <c r="AS15">
        <v>0</v>
      </c>
      <c r="AT15" s="148" t="s">
        <v>83</v>
      </c>
      <c r="AU15" s="148" t="s">
        <v>83</v>
      </c>
      <c r="AV15">
        <v>0</v>
      </c>
      <c r="AW15">
        <v>0</v>
      </c>
      <c r="AX15" s="148" t="s">
        <v>83</v>
      </c>
    </row>
    <row r="16" spans="1:50" x14ac:dyDescent="0.15">
      <c r="A16">
        <v>1</v>
      </c>
      <c r="B16">
        <v>2</v>
      </c>
      <c r="C16">
        <v>2</v>
      </c>
      <c r="D16">
        <v>1</v>
      </c>
      <c r="E16">
        <v>0</v>
      </c>
      <c r="F16" s="148" t="s">
        <v>83</v>
      </c>
      <c r="G16" s="148" t="s">
        <v>83</v>
      </c>
      <c r="H16">
        <v>0</v>
      </c>
      <c r="I16">
        <v>0</v>
      </c>
      <c r="J16">
        <v>0</v>
      </c>
      <c r="K16">
        <v>0</v>
      </c>
      <c r="L16">
        <v>0</v>
      </c>
      <c r="M16" s="148" t="s">
        <v>83</v>
      </c>
      <c r="N16" s="148" t="s">
        <v>83</v>
      </c>
      <c r="O16" s="148" t="s">
        <v>83</v>
      </c>
      <c r="P16" s="148" t="s">
        <v>83</v>
      </c>
      <c r="Q16" s="148" t="s">
        <v>83</v>
      </c>
      <c r="R16" s="148" t="s">
        <v>83</v>
      </c>
      <c r="S16" s="148" t="s">
        <v>83</v>
      </c>
      <c r="T16">
        <v>0</v>
      </c>
      <c r="U16" s="148" t="s">
        <v>83</v>
      </c>
      <c r="V16" s="148" t="s">
        <v>83</v>
      </c>
      <c r="W16" s="148" t="s">
        <v>83</v>
      </c>
      <c r="X16">
        <v>0</v>
      </c>
      <c r="Y16">
        <v>0</v>
      </c>
      <c r="Z16" s="148" t="s">
        <v>83</v>
      </c>
      <c r="AA16" s="148" t="s">
        <v>83</v>
      </c>
      <c r="AB16" s="148" t="s">
        <v>83</v>
      </c>
      <c r="AC16" s="148" t="s">
        <v>83</v>
      </c>
      <c r="AD16" s="148" t="s">
        <v>83</v>
      </c>
      <c r="AE16">
        <v>0</v>
      </c>
      <c r="AF16" s="148" t="s">
        <v>83</v>
      </c>
      <c r="AG16">
        <v>0</v>
      </c>
      <c r="AH16" s="148" t="s">
        <v>83</v>
      </c>
      <c r="AI16" s="148" t="s">
        <v>83</v>
      </c>
      <c r="AJ16" s="148" t="s">
        <v>83</v>
      </c>
      <c r="AK16" s="148" t="s">
        <v>83</v>
      </c>
      <c r="AL16" s="148" t="s">
        <v>83</v>
      </c>
      <c r="AM16" s="148" t="s">
        <v>83</v>
      </c>
      <c r="AN16" s="148" t="s">
        <v>83</v>
      </c>
      <c r="AO16" s="148" t="s">
        <v>83</v>
      </c>
      <c r="AP16" s="148" t="s">
        <v>83</v>
      </c>
      <c r="AQ16" s="148" t="s">
        <v>83</v>
      </c>
      <c r="AR16" s="148" t="s">
        <v>83</v>
      </c>
      <c r="AS16">
        <v>0</v>
      </c>
      <c r="AT16" s="148" t="s">
        <v>83</v>
      </c>
      <c r="AU16" s="148" t="s">
        <v>83</v>
      </c>
      <c r="AV16">
        <v>0</v>
      </c>
      <c r="AW16">
        <v>0</v>
      </c>
      <c r="AX16" s="148" t="s">
        <v>83</v>
      </c>
    </row>
    <row r="17" spans="1:50" x14ac:dyDescent="0.15">
      <c r="A17">
        <v>1</v>
      </c>
      <c r="B17">
        <v>2</v>
      </c>
      <c r="C17">
        <v>2</v>
      </c>
      <c r="D17">
        <v>2</v>
      </c>
      <c r="E17">
        <v>0</v>
      </c>
      <c r="F17" s="148" t="s">
        <v>83</v>
      </c>
      <c r="G17" s="148" t="s">
        <v>83</v>
      </c>
      <c r="H17">
        <v>92</v>
      </c>
      <c r="I17">
        <v>0</v>
      </c>
      <c r="J17">
        <v>0</v>
      </c>
      <c r="K17">
        <v>0</v>
      </c>
      <c r="L17">
        <v>0</v>
      </c>
      <c r="M17" s="148" t="s">
        <v>83</v>
      </c>
      <c r="N17" s="148" t="s">
        <v>83</v>
      </c>
      <c r="O17" s="148" t="s">
        <v>83</v>
      </c>
      <c r="P17" s="148" t="s">
        <v>83</v>
      </c>
      <c r="Q17" s="148" t="s">
        <v>83</v>
      </c>
      <c r="R17" s="148" t="s">
        <v>585</v>
      </c>
      <c r="S17" s="148" t="s">
        <v>83</v>
      </c>
      <c r="T17">
        <v>0</v>
      </c>
      <c r="U17" s="148" t="s">
        <v>83</v>
      </c>
      <c r="V17" s="148" t="s">
        <v>83</v>
      </c>
      <c r="W17" s="148" t="s">
        <v>83</v>
      </c>
      <c r="X17">
        <v>5</v>
      </c>
      <c r="Y17">
        <v>5</v>
      </c>
      <c r="Z17" s="148" t="s">
        <v>83</v>
      </c>
      <c r="AA17" s="148" t="s">
        <v>83</v>
      </c>
      <c r="AB17" s="148" t="s">
        <v>83</v>
      </c>
      <c r="AC17" s="148" t="s">
        <v>83</v>
      </c>
      <c r="AD17" s="148" t="s">
        <v>83</v>
      </c>
      <c r="AE17">
        <v>0</v>
      </c>
      <c r="AF17" s="148" t="s">
        <v>83</v>
      </c>
      <c r="AG17">
        <v>0</v>
      </c>
      <c r="AH17" s="148" t="s">
        <v>83</v>
      </c>
      <c r="AI17" s="148" t="s">
        <v>83</v>
      </c>
      <c r="AJ17" s="148" t="s">
        <v>83</v>
      </c>
      <c r="AK17" s="148" t="s">
        <v>83</v>
      </c>
      <c r="AL17" s="148" t="s">
        <v>83</v>
      </c>
      <c r="AM17" s="148" t="s">
        <v>83</v>
      </c>
      <c r="AN17" s="148" t="s">
        <v>83</v>
      </c>
      <c r="AO17" s="148" t="s">
        <v>83</v>
      </c>
      <c r="AP17" s="148" t="s">
        <v>83</v>
      </c>
      <c r="AQ17" s="148" t="s">
        <v>83</v>
      </c>
      <c r="AR17" s="148" t="s">
        <v>83</v>
      </c>
      <c r="AS17">
        <v>0</v>
      </c>
      <c r="AT17" s="148" t="s">
        <v>83</v>
      </c>
      <c r="AU17" s="148" t="s">
        <v>83</v>
      </c>
      <c r="AV17">
        <v>0</v>
      </c>
      <c r="AW17">
        <v>0</v>
      </c>
      <c r="AX17" s="148" t="s">
        <v>83</v>
      </c>
    </row>
    <row r="18" spans="1:50" x14ac:dyDescent="0.15">
      <c r="A18">
        <v>1</v>
      </c>
      <c r="B18">
        <v>2</v>
      </c>
      <c r="C18">
        <v>2</v>
      </c>
      <c r="D18">
        <v>3</v>
      </c>
      <c r="E18">
        <v>0</v>
      </c>
      <c r="F18" s="148" t="s">
        <v>83</v>
      </c>
      <c r="G18" s="148" t="s">
        <v>83</v>
      </c>
      <c r="H18">
        <v>346</v>
      </c>
      <c r="I18">
        <v>0</v>
      </c>
      <c r="J18">
        <v>0</v>
      </c>
      <c r="K18">
        <v>0</v>
      </c>
      <c r="L18">
        <v>0</v>
      </c>
      <c r="M18" s="148" t="s">
        <v>83</v>
      </c>
      <c r="N18" s="148" t="s">
        <v>83</v>
      </c>
      <c r="O18" s="148" t="s">
        <v>83</v>
      </c>
      <c r="P18" s="148" t="s">
        <v>83</v>
      </c>
      <c r="Q18" s="148" t="s">
        <v>83</v>
      </c>
      <c r="R18" s="148" t="s">
        <v>586</v>
      </c>
      <c r="S18" s="148" t="s">
        <v>83</v>
      </c>
      <c r="T18">
        <v>0</v>
      </c>
      <c r="U18" s="148" t="s">
        <v>83</v>
      </c>
      <c r="V18" s="148" t="s">
        <v>83</v>
      </c>
      <c r="W18" s="148" t="s">
        <v>83</v>
      </c>
      <c r="X18">
        <v>5</v>
      </c>
      <c r="Y18">
        <v>5</v>
      </c>
      <c r="Z18" s="148" t="s">
        <v>83</v>
      </c>
      <c r="AA18" s="148" t="s">
        <v>83</v>
      </c>
      <c r="AB18" s="148" t="s">
        <v>83</v>
      </c>
      <c r="AC18" s="148" t="s">
        <v>83</v>
      </c>
      <c r="AD18" s="148" t="s">
        <v>83</v>
      </c>
      <c r="AE18">
        <v>0</v>
      </c>
      <c r="AF18" s="148" t="s">
        <v>83</v>
      </c>
      <c r="AG18">
        <v>0</v>
      </c>
      <c r="AH18" s="148" t="s">
        <v>83</v>
      </c>
      <c r="AI18" s="148" t="s">
        <v>83</v>
      </c>
      <c r="AJ18" s="148" t="s">
        <v>83</v>
      </c>
      <c r="AK18" s="148" t="s">
        <v>83</v>
      </c>
      <c r="AL18" s="148" t="s">
        <v>83</v>
      </c>
      <c r="AM18" s="148" t="s">
        <v>83</v>
      </c>
      <c r="AN18" s="148" t="s">
        <v>83</v>
      </c>
      <c r="AO18" s="148" t="s">
        <v>83</v>
      </c>
      <c r="AP18" s="148" t="s">
        <v>83</v>
      </c>
      <c r="AQ18" s="148" t="s">
        <v>83</v>
      </c>
      <c r="AR18" s="148" t="s">
        <v>83</v>
      </c>
      <c r="AS18">
        <v>0</v>
      </c>
      <c r="AT18" s="148" t="s">
        <v>83</v>
      </c>
      <c r="AU18" s="148" t="s">
        <v>83</v>
      </c>
      <c r="AV18">
        <v>0</v>
      </c>
      <c r="AW18">
        <v>0</v>
      </c>
      <c r="AX18" s="148" t="s">
        <v>83</v>
      </c>
    </row>
    <row r="19" spans="1:50" x14ac:dyDescent="0.15">
      <c r="A19">
        <v>1</v>
      </c>
      <c r="B19">
        <v>2</v>
      </c>
      <c r="C19">
        <v>2</v>
      </c>
      <c r="D19">
        <v>4</v>
      </c>
      <c r="E19">
        <v>0</v>
      </c>
      <c r="F19" s="148" t="s">
        <v>83</v>
      </c>
      <c r="G19" s="148" t="s">
        <v>83</v>
      </c>
      <c r="H19">
        <v>1</v>
      </c>
      <c r="I19">
        <v>0</v>
      </c>
      <c r="J19">
        <v>0</v>
      </c>
      <c r="K19">
        <v>0</v>
      </c>
      <c r="L19">
        <v>0</v>
      </c>
      <c r="M19" s="148" t="s">
        <v>83</v>
      </c>
      <c r="N19" s="148" t="s">
        <v>83</v>
      </c>
      <c r="O19" s="148" t="s">
        <v>83</v>
      </c>
      <c r="P19" s="148" t="s">
        <v>83</v>
      </c>
      <c r="Q19" s="148" t="s">
        <v>83</v>
      </c>
      <c r="R19" s="148" t="s">
        <v>587</v>
      </c>
      <c r="S19" s="148" t="s">
        <v>83</v>
      </c>
      <c r="T19">
        <v>0</v>
      </c>
      <c r="U19" s="148" t="s">
        <v>83</v>
      </c>
      <c r="V19" s="148" t="s">
        <v>83</v>
      </c>
      <c r="W19" s="148" t="s">
        <v>83</v>
      </c>
      <c r="X19">
        <v>6</v>
      </c>
      <c r="Y19">
        <v>6</v>
      </c>
      <c r="Z19" s="148" t="s">
        <v>83</v>
      </c>
      <c r="AA19" s="148" t="s">
        <v>83</v>
      </c>
      <c r="AB19" s="148" t="s">
        <v>83</v>
      </c>
      <c r="AC19" s="148" t="s">
        <v>83</v>
      </c>
      <c r="AD19" s="148" t="s">
        <v>83</v>
      </c>
      <c r="AE19">
        <v>0</v>
      </c>
      <c r="AF19" s="148" t="s">
        <v>83</v>
      </c>
      <c r="AG19">
        <v>0</v>
      </c>
      <c r="AH19" s="148" t="s">
        <v>83</v>
      </c>
      <c r="AI19" s="148" t="s">
        <v>83</v>
      </c>
      <c r="AJ19" s="148" t="s">
        <v>83</v>
      </c>
      <c r="AK19" s="148" t="s">
        <v>83</v>
      </c>
      <c r="AL19" s="148" t="s">
        <v>83</v>
      </c>
      <c r="AM19" s="148" t="s">
        <v>83</v>
      </c>
      <c r="AN19" s="148" t="s">
        <v>83</v>
      </c>
      <c r="AO19" s="148" t="s">
        <v>83</v>
      </c>
      <c r="AP19" s="148" t="s">
        <v>83</v>
      </c>
      <c r="AQ19" s="148" t="s">
        <v>83</v>
      </c>
      <c r="AR19" s="148" t="s">
        <v>83</v>
      </c>
      <c r="AS19">
        <v>0</v>
      </c>
      <c r="AT19" s="148" t="s">
        <v>83</v>
      </c>
      <c r="AU19" s="148" t="s">
        <v>83</v>
      </c>
      <c r="AV19">
        <v>0</v>
      </c>
      <c r="AW19">
        <v>0</v>
      </c>
      <c r="AX19" s="148" t="s">
        <v>83</v>
      </c>
    </row>
    <row r="20" spans="1:50" x14ac:dyDescent="0.15">
      <c r="A20">
        <v>1</v>
      </c>
      <c r="B20">
        <v>2</v>
      </c>
      <c r="C20">
        <v>2</v>
      </c>
      <c r="D20">
        <v>5</v>
      </c>
      <c r="E20">
        <v>0</v>
      </c>
      <c r="F20" s="148" t="s">
        <v>83</v>
      </c>
      <c r="G20" s="148" t="s">
        <v>83</v>
      </c>
      <c r="H20">
        <v>33</v>
      </c>
      <c r="I20">
        <v>0</v>
      </c>
      <c r="J20">
        <v>0</v>
      </c>
      <c r="K20">
        <v>0</v>
      </c>
      <c r="L20">
        <v>0</v>
      </c>
      <c r="M20" s="148" t="s">
        <v>83</v>
      </c>
      <c r="N20" s="148" t="s">
        <v>83</v>
      </c>
      <c r="O20" s="148" t="s">
        <v>83</v>
      </c>
      <c r="P20" s="148" t="s">
        <v>83</v>
      </c>
      <c r="Q20" s="148" t="s">
        <v>83</v>
      </c>
      <c r="R20" s="148" t="s">
        <v>588</v>
      </c>
      <c r="S20" s="148" t="s">
        <v>83</v>
      </c>
      <c r="T20">
        <v>0</v>
      </c>
      <c r="U20" s="148" t="s">
        <v>83</v>
      </c>
      <c r="V20" s="148" t="s">
        <v>83</v>
      </c>
      <c r="W20" s="148" t="s">
        <v>83</v>
      </c>
      <c r="X20">
        <v>5</v>
      </c>
      <c r="Y20">
        <v>5</v>
      </c>
      <c r="Z20" s="148" t="s">
        <v>83</v>
      </c>
      <c r="AA20" s="148" t="s">
        <v>83</v>
      </c>
      <c r="AB20" s="148" t="s">
        <v>83</v>
      </c>
      <c r="AC20" s="148" t="s">
        <v>83</v>
      </c>
      <c r="AD20" s="148" t="s">
        <v>83</v>
      </c>
      <c r="AE20">
        <v>0</v>
      </c>
      <c r="AF20" s="148" t="s">
        <v>83</v>
      </c>
      <c r="AG20">
        <v>0</v>
      </c>
      <c r="AH20" s="148" t="s">
        <v>83</v>
      </c>
      <c r="AI20" s="148" t="s">
        <v>83</v>
      </c>
      <c r="AJ20" s="148" t="s">
        <v>83</v>
      </c>
      <c r="AK20" s="148" t="s">
        <v>83</v>
      </c>
      <c r="AL20" s="148" t="s">
        <v>83</v>
      </c>
      <c r="AM20" s="148" t="s">
        <v>83</v>
      </c>
      <c r="AN20" s="148" t="s">
        <v>83</v>
      </c>
      <c r="AO20" s="148" t="s">
        <v>83</v>
      </c>
      <c r="AP20" s="148" t="s">
        <v>83</v>
      </c>
      <c r="AQ20" s="148" t="s">
        <v>83</v>
      </c>
      <c r="AR20" s="148" t="s">
        <v>83</v>
      </c>
      <c r="AS20">
        <v>0</v>
      </c>
      <c r="AT20" s="148" t="s">
        <v>83</v>
      </c>
      <c r="AU20" s="148" t="s">
        <v>83</v>
      </c>
      <c r="AV20">
        <v>0</v>
      </c>
      <c r="AW20">
        <v>0</v>
      </c>
      <c r="AX20" s="148" t="s">
        <v>83</v>
      </c>
    </row>
    <row r="21" spans="1:50" x14ac:dyDescent="0.15">
      <c r="A21">
        <v>1</v>
      </c>
      <c r="B21">
        <v>2</v>
      </c>
      <c r="C21">
        <v>2</v>
      </c>
      <c r="D21">
        <v>6</v>
      </c>
      <c r="E21">
        <v>0</v>
      </c>
      <c r="F21" s="148" t="s">
        <v>83</v>
      </c>
      <c r="G21" s="148" t="s">
        <v>83</v>
      </c>
      <c r="H21">
        <v>324</v>
      </c>
      <c r="I21">
        <v>0</v>
      </c>
      <c r="J21">
        <v>0</v>
      </c>
      <c r="K21">
        <v>0</v>
      </c>
      <c r="L21">
        <v>0</v>
      </c>
      <c r="M21" s="148" t="s">
        <v>83</v>
      </c>
      <c r="N21" s="148" t="s">
        <v>83</v>
      </c>
      <c r="O21" s="148" t="s">
        <v>83</v>
      </c>
      <c r="P21" s="148" t="s">
        <v>83</v>
      </c>
      <c r="Q21" s="148" t="s">
        <v>83</v>
      </c>
      <c r="R21" s="148" t="s">
        <v>589</v>
      </c>
      <c r="S21" s="148" t="s">
        <v>83</v>
      </c>
      <c r="T21">
        <v>0</v>
      </c>
      <c r="U21" s="148" t="s">
        <v>83</v>
      </c>
      <c r="V21" s="148" t="s">
        <v>83</v>
      </c>
      <c r="W21" s="148" t="s">
        <v>83</v>
      </c>
      <c r="X21">
        <v>5</v>
      </c>
      <c r="Y21">
        <v>5</v>
      </c>
      <c r="Z21" s="148" t="s">
        <v>83</v>
      </c>
      <c r="AA21" s="148" t="s">
        <v>83</v>
      </c>
      <c r="AB21" s="148" t="s">
        <v>83</v>
      </c>
      <c r="AC21" s="148" t="s">
        <v>83</v>
      </c>
      <c r="AD21" s="148" t="s">
        <v>83</v>
      </c>
      <c r="AE21">
        <v>0</v>
      </c>
      <c r="AF21" s="148" t="s">
        <v>83</v>
      </c>
      <c r="AG21">
        <v>0</v>
      </c>
      <c r="AH21" s="148" t="s">
        <v>83</v>
      </c>
      <c r="AI21" s="148" t="s">
        <v>83</v>
      </c>
      <c r="AJ21" s="148" t="s">
        <v>83</v>
      </c>
      <c r="AK21" s="148" t="s">
        <v>83</v>
      </c>
      <c r="AL21" s="148" t="s">
        <v>83</v>
      </c>
      <c r="AM21" s="148" t="s">
        <v>83</v>
      </c>
      <c r="AN21" s="148" t="s">
        <v>83</v>
      </c>
      <c r="AO21" s="148" t="s">
        <v>83</v>
      </c>
      <c r="AP21" s="148" t="s">
        <v>83</v>
      </c>
      <c r="AQ21" s="148" t="s">
        <v>83</v>
      </c>
      <c r="AR21" s="148" t="s">
        <v>83</v>
      </c>
      <c r="AS21">
        <v>0</v>
      </c>
      <c r="AT21" s="148" t="s">
        <v>83</v>
      </c>
      <c r="AU21" s="148" t="s">
        <v>83</v>
      </c>
      <c r="AV21">
        <v>0</v>
      </c>
      <c r="AW21">
        <v>0</v>
      </c>
      <c r="AX21" s="148" t="s">
        <v>83</v>
      </c>
    </row>
    <row r="22" spans="1:50" x14ac:dyDescent="0.15">
      <c r="A22">
        <v>1</v>
      </c>
      <c r="B22">
        <v>2</v>
      </c>
      <c r="C22">
        <v>2</v>
      </c>
      <c r="D22">
        <v>7</v>
      </c>
      <c r="E22">
        <v>0</v>
      </c>
      <c r="F22" s="148" t="s">
        <v>83</v>
      </c>
      <c r="G22" s="148" t="s">
        <v>83</v>
      </c>
      <c r="H22">
        <v>223</v>
      </c>
      <c r="I22">
        <v>0</v>
      </c>
      <c r="J22">
        <v>0</v>
      </c>
      <c r="K22">
        <v>0</v>
      </c>
      <c r="L22">
        <v>0</v>
      </c>
      <c r="M22" s="148" t="s">
        <v>83</v>
      </c>
      <c r="N22" s="148" t="s">
        <v>83</v>
      </c>
      <c r="O22" s="148" t="s">
        <v>83</v>
      </c>
      <c r="P22" s="148" t="s">
        <v>83</v>
      </c>
      <c r="Q22" s="148" t="s">
        <v>83</v>
      </c>
      <c r="R22" s="148" t="s">
        <v>451</v>
      </c>
      <c r="S22" s="148" t="s">
        <v>83</v>
      </c>
      <c r="T22">
        <v>0</v>
      </c>
      <c r="U22" s="148" t="s">
        <v>83</v>
      </c>
      <c r="V22" s="148" t="s">
        <v>83</v>
      </c>
      <c r="W22" s="148" t="s">
        <v>83</v>
      </c>
      <c r="X22">
        <v>5</v>
      </c>
      <c r="Y22">
        <v>5</v>
      </c>
      <c r="Z22" s="148" t="s">
        <v>83</v>
      </c>
      <c r="AA22" s="148" t="s">
        <v>83</v>
      </c>
      <c r="AB22" s="148" t="s">
        <v>83</v>
      </c>
      <c r="AC22" s="148" t="s">
        <v>83</v>
      </c>
      <c r="AD22" s="148" t="s">
        <v>83</v>
      </c>
      <c r="AE22">
        <v>0</v>
      </c>
      <c r="AF22" s="148" t="s">
        <v>83</v>
      </c>
      <c r="AG22">
        <v>0</v>
      </c>
      <c r="AH22" s="148" t="s">
        <v>83</v>
      </c>
      <c r="AI22" s="148" t="s">
        <v>83</v>
      </c>
      <c r="AJ22" s="148" t="s">
        <v>83</v>
      </c>
      <c r="AK22" s="148" t="s">
        <v>83</v>
      </c>
      <c r="AL22" s="148" t="s">
        <v>83</v>
      </c>
      <c r="AM22" s="148" t="s">
        <v>83</v>
      </c>
      <c r="AN22" s="148" t="s">
        <v>83</v>
      </c>
      <c r="AO22" s="148" t="s">
        <v>83</v>
      </c>
      <c r="AP22" s="148" t="s">
        <v>83</v>
      </c>
      <c r="AQ22" s="148" t="s">
        <v>83</v>
      </c>
      <c r="AR22" s="148" t="s">
        <v>83</v>
      </c>
      <c r="AS22">
        <v>0</v>
      </c>
      <c r="AT22" s="148" t="s">
        <v>83</v>
      </c>
      <c r="AU22" s="148" t="s">
        <v>83</v>
      </c>
      <c r="AV22">
        <v>0</v>
      </c>
      <c r="AW22">
        <v>0</v>
      </c>
      <c r="AX22" s="148" t="s">
        <v>83</v>
      </c>
    </row>
    <row r="23" spans="1:50" x14ac:dyDescent="0.15">
      <c r="A23">
        <v>1</v>
      </c>
      <c r="B23">
        <v>3</v>
      </c>
      <c r="C23">
        <v>1</v>
      </c>
      <c r="D23">
        <v>1</v>
      </c>
      <c r="E23">
        <v>0</v>
      </c>
      <c r="F23" s="148" t="s">
        <v>83</v>
      </c>
      <c r="G23" s="148" t="s">
        <v>83</v>
      </c>
      <c r="H23">
        <v>0</v>
      </c>
      <c r="I23">
        <v>0</v>
      </c>
      <c r="J23">
        <v>0</v>
      </c>
      <c r="K23">
        <v>0</v>
      </c>
      <c r="L23">
        <v>0</v>
      </c>
      <c r="M23" s="148" t="s">
        <v>83</v>
      </c>
      <c r="N23" s="148" t="s">
        <v>83</v>
      </c>
      <c r="O23" s="148" t="s">
        <v>83</v>
      </c>
      <c r="P23" s="148" t="s">
        <v>83</v>
      </c>
      <c r="Q23" s="148" t="s">
        <v>83</v>
      </c>
      <c r="R23" s="148" t="s">
        <v>83</v>
      </c>
      <c r="S23" s="148" t="s">
        <v>83</v>
      </c>
      <c r="T23">
        <v>0</v>
      </c>
      <c r="U23" s="148" t="s">
        <v>83</v>
      </c>
      <c r="V23" s="148" t="s">
        <v>83</v>
      </c>
      <c r="W23" s="148" t="s">
        <v>83</v>
      </c>
      <c r="X23">
        <v>0</v>
      </c>
      <c r="Y23">
        <v>0</v>
      </c>
      <c r="Z23" s="148" t="s">
        <v>83</v>
      </c>
      <c r="AA23" s="148" t="s">
        <v>83</v>
      </c>
      <c r="AB23" s="148" t="s">
        <v>83</v>
      </c>
      <c r="AC23" s="148" t="s">
        <v>83</v>
      </c>
      <c r="AD23" s="148" t="s">
        <v>83</v>
      </c>
      <c r="AE23">
        <v>0</v>
      </c>
      <c r="AF23" s="148" t="s">
        <v>83</v>
      </c>
      <c r="AG23">
        <v>0</v>
      </c>
      <c r="AH23" s="148" t="s">
        <v>83</v>
      </c>
      <c r="AI23" s="148" t="s">
        <v>83</v>
      </c>
      <c r="AJ23" s="148" t="s">
        <v>83</v>
      </c>
      <c r="AK23" s="148" t="s">
        <v>83</v>
      </c>
      <c r="AL23" s="148" t="s">
        <v>83</v>
      </c>
      <c r="AM23" s="148" t="s">
        <v>83</v>
      </c>
      <c r="AN23" s="148" t="s">
        <v>83</v>
      </c>
      <c r="AO23" s="148" t="s">
        <v>83</v>
      </c>
      <c r="AP23" s="148" t="s">
        <v>83</v>
      </c>
      <c r="AQ23" s="148" t="s">
        <v>83</v>
      </c>
      <c r="AR23" s="148" t="s">
        <v>83</v>
      </c>
      <c r="AS23">
        <v>0</v>
      </c>
      <c r="AT23" s="148" t="s">
        <v>83</v>
      </c>
      <c r="AU23" s="148" t="s">
        <v>83</v>
      </c>
      <c r="AV23">
        <v>0</v>
      </c>
      <c r="AW23">
        <v>0</v>
      </c>
      <c r="AX23" s="148" t="s">
        <v>83</v>
      </c>
    </row>
    <row r="24" spans="1:50" x14ac:dyDescent="0.15">
      <c r="A24">
        <v>1</v>
      </c>
      <c r="B24">
        <v>3</v>
      </c>
      <c r="C24">
        <v>1</v>
      </c>
      <c r="D24">
        <v>2</v>
      </c>
      <c r="E24">
        <v>0</v>
      </c>
      <c r="F24" s="148" t="s">
        <v>83</v>
      </c>
      <c r="G24" s="148" t="s">
        <v>83</v>
      </c>
      <c r="H24">
        <v>0</v>
      </c>
      <c r="I24">
        <v>0</v>
      </c>
      <c r="J24">
        <v>0</v>
      </c>
      <c r="K24">
        <v>0</v>
      </c>
      <c r="L24">
        <v>0</v>
      </c>
      <c r="M24" s="148" t="s">
        <v>83</v>
      </c>
      <c r="N24" s="148" t="s">
        <v>83</v>
      </c>
      <c r="O24" s="148" t="s">
        <v>83</v>
      </c>
      <c r="P24" s="148" t="s">
        <v>83</v>
      </c>
      <c r="Q24" s="148" t="s">
        <v>83</v>
      </c>
      <c r="R24" s="148" t="s">
        <v>83</v>
      </c>
      <c r="S24" s="148" t="s">
        <v>83</v>
      </c>
      <c r="T24">
        <v>0</v>
      </c>
      <c r="U24" s="148" t="s">
        <v>83</v>
      </c>
      <c r="V24" s="148" t="s">
        <v>83</v>
      </c>
      <c r="W24" s="148" t="s">
        <v>83</v>
      </c>
      <c r="X24">
        <v>0</v>
      </c>
      <c r="Y24">
        <v>0</v>
      </c>
      <c r="Z24" s="148" t="s">
        <v>83</v>
      </c>
      <c r="AA24" s="148" t="s">
        <v>83</v>
      </c>
      <c r="AB24" s="148" t="s">
        <v>83</v>
      </c>
      <c r="AC24" s="148" t="s">
        <v>83</v>
      </c>
      <c r="AD24" s="148" t="s">
        <v>83</v>
      </c>
      <c r="AE24">
        <v>0</v>
      </c>
      <c r="AF24" s="148" t="s">
        <v>83</v>
      </c>
      <c r="AG24">
        <v>0</v>
      </c>
      <c r="AH24" s="148" t="s">
        <v>83</v>
      </c>
      <c r="AI24" s="148" t="s">
        <v>83</v>
      </c>
      <c r="AJ24" s="148" t="s">
        <v>83</v>
      </c>
      <c r="AK24" s="148" t="s">
        <v>83</v>
      </c>
      <c r="AL24" s="148" t="s">
        <v>83</v>
      </c>
      <c r="AM24" s="148" t="s">
        <v>83</v>
      </c>
      <c r="AN24" s="148" t="s">
        <v>83</v>
      </c>
      <c r="AO24" s="148" t="s">
        <v>83</v>
      </c>
      <c r="AP24" s="148" t="s">
        <v>83</v>
      </c>
      <c r="AQ24" s="148" t="s">
        <v>83</v>
      </c>
      <c r="AR24" s="148" t="s">
        <v>83</v>
      </c>
      <c r="AS24">
        <v>0</v>
      </c>
      <c r="AT24" s="148" t="s">
        <v>83</v>
      </c>
      <c r="AU24" s="148" t="s">
        <v>83</v>
      </c>
      <c r="AV24">
        <v>0</v>
      </c>
      <c r="AW24">
        <v>0</v>
      </c>
      <c r="AX24" s="148" t="s">
        <v>83</v>
      </c>
    </row>
    <row r="25" spans="1:50" x14ac:dyDescent="0.15">
      <c r="A25">
        <v>1</v>
      </c>
      <c r="B25">
        <v>3</v>
      </c>
      <c r="C25">
        <v>1</v>
      </c>
      <c r="D25">
        <v>3</v>
      </c>
      <c r="E25">
        <v>0</v>
      </c>
      <c r="F25" s="148" t="s">
        <v>83</v>
      </c>
      <c r="G25" s="148" t="s">
        <v>83</v>
      </c>
      <c r="H25">
        <v>220</v>
      </c>
      <c r="I25">
        <v>0</v>
      </c>
      <c r="J25">
        <v>0</v>
      </c>
      <c r="K25">
        <v>0</v>
      </c>
      <c r="L25">
        <v>0</v>
      </c>
      <c r="M25" s="148" t="s">
        <v>83</v>
      </c>
      <c r="N25" s="148" t="s">
        <v>83</v>
      </c>
      <c r="O25" s="148" t="s">
        <v>83</v>
      </c>
      <c r="P25" s="148" t="s">
        <v>83</v>
      </c>
      <c r="Q25" s="148" t="s">
        <v>83</v>
      </c>
      <c r="R25" s="148" t="s">
        <v>590</v>
      </c>
      <c r="S25" s="148" t="s">
        <v>83</v>
      </c>
      <c r="T25">
        <v>0</v>
      </c>
      <c r="U25" s="148" t="s">
        <v>83</v>
      </c>
      <c r="V25" s="148" t="s">
        <v>83</v>
      </c>
      <c r="W25" s="148" t="s">
        <v>83</v>
      </c>
      <c r="X25">
        <v>1</v>
      </c>
      <c r="Y25">
        <v>1</v>
      </c>
      <c r="Z25" s="148" t="s">
        <v>83</v>
      </c>
      <c r="AA25" s="148" t="s">
        <v>83</v>
      </c>
      <c r="AB25" s="148" t="s">
        <v>83</v>
      </c>
      <c r="AC25" s="148" t="s">
        <v>83</v>
      </c>
      <c r="AD25" s="148" t="s">
        <v>83</v>
      </c>
      <c r="AE25">
        <v>0</v>
      </c>
      <c r="AF25" s="148" t="s">
        <v>83</v>
      </c>
      <c r="AG25">
        <v>0</v>
      </c>
      <c r="AH25" s="148" t="s">
        <v>83</v>
      </c>
      <c r="AI25" s="148" t="s">
        <v>83</v>
      </c>
      <c r="AJ25" s="148" t="s">
        <v>83</v>
      </c>
      <c r="AK25" s="148" t="s">
        <v>83</v>
      </c>
      <c r="AL25" s="148" t="s">
        <v>83</v>
      </c>
      <c r="AM25" s="148" t="s">
        <v>83</v>
      </c>
      <c r="AN25" s="148" t="s">
        <v>83</v>
      </c>
      <c r="AO25" s="148" t="s">
        <v>83</v>
      </c>
      <c r="AP25" s="148" t="s">
        <v>83</v>
      </c>
      <c r="AQ25" s="148" t="s">
        <v>83</v>
      </c>
      <c r="AR25" s="148" t="s">
        <v>83</v>
      </c>
      <c r="AS25">
        <v>0</v>
      </c>
      <c r="AT25" s="148" t="s">
        <v>83</v>
      </c>
      <c r="AU25" s="148" t="s">
        <v>83</v>
      </c>
      <c r="AV25">
        <v>0</v>
      </c>
      <c r="AW25">
        <v>0</v>
      </c>
      <c r="AX25" s="148" t="s">
        <v>83</v>
      </c>
    </row>
    <row r="26" spans="1:50" x14ac:dyDescent="0.15">
      <c r="A26">
        <v>1</v>
      </c>
      <c r="B26">
        <v>3</v>
      </c>
      <c r="C26">
        <v>1</v>
      </c>
      <c r="D26">
        <v>4</v>
      </c>
      <c r="E26">
        <v>0</v>
      </c>
      <c r="F26" s="148" t="s">
        <v>83</v>
      </c>
      <c r="G26" s="148" t="s">
        <v>83</v>
      </c>
      <c r="H26">
        <v>87</v>
      </c>
      <c r="I26">
        <v>0</v>
      </c>
      <c r="J26">
        <v>0</v>
      </c>
      <c r="K26">
        <v>0</v>
      </c>
      <c r="L26">
        <v>0</v>
      </c>
      <c r="M26" s="148" t="s">
        <v>83</v>
      </c>
      <c r="N26" s="148" t="s">
        <v>83</v>
      </c>
      <c r="O26" s="148" t="s">
        <v>83</v>
      </c>
      <c r="P26" s="148" t="s">
        <v>83</v>
      </c>
      <c r="Q26" s="148" t="s">
        <v>83</v>
      </c>
      <c r="R26" s="148" t="s">
        <v>591</v>
      </c>
      <c r="S26" s="148" t="s">
        <v>83</v>
      </c>
      <c r="T26">
        <v>0</v>
      </c>
      <c r="U26" s="148" t="s">
        <v>83</v>
      </c>
      <c r="V26" s="148" t="s">
        <v>83</v>
      </c>
      <c r="W26" s="148" t="s">
        <v>83</v>
      </c>
      <c r="X26">
        <v>1</v>
      </c>
      <c r="Y26">
        <v>1</v>
      </c>
      <c r="Z26" s="148" t="s">
        <v>83</v>
      </c>
      <c r="AA26" s="148" t="s">
        <v>83</v>
      </c>
      <c r="AB26" s="148" t="s">
        <v>83</v>
      </c>
      <c r="AC26" s="148" t="s">
        <v>83</v>
      </c>
      <c r="AD26" s="148" t="s">
        <v>83</v>
      </c>
      <c r="AE26">
        <v>0</v>
      </c>
      <c r="AF26" s="148" t="s">
        <v>83</v>
      </c>
      <c r="AG26">
        <v>0</v>
      </c>
      <c r="AH26" s="148" t="s">
        <v>83</v>
      </c>
      <c r="AI26" s="148" t="s">
        <v>83</v>
      </c>
      <c r="AJ26" s="148" t="s">
        <v>83</v>
      </c>
      <c r="AK26" s="148" t="s">
        <v>83</v>
      </c>
      <c r="AL26" s="148" t="s">
        <v>83</v>
      </c>
      <c r="AM26" s="148" t="s">
        <v>83</v>
      </c>
      <c r="AN26" s="148" t="s">
        <v>83</v>
      </c>
      <c r="AO26" s="148" t="s">
        <v>83</v>
      </c>
      <c r="AP26" s="148" t="s">
        <v>83</v>
      </c>
      <c r="AQ26" s="148" t="s">
        <v>83</v>
      </c>
      <c r="AR26" s="148" t="s">
        <v>83</v>
      </c>
      <c r="AS26">
        <v>0</v>
      </c>
      <c r="AT26" s="148" t="s">
        <v>83</v>
      </c>
      <c r="AU26" s="148" t="s">
        <v>83</v>
      </c>
      <c r="AV26">
        <v>0</v>
      </c>
      <c r="AW26">
        <v>0</v>
      </c>
      <c r="AX26" s="148" t="s">
        <v>83</v>
      </c>
    </row>
    <row r="27" spans="1:50" x14ac:dyDescent="0.15">
      <c r="A27">
        <v>1</v>
      </c>
      <c r="B27">
        <v>3</v>
      </c>
      <c r="C27">
        <v>1</v>
      </c>
      <c r="D27">
        <v>5</v>
      </c>
      <c r="E27">
        <v>0</v>
      </c>
      <c r="F27" s="148" t="s">
        <v>83</v>
      </c>
      <c r="G27" s="148" t="s">
        <v>83</v>
      </c>
      <c r="H27">
        <v>192</v>
      </c>
      <c r="I27">
        <v>0</v>
      </c>
      <c r="J27">
        <v>0</v>
      </c>
      <c r="K27">
        <v>0</v>
      </c>
      <c r="L27">
        <v>0</v>
      </c>
      <c r="M27" s="148" t="s">
        <v>83</v>
      </c>
      <c r="N27" s="148" t="s">
        <v>83</v>
      </c>
      <c r="O27" s="148" t="s">
        <v>83</v>
      </c>
      <c r="P27" s="148" t="s">
        <v>83</v>
      </c>
      <c r="Q27" s="148" t="s">
        <v>83</v>
      </c>
      <c r="R27" s="148" t="s">
        <v>592</v>
      </c>
      <c r="S27" s="148" t="s">
        <v>83</v>
      </c>
      <c r="T27">
        <v>0</v>
      </c>
      <c r="U27" s="148" t="s">
        <v>83</v>
      </c>
      <c r="V27" s="148" t="s">
        <v>83</v>
      </c>
      <c r="W27" s="148" t="s">
        <v>83</v>
      </c>
      <c r="X27">
        <v>1</v>
      </c>
      <c r="Y27">
        <v>1</v>
      </c>
      <c r="Z27" s="148" t="s">
        <v>83</v>
      </c>
      <c r="AA27" s="148" t="s">
        <v>83</v>
      </c>
      <c r="AB27" s="148" t="s">
        <v>83</v>
      </c>
      <c r="AC27" s="148" t="s">
        <v>83</v>
      </c>
      <c r="AD27" s="148" t="s">
        <v>83</v>
      </c>
      <c r="AE27">
        <v>0</v>
      </c>
      <c r="AF27" s="148" t="s">
        <v>83</v>
      </c>
      <c r="AG27">
        <v>0</v>
      </c>
      <c r="AH27" s="148" t="s">
        <v>83</v>
      </c>
      <c r="AI27" s="148" t="s">
        <v>83</v>
      </c>
      <c r="AJ27" s="148" t="s">
        <v>83</v>
      </c>
      <c r="AK27" s="148" t="s">
        <v>83</v>
      </c>
      <c r="AL27" s="148" t="s">
        <v>83</v>
      </c>
      <c r="AM27" s="148" t="s">
        <v>83</v>
      </c>
      <c r="AN27" s="148" t="s">
        <v>83</v>
      </c>
      <c r="AO27" s="148" t="s">
        <v>83</v>
      </c>
      <c r="AP27" s="148" t="s">
        <v>83</v>
      </c>
      <c r="AQ27" s="148" t="s">
        <v>83</v>
      </c>
      <c r="AR27" s="148" t="s">
        <v>83</v>
      </c>
      <c r="AS27">
        <v>0</v>
      </c>
      <c r="AT27" s="148" t="s">
        <v>83</v>
      </c>
      <c r="AU27" s="148" t="s">
        <v>83</v>
      </c>
      <c r="AV27">
        <v>0</v>
      </c>
      <c r="AW27">
        <v>0</v>
      </c>
      <c r="AX27" s="148" t="s">
        <v>83</v>
      </c>
    </row>
    <row r="28" spans="1:50" x14ac:dyDescent="0.15">
      <c r="A28">
        <v>1</v>
      </c>
      <c r="B28">
        <v>3</v>
      </c>
      <c r="C28">
        <v>1</v>
      </c>
      <c r="D28">
        <v>6</v>
      </c>
      <c r="E28">
        <v>0</v>
      </c>
      <c r="F28" s="148" t="s">
        <v>83</v>
      </c>
      <c r="G28" s="148" t="s">
        <v>83</v>
      </c>
      <c r="H28">
        <v>49</v>
      </c>
      <c r="I28">
        <v>0</v>
      </c>
      <c r="J28">
        <v>0</v>
      </c>
      <c r="K28">
        <v>0</v>
      </c>
      <c r="L28">
        <v>0</v>
      </c>
      <c r="M28" s="148" t="s">
        <v>83</v>
      </c>
      <c r="N28" s="148" t="s">
        <v>83</v>
      </c>
      <c r="O28" s="148" t="s">
        <v>83</v>
      </c>
      <c r="P28" s="148" t="s">
        <v>83</v>
      </c>
      <c r="Q28" s="148" t="s">
        <v>83</v>
      </c>
      <c r="R28" s="148" t="s">
        <v>593</v>
      </c>
      <c r="S28" s="148" t="s">
        <v>83</v>
      </c>
      <c r="T28">
        <v>0</v>
      </c>
      <c r="U28" s="148" t="s">
        <v>83</v>
      </c>
      <c r="V28" s="148" t="s">
        <v>83</v>
      </c>
      <c r="W28" s="148" t="s">
        <v>83</v>
      </c>
      <c r="X28">
        <v>1</v>
      </c>
      <c r="Y28">
        <v>1</v>
      </c>
      <c r="Z28" s="148" t="s">
        <v>83</v>
      </c>
      <c r="AA28" s="148" t="s">
        <v>83</v>
      </c>
      <c r="AB28" s="148" t="s">
        <v>83</v>
      </c>
      <c r="AC28" s="148" t="s">
        <v>83</v>
      </c>
      <c r="AD28" s="148" t="s">
        <v>83</v>
      </c>
      <c r="AE28">
        <v>0</v>
      </c>
      <c r="AF28" s="148" t="s">
        <v>83</v>
      </c>
      <c r="AG28">
        <v>0</v>
      </c>
      <c r="AH28" s="148" t="s">
        <v>83</v>
      </c>
      <c r="AI28" s="148" t="s">
        <v>83</v>
      </c>
      <c r="AJ28" s="148" t="s">
        <v>83</v>
      </c>
      <c r="AK28" s="148" t="s">
        <v>83</v>
      </c>
      <c r="AL28" s="148" t="s">
        <v>83</v>
      </c>
      <c r="AM28" s="148" t="s">
        <v>83</v>
      </c>
      <c r="AN28" s="148" t="s">
        <v>83</v>
      </c>
      <c r="AO28" s="148" t="s">
        <v>83</v>
      </c>
      <c r="AP28" s="148" t="s">
        <v>83</v>
      </c>
      <c r="AQ28" s="148" t="s">
        <v>83</v>
      </c>
      <c r="AR28" s="148" t="s">
        <v>83</v>
      </c>
      <c r="AS28">
        <v>0</v>
      </c>
      <c r="AT28" s="148" t="s">
        <v>83</v>
      </c>
      <c r="AU28" s="148" t="s">
        <v>83</v>
      </c>
      <c r="AV28">
        <v>0</v>
      </c>
      <c r="AW28">
        <v>0</v>
      </c>
      <c r="AX28" s="148" t="s">
        <v>83</v>
      </c>
    </row>
    <row r="29" spans="1:50" x14ac:dyDescent="0.15">
      <c r="A29">
        <v>1</v>
      </c>
      <c r="B29">
        <v>3</v>
      </c>
      <c r="C29">
        <v>1</v>
      </c>
      <c r="D29">
        <v>7</v>
      </c>
      <c r="E29">
        <v>0</v>
      </c>
      <c r="F29" s="148" t="s">
        <v>83</v>
      </c>
      <c r="G29" s="148" t="s">
        <v>83</v>
      </c>
      <c r="H29">
        <v>0</v>
      </c>
      <c r="I29">
        <v>0</v>
      </c>
      <c r="J29">
        <v>0</v>
      </c>
      <c r="K29">
        <v>0</v>
      </c>
      <c r="L29">
        <v>0</v>
      </c>
      <c r="M29" s="148" t="s">
        <v>83</v>
      </c>
      <c r="N29" s="148" t="s">
        <v>83</v>
      </c>
      <c r="O29" s="148" t="s">
        <v>83</v>
      </c>
      <c r="P29" s="148" t="s">
        <v>83</v>
      </c>
      <c r="Q29" s="148" t="s">
        <v>83</v>
      </c>
      <c r="R29" s="148" t="s">
        <v>83</v>
      </c>
      <c r="S29" s="148" t="s">
        <v>83</v>
      </c>
      <c r="T29">
        <v>0</v>
      </c>
      <c r="U29" s="148" t="s">
        <v>83</v>
      </c>
      <c r="V29" s="148" t="s">
        <v>83</v>
      </c>
      <c r="W29" s="148" t="s">
        <v>83</v>
      </c>
      <c r="X29">
        <v>0</v>
      </c>
      <c r="Y29">
        <v>0</v>
      </c>
      <c r="Z29" s="148" t="s">
        <v>83</v>
      </c>
      <c r="AA29" s="148" t="s">
        <v>83</v>
      </c>
      <c r="AB29" s="148" t="s">
        <v>83</v>
      </c>
      <c r="AC29" s="148" t="s">
        <v>83</v>
      </c>
      <c r="AD29" s="148" t="s">
        <v>83</v>
      </c>
      <c r="AE29">
        <v>0</v>
      </c>
      <c r="AF29" s="148" t="s">
        <v>83</v>
      </c>
      <c r="AG29">
        <v>0</v>
      </c>
      <c r="AH29" s="148" t="s">
        <v>83</v>
      </c>
      <c r="AI29" s="148" t="s">
        <v>83</v>
      </c>
      <c r="AJ29" s="148" t="s">
        <v>83</v>
      </c>
      <c r="AK29" s="148" t="s">
        <v>83</v>
      </c>
      <c r="AL29" s="148" t="s">
        <v>83</v>
      </c>
      <c r="AM29" s="148" t="s">
        <v>83</v>
      </c>
      <c r="AN29" s="148" t="s">
        <v>83</v>
      </c>
      <c r="AO29" s="148" t="s">
        <v>83</v>
      </c>
      <c r="AP29" s="148" t="s">
        <v>83</v>
      </c>
      <c r="AQ29" s="148" t="s">
        <v>83</v>
      </c>
      <c r="AR29" s="148" t="s">
        <v>83</v>
      </c>
      <c r="AS29">
        <v>0</v>
      </c>
      <c r="AT29" s="148" t="s">
        <v>83</v>
      </c>
      <c r="AU29" s="148" t="s">
        <v>83</v>
      </c>
      <c r="AV29">
        <v>0</v>
      </c>
      <c r="AW29">
        <v>0</v>
      </c>
      <c r="AX29" s="148" t="s">
        <v>83</v>
      </c>
    </row>
    <row r="30" spans="1:50" x14ac:dyDescent="0.15">
      <c r="A30">
        <v>1</v>
      </c>
      <c r="B30">
        <v>3</v>
      </c>
      <c r="C30">
        <v>2</v>
      </c>
      <c r="D30">
        <v>1</v>
      </c>
      <c r="E30">
        <v>0</v>
      </c>
      <c r="F30" s="148" t="s">
        <v>83</v>
      </c>
      <c r="G30" s="148" t="s">
        <v>83</v>
      </c>
      <c r="H30">
        <v>240</v>
      </c>
      <c r="I30">
        <v>0</v>
      </c>
      <c r="J30">
        <v>0</v>
      </c>
      <c r="K30">
        <v>0</v>
      </c>
      <c r="L30">
        <v>0</v>
      </c>
      <c r="M30" s="148" t="s">
        <v>83</v>
      </c>
      <c r="N30" s="148" t="s">
        <v>83</v>
      </c>
      <c r="O30" s="148" t="s">
        <v>83</v>
      </c>
      <c r="P30" s="148" t="s">
        <v>83</v>
      </c>
      <c r="Q30" s="148" t="s">
        <v>83</v>
      </c>
      <c r="R30" s="148" t="s">
        <v>594</v>
      </c>
      <c r="S30" s="148" t="s">
        <v>83</v>
      </c>
      <c r="T30">
        <v>0</v>
      </c>
      <c r="U30" s="148" t="s">
        <v>83</v>
      </c>
      <c r="V30" s="148" t="s">
        <v>83</v>
      </c>
      <c r="W30" s="148" t="s">
        <v>83</v>
      </c>
      <c r="X30">
        <v>1</v>
      </c>
      <c r="Y30">
        <v>1</v>
      </c>
      <c r="Z30" s="148" t="s">
        <v>83</v>
      </c>
      <c r="AA30" s="148" t="s">
        <v>83</v>
      </c>
      <c r="AB30" s="148" t="s">
        <v>83</v>
      </c>
      <c r="AC30" s="148" t="s">
        <v>83</v>
      </c>
      <c r="AD30" s="148" t="s">
        <v>83</v>
      </c>
      <c r="AE30">
        <v>0</v>
      </c>
      <c r="AF30" s="148" t="s">
        <v>83</v>
      </c>
      <c r="AG30">
        <v>0</v>
      </c>
      <c r="AH30" s="148" t="s">
        <v>83</v>
      </c>
      <c r="AI30" s="148" t="s">
        <v>83</v>
      </c>
      <c r="AJ30" s="148" t="s">
        <v>83</v>
      </c>
      <c r="AK30" s="148" t="s">
        <v>83</v>
      </c>
      <c r="AL30" s="148" t="s">
        <v>83</v>
      </c>
      <c r="AM30" s="148" t="s">
        <v>83</v>
      </c>
      <c r="AN30" s="148" t="s">
        <v>83</v>
      </c>
      <c r="AO30" s="148" t="s">
        <v>83</v>
      </c>
      <c r="AP30" s="148" t="s">
        <v>83</v>
      </c>
      <c r="AQ30" s="148" t="s">
        <v>83</v>
      </c>
      <c r="AR30" s="148" t="s">
        <v>83</v>
      </c>
      <c r="AS30">
        <v>0</v>
      </c>
      <c r="AT30" s="148" t="s">
        <v>83</v>
      </c>
      <c r="AU30" s="148" t="s">
        <v>83</v>
      </c>
      <c r="AV30">
        <v>0</v>
      </c>
      <c r="AW30">
        <v>0</v>
      </c>
      <c r="AX30" s="148" t="s">
        <v>83</v>
      </c>
    </row>
    <row r="31" spans="1:50" x14ac:dyDescent="0.15">
      <c r="A31">
        <v>1</v>
      </c>
      <c r="B31">
        <v>3</v>
      </c>
      <c r="C31">
        <v>2</v>
      </c>
      <c r="D31">
        <v>2</v>
      </c>
      <c r="E31">
        <v>0</v>
      </c>
      <c r="F31" s="148" t="s">
        <v>83</v>
      </c>
      <c r="G31" s="148" t="s">
        <v>83</v>
      </c>
      <c r="H31">
        <v>321</v>
      </c>
      <c r="I31">
        <v>0</v>
      </c>
      <c r="J31">
        <v>0</v>
      </c>
      <c r="K31">
        <v>0</v>
      </c>
      <c r="L31">
        <v>0</v>
      </c>
      <c r="M31" s="148" t="s">
        <v>83</v>
      </c>
      <c r="N31" s="148" t="s">
        <v>83</v>
      </c>
      <c r="O31" s="148" t="s">
        <v>83</v>
      </c>
      <c r="P31" s="148" t="s">
        <v>83</v>
      </c>
      <c r="Q31" s="148" t="s">
        <v>83</v>
      </c>
      <c r="R31" s="148" t="s">
        <v>595</v>
      </c>
      <c r="S31" s="148" t="s">
        <v>83</v>
      </c>
      <c r="T31">
        <v>0</v>
      </c>
      <c r="U31" s="148" t="s">
        <v>83</v>
      </c>
      <c r="V31" s="148" t="s">
        <v>83</v>
      </c>
      <c r="W31" s="148" t="s">
        <v>83</v>
      </c>
      <c r="X31">
        <v>1</v>
      </c>
      <c r="Y31">
        <v>1</v>
      </c>
      <c r="Z31" s="148" t="s">
        <v>83</v>
      </c>
      <c r="AA31" s="148" t="s">
        <v>83</v>
      </c>
      <c r="AB31" s="148" t="s">
        <v>83</v>
      </c>
      <c r="AC31" s="148" t="s">
        <v>83</v>
      </c>
      <c r="AD31" s="148" t="s">
        <v>83</v>
      </c>
      <c r="AE31">
        <v>0</v>
      </c>
      <c r="AF31" s="148" t="s">
        <v>83</v>
      </c>
      <c r="AG31">
        <v>0</v>
      </c>
      <c r="AH31" s="148" t="s">
        <v>83</v>
      </c>
      <c r="AI31" s="148" t="s">
        <v>83</v>
      </c>
      <c r="AJ31" s="148" t="s">
        <v>83</v>
      </c>
      <c r="AK31" s="148" t="s">
        <v>83</v>
      </c>
      <c r="AL31" s="148" t="s">
        <v>83</v>
      </c>
      <c r="AM31" s="148" t="s">
        <v>83</v>
      </c>
      <c r="AN31" s="148" t="s">
        <v>83</v>
      </c>
      <c r="AO31" s="148" t="s">
        <v>83</v>
      </c>
      <c r="AP31" s="148" t="s">
        <v>83</v>
      </c>
      <c r="AQ31" s="148" t="s">
        <v>83</v>
      </c>
      <c r="AR31" s="148" t="s">
        <v>83</v>
      </c>
      <c r="AS31">
        <v>0</v>
      </c>
      <c r="AT31" s="148" t="s">
        <v>83</v>
      </c>
      <c r="AU31" s="148" t="s">
        <v>83</v>
      </c>
      <c r="AV31">
        <v>0</v>
      </c>
      <c r="AW31">
        <v>0</v>
      </c>
      <c r="AX31" s="148" t="s">
        <v>83</v>
      </c>
    </row>
    <row r="32" spans="1:50" x14ac:dyDescent="0.15">
      <c r="A32">
        <v>1</v>
      </c>
      <c r="B32">
        <v>3</v>
      </c>
      <c r="C32">
        <v>2</v>
      </c>
      <c r="D32">
        <v>3</v>
      </c>
      <c r="E32">
        <v>0</v>
      </c>
      <c r="F32" s="148" t="s">
        <v>83</v>
      </c>
      <c r="G32" s="148" t="s">
        <v>83</v>
      </c>
      <c r="H32">
        <v>119</v>
      </c>
      <c r="I32">
        <v>0</v>
      </c>
      <c r="J32">
        <v>0</v>
      </c>
      <c r="K32">
        <v>0</v>
      </c>
      <c r="L32">
        <v>0</v>
      </c>
      <c r="M32" s="148" t="s">
        <v>83</v>
      </c>
      <c r="N32" s="148" t="s">
        <v>83</v>
      </c>
      <c r="O32" s="148" t="s">
        <v>83</v>
      </c>
      <c r="P32" s="148" t="s">
        <v>83</v>
      </c>
      <c r="Q32" s="148" t="s">
        <v>83</v>
      </c>
      <c r="R32" s="148" t="s">
        <v>596</v>
      </c>
      <c r="S32" s="148" t="s">
        <v>83</v>
      </c>
      <c r="T32">
        <v>0</v>
      </c>
      <c r="U32" s="148" t="s">
        <v>83</v>
      </c>
      <c r="V32" s="148" t="s">
        <v>83</v>
      </c>
      <c r="W32" s="148" t="s">
        <v>83</v>
      </c>
      <c r="X32">
        <v>1</v>
      </c>
      <c r="Y32">
        <v>1</v>
      </c>
      <c r="Z32" s="148" t="s">
        <v>83</v>
      </c>
      <c r="AA32" s="148" t="s">
        <v>83</v>
      </c>
      <c r="AB32" s="148" t="s">
        <v>83</v>
      </c>
      <c r="AC32" s="148" t="s">
        <v>83</v>
      </c>
      <c r="AD32" s="148" t="s">
        <v>83</v>
      </c>
      <c r="AE32">
        <v>0</v>
      </c>
      <c r="AF32" s="148" t="s">
        <v>83</v>
      </c>
      <c r="AG32">
        <v>0</v>
      </c>
      <c r="AH32" s="148" t="s">
        <v>83</v>
      </c>
      <c r="AI32" s="148" t="s">
        <v>83</v>
      </c>
      <c r="AJ32" s="148" t="s">
        <v>83</v>
      </c>
      <c r="AK32" s="148" t="s">
        <v>83</v>
      </c>
      <c r="AL32" s="148" t="s">
        <v>83</v>
      </c>
      <c r="AM32" s="148" t="s">
        <v>83</v>
      </c>
      <c r="AN32" s="148" t="s">
        <v>83</v>
      </c>
      <c r="AO32" s="148" t="s">
        <v>83</v>
      </c>
      <c r="AP32" s="148" t="s">
        <v>83</v>
      </c>
      <c r="AQ32" s="148" t="s">
        <v>83</v>
      </c>
      <c r="AR32" s="148" t="s">
        <v>83</v>
      </c>
      <c r="AS32">
        <v>0</v>
      </c>
      <c r="AT32" s="148" t="s">
        <v>83</v>
      </c>
      <c r="AU32" s="148" t="s">
        <v>83</v>
      </c>
      <c r="AV32">
        <v>0</v>
      </c>
      <c r="AW32">
        <v>0</v>
      </c>
      <c r="AX32" s="148" t="s">
        <v>83</v>
      </c>
    </row>
    <row r="33" spans="1:50" x14ac:dyDescent="0.15">
      <c r="A33">
        <v>1</v>
      </c>
      <c r="B33">
        <v>3</v>
      </c>
      <c r="C33">
        <v>2</v>
      </c>
      <c r="D33">
        <v>4</v>
      </c>
      <c r="E33">
        <v>0</v>
      </c>
      <c r="F33" s="148" t="s">
        <v>83</v>
      </c>
      <c r="G33" s="148" t="s">
        <v>83</v>
      </c>
      <c r="H33">
        <v>313</v>
      </c>
      <c r="I33">
        <v>0</v>
      </c>
      <c r="J33">
        <v>0</v>
      </c>
      <c r="K33">
        <v>0</v>
      </c>
      <c r="L33">
        <v>0</v>
      </c>
      <c r="M33" s="148" t="s">
        <v>83</v>
      </c>
      <c r="N33" s="148" t="s">
        <v>83</v>
      </c>
      <c r="O33" s="148" t="s">
        <v>83</v>
      </c>
      <c r="P33" s="148" t="s">
        <v>83</v>
      </c>
      <c r="Q33" s="148" t="s">
        <v>83</v>
      </c>
      <c r="R33" s="148" t="s">
        <v>597</v>
      </c>
      <c r="S33" s="148" t="s">
        <v>83</v>
      </c>
      <c r="T33">
        <v>0</v>
      </c>
      <c r="U33" s="148" t="s">
        <v>83</v>
      </c>
      <c r="V33" s="148" t="s">
        <v>83</v>
      </c>
      <c r="W33" s="148" t="s">
        <v>83</v>
      </c>
      <c r="X33">
        <v>1</v>
      </c>
      <c r="Y33">
        <v>1</v>
      </c>
      <c r="Z33" s="148" t="s">
        <v>83</v>
      </c>
      <c r="AA33" s="148" t="s">
        <v>83</v>
      </c>
      <c r="AB33" s="148" t="s">
        <v>83</v>
      </c>
      <c r="AC33" s="148" t="s">
        <v>83</v>
      </c>
      <c r="AD33" s="148" t="s">
        <v>83</v>
      </c>
      <c r="AE33">
        <v>0</v>
      </c>
      <c r="AF33" s="148" t="s">
        <v>83</v>
      </c>
      <c r="AG33">
        <v>0</v>
      </c>
      <c r="AH33" s="148" t="s">
        <v>83</v>
      </c>
      <c r="AI33" s="148" t="s">
        <v>83</v>
      </c>
      <c r="AJ33" s="148" t="s">
        <v>83</v>
      </c>
      <c r="AK33" s="148" t="s">
        <v>83</v>
      </c>
      <c r="AL33" s="148" t="s">
        <v>83</v>
      </c>
      <c r="AM33" s="148" t="s">
        <v>83</v>
      </c>
      <c r="AN33" s="148" t="s">
        <v>83</v>
      </c>
      <c r="AO33" s="148" t="s">
        <v>83</v>
      </c>
      <c r="AP33" s="148" t="s">
        <v>83</v>
      </c>
      <c r="AQ33" s="148" t="s">
        <v>83</v>
      </c>
      <c r="AR33" s="148" t="s">
        <v>83</v>
      </c>
      <c r="AS33">
        <v>0</v>
      </c>
      <c r="AT33" s="148" t="s">
        <v>83</v>
      </c>
      <c r="AU33" s="148" t="s">
        <v>83</v>
      </c>
      <c r="AV33">
        <v>0</v>
      </c>
      <c r="AW33">
        <v>0</v>
      </c>
      <c r="AX33" s="148" t="s">
        <v>83</v>
      </c>
    </row>
    <row r="34" spans="1:50" x14ac:dyDescent="0.15">
      <c r="A34">
        <v>1</v>
      </c>
      <c r="B34">
        <v>3</v>
      </c>
      <c r="C34">
        <v>2</v>
      </c>
      <c r="D34">
        <v>5</v>
      </c>
      <c r="E34">
        <v>0</v>
      </c>
      <c r="F34" s="148" t="s">
        <v>83</v>
      </c>
      <c r="G34" s="148" t="s">
        <v>83</v>
      </c>
      <c r="H34">
        <v>307</v>
      </c>
      <c r="I34">
        <v>0</v>
      </c>
      <c r="J34">
        <v>0</v>
      </c>
      <c r="K34">
        <v>0</v>
      </c>
      <c r="L34">
        <v>0</v>
      </c>
      <c r="M34" s="148" t="s">
        <v>83</v>
      </c>
      <c r="N34" s="148" t="s">
        <v>83</v>
      </c>
      <c r="O34" s="148" t="s">
        <v>83</v>
      </c>
      <c r="P34" s="148" t="s">
        <v>83</v>
      </c>
      <c r="Q34" s="148" t="s">
        <v>83</v>
      </c>
      <c r="R34" s="148" t="s">
        <v>598</v>
      </c>
      <c r="S34" s="148" t="s">
        <v>83</v>
      </c>
      <c r="T34">
        <v>0</v>
      </c>
      <c r="U34" s="148" t="s">
        <v>83</v>
      </c>
      <c r="V34" s="148" t="s">
        <v>83</v>
      </c>
      <c r="W34" s="148" t="s">
        <v>83</v>
      </c>
      <c r="X34">
        <v>1</v>
      </c>
      <c r="Y34">
        <v>1</v>
      </c>
      <c r="Z34" s="148" t="s">
        <v>83</v>
      </c>
      <c r="AA34" s="148" t="s">
        <v>83</v>
      </c>
      <c r="AB34" s="148" t="s">
        <v>83</v>
      </c>
      <c r="AC34" s="148" t="s">
        <v>83</v>
      </c>
      <c r="AD34" s="148" t="s">
        <v>83</v>
      </c>
      <c r="AE34">
        <v>0</v>
      </c>
      <c r="AF34" s="148" t="s">
        <v>83</v>
      </c>
      <c r="AG34">
        <v>0</v>
      </c>
      <c r="AH34" s="148" t="s">
        <v>83</v>
      </c>
      <c r="AI34" s="148" t="s">
        <v>83</v>
      </c>
      <c r="AJ34" s="148" t="s">
        <v>83</v>
      </c>
      <c r="AK34" s="148" t="s">
        <v>83</v>
      </c>
      <c r="AL34" s="148" t="s">
        <v>83</v>
      </c>
      <c r="AM34" s="148" t="s">
        <v>83</v>
      </c>
      <c r="AN34" s="148" t="s">
        <v>83</v>
      </c>
      <c r="AO34" s="148" t="s">
        <v>83</v>
      </c>
      <c r="AP34" s="148" t="s">
        <v>83</v>
      </c>
      <c r="AQ34" s="148" t="s">
        <v>83</v>
      </c>
      <c r="AR34" s="148" t="s">
        <v>83</v>
      </c>
      <c r="AS34">
        <v>0</v>
      </c>
      <c r="AT34" s="148" t="s">
        <v>83</v>
      </c>
      <c r="AU34" s="148" t="s">
        <v>83</v>
      </c>
      <c r="AV34">
        <v>0</v>
      </c>
      <c r="AW34">
        <v>0</v>
      </c>
      <c r="AX34" s="148" t="s">
        <v>83</v>
      </c>
    </row>
    <row r="35" spans="1:50" x14ac:dyDescent="0.15">
      <c r="A35">
        <v>1</v>
      </c>
      <c r="B35">
        <v>3</v>
      </c>
      <c r="C35">
        <v>2</v>
      </c>
      <c r="D35">
        <v>6</v>
      </c>
      <c r="E35">
        <v>0</v>
      </c>
      <c r="F35" s="148" t="s">
        <v>83</v>
      </c>
      <c r="G35" s="148" t="s">
        <v>83</v>
      </c>
      <c r="H35">
        <v>128</v>
      </c>
      <c r="I35">
        <v>0</v>
      </c>
      <c r="J35">
        <v>0</v>
      </c>
      <c r="K35">
        <v>0</v>
      </c>
      <c r="L35">
        <v>0</v>
      </c>
      <c r="M35" s="148" t="s">
        <v>83</v>
      </c>
      <c r="N35" s="148" t="s">
        <v>83</v>
      </c>
      <c r="O35" s="148" t="s">
        <v>83</v>
      </c>
      <c r="P35" s="148" t="s">
        <v>83</v>
      </c>
      <c r="Q35" s="148" t="s">
        <v>83</v>
      </c>
      <c r="R35" s="148" t="s">
        <v>599</v>
      </c>
      <c r="S35" s="148" t="s">
        <v>83</v>
      </c>
      <c r="T35">
        <v>0</v>
      </c>
      <c r="U35" s="148" t="s">
        <v>83</v>
      </c>
      <c r="V35" s="148" t="s">
        <v>83</v>
      </c>
      <c r="W35" s="148" t="s">
        <v>83</v>
      </c>
      <c r="X35">
        <v>1</v>
      </c>
      <c r="Y35">
        <v>1</v>
      </c>
      <c r="Z35" s="148" t="s">
        <v>83</v>
      </c>
      <c r="AA35" s="148" t="s">
        <v>83</v>
      </c>
      <c r="AB35" s="148" t="s">
        <v>83</v>
      </c>
      <c r="AC35" s="148" t="s">
        <v>83</v>
      </c>
      <c r="AD35" s="148" t="s">
        <v>83</v>
      </c>
      <c r="AE35">
        <v>0</v>
      </c>
      <c r="AF35" s="148" t="s">
        <v>83</v>
      </c>
      <c r="AG35">
        <v>0</v>
      </c>
      <c r="AH35" s="148" t="s">
        <v>83</v>
      </c>
      <c r="AI35" s="148" t="s">
        <v>83</v>
      </c>
      <c r="AJ35" s="148" t="s">
        <v>83</v>
      </c>
      <c r="AK35" s="148" t="s">
        <v>83</v>
      </c>
      <c r="AL35" s="148" t="s">
        <v>83</v>
      </c>
      <c r="AM35" s="148" t="s">
        <v>83</v>
      </c>
      <c r="AN35" s="148" t="s">
        <v>83</v>
      </c>
      <c r="AO35" s="148" t="s">
        <v>83</v>
      </c>
      <c r="AP35" s="148" t="s">
        <v>83</v>
      </c>
      <c r="AQ35" s="148" t="s">
        <v>83</v>
      </c>
      <c r="AR35" s="148" t="s">
        <v>83</v>
      </c>
      <c r="AS35">
        <v>0</v>
      </c>
      <c r="AT35" s="148" t="s">
        <v>83</v>
      </c>
      <c r="AU35" s="148" t="s">
        <v>83</v>
      </c>
      <c r="AV35">
        <v>0</v>
      </c>
      <c r="AW35">
        <v>0</v>
      </c>
      <c r="AX35" s="148" t="s">
        <v>83</v>
      </c>
    </row>
    <row r="36" spans="1:50" x14ac:dyDescent="0.15">
      <c r="A36">
        <v>1</v>
      </c>
      <c r="B36">
        <v>3</v>
      </c>
      <c r="C36">
        <v>2</v>
      </c>
      <c r="D36">
        <v>7</v>
      </c>
      <c r="E36">
        <v>0</v>
      </c>
      <c r="F36" s="148" t="s">
        <v>83</v>
      </c>
      <c r="G36" s="148" t="s">
        <v>83</v>
      </c>
      <c r="H36">
        <v>221</v>
      </c>
      <c r="I36">
        <v>0</v>
      </c>
      <c r="J36">
        <v>0</v>
      </c>
      <c r="K36">
        <v>0</v>
      </c>
      <c r="L36">
        <v>0</v>
      </c>
      <c r="M36" s="148" t="s">
        <v>83</v>
      </c>
      <c r="N36" s="148" t="s">
        <v>83</v>
      </c>
      <c r="O36" s="148" t="s">
        <v>83</v>
      </c>
      <c r="P36" s="148" t="s">
        <v>83</v>
      </c>
      <c r="Q36" s="148" t="s">
        <v>83</v>
      </c>
      <c r="R36" s="148" t="s">
        <v>600</v>
      </c>
      <c r="S36" s="148" t="s">
        <v>83</v>
      </c>
      <c r="T36">
        <v>0</v>
      </c>
      <c r="U36" s="148" t="s">
        <v>83</v>
      </c>
      <c r="V36" s="148" t="s">
        <v>83</v>
      </c>
      <c r="W36" s="148" t="s">
        <v>83</v>
      </c>
      <c r="X36">
        <v>1</v>
      </c>
      <c r="Y36">
        <v>1</v>
      </c>
      <c r="Z36" s="148" t="s">
        <v>83</v>
      </c>
      <c r="AA36" s="148" t="s">
        <v>83</v>
      </c>
      <c r="AB36" s="148" t="s">
        <v>83</v>
      </c>
      <c r="AC36" s="148" t="s">
        <v>83</v>
      </c>
      <c r="AD36" s="148" t="s">
        <v>83</v>
      </c>
      <c r="AE36">
        <v>0</v>
      </c>
      <c r="AF36" s="148" t="s">
        <v>83</v>
      </c>
      <c r="AG36">
        <v>0</v>
      </c>
      <c r="AH36" s="148" t="s">
        <v>83</v>
      </c>
      <c r="AI36" s="148" t="s">
        <v>83</v>
      </c>
      <c r="AJ36" s="148" t="s">
        <v>83</v>
      </c>
      <c r="AK36" s="148" t="s">
        <v>83</v>
      </c>
      <c r="AL36" s="148" t="s">
        <v>83</v>
      </c>
      <c r="AM36" s="148" t="s">
        <v>83</v>
      </c>
      <c r="AN36" s="148" t="s">
        <v>83</v>
      </c>
      <c r="AO36" s="148" t="s">
        <v>83</v>
      </c>
      <c r="AP36" s="148" t="s">
        <v>83</v>
      </c>
      <c r="AQ36" s="148" t="s">
        <v>83</v>
      </c>
      <c r="AR36" s="148" t="s">
        <v>83</v>
      </c>
      <c r="AS36">
        <v>0</v>
      </c>
      <c r="AT36" s="148" t="s">
        <v>83</v>
      </c>
      <c r="AU36" s="148" t="s">
        <v>83</v>
      </c>
      <c r="AV36">
        <v>0</v>
      </c>
      <c r="AW36">
        <v>0</v>
      </c>
      <c r="AX36" s="148" t="s">
        <v>83</v>
      </c>
    </row>
    <row r="37" spans="1:50" x14ac:dyDescent="0.15">
      <c r="A37">
        <v>1</v>
      </c>
      <c r="B37">
        <v>3</v>
      </c>
      <c r="C37">
        <v>3</v>
      </c>
      <c r="D37">
        <v>1</v>
      </c>
      <c r="E37">
        <v>0</v>
      </c>
      <c r="F37" s="148" t="s">
        <v>83</v>
      </c>
      <c r="G37" s="148" t="s">
        <v>83</v>
      </c>
      <c r="H37">
        <v>303</v>
      </c>
      <c r="I37">
        <v>0</v>
      </c>
      <c r="J37">
        <v>0</v>
      </c>
      <c r="K37">
        <v>0</v>
      </c>
      <c r="L37">
        <v>0</v>
      </c>
      <c r="M37" s="148" t="s">
        <v>83</v>
      </c>
      <c r="N37" s="148" t="s">
        <v>83</v>
      </c>
      <c r="O37" s="148" t="s">
        <v>83</v>
      </c>
      <c r="P37" s="148" t="s">
        <v>83</v>
      </c>
      <c r="Q37" s="148" t="s">
        <v>83</v>
      </c>
      <c r="R37" s="148" t="s">
        <v>601</v>
      </c>
      <c r="S37" s="148" t="s">
        <v>83</v>
      </c>
      <c r="T37">
        <v>0</v>
      </c>
      <c r="U37" s="148" t="s">
        <v>83</v>
      </c>
      <c r="V37" s="148" t="s">
        <v>83</v>
      </c>
      <c r="W37" s="148" t="s">
        <v>83</v>
      </c>
      <c r="X37">
        <v>1</v>
      </c>
      <c r="Y37">
        <v>1</v>
      </c>
      <c r="Z37" s="148" t="s">
        <v>83</v>
      </c>
      <c r="AA37" s="148" t="s">
        <v>83</v>
      </c>
      <c r="AB37" s="148" t="s">
        <v>83</v>
      </c>
      <c r="AC37" s="148" t="s">
        <v>83</v>
      </c>
      <c r="AD37" s="148" t="s">
        <v>83</v>
      </c>
      <c r="AE37">
        <v>0</v>
      </c>
      <c r="AF37" s="148" t="s">
        <v>83</v>
      </c>
      <c r="AG37">
        <v>0</v>
      </c>
      <c r="AH37" s="148" t="s">
        <v>83</v>
      </c>
      <c r="AI37" s="148" t="s">
        <v>83</v>
      </c>
      <c r="AJ37" s="148" t="s">
        <v>83</v>
      </c>
      <c r="AK37" s="148" t="s">
        <v>83</v>
      </c>
      <c r="AL37" s="148" t="s">
        <v>83</v>
      </c>
      <c r="AM37" s="148" t="s">
        <v>83</v>
      </c>
      <c r="AN37" s="148" t="s">
        <v>83</v>
      </c>
      <c r="AO37" s="148" t="s">
        <v>83</v>
      </c>
      <c r="AP37" s="148" t="s">
        <v>83</v>
      </c>
      <c r="AQ37" s="148" t="s">
        <v>83</v>
      </c>
      <c r="AR37" s="148" t="s">
        <v>83</v>
      </c>
      <c r="AS37">
        <v>0</v>
      </c>
      <c r="AT37" s="148" t="s">
        <v>83</v>
      </c>
      <c r="AU37" s="148" t="s">
        <v>83</v>
      </c>
      <c r="AV37">
        <v>0</v>
      </c>
      <c r="AW37">
        <v>0</v>
      </c>
      <c r="AX37" s="148" t="s">
        <v>83</v>
      </c>
    </row>
    <row r="38" spans="1:50" x14ac:dyDescent="0.15">
      <c r="A38">
        <v>1</v>
      </c>
      <c r="B38">
        <v>3</v>
      </c>
      <c r="C38">
        <v>3</v>
      </c>
      <c r="D38">
        <v>2</v>
      </c>
      <c r="E38">
        <v>0</v>
      </c>
      <c r="F38" s="148" t="s">
        <v>83</v>
      </c>
      <c r="G38" s="148" t="s">
        <v>83</v>
      </c>
      <c r="H38">
        <v>67</v>
      </c>
      <c r="I38">
        <v>0</v>
      </c>
      <c r="J38">
        <v>0</v>
      </c>
      <c r="K38">
        <v>0</v>
      </c>
      <c r="L38">
        <v>0</v>
      </c>
      <c r="M38" s="148" t="s">
        <v>83</v>
      </c>
      <c r="N38" s="148" t="s">
        <v>83</v>
      </c>
      <c r="O38" s="148" t="s">
        <v>83</v>
      </c>
      <c r="P38" s="148" t="s">
        <v>83</v>
      </c>
      <c r="Q38" s="148" t="s">
        <v>83</v>
      </c>
      <c r="R38" s="148" t="s">
        <v>602</v>
      </c>
      <c r="S38" s="148" t="s">
        <v>83</v>
      </c>
      <c r="T38">
        <v>0</v>
      </c>
      <c r="U38" s="148" t="s">
        <v>83</v>
      </c>
      <c r="V38" s="148" t="s">
        <v>83</v>
      </c>
      <c r="W38" s="148" t="s">
        <v>83</v>
      </c>
      <c r="X38">
        <v>1</v>
      </c>
      <c r="Y38">
        <v>1</v>
      </c>
      <c r="Z38" s="148" t="s">
        <v>83</v>
      </c>
      <c r="AA38" s="148" t="s">
        <v>83</v>
      </c>
      <c r="AB38" s="148" t="s">
        <v>83</v>
      </c>
      <c r="AC38" s="148" t="s">
        <v>83</v>
      </c>
      <c r="AD38" s="148" t="s">
        <v>83</v>
      </c>
      <c r="AE38">
        <v>0</v>
      </c>
      <c r="AF38" s="148" t="s">
        <v>83</v>
      </c>
      <c r="AG38">
        <v>0</v>
      </c>
      <c r="AH38" s="148" t="s">
        <v>83</v>
      </c>
      <c r="AI38" s="148" t="s">
        <v>83</v>
      </c>
      <c r="AJ38" s="148" t="s">
        <v>83</v>
      </c>
      <c r="AK38" s="148" t="s">
        <v>83</v>
      </c>
      <c r="AL38" s="148" t="s">
        <v>83</v>
      </c>
      <c r="AM38" s="148" t="s">
        <v>83</v>
      </c>
      <c r="AN38" s="148" t="s">
        <v>83</v>
      </c>
      <c r="AO38" s="148" t="s">
        <v>83</v>
      </c>
      <c r="AP38" s="148" t="s">
        <v>83</v>
      </c>
      <c r="AQ38" s="148" t="s">
        <v>83</v>
      </c>
      <c r="AR38" s="148" t="s">
        <v>83</v>
      </c>
      <c r="AS38">
        <v>0</v>
      </c>
      <c r="AT38" s="148" t="s">
        <v>83</v>
      </c>
      <c r="AU38" s="148" t="s">
        <v>83</v>
      </c>
      <c r="AV38">
        <v>0</v>
      </c>
      <c r="AW38">
        <v>0</v>
      </c>
      <c r="AX38" s="148" t="s">
        <v>83</v>
      </c>
    </row>
    <row r="39" spans="1:50" x14ac:dyDescent="0.15">
      <c r="A39">
        <v>1</v>
      </c>
      <c r="B39">
        <v>3</v>
      </c>
      <c r="C39">
        <v>3</v>
      </c>
      <c r="D39">
        <v>3</v>
      </c>
      <c r="E39">
        <v>0</v>
      </c>
      <c r="F39" s="148" t="s">
        <v>83</v>
      </c>
      <c r="G39" s="148" t="s">
        <v>83</v>
      </c>
      <c r="H39">
        <v>115</v>
      </c>
      <c r="I39">
        <v>0</v>
      </c>
      <c r="J39">
        <v>0</v>
      </c>
      <c r="K39">
        <v>0</v>
      </c>
      <c r="L39">
        <v>0</v>
      </c>
      <c r="M39" s="148" t="s">
        <v>83</v>
      </c>
      <c r="N39" s="148" t="s">
        <v>83</v>
      </c>
      <c r="O39" s="148" t="s">
        <v>83</v>
      </c>
      <c r="P39" s="148" t="s">
        <v>83</v>
      </c>
      <c r="Q39" s="148" t="s">
        <v>83</v>
      </c>
      <c r="R39" s="148" t="s">
        <v>603</v>
      </c>
      <c r="S39" s="148" t="s">
        <v>83</v>
      </c>
      <c r="T39">
        <v>0</v>
      </c>
      <c r="U39" s="148" t="s">
        <v>83</v>
      </c>
      <c r="V39" s="148" t="s">
        <v>83</v>
      </c>
      <c r="W39" s="148" t="s">
        <v>83</v>
      </c>
      <c r="X39">
        <v>2</v>
      </c>
      <c r="Y39">
        <v>2</v>
      </c>
      <c r="Z39" s="148" t="s">
        <v>83</v>
      </c>
      <c r="AA39" s="148" t="s">
        <v>83</v>
      </c>
      <c r="AB39" s="148" t="s">
        <v>83</v>
      </c>
      <c r="AC39" s="148" t="s">
        <v>83</v>
      </c>
      <c r="AD39" s="148" t="s">
        <v>83</v>
      </c>
      <c r="AE39">
        <v>0</v>
      </c>
      <c r="AF39" s="148" t="s">
        <v>83</v>
      </c>
      <c r="AG39">
        <v>0</v>
      </c>
      <c r="AH39" s="148" t="s">
        <v>83</v>
      </c>
      <c r="AI39" s="148" t="s">
        <v>83</v>
      </c>
      <c r="AJ39" s="148" t="s">
        <v>83</v>
      </c>
      <c r="AK39" s="148" t="s">
        <v>83</v>
      </c>
      <c r="AL39" s="148" t="s">
        <v>83</v>
      </c>
      <c r="AM39" s="148" t="s">
        <v>83</v>
      </c>
      <c r="AN39" s="148" t="s">
        <v>83</v>
      </c>
      <c r="AO39" s="148" t="s">
        <v>83</v>
      </c>
      <c r="AP39" s="148" t="s">
        <v>83</v>
      </c>
      <c r="AQ39" s="148" t="s">
        <v>83</v>
      </c>
      <c r="AR39" s="148" t="s">
        <v>83</v>
      </c>
      <c r="AS39">
        <v>0</v>
      </c>
      <c r="AT39" s="148" t="s">
        <v>83</v>
      </c>
      <c r="AU39" s="148" t="s">
        <v>83</v>
      </c>
      <c r="AV39">
        <v>0</v>
      </c>
      <c r="AW39">
        <v>0</v>
      </c>
      <c r="AX39" s="148" t="s">
        <v>83</v>
      </c>
    </row>
    <row r="40" spans="1:50" x14ac:dyDescent="0.15">
      <c r="A40">
        <v>1</v>
      </c>
      <c r="B40">
        <v>3</v>
      </c>
      <c r="C40">
        <v>3</v>
      </c>
      <c r="D40">
        <v>4</v>
      </c>
      <c r="E40">
        <v>0</v>
      </c>
      <c r="F40" s="148" t="s">
        <v>83</v>
      </c>
      <c r="G40" s="148" t="s">
        <v>83</v>
      </c>
      <c r="H40">
        <v>151</v>
      </c>
      <c r="I40">
        <v>0</v>
      </c>
      <c r="J40">
        <v>0</v>
      </c>
      <c r="K40">
        <v>0</v>
      </c>
      <c r="L40">
        <v>0</v>
      </c>
      <c r="M40" s="148" t="s">
        <v>83</v>
      </c>
      <c r="N40" s="148" t="s">
        <v>83</v>
      </c>
      <c r="O40" s="148" t="s">
        <v>83</v>
      </c>
      <c r="P40" s="148" t="s">
        <v>83</v>
      </c>
      <c r="Q40" s="148" t="s">
        <v>83</v>
      </c>
      <c r="R40" s="148" t="s">
        <v>604</v>
      </c>
      <c r="S40" s="148" t="s">
        <v>83</v>
      </c>
      <c r="T40">
        <v>0</v>
      </c>
      <c r="U40" s="148" t="s">
        <v>83</v>
      </c>
      <c r="V40" s="148" t="s">
        <v>83</v>
      </c>
      <c r="W40" s="148" t="s">
        <v>83</v>
      </c>
      <c r="X40">
        <v>1</v>
      </c>
      <c r="Y40">
        <v>1</v>
      </c>
      <c r="Z40" s="148" t="s">
        <v>83</v>
      </c>
      <c r="AA40" s="148" t="s">
        <v>83</v>
      </c>
      <c r="AB40" s="148" t="s">
        <v>83</v>
      </c>
      <c r="AC40" s="148" t="s">
        <v>83</v>
      </c>
      <c r="AD40" s="148" t="s">
        <v>83</v>
      </c>
      <c r="AE40">
        <v>0</v>
      </c>
      <c r="AF40" s="148" t="s">
        <v>83</v>
      </c>
      <c r="AG40">
        <v>0</v>
      </c>
      <c r="AH40" s="148" t="s">
        <v>83</v>
      </c>
      <c r="AI40" s="148" t="s">
        <v>83</v>
      </c>
      <c r="AJ40" s="148" t="s">
        <v>83</v>
      </c>
      <c r="AK40" s="148" t="s">
        <v>83</v>
      </c>
      <c r="AL40" s="148" t="s">
        <v>83</v>
      </c>
      <c r="AM40" s="148" t="s">
        <v>83</v>
      </c>
      <c r="AN40" s="148" t="s">
        <v>83</v>
      </c>
      <c r="AO40" s="148" t="s">
        <v>83</v>
      </c>
      <c r="AP40" s="148" t="s">
        <v>83</v>
      </c>
      <c r="AQ40" s="148" t="s">
        <v>83</v>
      </c>
      <c r="AR40" s="148" t="s">
        <v>83</v>
      </c>
      <c r="AS40">
        <v>0</v>
      </c>
      <c r="AT40" s="148" t="s">
        <v>83</v>
      </c>
      <c r="AU40" s="148" t="s">
        <v>83</v>
      </c>
      <c r="AV40">
        <v>0</v>
      </c>
      <c r="AW40">
        <v>0</v>
      </c>
      <c r="AX40" s="148" t="s">
        <v>83</v>
      </c>
    </row>
    <row r="41" spans="1:50" x14ac:dyDescent="0.15">
      <c r="A41">
        <v>1</v>
      </c>
      <c r="B41">
        <v>3</v>
      </c>
      <c r="C41">
        <v>3</v>
      </c>
      <c r="D41">
        <v>5</v>
      </c>
      <c r="E41">
        <v>0</v>
      </c>
      <c r="F41" s="148" t="s">
        <v>83</v>
      </c>
      <c r="G41" s="148" t="s">
        <v>83</v>
      </c>
      <c r="H41">
        <v>304</v>
      </c>
      <c r="I41">
        <v>0</v>
      </c>
      <c r="J41">
        <v>0</v>
      </c>
      <c r="K41">
        <v>0</v>
      </c>
      <c r="L41">
        <v>0</v>
      </c>
      <c r="M41" s="148" t="s">
        <v>83</v>
      </c>
      <c r="N41" s="148" t="s">
        <v>83</v>
      </c>
      <c r="O41" s="148" t="s">
        <v>83</v>
      </c>
      <c r="P41" s="148" t="s">
        <v>83</v>
      </c>
      <c r="Q41" s="148" t="s">
        <v>83</v>
      </c>
      <c r="R41" s="148" t="s">
        <v>605</v>
      </c>
      <c r="S41" s="148" t="s">
        <v>83</v>
      </c>
      <c r="T41">
        <v>0</v>
      </c>
      <c r="U41" s="148" t="s">
        <v>83</v>
      </c>
      <c r="V41" s="148" t="s">
        <v>83</v>
      </c>
      <c r="W41" s="148" t="s">
        <v>83</v>
      </c>
      <c r="X41">
        <v>1</v>
      </c>
      <c r="Y41">
        <v>1</v>
      </c>
      <c r="Z41" s="148" t="s">
        <v>83</v>
      </c>
      <c r="AA41" s="148" t="s">
        <v>83</v>
      </c>
      <c r="AB41" s="148" t="s">
        <v>83</v>
      </c>
      <c r="AC41" s="148" t="s">
        <v>83</v>
      </c>
      <c r="AD41" s="148" t="s">
        <v>83</v>
      </c>
      <c r="AE41">
        <v>0</v>
      </c>
      <c r="AF41" s="148" t="s">
        <v>83</v>
      </c>
      <c r="AG41">
        <v>0</v>
      </c>
      <c r="AH41" s="148" t="s">
        <v>83</v>
      </c>
      <c r="AI41" s="148" t="s">
        <v>83</v>
      </c>
      <c r="AJ41" s="148" t="s">
        <v>83</v>
      </c>
      <c r="AK41" s="148" t="s">
        <v>83</v>
      </c>
      <c r="AL41" s="148" t="s">
        <v>83</v>
      </c>
      <c r="AM41" s="148" t="s">
        <v>83</v>
      </c>
      <c r="AN41" s="148" t="s">
        <v>83</v>
      </c>
      <c r="AO41" s="148" t="s">
        <v>83</v>
      </c>
      <c r="AP41" s="148" t="s">
        <v>83</v>
      </c>
      <c r="AQ41" s="148" t="s">
        <v>83</v>
      </c>
      <c r="AR41" s="148" t="s">
        <v>83</v>
      </c>
      <c r="AS41">
        <v>0</v>
      </c>
      <c r="AT41" s="148" t="s">
        <v>83</v>
      </c>
      <c r="AU41" s="148" t="s">
        <v>83</v>
      </c>
      <c r="AV41">
        <v>0</v>
      </c>
      <c r="AW41">
        <v>0</v>
      </c>
      <c r="AX41" s="148" t="s">
        <v>83</v>
      </c>
    </row>
    <row r="42" spans="1:50" x14ac:dyDescent="0.15">
      <c r="A42">
        <v>1</v>
      </c>
      <c r="B42">
        <v>3</v>
      </c>
      <c r="C42">
        <v>3</v>
      </c>
      <c r="D42">
        <v>6</v>
      </c>
      <c r="E42">
        <v>0</v>
      </c>
      <c r="F42" s="148" t="s">
        <v>83</v>
      </c>
      <c r="G42" s="148" t="s">
        <v>83</v>
      </c>
      <c r="H42">
        <v>152</v>
      </c>
      <c r="I42">
        <v>0</v>
      </c>
      <c r="J42">
        <v>0</v>
      </c>
      <c r="K42">
        <v>0</v>
      </c>
      <c r="L42">
        <v>0</v>
      </c>
      <c r="M42" s="148" t="s">
        <v>83</v>
      </c>
      <c r="N42" s="148" t="s">
        <v>83</v>
      </c>
      <c r="O42" s="148" t="s">
        <v>83</v>
      </c>
      <c r="P42" s="148" t="s">
        <v>83</v>
      </c>
      <c r="Q42" s="148" t="s">
        <v>83</v>
      </c>
      <c r="R42" s="148" t="s">
        <v>606</v>
      </c>
      <c r="S42" s="148" t="s">
        <v>83</v>
      </c>
      <c r="T42">
        <v>0</v>
      </c>
      <c r="U42" s="148" t="s">
        <v>83</v>
      </c>
      <c r="V42" s="148" t="s">
        <v>83</v>
      </c>
      <c r="W42" s="148" t="s">
        <v>83</v>
      </c>
      <c r="X42">
        <v>1</v>
      </c>
      <c r="Y42">
        <v>1</v>
      </c>
      <c r="Z42" s="148" t="s">
        <v>83</v>
      </c>
      <c r="AA42" s="148" t="s">
        <v>83</v>
      </c>
      <c r="AB42" s="148" t="s">
        <v>83</v>
      </c>
      <c r="AC42" s="148" t="s">
        <v>83</v>
      </c>
      <c r="AD42" s="148" t="s">
        <v>83</v>
      </c>
      <c r="AE42">
        <v>0</v>
      </c>
      <c r="AF42" s="148" t="s">
        <v>83</v>
      </c>
      <c r="AG42">
        <v>0</v>
      </c>
      <c r="AH42" s="148" t="s">
        <v>83</v>
      </c>
      <c r="AI42" s="148" t="s">
        <v>83</v>
      </c>
      <c r="AJ42" s="148" t="s">
        <v>83</v>
      </c>
      <c r="AK42" s="148" t="s">
        <v>83</v>
      </c>
      <c r="AL42" s="148" t="s">
        <v>83</v>
      </c>
      <c r="AM42" s="148" t="s">
        <v>83</v>
      </c>
      <c r="AN42" s="148" t="s">
        <v>83</v>
      </c>
      <c r="AO42" s="148" t="s">
        <v>83</v>
      </c>
      <c r="AP42" s="148" t="s">
        <v>83</v>
      </c>
      <c r="AQ42" s="148" t="s">
        <v>83</v>
      </c>
      <c r="AR42" s="148" t="s">
        <v>83</v>
      </c>
      <c r="AS42">
        <v>0</v>
      </c>
      <c r="AT42" s="148" t="s">
        <v>83</v>
      </c>
      <c r="AU42" s="148" t="s">
        <v>83</v>
      </c>
      <c r="AV42">
        <v>0</v>
      </c>
      <c r="AW42">
        <v>0</v>
      </c>
      <c r="AX42" s="148" t="s">
        <v>83</v>
      </c>
    </row>
    <row r="43" spans="1:50" x14ac:dyDescent="0.15">
      <c r="A43">
        <v>1</v>
      </c>
      <c r="B43">
        <v>3</v>
      </c>
      <c r="C43">
        <v>3</v>
      </c>
      <c r="D43">
        <v>7</v>
      </c>
      <c r="E43">
        <v>0</v>
      </c>
      <c r="F43" s="148" t="s">
        <v>83</v>
      </c>
      <c r="G43" s="148" t="s">
        <v>83</v>
      </c>
      <c r="H43">
        <v>239</v>
      </c>
      <c r="I43">
        <v>0</v>
      </c>
      <c r="J43">
        <v>0</v>
      </c>
      <c r="K43">
        <v>0</v>
      </c>
      <c r="L43">
        <v>0</v>
      </c>
      <c r="M43" s="148" t="s">
        <v>83</v>
      </c>
      <c r="N43" s="148" t="s">
        <v>83</v>
      </c>
      <c r="O43" s="148" t="s">
        <v>83</v>
      </c>
      <c r="P43" s="148" t="s">
        <v>83</v>
      </c>
      <c r="Q43" s="148" t="s">
        <v>83</v>
      </c>
      <c r="R43" s="148" t="s">
        <v>602</v>
      </c>
      <c r="S43" s="148" t="s">
        <v>83</v>
      </c>
      <c r="T43">
        <v>0</v>
      </c>
      <c r="U43" s="148" t="s">
        <v>83</v>
      </c>
      <c r="V43" s="148" t="s">
        <v>83</v>
      </c>
      <c r="W43" s="148" t="s">
        <v>83</v>
      </c>
      <c r="X43">
        <v>2</v>
      </c>
      <c r="Y43">
        <v>2</v>
      </c>
      <c r="Z43" s="148" t="s">
        <v>83</v>
      </c>
      <c r="AA43" s="148" t="s">
        <v>83</v>
      </c>
      <c r="AB43" s="148" t="s">
        <v>83</v>
      </c>
      <c r="AC43" s="148" t="s">
        <v>83</v>
      </c>
      <c r="AD43" s="148" t="s">
        <v>83</v>
      </c>
      <c r="AE43">
        <v>0</v>
      </c>
      <c r="AF43" s="148" t="s">
        <v>83</v>
      </c>
      <c r="AG43">
        <v>0</v>
      </c>
      <c r="AH43" s="148" t="s">
        <v>83</v>
      </c>
      <c r="AI43" s="148" t="s">
        <v>83</v>
      </c>
      <c r="AJ43" s="148" t="s">
        <v>83</v>
      </c>
      <c r="AK43" s="148" t="s">
        <v>83</v>
      </c>
      <c r="AL43" s="148" t="s">
        <v>83</v>
      </c>
      <c r="AM43" s="148" t="s">
        <v>83</v>
      </c>
      <c r="AN43" s="148" t="s">
        <v>83</v>
      </c>
      <c r="AO43" s="148" t="s">
        <v>83</v>
      </c>
      <c r="AP43" s="148" t="s">
        <v>83</v>
      </c>
      <c r="AQ43" s="148" t="s">
        <v>83</v>
      </c>
      <c r="AR43" s="148" t="s">
        <v>83</v>
      </c>
      <c r="AS43">
        <v>0</v>
      </c>
      <c r="AT43" s="148" t="s">
        <v>83</v>
      </c>
      <c r="AU43" s="148" t="s">
        <v>83</v>
      </c>
      <c r="AV43">
        <v>0</v>
      </c>
      <c r="AW43">
        <v>0</v>
      </c>
      <c r="AX43" s="148" t="s">
        <v>83</v>
      </c>
    </row>
    <row r="44" spans="1:50" x14ac:dyDescent="0.15">
      <c r="A44">
        <v>1</v>
      </c>
      <c r="B44">
        <v>3</v>
      </c>
      <c r="C44">
        <v>4</v>
      </c>
      <c r="D44">
        <v>1</v>
      </c>
      <c r="E44">
        <v>0</v>
      </c>
      <c r="F44" s="148" t="s">
        <v>83</v>
      </c>
      <c r="G44" s="148" t="s">
        <v>83</v>
      </c>
      <c r="H44">
        <v>362</v>
      </c>
      <c r="I44">
        <v>0</v>
      </c>
      <c r="J44">
        <v>0</v>
      </c>
      <c r="K44">
        <v>0</v>
      </c>
      <c r="L44">
        <v>0</v>
      </c>
      <c r="M44" s="148" t="s">
        <v>83</v>
      </c>
      <c r="N44" s="148" t="s">
        <v>83</v>
      </c>
      <c r="O44" s="148" t="s">
        <v>83</v>
      </c>
      <c r="P44" s="148" t="s">
        <v>83</v>
      </c>
      <c r="Q44" s="148" t="s">
        <v>83</v>
      </c>
      <c r="R44" s="148" t="s">
        <v>503</v>
      </c>
      <c r="S44" s="148" t="s">
        <v>83</v>
      </c>
      <c r="T44">
        <v>0</v>
      </c>
      <c r="U44" s="148" t="s">
        <v>83</v>
      </c>
      <c r="V44" s="148" t="s">
        <v>83</v>
      </c>
      <c r="W44" s="148" t="s">
        <v>83</v>
      </c>
      <c r="X44">
        <v>3</v>
      </c>
      <c r="Y44">
        <v>3</v>
      </c>
      <c r="Z44" s="148" t="s">
        <v>83</v>
      </c>
      <c r="AA44" s="148" t="s">
        <v>83</v>
      </c>
      <c r="AB44" s="148" t="s">
        <v>83</v>
      </c>
      <c r="AC44" s="148" t="s">
        <v>83</v>
      </c>
      <c r="AD44" s="148" t="s">
        <v>83</v>
      </c>
      <c r="AE44">
        <v>0</v>
      </c>
      <c r="AF44" s="148" t="s">
        <v>83</v>
      </c>
      <c r="AG44">
        <v>0</v>
      </c>
      <c r="AH44" s="148" t="s">
        <v>83</v>
      </c>
      <c r="AI44" s="148" t="s">
        <v>83</v>
      </c>
      <c r="AJ44" s="148" t="s">
        <v>83</v>
      </c>
      <c r="AK44" s="148" t="s">
        <v>83</v>
      </c>
      <c r="AL44" s="148" t="s">
        <v>83</v>
      </c>
      <c r="AM44" s="148" t="s">
        <v>83</v>
      </c>
      <c r="AN44" s="148" t="s">
        <v>83</v>
      </c>
      <c r="AO44" s="148" t="s">
        <v>83</v>
      </c>
      <c r="AP44" s="148" t="s">
        <v>83</v>
      </c>
      <c r="AQ44" s="148" t="s">
        <v>83</v>
      </c>
      <c r="AR44" s="148" t="s">
        <v>83</v>
      </c>
      <c r="AS44">
        <v>0</v>
      </c>
      <c r="AT44" s="148" t="s">
        <v>83</v>
      </c>
      <c r="AU44" s="148" t="s">
        <v>83</v>
      </c>
      <c r="AV44">
        <v>0</v>
      </c>
      <c r="AW44">
        <v>0</v>
      </c>
      <c r="AX44" s="148" t="s">
        <v>83</v>
      </c>
    </row>
    <row r="45" spans="1:50" x14ac:dyDescent="0.15">
      <c r="A45">
        <v>1</v>
      </c>
      <c r="B45">
        <v>3</v>
      </c>
      <c r="C45">
        <v>4</v>
      </c>
      <c r="D45">
        <v>2</v>
      </c>
      <c r="E45">
        <v>0</v>
      </c>
      <c r="F45" s="148" t="s">
        <v>83</v>
      </c>
      <c r="G45" s="148" t="s">
        <v>83</v>
      </c>
      <c r="H45">
        <v>48</v>
      </c>
      <c r="I45">
        <v>0</v>
      </c>
      <c r="J45">
        <v>0</v>
      </c>
      <c r="K45">
        <v>0</v>
      </c>
      <c r="L45">
        <v>0</v>
      </c>
      <c r="M45" s="148" t="s">
        <v>83</v>
      </c>
      <c r="N45" s="148" t="s">
        <v>83</v>
      </c>
      <c r="O45" s="148" t="s">
        <v>83</v>
      </c>
      <c r="P45" s="148" t="s">
        <v>83</v>
      </c>
      <c r="Q45" s="148" t="s">
        <v>83</v>
      </c>
      <c r="R45" s="148" t="s">
        <v>607</v>
      </c>
      <c r="S45" s="148" t="s">
        <v>83</v>
      </c>
      <c r="T45">
        <v>0</v>
      </c>
      <c r="U45" s="148" t="s">
        <v>83</v>
      </c>
      <c r="V45" s="148" t="s">
        <v>83</v>
      </c>
      <c r="W45" s="148" t="s">
        <v>83</v>
      </c>
      <c r="X45">
        <v>1</v>
      </c>
      <c r="Y45">
        <v>1</v>
      </c>
      <c r="Z45" s="148" t="s">
        <v>83</v>
      </c>
      <c r="AA45" s="148" t="s">
        <v>83</v>
      </c>
      <c r="AB45" s="148" t="s">
        <v>83</v>
      </c>
      <c r="AC45" s="148" t="s">
        <v>83</v>
      </c>
      <c r="AD45" s="148" t="s">
        <v>83</v>
      </c>
      <c r="AE45">
        <v>0</v>
      </c>
      <c r="AF45" s="148" t="s">
        <v>83</v>
      </c>
      <c r="AG45">
        <v>0</v>
      </c>
      <c r="AH45" s="148" t="s">
        <v>83</v>
      </c>
      <c r="AI45" s="148" t="s">
        <v>83</v>
      </c>
      <c r="AJ45" s="148" t="s">
        <v>83</v>
      </c>
      <c r="AK45" s="148" t="s">
        <v>83</v>
      </c>
      <c r="AL45" s="148" t="s">
        <v>83</v>
      </c>
      <c r="AM45" s="148" t="s">
        <v>83</v>
      </c>
      <c r="AN45" s="148" t="s">
        <v>83</v>
      </c>
      <c r="AO45" s="148" t="s">
        <v>83</v>
      </c>
      <c r="AP45" s="148" t="s">
        <v>83</v>
      </c>
      <c r="AQ45" s="148" t="s">
        <v>83</v>
      </c>
      <c r="AR45" s="148" t="s">
        <v>83</v>
      </c>
      <c r="AS45">
        <v>0</v>
      </c>
      <c r="AT45" s="148" t="s">
        <v>83</v>
      </c>
      <c r="AU45" s="148" t="s">
        <v>83</v>
      </c>
      <c r="AV45">
        <v>0</v>
      </c>
      <c r="AW45">
        <v>0</v>
      </c>
      <c r="AX45" s="148" t="s">
        <v>83</v>
      </c>
    </row>
    <row r="46" spans="1:50" x14ac:dyDescent="0.15">
      <c r="A46">
        <v>1</v>
      </c>
      <c r="B46">
        <v>3</v>
      </c>
      <c r="C46">
        <v>4</v>
      </c>
      <c r="D46">
        <v>3</v>
      </c>
      <c r="E46">
        <v>0</v>
      </c>
      <c r="F46" s="148" t="s">
        <v>83</v>
      </c>
      <c r="G46" s="148" t="s">
        <v>83</v>
      </c>
      <c r="H46">
        <v>267</v>
      </c>
      <c r="I46">
        <v>0</v>
      </c>
      <c r="J46">
        <v>0</v>
      </c>
      <c r="K46">
        <v>0</v>
      </c>
      <c r="L46">
        <v>0</v>
      </c>
      <c r="M46" s="148" t="s">
        <v>83</v>
      </c>
      <c r="N46" s="148" t="s">
        <v>83</v>
      </c>
      <c r="O46" s="148" t="s">
        <v>83</v>
      </c>
      <c r="P46" s="148" t="s">
        <v>83</v>
      </c>
      <c r="Q46" s="148" t="s">
        <v>83</v>
      </c>
      <c r="R46" s="148" t="s">
        <v>608</v>
      </c>
      <c r="S46" s="148" t="s">
        <v>83</v>
      </c>
      <c r="T46">
        <v>0</v>
      </c>
      <c r="U46" s="148" t="s">
        <v>83</v>
      </c>
      <c r="V46" s="148" t="s">
        <v>83</v>
      </c>
      <c r="W46" s="148" t="s">
        <v>83</v>
      </c>
      <c r="X46">
        <v>3</v>
      </c>
      <c r="Y46">
        <v>3</v>
      </c>
      <c r="Z46" s="148" t="s">
        <v>83</v>
      </c>
      <c r="AA46" s="148" t="s">
        <v>83</v>
      </c>
      <c r="AB46" s="148" t="s">
        <v>83</v>
      </c>
      <c r="AC46" s="148" t="s">
        <v>83</v>
      </c>
      <c r="AD46" s="148" t="s">
        <v>83</v>
      </c>
      <c r="AE46">
        <v>0</v>
      </c>
      <c r="AF46" s="148" t="s">
        <v>83</v>
      </c>
      <c r="AG46">
        <v>0</v>
      </c>
      <c r="AH46" s="148" t="s">
        <v>83</v>
      </c>
      <c r="AI46" s="148" t="s">
        <v>83</v>
      </c>
      <c r="AJ46" s="148" t="s">
        <v>83</v>
      </c>
      <c r="AK46" s="148" t="s">
        <v>83</v>
      </c>
      <c r="AL46" s="148" t="s">
        <v>83</v>
      </c>
      <c r="AM46" s="148" t="s">
        <v>83</v>
      </c>
      <c r="AN46" s="148" t="s">
        <v>83</v>
      </c>
      <c r="AO46" s="148" t="s">
        <v>83</v>
      </c>
      <c r="AP46" s="148" t="s">
        <v>83</v>
      </c>
      <c r="AQ46" s="148" t="s">
        <v>83</v>
      </c>
      <c r="AR46" s="148" t="s">
        <v>83</v>
      </c>
      <c r="AS46">
        <v>0</v>
      </c>
      <c r="AT46" s="148" t="s">
        <v>83</v>
      </c>
      <c r="AU46" s="148" t="s">
        <v>83</v>
      </c>
      <c r="AV46">
        <v>0</v>
      </c>
      <c r="AW46">
        <v>0</v>
      </c>
      <c r="AX46" s="148" t="s">
        <v>83</v>
      </c>
    </row>
    <row r="47" spans="1:50" x14ac:dyDescent="0.15">
      <c r="A47">
        <v>1</v>
      </c>
      <c r="B47">
        <v>3</v>
      </c>
      <c r="C47">
        <v>4</v>
      </c>
      <c r="D47">
        <v>4</v>
      </c>
      <c r="E47">
        <v>0</v>
      </c>
      <c r="F47" s="148" t="s">
        <v>83</v>
      </c>
      <c r="G47" s="148" t="s">
        <v>83</v>
      </c>
      <c r="H47">
        <v>191</v>
      </c>
      <c r="I47">
        <v>0</v>
      </c>
      <c r="J47">
        <v>0</v>
      </c>
      <c r="K47">
        <v>0</v>
      </c>
      <c r="L47">
        <v>0</v>
      </c>
      <c r="M47" s="148" t="s">
        <v>83</v>
      </c>
      <c r="N47" s="148" t="s">
        <v>83</v>
      </c>
      <c r="O47" s="148" t="s">
        <v>83</v>
      </c>
      <c r="P47" s="148" t="s">
        <v>83</v>
      </c>
      <c r="Q47" s="148" t="s">
        <v>83</v>
      </c>
      <c r="R47" s="148" t="s">
        <v>609</v>
      </c>
      <c r="S47" s="148" t="s">
        <v>83</v>
      </c>
      <c r="T47">
        <v>0</v>
      </c>
      <c r="U47" s="148" t="s">
        <v>83</v>
      </c>
      <c r="V47" s="148" t="s">
        <v>83</v>
      </c>
      <c r="W47" s="148" t="s">
        <v>83</v>
      </c>
      <c r="X47">
        <v>1</v>
      </c>
      <c r="Y47">
        <v>1</v>
      </c>
      <c r="Z47" s="148" t="s">
        <v>83</v>
      </c>
      <c r="AA47" s="148" t="s">
        <v>83</v>
      </c>
      <c r="AB47" s="148" t="s">
        <v>83</v>
      </c>
      <c r="AC47" s="148" t="s">
        <v>83</v>
      </c>
      <c r="AD47" s="148" t="s">
        <v>83</v>
      </c>
      <c r="AE47">
        <v>0</v>
      </c>
      <c r="AF47" s="148" t="s">
        <v>83</v>
      </c>
      <c r="AG47">
        <v>0</v>
      </c>
      <c r="AH47" s="148" t="s">
        <v>83</v>
      </c>
      <c r="AI47" s="148" t="s">
        <v>83</v>
      </c>
      <c r="AJ47" s="148" t="s">
        <v>83</v>
      </c>
      <c r="AK47" s="148" t="s">
        <v>83</v>
      </c>
      <c r="AL47" s="148" t="s">
        <v>83</v>
      </c>
      <c r="AM47" s="148" t="s">
        <v>83</v>
      </c>
      <c r="AN47" s="148" t="s">
        <v>83</v>
      </c>
      <c r="AO47" s="148" t="s">
        <v>83</v>
      </c>
      <c r="AP47" s="148" t="s">
        <v>83</v>
      </c>
      <c r="AQ47" s="148" t="s">
        <v>83</v>
      </c>
      <c r="AR47" s="148" t="s">
        <v>83</v>
      </c>
      <c r="AS47">
        <v>0</v>
      </c>
      <c r="AT47" s="148" t="s">
        <v>83</v>
      </c>
      <c r="AU47" s="148" t="s">
        <v>83</v>
      </c>
      <c r="AV47">
        <v>0</v>
      </c>
      <c r="AW47">
        <v>0</v>
      </c>
      <c r="AX47" s="148" t="s">
        <v>83</v>
      </c>
    </row>
    <row r="48" spans="1:50" x14ac:dyDescent="0.15">
      <c r="A48">
        <v>1</v>
      </c>
      <c r="B48">
        <v>3</v>
      </c>
      <c r="C48">
        <v>4</v>
      </c>
      <c r="D48">
        <v>5</v>
      </c>
      <c r="E48">
        <v>0</v>
      </c>
      <c r="F48" s="148" t="s">
        <v>83</v>
      </c>
      <c r="G48" s="148" t="s">
        <v>83</v>
      </c>
      <c r="H48">
        <v>66</v>
      </c>
      <c r="I48">
        <v>0</v>
      </c>
      <c r="J48">
        <v>0</v>
      </c>
      <c r="K48">
        <v>0</v>
      </c>
      <c r="L48">
        <v>0</v>
      </c>
      <c r="M48" s="148" t="s">
        <v>83</v>
      </c>
      <c r="N48" s="148" t="s">
        <v>83</v>
      </c>
      <c r="O48" s="148" t="s">
        <v>83</v>
      </c>
      <c r="P48" s="148" t="s">
        <v>83</v>
      </c>
      <c r="Q48" s="148" t="s">
        <v>83</v>
      </c>
      <c r="R48" s="148" t="s">
        <v>610</v>
      </c>
      <c r="S48" s="148" t="s">
        <v>83</v>
      </c>
      <c r="T48">
        <v>0</v>
      </c>
      <c r="U48" s="148" t="s">
        <v>83</v>
      </c>
      <c r="V48" s="148" t="s">
        <v>83</v>
      </c>
      <c r="W48" s="148" t="s">
        <v>83</v>
      </c>
      <c r="X48">
        <v>1</v>
      </c>
      <c r="Y48">
        <v>1</v>
      </c>
      <c r="Z48" s="148" t="s">
        <v>83</v>
      </c>
      <c r="AA48" s="148" t="s">
        <v>83</v>
      </c>
      <c r="AB48" s="148" t="s">
        <v>83</v>
      </c>
      <c r="AC48" s="148" t="s">
        <v>83</v>
      </c>
      <c r="AD48" s="148" t="s">
        <v>83</v>
      </c>
      <c r="AE48">
        <v>0</v>
      </c>
      <c r="AF48" s="148" t="s">
        <v>83</v>
      </c>
      <c r="AG48">
        <v>0</v>
      </c>
      <c r="AH48" s="148" t="s">
        <v>83</v>
      </c>
      <c r="AI48" s="148" t="s">
        <v>83</v>
      </c>
      <c r="AJ48" s="148" t="s">
        <v>83</v>
      </c>
      <c r="AK48" s="148" t="s">
        <v>83</v>
      </c>
      <c r="AL48" s="148" t="s">
        <v>83</v>
      </c>
      <c r="AM48" s="148" t="s">
        <v>83</v>
      </c>
      <c r="AN48" s="148" t="s">
        <v>83</v>
      </c>
      <c r="AO48" s="148" t="s">
        <v>83</v>
      </c>
      <c r="AP48" s="148" t="s">
        <v>83</v>
      </c>
      <c r="AQ48" s="148" t="s">
        <v>83</v>
      </c>
      <c r="AR48" s="148" t="s">
        <v>83</v>
      </c>
      <c r="AS48">
        <v>0</v>
      </c>
      <c r="AT48" s="148" t="s">
        <v>83</v>
      </c>
      <c r="AU48" s="148" t="s">
        <v>83</v>
      </c>
      <c r="AV48">
        <v>0</v>
      </c>
      <c r="AW48">
        <v>0</v>
      </c>
      <c r="AX48" s="148" t="s">
        <v>83</v>
      </c>
    </row>
    <row r="49" spans="1:50" x14ac:dyDescent="0.15">
      <c r="A49">
        <v>1</v>
      </c>
      <c r="B49">
        <v>3</v>
      </c>
      <c r="C49">
        <v>4</v>
      </c>
      <c r="D49">
        <v>6</v>
      </c>
      <c r="E49">
        <v>0</v>
      </c>
      <c r="F49" s="148" t="s">
        <v>83</v>
      </c>
      <c r="G49" s="148" t="s">
        <v>83</v>
      </c>
      <c r="H49">
        <v>46</v>
      </c>
      <c r="I49">
        <v>0</v>
      </c>
      <c r="J49">
        <v>0</v>
      </c>
      <c r="K49">
        <v>0</v>
      </c>
      <c r="L49">
        <v>0</v>
      </c>
      <c r="M49" s="148" t="s">
        <v>83</v>
      </c>
      <c r="N49" s="148" t="s">
        <v>83</v>
      </c>
      <c r="O49" s="148" t="s">
        <v>83</v>
      </c>
      <c r="P49" s="148" t="s">
        <v>83</v>
      </c>
      <c r="Q49" s="148" t="s">
        <v>83</v>
      </c>
      <c r="R49" s="148" t="s">
        <v>611</v>
      </c>
      <c r="S49" s="148" t="s">
        <v>83</v>
      </c>
      <c r="T49">
        <v>0</v>
      </c>
      <c r="U49" s="148" t="s">
        <v>83</v>
      </c>
      <c r="V49" s="148" t="s">
        <v>83</v>
      </c>
      <c r="W49" s="148" t="s">
        <v>83</v>
      </c>
      <c r="X49">
        <v>2</v>
      </c>
      <c r="Y49">
        <v>2</v>
      </c>
      <c r="Z49" s="148" t="s">
        <v>83</v>
      </c>
      <c r="AA49" s="148" t="s">
        <v>83</v>
      </c>
      <c r="AB49" s="148" t="s">
        <v>83</v>
      </c>
      <c r="AC49" s="148" t="s">
        <v>83</v>
      </c>
      <c r="AD49" s="148" t="s">
        <v>83</v>
      </c>
      <c r="AE49">
        <v>0</v>
      </c>
      <c r="AF49" s="148" t="s">
        <v>83</v>
      </c>
      <c r="AG49">
        <v>0</v>
      </c>
      <c r="AH49" s="148" t="s">
        <v>83</v>
      </c>
      <c r="AI49" s="148" t="s">
        <v>83</v>
      </c>
      <c r="AJ49" s="148" t="s">
        <v>83</v>
      </c>
      <c r="AK49" s="148" t="s">
        <v>83</v>
      </c>
      <c r="AL49" s="148" t="s">
        <v>83</v>
      </c>
      <c r="AM49" s="148" t="s">
        <v>83</v>
      </c>
      <c r="AN49" s="148" t="s">
        <v>83</v>
      </c>
      <c r="AO49" s="148" t="s">
        <v>83</v>
      </c>
      <c r="AP49" s="148" t="s">
        <v>83</v>
      </c>
      <c r="AQ49" s="148" t="s">
        <v>83</v>
      </c>
      <c r="AR49" s="148" t="s">
        <v>83</v>
      </c>
      <c r="AS49">
        <v>0</v>
      </c>
      <c r="AT49" s="148" t="s">
        <v>83</v>
      </c>
      <c r="AU49" s="148" t="s">
        <v>83</v>
      </c>
      <c r="AV49">
        <v>0</v>
      </c>
      <c r="AW49">
        <v>0</v>
      </c>
      <c r="AX49" s="148" t="s">
        <v>83</v>
      </c>
    </row>
    <row r="50" spans="1:50" x14ac:dyDescent="0.15">
      <c r="A50">
        <v>1</v>
      </c>
      <c r="B50">
        <v>3</v>
      </c>
      <c r="C50">
        <v>4</v>
      </c>
      <c r="D50">
        <v>7</v>
      </c>
      <c r="E50">
        <v>0</v>
      </c>
      <c r="F50" s="148" t="s">
        <v>83</v>
      </c>
      <c r="G50" s="148" t="s">
        <v>83</v>
      </c>
      <c r="H50">
        <v>74</v>
      </c>
      <c r="I50">
        <v>0</v>
      </c>
      <c r="J50">
        <v>0</v>
      </c>
      <c r="K50">
        <v>0</v>
      </c>
      <c r="L50">
        <v>0</v>
      </c>
      <c r="M50" s="148" t="s">
        <v>83</v>
      </c>
      <c r="N50" s="148" t="s">
        <v>83</v>
      </c>
      <c r="O50" s="148" t="s">
        <v>83</v>
      </c>
      <c r="P50" s="148" t="s">
        <v>83</v>
      </c>
      <c r="Q50" s="148" t="s">
        <v>83</v>
      </c>
      <c r="R50" s="148" t="s">
        <v>612</v>
      </c>
      <c r="S50" s="148" t="s">
        <v>83</v>
      </c>
      <c r="T50">
        <v>0</v>
      </c>
      <c r="U50" s="148" t="s">
        <v>83</v>
      </c>
      <c r="V50" s="148" t="s">
        <v>83</v>
      </c>
      <c r="W50" s="148" t="s">
        <v>83</v>
      </c>
      <c r="X50">
        <v>2</v>
      </c>
      <c r="Y50">
        <v>2</v>
      </c>
      <c r="Z50" s="148" t="s">
        <v>83</v>
      </c>
      <c r="AA50" s="148" t="s">
        <v>83</v>
      </c>
      <c r="AB50" s="148" t="s">
        <v>83</v>
      </c>
      <c r="AC50" s="148" t="s">
        <v>83</v>
      </c>
      <c r="AD50" s="148" t="s">
        <v>83</v>
      </c>
      <c r="AE50">
        <v>0</v>
      </c>
      <c r="AF50" s="148" t="s">
        <v>83</v>
      </c>
      <c r="AG50">
        <v>0</v>
      </c>
      <c r="AH50" s="148" t="s">
        <v>83</v>
      </c>
      <c r="AI50" s="148" t="s">
        <v>83</v>
      </c>
      <c r="AJ50" s="148" t="s">
        <v>83</v>
      </c>
      <c r="AK50" s="148" t="s">
        <v>83</v>
      </c>
      <c r="AL50" s="148" t="s">
        <v>83</v>
      </c>
      <c r="AM50" s="148" t="s">
        <v>83</v>
      </c>
      <c r="AN50" s="148" t="s">
        <v>83</v>
      </c>
      <c r="AO50" s="148" t="s">
        <v>83</v>
      </c>
      <c r="AP50" s="148" t="s">
        <v>83</v>
      </c>
      <c r="AQ50" s="148" t="s">
        <v>83</v>
      </c>
      <c r="AR50" s="148" t="s">
        <v>83</v>
      </c>
      <c r="AS50">
        <v>0</v>
      </c>
      <c r="AT50" s="148" t="s">
        <v>83</v>
      </c>
      <c r="AU50" s="148" t="s">
        <v>83</v>
      </c>
      <c r="AV50">
        <v>0</v>
      </c>
      <c r="AW50">
        <v>0</v>
      </c>
      <c r="AX50" s="148" t="s">
        <v>83</v>
      </c>
    </row>
    <row r="51" spans="1:50" x14ac:dyDescent="0.15">
      <c r="A51">
        <v>1</v>
      </c>
      <c r="B51">
        <v>3</v>
      </c>
      <c r="C51">
        <v>5</v>
      </c>
      <c r="D51">
        <v>1</v>
      </c>
      <c r="E51">
        <v>0</v>
      </c>
      <c r="F51" s="148" t="s">
        <v>83</v>
      </c>
      <c r="G51" s="148" t="s">
        <v>83</v>
      </c>
      <c r="H51">
        <v>305</v>
      </c>
      <c r="I51">
        <v>0</v>
      </c>
      <c r="J51">
        <v>0</v>
      </c>
      <c r="K51">
        <v>0</v>
      </c>
      <c r="L51">
        <v>0</v>
      </c>
      <c r="M51" s="148" t="s">
        <v>83</v>
      </c>
      <c r="N51" s="148" t="s">
        <v>83</v>
      </c>
      <c r="O51" s="148" t="s">
        <v>83</v>
      </c>
      <c r="P51" s="148" t="s">
        <v>83</v>
      </c>
      <c r="Q51" s="148" t="s">
        <v>83</v>
      </c>
      <c r="R51" s="148" t="s">
        <v>613</v>
      </c>
      <c r="S51" s="148" t="s">
        <v>83</v>
      </c>
      <c r="T51">
        <v>0</v>
      </c>
      <c r="U51" s="148" t="s">
        <v>83</v>
      </c>
      <c r="V51" s="148" t="s">
        <v>83</v>
      </c>
      <c r="W51" s="148" t="s">
        <v>83</v>
      </c>
      <c r="X51">
        <v>1</v>
      </c>
      <c r="Y51">
        <v>1</v>
      </c>
      <c r="Z51" s="148" t="s">
        <v>83</v>
      </c>
      <c r="AA51" s="148" t="s">
        <v>83</v>
      </c>
      <c r="AB51" s="148" t="s">
        <v>83</v>
      </c>
      <c r="AC51" s="148" t="s">
        <v>83</v>
      </c>
      <c r="AD51" s="148" t="s">
        <v>83</v>
      </c>
      <c r="AE51">
        <v>0</v>
      </c>
      <c r="AF51" s="148" t="s">
        <v>83</v>
      </c>
      <c r="AG51">
        <v>0</v>
      </c>
      <c r="AH51" s="148" t="s">
        <v>83</v>
      </c>
      <c r="AI51" s="148" t="s">
        <v>83</v>
      </c>
      <c r="AJ51" s="148" t="s">
        <v>83</v>
      </c>
      <c r="AK51" s="148" t="s">
        <v>83</v>
      </c>
      <c r="AL51" s="148" t="s">
        <v>83</v>
      </c>
      <c r="AM51" s="148" t="s">
        <v>83</v>
      </c>
      <c r="AN51" s="148" t="s">
        <v>83</v>
      </c>
      <c r="AO51" s="148" t="s">
        <v>83</v>
      </c>
      <c r="AP51" s="148" t="s">
        <v>83</v>
      </c>
      <c r="AQ51" s="148" t="s">
        <v>83</v>
      </c>
      <c r="AR51" s="148" t="s">
        <v>83</v>
      </c>
      <c r="AS51">
        <v>0</v>
      </c>
      <c r="AT51" s="148" t="s">
        <v>83</v>
      </c>
      <c r="AU51" s="148" t="s">
        <v>83</v>
      </c>
      <c r="AV51">
        <v>0</v>
      </c>
      <c r="AW51">
        <v>0</v>
      </c>
      <c r="AX51" s="148" t="s">
        <v>83</v>
      </c>
    </row>
    <row r="52" spans="1:50" x14ac:dyDescent="0.15">
      <c r="A52">
        <v>1</v>
      </c>
      <c r="B52">
        <v>3</v>
      </c>
      <c r="C52">
        <v>5</v>
      </c>
      <c r="D52">
        <v>2</v>
      </c>
      <c r="E52">
        <v>0</v>
      </c>
      <c r="F52" s="148" t="s">
        <v>83</v>
      </c>
      <c r="G52" s="148" t="s">
        <v>83</v>
      </c>
      <c r="H52">
        <v>238</v>
      </c>
      <c r="I52">
        <v>0</v>
      </c>
      <c r="J52">
        <v>0</v>
      </c>
      <c r="K52">
        <v>0</v>
      </c>
      <c r="L52">
        <v>0</v>
      </c>
      <c r="M52" s="148" t="s">
        <v>83</v>
      </c>
      <c r="N52" s="148" t="s">
        <v>83</v>
      </c>
      <c r="O52" s="148" t="s">
        <v>83</v>
      </c>
      <c r="P52" s="148" t="s">
        <v>83</v>
      </c>
      <c r="Q52" s="148" t="s">
        <v>83</v>
      </c>
      <c r="R52" s="148" t="s">
        <v>614</v>
      </c>
      <c r="S52" s="148" t="s">
        <v>83</v>
      </c>
      <c r="T52">
        <v>0</v>
      </c>
      <c r="U52" s="148" t="s">
        <v>83</v>
      </c>
      <c r="V52" s="148" t="s">
        <v>83</v>
      </c>
      <c r="W52" s="148" t="s">
        <v>83</v>
      </c>
      <c r="X52">
        <v>2</v>
      </c>
      <c r="Y52">
        <v>2</v>
      </c>
      <c r="Z52" s="148" t="s">
        <v>83</v>
      </c>
      <c r="AA52" s="148" t="s">
        <v>83</v>
      </c>
      <c r="AB52" s="148" t="s">
        <v>83</v>
      </c>
      <c r="AC52" s="148" t="s">
        <v>83</v>
      </c>
      <c r="AD52" s="148" t="s">
        <v>83</v>
      </c>
      <c r="AE52">
        <v>0</v>
      </c>
      <c r="AF52" s="148" t="s">
        <v>83</v>
      </c>
      <c r="AG52">
        <v>0</v>
      </c>
      <c r="AH52" s="148" t="s">
        <v>83</v>
      </c>
      <c r="AI52" s="148" t="s">
        <v>83</v>
      </c>
      <c r="AJ52" s="148" t="s">
        <v>83</v>
      </c>
      <c r="AK52" s="148" t="s">
        <v>83</v>
      </c>
      <c r="AL52" s="148" t="s">
        <v>83</v>
      </c>
      <c r="AM52" s="148" t="s">
        <v>83</v>
      </c>
      <c r="AN52" s="148" t="s">
        <v>83</v>
      </c>
      <c r="AO52" s="148" t="s">
        <v>83</v>
      </c>
      <c r="AP52" s="148" t="s">
        <v>83</v>
      </c>
      <c r="AQ52" s="148" t="s">
        <v>83</v>
      </c>
      <c r="AR52" s="148" t="s">
        <v>83</v>
      </c>
      <c r="AS52">
        <v>0</v>
      </c>
      <c r="AT52" s="148" t="s">
        <v>83</v>
      </c>
      <c r="AU52" s="148" t="s">
        <v>83</v>
      </c>
      <c r="AV52">
        <v>0</v>
      </c>
      <c r="AW52">
        <v>0</v>
      </c>
      <c r="AX52" s="148" t="s">
        <v>83</v>
      </c>
    </row>
    <row r="53" spans="1:50" x14ac:dyDescent="0.15">
      <c r="A53">
        <v>1</v>
      </c>
      <c r="B53">
        <v>3</v>
      </c>
      <c r="C53">
        <v>5</v>
      </c>
      <c r="D53">
        <v>3</v>
      </c>
      <c r="E53">
        <v>0</v>
      </c>
      <c r="F53" s="148" t="s">
        <v>83</v>
      </c>
      <c r="G53" s="148" t="s">
        <v>83</v>
      </c>
      <c r="H53">
        <v>150</v>
      </c>
      <c r="I53">
        <v>0</v>
      </c>
      <c r="J53">
        <v>0</v>
      </c>
      <c r="K53">
        <v>0</v>
      </c>
      <c r="L53">
        <v>0</v>
      </c>
      <c r="M53" s="148" t="s">
        <v>83</v>
      </c>
      <c r="N53" s="148" t="s">
        <v>83</v>
      </c>
      <c r="O53" s="148" t="s">
        <v>83</v>
      </c>
      <c r="P53" s="148" t="s">
        <v>83</v>
      </c>
      <c r="Q53" s="148" t="s">
        <v>83</v>
      </c>
      <c r="R53" s="148" t="s">
        <v>615</v>
      </c>
      <c r="S53" s="148" t="s">
        <v>83</v>
      </c>
      <c r="T53">
        <v>0</v>
      </c>
      <c r="U53" s="148" t="s">
        <v>83</v>
      </c>
      <c r="V53" s="148" t="s">
        <v>83</v>
      </c>
      <c r="W53" s="148" t="s">
        <v>83</v>
      </c>
      <c r="X53">
        <v>1</v>
      </c>
      <c r="Y53">
        <v>1</v>
      </c>
      <c r="Z53" s="148" t="s">
        <v>83</v>
      </c>
      <c r="AA53" s="148" t="s">
        <v>83</v>
      </c>
      <c r="AB53" s="148" t="s">
        <v>83</v>
      </c>
      <c r="AC53" s="148" t="s">
        <v>83</v>
      </c>
      <c r="AD53" s="148" t="s">
        <v>83</v>
      </c>
      <c r="AE53">
        <v>0</v>
      </c>
      <c r="AF53" s="148" t="s">
        <v>83</v>
      </c>
      <c r="AG53">
        <v>0</v>
      </c>
      <c r="AH53" s="148" t="s">
        <v>83</v>
      </c>
      <c r="AI53" s="148" t="s">
        <v>83</v>
      </c>
      <c r="AJ53" s="148" t="s">
        <v>83</v>
      </c>
      <c r="AK53" s="148" t="s">
        <v>83</v>
      </c>
      <c r="AL53" s="148" t="s">
        <v>83</v>
      </c>
      <c r="AM53" s="148" t="s">
        <v>83</v>
      </c>
      <c r="AN53" s="148" t="s">
        <v>83</v>
      </c>
      <c r="AO53" s="148" t="s">
        <v>83</v>
      </c>
      <c r="AP53" s="148" t="s">
        <v>83</v>
      </c>
      <c r="AQ53" s="148" t="s">
        <v>83</v>
      </c>
      <c r="AR53" s="148" t="s">
        <v>83</v>
      </c>
      <c r="AS53">
        <v>0</v>
      </c>
      <c r="AT53" s="148" t="s">
        <v>83</v>
      </c>
      <c r="AU53" s="148" t="s">
        <v>83</v>
      </c>
      <c r="AV53">
        <v>0</v>
      </c>
      <c r="AW53">
        <v>0</v>
      </c>
      <c r="AX53" s="148" t="s">
        <v>83</v>
      </c>
    </row>
    <row r="54" spans="1:50" x14ac:dyDescent="0.15">
      <c r="A54">
        <v>1</v>
      </c>
      <c r="B54">
        <v>3</v>
      </c>
      <c r="C54">
        <v>5</v>
      </c>
      <c r="D54">
        <v>4</v>
      </c>
      <c r="E54">
        <v>0</v>
      </c>
      <c r="F54" s="148" t="s">
        <v>83</v>
      </c>
      <c r="G54" s="148" t="s">
        <v>83</v>
      </c>
      <c r="H54">
        <v>76</v>
      </c>
      <c r="I54">
        <v>0</v>
      </c>
      <c r="J54">
        <v>0</v>
      </c>
      <c r="K54">
        <v>0</v>
      </c>
      <c r="L54">
        <v>0</v>
      </c>
      <c r="M54" s="148" t="s">
        <v>83</v>
      </c>
      <c r="N54" s="148" t="s">
        <v>83</v>
      </c>
      <c r="O54" s="148" t="s">
        <v>83</v>
      </c>
      <c r="P54" s="148" t="s">
        <v>83</v>
      </c>
      <c r="Q54" s="148" t="s">
        <v>83</v>
      </c>
      <c r="R54" s="148" t="s">
        <v>616</v>
      </c>
      <c r="S54" s="148" t="s">
        <v>83</v>
      </c>
      <c r="T54">
        <v>0</v>
      </c>
      <c r="U54" s="148" t="s">
        <v>83</v>
      </c>
      <c r="V54" s="148" t="s">
        <v>83</v>
      </c>
      <c r="W54" s="148" t="s">
        <v>83</v>
      </c>
      <c r="X54">
        <v>2</v>
      </c>
      <c r="Y54">
        <v>2</v>
      </c>
      <c r="Z54" s="148" t="s">
        <v>83</v>
      </c>
      <c r="AA54" s="148" t="s">
        <v>83</v>
      </c>
      <c r="AB54" s="148" t="s">
        <v>83</v>
      </c>
      <c r="AC54" s="148" t="s">
        <v>83</v>
      </c>
      <c r="AD54" s="148" t="s">
        <v>83</v>
      </c>
      <c r="AE54">
        <v>0</v>
      </c>
      <c r="AF54" s="148" t="s">
        <v>83</v>
      </c>
      <c r="AG54">
        <v>0</v>
      </c>
      <c r="AH54" s="148" t="s">
        <v>83</v>
      </c>
      <c r="AI54" s="148" t="s">
        <v>83</v>
      </c>
      <c r="AJ54" s="148" t="s">
        <v>83</v>
      </c>
      <c r="AK54" s="148" t="s">
        <v>83</v>
      </c>
      <c r="AL54" s="148" t="s">
        <v>83</v>
      </c>
      <c r="AM54" s="148" t="s">
        <v>83</v>
      </c>
      <c r="AN54" s="148" t="s">
        <v>83</v>
      </c>
      <c r="AO54" s="148" t="s">
        <v>83</v>
      </c>
      <c r="AP54" s="148" t="s">
        <v>83</v>
      </c>
      <c r="AQ54" s="148" t="s">
        <v>83</v>
      </c>
      <c r="AR54" s="148" t="s">
        <v>83</v>
      </c>
      <c r="AS54">
        <v>0</v>
      </c>
      <c r="AT54" s="148" t="s">
        <v>83</v>
      </c>
      <c r="AU54" s="148" t="s">
        <v>83</v>
      </c>
      <c r="AV54">
        <v>0</v>
      </c>
      <c r="AW54">
        <v>0</v>
      </c>
      <c r="AX54" s="148" t="s">
        <v>83</v>
      </c>
    </row>
    <row r="55" spans="1:50" x14ac:dyDescent="0.15">
      <c r="A55">
        <v>1</v>
      </c>
      <c r="B55">
        <v>3</v>
      </c>
      <c r="C55">
        <v>5</v>
      </c>
      <c r="D55">
        <v>5</v>
      </c>
      <c r="E55">
        <v>0</v>
      </c>
      <c r="F55" s="148" t="s">
        <v>83</v>
      </c>
      <c r="G55" s="148" t="s">
        <v>83</v>
      </c>
      <c r="H55">
        <v>268</v>
      </c>
      <c r="I55">
        <v>0</v>
      </c>
      <c r="J55">
        <v>0</v>
      </c>
      <c r="K55">
        <v>0</v>
      </c>
      <c r="L55">
        <v>0</v>
      </c>
      <c r="M55" s="148" t="s">
        <v>83</v>
      </c>
      <c r="N55" s="148" t="s">
        <v>83</v>
      </c>
      <c r="O55" s="148" t="s">
        <v>83</v>
      </c>
      <c r="P55" s="148" t="s">
        <v>83</v>
      </c>
      <c r="Q55" s="148" t="s">
        <v>83</v>
      </c>
      <c r="R55" s="148" t="s">
        <v>617</v>
      </c>
      <c r="S55" s="148" t="s">
        <v>83</v>
      </c>
      <c r="T55">
        <v>0</v>
      </c>
      <c r="U55" s="148" t="s">
        <v>83</v>
      </c>
      <c r="V55" s="148" t="s">
        <v>83</v>
      </c>
      <c r="W55" s="148" t="s">
        <v>83</v>
      </c>
      <c r="X55">
        <v>1</v>
      </c>
      <c r="Y55">
        <v>1</v>
      </c>
      <c r="Z55" s="148" t="s">
        <v>83</v>
      </c>
      <c r="AA55" s="148" t="s">
        <v>83</v>
      </c>
      <c r="AB55" s="148" t="s">
        <v>83</v>
      </c>
      <c r="AC55" s="148" t="s">
        <v>83</v>
      </c>
      <c r="AD55" s="148" t="s">
        <v>83</v>
      </c>
      <c r="AE55">
        <v>0</v>
      </c>
      <c r="AF55" s="148" t="s">
        <v>83</v>
      </c>
      <c r="AG55">
        <v>0</v>
      </c>
      <c r="AH55" s="148" t="s">
        <v>83</v>
      </c>
      <c r="AI55" s="148" t="s">
        <v>83</v>
      </c>
      <c r="AJ55" s="148" t="s">
        <v>83</v>
      </c>
      <c r="AK55" s="148" t="s">
        <v>83</v>
      </c>
      <c r="AL55" s="148" t="s">
        <v>83</v>
      </c>
      <c r="AM55" s="148" t="s">
        <v>83</v>
      </c>
      <c r="AN55" s="148" t="s">
        <v>83</v>
      </c>
      <c r="AO55" s="148" t="s">
        <v>83</v>
      </c>
      <c r="AP55" s="148" t="s">
        <v>83</v>
      </c>
      <c r="AQ55" s="148" t="s">
        <v>83</v>
      </c>
      <c r="AR55" s="148" t="s">
        <v>83</v>
      </c>
      <c r="AS55">
        <v>0</v>
      </c>
      <c r="AT55" s="148" t="s">
        <v>83</v>
      </c>
      <c r="AU55" s="148" t="s">
        <v>83</v>
      </c>
      <c r="AV55">
        <v>0</v>
      </c>
      <c r="AW55">
        <v>0</v>
      </c>
      <c r="AX55" s="148" t="s">
        <v>83</v>
      </c>
    </row>
    <row r="56" spans="1:50" x14ac:dyDescent="0.15">
      <c r="A56">
        <v>1</v>
      </c>
      <c r="B56">
        <v>3</v>
      </c>
      <c r="C56">
        <v>5</v>
      </c>
      <c r="D56">
        <v>6</v>
      </c>
      <c r="E56">
        <v>0</v>
      </c>
      <c r="F56" s="148" t="s">
        <v>83</v>
      </c>
      <c r="G56" s="148" t="s">
        <v>83</v>
      </c>
      <c r="H56">
        <v>213</v>
      </c>
      <c r="I56">
        <v>0</v>
      </c>
      <c r="J56">
        <v>0</v>
      </c>
      <c r="K56">
        <v>0</v>
      </c>
      <c r="L56">
        <v>0</v>
      </c>
      <c r="M56" s="148" t="s">
        <v>83</v>
      </c>
      <c r="N56" s="148" t="s">
        <v>83</v>
      </c>
      <c r="O56" s="148" t="s">
        <v>83</v>
      </c>
      <c r="P56" s="148" t="s">
        <v>83</v>
      </c>
      <c r="Q56" s="148" t="s">
        <v>83</v>
      </c>
      <c r="R56" s="148" t="s">
        <v>615</v>
      </c>
      <c r="S56" s="148" t="s">
        <v>83</v>
      </c>
      <c r="T56">
        <v>0</v>
      </c>
      <c r="U56" s="148" t="s">
        <v>83</v>
      </c>
      <c r="V56" s="148" t="s">
        <v>83</v>
      </c>
      <c r="W56" s="148" t="s">
        <v>83</v>
      </c>
      <c r="X56">
        <v>2</v>
      </c>
      <c r="Y56">
        <v>2</v>
      </c>
      <c r="Z56" s="148" t="s">
        <v>83</v>
      </c>
      <c r="AA56" s="148" t="s">
        <v>83</v>
      </c>
      <c r="AB56" s="148" t="s">
        <v>83</v>
      </c>
      <c r="AC56" s="148" t="s">
        <v>83</v>
      </c>
      <c r="AD56" s="148" t="s">
        <v>83</v>
      </c>
      <c r="AE56">
        <v>0</v>
      </c>
      <c r="AF56" s="148" t="s">
        <v>83</v>
      </c>
      <c r="AG56">
        <v>0</v>
      </c>
      <c r="AH56" s="148" t="s">
        <v>83</v>
      </c>
      <c r="AI56" s="148" t="s">
        <v>83</v>
      </c>
      <c r="AJ56" s="148" t="s">
        <v>83</v>
      </c>
      <c r="AK56" s="148" t="s">
        <v>83</v>
      </c>
      <c r="AL56" s="148" t="s">
        <v>83</v>
      </c>
      <c r="AM56" s="148" t="s">
        <v>83</v>
      </c>
      <c r="AN56" s="148" t="s">
        <v>83</v>
      </c>
      <c r="AO56" s="148" t="s">
        <v>83</v>
      </c>
      <c r="AP56" s="148" t="s">
        <v>83</v>
      </c>
      <c r="AQ56" s="148" t="s">
        <v>83</v>
      </c>
      <c r="AR56" s="148" t="s">
        <v>83</v>
      </c>
      <c r="AS56">
        <v>0</v>
      </c>
      <c r="AT56" s="148" t="s">
        <v>83</v>
      </c>
      <c r="AU56" s="148" t="s">
        <v>83</v>
      </c>
      <c r="AV56">
        <v>0</v>
      </c>
      <c r="AW56">
        <v>0</v>
      </c>
      <c r="AX56" s="148" t="s">
        <v>83</v>
      </c>
    </row>
    <row r="57" spans="1:50" x14ac:dyDescent="0.15">
      <c r="A57">
        <v>1</v>
      </c>
      <c r="B57">
        <v>3</v>
      </c>
      <c r="C57">
        <v>5</v>
      </c>
      <c r="D57">
        <v>7</v>
      </c>
      <c r="E57">
        <v>0</v>
      </c>
      <c r="F57" s="148" t="s">
        <v>83</v>
      </c>
      <c r="G57" s="148" t="s">
        <v>83</v>
      </c>
      <c r="H57">
        <v>29</v>
      </c>
      <c r="I57">
        <v>0</v>
      </c>
      <c r="J57">
        <v>0</v>
      </c>
      <c r="K57">
        <v>0</v>
      </c>
      <c r="L57">
        <v>0</v>
      </c>
      <c r="M57" s="148" t="s">
        <v>83</v>
      </c>
      <c r="N57" s="148" t="s">
        <v>83</v>
      </c>
      <c r="O57" s="148" t="s">
        <v>83</v>
      </c>
      <c r="P57" s="148" t="s">
        <v>83</v>
      </c>
      <c r="Q57" s="148" t="s">
        <v>83</v>
      </c>
      <c r="R57" s="148" t="s">
        <v>618</v>
      </c>
      <c r="S57" s="148" t="s">
        <v>83</v>
      </c>
      <c r="T57">
        <v>0</v>
      </c>
      <c r="U57" s="148" t="s">
        <v>83</v>
      </c>
      <c r="V57" s="148" t="s">
        <v>83</v>
      </c>
      <c r="W57" s="148" t="s">
        <v>83</v>
      </c>
      <c r="X57">
        <v>1</v>
      </c>
      <c r="Y57">
        <v>1</v>
      </c>
      <c r="Z57" s="148" t="s">
        <v>83</v>
      </c>
      <c r="AA57" s="148" t="s">
        <v>83</v>
      </c>
      <c r="AB57" s="148" t="s">
        <v>83</v>
      </c>
      <c r="AC57" s="148" t="s">
        <v>83</v>
      </c>
      <c r="AD57" s="148" t="s">
        <v>83</v>
      </c>
      <c r="AE57">
        <v>0</v>
      </c>
      <c r="AF57" s="148" t="s">
        <v>83</v>
      </c>
      <c r="AG57">
        <v>0</v>
      </c>
      <c r="AH57" s="148" t="s">
        <v>83</v>
      </c>
      <c r="AI57" s="148" t="s">
        <v>83</v>
      </c>
      <c r="AJ57" s="148" t="s">
        <v>83</v>
      </c>
      <c r="AK57" s="148" t="s">
        <v>83</v>
      </c>
      <c r="AL57" s="148" t="s">
        <v>83</v>
      </c>
      <c r="AM57" s="148" t="s">
        <v>83</v>
      </c>
      <c r="AN57" s="148" t="s">
        <v>83</v>
      </c>
      <c r="AO57" s="148" t="s">
        <v>83</v>
      </c>
      <c r="AP57" s="148" t="s">
        <v>83</v>
      </c>
      <c r="AQ57" s="148" t="s">
        <v>83</v>
      </c>
      <c r="AR57" s="148" t="s">
        <v>83</v>
      </c>
      <c r="AS57">
        <v>0</v>
      </c>
      <c r="AT57" s="148" t="s">
        <v>83</v>
      </c>
      <c r="AU57" s="148" t="s">
        <v>83</v>
      </c>
      <c r="AV57">
        <v>0</v>
      </c>
      <c r="AW57">
        <v>0</v>
      </c>
      <c r="AX57" s="148" t="s">
        <v>83</v>
      </c>
    </row>
    <row r="58" spans="1:50" x14ac:dyDescent="0.15">
      <c r="A58">
        <v>1</v>
      </c>
      <c r="B58">
        <v>3</v>
      </c>
      <c r="C58">
        <v>6</v>
      </c>
      <c r="D58">
        <v>1</v>
      </c>
      <c r="E58">
        <v>0</v>
      </c>
      <c r="F58" s="148" t="s">
        <v>83</v>
      </c>
      <c r="G58" s="148" t="s">
        <v>83</v>
      </c>
      <c r="H58">
        <v>216</v>
      </c>
      <c r="I58">
        <v>0</v>
      </c>
      <c r="J58">
        <v>0</v>
      </c>
      <c r="K58">
        <v>0</v>
      </c>
      <c r="L58">
        <v>0</v>
      </c>
      <c r="M58" s="148" t="s">
        <v>83</v>
      </c>
      <c r="N58" s="148" t="s">
        <v>83</v>
      </c>
      <c r="O58" s="148" t="s">
        <v>83</v>
      </c>
      <c r="P58" s="148" t="s">
        <v>83</v>
      </c>
      <c r="Q58" s="148" t="s">
        <v>83</v>
      </c>
      <c r="R58" s="148" t="s">
        <v>619</v>
      </c>
      <c r="S58" s="148" t="s">
        <v>83</v>
      </c>
      <c r="T58">
        <v>0</v>
      </c>
      <c r="U58" s="148" t="s">
        <v>83</v>
      </c>
      <c r="V58" s="148" t="s">
        <v>83</v>
      </c>
      <c r="W58" s="148" t="s">
        <v>83</v>
      </c>
      <c r="X58">
        <v>1</v>
      </c>
      <c r="Y58">
        <v>1</v>
      </c>
      <c r="Z58" s="148" t="s">
        <v>83</v>
      </c>
      <c r="AA58" s="148" t="s">
        <v>83</v>
      </c>
      <c r="AB58" s="148" t="s">
        <v>83</v>
      </c>
      <c r="AC58" s="148" t="s">
        <v>83</v>
      </c>
      <c r="AD58" s="148" t="s">
        <v>83</v>
      </c>
      <c r="AE58">
        <v>0</v>
      </c>
      <c r="AF58" s="148" t="s">
        <v>83</v>
      </c>
      <c r="AG58">
        <v>0</v>
      </c>
      <c r="AH58" s="148" t="s">
        <v>83</v>
      </c>
      <c r="AI58" s="148" t="s">
        <v>83</v>
      </c>
      <c r="AJ58" s="148" t="s">
        <v>83</v>
      </c>
      <c r="AK58" s="148" t="s">
        <v>83</v>
      </c>
      <c r="AL58" s="148" t="s">
        <v>83</v>
      </c>
      <c r="AM58" s="148" t="s">
        <v>83</v>
      </c>
      <c r="AN58" s="148" t="s">
        <v>83</v>
      </c>
      <c r="AO58" s="148" t="s">
        <v>83</v>
      </c>
      <c r="AP58" s="148" t="s">
        <v>83</v>
      </c>
      <c r="AQ58" s="148" t="s">
        <v>83</v>
      </c>
      <c r="AR58" s="148" t="s">
        <v>83</v>
      </c>
      <c r="AS58">
        <v>0</v>
      </c>
      <c r="AT58" s="148" t="s">
        <v>83</v>
      </c>
      <c r="AU58" s="148" t="s">
        <v>83</v>
      </c>
      <c r="AV58">
        <v>0</v>
      </c>
      <c r="AW58">
        <v>0</v>
      </c>
      <c r="AX58" s="148" t="s">
        <v>83</v>
      </c>
    </row>
    <row r="59" spans="1:50" x14ac:dyDescent="0.15">
      <c r="A59">
        <v>1</v>
      </c>
      <c r="B59">
        <v>3</v>
      </c>
      <c r="C59">
        <v>6</v>
      </c>
      <c r="D59">
        <v>2</v>
      </c>
      <c r="E59">
        <v>0</v>
      </c>
      <c r="F59" s="148" t="s">
        <v>83</v>
      </c>
      <c r="G59" s="148" t="s">
        <v>83</v>
      </c>
      <c r="H59">
        <v>214</v>
      </c>
      <c r="I59">
        <v>0</v>
      </c>
      <c r="J59">
        <v>0</v>
      </c>
      <c r="K59">
        <v>0</v>
      </c>
      <c r="L59">
        <v>0</v>
      </c>
      <c r="M59" s="148" t="s">
        <v>83</v>
      </c>
      <c r="N59" s="148" t="s">
        <v>83</v>
      </c>
      <c r="O59" s="148" t="s">
        <v>83</v>
      </c>
      <c r="P59" s="148" t="s">
        <v>83</v>
      </c>
      <c r="Q59" s="148" t="s">
        <v>83</v>
      </c>
      <c r="R59" s="148" t="s">
        <v>620</v>
      </c>
      <c r="S59" s="148" t="s">
        <v>83</v>
      </c>
      <c r="T59">
        <v>0</v>
      </c>
      <c r="U59" s="148" t="s">
        <v>83</v>
      </c>
      <c r="V59" s="148" t="s">
        <v>83</v>
      </c>
      <c r="W59" s="148" t="s">
        <v>83</v>
      </c>
      <c r="X59">
        <v>1</v>
      </c>
      <c r="Y59">
        <v>1</v>
      </c>
      <c r="Z59" s="148" t="s">
        <v>83</v>
      </c>
      <c r="AA59" s="148" t="s">
        <v>83</v>
      </c>
      <c r="AB59" s="148" t="s">
        <v>83</v>
      </c>
      <c r="AC59" s="148" t="s">
        <v>83</v>
      </c>
      <c r="AD59" s="148" t="s">
        <v>83</v>
      </c>
      <c r="AE59">
        <v>0</v>
      </c>
      <c r="AF59" s="148" t="s">
        <v>83</v>
      </c>
      <c r="AG59">
        <v>0</v>
      </c>
      <c r="AH59" s="148" t="s">
        <v>83</v>
      </c>
      <c r="AI59" s="148" t="s">
        <v>83</v>
      </c>
      <c r="AJ59" s="148" t="s">
        <v>83</v>
      </c>
      <c r="AK59" s="148" t="s">
        <v>83</v>
      </c>
      <c r="AL59" s="148" t="s">
        <v>83</v>
      </c>
      <c r="AM59" s="148" t="s">
        <v>83</v>
      </c>
      <c r="AN59" s="148" t="s">
        <v>83</v>
      </c>
      <c r="AO59" s="148" t="s">
        <v>83</v>
      </c>
      <c r="AP59" s="148" t="s">
        <v>83</v>
      </c>
      <c r="AQ59" s="148" t="s">
        <v>83</v>
      </c>
      <c r="AR59" s="148" t="s">
        <v>83</v>
      </c>
      <c r="AS59">
        <v>0</v>
      </c>
      <c r="AT59" s="148" t="s">
        <v>83</v>
      </c>
      <c r="AU59" s="148" t="s">
        <v>83</v>
      </c>
      <c r="AV59">
        <v>0</v>
      </c>
      <c r="AW59">
        <v>0</v>
      </c>
      <c r="AX59" s="148" t="s">
        <v>83</v>
      </c>
    </row>
    <row r="60" spans="1:50" x14ac:dyDescent="0.15">
      <c r="A60">
        <v>1</v>
      </c>
      <c r="B60">
        <v>3</v>
      </c>
      <c r="C60">
        <v>6</v>
      </c>
      <c r="D60">
        <v>3</v>
      </c>
      <c r="E60">
        <v>0</v>
      </c>
      <c r="F60" s="148" t="s">
        <v>83</v>
      </c>
      <c r="G60" s="148" t="s">
        <v>83</v>
      </c>
      <c r="H60">
        <v>27</v>
      </c>
      <c r="I60">
        <v>0</v>
      </c>
      <c r="J60">
        <v>0</v>
      </c>
      <c r="K60">
        <v>0</v>
      </c>
      <c r="L60">
        <v>0</v>
      </c>
      <c r="M60" s="148" t="s">
        <v>83</v>
      </c>
      <c r="N60" s="148" t="s">
        <v>83</v>
      </c>
      <c r="O60" s="148" t="s">
        <v>83</v>
      </c>
      <c r="P60" s="148" t="s">
        <v>83</v>
      </c>
      <c r="Q60" s="148" t="s">
        <v>83</v>
      </c>
      <c r="R60" s="148" t="s">
        <v>621</v>
      </c>
      <c r="S60" s="148" t="s">
        <v>83</v>
      </c>
      <c r="T60">
        <v>0</v>
      </c>
      <c r="U60" s="148" t="s">
        <v>83</v>
      </c>
      <c r="V60" s="148" t="s">
        <v>83</v>
      </c>
      <c r="W60" s="148" t="s">
        <v>83</v>
      </c>
      <c r="X60">
        <v>2</v>
      </c>
      <c r="Y60">
        <v>2</v>
      </c>
      <c r="Z60" s="148" t="s">
        <v>83</v>
      </c>
      <c r="AA60" s="148" t="s">
        <v>83</v>
      </c>
      <c r="AB60" s="148" t="s">
        <v>83</v>
      </c>
      <c r="AC60" s="148" t="s">
        <v>83</v>
      </c>
      <c r="AD60" s="148" t="s">
        <v>83</v>
      </c>
      <c r="AE60">
        <v>0</v>
      </c>
      <c r="AF60" s="148" t="s">
        <v>83</v>
      </c>
      <c r="AG60">
        <v>0</v>
      </c>
      <c r="AH60" s="148" t="s">
        <v>83</v>
      </c>
      <c r="AI60" s="148" t="s">
        <v>83</v>
      </c>
      <c r="AJ60" s="148" t="s">
        <v>83</v>
      </c>
      <c r="AK60" s="148" t="s">
        <v>83</v>
      </c>
      <c r="AL60" s="148" t="s">
        <v>83</v>
      </c>
      <c r="AM60" s="148" t="s">
        <v>83</v>
      </c>
      <c r="AN60" s="148" t="s">
        <v>83</v>
      </c>
      <c r="AO60" s="148" t="s">
        <v>83</v>
      </c>
      <c r="AP60" s="148" t="s">
        <v>83</v>
      </c>
      <c r="AQ60" s="148" t="s">
        <v>83</v>
      </c>
      <c r="AR60" s="148" t="s">
        <v>83</v>
      </c>
      <c r="AS60">
        <v>0</v>
      </c>
      <c r="AT60" s="148" t="s">
        <v>83</v>
      </c>
      <c r="AU60" s="148" t="s">
        <v>83</v>
      </c>
      <c r="AV60">
        <v>0</v>
      </c>
      <c r="AW60">
        <v>0</v>
      </c>
      <c r="AX60" s="148" t="s">
        <v>83</v>
      </c>
    </row>
    <row r="61" spans="1:50" x14ac:dyDescent="0.15">
      <c r="A61">
        <v>1</v>
      </c>
      <c r="B61">
        <v>3</v>
      </c>
      <c r="C61">
        <v>6</v>
      </c>
      <c r="D61">
        <v>4</v>
      </c>
      <c r="E61">
        <v>0</v>
      </c>
      <c r="F61" s="148" t="s">
        <v>83</v>
      </c>
      <c r="G61" s="148" t="s">
        <v>83</v>
      </c>
      <c r="H61">
        <v>162</v>
      </c>
      <c r="I61">
        <v>0</v>
      </c>
      <c r="J61">
        <v>0</v>
      </c>
      <c r="K61">
        <v>0</v>
      </c>
      <c r="L61">
        <v>0</v>
      </c>
      <c r="M61" s="148" t="s">
        <v>83</v>
      </c>
      <c r="N61" s="148" t="s">
        <v>83</v>
      </c>
      <c r="O61" s="148" t="s">
        <v>83</v>
      </c>
      <c r="P61" s="148" t="s">
        <v>83</v>
      </c>
      <c r="Q61" s="148" t="s">
        <v>83</v>
      </c>
      <c r="R61" s="148" t="s">
        <v>622</v>
      </c>
      <c r="S61" s="148" t="s">
        <v>83</v>
      </c>
      <c r="T61">
        <v>0</v>
      </c>
      <c r="U61" s="148" t="s">
        <v>83</v>
      </c>
      <c r="V61" s="148" t="s">
        <v>83</v>
      </c>
      <c r="W61" s="148" t="s">
        <v>83</v>
      </c>
      <c r="X61">
        <v>1</v>
      </c>
      <c r="Y61">
        <v>1</v>
      </c>
      <c r="Z61" s="148" t="s">
        <v>83</v>
      </c>
      <c r="AA61" s="148" t="s">
        <v>83</v>
      </c>
      <c r="AB61" s="148" t="s">
        <v>83</v>
      </c>
      <c r="AC61" s="148" t="s">
        <v>83</v>
      </c>
      <c r="AD61" s="148" t="s">
        <v>83</v>
      </c>
      <c r="AE61">
        <v>0</v>
      </c>
      <c r="AF61" s="148" t="s">
        <v>83</v>
      </c>
      <c r="AG61">
        <v>0</v>
      </c>
      <c r="AH61" s="148" t="s">
        <v>83</v>
      </c>
      <c r="AI61" s="148" t="s">
        <v>83</v>
      </c>
      <c r="AJ61" s="148" t="s">
        <v>83</v>
      </c>
      <c r="AK61" s="148" t="s">
        <v>83</v>
      </c>
      <c r="AL61" s="148" t="s">
        <v>83</v>
      </c>
      <c r="AM61" s="148" t="s">
        <v>83</v>
      </c>
      <c r="AN61" s="148" t="s">
        <v>83</v>
      </c>
      <c r="AO61" s="148" t="s">
        <v>83</v>
      </c>
      <c r="AP61" s="148" t="s">
        <v>83</v>
      </c>
      <c r="AQ61" s="148" t="s">
        <v>83</v>
      </c>
      <c r="AR61" s="148" t="s">
        <v>83</v>
      </c>
      <c r="AS61">
        <v>0</v>
      </c>
      <c r="AT61" s="148" t="s">
        <v>83</v>
      </c>
      <c r="AU61" s="148" t="s">
        <v>83</v>
      </c>
      <c r="AV61">
        <v>0</v>
      </c>
      <c r="AW61">
        <v>0</v>
      </c>
      <c r="AX61" s="148" t="s">
        <v>83</v>
      </c>
    </row>
    <row r="62" spans="1:50" x14ac:dyDescent="0.15">
      <c r="A62">
        <v>1</v>
      </c>
      <c r="B62">
        <v>3</v>
      </c>
      <c r="C62">
        <v>6</v>
      </c>
      <c r="D62">
        <v>5</v>
      </c>
      <c r="E62">
        <v>0</v>
      </c>
      <c r="F62" s="148" t="s">
        <v>83</v>
      </c>
      <c r="G62" s="148" t="s">
        <v>83</v>
      </c>
      <c r="H62">
        <v>190</v>
      </c>
      <c r="I62">
        <v>0</v>
      </c>
      <c r="J62">
        <v>0</v>
      </c>
      <c r="K62">
        <v>0</v>
      </c>
      <c r="L62">
        <v>0</v>
      </c>
      <c r="M62" s="148" t="s">
        <v>83</v>
      </c>
      <c r="N62" s="148" t="s">
        <v>83</v>
      </c>
      <c r="O62" s="148" t="s">
        <v>83</v>
      </c>
      <c r="P62" s="148" t="s">
        <v>83</v>
      </c>
      <c r="Q62" s="148" t="s">
        <v>83</v>
      </c>
      <c r="R62" s="148" t="s">
        <v>623</v>
      </c>
      <c r="S62" s="148" t="s">
        <v>83</v>
      </c>
      <c r="T62">
        <v>0</v>
      </c>
      <c r="U62" s="148" t="s">
        <v>83</v>
      </c>
      <c r="V62" s="148" t="s">
        <v>83</v>
      </c>
      <c r="W62" s="148" t="s">
        <v>83</v>
      </c>
      <c r="X62">
        <v>1</v>
      </c>
      <c r="Y62">
        <v>1</v>
      </c>
      <c r="Z62" s="148" t="s">
        <v>83</v>
      </c>
      <c r="AA62" s="148" t="s">
        <v>83</v>
      </c>
      <c r="AB62" s="148" t="s">
        <v>83</v>
      </c>
      <c r="AC62" s="148" t="s">
        <v>83</v>
      </c>
      <c r="AD62" s="148" t="s">
        <v>83</v>
      </c>
      <c r="AE62">
        <v>0</v>
      </c>
      <c r="AF62" s="148" t="s">
        <v>83</v>
      </c>
      <c r="AG62">
        <v>0</v>
      </c>
      <c r="AH62" s="148" t="s">
        <v>83</v>
      </c>
      <c r="AI62" s="148" t="s">
        <v>83</v>
      </c>
      <c r="AJ62" s="148" t="s">
        <v>83</v>
      </c>
      <c r="AK62" s="148" t="s">
        <v>83</v>
      </c>
      <c r="AL62" s="148" t="s">
        <v>83</v>
      </c>
      <c r="AM62" s="148" t="s">
        <v>83</v>
      </c>
      <c r="AN62" s="148" t="s">
        <v>83</v>
      </c>
      <c r="AO62" s="148" t="s">
        <v>83</v>
      </c>
      <c r="AP62" s="148" t="s">
        <v>83</v>
      </c>
      <c r="AQ62" s="148" t="s">
        <v>83</v>
      </c>
      <c r="AR62" s="148" t="s">
        <v>83</v>
      </c>
      <c r="AS62">
        <v>0</v>
      </c>
      <c r="AT62" s="148" t="s">
        <v>83</v>
      </c>
      <c r="AU62" s="148" t="s">
        <v>83</v>
      </c>
      <c r="AV62">
        <v>0</v>
      </c>
      <c r="AW62">
        <v>0</v>
      </c>
      <c r="AX62" s="148" t="s">
        <v>83</v>
      </c>
    </row>
    <row r="63" spans="1:50" x14ac:dyDescent="0.15">
      <c r="A63">
        <v>1</v>
      </c>
      <c r="B63">
        <v>3</v>
      </c>
      <c r="C63">
        <v>6</v>
      </c>
      <c r="D63">
        <v>6</v>
      </c>
      <c r="E63">
        <v>0</v>
      </c>
      <c r="F63" s="148" t="s">
        <v>83</v>
      </c>
      <c r="G63" s="148" t="s">
        <v>83</v>
      </c>
      <c r="H63">
        <v>215</v>
      </c>
      <c r="I63">
        <v>0</v>
      </c>
      <c r="J63">
        <v>0</v>
      </c>
      <c r="K63">
        <v>0</v>
      </c>
      <c r="L63">
        <v>0</v>
      </c>
      <c r="M63" s="148" t="s">
        <v>83</v>
      </c>
      <c r="N63" s="148" t="s">
        <v>83</v>
      </c>
      <c r="O63" s="148" t="s">
        <v>83</v>
      </c>
      <c r="P63" s="148" t="s">
        <v>83</v>
      </c>
      <c r="Q63" s="148" t="s">
        <v>83</v>
      </c>
      <c r="R63" s="148" t="s">
        <v>621</v>
      </c>
      <c r="S63" s="148" t="s">
        <v>83</v>
      </c>
      <c r="T63">
        <v>0</v>
      </c>
      <c r="U63" s="148" t="s">
        <v>83</v>
      </c>
      <c r="V63" s="148" t="s">
        <v>83</v>
      </c>
      <c r="W63" s="148" t="s">
        <v>83</v>
      </c>
      <c r="X63">
        <v>1</v>
      </c>
      <c r="Y63">
        <v>1</v>
      </c>
      <c r="Z63" s="148" t="s">
        <v>83</v>
      </c>
      <c r="AA63" s="148" t="s">
        <v>83</v>
      </c>
      <c r="AB63" s="148" t="s">
        <v>83</v>
      </c>
      <c r="AC63" s="148" t="s">
        <v>83</v>
      </c>
      <c r="AD63" s="148" t="s">
        <v>83</v>
      </c>
      <c r="AE63">
        <v>0</v>
      </c>
      <c r="AF63" s="148" t="s">
        <v>83</v>
      </c>
      <c r="AG63">
        <v>0</v>
      </c>
      <c r="AH63" s="148" t="s">
        <v>83</v>
      </c>
      <c r="AI63" s="148" t="s">
        <v>83</v>
      </c>
      <c r="AJ63" s="148" t="s">
        <v>83</v>
      </c>
      <c r="AK63" s="148" t="s">
        <v>83</v>
      </c>
      <c r="AL63" s="148" t="s">
        <v>83</v>
      </c>
      <c r="AM63" s="148" t="s">
        <v>83</v>
      </c>
      <c r="AN63" s="148" t="s">
        <v>83</v>
      </c>
      <c r="AO63" s="148" t="s">
        <v>83</v>
      </c>
      <c r="AP63" s="148" t="s">
        <v>83</v>
      </c>
      <c r="AQ63" s="148" t="s">
        <v>83</v>
      </c>
      <c r="AR63" s="148" t="s">
        <v>83</v>
      </c>
      <c r="AS63">
        <v>0</v>
      </c>
      <c r="AT63" s="148" t="s">
        <v>83</v>
      </c>
      <c r="AU63" s="148" t="s">
        <v>83</v>
      </c>
      <c r="AV63">
        <v>0</v>
      </c>
      <c r="AW63">
        <v>0</v>
      </c>
      <c r="AX63" s="148" t="s">
        <v>83</v>
      </c>
    </row>
    <row r="64" spans="1:50" x14ac:dyDescent="0.15">
      <c r="A64">
        <v>1</v>
      </c>
      <c r="B64">
        <v>3</v>
      </c>
      <c r="C64">
        <v>6</v>
      </c>
      <c r="D64">
        <v>7</v>
      </c>
      <c r="E64">
        <v>0</v>
      </c>
      <c r="F64" s="148" t="s">
        <v>83</v>
      </c>
      <c r="G64" s="148" t="s">
        <v>83</v>
      </c>
      <c r="H64">
        <v>116</v>
      </c>
      <c r="I64">
        <v>0</v>
      </c>
      <c r="J64">
        <v>0</v>
      </c>
      <c r="K64">
        <v>0</v>
      </c>
      <c r="L64">
        <v>0</v>
      </c>
      <c r="M64" s="148" t="s">
        <v>83</v>
      </c>
      <c r="N64" s="148" t="s">
        <v>83</v>
      </c>
      <c r="O64" s="148" t="s">
        <v>83</v>
      </c>
      <c r="P64" s="148" t="s">
        <v>83</v>
      </c>
      <c r="Q64" s="148" t="s">
        <v>83</v>
      </c>
      <c r="R64" s="148" t="s">
        <v>624</v>
      </c>
      <c r="S64" s="148" t="s">
        <v>83</v>
      </c>
      <c r="T64">
        <v>0</v>
      </c>
      <c r="U64" s="148" t="s">
        <v>83</v>
      </c>
      <c r="V64" s="148" t="s">
        <v>83</v>
      </c>
      <c r="W64" s="148" t="s">
        <v>83</v>
      </c>
      <c r="X64">
        <v>1</v>
      </c>
      <c r="Y64">
        <v>1</v>
      </c>
      <c r="Z64" s="148" t="s">
        <v>83</v>
      </c>
      <c r="AA64" s="148" t="s">
        <v>83</v>
      </c>
      <c r="AB64" s="148" t="s">
        <v>83</v>
      </c>
      <c r="AC64" s="148" t="s">
        <v>83</v>
      </c>
      <c r="AD64" s="148" t="s">
        <v>83</v>
      </c>
      <c r="AE64">
        <v>0</v>
      </c>
      <c r="AF64" s="148" t="s">
        <v>83</v>
      </c>
      <c r="AG64">
        <v>0</v>
      </c>
      <c r="AH64" s="148" t="s">
        <v>83</v>
      </c>
      <c r="AI64" s="148" t="s">
        <v>83</v>
      </c>
      <c r="AJ64" s="148" t="s">
        <v>83</v>
      </c>
      <c r="AK64" s="148" t="s">
        <v>83</v>
      </c>
      <c r="AL64" s="148" t="s">
        <v>83</v>
      </c>
      <c r="AM64" s="148" t="s">
        <v>83</v>
      </c>
      <c r="AN64" s="148" t="s">
        <v>83</v>
      </c>
      <c r="AO64" s="148" t="s">
        <v>83</v>
      </c>
      <c r="AP64" s="148" t="s">
        <v>83</v>
      </c>
      <c r="AQ64" s="148" t="s">
        <v>83</v>
      </c>
      <c r="AR64" s="148" t="s">
        <v>83</v>
      </c>
      <c r="AS64">
        <v>0</v>
      </c>
      <c r="AT64" s="148" t="s">
        <v>83</v>
      </c>
      <c r="AU64" s="148" t="s">
        <v>83</v>
      </c>
      <c r="AV64">
        <v>0</v>
      </c>
      <c r="AW64">
        <v>0</v>
      </c>
      <c r="AX64" s="148" t="s">
        <v>83</v>
      </c>
    </row>
    <row r="65" spans="1:50" x14ac:dyDescent="0.15">
      <c r="A65">
        <v>1</v>
      </c>
      <c r="B65">
        <v>3</v>
      </c>
      <c r="C65">
        <v>7</v>
      </c>
      <c r="D65">
        <v>1</v>
      </c>
      <c r="E65">
        <v>0</v>
      </c>
      <c r="F65" s="148" t="s">
        <v>83</v>
      </c>
      <c r="G65" s="148" t="s">
        <v>83</v>
      </c>
      <c r="H65">
        <v>212</v>
      </c>
      <c r="I65">
        <v>0</v>
      </c>
      <c r="J65">
        <v>0</v>
      </c>
      <c r="K65">
        <v>0</v>
      </c>
      <c r="L65">
        <v>0</v>
      </c>
      <c r="M65" s="148" t="s">
        <v>83</v>
      </c>
      <c r="N65" s="148" t="s">
        <v>83</v>
      </c>
      <c r="O65" s="148" t="s">
        <v>83</v>
      </c>
      <c r="P65" s="148" t="s">
        <v>83</v>
      </c>
      <c r="Q65" s="148" t="s">
        <v>83</v>
      </c>
      <c r="R65" s="148" t="s">
        <v>625</v>
      </c>
      <c r="S65" s="148" t="s">
        <v>83</v>
      </c>
      <c r="T65">
        <v>0</v>
      </c>
      <c r="U65" s="148" t="s">
        <v>83</v>
      </c>
      <c r="V65" s="148" t="s">
        <v>83</v>
      </c>
      <c r="W65" s="148" t="s">
        <v>83</v>
      </c>
      <c r="X65">
        <v>2</v>
      </c>
      <c r="Y65">
        <v>2</v>
      </c>
      <c r="Z65" s="148" t="s">
        <v>83</v>
      </c>
      <c r="AA65" s="148" t="s">
        <v>83</v>
      </c>
      <c r="AB65" s="148" t="s">
        <v>83</v>
      </c>
      <c r="AC65" s="148" t="s">
        <v>83</v>
      </c>
      <c r="AD65" s="148" t="s">
        <v>83</v>
      </c>
      <c r="AE65">
        <v>0</v>
      </c>
      <c r="AF65" s="148" t="s">
        <v>83</v>
      </c>
      <c r="AG65">
        <v>0</v>
      </c>
      <c r="AH65" s="148" t="s">
        <v>83</v>
      </c>
      <c r="AI65" s="148" t="s">
        <v>83</v>
      </c>
      <c r="AJ65" s="148" t="s">
        <v>83</v>
      </c>
      <c r="AK65" s="148" t="s">
        <v>83</v>
      </c>
      <c r="AL65" s="148" t="s">
        <v>83</v>
      </c>
      <c r="AM65" s="148" t="s">
        <v>83</v>
      </c>
      <c r="AN65" s="148" t="s">
        <v>83</v>
      </c>
      <c r="AO65" s="148" t="s">
        <v>83</v>
      </c>
      <c r="AP65" s="148" t="s">
        <v>83</v>
      </c>
      <c r="AQ65" s="148" t="s">
        <v>83</v>
      </c>
      <c r="AR65" s="148" t="s">
        <v>83</v>
      </c>
      <c r="AS65">
        <v>0</v>
      </c>
      <c r="AT65" s="148" t="s">
        <v>83</v>
      </c>
      <c r="AU65" s="148" t="s">
        <v>83</v>
      </c>
      <c r="AV65">
        <v>0</v>
      </c>
      <c r="AW65">
        <v>0</v>
      </c>
      <c r="AX65" s="148" t="s">
        <v>83</v>
      </c>
    </row>
    <row r="66" spans="1:50" x14ac:dyDescent="0.15">
      <c r="A66">
        <v>1</v>
      </c>
      <c r="B66">
        <v>3</v>
      </c>
      <c r="C66">
        <v>7</v>
      </c>
      <c r="D66">
        <v>2</v>
      </c>
      <c r="E66">
        <v>0</v>
      </c>
      <c r="F66" s="148" t="s">
        <v>83</v>
      </c>
      <c r="G66" s="148" t="s">
        <v>83</v>
      </c>
      <c r="H66">
        <v>22</v>
      </c>
      <c r="I66">
        <v>0</v>
      </c>
      <c r="J66">
        <v>0</v>
      </c>
      <c r="K66">
        <v>0</v>
      </c>
      <c r="L66">
        <v>0</v>
      </c>
      <c r="M66" s="148" t="s">
        <v>83</v>
      </c>
      <c r="N66" s="148" t="s">
        <v>83</v>
      </c>
      <c r="O66" s="148" t="s">
        <v>83</v>
      </c>
      <c r="P66" s="148" t="s">
        <v>83</v>
      </c>
      <c r="Q66" s="148" t="s">
        <v>83</v>
      </c>
      <c r="R66" s="148" t="s">
        <v>626</v>
      </c>
      <c r="S66" s="148" t="s">
        <v>83</v>
      </c>
      <c r="T66">
        <v>0</v>
      </c>
      <c r="U66" s="148" t="s">
        <v>83</v>
      </c>
      <c r="V66" s="148" t="s">
        <v>83</v>
      </c>
      <c r="W66" s="148" t="s">
        <v>83</v>
      </c>
      <c r="X66">
        <v>3</v>
      </c>
      <c r="Y66">
        <v>3</v>
      </c>
      <c r="Z66" s="148" t="s">
        <v>83</v>
      </c>
      <c r="AA66" s="148" t="s">
        <v>83</v>
      </c>
      <c r="AB66" s="148" t="s">
        <v>83</v>
      </c>
      <c r="AC66" s="148" t="s">
        <v>83</v>
      </c>
      <c r="AD66" s="148" t="s">
        <v>83</v>
      </c>
      <c r="AE66">
        <v>0</v>
      </c>
      <c r="AF66" s="148" t="s">
        <v>83</v>
      </c>
      <c r="AG66">
        <v>0</v>
      </c>
      <c r="AH66" s="148" t="s">
        <v>83</v>
      </c>
      <c r="AI66" s="148" t="s">
        <v>83</v>
      </c>
      <c r="AJ66" s="148" t="s">
        <v>83</v>
      </c>
      <c r="AK66" s="148" t="s">
        <v>83</v>
      </c>
      <c r="AL66" s="148" t="s">
        <v>83</v>
      </c>
      <c r="AM66" s="148" t="s">
        <v>83</v>
      </c>
      <c r="AN66" s="148" t="s">
        <v>83</v>
      </c>
      <c r="AO66" s="148" t="s">
        <v>83</v>
      </c>
      <c r="AP66" s="148" t="s">
        <v>83</v>
      </c>
      <c r="AQ66" s="148" t="s">
        <v>83</v>
      </c>
      <c r="AR66" s="148" t="s">
        <v>83</v>
      </c>
      <c r="AS66">
        <v>0</v>
      </c>
      <c r="AT66" s="148" t="s">
        <v>83</v>
      </c>
      <c r="AU66" s="148" t="s">
        <v>83</v>
      </c>
      <c r="AV66">
        <v>0</v>
      </c>
      <c r="AW66">
        <v>0</v>
      </c>
      <c r="AX66" s="148" t="s">
        <v>83</v>
      </c>
    </row>
    <row r="67" spans="1:50" x14ac:dyDescent="0.15">
      <c r="A67">
        <v>1</v>
      </c>
      <c r="B67">
        <v>3</v>
      </c>
      <c r="C67">
        <v>7</v>
      </c>
      <c r="D67">
        <v>3</v>
      </c>
      <c r="E67">
        <v>0</v>
      </c>
      <c r="F67" s="148" t="s">
        <v>83</v>
      </c>
      <c r="G67" s="148" t="s">
        <v>83</v>
      </c>
      <c r="H67">
        <v>114</v>
      </c>
      <c r="I67">
        <v>0</v>
      </c>
      <c r="J67">
        <v>0</v>
      </c>
      <c r="K67">
        <v>0</v>
      </c>
      <c r="L67">
        <v>0</v>
      </c>
      <c r="M67" s="148" t="s">
        <v>83</v>
      </c>
      <c r="N67" s="148" t="s">
        <v>83</v>
      </c>
      <c r="O67" s="148" t="s">
        <v>83</v>
      </c>
      <c r="P67" s="148" t="s">
        <v>83</v>
      </c>
      <c r="Q67" s="148" t="s">
        <v>83</v>
      </c>
      <c r="R67" s="148" t="s">
        <v>627</v>
      </c>
      <c r="S67" s="148" t="s">
        <v>83</v>
      </c>
      <c r="T67">
        <v>0</v>
      </c>
      <c r="U67" s="148" t="s">
        <v>83</v>
      </c>
      <c r="V67" s="148" t="s">
        <v>83</v>
      </c>
      <c r="W67" s="148" t="s">
        <v>83</v>
      </c>
      <c r="X67">
        <v>2</v>
      </c>
      <c r="Y67">
        <v>2</v>
      </c>
      <c r="Z67" s="148" t="s">
        <v>83</v>
      </c>
      <c r="AA67" s="148" t="s">
        <v>83</v>
      </c>
      <c r="AB67" s="148" t="s">
        <v>83</v>
      </c>
      <c r="AC67" s="148" t="s">
        <v>83</v>
      </c>
      <c r="AD67" s="148" t="s">
        <v>83</v>
      </c>
      <c r="AE67">
        <v>0</v>
      </c>
      <c r="AF67" s="148" t="s">
        <v>83</v>
      </c>
      <c r="AG67">
        <v>0</v>
      </c>
      <c r="AH67" s="148" t="s">
        <v>83</v>
      </c>
      <c r="AI67" s="148" t="s">
        <v>83</v>
      </c>
      <c r="AJ67" s="148" t="s">
        <v>83</v>
      </c>
      <c r="AK67" s="148" t="s">
        <v>83</v>
      </c>
      <c r="AL67" s="148" t="s">
        <v>83</v>
      </c>
      <c r="AM67" s="148" t="s">
        <v>83</v>
      </c>
      <c r="AN67" s="148" t="s">
        <v>83</v>
      </c>
      <c r="AO67" s="148" t="s">
        <v>83</v>
      </c>
      <c r="AP67" s="148" t="s">
        <v>83</v>
      </c>
      <c r="AQ67" s="148" t="s">
        <v>83</v>
      </c>
      <c r="AR67" s="148" t="s">
        <v>83</v>
      </c>
      <c r="AS67">
        <v>0</v>
      </c>
      <c r="AT67" s="148" t="s">
        <v>83</v>
      </c>
      <c r="AU67" s="148" t="s">
        <v>83</v>
      </c>
      <c r="AV67">
        <v>0</v>
      </c>
      <c r="AW67">
        <v>0</v>
      </c>
      <c r="AX67" s="148" t="s">
        <v>83</v>
      </c>
    </row>
    <row r="68" spans="1:50" x14ac:dyDescent="0.15">
      <c r="A68">
        <v>1</v>
      </c>
      <c r="B68">
        <v>3</v>
      </c>
      <c r="C68">
        <v>7</v>
      </c>
      <c r="D68">
        <v>4</v>
      </c>
      <c r="E68">
        <v>0</v>
      </c>
      <c r="F68" s="148" t="s">
        <v>83</v>
      </c>
      <c r="G68" s="148" t="s">
        <v>83</v>
      </c>
      <c r="H68">
        <v>320</v>
      </c>
      <c r="I68">
        <v>0</v>
      </c>
      <c r="J68">
        <v>0</v>
      </c>
      <c r="K68">
        <v>0</v>
      </c>
      <c r="L68">
        <v>0</v>
      </c>
      <c r="M68" s="148" t="s">
        <v>83</v>
      </c>
      <c r="N68" s="148" t="s">
        <v>83</v>
      </c>
      <c r="O68" s="148" t="s">
        <v>83</v>
      </c>
      <c r="P68" s="148" t="s">
        <v>83</v>
      </c>
      <c r="Q68" s="148" t="s">
        <v>83</v>
      </c>
      <c r="R68" s="148" t="s">
        <v>628</v>
      </c>
      <c r="S68" s="148" t="s">
        <v>83</v>
      </c>
      <c r="T68">
        <v>0</v>
      </c>
      <c r="U68" s="148" t="s">
        <v>83</v>
      </c>
      <c r="V68" s="148" t="s">
        <v>83</v>
      </c>
      <c r="W68" s="148" t="s">
        <v>83</v>
      </c>
      <c r="X68">
        <v>1</v>
      </c>
      <c r="Y68">
        <v>1</v>
      </c>
      <c r="Z68" s="148" t="s">
        <v>83</v>
      </c>
      <c r="AA68" s="148" t="s">
        <v>83</v>
      </c>
      <c r="AB68" s="148" t="s">
        <v>83</v>
      </c>
      <c r="AC68" s="148" t="s">
        <v>83</v>
      </c>
      <c r="AD68" s="148" t="s">
        <v>83</v>
      </c>
      <c r="AE68">
        <v>0</v>
      </c>
      <c r="AF68" s="148" t="s">
        <v>83</v>
      </c>
      <c r="AG68">
        <v>0</v>
      </c>
      <c r="AH68" s="148" t="s">
        <v>83</v>
      </c>
      <c r="AI68" s="148" t="s">
        <v>83</v>
      </c>
      <c r="AJ68" s="148" t="s">
        <v>83</v>
      </c>
      <c r="AK68" s="148" t="s">
        <v>83</v>
      </c>
      <c r="AL68" s="148" t="s">
        <v>83</v>
      </c>
      <c r="AM68" s="148" t="s">
        <v>83</v>
      </c>
      <c r="AN68" s="148" t="s">
        <v>83</v>
      </c>
      <c r="AO68" s="148" t="s">
        <v>83</v>
      </c>
      <c r="AP68" s="148" t="s">
        <v>83</v>
      </c>
      <c r="AQ68" s="148" t="s">
        <v>83</v>
      </c>
      <c r="AR68" s="148" t="s">
        <v>83</v>
      </c>
      <c r="AS68">
        <v>0</v>
      </c>
      <c r="AT68" s="148" t="s">
        <v>83</v>
      </c>
      <c r="AU68" s="148" t="s">
        <v>83</v>
      </c>
      <c r="AV68">
        <v>0</v>
      </c>
      <c r="AW68">
        <v>0</v>
      </c>
      <c r="AX68" s="148" t="s">
        <v>83</v>
      </c>
    </row>
    <row r="69" spans="1:50" x14ac:dyDescent="0.15">
      <c r="A69">
        <v>1</v>
      </c>
      <c r="B69">
        <v>3</v>
      </c>
      <c r="C69">
        <v>7</v>
      </c>
      <c r="D69">
        <v>5</v>
      </c>
      <c r="E69">
        <v>0</v>
      </c>
      <c r="F69" s="148" t="s">
        <v>83</v>
      </c>
      <c r="G69" s="148" t="s">
        <v>83</v>
      </c>
      <c r="H69">
        <v>75</v>
      </c>
      <c r="I69">
        <v>0</v>
      </c>
      <c r="J69">
        <v>0</v>
      </c>
      <c r="K69">
        <v>0</v>
      </c>
      <c r="L69">
        <v>0</v>
      </c>
      <c r="M69" s="148" t="s">
        <v>83</v>
      </c>
      <c r="N69" s="148" t="s">
        <v>83</v>
      </c>
      <c r="O69" s="148" t="s">
        <v>83</v>
      </c>
      <c r="P69" s="148" t="s">
        <v>83</v>
      </c>
      <c r="Q69" s="148" t="s">
        <v>83</v>
      </c>
      <c r="R69" s="148" t="s">
        <v>629</v>
      </c>
      <c r="S69" s="148" t="s">
        <v>83</v>
      </c>
      <c r="T69">
        <v>0</v>
      </c>
      <c r="U69" s="148" t="s">
        <v>83</v>
      </c>
      <c r="V69" s="148" t="s">
        <v>83</v>
      </c>
      <c r="W69" s="148" t="s">
        <v>83</v>
      </c>
      <c r="X69">
        <v>2</v>
      </c>
      <c r="Y69">
        <v>2</v>
      </c>
      <c r="Z69" s="148" t="s">
        <v>83</v>
      </c>
      <c r="AA69" s="148" t="s">
        <v>83</v>
      </c>
      <c r="AB69" s="148" t="s">
        <v>83</v>
      </c>
      <c r="AC69" s="148" t="s">
        <v>83</v>
      </c>
      <c r="AD69" s="148" t="s">
        <v>83</v>
      </c>
      <c r="AE69">
        <v>0</v>
      </c>
      <c r="AF69" s="148" t="s">
        <v>83</v>
      </c>
      <c r="AG69">
        <v>0</v>
      </c>
      <c r="AH69" s="148" t="s">
        <v>83</v>
      </c>
      <c r="AI69" s="148" t="s">
        <v>83</v>
      </c>
      <c r="AJ69" s="148" t="s">
        <v>83</v>
      </c>
      <c r="AK69" s="148" t="s">
        <v>83</v>
      </c>
      <c r="AL69" s="148" t="s">
        <v>83</v>
      </c>
      <c r="AM69" s="148" t="s">
        <v>83</v>
      </c>
      <c r="AN69" s="148" t="s">
        <v>83</v>
      </c>
      <c r="AO69" s="148" t="s">
        <v>83</v>
      </c>
      <c r="AP69" s="148" t="s">
        <v>83</v>
      </c>
      <c r="AQ69" s="148" t="s">
        <v>83</v>
      </c>
      <c r="AR69" s="148" t="s">
        <v>83</v>
      </c>
      <c r="AS69">
        <v>0</v>
      </c>
      <c r="AT69" s="148" t="s">
        <v>83</v>
      </c>
      <c r="AU69" s="148" t="s">
        <v>83</v>
      </c>
      <c r="AV69">
        <v>0</v>
      </c>
      <c r="AW69">
        <v>0</v>
      </c>
      <c r="AX69" s="148" t="s">
        <v>83</v>
      </c>
    </row>
    <row r="70" spans="1:50" x14ac:dyDescent="0.15">
      <c r="A70">
        <v>1</v>
      </c>
      <c r="B70">
        <v>3</v>
      </c>
      <c r="C70">
        <v>7</v>
      </c>
      <c r="D70">
        <v>6</v>
      </c>
      <c r="E70">
        <v>0</v>
      </c>
      <c r="F70" s="148" t="s">
        <v>83</v>
      </c>
      <c r="G70" s="148" t="s">
        <v>83</v>
      </c>
      <c r="H70">
        <v>117</v>
      </c>
      <c r="I70">
        <v>0</v>
      </c>
      <c r="J70">
        <v>0</v>
      </c>
      <c r="K70">
        <v>0</v>
      </c>
      <c r="L70">
        <v>0</v>
      </c>
      <c r="M70" s="148" t="s">
        <v>83</v>
      </c>
      <c r="N70" s="148" t="s">
        <v>83</v>
      </c>
      <c r="O70" s="148" t="s">
        <v>83</v>
      </c>
      <c r="P70" s="148" t="s">
        <v>83</v>
      </c>
      <c r="Q70" s="148" t="s">
        <v>83</v>
      </c>
      <c r="R70" s="148" t="s">
        <v>630</v>
      </c>
      <c r="S70" s="148" t="s">
        <v>83</v>
      </c>
      <c r="T70">
        <v>0</v>
      </c>
      <c r="U70" s="148" t="s">
        <v>83</v>
      </c>
      <c r="V70" s="148" t="s">
        <v>83</v>
      </c>
      <c r="W70" s="148" t="s">
        <v>83</v>
      </c>
      <c r="X70">
        <v>1</v>
      </c>
      <c r="Y70">
        <v>1</v>
      </c>
      <c r="Z70" s="148" t="s">
        <v>83</v>
      </c>
      <c r="AA70" s="148" t="s">
        <v>83</v>
      </c>
      <c r="AB70" s="148" t="s">
        <v>83</v>
      </c>
      <c r="AC70" s="148" t="s">
        <v>83</v>
      </c>
      <c r="AD70" s="148" t="s">
        <v>83</v>
      </c>
      <c r="AE70">
        <v>0</v>
      </c>
      <c r="AF70" s="148" t="s">
        <v>83</v>
      </c>
      <c r="AG70">
        <v>0</v>
      </c>
      <c r="AH70" s="148" t="s">
        <v>83</v>
      </c>
      <c r="AI70" s="148" t="s">
        <v>83</v>
      </c>
      <c r="AJ70" s="148" t="s">
        <v>83</v>
      </c>
      <c r="AK70" s="148" t="s">
        <v>83</v>
      </c>
      <c r="AL70" s="148" t="s">
        <v>83</v>
      </c>
      <c r="AM70" s="148" t="s">
        <v>83</v>
      </c>
      <c r="AN70" s="148" t="s">
        <v>83</v>
      </c>
      <c r="AO70" s="148" t="s">
        <v>83</v>
      </c>
      <c r="AP70" s="148" t="s">
        <v>83</v>
      </c>
      <c r="AQ70" s="148" t="s">
        <v>83</v>
      </c>
      <c r="AR70" s="148" t="s">
        <v>83</v>
      </c>
      <c r="AS70">
        <v>0</v>
      </c>
      <c r="AT70" s="148" t="s">
        <v>83</v>
      </c>
      <c r="AU70" s="148" t="s">
        <v>83</v>
      </c>
      <c r="AV70">
        <v>0</v>
      </c>
      <c r="AW70">
        <v>0</v>
      </c>
      <c r="AX70" s="148" t="s">
        <v>83</v>
      </c>
    </row>
    <row r="71" spans="1:50" x14ac:dyDescent="0.15">
      <c r="A71">
        <v>1</v>
      </c>
      <c r="B71">
        <v>3</v>
      </c>
      <c r="C71">
        <v>7</v>
      </c>
      <c r="D71">
        <v>7</v>
      </c>
      <c r="E71">
        <v>0</v>
      </c>
      <c r="F71" s="148" t="s">
        <v>83</v>
      </c>
      <c r="G71" s="148" t="s">
        <v>83</v>
      </c>
      <c r="H71">
        <v>363</v>
      </c>
      <c r="I71">
        <v>0</v>
      </c>
      <c r="J71">
        <v>0</v>
      </c>
      <c r="K71">
        <v>0</v>
      </c>
      <c r="L71">
        <v>0</v>
      </c>
      <c r="M71" s="148" t="s">
        <v>83</v>
      </c>
      <c r="N71" s="148" t="s">
        <v>83</v>
      </c>
      <c r="O71" s="148" t="s">
        <v>83</v>
      </c>
      <c r="P71" s="148" t="s">
        <v>83</v>
      </c>
      <c r="Q71" s="148" t="s">
        <v>83</v>
      </c>
      <c r="R71" s="148" t="s">
        <v>631</v>
      </c>
      <c r="S71" s="148" t="s">
        <v>83</v>
      </c>
      <c r="T71">
        <v>0</v>
      </c>
      <c r="U71" s="148" t="s">
        <v>83</v>
      </c>
      <c r="V71" s="148" t="s">
        <v>83</v>
      </c>
      <c r="W71" s="148" t="s">
        <v>83</v>
      </c>
      <c r="X71">
        <v>1</v>
      </c>
      <c r="Y71">
        <v>1</v>
      </c>
      <c r="Z71" s="148" t="s">
        <v>83</v>
      </c>
      <c r="AA71" s="148" t="s">
        <v>83</v>
      </c>
      <c r="AB71" s="148" t="s">
        <v>83</v>
      </c>
      <c r="AC71" s="148" t="s">
        <v>83</v>
      </c>
      <c r="AD71" s="148" t="s">
        <v>83</v>
      </c>
      <c r="AE71">
        <v>0</v>
      </c>
      <c r="AF71" s="148" t="s">
        <v>83</v>
      </c>
      <c r="AG71">
        <v>0</v>
      </c>
      <c r="AH71" s="148" t="s">
        <v>83</v>
      </c>
      <c r="AI71" s="148" t="s">
        <v>83</v>
      </c>
      <c r="AJ71" s="148" t="s">
        <v>83</v>
      </c>
      <c r="AK71" s="148" t="s">
        <v>83</v>
      </c>
      <c r="AL71" s="148" t="s">
        <v>83</v>
      </c>
      <c r="AM71" s="148" t="s">
        <v>83</v>
      </c>
      <c r="AN71" s="148" t="s">
        <v>83</v>
      </c>
      <c r="AO71" s="148" t="s">
        <v>83</v>
      </c>
      <c r="AP71" s="148" t="s">
        <v>83</v>
      </c>
      <c r="AQ71" s="148" t="s">
        <v>83</v>
      </c>
      <c r="AR71" s="148" t="s">
        <v>83</v>
      </c>
      <c r="AS71">
        <v>0</v>
      </c>
      <c r="AT71" s="148" t="s">
        <v>83</v>
      </c>
      <c r="AU71" s="148" t="s">
        <v>83</v>
      </c>
      <c r="AV71">
        <v>0</v>
      </c>
      <c r="AW71">
        <v>0</v>
      </c>
      <c r="AX71" s="148" t="s">
        <v>83</v>
      </c>
    </row>
    <row r="72" spans="1:50" x14ac:dyDescent="0.15">
      <c r="A72">
        <v>1</v>
      </c>
      <c r="B72">
        <v>3</v>
      </c>
      <c r="C72">
        <v>8</v>
      </c>
      <c r="D72">
        <v>1</v>
      </c>
      <c r="E72">
        <v>0</v>
      </c>
      <c r="F72" s="148" t="s">
        <v>83</v>
      </c>
      <c r="G72" s="148" t="s">
        <v>83</v>
      </c>
      <c r="H72">
        <v>149</v>
      </c>
      <c r="I72">
        <v>0</v>
      </c>
      <c r="J72">
        <v>0</v>
      </c>
      <c r="K72">
        <v>0</v>
      </c>
      <c r="L72">
        <v>0</v>
      </c>
      <c r="M72" s="148" t="s">
        <v>83</v>
      </c>
      <c r="N72" s="148" t="s">
        <v>83</v>
      </c>
      <c r="O72" s="148" t="s">
        <v>83</v>
      </c>
      <c r="P72" s="148" t="s">
        <v>83</v>
      </c>
      <c r="Q72" s="148" t="s">
        <v>83</v>
      </c>
      <c r="R72" s="148" t="s">
        <v>632</v>
      </c>
      <c r="S72" s="148" t="s">
        <v>83</v>
      </c>
      <c r="T72">
        <v>0</v>
      </c>
      <c r="U72" s="148" t="s">
        <v>83</v>
      </c>
      <c r="V72" s="148" t="s">
        <v>83</v>
      </c>
      <c r="W72" s="148" t="s">
        <v>83</v>
      </c>
      <c r="X72">
        <v>1</v>
      </c>
      <c r="Y72">
        <v>1</v>
      </c>
      <c r="Z72" s="148" t="s">
        <v>83</v>
      </c>
      <c r="AA72" s="148" t="s">
        <v>83</v>
      </c>
      <c r="AB72" s="148" t="s">
        <v>83</v>
      </c>
      <c r="AC72" s="148" t="s">
        <v>83</v>
      </c>
      <c r="AD72" s="148" t="s">
        <v>83</v>
      </c>
      <c r="AE72">
        <v>0</v>
      </c>
      <c r="AF72" s="148" t="s">
        <v>83</v>
      </c>
      <c r="AG72">
        <v>0</v>
      </c>
      <c r="AH72" s="148" t="s">
        <v>83</v>
      </c>
      <c r="AI72" s="148" t="s">
        <v>83</v>
      </c>
      <c r="AJ72" s="148" t="s">
        <v>83</v>
      </c>
      <c r="AK72" s="148" t="s">
        <v>83</v>
      </c>
      <c r="AL72" s="148" t="s">
        <v>83</v>
      </c>
      <c r="AM72" s="148" t="s">
        <v>83</v>
      </c>
      <c r="AN72" s="148" t="s">
        <v>83</v>
      </c>
      <c r="AO72" s="148" t="s">
        <v>83</v>
      </c>
      <c r="AP72" s="148" t="s">
        <v>83</v>
      </c>
      <c r="AQ72" s="148" t="s">
        <v>83</v>
      </c>
      <c r="AR72" s="148" t="s">
        <v>83</v>
      </c>
      <c r="AS72">
        <v>0</v>
      </c>
      <c r="AT72" s="148" t="s">
        <v>83</v>
      </c>
      <c r="AU72" s="148" t="s">
        <v>83</v>
      </c>
      <c r="AV72">
        <v>0</v>
      </c>
      <c r="AW72">
        <v>0</v>
      </c>
      <c r="AX72" s="148" t="s">
        <v>83</v>
      </c>
    </row>
    <row r="73" spans="1:50" x14ac:dyDescent="0.15">
      <c r="A73">
        <v>1</v>
      </c>
      <c r="B73">
        <v>3</v>
      </c>
      <c r="C73">
        <v>8</v>
      </c>
      <c r="D73">
        <v>2</v>
      </c>
      <c r="E73">
        <v>0</v>
      </c>
      <c r="F73" s="148" t="s">
        <v>83</v>
      </c>
      <c r="G73" s="148" t="s">
        <v>83</v>
      </c>
      <c r="H73">
        <v>301</v>
      </c>
      <c r="I73">
        <v>0</v>
      </c>
      <c r="J73">
        <v>0</v>
      </c>
      <c r="K73">
        <v>0</v>
      </c>
      <c r="L73">
        <v>0</v>
      </c>
      <c r="M73" s="148" t="s">
        <v>83</v>
      </c>
      <c r="N73" s="148" t="s">
        <v>83</v>
      </c>
      <c r="O73" s="148" t="s">
        <v>83</v>
      </c>
      <c r="P73" s="148" t="s">
        <v>83</v>
      </c>
      <c r="Q73" s="148" t="s">
        <v>83</v>
      </c>
      <c r="R73" s="148" t="s">
        <v>633</v>
      </c>
      <c r="S73" s="148" t="s">
        <v>83</v>
      </c>
      <c r="T73">
        <v>0</v>
      </c>
      <c r="U73" s="148" t="s">
        <v>83</v>
      </c>
      <c r="V73" s="148" t="s">
        <v>83</v>
      </c>
      <c r="W73" s="148" t="s">
        <v>83</v>
      </c>
      <c r="X73">
        <v>2</v>
      </c>
      <c r="Y73">
        <v>2</v>
      </c>
      <c r="Z73" s="148" t="s">
        <v>83</v>
      </c>
      <c r="AA73" s="148" t="s">
        <v>83</v>
      </c>
      <c r="AB73" s="148" t="s">
        <v>83</v>
      </c>
      <c r="AC73" s="148" t="s">
        <v>83</v>
      </c>
      <c r="AD73" s="148" t="s">
        <v>83</v>
      </c>
      <c r="AE73">
        <v>0</v>
      </c>
      <c r="AF73" s="148" t="s">
        <v>83</v>
      </c>
      <c r="AG73">
        <v>0</v>
      </c>
      <c r="AH73" s="148" t="s">
        <v>83</v>
      </c>
      <c r="AI73" s="148" t="s">
        <v>83</v>
      </c>
      <c r="AJ73" s="148" t="s">
        <v>83</v>
      </c>
      <c r="AK73" s="148" t="s">
        <v>83</v>
      </c>
      <c r="AL73" s="148" t="s">
        <v>83</v>
      </c>
      <c r="AM73" s="148" t="s">
        <v>83</v>
      </c>
      <c r="AN73" s="148" t="s">
        <v>83</v>
      </c>
      <c r="AO73" s="148" t="s">
        <v>83</v>
      </c>
      <c r="AP73" s="148" t="s">
        <v>83</v>
      </c>
      <c r="AQ73" s="148" t="s">
        <v>83</v>
      </c>
      <c r="AR73" s="148" t="s">
        <v>83</v>
      </c>
      <c r="AS73">
        <v>0</v>
      </c>
      <c r="AT73" s="148" t="s">
        <v>83</v>
      </c>
      <c r="AU73" s="148" t="s">
        <v>83</v>
      </c>
      <c r="AV73">
        <v>0</v>
      </c>
      <c r="AW73">
        <v>0</v>
      </c>
      <c r="AX73" s="148" t="s">
        <v>83</v>
      </c>
    </row>
    <row r="74" spans="1:50" x14ac:dyDescent="0.15">
      <c r="A74">
        <v>1</v>
      </c>
      <c r="B74">
        <v>3</v>
      </c>
      <c r="C74">
        <v>8</v>
      </c>
      <c r="D74">
        <v>3</v>
      </c>
      <c r="E74">
        <v>0</v>
      </c>
      <c r="F74" s="148" t="s">
        <v>83</v>
      </c>
      <c r="G74" s="148" t="s">
        <v>83</v>
      </c>
      <c r="H74">
        <v>64</v>
      </c>
      <c r="I74">
        <v>0</v>
      </c>
      <c r="J74">
        <v>0</v>
      </c>
      <c r="K74">
        <v>0</v>
      </c>
      <c r="L74">
        <v>0</v>
      </c>
      <c r="M74" s="148" t="s">
        <v>83</v>
      </c>
      <c r="N74" s="148" t="s">
        <v>83</v>
      </c>
      <c r="O74" s="148" t="s">
        <v>83</v>
      </c>
      <c r="P74" s="148" t="s">
        <v>83</v>
      </c>
      <c r="Q74" s="148" t="s">
        <v>83</v>
      </c>
      <c r="R74" s="148" t="s">
        <v>634</v>
      </c>
      <c r="S74" s="148" t="s">
        <v>83</v>
      </c>
      <c r="T74">
        <v>0</v>
      </c>
      <c r="U74" s="148" t="s">
        <v>83</v>
      </c>
      <c r="V74" s="148" t="s">
        <v>83</v>
      </c>
      <c r="W74" s="148" t="s">
        <v>83</v>
      </c>
      <c r="X74">
        <v>3</v>
      </c>
      <c r="Y74">
        <v>3</v>
      </c>
      <c r="Z74" s="148" t="s">
        <v>83</v>
      </c>
      <c r="AA74" s="148" t="s">
        <v>83</v>
      </c>
      <c r="AB74" s="148" t="s">
        <v>83</v>
      </c>
      <c r="AC74" s="148" t="s">
        <v>83</v>
      </c>
      <c r="AD74" s="148" t="s">
        <v>83</v>
      </c>
      <c r="AE74">
        <v>0</v>
      </c>
      <c r="AF74" s="148" t="s">
        <v>83</v>
      </c>
      <c r="AG74">
        <v>0</v>
      </c>
      <c r="AH74" s="148" t="s">
        <v>83</v>
      </c>
      <c r="AI74" s="148" t="s">
        <v>83</v>
      </c>
      <c r="AJ74" s="148" t="s">
        <v>83</v>
      </c>
      <c r="AK74" s="148" t="s">
        <v>83</v>
      </c>
      <c r="AL74" s="148" t="s">
        <v>83</v>
      </c>
      <c r="AM74" s="148" t="s">
        <v>83</v>
      </c>
      <c r="AN74" s="148" t="s">
        <v>83</v>
      </c>
      <c r="AO74" s="148" t="s">
        <v>83</v>
      </c>
      <c r="AP74" s="148" t="s">
        <v>83</v>
      </c>
      <c r="AQ74" s="148" t="s">
        <v>83</v>
      </c>
      <c r="AR74" s="148" t="s">
        <v>83</v>
      </c>
      <c r="AS74">
        <v>0</v>
      </c>
      <c r="AT74" s="148" t="s">
        <v>83</v>
      </c>
      <c r="AU74" s="148" t="s">
        <v>83</v>
      </c>
      <c r="AV74">
        <v>0</v>
      </c>
      <c r="AW74">
        <v>0</v>
      </c>
      <c r="AX74" s="148" t="s">
        <v>83</v>
      </c>
    </row>
    <row r="75" spans="1:50" x14ac:dyDescent="0.15">
      <c r="A75">
        <v>1</v>
      </c>
      <c r="B75">
        <v>3</v>
      </c>
      <c r="C75">
        <v>8</v>
      </c>
      <c r="D75">
        <v>4</v>
      </c>
      <c r="E75">
        <v>0</v>
      </c>
      <c r="F75" s="148" t="s">
        <v>83</v>
      </c>
      <c r="G75" s="148" t="s">
        <v>83</v>
      </c>
      <c r="H75">
        <v>367</v>
      </c>
      <c r="I75">
        <v>0</v>
      </c>
      <c r="J75">
        <v>0</v>
      </c>
      <c r="K75">
        <v>0</v>
      </c>
      <c r="L75">
        <v>0</v>
      </c>
      <c r="M75" s="148" t="s">
        <v>83</v>
      </c>
      <c r="N75" s="148" t="s">
        <v>83</v>
      </c>
      <c r="O75" s="148" t="s">
        <v>83</v>
      </c>
      <c r="P75" s="148" t="s">
        <v>83</v>
      </c>
      <c r="Q75" s="148" t="s">
        <v>83</v>
      </c>
      <c r="R75" s="148" t="s">
        <v>635</v>
      </c>
      <c r="S75" s="148" t="s">
        <v>83</v>
      </c>
      <c r="T75">
        <v>0</v>
      </c>
      <c r="U75" s="148" t="s">
        <v>83</v>
      </c>
      <c r="V75" s="148" t="s">
        <v>83</v>
      </c>
      <c r="W75" s="148" t="s">
        <v>83</v>
      </c>
      <c r="X75">
        <v>4</v>
      </c>
      <c r="Y75">
        <v>4</v>
      </c>
      <c r="Z75" s="148" t="s">
        <v>83</v>
      </c>
      <c r="AA75" s="148" t="s">
        <v>83</v>
      </c>
      <c r="AB75" s="148" t="s">
        <v>83</v>
      </c>
      <c r="AC75" s="148" t="s">
        <v>83</v>
      </c>
      <c r="AD75" s="148" t="s">
        <v>83</v>
      </c>
      <c r="AE75">
        <v>0</v>
      </c>
      <c r="AF75" s="148" t="s">
        <v>83</v>
      </c>
      <c r="AG75">
        <v>0</v>
      </c>
      <c r="AH75" s="148" t="s">
        <v>83</v>
      </c>
      <c r="AI75" s="148" t="s">
        <v>83</v>
      </c>
      <c r="AJ75" s="148" t="s">
        <v>83</v>
      </c>
      <c r="AK75" s="148" t="s">
        <v>83</v>
      </c>
      <c r="AL75" s="148" t="s">
        <v>83</v>
      </c>
      <c r="AM75" s="148" t="s">
        <v>83</v>
      </c>
      <c r="AN75" s="148" t="s">
        <v>83</v>
      </c>
      <c r="AO75" s="148" t="s">
        <v>83</v>
      </c>
      <c r="AP75" s="148" t="s">
        <v>83</v>
      </c>
      <c r="AQ75" s="148" t="s">
        <v>83</v>
      </c>
      <c r="AR75" s="148" t="s">
        <v>83</v>
      </c>
      <c r="AS75">
        <v>0</v>
      </c>
      <c r="AT75" s="148" t="s">
        <v>83</v>
      </c>
      <c r="AU75" s="148" t="s">
        <v>83</v>
      </c>
      <c r="AV75">
        <v>0</v>
      </c>
      <c r="AW75">
        <v>0</v>
      </c>
      <c r="AX75" s="148" t="s">
        <v>83</v>
      </c>
    </row>
    <row r="76" spans="1:50" x14ac:dyDescent="0.15">
      <c r="A76">
        <v>1</v>
      </c>
      <c r="B76">
        <v>3</v>
      </c>
      <c r="C76">
        <v>8</v>
      </c>
      <c r="D76">
        <v>5</v>
      </c>
      <c r="E76">
        <v>0</v>
      </c>
      <c r="F76" s="148" t="s">
        <v>83</v>
      </c>
      <c r="G76" s="148" t="s">
        <v>83</v>
      </c>
      <c r="H76">
        <v>266</v>
      </c>
      <c r="I76">
        <v>0</v>
      </c>
      <c r="J76">
        <v>0</v>
      </c>
      <c r="K76">
        <v>0</v>
      </c>
      <c r="L76">
        <v>0</v>
      </c>
      <c r="M76" s="148" t="s">
        <v>83</v>
      </c>
      <c r="N76" s="148" t="s">
        <v>83</v>
      </c>
      <c r="O76" s="148" t="s">
        <v>83</v>
      </c>
      <c r="P76" s="148" t="s">
        <v>83</v>
      </c>
      <c r="Q76" s="148" t="s">
        <v>83</v>
      </c>
      <c r="R76" s="148" t="s">
        <v>636</v>
      </c>
      <c r="S76" s="148" t="s">
        <v>83</v>
      </c>
      <c r="T76">
        <v>0</v>
      </c>
      <c r="U76" s="148" t="s">
        <v>83</v>
      </c>
      <c r="V76" s="148" t="s">
        <v>83</v>
      </c>
      <c r="W76" s="148" t="s">
        <v>83</v>
      </c>
      <c r="X76">
        <v>3</v>
      </c>
      <c r="Y76">
        <v>3</v>
      </c>
      <c r="Z76" s="148" t="s">
        <v>83</v>
      </c>
      <c r="AA76" s="148" t="s">
        <v>83</v>
      </c>
      <c r="AB76" s="148" t="s">
        <v>83</v>
      </c>
      <c r="AC76" s="148" t="s">
        <v>83</v>
      </c>
      <c r="AD76" s="148" t="s">
        <v>83</v>
      </c>
      <c r="AE76">
        <v>0</v>
      </c>
      <c r="AF76" s="148" t="s">
        <v>83</v>
      </c>
      <c r="AG76">
        <v>0</v>
      </c>
      <c r="AH76" s="148" t="s">
        <v>83</v>
      </c>
      <c r="AI76" s="148" t="s">
        <v>83</v>
      </c>
      <c r="AJ76" s="148" t="s">
        <v>83</v>
      </c>
      <c r="AK76" s="148" t="s">
        <v>83</v>
      </c>
      <c r="AL76" s="148" t="s">
        <v>83</v>
      </c>
      <c r="AM76" s="148" t="s">
        <v>83</v>
      </c>
      <c r="AN76" s="148" t="s">
        <v>83</v>
      </c>
      <c r="AO76" s="148" t="s">
        <v>83</v>
      </c>
      <c r="AP76" s="148" t="s">
        <v>83</v>
      </c>
      <c r="AQ76" s="148" t="s">
        <v>83</v>
      </c>
      <c r="AR76" s="148" t="s">
        <v>83</v>
      </c>
      <c r="AS76">
        <v>0</v>
      </c>
      <c r="AT76" s="148" t="s">
        <v>83</v>
      </c>
      <c r="AU76" s="148" t="s">
        <v>83</v>
      </c>
      <c r="AV76">
        <v>0</v>
      </c>
      <c r="AW76">
        <v>0</v>
      </c>
      <c r="AX76" s="148" t="s">
        <v>83</v>
      </c>
    </row>
    <row r="77" spans="1:50" x14ac:dyDescent="0.15">
      <c r="A77">
        <v>1</v>
      </c>
      <c r="B77">
        <v>3</v>
      </c>
      <c r="C77">
        <v>8</v>
      </c>
      <c r="D77">
        <v>6</v>
      </c>
      <c r="E77">
        <v>0</v>
      </c>
      <c r="F77" s="148" t="s">
        <v>83</v>
      </c>
      <c r="G77" s="148" t="s">
        <v>83</v>
      </c>
      <c r="H77">
        <v>65</v>
      </c>
      <c r="I77">
        <v>0</v>
      </c>
      <c r="J77">
        <v>0</v>
      </c>
      <c r="K77">
        <v>0</v>
      </c>
      <c r="L77">
        <v>0</v>
      </c>
      <c r="M77" s="148" t="s">
        <v>83</v>
      </c>
      <c r="N77" s="148" t="s">
        <v>83</v>
      </c>
      <c r="O77" s="148" t="s">
        <v>83</v>
      </c>
      <c r="P77" s="148" t="s">
        <v>83</v>
      </c>
      <c r="Q77" s="148" t="s">
        <v>83</v>
      </c>
      <c r="R77" s="148" t="s">
        <v>637</v>
      </c>
      <c r="S77" s="148" t="s">
        <v>83</v>
      </c>
      <c r="T77">
        <v>0</v>
      </c>
      <c r="U77" s="148" t="s">
        <v>83</v>
      </c>
      <c r="V77" s="148" t="s">
        <v>83</v>
      </c>
      <c r="W77" s="148" t="s">
        <v>83</v>
      </c>
      <c r="X77">
        <v>2</v>
      </c>
      <c r="Y77">
        <v>2</v>
      </c>
      <c r="Z77" s="148" t="s">
        <v>83</v>
      </c>
      <c r="AA77" s="148" t="s">
        <v>83</v>
      </c>
      <c r="AB77" s="148" t="s">
        <v>83</v>
      </c>
      <c r="AC77" s="148" t="s">
        <v>83</v>
      </c>
      <c r="AD77" s="148" t="s">
        <v>83</v>
      </c>
      <c r="AE77">
        <v>0</v>
      </c>
      <c r="AF77" s="148" t="s">
        <v>83</v>
      </c>
      <c r="AG77">
        <v>0</v>
      </c>
      <c r="AH77" s="148" t="s">
        <v>83</v>
      </c>
      <c r="AI77" s="148" t="s">
        <v>83</v>
      </c>
      <c r="AJ77" s="148" t="s">
        <v>83</v>
      </c>
      <c r="AK77" s="148" t="s">
        <v>83</v>
      </c>
      <c r="AL77" s="148" t="s">
        <v>83</v>
      </c>
      <c r="AM77" s="148" t="s">
        <v>83</v>
      </c>
      <c r="AN77" s="148" t="s">
        <v>83</v>
      </c>
      <c r="AO77" s="148" t="s">
        <v>83</v>
      </c>
      <c r="AP77" s="148" t="s">
        <v>83</v>
      </c>
      <c r="AQ77" s="148" t="s">
        <v>83</v>
      </c>
      <c r="AR77" s="148" t="s">
        <v>83</v>
      </c>
      <c r="AS77">
        <v>0</v>
      </c>
      <c r="AT77" s="148" t="s">
        <v>83</v>
      </c>
      <c r="AU77" s="148" t="s">
        <v>83</v>
      </c>
      <c r="AV77">
        <v>0</v>
      </c>
      <c r="AW77">
        <v>0</v>
      </c>
      <c r="AX77" s="148" t="s">
        <v>83</v>
      </c>
    </row>
    <row r="78" spans="1:50" x14ac:dyDescent="0.15">
      <c r="A78">
        <v>1</v>
      </c>
      <c r="B78">
        <v>3</v>
      </c>
      <c r="C78">
        <v>8</v>
      </c>
      <c r="D78">
        <v>7</v>
      </c>
      <c r="E78">
        <v>0</v>
      </c>
      <c r="F78" s="148" t="s">
        <v>83</v>
      </c>
      <c r="G78" s="148" t="s">
        <v>83</v>
      </c>
      <c r="H78">
        <v>189</v>
      </c>
      <c r="I78">
        <v>0</v>
      </c>
      <c r="J78">
        <v>0</v>
      </c>
      <c r="K78">
        <v>0</v>
      </c>
      <c r="L78">
        <v>0</v>
      </c>
      <c r="M78" s="148" t="s">
        <v>83</v>
      </c>
      <c r="N78" s="148" t="s">
        <v>83</v>
      </c>
      <c r="O78" s="148" t="s">
        <v>83</v>
      </c>
      <c r="P78" s="148" t="s">
        <v>83</v>
      </c>
      <c r="Q78" s="148" t="s">
        <v>83</v>
      </c>
      <c r="R78" s="148" t="s">
        <v>638</v>
      </c>
      <c r="S78" s="148" t="s">
        <v>83</v>
      </c>
      <c r="T78">
        <v>0</v>
      </c>
      <c r="U78" s="148" t="s">
        <v>83</v>
      </c>
      <c r="V78" s="148" t="s">
        <v>83</v>
      </c>
      <c r="W78" s="148" t="s">
        <v>83</v>
      </c>
      <c r="X78">
        <v>1</v>
      </c>
      <c r="Y78">
        <v>1</v>
      </c>
      <c r="Z78" s="148" t="s">
        <v>83</v>
      </c>
      <c r="AA78" s="148" t="s">
        <v>83</v>
      </c>
      <c r="AB78" s="148" t="s">
        <v>83</v>
      </c>
      <c r="AC78" s="148" t="s">
        <v>83</v>
      </c>
      <c r="AD78" s="148" t="s">
        <v>83</v>
      </c>
      <c r="AE78">
        <v>0</v>
      </c>
      <c r="AF78" s="148" t="s">
        <v>83</v>
      </c>
      <c r="AG78">
        <v>0</v>
      </c>
      <c r="AH78" s="148" t="s">
        <v>83</v>
      </c>
      <c r="AI78" s="148" t="s">
        <v>83</v>
      </c>
      <c r="AJ78" s="148" t="s">
        <v>83</v>
      </c>
      <c r="AK78" s="148" t="s">
        <v>83</v>
      </c>
      <c r="AL78" s="148" t="s">
        <v>83</v>
      </c>
      <c r="AM78" s="148" t="s">
        <v>83</v>
      </c>
      <c r="AN78" s="148" t="s">
        <v>83</v>
      </c>
      <c r="AO78" s="148" t="s">
        <v>83</v>
      </c>
      <c r="AP78" s="148" t="s">
        <v>83</v>
      </c>
      <c r="AQ78" s="148" t="s">
        <v>83</v>
      </c>
      <c r="AR78" s="148" t="s">
        <v>83</v>
      </c>
      <c r="AS78">
        <v>0</v>
      </c>
      <c r="AT78" s="148" t="s">
        <v>83</v>
      </c>
      <c r="AU78" s="148" t="s">
        <v>83</v>
      </c>
      <c r="AV78">
        <v>0</v>
      </c>
      <c r="AW78">
        <v>0</v>
      </c>
      <c r="AX78" s="148" t="s">
        <v>83</v>
      </c>
    </row>
    <row r="79" spans="1:50" x14ac:dyDescent="0.15">
      <c r="A79">
        <v>1</v>
      </c>
      <c r="B79">
        <v>3</v>
      </c>
      <c r="C79">
        <v>9</v>
      </c>
      <c r="D79">
        <v>1</v>
      </c>
      <c r="E79">
        <v>0</v>
      </c>
      <c r="F79" s="148" t="s">
        <v>83</v>
      </c>
      <c r="G79" s="148" t="s">
        <v>83</v>
      </c>
      <c r="H79">
        <v>302</v>
      </c>
      <c r="I79">
        <v>0</v>
      </c>
      <c r="J79">
        <v>0</v>
      </c>
      <c r="K79">
        <v>0</v>
      </c>
      <c r="L79">
        <v>0</v>
      </c>
      <c r="M79" s="148" t="s">
        <v>83</v>
      </c>
      <c r="N79" s="148" t="s">
        <v>83</v>
      </c>
      <c r="O79" s="148" t="s">
        <v>83</v>
      </c>
      <c r="P79" s="148" t="s">
        <v>83</v>
      </c>
      <c r="Q79" s="148" t="s">
        <v>83</v>
      </c>
      <c r="R79" s="148" t="s">
        <v>639</v>
      </c>
      <c r="S79" s="148" t="s">
        <v>83</v>
      </c>
      <c r="T79">
        <v>0</v>
      </c>
      <c r="U79" s="148" t="s">
        <v>83</v>
      </c>
      <c r="V79" s="148" t="s">
        <v>83</v>
      </c>
      <c r="W79" s="148" t="s">
        <v>83</v>
      </c>
      <c r="X79">
        <v>2</v>
      </c>
      <c r="Y79">
        <v>2</v>
      </c>
      <c r="Z79" s="148" t="s">
        <v>83</v>
      </c>
      <c r="AA79" s="148" t="s">
        <v>83</v>
      </c>
      <c r="AB79" s="148" t="s">
        <v>83</v>
      </c>
      <c r="AC79" s="148" t="s">
        <v>83</v>
      </c>
      <c r="AD79" s="148" t="s">
        <v>83</v>
      </c>
      <c r="AE79">
        <v>0</v>
      </c>
      <c r="AF79" s="148" t="s">
        <v>83</v>
      </c>
      <c r="AG79">
        <v>0</v>
      </c>
      <c r="AH79" s="148" t="s">
        <v>83</v>
      </c>
      <c r="AI79" s="148" t="s">
        <v>83</v>
      </c>
      <c r="AJ79" s="148" t="s">
        <v>83</v>
      </c>
      <c r="AK79" s="148" t="s">
        <v>83</v>
      </c>
      <c r="AL79" s="148" t="s">
        <v>83</v>
      </c>
      <c r="AM79" s="148" t="s">
        <v>83</v>
      </c>
      <c r="AN79" s="148" t="s">
        <v>83</v>
      </c>
      <c r="AO79" s="148" t="s">
        <v>83</v>
      </c>
      <c r="AP79" s="148" t="s">
        <v>83</v>
      </c>
      <c r="AQ79" s="148" t="s">
        <v>83</v>
      </c>
      <c r="AR79" s="148" t="s">
        <v>83</v>
      </c>
      <c r="AS79">
        <v>0</v>
      </c>
      <c r="AT79" s="148" t="s">
        <v>83</v>
      </c>
      <c r="AU79" s="148" t="s">
        <v>83</v>
      </c>
      <c r="AV79">
        <v>0</v>
      </c>
      <c r="AW79">
        <v>0</v>
      </c>
      <c r="AX79" s="148" t="s">
        <v>83</v>
      </c>
    </row>
    <row r="80" spans="1:50" x14ac:dyDescent="0.15">
      <c r="A80">
        <v>1</v>
      </c>
      <c r="B80">
        <v>3</v>
      </c>
      <c r="C80">
        <v>9</v>
      </c>
      <c r="D80">
        <v>2</v>
      </c>
      <c r="E80">
        <v>0</v>
      </c>
      <c r="F80" s="148" t="s">
        <v>83</v>
      </c>
      <c r="G80" s="148" t="s">
        <v>83</v>
      </c>
      <c r="H80">
        <v>306</v>
      </c>
      <c r="I80">
        <v>0</v>
      </c>
      <c r="J80">
        <v>0</v>
      </c>
      <c r="K80">
        <v>0</v>
      </c>
      <c r="L80">
        <v>0</v>
      </c>
      <c r="M80" s="148" t="s">
        <v>83</v>
      </c>
      <c r="N80" s="148" t="s">
        <v>83</v>
      </c>
      <c r="O80" s="148" t="s">
        <v>83</v>
      </c>
      <c r="P80" s="148" t="s">
        <v>83</v>
      </c>
      <c r="Q80" s="148" t="s">
        <v>83</v>
      </c>
      <c r="R80" s="148" t="s">
        <v>508</v>
      </c>
      <c r="S80" s="148" t="s">
        <v>83</v>
      </c>
      <c r="T80">
        <v>0</v>
      </c>
      <c r="U80" s="148" t="s">
        <v>83</v>
      </c>
      <c r="V80" s="148" t="s">
        <v>83</v>
      </c>
      <c r="W80" s="148" t="s">
        <v>83</v>
      </c>
      <c r="X80">
        <v>1</v>
      </c>
      <c r="Y80">
        <v>1</v>
      </c>
      <c r="Z80" s="148" t="s">
        <v>83</v>
      </c>
      <c r="AA80" s="148" t="s">
        <v>83</v>
      </c>
      <c r="AB80" s="148" t="s">
        <v>83</v>
      </c>
      <c r="AC80" s="148" t="s">
        <v>83</v>
      </c>
      <c r="AD80" s="148" t="s">
        <v>83</v>
      </c>
      <c r="AE80">
        <v>0</v>
      </c>
      <c r="AF80" s="148" t="s">
        <v>83</v>
      </c>
      <c r="AG80">
        <v>0</v>
      </c>
      <c r="AH80" s="148" t="s">
        <v>83</v>
      </c>
      <c r="AI80" s="148" t="s">
        <v>83</v>
      </c>
      <c r="AJ80" s="148" t="s">
        <v>83</v>
      </c>
      <c r="AK80" s="148" t="s">
        <v>83</v>
      </c>
      <c r="AL80" s="148" t="s">
        <v>83</v>
      </c>
      <c r="AM80" s="148" t="s">
        <v>83</v>
      </c>
      <c r="AN80" s="148" t="s">
        <v>83</v>
      </c>
      <c r="AO80" s="148" t="s">
        <v>83</v>
      </c>
      <c r="AP80" s="148" t="s">
        <v>83</v>
      </c>
      <c r="AQ80" s="148" t="s">
        <v>83</v>
      </c>
      <c r="AR80" s="148" t="s">
        <v>83</v>
      </c>
      <c r="AS80">
        <v>0</v>
      </c>
      <c r="AT80" s="148" t="s">
        <v>83</v>
      </c>
      <c r="AU80" s="148" t="s">
        <v>83</v>
      </c>
      <c r="AV80">
        <v>0</v>
      </c>
      <c r="AW80">
        <v>0</v>
      </c>
      <c r="AX80" s="148" t="s">
        <v>83</v>
      </c>
    </row>
    <row r="81" spans="1:50" x14ac:dyDescent="0.15">
      <c r="A81">
        <v>1</v>
      </c>
      <c r="B81">
        <v>3</v>
      </c>
      <c r="C81">
        <v>9</v>
      </c>
      <c r="D81">
        <v>3</v>
      </c>
      <c r="E81">
        <v>0</v>
      </c>
      <c r="F81" s="148" t="s">
        <v>83</v>
      </c>
      <c r="G81" s="148" t="s">
        <v>83</v>
      </c>
      <c r="H81">
        <v>349</v>
      </c>
      <c r="I81">
        <v>0</v>
      </c>
      <c r="J81">
        <v>0</v>
      </c>
      <c r="K81">
        <v>0</v>
      </c>
      <c r="L81">
        <v>0</v>
      </c>
      <c r="M81" s="148" t="s">
        <v>83</v>
      </c>
      <c r="N81" s="148" t="s">
        <v>83</v>
      </c>
      <c r="O81" s="148" t="s">
        <v>83</v>
      </c>
      <c r="P81" s="148" t="s">
        <v>83</v>
      </c>
      <c r="Q81" s="148" t="s">
        <v>83</v>
      </c>
      <c r="R81" s="148" t="s">
        <v>640</v>
      </c>
      <c r="S81" s="148" t="s">
        <v>83</v>
      </c>
      <c r="T81">
        <v>0</v>
      </c>
      <c r="U81" s="148" t="s">
        <v>83</v>
      </c>
      <c r="V81" s="148" t="s">
        <v>83</v>
      </c>
      <c r="W81" s="148" t="s">
        <v>83</v>
      </c>
      <c r="X81">
        <v>4</v>
      </c>
      <c r="Y81">
        <v>4</v>
      </c>
      <c r="Z81" s="148" t="s">
        <v>83</v>
      </c>
      <c r="AA81" s="148" t="s">
        <v>83</v>
      </c>
      <c r="AB81" s="148" t="s">
        <v>83</v>
      </c>
      <c r="AC81" s="148" t="s">
        <v>83</v>
      </c>
      <c r="AD81" s="148" t="s">
        <v>83</v>
      </c>
      <c r="AE81">
        <v>0</v>
      </c>
      <c r="AF81" s="148" t="s">
        <v>83</v>
      </c>
      <c r="AG81">
        <v>0</v>
      </c>
      <c r="AH81" s="148" t="s">
        <v>83</v>
      </c>
      <c r="AI81" s="148" t="s">
        <v>83</v>
      </c>
      <c r="AJ81" s="148" t="s">
        <v>83</v>
      </c>
      <c r="AK81" s="148" t="s">
        <v>83</v>
      </c>
      <c r="AL81" s="148" t="s">
        <v>83</v>
      </c>
      <c r="AM81" s="148" t="s">
        <v>83</v>
      </c>
      <c r="AN81" s="148" t="s">
        <v>83</v>
      </c>
      <c r="AO81" s="148" t="s">
        <v>83</v>
      </c>
      <c r="AP81" s="148" t="s">
        <v>83</v>
      </c>
      <c r="AQ81" s="148" t="s">
        <v>83</v>
      </c>
      <c r="AR81" s="148" t="s">
        <v>83</v>
      </c>
      <c r="AS81">
        <v>0</v>
      </c>
      <c r="AT81" s="148" t="s">
        <v>83</v>
      </c>
      <c r="AU81" s="148" t="s">
        <v>83</v>
      </c>
      <c r="AV81">
        <v>0</v>
      </c>
      <c r="AW81">
        <v>0</v>
      </c>
      <c r="AX81" s="148" t="s">
        <v>83</v>
      </c>
    </row>
    <row r="82" spans="1:50" x14ac:dyDescent="0.15">
      <c r="A82">
        <v>1</v>
      </c>
      <c r="B82">
        <v>3</v>
      </c>
      <c r="C82">
        <v>9</v>
      </c>
      <c r="D82">
        <v>4</v>
      </c>
      <c r="E82">
        <v>0</v>
      </c>
      <c r="F82" s="148" t="s">
        <v>83</v>
      </c>
      <c r="G82" s="148" t="s">
        <v>83</v>
      </c>
      <c r="H82">
        <v>336</v>
      </c>
      <c r="I82">
        <v>0</v>
      </c>
      <c r="J82">
        <v>0</v>
      </c>
      <c r="K82">
        <v>0</v>
      </c>
      <c r="L82">
        <v>0</v>
      </c>
      <c r="M82" s="148" t="s">
        <v>83</v>
      </c>
      <c r="N82" s="148" t="s">
        <v>83</v>
      </c>
      <c r="O82" s="148" t="s">
        <v>83</v>
      </c>
      <c r="P82" s="148" t="s">
        <v>83</v>
      </c>
      <c r="Q82" s="148" t="s">
        <v>83</v>
      </c>
      <c r="R82" s="148" t="s">
        <v>641</v>
      </c>
      <c r="S82" s="148" t="s">
        <v>83</v>
      </c>
      <c r="T82">
        <v>0</v>
      </c>
      <c r="U82" s="148" t="s">
        <v>83</v>
      </c>
      <c r="V82" s="148" t="s">
        <v>83</v>
      </c>
      <c r="W82" s="148" t="s">
        <v>83</v>
      </c>
      <c r="X82">
        <v>4</v>
      </c>
      <c r="Y82">
        <v>4</v>
      </c>
      <c r="Z82" s="148" t="s">
        <v>83</v>
      </c>
      <c r="AA82" s="148" t="s">
        <v>83</v>
      </c>
      <c r="AB82" s="148" t="s">
        <v>83</v>
      </c>
      <c r="AC82" s="148" t="s">
        <v>83</v>
      </c>
      <c r="AD82" s="148" t="s">
        <v>83</v>
      </c>
      <c r="AE82">
        <v>0</v>
      </c>
      <c r="AF82" s="148" t="s">
        <v>83</v>
      </c>
      <c r="AG82">
        <v>0</v>
      </c>
      <c r="AH82" s="148" t="s">
        <v>83</v>
      </c>
      <c r="AI82" s="148" t="s">
        <v>83</v>
      </c>
      <c r="AJ82" s="148" t="s">
        <v>83</v>
      </c>
      <c r="AK82" s="148" t="s">
        <v>83</v>
      </c>
      <c r="AL82" s="148" t="s">
        <v>83</v>
      </c>
      <c r="AM82" s="148" t="s">
        <v>83</v>
      </c>
      <c r="AN82" s="148" t="s">
        <v>83</v>
      </c>
      <c r="AO82" s="148" t="s">
        <v>83</v>
      </c>
      <c r="AP82" s="148" t="s">
        <v>83</v>
      </c>
      <c r="AQ82" s="148" t="s">
        <v>83</v>
      </c>
      <c r="AR82" s="148" t="s">
        <v>83</v>
      </c>
      <c r="AS82">
        <v>0</v>
      </c>
      <c r="AT82" s="148" t="s">
        <v>83</v>
      </c>
      <c r="AU82" s="148" t="s">
        <v>83</v>
      </c>
      <c r="AV82">
        <v>0</v>
      </c>
      <c r="AW82">
        <v>0</v>
      </c>
      <c r="AX82" s="148" t="s">
        <v>83</v>
      </c>
    </row>
    <row r="83" spans="1:50" x14ac:dyDescent="0.15">
      <c r="A83">
        <v>1</v>
      </c>
      <c r="B83">
        <v>3</v>
      </c>
      <c r="C83">
        <v>9</v>
      </c>
      <c r="D83">
        <v>5</v>
      </c>
      <c r="E83">
        <v>0</v>
      </c>
      <c r="F83" s="148" t="s">
        <v>83</v>
      </c>
      <c r="G83" s="148" t="s">
        <v>83</v>
      </c>
      <c r="H83">
        <v>113</v>
      </c>
      <c r="I83">
        <v>0</v>
      </c>
      <c r="J83">
        <v>0</v>
      </c>
      <c r="K83">
        <v>0</v>
      </c>
      <c r="L83">
        <v>0</v>
      </c>
      <c r="M83" s="148" t="s">
        <v>83</v>
      </c>
      <c r="N83" s="148" t="s">
        <v>83</v>
      </c>
      <c r="O83" s="148" t="s">
        <v>83</v>
      </c>
      <c r="P83" s="148" t="s">
        <v>83</v>
      </c>
      <c r="Q83" s="148" t="s">
        <v>83</v>
      </c>
      <c r="R83" s="148" t="s">
        <v>642</v>
      </c>
      <c r="S83" s="148" t="s">
        <v>83</v>
      </c>
      <c r="T83">
        <v>0</v>
      </c>
      <c r="U83" s="148" t="s">
        <v>83</v>
      </c>
      <c r="V83" s="148" t="s">
        <v>83</v>
      </c>
      <c r="W83" s="148" t="s">
        <v>83</v>
      </c>
      <c r="X83">
        <v>2</v>
      </c>
      <c r="Y83">
        <v>2</v>
      </c>
      <c r="Z83" s="148" t="s">
        <v>83</v>
      </c>
      <c r="AA83" s="148" t="s">
        <v>83</v>
      </c>
      <c r="AB83" s="148" t="s">
        <v>83</v>
      </c>
      <c r="AC83" s="148" t="s">
        <v>83</v>
      </c>
      <c r="AD83" s="148" t="s">
        <v>83</v>
      </c>
      <c r="AE83">
        <v>0</v>
      </c>
      <c r="AF83" s="148" t="s">
        <v>83</v>
      </c>
      <c r="AG83">
        <v>0</v>
      </c>
      <c r="AH83" s="148" t="s">
        <v>83</v>
      </c>
      <c r="AI83" s="148" t="s">
        <v>83</v>
      </c>
      <c r="AJ83" s="148" t="s">
        <v>83</v>
      </c>
      <c r="AK83" s="148" t="s">
        <v>83</v>
      </c>
      <c r="AL83" s="148" t="s">
        <v>83</v>
      </c>
      <c r="AM83" s="148" t="s">
        <v>83</v>
      </c>
      <c r="AN83" s="148" t="s">
        <v>83</v>
      </c>
      <c r="AO83" s="148" t="s">
        <v>83</v>
      </c>
      <c r="AP83" s="148" t="s">
        <v>83</v>
      </c>
      <c r="AQ83" s="148" t="s">
        <v>83</v>
      </c>
      <c r="AR83" s="148" t="s">
        <v>83</v>
      </c>
      <c r="AS83">
        <v>0</v>
      </c>
      <c r="AT83" s="148" t="s">
        <v>83</v>
      </c>
      <c r="AU83" s="148" t="s">
        <v>83</v>
      </c>
      <c r="AV83">
        <v>0</v>
      </c>
      <c r="AW83">
        <v>0</v>
      </c>
      <c r="AX83" s="148" t="s">
        <v>83</v>
      </c>
    </row>
    <row r="84" spans="1:50" x14ac:dyDescent="0.15">
      <c r="A84">
        <v>1</v>
      </c>
      <c r="B84">
        <v>3</v>
      </c>
      <c r="C84">
        <v>9</v>
      </c>
      <c r="D84">
        <v>6</v>
      </c>
      <c r="E84">
        <v>0</v>
      </c>
      <c r="F84" s="148" t="s">
        <v>83</v>
      </c>
      <c r="G84" s="148" t="s">
        <v>83</v>
      </c>
      <c r="H84">
        <v>325</v>
      </c>
      <c r="I84">
        <v>0</v>
      </c>
      <c r="J84">
        <v>0</v>
      </c>
      <c r="K84">
        <v>0</v>
      </c>
      <c r="L84">
        <v>0</v>
      </c>
      <c r="M84" s="148" t="s">
        <v>83</v>
      </c>
      <c r="N84" s="148" t="s">
        <v>83</v>
      </c>
      <c r="O84" s="148" t="s">
        <v>83</v>
      </c>
      <c r="P84" s="148" t="s">
        <v>83</v>
      </c>
      <c r="Q84" s="148" t="s">
        <v>83</v>
      </c>
      <c r="R84" s="148" t="s">
        <v>643</v>
      </c>
      <c r="S84" s="148" t="s">
        <v>83</v>
      </c>
      <c r="T84">
        <v>0</v>
      </c>
      <c r="U84" s="148" t="s">
        <v>83</v>
      </c>
      <c r="V84" s="148" t="s">
        <v>83</v>
      </c>
      <c r="W84" s="148" t="s">
        <v>83</v>
      </c>
      <c r="X84">
        <v>4</v>
      </c>
      <c r="Y84">
        <v>4</v>
      </c>
      <c r="Z84" s="148" t="s">
        <v>83</v>
      </c>
      <c r="AA84" s="148" t="s">
        <v>83</v>
      </c>
      <c r="AB84" s="148" t="s">
        <v>83</v>
      </c>
      <c r="AC84" s="148" t="s">
        <v>83</v>
      </c>
      <c r="AD84" s="148" t="s">
        <v>83</v>
      </c>
      <c r="AE84">
        <v>0</v>
      </c>
      <c r="AF84" s="148" t="s">
        <v>83</v>
      </c>
      <c r="AG84">
        <v>0</v>
      </c>
      <c r="AH84" s="148" t="s">
        <v>83</v>
      </c>
      <c r="AI84" s="148" t="s">
        <v>83</v>
      </c>
      <c r="AJ84" s="148" t="s">
        <v>83</v>
      </c>
      <c r="AK84" s="148" t="s">
        <v>83</v>
      </c>
      <c r="AL84" s="148" t="s">
        <v>83</v>
      </c>
      <c r="AM84" s="148" t="s">
        <v>83</v>
      </c>
      <c r="AN84" s="148" t="s">
        <v>83</v>
      </c>
      <c r="AO84" s="148" t="s">
        <v>83</v>
      </c>
      <c r="AP84" s="148" t="s">
        <v>83</v>
      </c>
      <c r="AQ84" s="148" t="s">
        <v>83</v>
      </c>
      <c r="AR84" s="148" t="s">
        <v>83</v>
      </c>
      <c r="AS84">
        <v>0</v>
      </c>
      <c r="AT84" s="148" t="s">
        <v>83</v>
      </c>
      <c r="AU84" s="148" t="s">
        <v>83</v>
      </c>
      <c r="AV84">
        <v>0</v>
      </c>
      <c r="AW84">
        <v>0</v>
      </c>
      <c r="AX84" s="148" t="s">
        <v>83</v>
      </c>
    </row>
    <row r="85" spans="1:50" x14ac:dyDescent="0.15">
      <c r="A85">
        <v>1</v>
      </c>
      <c r="B85">
        <v>3</v>
      </c>
      <c r="C85">
        <v>9</v>
      </c>
      <c r="D85">
        <v>7</v>
      </c>
      <c r="E85">
        <v>0</v>
      </c>
      <c r="F85" s="148" t="s">
        <v>83</v>
      </c>
      <c r="G85" s="148" t="s">
        <v>83</v>
      </c>
      <c r="H85">
        <v>312</v>
      </c>
      <c r="I85">
        <v>0</v>
      </c>
      <c r="J85">
        <v>0</v>
      </c>
      <c r="K85">
        <v>0</v>
      </c>
      <c r="L85">
        <v>0</v>
      </c>
      <c r="M85" s="148" t="s">
        <v>83</v>
      </c>
      <c r="N85" s="148" t="s">
        <v>83</v>
      </c>
      <c r="O85" s="148" t="s">
        <v>83</v>
      </c>
      <c r="P85" s="148" t="s">
        <v>83</v>
      </c>
      <c r="Q85" s="148" t="s">
        <v>83</v>
      </c>
      <c r="R85" s="148" t="s">
        <v>644</v>
      </c>
      <c r="S85" s="148" t="s">
        <v>83</v>
      </c>
      <c r="T85">
        <v>0</v>
      </c>
      <c r="U85" s="148" t="s">
        <v>83</v>
      </c>
      <c r="V85" s="148" t="s">
        <v>83</v>
      </c>
      <c r="W85" s="148" t="s">
        <v>83</v>
      </c>
      <c r="X85">
        <v>4</v>
      </c>
      <c r="Y85">
        <v>4</v>
      </c>
      <c r="Z85" s="148" t="s">
        <v>83</v>
      </c>
      <c r="AA85" s="148" t="s">
        <v>83</v>
      </c>
      <c r="AB85" s="148" t="s">
        <v>83</v>
      </c>
      <c r="AC85" s="148" t="s">
        <v>83</v>
      </c>
      <c r="AD85" s="148" t="s">
        <v>83</v>
      </c>
      <c r="AE85">
        <v>0</v>
      </c>
      <c r="AF85" s="148" t="s">
        <v>83</v>
      </c>
      <c r="AG85">
        <v>0</v>
      </c>
      <c r="AH85" s="148" t="s">
        <v>83</v>
      </c>
      <c r="AI85" s="148" t="s">
        <v>83</v>
      </c>
      <c r="AJ85" s="148" t="s">
        <v>83</v>
      </c>
      <c r="AK85" s="148" t="s">
        <v>83</v>
      </c>
      <c r="AL85" s="148" t="s">
        <v>83</v>
      </c>
      <c r="AM85" s="148" t="s">
        <v>83</v>
      </c>
      <c r="AN85" s="148" t="s">
        <v>83</v>
      </c>
      <c r="AO85" s="148" t="s">
        <v>83</v>
      </c>
      <c r="AP85" s="148" t="s">
        <v>83</v>
      </c>
      <c r="AQ85" s="148" t="s">
        <v>83</v>
      </c>
      <c r="AR85" s="148" t="s">
        <v>83</v>
      </c>
      <c r="AS85">
        <v>0</v>
      </c>
      <c r="AT85" s="148" t="s">
        <v>83</v>
      </c>
      <c r="AU85" s="148" t="s">
        <v>83</v>
      </c>
      <c r="AV85">
        <v>0</v>
      </c>
      <c r="AW85">
        <v>0</v>
      </c>
      <c r="AX85" s="148" t="s">
        <v>83</v>
      </c>
    </row>
    <row r="86" spans="1:50" x14ac:dyDescent="0.15">
      <c r="A86">
        <v>1</v>
      </c>
      <c r="B86">
        <v>3</v>
      </c>
      <c r="C86">
        <v>10</v>
      </c>
      <c r="D86">
        <v>1</v>
      </c>
      <c r="E86">
        <v>0</v>
      </c>
      <c r="F86" s="148" t="s">
        <v>83</v>
      </c>
      <c r="G86" s="148" t="s">
        <v>83</v>
      </c>
      <c r="H86">
        <v>45</v>
      </c>
      <c r="I86">
        <v>0</v>
      </c>
      <c r="J86">
        <v>0</v>
      </c>
      <c r="K86">
        <v>0</v>
      </c>
      <c r="L86">
        <v>0</v>
      </c>
      <c r="M86" s="148" t="s">
        <v>83</v>
      </c>
      <c r="N86" s="148" t="s">
        <v>83</v>
      </c>
      <c r="O86" s="148" t="s">
        <v>83</v>
      </c>
      <c r="P86" s="148" t="s">
        <v>83</v>
      </c>
      <c r="Q86" s="148" t="s">
        <v>83</v>
      </c>
      <c r="R86" s="148" t="s">
        <v>645</v>
      </c>
      <c r="S86" s="148" t="s">
        <v>83</v>
      </c>
      <c r="T86">
        <v>0</v>
      </c>
      <c r="U86" s="148" t="s">
        <v>83</v>
      </c>
      <c r="V86" s="148" t="s">
        <v>83</v>
      </c>
      <c r="W86" s="148" t="s">
        <v>83</v>
      </c>
      <c r="X86">
        <v>2</v>
      </c>
      <c r="Y86">
        <v>2</v>
      </c>
      <c r="Z86" s="148" t="s">
        <v>83</v>
      </c>
      <c r="AA86" s="148" t="s">
        <v>83</v>
      </c>
      <c r="AB86" s="148" t="s">
        <v>83</v>
      </c>
      <c r="AC86" s="148" t="s">
        <v>83</v>
      </c>
      <c r="AD86" s="148" t="s">
        <v>83</v>
      </c>
      <c r="AE86">
        <v>0</v>
      </c>
      <c r="AF86" s="148" t="s">
        <v>83</v>
      </c>
      <c r="AG86">
        <v>0</v>
      </c>
      <c r="AH86" s="148" t="s">
        <v>83</v>
      </c>
      <c r="AI86" s="148" t="s">
        <v>83</v>
      </c>
      <c r="AJ86" s="148" t="s">
        <v>83</v>
      </c>
      <c r="AK86" s="148" t="s">
        <v>83</v>
      </c>
      <c r="AL86" s="148" t="s">
        <v>83</v>
      </c>
      <c r="AM86" s="148" t="s">
        <v>83</v>
      </c>
      <c r="AN86" s="148" t="s">
        <v>83</v>
      </c>
      <c r="AO86" s="148" t="s">
        <v>83</v>
      </c>
      <c r="AP86" s="148" t="s">
        <v>83</v>
      </c>
      <c r="AQ86" s="148" t="s">
        <v>83</v>
      </c>
      <c r="AR86" s="148" t="s">
        <v>83</v>
      </c>
      <c r="AS86">
        <v>0</v>
      </c>
      <c r="AT86" s="148" t="s">
        <v>83</v>
      </c>
      <c r="AU86" s="148" t="s">
        <v>83</v>
      </c>
      <c r="AV86">
        <v>0</v>
      </c>
      <c r="AW86">
        <v>0</v>
      </c>
      <c r="AX86" s="148" t="s">
        <v>83</v>
      </c>
    </row>
    <row r="87" spans="1:50" x14ac:dyDescent="0.15">
      <c r="A87">
        <v>1</v>
      </c>
      <c r="B87">
        <v>3</v>
      </c>
      <c r="C87">
        <v>10</v>
      </c>
      <c r="D87">
        <v>2</v>
      </c>
      <c r="E87">
        <v>0</v>
      </c>
      <c r="F87" s="148" t="s">
        <v>83</v>
      </c>
      <c r="G87" s="148" t="s">
        <v>83</v>
      </c>
      <c r="H87">
        <v>112</v>
      </c>
      <c r="I87">
        <v>0</v>
      </c>
      <c r="J87">
        <v>0</v>
      </c>
      <c r="K87">
        <v>0</v>
      </c>
      <c r="L87">
        <v>0</v>
      </c>
      <c r="M87" s="148" t="s">
        <v>83</v>
      </c>
      <c r="N87" s="148" t="s">
        <v>83</v>
      </c>
      <c r="O87" s="148" t="s">
        <v>83</v>
      </c>
      <c r="P87" s="148" t="s">
        <v>83</v>
      </c>
      <c r="Q87" s="148" t="s">
        <v>83</v>
      </c>
      <c r="R87" s="148" t="s">
        <v>646</v>
      </c>
      <c r="S87" s="148" t="s">
        <v>83</v>
      </c>
      <c r="T87">
        <v>0</v>
      </c>
      <c r="U87" s="148" t="s">
        <v>83</v>
      </c>
      <c r="V87" s="148" t="s">
        <v>83</v>
      </c>
      <c r="W87" s="148" t="s">
        <v>83</v>
      </c>
      <c r="X87">
        <v>3</v>
      </c>
      <c r="Y87">
        <v>3</v>
      </c>
      <c r="Z87" s="148" t="s">
        <v>83</v>
      </c>
      <c r="AA87" s="148" t="s">
        <v>83</v>
      </c>
      <c r="AB87" s="148" t="s">
        <v>83</v>
      </c>
      <c r="AC87" s="148" t="s">
        <v>83</v>
      </c>
      <c r="AD87" s="148" t="s">
        <v>83</v>
      </c>
      <c r="AE87">
        <v>0</v>
      </c>
      <c r="AF87" s="148" t="s">
        <v>83</v>
      </c>
      <c r="AG87">
        <v>0</v>
      </c>
      <c r="AH87" s="148" t="s">
        <v>83</v>
      </c>
      <c r="AI87" s="148" t="s">
        <v>83</v>
      </c>
      <c r="AJ87" s="148" t="s">
        <v>83</v>
      </c>
      <c r="AK87" s="148" t="s">
        <v>83</v>
      </c>
      <c r="AL87" s="148" t="s">
        <v>83</v>
      </c>
      <c r="AM87" s="148" t="s">
        <v>83</v>
      </c>
      <c r="AN87" s="148" t="s">
        <v>83</v>
      </c>
      <c r="AO87" s="148" t="s">
        <v>83</v>
      </c>
      <c r="AP87" s="148" t="s">
        <v>83</v>
      </c>
      <c r="AQ87" s="148" t="s">
        <v>83</v>
      </c>
      <c r="AR87" s="148" t="s">
        <v>83</v>
      </c>
      <c r="AS87">
        <v>0</v>
      </c>
      <c r="AT87" s="148" t="s">
        <v>83</v>
      </c>
      <c r="AU87" s="148" t="s">
        <v>83</v>
      </c>
      <c r="AV87">
        <v>0</v>
      </c>
      <c r="AW87">
        <v>0</v>
      </c>
      <c r="AX87" s="148" t="s">
        <v>83</v>
      </c>
    </row>
    <row r="88" spans="1:50" x14ac:dyDescent="0.15">
      <c r="A88">
        <v>1</v>
      </c>
      <c r="B88">
        <v>3</v>
      </c>
      <c r="C88">
        <v>10</v>
      </c>
      <c r="D88">
        <v>3</v>
      </c>
      <c r="E88">
        <v>0</v>
      </c>
      <c r="F88" s="148" t="s">
        <v>83</v>
      </c>
      <c r="G88" s="148" t="s">
        <v>83</v>
      </c>
      <c r="H88">
        <v>136</v>
      </c>
      <c r="I88">
        <v>0</v>
      </c>
      <c r="J88">
        <v>0</v>
      </c>
      <c r="K88">
        <v>0</v>
      </c>
      <c r="L88">
        <v>0</v>
      </c>
      <c r="M88" s="148" t="s">
        <v>83</v>
      </c>
      <c r="N88" s="148" t="s">
        <v>83</v>
      </c>
      <c r="O88" s="148" t="s">
        <v>83</v>
      </c>
      <c r="P88" s="148" t="s">
        <v>83</v>
      </c>
      <c r="Q88" s="148" t="s">
        <v>83</v>
      </c>
      <c r="R88" s="148" t="s">
        <v>647</v>
      </c>
      <c r="S88" s="148" t="s">
        <v>83</v>
      </c>
      <c r="T88">
        <v>0</v>
      </c>
      <c r="U88" s="148" t="s">
        <v>83</v>
      </c>
      <c r="V88" s="148" t="s">
        <v>83</v>
      </c>
      <c r="W88" s="148" t="s">
        <v>83</v>
      </c>
      <c r="X88">
        <v>4</v>
      </c>
      <c r="Y88">
        <v>4</v>
      </c>
      <c r="Z88" s="148" t="s">
        <v>83</v>
      </c>
      <c r="AA88" s="148" t="s">
        <v>83</v>
      </c>
      <c r="AB88" s="148" t="s">
        <v>83</v>
      </c>
      <c r="AC88" s="148" t="s">
        <v>83</v>
      </c>
      <c r="AD88" s="148" t="s">
        <v>83</v>
      </c>
      <c r="AE88">
        <v>0</v>
      </c>
      <c r="AF88" s="148" t="s">
        <v>83</v>
      </c>
      <c r="AG88">
        <v>0</v>
      </c>
      <c r="AH88" s="148" t="s">
        <v>83</v>
      </c>
      <c r="AI88" s="148" t="s">
        <v>83</v>
      </c>
      <c r="AJ88" s="148" t="s">
        <v>83</v>
      </c>
      <c r="AK88" s="148" t="s">
        <v>83</v>
      </c>
      <c r="AL88" s="148" t="s">
        <v>83</v>
      </c>
      <c r="AM88" s="148" t="s">
        <v>83</v>
      </c>
      <c r="AN88" s="148" t="s">
        <v>83</v>
      </c>
      <c r="AO88" s="148" t="s">
        <v>83</v>
      </c>
      <c r="AP88" s="148" t="s">
        <v>83</v>
      </c>
      <c r="AQ88" s="148" t="s">
        <v>83</v>
      </c>
      <c r="AR88" s="148" t="s">
        <v>83</v>
      </c>
      <c r="AS88">
        <v>0</v>
      </c>
      <c r="AT88" s="148" t="s">
        <v>83</v>
      </c>
      <c r="AU88" s="148" t="s">
        <v>83</v>
      </c>
      <c r="AV88">
        <v>0</v>
      </c>
      <c r="AW88">
        <v>0</v>
      </c>
      <c r="AX88" s="148" t="s">
        <v>83</v>
      </c>
    </row>
    <row r="89" spans="1:50" x14ac:dyDescent="0.15">
      <c r="A89">
        <v>1</v>
      </c>
      <c r="B89">
        <v>3</v>
      </c>
      <c r="C89">
        <v>10</v>
      </c>
      <c r="D89">
        <v>4</v>
      </c>
      <c r="E89">
        <v>0</v>
      </c>
      <c r="F89" s="148" t="s">
        <v>83</v>
      </c>
      <c r="G89" s="148" t="s">
        <v>83</v>
      </c>
      <c r="H89">
        <v>111</v>
      </c>
      <c r="I89">
        <v>0</v>
      </c>
      <c r="J89">
        <v>0</v>
      </c>
      <c r="K89">
        <v>0</v>
      </c>
      <c r="L89">
        <v>0</v>
      </c>
      <c r="M89" s="148" t="s">
        <v>83</v>
      </c>
      <c r="N89" s="148" t="s">
        <v>83</v>
      </c>
      <c r="O89" s="148" t="s">
        <v>83</v>
      </c>
      <c r="P89" s="148" t="s">
        <v>83</v>
      </c>
      <c r="Q89" s="148" t="s">
        <v>83</v>
      </c>
      <c r="R89" s="148" t="s">
        <v>648</v>
      </c>
      <c r="S89" s="148" t="s">
        <v>83</v>
      </c>
      <c r="T89">
        <v>0</v>
      </c>
      <c r="U89" s="148" t="s">
        <v>83</v>
      </c>
      <c r="V89" s="148" t="s">
        <v>83</v>
      </c>
      <c r="W89" s="148" t="s">
        <v>83</v>
      </c>
      <c r="X89">
        <v>3</v>
      </c>
      <c r="Y89">
        <v>3</v>
      </c>
      <c r="Z89" s="148" t="s">
        <v>83</v>
      </c>
      <c r="AA89" s="148" t="s">
        <v>83</v>
      </c>
      <c r="AB89" s="148" t="s">
        <v>83</v>
      </c>
      <c r="AC89" s="148" t="s">
        <v>83</v>
      </c>
      <c r="AD89" s="148" t="s">
        <v>83</v>
      </c>
      <c r="AE89">
        <v>0</v>
      </c>
      <c r="AF89" s="148" t="s">
        <v>83</v>
      </c>
      <c r="AG89">
        <v>0</v>
      </c>
      <c r="AH89" s="148" t="s">
        <v>83</v>
      </c>
      <c r="AI89" s="148" t="s">
        <v>83</v>
      </c>
      <c r="AJ89" s="148" t="s">
        <v>83</v>
      </c>
      <c r="AK89" s="148" t="s">
        <v>83</v>
      </c>
      <c r="AL89" s="148" t="s">
        <v>83</v>
      </c>
      <c r="AM89" s="148" t="s">
        <v>83</v>
      </c>
      <c r="AN89" s="148" t="s">
        <v>83</v>
      </c>
      <c r="AO89" s="148" t="s">
        <v>83</v>
      </c>
      <c r="AP89" s="148" t="s">
        <v>83</v>
      </c>
      <c r="AQ89" s="148" t="s">
        <v>83</v>
      </c>
      <c r="AR89" s="148" t="s">
        <v>83</v>
      </c>
      <c r="AS89">
        <v>0</v>
      </c>
      <c r="AT89" s="148" t="s">
        <v>83</v>
      </c>
      <c r="AU89" s="148" t="s">
        <v>83</v>
      </c>
      <c r="AV89">
        <v>0</v>
      </c>
      <c r="AW89">
        <v>0</v>
      </c>
      <c r="AX89" s="148" t="s">
        <v>83</v>
      </c>
    </row>
    <row r="90" spans="1:50" x14ac:dyDescent="0.15">
      <c r="A90">
        <v>1</v>
      </c>
      <c r="B90">
        <v>3</v>
      </c>
      <c r="C90">
        <v>10</v>
      </c>
      <c r="D90">
        <v>5</v>
      </c>
      <c r="E90">
        <v>0</v>
      </c>
      <c r="F90" s="148" t="s">
        <v>83</v>
      </c>
      <c r="G90" s="148" t="s">
        <v>83</v>
      </c>
      <c r="H90">
        <v>24</v>
      </c>
      <c r="I90">
        <v>0</v>
      </c>
      <c r="J90">
        <v>0</v>
      </c>
      <c r="K90">
        <v>0</v>
      </c>
      <c r="L90">
        <v>0</v>
      </c>
      <c r="M90" s="148" t="s">
        <v>83</v>
      </c>
      <c r="N90" s="148" t="s">
        <v>83</v>
      </c>
      <c r="O90" s="148" t="s">
        <v>83</v>
      </c>
      <c r="P90" s="148" t="s">
        <v>83</v>
      </c>
      <c r="Q90" s="148" t="s">
        <v>83</v>
      </c>
      <c r="R90" s="148" t="s">
        <v>647</v>
      </c>
      <c r="S90" s="148" t="s">
        <v>83</v>
      </c>
      <c r="T90">
        <v>0</v>
      </c>
      <c r="U90" s="148" t="s">
        <v>83</v>
      </c>
      <c r="V90" s="148" t="s">
        <v>83</v>
      </c>
      <c r="W90" s="148" t="s">
        <v>83</v>
      </c>
      <c r="X90">
        <v>3</v>
      </c>
      <c r="Y90">
        <v>3</v>
      </c>
      <c r="Z90" s="148" t="s">
        <v>83</v>
      </c>
      <c r="AA90" s="148" t="s">
        <v>83</v>
      </c>
      <c r="AB90" s="148" t="s">
        <v>83</v>
      </c>
      <c r="AC90" s="148" t="s">
        <v>83</v>
      </c>
      <c r="AD90" s="148" t="s">
        <v>83</v>
      </c>
      <c r="AE90">
        <v>0</v>
      </c>
      <c r="AF90" s="148" t="s">
        <v>83</v>
      </c>
      <c r="AG90">
        <v>0</v>
      </c>
      <c r="AH90" s="148" t="s">
        <v>83</v>
      </c>
      <c r="AI90" s="148" t="s">
        <v>83</v>
      </c>
      <c r="AJ90" s="148" t="s">
        <v>83</v>
      </c>
      <c r="AK90" s="148" t="s">
        <v>83</v>
      </c>
      <c r="AL90" s="148" t="s">
        <v>83</v>
      </c>
      <c r="AM90" s="148" t="s">
        <v>83</v>
      </c>
      <c r="AN90" s="148" t="s">
        <v>83</v>
      </c>
      <c r="AO90" s="148" t="s">
        <v>83</v>
      </c>
      <c r="AP90" s="148" t="s">
        <v>83</v>
      </c>
      <c r="AQ90" s="148" t="s">
        <v>83</v>
      </c>
      <c r="AR90" s="148" t="s">
        <v>83</v>
      </c>
      <c r="AS90">
        <v>0</v>
      </c>
      <c r="AT90" s="148" t="s">
        <v>83</v>
      </c>
      <c r="AU90" s="148" t="s">
        <v>83</v>
      </c>
      <c r="AV90">
        <v>0</v>
      </c>
      <c r="AW90">
        <v>0</v>
      </c>
      <c r="AX90" s="148" t="s">
        <v>83</v>
      </c>
    </row>
    <row r="91" spans="1:50" x14ac:dyDescent="0.15">
      <c r="A91">
        <v>1</v>
      </c>
      <c r="B91">
        <v>3</v>
      </c>
      <c r="C91">
        <v>10</v>
      </c>
      <c r="D91">
        <v>6</v>
      </c>
      <c r="E91">
        <v>0</v>
      </c>
      <c r="F91" s="148" t="s">
        <v>83</v>
      </c>
      <c r="G91" s="148" t="s">
        <v>83</v>
      </c>
      <c r="H91">
        <v>258</v>
      </c>
      <c r="I91">
        <v>0</v>
      </c>
      <c r="J91">
        <v>0</v>
      </c>
      <c r="K91">
        <v>0</v>
      </c>
      <c r="L91">
        <v>0</v>
      </c>
      <c r="M91" s="148" t="s">
        <v>83</v>
      </c>
      <c r="N91" s="148" t="s">
        <v>83</v>
      </c>
      <c r="O91" s="148" t="s">
        <v>83</v>
      </c>
      <c r="P91" s="148" t="s">
        <v>83</v>
      </c>
      <c r="Q91" s="148" t="s">
        <v>83</v>
      </c>
      <c r="R91" s="148" t="s">
        <v>649</v>
      </c>
      <c r="S91" s="148" t="s">
        <v>83</v>
      </c>
      <c r="T91">
        <v>0</v>
      </c>
      <c r="U91" s="148" t="s">
        <v>83</v>
      </c>
      <c r="V91" s="148" t="s">
        <v>83</v>
      </c>
      <c r="W91" s="148" t="s">
        <v>83</v>
      </c>
      <c r="X91">
        <v>4</v>
      </c>
      <c r="Y91">
        <v>4</v>
      </c>
      <c r="Z91" s="148" t="s">
        <v>83</v>
      </c>
      <c r="AA91" s="148" t="s">
        <v>83</v>
      </c>
      <c r="AB91" s="148" t="s">
        <v>83</v>
      </c>
      <c r="AC91" s="148" t="s">
        <v>83</v>
      </c>
      <c r="AD91" s="148" t="s">
        <v>83</v>
      </c>
      <c r="AE91">
        <v>0</v>
      </c>
      <c r="AF91" s="148" t="s">
        <v>83</v>
      </c>
      <c r="AG91">
        <v>0</v>
      </c>
      <c r="AH91" s="148" t="s">
        <v>83</v>
      </c>
      <c r="AI91" s="148" t="s">
        <v>83</v>
      </c>
      <c r="AJ91" s="148" t="s">
        <v>83</v>
      </c>
      <c r="AK91" s="148" t="s">
        <v>83</v>
      </c>
      <c r="AL91" s="148" t="s">
        <v>83</v>
      </c>
      <c r="AM91" s="148" t="s">
        <v>83</v>
      </c>
      <c r="AN91" s="148" t="s">
        <v>83</v>
      </c>
      <c r="AO91" s="148" t="s">
        <v>83</v>
      </c>
      <c r="AP91" s="148" t="s">
        <v>83</v>
      </c>
      <c r="AQ91" s="148" t="s">
        <v>83</v>
      </c>
      <c r="AR91" s="148" t="s">
        <v>83</v>
      </c>
      <c r="AS91">
        <v>0</v>
      </c>
      <c r="AT91" s="148" t="s">
        <v>83</v>
      </c>
      <c r="AU91" s="148" t="s">
        <v>83</v>
      </c>
      <c r="AV91">
        <v>0</v>
      </c>
      <c r="AW91">
        <v>0</v>
      </c>
      <c r="AX91" s="148" t="s">
        <v>83</v>
      </c>
    </row>
    <row r="92" spans="1:50" x14ac:dyDescent="0.15">
      <c r="A92">
        <v>1</v>
      </c>
      <c r="B92">
        <v>3</v>
      </c>
      <c r="C92">
        <v>10</v>
      </c>
      <c r="D92">
        <v>7</v>
      </c>
      <c r="E92">
        <v>0</v>
      </c>
      <c r="F92" s="148" t="s">
        <v>83</v>
      </c>
      <c r="G92" s="148" t="s">
        <v>83</v>
      </c>
      <c r="H92">
        <v>275</v>
      </c>
      <c r="I92">
        <v>0</v>
      </c>
      <c r="J92">
        <v>0</v>
      </c>
      <c r="K92">
        <v>0</v>
      </c>
      <c r="L92">
        <v>0</v>
      </c>
      <c r="M92" s="148" t="s">
        <v>83</v>
      </c>
      <c r="N92" s="148" t="s">
        <v>83</v>
      </c>
      <c r="O92" s="148" t="s">
        <v>83</v>
      </c>
      <c r="P92" s="148" t="s">
        <v>83</v>
      </c>
      <c r="Q92" s="148" t="s">
        <v>83</v>
      </c>
      <c r="R92" s="148" t="s">
        <v>650</v>
      </c>
      <c r="S92" s="148" t="s">
        <v>83</v>
      </c>
      <c r="T92">
        <v>0</v>
      </c>
      <c r="U92" s="148" t="s">
        <v>83</v>
      </c>
      <c r="V92" s="148" t="s">
        <v>83</v>
      </c>
      <c r="W92" s="148" t="s">
        <v>83</v>
      </c>
      <c r="X92">
        <v>5</v>
      </c>
      <c r="Y92">
        <v>5</v>
      </c>
      <c r="Z92" s="148" t="s">
        <v>83</v>
      </c>
      <c r="AA92" s="148" t="s">
        <v>83</v>
      </c>
      <c r="AB92" s="148" t="s">
        <v>83</v>
      </c>
      <c r="AC92" s="148" t="s">
        <v>83</v>
      </c>
      <c r="AD92" s="148" t="s">
        <v>83</v>
      </c>
      <c r="AE92">
        <v>0</v>
      </c>
      <c r="AF92" s="148" t="s">
        <v>83</v>
      </c>
      <c r="AG92">
        <v>0</v>
      </c>
      <c r="AH92" s="148" t="s">
        <v>83</v>
      </c>
      <c r="AI92" s="148" t="s">
        <v>83</v>
      </c>
      <c r="AJ92" s="148" t="s">
        <v>83</v>
      </c>
      <c r="AK92" s="148" t="s">
        <v>83</v>
      </c>
      <c r="AL92" s="148" t="s">
        <v>83</v>
      </c>
      <c r="AM92" s="148" t="s">
        <v>83</v>
      </c>
      <c r="AN92" s="148" t="s">
        <v>83</v>
      </c>
      <c r="AO92" s="148" t="s">
        <v>83</v>
      </c>
      <c r="AP92" s="148" t="s">
        <v>83</v>
      </c>
      <c r="AQ92" s="148" t="s">
        <v>83</v>
      </c>
      <c r="AR92" s="148" t="s">
        <v>83</v>
      </c>
      <c r="AS92">
        <v>0</v>
      </c>
      <c r="AT92" s="148" t="s">
        <v>83</v>
      </c>
      <c r="AU92" s="148" t="s">
        <v>83</v>
      </c>
      <c r="AV92">
        <v>0</v>
      </c>
      <c r="AW92">
        <v>0</v>
      </c>
      <c r="AX92" s="148" t="s">
        <v>83</v>
      </c>
    </row>
    <row r="93" spans="1:50" x14ac:dyDescent="0.15">
      <c r="A93">
        <v>1</v>
      </c>
      <c r="B93">
        <v>3</v>
      </c>
      <c r="C93">
        <v>11</v>
      </c>
      <c r="D93">
        <v>1</v>
      </c>
      <c r="E93">
        <v>0</v>
      </c>
      <c r="F93" s="148" t="s">
        <v>83</v>
      </c>
      <c r="G93" s="148" t="s">
        <v>83</v>
      </c>
      <c r="H93">
        <v>328</v>
      </c>
      <c r="I93">
        <v>0</v>
      </c>
      <c r="J93">
        <v>0</v>
      </c>
      <c r="K93">
        <v>0</v>
      </c>
      <c r="L93">
        <v>0</v>
      </c>
      <c r="M93" s="148" t="s">
        <v>83</v>
      </c>
      <c r="N93" s="148" t="s">
        <v>83</v>
      </c>
      <c r="O93" s="148" t="s">
        <v>83</v>
      </c>
      <c r="P93" s="148" t="s">
        <v>83</v>
      </c>
      <c r="Q93" s="148" t="s">
        <v>83</v>
      </c>
      <c r="R93" s="148" t="s">
        <v>504</v>
      </c>
      <c r="S93" s="148" t="s">
        <v>83</v>
      </c>
      <c r="T93">
        <v>0</v>
      </c>
      <c r="U93" s="148" t="s">
        <v>83</v>
      </c>
      <c r="V93" s="148" t="s">
        <v>83</v>
      </c>
      <c r="W93" s="148" t="s">
        <v>83</v>
      </c>
      <c r="X93">
        <v>5</v>
      </c>
      <c r="Y93">
        <v>5</v>
      </c>
      <c r="Z93" s="148" t="s">
        <v>83</v>
      </c>
      <c r="AA93" s="148" t="s">
        <v>83</v>
      </c>
      <c r="AB93" s="148" t="s">
        <v>83</v>
      </c>
      <c r="AC93" s="148" t="s">
        <v>83</v>
      </c>
      <c r="AD93" s="148" t="s">
        <v>83</v>
      </c>
      <c r="AE93">
        <v>0</v>
      </c>
      <c r="AF93" s="148" t="s">
        <v>83</v>
      </c>
      <c r="AG93">
        <v>0</v>
      </c>
      <c r="AH93" s="148" t="s">
        <v>83</v>
      </c>
      <c r="AI93" s="148" t="s">
        <v>83</v>
      </c>
      <c r="AJ93" s="148" t="s">
        <v>83</v>
      </c>
      <c r="AK93" s="148" t="s">
        <v>83</v>
      </c>
      <c r="AL93" s="148" t="s">
        <v>83</v>
      </c>
      <c r="AM93" s="148" t="s">
        <v>83</v>
      </c>
      <c r="AN93" s="148" t="s">
        <v>83</v>
      </c>
      <c r="AO93" s="148" t="s">
        <v>83</v>
      </c>
      <c r="AP93" s="148" t="s">
        <v>83</v>
      </c>
      <c r="AQ93" s="148" t="s">
        <v>83</v>
      </c>
      <c r="AR93" s="148" t="s">
        <v>83</v>
      </c>
      <c r="AS93">
        <v>0</v>
      </c>
      <c r="AT93" s="148" t="s">
        <v>83</v>
      </c>
      <c r="AU93" s="148" t="s">
        <v>83</v>
      </c>
      <c r="AV93">
        <v>0</v>
      </c>
      <c r="AW93">
        <v>0</v>
      </c>
      <c r="AX93" s="148" t="s">
        <v>83</v>
      </c>
    </row>
    <row r="94" spans="1:50" x14ac:dyDescent="0.15">
      <c r="A94">
        <v>1</v>
      </c>
      <c r="B94">
        <v>3</v>
      </c>
      <c r="C94">
        <v>11</v>
      </c>
      <c r="D94">
        <v>2</v>
      </c>
      <c r="E94">
        <v>0</v>
      </c>
      <c r="F94" s="148" t="s">
        <v>83</v>
      </c>
      <c r="G94" s="148" t="s">
        <v>83</v>
      </c>
      <c r="H94">
        <v>300</v>
      </c>
      <c r="I94">
        <v>0</v>
      </c>
      <c r="J94">
        <v>0</v>
      </c>
      <c r="K94">
        <v>0</v>
      </c>
      <c r="L94">
        <v>0</v>
      </c>
      <c r="M94" s="148" t="s">
        <v>83</v>
      </c>
      <c r="N94" s="148" t="s">
        <v>83</v>
      </c>
      <c r="O94" s="148" t="s">
        <v>83</v>
      </c>
      <c r="P94" s="148" t="s">
        <v>83</v>
      </c>
      <c r="Q94" s="148" t="s">
        <v>83</v>
      </c>
      <c r="R94" s="148" t="s">
        <v>651</v>
      </c>
      <c r="S94" s="148" t="s">
        <v>83</v>
      </c>
      <c r="T94">
        <v>0</v>
      </c>
      <c r="U94" s="148" t="s">
        <v>83</v>
      </c>
      <c r="V94" s="148" t="s">
        <v>83</v>
      </c>
      <c r="W94" s="148" t="s">
        <v>83</v>
      </c>
      <c r="X94">
        <v>2</v>
      </c>
      <c r="Y94">
        <v>2</v>
      </c>
      <c r="Z94" s="148" t="s">
        <v>83</v>
      </c>
      <c r="AA94" s="148" t="s">
        <v>83</v>
      </c>
      <c r="AB94" s="148" t="s">
        <v>83</v>
      </c>
      <c r="AC94" s="148" t="s">
        <v>83</v>
      </c>
      <c r="AD94" s="148" t="s">
        <v>83</v>
      </c>
      <c r="AE94">
        <v>0</v>
      </c>
      <c r="AF94" s="148" t="s">
        <v>83</v>
      </c>
      <c r="AG94">
        <v>0</v>
      </c>
      <c r="AH94" s="148" t="s">
        <v>83</v>
      </c>
      <c r="AI94" s="148" t="s">
        <v>83</v>
      </c>
      <c r="AJ94" s="148" t="s">
        <v>83</v>
      </c>
      <c r="AK94" s="148" t="s">
        <v>83</v>
      </c>
      <c r="AL94" s="148" t="s">
        <v>83</v>
      </c>
      <c r="AM94" s="148" t="s">
        <v>83</v>
      </c>
      <c r="AN94" s="148" t="s">
        <v>83</v>
      </c>
      <c r="AO94" s="148" t="s">
        <v>83</v>
      </c>
      <c r="AP94" s="148" t="s">
        <v>83</v>
      </c>
      <c r="AQ94" s="148" t="s">
        <v>83</v>
      </c>
      <c r="AR94" s="148" t="s">
        <v>83</v>
      </c>
      <c r="AS94">
        <v>0</v>
      </c>
      <c r="AT94" s="148" t="s">
        <v>83</v>
      </c>
      <c r="AU94" s="148" t="s">
        <v>83</v>
      </c>
      <c r="AV94">
        <v>0</v>
      </c>
      <c r="AW94">
        <v>0</v>
      </c>
      <c r="AX94" s="148" t="s">
        <v>83</v>
      </c>
    </row>
    <row r="95" spans="1:50" x14ac:dyDescent="0.15">
      <c r="A95">
        <v>1</v>
      </c>
      <c r="B95">
        <v>3</v>
      </c>
      <c r="C95">
        <v>11</v>
      </c>
      <c r="D95">
        <v>3</v>
      </c>
      <c r="E95">
        <v>0</v>
      </c>
      <c r="F95" s="148" t="s">
        <v>83</v>
      </c>
      <c r="G95" s="148" t="s">
        <v>83</v>
      </c>
      <c r="H95">
        <v>335</v>
      </c>
      <c r="I95">
        <v>0</v>
      </c>
      <c r="J95">
        <v>0</v>
      </c>
      <c r="K95">
        <v>0</v>
      </c>
      <c r="L95">
        <v>0</v>
      </c>
      <c r="M95" s="148" t="s">
        <v>83</v>
      </c>
      <c r="N95" s="148" t="s">
        <v>83</v>
      </c>
      <c r="O95" s="148" t="s">
        <v>83</v>
      </c>
      <c r="P95" s="148" t="s">
        <v>83</v>
      </c>
      <c r="Q95" s="148" t="s">
        <v>83</v>
      </c>
      <c r="R95" s="148" t="s">
        <v>652</v>
      </c>
      <c r="S95" s="148" t="s">
        <v>83</v>
      </c>
      <c r="T95">
        <v>0</v>
      </c>
      <c r="U95" s="148" t="s">
        <v>83</v>
      </c>
      <c r="V95" s="148" t="s">
        <v>83</v>
      </c>
      <c r="W95" s="148" t="s">
        <v>83</v>
      </c>
      <c r="X95">
        <v>5</v>
      </c>
      <c r="Y95">
        <v>5</v>
      </c>
      <c r="Z95" s="148" t="s">
        <v>83</v>
      </c>
      <c r="AA95" s="148" t="s">
        <v>83</v>
      </c>
      <c r="AB95" s="148" t="s">
        <v>83</v>
      </c>
      <c r="AC95" s="148" t="s">
        <v>83</v>
      </c>
      <c r="AD95" s="148" t="s">
        <v>83</v>
      </c>
      <c r="AE95">
        <v>0</v>
      </c>
      <c r="AF95" s="148" t="s">
        <v>83</v>
      </c>
      <c r="AG95">
        <v>0</v>
      </c>
      <c r="AH95" s="148" t="s">
        <v>83</v>
      </c>
      <c r="AI95" s="148" t="s">
        <v>83</v>
      </c>
      <c r="AJ95" s="148" t="s">
        <v>83</v>
      </c>
      <c r="AK95" s="148" t="s">
        <v>83</v>
      </c>
      <c r="AL95" s="148" t="s">
        <v>83</v>
      </c>
      <c r="AM95" s="148" t="s">
        <v>83</v>
      </c>
      <c r="AN95" s="148" t="s">
        <v>83</v>
      </c>
      <c r="AO95" s="148" t="s">
        <v>83</v>
      </c>
      <c r="AP95" s="148" t="s">
        <v>83</v>
      </c>
      <c r="AQ95" s="148" t="s">
        <v>83</v>
      </c>
      <c r="AR95" s="148" t="s">
        <v>83</v>
      </c>
      <c r="AS95">
        <v>0</v>
      </c>
      <c r="AT95" s="148" t="s">
        <v>83</v>
      </c>
      <c r="AU95" s="148" t="s">
        <v>83</v>
      </c>
      <c r="AV95">
        <v>0</v>
      </c>
      <c r="AW95">
        <v>0</v>
      </c>
      <c r="AX95" s="148" t="s">
        <v>83</v>
      </c>
    </row>
    <row r="96" spans="1:50" x14ac:dyDescent="0.15">
      <c r="A96">
        <v>1</v>
      </c>
      <c r="B96">
        <v>3</v>
      </c>
      <c r="C96">
        <v>11</v>
      </c>
      <c r="D96">
        <v>4</v>
      </c>
      <c r="E96">
        <v>0</v>
      </c>
      <c r="F96" s="148" t="s">
        <v>83</v>
      </c>
      <c r="G96" s="148" t="s">
        <v>83</v>
      </c>
      <c r="H96">
        <v>63</v>
      </c>
      <c r="I96">
        <v>0</v>
      </c>
      <c r="J96">
        <v>0</v>
      </c>
      <c r="K96">
        <v>0</v>
      </c>
      <c r="L96">
        <v>0</v>
      </c>
      <c r="M96" s="148" t="s">
        <v>83</v>
      </c>
      <c r="N96" s="148" t="s">
        <v>83</v>
      </c>
      <c r="O96" s="148" t="s">
        <v>83</v>
      </c>
      <c r="P96" s="148" t="s">
        <v>83</v>
      </c>
      <c r="Q96" s="148" t="s">
        <v>83</v>
      </c>
      <c r="R96" s="148" t="s">
        <v>653</v>
      </c>
      <c r="S96" s="148" t="s">
        <v>83</v>
      </c>
      <c r="T96">
        <v>0</v>
      </c>
      <c r="U96" s="148" t="s">
        <v>83</v>
      </c>
      <c r="V96" s="148" t="s">
        <v>83</v>
      </c>
      <c r="W96" s="148" t="s">
        <v>83</v>
      </c>
      <c r="X96">
        <v>3</v>
      </c>
      <c r="Y96">
        <v>3</v>
      </c>
      <c r="Z96" s="148" t="s">
        <v>83</v>
      </c>
      <c r="AA96" s="148" t="s">
        <v>83</v>
      </c>
      <c r="AB96" s="148" t="s">
        <v>83</v>
      </c>
      <c r="AC96" s="148" t="s">
        <v>83</v>
      </c>
      <c r="AD96" s="148" t="s">
        <v>83</v>
      </c>
      <c r="AE96">
        <v>0</v>
      </c>
      <c r="AF96" s="148" t="s">
        <v>83</v>
      </c>
      <c r="AG96">
        <v>0</v>
      </c>
      <c r="AH96" s="148" t="s">
        <v>83</v>
      </c>
      <c r="AI96" s="148" t="s">
        <v>83</v>
      </c>
      <c r="AJ96" s="148" t="s">
        <v>83</v>
      </c>
      <c r="AK96" s="148" t="s">
        <v>83</v>
      </c>
      <c r="AL96" s="148" t="s">
        <v>83</v>
      </c>
      <c r="AM96" s="148" t="s">
        <v>83</v>
      </c>
      <c r="AN96" s="148" t="s">
        <v>83</v>
      </c>
      <c r="AO96" s="148" t="s">
        <v>83</v>
      </c>
      <c r="AP96" s="148" t="s">
        <v>83</v>
      </c>
      <c r="AQ96" s="148" t="s">
        <v>83</v>
      </c>
      <c r="AR96" s="148" t="s">
        <v>83</v>
      </c>
      <c r="AS96">
        <v>0</v>
      </c>
      <c r="AT96" s="148" t="s">
        <v>83</v>
      </c>
      <c r="AU96" s="148" t="s">
        <v>83</v>
      </c>
      <c r="AV96">
        <v>0</v>
      </c>
      <c r="AW96">
        <v>0</v>
      </c>
      <c r="AX96" s="148" t="s">
        <v>83</v>
      </c>
    </row>
    <row r="97" spans="1:50" x14ac:dyDescent="0.15">
      <c r="A97">
        <v>1</v>
      </c>
      <c r="B97">
        <v>3</v>
      </c>
      <c r="C97">
        <v>11</v>
      </c>
      <c r="D97">
        <v>5</v>
      </c>
      <c r="E97">
        <v>0</v>
      </c>
      <c r="F97" s="148" t="s">
        <v>83</v>
      </c>
      <c r="G97" s="148" t="s">
        <v>83</v>
      </c>
      <c r="H97">
        <v>257</v>
      </c>
      <c r="I97">
        <v>0</v>
      </c>
      <c r="J97">
        <v>0</v>
      </c>
      <c r="K97">
        <v>0</v>
      </c>
      <c r="L97">
        <v>0</v>
      </c>
      <c r="M97" s="148" t="s">
        <v>83</v>
      </c>
      <c r="N97" s="148" t="s">
        <v>83</v>
      </c>
      <c r="O97" s="148" t="s">
        <v>83</v>
      </c>
      <c r="P97" s="148" t="s">
        <v>83</v>
      </c>
      <c r="Q97" s="148" t="s">
        <v>83</v>
      </c>
      <c r="R97" s="148" t="s">
        <v>654</v>
      </c>
      <c r="S97" s="148" t="s">
        <v>83</v>
      </c>
      <c r="T97">
        <v>0</v>
      </c>
      <c r="U97" s="148" t="s">
        <v>83</v>
      </c>
      <c r="V97" s="148" t="s">
        <v>83</v>
      </c>
      <c r="W97" s="148" t="s">
        <v>83</v>
      </c>
      <c r="X97">
        <v>4</v>
      </c>
      <c r="Y97">
        <v>4</v>
      </c>
      <c r="Z97" s="148" t="s">
        <v>83</v>
      </c>
      <c r="AA97" s="148" t="s">
        <v>83</v>
      </c>
      <c r="AB97" s="148" t="s">
        <v>83</v>
      </c>
      <c r="AC97" s="148" t="s">
        <v>83</v>
      </c>
      <c r="AD97" s="148" t="s">
        <v>83</v>
      </c>
      <c r="AE97">
        <v>0</v>
      </c>
      <c r="AF97" s="148" t="s">
        <v>83</v>
      </c>
      <c r="AG97">
        <v>0</v>
      </c>
      <c r="AH97" s="148" t="s">
        <v>83</v>
      </c>
      <c r="AI97" s="148" t="s">
        <v>83</v>
      </c>
      <c r="AJ97" s="148" t="s">
        <v>83</v>
      </c>
      <c r="AK97" s="148" t="s">
        <v>83</v>
      </c>
      <c r="AL97" s="148" t="s">
        <v>83</v>
      </c>
      <c r="AM97" s="148" t="s">
        <v>83</v>
      </c>
      <c r="AN97" s="148" t="s">
        <v>83</v>
      </c>
      <c r="AO97" s="148" t="s">
        <v>83</v>
      </c>
      <c r="AP97" s="148" t="s">
        <v>83</v>
      </c>
      <c r="AQ97" s="148" t="s">
        <v>83</v>
      </c>
      <c r="AR97" s="148" t="s">
        <v>83</v>
      </c>
      <c r="AS97">
        <v>0</v>
      </c>
      <c r="AT97" s="148" t="s">
        <v>83</v>
      </c>
      <c r="AU97" s="148" t="s">
        <v>83</v>
      </c>
      <c r="AV97">
        <v>0</v>
      </c>
      <c r="AW97">
        <v>0</v>
      </c>
      <c r="AX97" s="148" t="s">
        <v>83</v>
      </c>
    </row>
    <row r="98" spans="1:50" x14ac:dyDescent="0.15">
      <c r="A98">
        <v>1</v>
      </c>
      <c r="B98">
        <v>3</v>
      </c>
      <c r="C98">
        <v>11</v>
      </c>
      <c r="D98">
        <v>6</v>
      </c>
      <c r="E98">
        <v>0</v>
      </c>
      <c r="F98" s="148" t="s">
        <v>83</v>
      </c>
      <c r="G98" s="148" t="s">
        <v>83</v>
      </c>
      <c r="H98">
        <v>348</v>
      </c>
      <c r="I98">
        <v>0</v>
      </c>
      <c r="J98">
        <v>0</v>
      </c>
      <c r="K98">
        <v>0</v>
      </c>
      <c r="L98">
        <v>0</v>
      </c>
      <c r="M98" s="148" t="s">
        <v>83</v>
      </c>
      <c r="N98" s="148" t="s">
        <v>83</v>
      </c>
      <c r="O98" s="148" t="s">
        <v>83</v>
      </c>
      <c r="P98" s="148" t="s">
        <v>83</v>
      </c>
      <c r="Q98" s="148" t="s">
        <v>83</v>
      </c>
      <c r="R98" s="148" t="s">
        <v>655</v>
      </c>
      <c r="S98" s="148" t="s">
        <v>83</v>
      </c>
      <c r="T98">
        <v>0</v>
      </c>
      <c r="U98" s="148" t="s">
        <v>83</v>
      </c>
      <c r="V98" s="148" t="s">
        <v>83</v>
      </c>
      <c r="W98" s="148" t="s">
        <v>83</v>
      </c>
      <c r="X98">
        <v>5</v>
      </c>
      <c r="Y98">
        <v>5</v>
      </c>
      <c r="Z98" s="148" t="s">
        <v>83</v>
      </c>
      <c r="AA98" s="148" t="s">
        <v>83</v>
      </c>
      <c r="AB98" s="148" t="s">
        <v>83</v>
      </c>
      <c r="AC98" s="148" t="s">
        <v>83</v>
      </c>
      <c r="AD98" s="148" t="s">
        <v>83</v>
      </c>
      <c r="AE98">
        <v>0</v>
      </c>
      <c r="AF98" s="148" t="s">
        <v>83</v>
      </c>
      <c r="AG98">
        <v>0</v>
      </c>
      <c r="AH98" s="148" t="s">
        <v>83</v>
      </c>
      <c r="AI98" s="148" t="s">
        <v>83</v>
      </c>
      <c r="AJ98" s="148" t="s">
        <v>83</v>
      </c>
      <c r="AK98" s="148" t="s">
        <v>83</v>
      </c>
      <c r="AL98" s="148" t="s">
        <v>83</v>
      </c>
      <c r="AM98" s="148" t="s">
        <v>83</v>
      </c>
      <c r="AN98" s="148" t="s">
        <v>83</v>
      </c>
      <c r="AO98" s="148" t="s">
        <v>83</v>
      </c>
      <c r="AP98" s="148" t="s">
        <v>83</v>
      </c>
      <c r="AQ98" s="148" t="s">
        <v>83</v>
      </c>
      <c r="AR98" s="148" t="s">
        <v>83</v>
      </c>
      <c r="AS98">
        <v>0</v>
      </c>
      <c r="AT98" s="148" t="s">
        <v>83</v>
      </c>
      <c r="AU98" s="148" t="s">
        <v>83</v>
      </c>
      <c r="AV98">
        <v>0</v>
      </c>
      <c r="AW98">
        <v>0</v>
      </c>
      <c r="AX98" s="148" t="s">
        <v>83</v>
      </c>
    </row>
    <row r="99" spans="1:50" x14ac:dyDescent="0.15">
      <c r="A99">
        <v>1</v>
      </c>
      <c r="B99">
        <v>3</v>
      </c>
      <c r="C99">
        <v>11</v>
      </c>
      <c r="D99">
        <v>7</v>
      </c>
      <c r="E99">
        <v>0</v>
      </c>
      <c r="F99" s="148" t="s">
        <v>83</v>
      </c>
      <c r="G99" s="148" t="s">
        <v>83</v>
      </c>
      <c r="H99">
        <v>298</v>
      </c>
      <c r="I99">
        <v>0</v>
      </c>
      <c r="J99">
        <v>0</v>
      </c>
      <c r="K99">
        <v>0</v>
      </c>
      <c r="L99">
        <v>0</v>
      </c>
      <c r="M99" s="148" t="s">
        <v>83</v>
      </c>
      <c r="N99" s="148" t="s">
        <v>83</v>
      </c>
      <c r="O99" s="148" t="s">
        <v>83</v>
      </c>
      <c r="P99" s="148" t="s">
        <v>83</v>
      </c>
      <c r="Q99" s="148" t="s">
        <v>83</v>
      </c>
      <c r="R99" s="148" t="s">
        <v>504</v>
      </c>
      <c r="S99" s="148" t="s">
        <v>83</v>
      </c>
      <c r="T99">
        <v>0</v>
      </c>
      <c r="U99" s="148" t="s">
        <v>83</v>
      </c>
      <c r="V99" s="148" t="s">
        <v>83</v>
      </c>
      <c r="W99" s="148" t="s">
        <v>83</v>
      </c>
      <c r="X99">
        <v>3</v>
      </c>
      <c r="Y99">
        <v>3</v>
      </c>
      <c r="Z99" s="148" t="s">
        <v>83</v>
      </c>
      <c r="AA99" s="148" t="s">
        <v>83</v>
      </c>
      <c r="AB99" s="148" t="s">
        <v>83</v>
      </c>
      <c r="AC99" s="148" t="s">
        <v>83</v>
      </c>
      <c r="AD99" s="148" t="s">
        <v>83</v>
      </c>
      <c r="AE99">
        <v>0</v>
      </c>
      <c r="AF99" s="148" t="s">
        <v>83</v>
      </c>
      <c r="AG99">
        <v>0</v>
      </c>
      <c r="AH99" s="148" t="s">
        <v>83</v>
      </c>
      <c r="AI99" s="148" t="s">
        <v>83</v>
      </c>
      <c r="AJ99" s="148" t="s">
        <v>83</v>
      </c>
      <c r="AK99" s="148" t="s">
        <v>83</v>
      </c>
      <c r="AL99" s="148" t="s">
        <v>83</v>
      </c>
      <c r="AM99" s="148" t="s">
        <v>83</v>
      </c>
      <c r="AN99" s="148" t="s">
        <v>83</v>
      </c>
      <c r="AO99" s="148" t="s">
        <v>83</v>
      </c>
      <c r="AP99" s="148" t="s">
        <v>83</v>
      </c>
      <c r="AQ99" s="148" t="s">
        <v>83</v>
      </c>
      <c r="AR99" s="148" t="s">
        <v>83</v>
      </c>
      <c r="AS99">
        <v>0</v>
      </c>
      <c r="AT99" s="148" t="s">
        <v>83</v>
      </c>
      <c r="AU99" s="148" t="s">
        <v>83</v>
      </c>
      <c r="AV99">
        <v>0</v>
      </c>
      <c r="AW99">
        <v>0</v>
      </c>
      <c r="AX99" s="148" t="s">
        <v>83</v>
      </c>
    </row>
    <row r="100" spans="1:50" x14ac:dyDescent="0.15">
      <c r="A100">
        <v>1</v>
      </c>
      <c r="B100">
        <v>3</v>
      </c>
      <c r="C100">
        <v>12</v>
      </c>
      <c r="D100">
        <v>1</v>
      </c>
      <c r="E100">
        <v>0</v>
      </c>
      <c r="F100" s="148" t="s">
        <v>83</v>
      </c>
      <c r="G100" s="148" t="s">
        <v>83</v>
      </c>
      <c r="H100">
        <v>86</v>
      </c>
      <c r="I100">
        <v>0</v>
      </c>
      <c r="J100">
        <v>0</v>
      </c>
      <c r="K100">
        <v>0</v>
      </c>
      <c r="L100">
        <v>0</v>
      </c>
      <c r="M100" s="148" t="s">
        <v>83</v>
      </c>
      <c r="N100" s="148" t="s">
        <v>83</v>
      </c>
      <c r="O100" s="148" t="s">
        <v>83</v>
      </c>
      <c r="P100" s="148" t="s">
        <v>83</v>
      </c>
      <c r="Q100" s="148" t="s">
        <v>83</v>
      </c>
      <c r="R100" s="148" t="s">
        <v>656</v>
      </c>
      <c r="S100" s="148" t="s">
        <v>83</v>
      </c>
      <c r="T100">
        <v>0</v>
      </c>
      <c r="U100" s="148" t="s">
        <v>83</v>
      </c>
      <c r="V100" s="148" t="s">
        <v>83</v>
      </c>
      <c r="W100" s="148" t="s">
        <v>83</v>
      </c>
      <c r="X100">
        <v>4</v>
      </c>
      <c r="Y100">
        <v>4</v>
      </c>
      <c r="Z100" s="148" t="s">
        <v>83</v>
      </c>
      <c r="AA100" s="148" t="s">
        <v>83</v>
      </c>
      <c r="AB100" s="148" t="s">
        <v>83</v>
      </c>
      <c r="AC100" s="148" t="s">
        <v>83</v>
      </c>
      <c r="AD100" s="148" t="s">
        <v>83</v>
      </c>
      <c r="AE100">
        <v>0</v>
      </c>
      <c r="AF100" s="148" t="s">
        <v>83</v>
      </c>
      <c r="AG100">
        <v>0</v>
      </c>
      <c r="AH100" s="148" t="s">
        <v>83</v>
      </c>
      <c r="AI100" s="148" t="s">
        <v>83</v>
      </c>
      <c r="AJ100" s="148" t="s">
        <v>83</v>
      </c>
      <c r="AK100" s="148" t="s">
        <v>83</v>
      </c>
      <c r="AL100" s="148" t="s">
        <v>83</v>
      </c>
      <c r="AM100" s="148" t="s">
        <v>83</v>
      </c>
      <c r="AN100" s="148" t="s">
        <v>83</v>
      </c>
      <c r="AO100" s="148" t="s">
        <v>83</v>
      </c>
      <c r="AP100" s="148" t="s">
        <v>83</v>
      </c>
      <c r="AQ100" s="148" t="s">
        <v>83</v>
      </c>
      <c r="AR100" s="148" t="s">
        <v>83</v>
      </c>
      <c r="AS100">
        <v>0</v>
      </c>
      <c r="AT100" s="148" t="s">
        <v>83</v>
      </c>
      <c r="AU100" s="148" t="s">
        <v>83</v>
      </c>
      <c r="AV100">
        <v>0</v>
      </c>
      <c r="AW100">
        <v>0</v>
      </c>
      <c r="AX100" s="148" t="s">
        <v>83</v>
      </c>
    </row>
    <row r="101" spans="1:50" x14ac:dyDescent="0.15">
      <c r="A101">
        <v>1</v>
      </c>
      <c r="B101">
        <v>3</v>
      </c>
      <c r="C101">
        <v>12</v>
      </c>
      <c r="D101">
        <v>2</v>
      </c>
      <c r="E101">
        <v>0</v>
      </c>
      <c r="F101" s="148" t="s">
        <v>83</v>
      </c>
      <c r="G101" s="148" t="s">
        <v>83</v>
      </c>
      <c r="H101">
        <v>338</v>
      </c>
      <c r="I101">
        <v>0</v>
      </c>
      <c r="J101">
        <v>0</v>
      </c>
      <c r="K101">
        <v>0</v>
      </c>
      <c r="L101">
        <v>0</v>
      </c>
      <c r="M101" s="148" t="s">
        <v>83</v>
      </c>
      <c r="N101" s="148" t="s">
        <v>83</v>
      </c>
      <c r="O101" s="148" t="s">
        <v>83</v>
      </c>
      <c r="P101" s="148" t="s">
        <v>83</v>
      </c>
      <c r="Q101" s="148" t="s">
        <v>83</v>
      </c>
      <c r="R101" s="148" t="s">
        <v>657</v>
      </c>
      <c r="S101" s="148" t="s">
        <v>83</v>
      </c>
      <c r="T101">
        <v>0</v>
      </c>
      <c r="U101" s="148" t="s">
        <v>83</v>
      </c>
      <c r="V101" s="148" t="s">
        <v>83</v>
      </c>
      <c r="W101" s="148" t="s">
        <v>83</v>
      </c>
      <c r="X101">
        <v>4</v>
      </c>
      <c r="Y101">
        <v>4</v>
      </c>
      <c r="Z101" s="148" t="s">
        <v>83</v>
      </c>
      <c r="AA101" s="148" t="s">
        <v>83</v>
      </c>
      <c r="AB101" s="148" t="s">
        <v>83</v>
      </c>
      <c r="AC101" s="148" t="s">
        <v>83</v>
      </c>
      <c r="AD101" s="148" t="s">
        <v>83</v>
      </c>
      <c r="AE101">
        <v>0</v>
      </c>
      <c r="AF101" s="148" t="s">
        <v>83</v>
      </c>
      <c r="AG101">
        <v>0</v>
      </c>
      <c r="AH101" s="148" t="s">
        <v>83</v>
      </c>
      <c r="AI101" s="148" t="s">
        <v>83</v>
      </c>
      <c r="AJ101" s="148" t="s">
        <v>83</v>
      </c>
      <c r="AK101" s="148" t="s">
        <v>83</v>
      </c>
      <c r="AL101" s="148" t="s">
        <v>83</v>
      </c>
      <c r="AM101" s="148" t="s">
        <v>83</v>
      </c>
      <c r="AN101" s="148" t="s">
        <v>83</v>
      </c>
      <c r="AO101" s="148" t="s">
        <v>83</v>
      </c>
      <c r="AP101" s="148" t="s">
        <v>83</v>
      </c>
      <c r="AQ101" s="148" t="s">
        <v>83</v>
      </c>
      <c r="AR101" s="148" t="s">
        <v>83</v>
      </c>
      <c r="AS101">
        <v>0</v>
      </c>
      <c r="AT101" s="148" t="s">
        <v>83</v>
      </c>
      <c r="AU101" s="148" t="s">
        <v>83</v>
      </c>
      <c r="AV101">
        <v>0</v>
      </c>
      <c r="AW101">
        <v>0</v>
      </c>
      <c r="AX101" s="148" t="s">
        <v>83</v>
      </c>
    </row>
    <row r="102" spans="1:50" x14ac:dyDescent="0.15">
      <c r="A102">
        <v>1</v>
      </c>
      <c r="B102">
        <v>3</v>
      </c>
      <c r="C102">
        <v>12</v>
      </c>
      <c r="D102">
        <v>3</v>
      </c>
      <c r="E102">
        <v>0</v>
      </c>
      <c r="F102" s="148" t="s">
        <v>83</v>
      </c>
      <c r="G102" s="148" t="s">
        <v>83</v>
      </c>
      <c r="H102">
        <v>16</v>
      </c>
      <c r="I102">
        <v>0</v>
      </c>
      <c r="J102">
        <v>0</v>
      </c>
      <c r="K102">
        <v>0</v>
      </c>
      <c r="L102">
        <v>0</v>
      </c>
      <c r="M102" s="148" t="s">
        <v>83</v>
      </c>
      <c r="N102" s="148" t="s">
        <v>83</v>
      </c>
      <c r="O102" s="148" t="s">
        <v>83</v>
      </c>
      <c r="P102" s="148" t="s">
        <v>83</v>
      </c>
      <c r="Q102" s="148" t="s">
        <v>83</v>
      </c>
      <c r="R102" s="148" t="s">
        <v>657</v>
      </c>
      <c r="S102" s="148" t="s">
        <v>83</v>
      </c>
      <c r="T102">
        <v>0</v>
      </c>
      <c r="U102" s="148" t="s">
        <v>83</v>
      </c>
      <c r="V102" s="148" t="s">
        <v>83</v>
      </c>
      <c r="W102" s="148" t="s">
        <v>83</v>
      </c>
      <c r="X102">
        <v>5</v>
      </c>
      <c r="Y102">
        <v>5</v>
      </c>
      <c r="Z102" s="148" t="s">
        <v>83</v>
      </c>
      <c r="AA102" s="148" t="s">
        <v>83</v>
      </c>
      <c r="AB102" s="148" t="s">
        <v>83</v>
      </c>
      <c r="AC102" s="148" t="s">
        <v>83</v>
      </c>
      <c r="AD102" s="148" t="s">
        <v>83</v>
      </c>
      <c r="AE102">
        <v>0</v>
      </c>
      <c r="AF102" s="148" t="s">
        <v>83</v>
      </c>
      <c r="AG102">
        <v>0</v>
      </c>
      <c r="AH102" s="148" t="s">
        <v>83</v>
      </c>
      <c r="AI102" s="148" t="s">
        <v>83</v>
      </c>
      <c r="AJ102" s="148" t="s">
        <v>83</v>
      </c>
      <c r="AK102" s="148" t="s">
        <v>83</v>
      </c>
      <c r="AL102" s="148" t="s">
        <v>83</v>
      </c>
      <c r="AM102" s="148" t="s">
        <v>83</v>
      </c>
      <c r="AN102" s="148" t="s">
        <v>83</v>
      </c>
      <c r="AO102" s="148" t="s">
        <v>83</v>
      </c>
      <c r="AP102" s="148" t="s">
        <v>83</v>
      </c>
      <c r="AQ102" s="148" t="s">
        <v>83</v>
      </c>
      <c r="AR102" s="148" t="s">
        <v>83</v>
      </c>
      <c r="AS102">
        <v>0</v>
      </c>
      <c r="AT102" s="148" t="s">
        <v>83</v>
      </c>
      <c r="AU102" s="148" t="s">
        <v>83</v>
      </c>
      <c r="AV102">
        <v>0</v>
      </c>
      <c r="AW102">
        <v>0</v>
      </c>
      <c r="AX102" s="148" t="s">
        <v>83</v>
      </c>
    </row>
    <row r="103" spans="1:50" x14ac:dyDescent="0.15">
      <c r="A103">
        <v>1</v>
      </c>
      <c r="B103">
        <v>3</v>
      </c>
      <c r="C103">
        <v>12</v>
      </c>
      <c r="D103">
        <v>4</v>
      </c>
      <c r="E103">
        <v>0</v>
      </c>
      <c r="F103" s="148" t="s">
        <v>83</v>
      </c>
      <c r="G103" s="148" t="s">
        <v>83</v>
      </c>
      <c r="H103">
        <v>210</v>
      </c>
      <c r="I103">
        <v>0</v>
      </c>
      <c r="J103">
        <v>0</v>
      </c>
      <c r="K103">
        <v>0</v>
      </c>
      <c r="L103">
        <v>0</v>
      </c>
      <c r="M103" s="148" t="s">
        <v>83</v>
      </c>
      <c r="N103" s="148" t="s">
        <v>83</v>
      </c>
      <c r="O103" s="148" t="s">
        <v>83</v>
      </c>
      <c r="P103" s="148" t="s">
        <v>83</v>
      </c>
      <c r="Q103" s="148" t="s">
        <v>83</v>
      </c>
      <c r="R103" s="148" t="s">
        <v>658</v>
      </c>
      <c r="S103" s="148" t="s">
        <v>83</v>
      </c>
      <c r="T103">
        <v>0</v>
      </c>
      <c r="U103" s="148" t="s">
        <v>83</v>
      </c>
      <c r="V103" s="148" t="s">
        <v>83</v>
      </c>
      <c r="W103" s="148" t="s">
        <v>83</v>
      </c>
      <c r="X103">
        <v>4</v>
      </c>
      <c r="Y103">
        <v>4</v>
      </c>
      <c r="Z103" s="148" t="s">
        <v>83</v>
      </c>
      <c r="AA103" s="148" t="s">
        <v>83</v>
      </c>
      <c r="AB103" s="148" t="s">
        <v>83</v>
      </c>
      <c r="AC103" s="148" t="s">
        <v>83</v>
      </c>
      <c r="AD103" s="148" t="s">
        <v>83</v>
      </c>
      <c r="AE103">
        <v>0</v>
      </c>
      <c r="AF103" s="148" t="s">
        <v>83</v>
      </c>
      <c r="AG103">
        <v>0</v>
      </c>
      <c r="AH103" s="148" t="s">
        <v>83</v>
      </c>
      <c r="AI103" s="148" t="s">
        <v>83</v>
      </c>
      <c r="AJ103" s="148" t="s">
        <v>83</v>
      </c>
      <c r="AK103" s="148" t="s">
        <v>83</v>
      </c>
      <c r="AL103" s="148" t="s">
        <v>83</v>
      </c>
      <c r="AM103" s="148" t="s">
        <v>83</v>
      </c>
      <c r="AN103" s="148" t="s">
        <v>83</v>
      </c>
      <c r="AO103" s="148" t="s">
        <v>83</v>
      </c>
      <c r="AP103" s="148" t="s">
        <v>83</v>
      </c>
      <c r="AQ103" s="148" t="s">
        <v>83</v>
      </c>
      <c r="AR103" s="148" t="s">
        <v>83</v>
      </c>
      <c r="AS103">
        <v>0</v>
      </c>
      <c r="AT103" s="148" t="s">
        <v>83</v>
      </c>
      <c r="AU103" s="148" t="s">
        <v>83</v>
      </c>
      <c r="AV103">
        <v>0</v>
      </c>
      <c r="AW103">
        <v>0</v>
      </c>
      <c r="AX103" s="148" t="s">
        <v>83</v>
      </c>
    </row>
    <row r="104" spans="1:50" x14ac:dyDescent="0.15">
      <c r="A104">
        <v>1</v>
      </c>
      <c r="B104">
        <v>3</v>
      </c>
      <c r="C104">
        <v>12</v>
      </c>
      <c r="D104">
        <v>5</v>
      </c>
      <c r="E104">
        <v>0</v>
      </c>
      <c r="F104" s="148" t="s">
        <v>83</v>
      </c>
      <c r="G104" s="148" t="s">
        <v>83</v>
      </c>
      <c r="H104">
        <v>263</v>
      </c>
      <c r="I104">
        <v>0</v>
      </c>
      <c r="J104">
        <v>0</v>
      </c>
      <c r="K104">
        <v>0</v>
      </c>
      <c r="L104">
        <v>0</v>
      </c>
      <c r="M104" s="148" t="s">
        <v>83</v>
      </c>
      <c r="N104" s="148" t="s">
        <v>83</v>
      </c>
      <c r="O104" s="148" t="s">
        <v>83</v>
      </c>
      <c r="P104" s="148" t="s">
        <v>83</v>
      </c>
      <c r="Q104" s="148" t="s">
        <v>83</v>
      </c>
      <c r="R104" s="148" t="s">
        <v>659</v>
      </c>
      <c r="S104" s="148" t="s">
        <v>83</v>
      </c>
      <c r="T104">
        <v>0</v>
      </c>
      <c r="U104" s="148" t="s">
        <v>83</v>
      </c>
      <c r="V104" s="148" t="s">
        <v>83</v>
      </c>
      <c r="W104" s="148" t="s">
        <v>83</v>
      </c>
      <c r="X104">
        <v>5</v>
      </c>
      <c r="Y104">
        <v>5</v>
      </c>
      <c r="Z104" s="148" t="s">
        <v>83</v>
      </c>
      <c r="AA104" s="148" t="s">
        <v>83</v>
      </c>
      <c r="AB104" s="148" t="s">
        <v>83</v>
      </c>
      <c r="AC104" s="148" t="s">
        <v>83</v>
      </c>
      <c r="AD104" s="148" t="s">
        <v>83</v>
      </c>
      <c r="AE104">
        <v>0</v>
      </c>
      <c r="AF104" s="148" t="s">
        <v>83</v>
      </c>
      <c r="AG104">
        <v>0</v>
      </c>
      <c r="AH104" s="148" t="s">
        <v>83</v>
      </c>
      <c r="AI104" s="148" t="s">
        <v>83</v>
      </c>
      <c r="AJ104" s="148" t="s">
        <v>83</v>
      </c>
      <c r="AK104" s="148" t="s">
        <v>83</v>
      </c>
      <c r="AL104" s="148" t="s">
        <v>83</v>
      </c>
      <c r="AM104" s="148" t="s">
        <v>83</v>
      </c>
      <c r="AN104" s="148" t="s">
        <v>83</v>
      </c>
      <c r="AO104" s="148" t="s">
        <v>83</v>
      </c>
      <c r="AP104" s="148" t="s">
        <v>83</v>
      </c>
      <c r="AQ104" s="148" t="s">
        <v>83</v>
      </c>
      <c r="AR104" s="148" t="s">
        <v>83</v>
      </c>
      <c r="AS104">
        <v>0</v>
      </c>
      <c r="AT104" s="148" t="s">
        <v>83</v>
      </c>
      <c r="AU104" s="148" t="s">
        <v>83</v>
      </c>
      <c r="AV104">
        <v>0</v>
      </c>
      <c r="AW104">
        <v>0</v>
      </c>
      <c r="AX104" s="148" t="s">
        <v>83</v>
      </c>
    </row>
    <row r="105" spans="1:50" x14ac:dyDescent="0.15">
      <c r="A105">
        <v>1</v>
      </c>
      <c r="B105">
        <v>3</v>
      </c>
      <c r="C105">
        <v>12</v>
      </c>
      <c r="D105">
        <v>6</v>
      </c>
      <c r="E105">
        <v>0</v>
      </c>
      <c r="F105" s="148" t="s">
        <v>83</v>
      </c>
      <c r="G105" s="148" t="s">
        <v>83</v>
      </c>
      <c r="H105">
        <v>293</v>
      </c>
      <c r="I105">
        <v>0</v>
      </c>
      <c r="J105">
        <v>0</v>
      </c>
      <c r="K105">
        <v>0</v>
      </c>
      <c r="L105">
        <v>0</v>
      </c>
      <c r="M105" s="148" t="s">
        <v>83</v>
      </c>
      <c r="N105" s="148" t="s">
        <v>83</v>
      </c>
      <c r="O105" s="148" t="s">
        <v>83</v>
      </c>
      <c r="P105" s="148" t="s">
        <v>83</v>
      </c>
      <c r="Q105" s="148" t="s">
        <v>83</v>
      </c>
      <c r="R105" s="148" t="s">
        <v>657</v>
      </c>
      <c r="S105" s="148" t="s">
        <v>83</v>
      </c>
      <c r="T105">
        <v>0</v>
      </c>
      <c r="U105" s="148" t="s">
        <v>83</v>
      </c>
      <c r="V105" s="148" t="s">
        <v>83</v>
      </c>
      <c r="W105" s="148" t="s">
        <v>83</v>
      </c>
      <c r="X105">
        <v>5</v>
      </c>
      <c r="Y105">
        <v>5</v>
      </c>
      <c r="Z105" s="148" t="s">
        <v>83</v>
      </c>
      <c r="AA105" s="148" t="s">
        <v>83</v>
      </c>
      <c r="AB105" s="148" t="s">
        <v>83</v>
      </c>
      <c r="AC105" s="148" t="s">
        <v>83</v>
      </c>
      <c r="AD105" s="148" t="s">
        <v>83</v>
      </c>
      <c r="AE105">
        <v>0</v>
      </c>
      <c r="AF105" s="148" t="s">
        <v>83</v>
      </c>
      <c r="AG105">
        <v>0</v>
      </c>
      <c r="AH105" s="148" t="s">
        <v>83</v>
      </c>
      <c r="AI105" s="148" t="s">
        <v>83</v>
      </c>
      <c r="AJ105" s="148" t="s">
        <v>83</v>
      </c>
      <c r="AK105" s="148" t="s">
        <v>83</v>
      </c>
      <c r="AL105" s="148" t="s">
        <v>83</v>
      </c>
      <c r="AM105" s="148" t="s">
        <v>83</v>
      </c>
      <c r="AN105" s="148" t="s">
        <v>83</v>
      </c>
      <c r="AO105" s="148" t="s">
        <v>83</v>
      </c>
      <c r="AP105" s="148" t="s">
        <v>83</v>
      </c>
      <c r="AQ105" s="148" t="s">
        <v>83</v>
      </c>
      <c r="AR105" s="148" t="s">
        <v>83</v>
      </c>
      <c r="AS105">
        <v>0</v>
      </c>
      <c r="AT105" s="148" t="s">
        <v>83</v>
      </c>
      <c r="AU105" s="148" t="s">
        <v>83</v>
      </c>
      <c r="AV105">
        <v>0</v>
      </c>
      <c r="AW105">
        <v>0</v>
      </c>
      <c r="AX105" s="148" t="s">
        <v>83</v>
      </c>
    </row>
    <row r="106" spans="1:50" x14ac:dyDescent="0.15">
      <c r="A106">
        <v>1</v>
      </c>
      <c r="B106">
        <v>3</v>
      </c>
      <c r="C106">
        <v>12</v>
      </c>
      <c r="D106">
        <v>7</v>
      </c>
      <c r="E106">
        <v>0</v>
      </c>
      <c r="F106" s="148" t="s">
        <v>83</v>
      </c>
      <c r="G106" s="148" t="s">
        <v>83</v>
      </c>
      <c r="H106">
        <v>19</v>
      </c>
      <c r="I106">
        <v>0</v>
      </c>
      <c r="J106">
        <v>0</v>
      </c>
      <c r="K106">
        <v>0</v>
      </c>
      <c r="L106">
        <v>0</v>
      </c>
      <c r="M106" s="148" t="s">
        <v>83</v>
      </c>
      <c r="N106" s="148" t="s">
        <v>83</v>
      </c>
      <c r="O106" s="148" t="s">
        <v>83</v>
      </c>
      <c r="P106" s="148" t="s">
        <v>83</v>
      </c>
      <c r="Q106" s="148" t="s">
        <v>83</v>
      </c>
      <c r="R106" s="148" t="s">
        <v>660</v>
      </c>
      <c r="S106" s="148" t="s">
        <v>83</v>
      </c>
      <c r="T106">
        <v>0</v>
      </c>
      <c r="U106" s="148" t="s">
        <v>83</v>
      </c>
      <c r="V106" s="148" t="s">
        <v>83</v>
      </c>
      <c r="W106" s="148" t="s">
        <v>83</v>
      </c>
      <c r="X106">
        <v>4</v>
      </c>
      <c r="Y106">
        <v>4</v>
      </c>
      <c r="Z106" s="148" t="s">
        <v>83</v>
      </c>
      <c r="AA106" s="148" t="s">
        <v>83</v>
      </c>
      <c r="AB106" s="148" t="s">
        <v>83</v>
      </c>
      <c r="AC106" s="148" t="s">
        <v>83</v>
      </c>
      <c r="AD106" s="148" t="s">
        <v>83</v>
      </c>
      <c r="AE106">
        <v>0</v>
      </c>
      <c r="AF106" s="148" t="s">
        <v>83</v>
      </c>
      <c r="AG106">
        <v>0</v>
      </c>
      <c r="AH106" s="148" t="s">
        <v>83</v>
      </c>
      <c r="AI106" s="148" t="s">
        <v>83</v>
      </c>
      <c r="AJ106" s="148" t="s">
        <v>83</v>
      </c>
      <c r="AK106" s="148" t="s">
        <v>83</v>
      </c>
      <c r="AL106" s="148" t="s">
        <v>83</v>
      </c>
      <c r="AM106" s="148" t="s">
        <v>83</v>
      </c>
      <c r="AN106" s="148" t="s">
        <v>83</v>
      </c>
      <c r="AO106" s="148" t="s">
        <v>83</v>
      </c>
      <c r="AP106" s="148" t="s">
        <v>83</v>
      </c>
      <c r="AQ106" s="148" t="s">
        <v>83</v>
      </c>
      <c r="AR106" s="148" t="s">
        <v>83</v>
      </c>
      <c r="AS106">
        <v>0</v>
      </c>
      <c r="AT106" s="148" t="s">
        <v>83</v>
      </c>
      <c r="AU106" s="148" t="s">
        <v>83</v>
      </c>
      <c r="AV106">
        <v>0</v>
      </c>
      <c r="AW106">
        <v>0</v>
      </c>
      <c r="AX106" s="148" t="s">
        <v>83</v>
      </c>
    </row>
    <row r="107" spans="1:50" x14ac:dyDescent="0.15">
      <c r="A107">
        <v>1</v>
      </c>
      <c r="B107">
        <v>3</v>
      </c>
      <c r="C107">
        <v>13</v>
      </c>
      <c r="D107">
        <v>1</v>
      </c>
      <c r="E107">
        <v>0</v>
      </c>
      <c r="F107" s="148" t="s">
        <v>83</v>
      </c>
      <c r="G107" s="148" t="s">
        <v>83</v>
      </c>
      <c r="H107">
        <v>185</v>
      </c>
      <c r="I107">
        <v>0</v>
      </c>
      <c r="J107">
        <v>0</v>
      </c>
      <c r="K107">
        <v>0</v>
      </c>
      <c r="L107">
        <v>0</v>
      </c>
      <c r="M107" s="148" t="s">
        <v>83</v>
      </c>
      <c r="N107" s="148" t="s">
        <v>83</v>
      </c>
      <c r="O107" s="148" t="s">
        <v>83</v>
      </c>
      <c r="P107" s="148" t="s">
        <v>83</v>
      </c>
      <c r="Q107" s="148" t="s">
        <v>83</v>
      </c>
      <c r="R107" s="148" t="s">
        <v>661</v>
      </c>
      <c r="S107" s="148" t="s">
        <v>83</v>
      </c>
      <c r="T107">
        <v>0</v>
      </c>
      <c r="U107" s="148" t="s">
        <v>83</v>
      </c>
      <c r="V107" s="148" t="s">
        <v>83</v>
      </c>
      <c r="W107" s="148" t="s">
        <v>83</v>
      </c>
      <c r="X107">
        <v>4</v>
      </c>
      <c r="Y107">
        <v>4</v>
      </c>
      <c r="Z107" s="148" t="s">
        <v>83</v>
      </c>
      <c r="AA107" s="148" t="s">
        <v>83</v>
      </c>
      <c r="AB107" s="148" t="s">
        <v>83</v>
      </c>
      <c r="AC107" s="148" t="s">
        <v>83</v>
      </c>
      <c r="AD107" s="148" t="s">
        <v>83</v>
      </c>
      <c r="AE107">
        <v>0</v>
      </c>
      <c r="AF107" s="148" t="s">
        <v>83</v>
      </c>
      <c r="AG107">
        <v>0</v>
      </c>
      <c r="AH107" s="148" t="s">
        <v>83</v>
      </c>
      <c r="AI107" s="148" t="s">
        <v>83</v>
      </c>
      <c r="AJ107" s="148" t="s">
        <v>83</v>
      </c>
      <c r="AK107" s="148" t="s">
        <v>83</v>
      </c>
      <c r="AL107" s="148" t="s">
        <v>83</v>
      </c>
      <c r="AM107" s="148" t="s">
        <v>83</v>
      </c>
      <c r="AN107" s="148" t="s">
        <v>83</v>
      </c>
      <c r="AO107" s="148" t="s">
        <v>83</v>
      </c>
      <c r="AP107" s="148" t="s">
        <v>83</v>
      </c>
      <c r="AQ107" s="148" t="s">
        <v>83</v>
      </c>
      <c r="AR107" s="148" t="s">
        <v>83</v>
      </c>
      <c r="AS107">
        <v>0</v>
      </c>
      <c r="AT107" s="148" t="s">
        <v>83</v>
      </c>
      <c r="AU107" s="148" t="s">
        <v>83</v>
      </c>
      <c r="AV107">
        <v>0</v>
      </c>
      <c r="AW107">
        <v>0</v>
      </c>
      <c r="AX107" s="148" t="s">
        <v>83</v>
      </c>
    </row>
    <row r="108" spans="1:50" x14ac:dyDescent="0.15">
      <c r="A108">
        <v>1</v>
      </c>
      <c r="B108">
        <v>3</v>
      </c>
      <c r="C108">
        <v>13</v>
      </c>
      <c r="D108">
        <v>2</v>
      </c>
      <c r="E108">
        <v>0</v>
      </c>
      <c r="F108" s="148" t="s">
        <v>83</v>
      </c>
      <c r="G108" s="148" t="s">
        <v>83</v>
      </c>
      <c r="H108">
        <v>235</v>
      </c>
      <c r="I108">
        <v>0</v>
      </c>
      <c r="J108">
        <v>0</v>
      </c>
      <c r="K108">
        <v>0</v>
      </c>
      <c r="L108">
        <v>0</v>
      </c>
      <c r="M108" s="148" t="s">
        <v>83</v>
      </c>
      <c r="N108" s="148" t="s">
        <v>83</v>
      </c>
      <c r="O108" s="148" t="s">
        <v>83</v>
      </c>
      <c r="P108" s="148" t="s">
        <v>83</v>
      </c>
      <c r="Q108" s="148" t="s">
        <v>83</v>
      </c>
      <c r="R108" s="148" t="s">
        <v>662</v>
      </c>
      <c r="S108" s="148" t="s">
        <v>83</v>
      </c>
      <c r="T108">
        <v>0</v>
      </c>
      <c r="U108" s="148" t="s">
        <v>83</v>
      </c>
      <c r="V108" s="148" t="s">
        <v>83</v>
      </c>
      <c r="W108" s="148" t="s">
        <v>83</v>
      </c>
      <c r="X108">
        <v>5</v>
      </c>
      <c r="Y108">
        <v>5</v>
      </c>
      <c r="Z108" s="148" t="s">
        <v>83</v>
      </c>
      <c r="AA108" s="148" t="s">
        <v>83</v>
      </c>
      <c r="AB108" s="148" t="s">
        <v>83</v>
      </c>
      <c r="AC108" s="148" t="s">
        <v>83</v>
      </c>
      <c r="AD108" s="148" t="s">
        <v>83</v>
      </c>
      <c r="AE108">
        <v>0</v>
      </c>
      <c r="AF108" s="148" t="s">
        <v>83</v>
      </c>
      <c r="AG108">
        <v>0</v>
      </c>
      <c r="AH108" s="148" t="s">
        <v>83</v>
      </c>
      <c r="AI108" s="148" t="s">
        <v>83</v>
      </c>
      <c r="AJ108" s="148" t="s">
        <v>83</v>
      </c>
      <c r="AK108" s="148" t="s">
        <v>83</v>
      </c>
      <c r="AL108" s="148" t="s">
        <v>83</v>
      </c>
      <c r="AM108" s="148" t="s">
        <v>83</v>
      </c>
      <c r="AN108" s="148" t="s">
        <v>83</v>
      </c>
      <c r="AO108" s="148" t="s">
        <v>83</v>
      </c>
      <c r="AP108" s="148" t="s">
        <v>83</v>
      </c>
      <c r="AQ108" s="148" t="s">
        <v>83</v>
      </c>
      <c r="AR108" s="148" t="s">
        <v>83</v>
      </c>
      <c r="AS108">
        <v>0</v>
      </c>
      <c r="AT108" s="148" t="s">
        <v>83</v>
      </c>
      <c r="AU108" s="148" t="s">
        <v>83</v>
      </c>
      <c r="AV108">
        <v>0</v>
      </c>
      <c r="AW108">
        <v>0</v>
      </c>
      <c r="AX108" s="148" t="s">
        <v>83</v>
      </c>
    </row>
    <row r="109" spans="1:50" x14ac:dyDescent="0.15">
      <c r="A109">
        <v>1</v>
      </c>
      <c r="B109">
        <v>3</v>
      </c>
      <c r="C109">
        <v>13</v>
      </c>
      <c r="D109">
        <v>3</v>
      </c>
      <c r="E109">
        <v>0</v>
      </c>
      <c r="F109" s="148" t="s">
        <v>83</v>
      </c>
      <c r="G109" s="148" t="s">
        <v>83</v>
      </c>
      <c r="H109">
        <v>250</v>
      </c>
      <c r="I109">
        <v>0</v>
      </c>
      <c r="J109">
        <v>0</v>
      </c>
      <c r="K109">
        <v>0</v>
      </c>
      <c r="L109">
        <v>0</v>
      </c>
      <c r="M109" s="148" t="s">
        <v>83</v>
      </c>
      <c r="N109" s="148" t="s">
        <v>83</v>
      </c>
      <c r="O109" s="148" t="s">
        <v>83</v>
      </c>
      <c r="P109" s="148" t="s">
        <v>83</v>
      </c>
      <c r="Q109" s="148" t="s">
        <v>83</v>
      </c>
      <c r="R109" s="148" t="s">
        <v>507</v>
      </c>
      <c r="S109" s="148" t="s">
        <v>83</v>
      </c>
      <c r="T109">
        <v>0</v>
      </c>
      <c r="U109" s="148" t="s">
        <v>83</v>
      </c>
      <c r="V109" s="148" t="s">
        <v>83</v>
      </c>
      <c r="W109" s="148" t="s">
        <v>83</v>
      </c>
      <c r="X109">
        <v>6</v>
      </c>
      <c r="Y109">
        <v>6</v>
      </c>
      <c r="Z109" s="148" t="s">
        <v>83</v>
      </c>
      <c r="AA109" s="148" t="s">
        <v>83</v>
      </c>
      <c r="AB109" s="148" t="s">
        <v>83</v>
      </c>
      <c r="AC109" s="148" t="s">
        <v>83</v>
      </c>
      <c r="AD109" s="148" t="s">
        <v>83</v>
      </c>
      <c r="AE109">
        <v>0</v>
      </c>
      <c r="AF109" s="148" t="s">
        <v>83</v>
      </c>
      <c r="AG109">
        <v>0</v>
      </c>
      <c r="AH109" s="148" t="s">
        <v>83</v>
      </c>
      <c r="AI109" s="148" t="s">
        <v>83</v>
      </c>
      <c r="AJ109" s="148" t="s">
        <v>83</v>
      </c>
      <c r="AK109" s="148" t="s">
        <v>83</v>
      </c>
      <c r="AL109" s="148" t="s">
        <v>83</v>
      </c>
      <c r="AM109" s="148" t="s">
        <v>83</v>
      </c>
      <c r="AN109" s="148" t="s">
        <v>83</v>
      </c>
      <c r="AO109" s="148" t="s">
        <v>83</v>
      </c>
      <c r="AP109" s="148" t="s">
        <v>83</v>
      </c>
      <c r="AQ109" s="148" t="s">
        <v>83</v>
      </c>
      <c r="AR109" s="148" t="s">
        <v>83</v>
      </c>
      <c r="AS109">
        <v>0</v>
      </c>
      <c r="AT109" s="148" t="s">
        <v>83</v>
      </c>
      <c r="AU109" s="148" t="s">
        <v>83</v>
      </c>
      <c r="AV109">
        <v>0</v>
      </c>
      <c r="AW109">
        <v>0</v>
      </c>
      <c r="AX109" s="148" t="s">
        <v>83</v>
      </c>
    </row>
    <row r="110" spans="1:50" x14ac:dyDescent="0.15">
      <c r="A110">
        <v>1</v>
      </c>
      <c r="B110">
        <v>3</v>
      </c>
      <c r="C110">
        <v>13</v>
      </c>
      <c r="D110">
        <v>4</v>
      </c>
      <c r="E110">
        <v>0</v>
      </c>
      <c r="F110" s="148" t="s">
        <v>83</v>
      </c>
      <c r="G110" s="148" t="s">
        <v>83</v>
      </c>
      <c r="H110">
        <v>297</v>
      </c>
      <c r="I110">
        <v>0</v>
      </c>
      <c r="J110">
        <v>0</v>
      </c>
      <c r="K110">
        <v>0</v>
      </c>
      <c r="L110">
        <v>0</v>
      </c>
      <c r="M110" s="148" t="s">
        <v>83</v>
      </c>
      <c r="N110" s="148" t="s">
        <v>83</v>
      </c>
      <c r="O110" s="148" t="s">
        <v>83</v>
      </c>
      <c r="P110" s="148" t="s">
        <v>83</v>
      </c>
      <c r="Q110" s="148" t="s">
        <v>83</v>
      </c>
      <c r="R110" s="148" t="s">
        <v>663</v>
      </c>
      <c r="S110" s="148" t="s">
        <v>83</v>
      </c>
      <c r="T110">
        <v>0</v>
      </c>
      <c r="U110" s="148" t="s">
        <v>83</v>
      </c>
      <c r="V110" s="148" t="s">
        <v>83</v>
      </c>
      <c r="W110" s="148" t="s">
        <v>83</v>
      </c>
      <c r="X110">
        <v>3</v>
      </c>
      <c r="Y110">
        <v>3</v>
      </c>
      <c r="Z110" s="148" t="s">
        <v>83</v>
      </c>
      <c r="AA110" s="148" t="s">
        <v>83</v>
      </c>
      <c r="AB110" s="148" t="s">
        <v>83</v>
      </c>
      <c r="AC110" s="148" t="s">
        <v>83</v>
      </c>
      <c r="AD110" s="148" t="s">
        <v>83</v>
      </c>
      <c r="AE110">
        <v>0</v>
      </c>
      <c r="AF110" s="148" t="s">
        <v>83</v>
      </c>
      <c r="AG110">
        <v>0</v>
      </c>
      <c r="AH110" s="148" t="s">
        <v>83</v>
      </c>
      <c r="AI110" s="148" t="s">
        <v>83</v>
      </c>
      <c r="AJ110" s="148" t="s">
        <v>83</v>
      </c>
      <c r="AK110" s="148" t="s">
        <v>83</v>
      </c>
      <c r="AL110" s="148" t="s">
        <v>83</v>
      </c>
      <c r="AM110" s="148" t="s">
        <v>83</v>
      </c>
      <c r="AN110" s="148" t="s">
        <v>83</v>
      </c>
      <c r="AO110" s="148" t="s">
        <v>83</v>
      </c>
      <c r="AP110" s="148" t="s">
        <v>83</v>
      </c>
      <c r="AQ110" s="148" t="s">
        <v>83</v>
      </c>
      <c r="AR110" s="148" t="s">
        <v>83</v>
      </c>
      <c r="AS110">
        <v>0</v>
      </c>
      <c r="AT110" s="148" t="s">
        <v>83</v>
      </c>
      <c r="AU110" s="148" t="s">
        <v>83</v>
      </c>
      <c r="AV110">
        <v>0</v>
      </c>
      <c r="AW110">
        <v>0</v>
      </c>
      <c r="AX110" s="148" t="s">
        <v>83</v>
      </c>
    </row>
    <row r="111" spans="1:50" x14ac:dyDescent="0.15">
      <c r="A111">
        <v>1</v>
      </c>
      <c r="B111">
        <v>3</v>
      </c>
      <c r="C111">
        <v>13</v>
      </c>
      <c r="D111">
        <v>5</v>
      </c>
      <c r="E111">
        <v>0</v>
      </c>
      <c r="F111" s="148" t="s">
        <v>83</v>
      </c>
      <c r="G111" s="148" t="s">
        <v>83</v>
      </c>
      <c r="H111">
        <v>254</v>
      </c>
      <c r="I111">
        <v>0</v>
      </c>
      <c r="J111">
        <v>0</v>
      </c>
      <c r="K111">
        <v>0</v>
      </c>
      <c r="L111">
        <v>0</v>
      </c>
      <c r="M111" s="148" t="s">
        <v>83</v>
      </c>
      <c r="N111" s="148" t="s">
        <v>83</v>
      </c>
      <c r="O111" s="148" t="s">
        <v>83</v>
      </c>
      <c r="P111" s="148" t="s">
        <v>83</v>
      </c>
      <c r="Q111" s="148" t="s">
        <v>83</v>
      </c>
      <c r="R111" s="148" t="s">
        <v>664</v>
      </c>
      <c r="S111" s="148" t="s">
        <v>83</v>
      </c>
      <c r="T111">
        <v>0</v>
      </c>
      <c r="U111" s="148" t="s">
        <v>83</v>
      </c>
      <c r="V111" s="148" t="s">
        <v>83</v>
      </c>
      <c r="W111" s="148" t="s">
        <v>83</v>
      </c>
      <c r="X111">
        <v>5</v>
      </c>
      <c r="Y111">
        <v>5</v>
      </c>
      <c r="Z111" s="148" t="s">
        <v>83</v>
      </c>
      <c r="AA111" s="148" t="s">
        <v>83</v>
      </c>
      <c r="AB111" s="148" t="s">
        <v>83</v>
      </c>
      <c r="AC111" s="148" t="s">
        <v>83</v>
      </c>
      <c r="AD111" s="148" t="s">
        <v>83</v>
      </c>
      <c r="AE111">
        <v>0</v>
      </c>
      <c r="AF111" s="148" t="s">
        <v>83</v>
      </c>
      <c r="AG111">
        <v>0</v>
      </c>
      <c r="AH111" s="148" t="s">
        <v>83</v>
      </c>
      <c r="AI111" s="148" t="s">
        <v>83</v>
      </c>
      <c r="AJ111" s="148" t="s">
        <v>83</v>
      </c>
      <c r="AK111" s="148" t="s">
        <v>83</v>
      </c>
      <c r="AL111" s="148" t="s">
        <v>83</v>
      </c>
      <c r="AM111" s="148" t="s">
        <v>83</v>
      </c>
      <c r="AN111" s="148" t="s">
        <v>83</v>
      </c>
      <c r="AO111" s="148" t="s">
        <v>83</v>
      </c>
      <c r="AP111" s="148" t="s">
        <v>83</v>
      </c>
      <c r="AQ111" s="148" t="s">
        <v>83</v>
      </c>
      <c r="AR111" s="148" t="s">
        <v>83</v>
      </c>
      <c r="AS111">
        <v>0</v>
      </c>
      <c r="AT111" s="148" t="s">
        <v>83</v>
      </c>
      <c r="AU111" s="148" t="s">
        <v>83</v>
      </c>
      <c r="AV111">
        <v>0</v>
      </c>
      <c r="AW111">
        <v>0</v>
      </c>
      <c r="AX111" s="148" t="s">
        <v>83</v>
      </c>
    </row>
    <row r="112" spans="1:50" x14ac:dyDescent="0.15">
      <c r="A112">
        <v>1</v>
      </c>
      <c r="B112">
        <v>3</v>
      </c>
      <c r="C112">
        <v>13</v>
      </c>
      <c r="D112">
        <v>6</v>
      </c>
      <c r="E112">
        <v>0</v>
      </c>
      <c r="F112" s="148" t="s">
        <v>83</v>
      </c>
      <c r="G112" s="148" t="s">
        <v>83</v>
      </c>
      <c r="H112">
        <v>334</v>
      </c>
      <c r="I112">
        <v>0</v>
      </c>
      <c r="J112">
        <v>0</v>
      </c>
      <c r="K112">
        <v>0</v>
      </c>
      <c r="L112">
        <v>0</v>
      </c>
      <c r="M112" s="148" t="s">
        <v>83</v>
      </c>
      <c r="N112" s="148" t="s">
        <v>83</v>
      </c>
      <c r="O112" s="148" t="s">
        <v>83</v>
      </c>
      <c r="P112" s="148" t="s">
        <v>83</v>
      </c>
      <c r="Q112" s="148" t="s">
        <v>83</v>
      </c>
      <c r="R112" s="148" t="s">
        <v>665</v>
      </c>
      <c r="S112" s="148" t="s">
        <v>83</v>
      </c>
      <c r="T112">
        <v>0</v>
      </c>
      <c r="U112" s="148" t="s">
        <v>83</v>
      </c>
      <c r="V112" s="148" t="s">
        <v>83</v>
      </c>
      <c r="W112" s="148" t="s">
        <v>83</v>
      </c>
      <c r="X112">
        <v>6</v>
      </c>
      <c r="Y112">
        <v>6</v>
      </c>
      <c r="Z112" s="148" t="s">
        <v>83</v>
      </c>
      <c r="AA112" s="148" t="s">
        <v>83</v>
      </c>
      <c r="AB112" s="148" t="s">
        <v>83</v>
      </c>
      <c r="AC112" s="148" t="s">
        <v>83</v>
      </c>
      <c r="AD112" s="148" t="s">
        <v>83</v>
      </c>
      <c r="AE112">
        <v>0</v>
      </c>
      <c r="AF112" s="148" t="s">
        <v>83</v>
      </c>
      <c r="AG112">
        <v>0</v>
      </c>
      <c r="AH112" s="148" t="s">
        <v>83</v>
      </c>
      <c r="AI112" s="148" t="s">
        <v>83</v>
      </c>
      <c r="AJ112" s="148" t="s">
        <v>83</v>
      </c>
      <c r="AK112" s="148" t="s">
        <v>83</v>
      </c>
      <c r="AL112" s="148" t="s">
        <v>83</v>
      </c>
      <c r="AM112" s="148" t="s">
        <v>83</v>
      </c>
      <c r="AN112" s="148" t="s">
        <v>83</v>
      </c>
      <c r="AO112" s="148" t="s">
        <v>83</v>
      </c>
      <c r="AP112" s="148" t="s">
        <v>83</v>
      </c>
      <c r="AQ112" s="148" t="s">
        <v>83</v>
      </c>
      <c r="AR112" s="148" t="s">
        <v>83</v>
      </c>
      <c r="AS112">
        <v>0</v>
      </c>
      <c r="AT112" s="148" t="s">
        <v>83</v>
      </c>
      <c r="AU112" s="148" t="s">
        <v>83</v>
      </c>
      <c r="AV112">
        <v>0</v>
      </c>
      <c r="AW112">
        <v>0</v>
      </c>
      <c r="AX112" s="148" t="s">
        <v>83</v>
      </c>
    </row>
    <row r="113" spans="1:50" x14ac:dyDescent="0.15">
      <c r="A113">
        <v>1</v>
      </c>
      <c r="B113">
        <v>3</v>
      </c>
      <c r="C113">
        <v>13</v>
      </c>
      <c r="D113">
        <v>7</v>
      </c>
      <c r="E113">
        <v>0</v>
      </c>
      <c r="F113" s="148" t="s">
        <v>83</v>
      </c>
      <c r="G113" s="148" t="s">
        <v>83</v>
      </c>
      <c r="H113">
        <v>232</v>
      </c>
      <c r="I113">
        <v>0</v>
      </c>
      <c r="J113">
        <v>0</v>
      </c>
      <c r="K113">
        <v>0</v>
      </c>
      <c r="L113">
        <v>0</v>
      </c>
      <c r="M113" s="148" t="s">
        <v>83</v>
      </c>
      <c r="N113" s="148" t="s">
        <v>83</v>
      </c>
      <c r="O113" s="148" t="s">
        <v>83</v>
      </c>
      <c r="P113" s="148" t="s">
        <v>83</v>
      </c>
      <c r="Q113" s="148" t="s">
        <v>83</v>
      </c>
      <c r="R113" s="148" t="s">
        <v>666</v>
      </c>
      <c r="S113" s="148" t="s">
        <v>83</v>
      </c>
      <c r="T113">
        <v>0</v>
      </c>
      <c r="U113" s="148" t="s">
        <v>83</v>
      </c>
      <c r="V113" s="148" t="s">
        <v>83</v>
      </c>
      <c r="W113" s="148" t="s">
        <v>83</v>
      </c>
      <c r="X113">
        <v>6</v>
      </c>
      <c r="Y113">
        <v>6</v>
      </c>
      <c r="Z113" s="148" t="s">
        <v>83</v>
      </c>
      <c r="AA113" s="148" t="s">
        <v>83</v>
      </c>
      <c r="AB113" s="148" t="s">
        <v>83</v>
      </c>
      <c r="AC113" s="148" t="s">
        <v>83</v>
      </c>
      <c r="AD113" s="148" t="s">
        <v>83</v>
      </c>
      <c r="AE113">
        <v>0</v>
      </c>
      <c r="AF113" s="148" t="s">
        <v>83</v>
      </c>
      <c r="AG113">
        <v>0</v>
      </c>
      <c r="AH113" s="148" t="s">
        <v>83</v>
      </c>
      <c r="AI113" s="148" t="s">
        <v>83</v>
      </c>
      <c r="AJ113" s="148" t="s">
        <v>83</v>
      </c>
      <c r="AK113" s="148" t="s">
        <v>83</v>
      </c>
      <c r="AL113" s="148" t="s">
        <v>83</v>
      </c>
      <c r="AM113" s="148" t="s">
        <v>83</v>
      </c>
      <c r="AN113" s="148" t="s">
        <v>83</v>
      </c>
      <c r="AO113" s="148" t="s">
        <v>83</v>
      </c>
      <c r="AP113" s="148" t="s">
        <v>83</v>
      </c>
      <c r="AQ113" s="148" t="s">
        <v>83</v>
      </c>
      <c r="AR113" s="148" t="s">
        <v>83</v>
      </c>
      <c r="AS113">
        <v>0</v>
      </c>
      <c r="AT113" s="148" t="s">
        <v>83</v>
      </c>
      <c r="AU113" s="148" t="s">
        <v>83</v>
      </c>
      <c r="AV113">
        <v>0</v>
      </c>
      <c r="AW113">
        <v>0</v>
      </c>
      <c r="AX113" s="148" t="s">
        <v>83</v>
      </c>
    </row>
    <row r="114" spans="1:50" x14ac:dyDescent="0.15">
      <c r="A114">
        <v>1</v>
      </c>
      <c r="B114">
        <v>3</v>
      </c>
      <c r="C114">
        <v>14</v>
      </c>
      <c r="D114">
        <v>1</v>
      </c>
      <c r="E114">
        <v>0</v>
      </c>
      <c r="F114" s="148" t="s">
        <v>83</v>
      </c>
      <c r="G114" s="148" t="s">
        <v>83</v>
      </c>
      <c r="H114">
        <v>311</v>
      </c>
      <c r="I114">
        <v>0</v>
      </c>
      <c r="J114">
        <v>0</v>
      </c>
      <c r="K114">
        <v>0</v>
      </c>
      <c r="L114">
        <v>0</v>
      </c>
      <c r="M114" s="148" t="s">
        <v>83</v>
      </c>
      <c r="N114" s="148" t="s">
        <v>83</v>
      </c>
      <c r="O114" s="148" t="s">
        <v>83</v>
      </c>
      <c r="P114" s="148" t="s">
        <v>83</v>
      </c>
      <c r="Q114" s="148" t="s">
        <v>83</v>
      </c>
      <c r="R114" s="148" t="s">
        <v>667</v>
      </c>
      <c r="S114" s="148" t="s">
        <v>83</v>
      </c>
      <c r="T114">
        <v>0</v>
      </c>
      <c r="U114" s="148" t="s">
        <v>83</v>
      </c>
      <c r="V114" s="148" t="s">
        <v>83</v>
      </c>
      <c r="W114" s="148" t="s">
        <v>83</v>
      </c>
      <c r="X114">
        <v>5</v>
      </c>
      <c r="Y114">
        <v>5</v>
      </c>
      <c r="Z114" s="148" t="s">
        <v>83</v>
      </c>
      <c r="AA114" s="148" t="s">
        <v>83</v>
      </c>
      <c r="AB114" s="148" t="s">
        <v>83</v>
      </c>
      <c r="AC114" s="148" t="s">
        <v>83</v>
      </c>
      <c r="AD114" s="148" t="s">
        <v>83</v>
      </c>
      <c r="AE114">
        <v>0</v>
      </c>
      <c r="AF114" s="148" t="s">
        <v>83</v>
      </c>
      <c r="AG114">
        <v>0</v>
      </c>
      <c r="AH114" s="148" t="s">
        <v>83</v>
      </c>
      <c r="AI114" s="148" t="s">
        <v>83</v>
      </c>
      <c r="AJ114" s="148" t="s">
        <v>83</v>
      </c>
      <c r="AK114" s="148" t="s">
        <v>83</v>
      </c>
      <c r="AL114" s="148" t="s">
        <v>83</v>
      </c>
      <c r="AM114" s="148" t="s">
        <v>83</v>
      </c>
      <c r="AN114" s="148" t="s">
        <v>83</v>
      </c>
      <c r="AO114" s="148" t="s">
        <v>83</v>
      </c>
      <c r="AP114" s="148" t="s">
        <v>83</v>
      </c>
      <c r="AQ114" s="148" t="s">
        <v>83</v>
      </c>
      <c r="AR114" s="148" t="s">
        <v>83</v>
      </c>
      <c r="AS114">
        <v>0</v>
      </c>
      <c r="AT114" s="148" t="s">
        <v>83</v>
      </c>
      <c r="AU114" s="148" t="s">
        <v>83</v>
      </c>
      <c r="AV114">
        <v>0</v>
      </c>
      <c r="AW114">
        <v>0</v>
      </c>
      <c r="AX114" s="148" t="s">
        <v>83</v>
      </c>
    </row>
    <row r="115" spans="1:50" x14ac:dyDescent="0.15">
      <c r="A115">
        <v>1</v>
      </c>
      <c r="B115">
        <v>3</v>
      </c>
      <c r="C115">
        <v>14</v>
      </c>
      <c r="D115">
        <v>2</v>
      </c>
      <c r="E115">
        <v>0</v>
      </c>
      <c r="F115" s="148" t="s">
        <v>83</v>
      </c>
      <c r="G115" s="148" t="s">
        <v>83</v>
      </c>
      <c r="H115">
        <v>265</v>
      </c>
      <c r="I115">
        <v>0</v>
      </c>
      <c r="J115">
        <v>0</v>
      </c>
      <c r="K115">
        <v>0</v>
      </c>
      <c r="L115">
        <v>0</v>
      </c>
      <c r="M115" s="148" t="s">
        <v>83</v>
      </c>
      <c r="N115" s="148" t="s">
        <v>83</v>
      </c>
      <c r="O115" s="148" t="s">
        <v>83</v>
      </c>
      <c r="P115" s="148" t="s">
        <v>83</v>
      </c>
      <c r="Q115" s="148" t="s">
        <v>83</v>
      </c>
      <c r="R115" s="148" t="s">
        <v>668</v>
      </c>
      <c r="S115" s="148" t="s">
        <v>83</v>
      </c>
      <c r="T115">
        <v>0</v>
      </c>
      <c r="U115" s="148" t="s">
        <v>83</v>
      </c>
      <c r="V115" s="148" t="s">
        <v>83</v>
      </c>
      <c r="W115" s="148" t="s">
        <v>83</v>
      </c>
      <c r="X115">
        <v>4</v>
      </c>
      <c r="Y115">
        <v>4</v>
      </c>
      <c r="Z115" s="148" t="s">
        <v>83</v>
      </c>
      <c r="AA115" s="148" t="s">
        <v>83</v>
      </c>
      <c r="AB115" s="148" t="s">
        <v>83</v>
      </c>
      <c r="AC115" s="148" t="s">
        <v>83</v>
      </c>
      <c r="AD115" s="148" t="s">
        <v>83</v>
      </c>
      <c r="AE115">
        <v>0</v>
      </c>
      <c r="AF115" s="148" t="s">
        <v>83</v>
      </c>
      <c r="AG115">
        <v>0</v>
      </c>
      <c r="AH115" s="148" t="s">
        <v>83</v>
      </c>
      <c r="AI115" s="148" t="s">
        <v>83</v>
      </c>
      <c r="AJ115" s="148" t="s">
        <v>83</v>
      </c>
      <c r="AK115" s="148" t="s">
        <v>83</v>
      </c>
      <c r="AL115" s="148" t="s">
        <v>83</v>
      </c>
      <c r="AM115" s="148" t="s">
        <v>83</v>
      </c>
      <c r="AN115" s="148" t="s">
        <v>83</v>
      </c>
      <c r="AO115" s="148" t="s">
        <v>83</v>
      </c>
      <c r="AP115" s="148" t="s">
        <v>83</v>
      </c>
      <c r="AQ115" s="148" t="s">
        <v>83</v>
      </c>
      <c r="AR115" s="148" t="s">
        <v>83</v>
      </c>
      <c r="AS115">
        <v>0</v>
      </c>
      <c r="AT115" s="148" t="s">
        <v>83</v>
      </c>
      <c r="AU115" s="148" t="s">
        <v>83</v>
      </c>
      <c r="AV115">
        <v>0</v>
      </c>
      <c r="AW115">
        <v>0</v>
      </c>
      <c r="AX115" s="148" t="s">
        <v>83</v>
      </c>
    </row>
    <row r="116" spans="1:50" x14ac:dyDescent="0.15">
      <c r="A116">
        <v>1</v>
      </c>
      <c r="B116">
        <v>3</v>
      </c>
      <c r="C116">
        <v>14</v>
      </c>
      <c r="D116">
        <v>3</v>
      </c>
      <c r="E116">
        <v>0</v>
      </c>
      <c r="F116" s="148" t="s">
        <v>83</v>
      </c>
      <c r="G116" s="148" t="s">
        <v>83</v>
      </c>
      <c r="H116">
        <v>137</v>
      </c>
      <c r="I116">
        <v>0</v>
      </c>
      <c r="J116">
        <v>0</v>
      </c>
      <c r="K116">
        <v>0</v>
      </c>
      <c r="L116">
        <v>0</v>
      </c>
      <c r="M116" s="148" t="s">
        <v>83</v>
      </c>
      <c r="N116" s="148" t="s">
        <v>83</v>
      </c>
      <c r="O116" s="148" t="s">
        <v>83</v>
      </c>
      <c r="P116" s="148" t="s">
        <v>83</v>
      </c>
      <c r="Q116" s="148" t="s">
        <v>83</v>
      </c>
      <c r="R116" s="148" t="s">
        <v>669</v>
      </c>
      <c r="S116" s="148" t="s">
        <v>83</v>
      </c>
      <c r="T116">
        <v>0</v>
      </c>
      <c r="U116" s="148" t="s">
        <v>83</v>
      </c>
      <c r="V116" s="148" t="s">
        <v>83</v>
      </c>
      <c r="W116" s="148" t="s">
        <v>83</v>
      </c>
      <c r="X116">
        <v>4</v>
      </c>
      <c r="Y116">
        <v>4</v>
      </c>
      <c r="Z116" s="148" t="s">
        <v>83</v>
      </c>
      <c r="AA116" s="148" t="s">
        <v>83</v>
      </c>
      <c r="AB116" s="148" t="s">
        <v>83</v>
      </c>
      <c r="AC116" s="148" t="s">
        <v>83</v>
      </c>
      <c r="AD116" s="148" t="s">
        <v>83</v>
      </c>
      <c r="AE116">
        <v>0</v>
      </c>
      <c r="AF116" s="148" t="s">
        <v>83</v>
      </c>
      <c r="AG116">
        <v>0</v>
      </c>
      <c r="AH116" s="148" t="s">
        <v>83</v>
      </c>
      <c r="AI116" s="148" t="s">
        <v>83</v>
      </c>
      <c r="AJ116" s="148" t="s">
        <v>83</v>
      </c>
      <c r="AK116" s="148" t="s">
        <v>83</v>
      </c>
      <c r="AL116" s="148" t="s">
        <v>83</v>
      </c>
      <c r="AM116" s="148" t="s">
        <v>83</v>
      </c>
      <c r="AN116" s="148" t="s">
        <v>83</v>
      </c>
      <c r="AO116" s="148" t="s">
        <v>83</v>
      </c>
      <c r="AP116" s="148" t="s">
        <v>83</v>
      </c>
      <c r="AQ116" s="148" t="s">
        <v>83</v>
      </c>
      <c r="AR116" s="148" t="s">
        <v>83</v>
      </c>
      <c r="AS116">
        <v>0</v>
      </c>
      <c r="AT116" s="148" t="s">
        <v>83</v>
      </c>
      <c r="AU116" s="148" t="s">
        <v>83</v>
      </c>
      <c r="AV116">
        <v>0</v>
      </c>
      <c r="AW116">
        <v>0</v>
      </c>
      <c r="AX116" s="148" t="s">
        <v>83</v>
      </c>
    </row>
    <row r="117" spans="1:50" x14ac:dyDescent="0.15">
      <c r="A117">
        <v>1</v>
      </c>
      <c r="B117">
        <v>3</v>
      </c>
      <c r="C117">
        <v>14</v>
      </c>
      <c r="D117">
        <v>4</v>
      </c>
      <c r="E117">
        <v>0</v>
      </c>
      <c r="F117" s="148" t="s">
        <v>83</v>
      </c>
      <c r="G117" s="148" t="s">
        <v>83</v>
      </c>
      <c r="H117">
        <v>249</v>
      </c>
      <c r="I117">
        <v>0</v>
      </c>
      <c r="J117">
        <v>0</v>
      </c>
      <c r="K117">
        <v>0</v>
      </c>
      <c r="L117">
        <v>0</v>
      </c>
      <c r="M117" s="148" t="s">
        <v>83</v>
      </c>
      <c r="N117" s="148" t="s">
        <v>83</v>
      </c>
      <c r="O117" s="148" t="s">
        <v>83</v>
      </c>
      <c r="P117" s="148" t="s">
        <v>83</v>
      </c>
      <c r="Q117" s="148" t="s">
        <v>83</v>
      </c>
      <c r="R117" s="148" t="s">
        <v>670</v>
      </c>
      <c r="S117" s="148" t="s">
        <v>83</v>
      </c>
      <c r="T117">
        <v>0</v>
      </c>
      <c r="U117" s="148" t="s">
        <v>83</v>
      </c>
      <c r="V117" s="148" t="s">
        <v>83</v>
      </c>
      <c r="W117" s="148" t="s">
        <v>83</v>
      </c>
      <c r="X117">
        <v>6</v>
      </c>
      <c r="Y117">
        <v>6</v>
      </c>
      <c r="Z117" s="148" t="s">
        <v>83</v>
      </c>
      <c r="AA117" s="148" t="s">
        <v>83</v>
      </c>
      <c r="AB117" s="148" t="s">
        <v>83</v>
      </c>
      <c r="AC117" s="148" t="s">
        <v>83</v>
      </c>
      <c r="AD117" s="148" t="s">
        <v>83</v>
      </c>
      <c r="AE117">
        <v>0</v>
      </c>
      <c r="AF117" s="148" t="s">
        <v>83</v>
      </c>
      <c r="AG117">
        <v>0</v>
      </c>
      <c r="AH117" s="148" t="s">
        <v>83</v>
      </c>
      <c r="AI117" s="148" t="s">
        <v>83</v>
      </c>
      <c r="AJ117" s="148" t="s">
        <v>83</v>
      </c>
      <c r="AK117" s="148" t="s">
        <v>83</v>
      </c>
      <c r="AL117" s="148" t="s">
        <v>83</v>
      </c>
      <c r="AM117" s="148" t="s">
        <v>83</v>
      </c>
      <c r="AN117" s="148" t="s">
        <v>83</v>
      </c>
      <c r="AO117" s="148" t="s">
        <v>83</v>
      </c>
      <c r="AP117" s="148" t="s">
        <v>83</v>
      </c>
      <c r="AQ117" s="148" t="s">
        <v>83</v>
      </c>
      <c r="AR117" s="148" t="s">
        <v>83</v>
      </c>
      <c r="AS117">
        <v>0</v>
      </c>
      <c r="AT117" s="148" t="s">
        <v>83</v>
      </c>
      <c r="AU117" s="148" t="s">
        <v>83</v>
      </c>
      <c r="AV117">
        <v>0</v>
      </c>
      <c r="AW117">
        <v>0</v>
      </c>
      <c r="AX117" s="148" t="s">
        <v>83</v>
      </c>
    </row>
    <row r="118" spans="1:50" x14ac:dyDescent="0.15">
      <c r="A118">
        <v>1</v>
      </c>
      <c r="B118">
        <v>3</v>
      </c>
      <c r="C118">
        <v>14</v>
      </c>
      <c r="D118">
        <v>5</v>
      </c>
      <c r="E118">
        <v>0</v>
      </c>
      <c r="F118" s="148" t="s">
        <v>83</v>
      </c>
      <c r="G118" s="148" t="s">
        <v>83</v>
      </c>
      <c r="H118">
        <v>299</v>
      </c>
      <c r="I118">
        <v>0</v>
      </c>
      <c r="J118">
        <v>0</v>
      </c>
      <c r="K118">
        <v>0</v>
      </c>
      <c r="L118">
        <v>0</v>
      </c>
      <c r="M118" s="148" t="s">
        <v>83</v>
      </c>
      <c r="N118" s="148" t="s">
        <v>83</v>
      </c>
      <c r="O118" s="148" t="s">
        <v>83</v>
      </c>
      <c r="P118" s="148" t="s">
        <v>83</v>
      </c>
      <c r="Q118" s="148" t="s">
        <v>83</v>
      </c>
      <c r="R118" s="148" t="s">
        <v>509</v>
      </c>
      <c r="S118" s="148" t="s">
        <v>83</v>
      </c>
      <c r="T118">
        <v>0</v>
      </c>
      <c r="U118" s="148" t="s">
        <v>83</v>
      </c>
      <c r="V118" s="148" t="s">
        <v>83</v>
      </c>
      <c r="W118" s="148" t="s">
        <v>83</v>
      </c>
      <c r="X118">
        <v>3</v>
      </c>
      <c r="Y118">
        <v>3</v>
      </c>
      <c r="Z118" s="148" t="s">
        <v>83</v>
      </c>
      <c r="AA118" s="148" t="s">
        <v>83</v>
      </c>
      <c r="AB118" s="148" t="s">
        <v>83</v>
      </c>
      <c r="AC118" s="148" t="s">
        <v>83</v>
      </c>
      <c r="AD118" s="148" t="s">
        <v>83</v>
      </c>
      <c r="AE118">
        <v>0</v>
      </c>
      <c r="AF118" s="148" t="s">
        <v>83</v>
      </c>
      <c r="AG118">
        <v>0</v>
      </c>
      <c r="AH118" s="148" t="s">
        <v>83</v>
      </c>
      <c r="AI118" s="148" t="s">
        <v>83</v>
      </c>
      <c r="AJ118" s="148" t="s">
        <v>83</v>
      </c>
      <c r="AK118" s="148" t="s">
        <v>83</v>
      </c>
      <c r="AL118" s="148" t="s">
        <v>83</v>
      </c>
      <c r="AM118" s="148" t="s">
        <v>83</v>
      </c>
      <c r="AN118" s="148" t="s">
        <v>83</v>
      </c>
      <c r="AO118" s="148" t="s">
        <v>83</v>
      </c>
      <c r="AP118" s="148" t="s">
        <v>83</v>
      </c>
      <c r="AQ118" s="148" t="s">
        <v>83</v>
      </c>
      <c r="AR118" s="148" t="s">
        <v>83</v>
      </c>
      <c r="AS118">
        <v>0</v>
      </c>
      <c r="AT118" s="148" t="s">
        <v>83</v>
      </c>
      <c r="AU118" s="148" t="s">
        <v>83</v>
      </c>
      <c r="AV118">
        <v>0</v>
      </c>
      <c r="AW118">
        <v>0</v>
      </c>
      <c r="AX118" s="148" t="s">
        <v>83</v>
      </c>
    </row>
    <row r="119" spans="1:50" x14ac:dyDescent="0.15">
      <c r="A119">
        <v>1</v>
      </c>
      <c r="B119">
        <v>3</v>
      </c>
      <c r="C119">
        <v>14</v>
      </c>
      <c r="D119">
        <v>6</v>
      </c>
      <c r="E119">
        <v>0</v>
      </c>
      <c r="F119" s="148" t="s">
        <v>83</v>
      </c>
      <c r="G119" s="148" t="s">
        <v>83</v>
      </c>
      <c r="H119">
        <v>310</v>
      </c>
      <c r="I119">
        <v>0</v>
      </c>
      <c r="J119">
        <v>0</v>
      </c>
      <c r="K119">
        <v>0</v>
      </c>
      <c r="L119">
        <v>0</v>
      </c>
      <c r="M119" s="148" t="s">
        <v>83</v>
      </c>
      <c r="N119" s="148" t="s">
        <v>83</v>
      </c>
      <c r="O119" s="148" t="s">
        <v>83</v>
      </c>
      <c r="P119" s="148" t="s">
        <v>83</v>
      </c>
      <c r="Q119" s="148" t="s">
        <v>83</v>
      </c>
      <c r="R119" s="148" t="s">
        <v>671</v>
      </c>
      <c r="S119" s="148" t="s">
        <v>83</v>
      </c>
      <c r="T119">
        <v>0</v>
      </c>
      <c r="U119" s="148" t="s">
        <v>83</v>
      </c>
      <c r="V119" s="148" t="s">
        <v>83</v>
      </c>
      <c r="W119" s="148" t="s">
        <v>83</v>
      </c>
      <c r="X119">
        <v>6</v>
      </c>
      <c r="Y119">
        <v>6</v>
      </c>
      <c r="Z119" s="148" t="s">
        <v>83</v>
      </c>
      <c r="AA119" s="148" t="s">
        <v>83</v>
      </c>
      <c r="AB119" s="148" t="s">
        <v>83</v>
      </c>
      <c r="AC119" s="148" t="s">
        <v>83</v>
      </c>
      <c r="AD119" s="148" t="s">
        <v>83</v>
      </c>
      <c r="AE119">
        <v>0</v>
      </c>
      <c r="AF119" s="148" t="s">
        <v>83</v>
      </c>
      <c r="AG119">
        <v>0</v>
      </c>
      <c r="AH119" s="148" t="s">
        <v>83</v>
      </c>
      <c r="AI119" s="148" t="s">
        <v>83</v>
      </c>
      <c r="AJ119" s="148" t="s">
        <v>83</v>
      </c>
      <c r="AK119" s="148" t="s">
        <v>83</v>
      </c>
      <c r="AL119" s="148" t="s">
        <v>83</v>
      </c>
      <c r="AM119" s="148" t="s">
        <v>83</v>
      </c>
      <c r="AN119" s="148" t="s">
        <v>83</v>
      </c>
      <c r="AO119" s="148" t="s">
        <v>83</v>
      </c>
      <c r="AP119" s="148" t="s">
        <v>83</v>
      </c>
      <c r="AQ119" s="148" t="s">
        <v>83</v>
      </c>
      <c r="AR119" s="148" t="s">
        <v>83</v>
      </c>
      <c r="AS119">
        <v>0</v>
      </c>
      <c r="AT119" s="148" t="s">
        <v>83</v>
      </c>
      <c r="AU119" s="148" t="s">
        <v>83</v>
      </c>
      <c r="AV119">
        <v>0</v>
      </c>
      <c r="AW119">
        <v>0</v>
      </c>
      <c r="AX119" s="148" t="s">
        <v>83</v>
      </c>
    </row>
    <row r="120" spans="1:50" x14ac:dyDescent="0.15">
      <c r="A120">
        <v>1</v>
      </c>
      <c r="B120">
        <v>3</v>
      </c>
      <c r="C120">
        <v>14</v>
      </c>
      <c r="D120">
        <v>7</v>
      </c>
      <c r="E120">
        <v>0</v>
      </c>
      <c r="F120" s="148" t="s">
        <v>83</v>
      </c>
      <c r="G120" s="148" t="s">
        <v>83</v>
      </c>
      <c r="H120">
        <v>105</v>
      </c>
      <c r="I120">
        <v>0</v>
      </c>
      <c r="J120">
        <v>0</v>
      </c>
      <c r="K120">
        <v>0</v>
      </c>
      <c r="L120">
        <v>0</v>
      </c>
      <c r="M120" s="148" t="s">
        <v>83</v>
      </c>
      <c r="N120" s="148" t="s">
        <v>83</v>
      </c>
      <c r="O120" s="148" t="s">
        <v>83</v>
      </c>
      <c r="P120" s="148" t="s">
        <v>83</v>
      </c>
      <c r="Q120" s="148" t="s">
        <v>83</v>
      </c>
      <c r="R120" s="148" t="s">
        <v>672</v>
      </c>
      <c r="S120" s="148" t="s">
        <v>83</v>
      </c>
      <c r="T120">
        <v>0</v>
      </c>
      <c r="U120" s="148" t="s">
        <v>83</v>
      </c>
      <c r="V120" s="148" t="s">
        <v>83</v>
      </c>
      <c r="W120" s="148" t="s">
        <v>83</v>
      </c>
      <c r="X120">
        <v>6</v>
      </c>
      <c r="Y120">
        <v>6</v>
      </c>
      <c r="Z120" s="148" t="s">
        <v>83</v>
      </c>
      <c r="AA120" s="148" t="s">
        <v>83</v>
      </c>
      <c r="AB120" s="148" t="s">
        <v>83</v>
      </c>
      <c r="AC120" s="148" t="s">
        <v>83</v>
      </c>
      <c r="AD120" s="148" t="s">
        <v>83</v>
      </c>
      <c r="AE120">
        <v>0</v>
      </c>
      <c r="AF120" s="148" t="s">
        <v>83</v>
      </c>
      <c r="AG120">
        <v>0</v>
      </c>
      <c r="AH120" s="148" t="s">
        <v>83</v>
      </c>
      <c r="AI120" s="148" t="s">
        <v>83</v>
      </c>
      <c r="AJ120" s="148" t="s">
        <v>83</v>
      </c>
      <c r="AK120" s="148" t="s">
        <v>83</v>
      </c>
      <c r="AL120" s="148" t="s">
        <v>83</v>
      </c>
      <c r="AM120" s="148" t="s">
        <v>83</v>
      </c>
      <c r="AN120" s="148" t="s">
        <v>83</v>
      </c>
      <c r="AO120" s="148" t="s">
        <v>83</v>
      </c>
      <c r="AP120" s="148" t="s">
        <v>83</v>
      </c>
      <c r="AQ120" s="148" t="s">
        <v>83</v>
      </c>
      <c r="AR120" s="148" t="s">
        <v>83</v>
      </c>
      <c r="AS120">
        <v>0</v>
      </c>
      <c r="AT120" s="148" t="s">
        <v>83</v>
      </c>
      <c r="AU120" s="148" t="s">
        <v>83</v>
      </c>
      <c r="AV120">
        <v>0</v>
      </c>
      <c r="AW120">
        <v>0</v>
      </c>
      <c r="AX120" s="148" t="s">
        <v>83</v>
      </c>
    </row>
    <row r="121" spans="1:50" x14ac:dyDescent="0.15">
      <c r="A121">
        <v>1</v>
      </c>
      <c r="B121">
        <v>3</v>
      </c>
      <c r="C121">
        <v>15</v>
      </c>
      <c r="D121">
        <v>1</v>
      </c>
      <c r="E121">
        <v>0</v>
      </c>
      <c r="F121" s="148" t="s">
        <v>83</v>
      </c>
      <c r="G121" s="148" t="s">
        <v>83</v>
      </c>
      <c r="H121">
        <v>247</v>
      </c>
      <c r="I121">
        <v>0</v>
      </c>
      <c r="J121">
        <v>0</v>
      </c>
      <c r="K121">
        <v>0</v>
      </c>
      <c r="L121">
        <v>0</v>
      </c>
      <c r="M121" s="148" t="s">
        <v>83</v>
      </c>
      <c r="N121" s="148" t="s">
        <v>83</v>
      </c>
      <c r="O121" s="148" t="s">
        <v>83</v>
      </c>
      <c r="P121" s="148" t="s">
        <v>83</v>
      </c>
      <c r="Q121" s="148" t="s">
        <v>83</v>
      </c>
      <c r="R121" s="148" t="s">
        <v>673</v>
      </c>
      <c r="S121" s="148" t="s">
        <v>83</v>
      </c>
      <c r="T121">
        <v>0</v>
      </c>
      <c r="U121" s="148" t="s">
        <v>83</v>
      </c>
      <c r="V121" s="148" t="s">
        <v>83</v>
      </c>
      <c r="W121" s="148" t="s">
        <v>83</v>
      </c>
      <c r="X121">
        <v>6</v>
      </c>
      <c r="Y121">
        <v>6</v>
      </c>
      <c r="Z121" s="148" t="s">
        <v>83</v>
      </c>
      <c r="AA121" s="148" t="s">
        <v>83</v>
      </c>
      <c r="AB121" s="148" t="s">
        <v>83</v>
      </c>
      <c r="AC121" s="148" t="s">
        <v>83</v>
      </c>
      <c r="AD121" s="148" t="s">
        <v>83</v>
      </c>
      <c r="AE121">
        <v>0</v>
      </c>
      <c r="AF121" s="148" t="s">
        <v>83</v>
      </c>
      <c r="AG121">
        <v>0</v>
      </c>
      <c r="AH121" s="148" t="s">
        <v>83</v>
      </c>
      <c r="AI121" s="148" t="s">
        <v>83</v>
      </c>
      <c r="AJ121" s="148" t="s">
        <v>83</v>
      </c>
      <c r="AK121" s="148" t="s">
        <v>83</v>
      </c>
      <c r="AL121" s="148" t="s">
        <v>83</v>
      </c>
      <c r="AM121" s="148" t="s">
        <v>83</v>
      </c>
      <c r="AN121" s="148" t="s">
        <v>83</v>
      </c>
      <c r="AO121" s="148" t="s">
        <v>83</v>
      </c>
      <c r="AP121" s="148" t="s">
        <v>83</v>
      </c>
      <c r="AQ121" s="148" t="s">
        <v>83</v>
      </c>
      <c r="AR121" s="148" t="s">
        <v>83</v>
      </c>
      <c r="AS121">
        <v>0</v>
      </c>
      <c r="AT121" s="148" t="s">
        <v>83</v>
      </c>
      <c r="AU121" s="148" t="s">
        <v>83</v>
      </c>
      <c r="AV121">
        <v>0</v>
      </c>
      <c r="AW121">
        <v>0</v>
      </c>
      <c r="AX121" s="148" t="s">
        <v>83</v>
      </c>
    </row>
    <row r="122" spans="1:50" x14ac:dyDescent="0.15">
      <c r="A122">
        <v>1</v>
      </c>
      <c r="B122">
        <v>3</v>
      </c>
      <c r="C122">
        <v>15</v>
      </c>
      <c r="D122">
        <v>2</v>
      </c>
      <c r="E122">
        <v>0</v>
      </c>
      <c r="F122" s="148" t="s">
        <v>83</v>
      </c>
      <c r="G122" s="148" t="s">
        <v>83</v>
      </c>
      <c r="H122">
        <v>253</v>
      </c>
      <c r="I122">
        <v>0</v>
      </c>
      <c r="J122">
        <v>0</v>
      </c>
      <c r="K122">
        <v>0</v>
      </c>
      <c r="L122">
        <v>0</v>
      </c>
      <c r="M122" s="148" t="s">
        <v>83</v>
      </c>
      <c r="N122" s="148" t="s">
        <v>83</v>
      </c>
      <c r="O122" s="148" t="s">
        <v>83</v>
      </c>
      <c r="P122" s="148" t="s">
        <v>83</v>
      </c>
      <c r="Q122" s="148" t="s">
        <v>83</v>
      </c>
      <c r="R122" s="148" t="s">
        <v>511</v>
      </c>
      <c r="S122" s="148" t="s">
        <v>83</v>
      </c>
      <c r="T122">
        <v>0</v>
      </c>
      <c r="U122" s="148" t="s">
        <v>83</v>
      </c>
      <c r="V122" s="148" t="s">
        <v>83</v>
      </c>
      <c r="W122" s="148" t="s">
        <v>83</v>
      </c>
      <c r="X122">
        <v>5</v>
      </c>
      <c r="Y122">
        <v>5</v>
      </c>
      <c r="Z122" s="148" t="s">
        <v>83</v>
      </c>
      <c r="AA122" s="148" t="s">
        <v>83</v>
      </c>
      <c r="AB122" s="148" t="s">
        <v>83</v>
      </c>
      <c r="AC122" s="148" t="s">
        <v>83</v>
      </c>
      <c r="AD122" s="148" t="s">
        <v>83</v>
      </c>
      <c r="AE122">
        <v>0</v>
      </c>
      <c r="AF122" s="148" t="s">
        <v>83</v>
      </c>
      <c r="AG122">
        <v>0</v>
      </c>
      <c r="AH122" s="148" t="s">
        <v>83</v>
      </c>
      <c r="AI122" s="148" t="s">
        <v>83</v>
      </c>
      <c r="AJ122" s="148" t="s">
        <v>83</v>
      </c>
      <c r="AK122" s="148" t="s">
        <v>83</v>
      </c>
      <c r="AL122" s="148" t="s">
        <v>83</v>
      </c>
      <c r="AM122" s="148" t="s">
        <v>83</v>
      </c>
      <c r="AN122" s="148" t="s">
        <v>83</v>
      </c>
      <c r="AO122" s="148" t="s">
        <v>83</v>
      </c>
      <c r="AP122" s="148" t="s">
        <v>83</v>
      </c>
      <c r="AQ122" s="148" t="s">
        <v>83</v>
      </c>
      <c r="AR122" s="148" t="s">
        <v>83</v>
      </c>
      <c r="AS122">
        <v>0</v>
      </c>
      <c r="AT122" s="148" t="s">
        <v>83</v>
      </c>
      <c r="AU122" s="148" t="s">
        <v>83</v>
      </c>
      <c r="AV122">
        <v>0</v>
      </c>
      <c r="AW122">
        <v>0</v>
      </c>
      <c r="AX122" s="148" t="s">
        <v>83</v>
      </c>
    </row>
    <row r="123" spans="1:50" x14ac:dyDescent="0.15">
      <c r="A123">
        <v>1</v>
      </c>
      <c r="B123">
        <v>3</v>
      </c>
      <c r="C123">
        <v>15</v>
      </c>
      <c r="D123">
        <v>3</v>
      </c>
      <c r="E123">
        <v>0</v>
      </c>
      <c r="F123" s="148" t="s">
        <v>83</v>
      </c>
      <c r="G123" s="148" t="s">
        <v>83</v>
      </c>
      <c r="H123">
        <v>356</v>
      </c>
      <c r="I123">
        <v>0</v>
      </c>
      <c r="J123">
        <v>0</v>
      </c>
      <c r="K123">
        <v>0</v>
      </c>
      <c r="L123">
        <v>0</v>
      </c>
      <c r="M123" s="148" t="s">
        <v>83</v>
      </c>
      <c r="N123" s="148" t="s">
        <v>83</v>
      </c>
      <c r="O123" s="148" t="s">
        <v>83</v>
      </c>
      <c r="P123" s="148" t="s">
        <v>83</v>
      </c>
      <c r="Q123" s="148" t="s">
        <v>83</v>
      </c>
      <c r="R123" s="148" t="s">
        <v>674</v>
      </c>
      <c r="S123" s="148" t="s">
        <v>83</v>
      </c>
      <c r="T123">
        <v>0</v>
      </c>
      <c r="U123" s="148" t="s">
        <v>83</v>
      </c>
      <c r="V123" s="148" t="s">
        <v>83</v>
      </c>
      <c r="W123" s="148" t="s">
        <v>83</v>
      </c>
      <c r="X123">
        <v>8</v>
      </c>
      <c r="Y123">
        <v>8</v>
      </c>
      <c r="Z123" s="148" t="s">
        <v>83</v>
      </c>
      <c r="AA123" s="148" t="s">
        <v>83</v>
      </c>
      <c r="AB123" s="148" t="s">
        <v>83</v>
      </c>
      <c r="AC123" s="148" t="s">
        <v>83</v>
      </c>
      <c r="AD123" s="148" t="s">
        <v>83</v>
      </c>
      <c r="AE123">
        <v>0</v>
      </c>
      <c r="AF123" s="148" t="s">
        <v>83</v>
      </c>
      <c r="AG123">
        <v>0</v>
      </c>
      <c r="AH123" s="148" t="s">
        <v>83</v>
      </c>
      <c r="AI123" s="148" t="s">
        <v>83</v>
      </c>
      <c r="AJ123" s="148" t="s">
        <v>83</v>
      </c>
      <c r="AK123" s="148" t="s">
        <v>83</v>
      </c>
      <c r="AL123" s="148" t="s">
        <v>83</v>
      </c>
      <c r="AM123" s="148" t="s">
        <v>83</v>
      </c>
      <c r="AN123" s="148" t="s">
        <v>83</v>
      </c>
      <c r="AO123" s="148" t="s">
        <v>83</v>
      </c>
      <c r="AP123" s="148" t="s">
        <v>83</v>
      </c>
      <c r="AQ123" s="148" t="s">
        <v>83</v>
      </c>
      <c r="AR123" s="148" t="s">
        <v>83</v>
      </c>
      <c r="AS123">
        <v>0</v>
      </c>
      <c r="AT123" s="148" t="s">
        <v>83</v>
      </c>
      <c r="AU123" s="148" t="s">
        <v>83</v>
      </c>
      <c r="AV123">
        <v>0</v>
      </c>
      <c r="AW123">
        <v>0</v>
      </c>
      <c r="AX123" s="148" t="s">
        <v>83</v>
      </c>
    </row>
    <row r="124" spans="1:50" x14ac:dyDescent="0.15">
      <c r="A124">
        <v>1</v>
      </c>
      <c r="B124">
        <v>3</v>
      </c>
      <c r="C124">
        <v>15</v>
      </c>
      <c r="D124">
        <v>4</v>
      </c>
      <c r="E124">
        <v>0</v>
      </c>
      <c r="F124" s="148" t="s">
        <v>83</v>
      </c>
      <c r="G124" s="148" t="s">
        <v>83</v>
      </c>
      <c r="H124">
        <v>251</v>
      </c>
      <c r="I124">
        <v>0</v>
      </c>
      <c r="J124">
        <v>0</v>
      </c>
      <c r="K124">
        <v>0</v>
      </c>
      <c r="L124">
        <v>0</v>
      </c>
      <c r="M124" s="148" t="s">
        <v>83</v>
      </c>
      <c r="N124" s="148" t="s">
        <v>83</v>
      </c>
      <c r="O124" s="148" t="s">
        <v>83</v>
      </c>
      <c r="P124" s="148" t="s">
        <v>83</v>
      </c>
      <c r="Q124" s="148" t="s">
        <v>83</v>
      </c>
      <c r="R124" s="148" t="s">
        <v>513</v>
      </c>
      <c r="S124" s="148" t="s">
        <v>83</v>
      </c>
      <c r="T124">
        <v>0</v>
      </c>
      <c r="U124" s="148" t="s">
        <v>83</v>
      </c>
      <c r="V124" s="148" t="s">
        <v>83</v>
      </c>
      <c r="W124" s="148" t="s">
        <v>83</v>
      </c>
      <c r="X124">
        <v>6</v>
      </c>
      <c r="Y124">
        <v>6</v>
      </c>
      <c r="Z124" s="148" t="s">
        <v>83</v>
      </c>
      <c r="AA124" s="148" t="s">
        <v>83</v>
      </c>
      <c r="AB124" s="148" t="s">
        <v>83</v>
      </c>
      <c r="AC124" s="148" t="s">
        <v>83</v>
      </c>
      <c r="AD124" s="148" t="s">
        <v>83</v>
      </c>
      <c r="AE124">
        <v>0</v>
      </c>
      <c r="AF124" s="148" t="s">
        <v>83</v>
      </c>
      <c r="AG124">
        <v>0</v>
      </c>
      <c r="AH124" s="148" t="s">
        <v>83</v>
      </c>
      <c r="AI124" s="148" t="s">
        <v>83</v>
      </c>
      <c r="AJ124" s="148" t="s">
        <v>83</v>
      </c>
      <c r="AK124" s="148" t="s">
        <v>83</v>
      </c>
      <c r="AL124" s="148" t="s">
        <v>83</v>
      </c>
      <c r="AM124" s="148" t="s">
        <v>83</v>
      </c>
      <c r="AN124" s="148" t="s">
        <v>83</v>
      </c>
      <c r="AO124" s="148" t="s">
        <v>83</v>
      </c>
      <c r="AP124" s="148" t="s">
        <v>83</v>
      </c>
      <c r="AQ124" s="148" t="s">
        <v>83</v>
      </c>
      <c r="AR124" s="148" t="s">
        <v>83</v>
      </c>
      <c r="AS124">
        <v>0</v>
      </c>
      <c r="AT124" s="148" t="s">
        <v>83</v>
      </c>
      <c r="AU124" s="148" t="s">
        <v>83</v>
      </c>
      <c r="AV124">
        <v>0</v>
      </c>
      <c r="AW124">
        <v>0</v>
      </c>
      <c r="AX124" s="148" t="s">
        <v>83</v>
      </c>
    </row>
    <row r="125" spans="1:50" x14ac:dyDescent="0.15">
      <c r="A125">
        <v>1</v>
      </c>
      <c r="B125">
        <v>3</v>
      </c>
      <c r="C125">
        <v>15</v>
      </c>
      <c r="D125">
        <v>5</v>
      </c>
      <c r="E125">
        <v>0</v>
      </c>
      <c r="F125" s="148" t="s">
        <v>83</v>
      </c>
      <c r="G125" s="148" t="s">
        <v>83</v>
      </c>
      <c r="H125">
        <v>15</v>
      </c>
      <c r="I125">
        <v>0</v>
      </c>
      <c r="J125">
        <v>0</v>
      </c>
      <c r="K125">
        <v>0</v>
      </c>
      <c r="L125">
        <v>0</v>
      </c>
      <c r="M125" s="148" t="s">
        <v>83</v>
      </c>
      <c r="N125" s="148" t="s">
        <v>83</v>
      </c>
      <c r="O125" s="148" t="s">
        <v>83</v>
      </c>
      <c r="P125" s="148" t="s">
        <v>83</v>
      </c>
      <c r="Q125" s="148" t="s">
        <v>83</v>
      </c>
      <c r="R125" s="148" t="s">
        <v>675</v>
      </c>
      <c r="S125" s="148" t="s">
        <v>83</v>
      </c>
      <c r="T125">
        <v>0</v>
      </c>
      <c r="U125" s="148" t="s">
        <v>83</v>
      </c>
      <c r="V125" s="148" t="s">
        <v>83</v>
      </c>
      <c r="W125" s="148" t="s">
        <v>83</v>
      </c>
      <c r="X125">
        <v>5</v>
      </c>
      <c r="Y125">
        <v>5</v>
      </c>
      <c r="Z125" s="148" t="s">
        <v>83</v>
      </c>
      <c r="AA125" s="148" t="s">
        <v>83</v>
      </c>
      <c r="AB125" s="148" t="s">
        <v>83</v>
      </c>
      <c r="AC125" s="148" t="s">
        <v>83</v>
      </c>
      <c r="AD125" s="148" t="s">
        <v>83</v>
      </c>
      <c r="AE125">
        <v>0</v>
      </c>
      <c r="AF125" s="148" t="s">
        <v>83</v>
      </c>
      <c r="AG125">
        <v>0</v>
      </c>
      <c r="AH125" s="148" t="s">
        <v>83</v>
      </c>
      <c r="AI125" s="148" t="s">
        <v>83</v>
      </c>
      <c r="AJ125" s="148" t="s">
        <v>83</v>
      </c>
      <c r="AK125" s="148" t="s">
        <v>83</v>
      </c>
      <c r="AL125" s="148" t="s">
        <v>83</v>
      </c>
      <c r="AM125" s="148" t="s">
        <v>83</v>
      </c>
      <c r="AN125" s="148" t="s">
        <v>83</v>
      </c>
      <c r="AO125" s="148" t="s">
        <v>83</v>
      </c>
      <c r="AP125" s="148" t="s">
        <v>83</v>
      </c>
      <c r="AQ125" s="148" t="s">
        <v>83</v>
      </c>
      <c r="AR125" s="148" t="s">
        <v>83</v>
      </c>
      <c r="AS125">
        <v>0</v>
      </c>
      <c r="AT125" s="148" t="s">
        <v>83</v>
      </c>
      <c r="AU125" s="148" t="s">
        <v>83</v>
      </c>
      <c r="AV125">
        <v>0</v>
      </c>
      <c r="AW125">
        <v>0</v>
      </c>
      <c r="AX125" s="148" t="s">
        <v>83</v>
      </c>
    </row>
    <row r="126" spans="1:50" x14ac:dyDescent="0.15">
      <c r="A126">
        <v>1</v>
      </c>
      <c r="B126">
        <v>3</v>
      </c>
      <c r="C126">
        <v>15</v>
      </c>
      <c r="D126">
        <v>6</v>
      </c>
      <c r="E126">
        <v>0</v>
      </c>
      <c r="F126" s="148" t="s">
        <v>83</v>
      </c>
      <c r="G126" s="148" t="s">
        <v>83</v>
      </c>
      <c r="H126">
        <v>41</v>
      </c>
      <c r="I126">
        <v>0</v>
      </c>
      <c r="J126">
        <v>0</v>
      </c>
      <c r="K126">
        <v>0</v>
      </c>
      <c r="L126">
        <v>0</v>
      </c>
      <c r="M126" s="148" t="s">
        <v>83</v>
      </c>
      <c r="N126" s="148" t="s">
        <v>83</v>
      </c>
      <c r="O126" s="148" t="s">
        <v>83</v>
      </c>
      <c r="P126" s="148" t="s">
        <v>83</v>
      </c>
      <c r="Q126" s="148" t="s">
        <v>83</v>
      </c>
      <c r="R126" s="148" t="s">
        <v>676</v>
      </c>
      <c r="S126" s="148" t="s">
        <v>83</v>
      </c>
      <c r="T126">
        <v>0</v>
      </c>
      <c r="U126" s="148" t="s">
        <v>83</v>
      </c>
      <c r="V126" s="148" t="s">
        <v>83</v>
      </c>
      <c r="W126" s="148" t="s">
        <v>83</v>
      </c>
      <c r="X126">
        <v>5</v>
      </c>
      <c r="Y126">
        <v>5</v>
      </c>
      <c r="Z126" s="148" t="s">
        <v>83</v>
      </c>
      <c r="AA126" s="148" t="s">
        <v>83</v>
      </c>
      <c r="AB126" s="148" t="s">
        <v>83</v>
      </c>
      <c r="AC126" s="148" t="s">
        <v>83</v>
      </c>
      <c r="AD126" s="148" t="s">
        <v>83</v>
      </c>
      <c r="AE126">
        <v>0</v>
      </c>
      <c r="AF126" s="148" t="s">
        <v>83</v>
      </c>
      <c r="AG126">
        <v>0</v>
      </c>
      <c r="AH126" s="148" t="s">
        <v>83</v>
      </c>
      <c r="AI126" s="148" t="s">
        <v>83</v>
      </c>
      <c r="AJ126" s="148" t="s">
        <v>83</v>
      </c>
      <c r="AK126" s="148" t="s">
        <v>83</v>
      </c>
      <c r="AL126" s="148" t="s">
        <v>83</v>
      </c>
      <c r="AM126" s="148" t="s">
        <v>83</v>
      </c>
      <c r="AN126" s="148" t="s">
        <v>83</v>
      </c>
      <c r="AO126" s="148" t="s">
        <v>83</v>
      </c>
      <c r="AP126" s="148" t="s">
        <v>83</v>
      </c>
      <c r="AQ126" s="148" t="s">
        <v>83</v>
      </c>
      <c r="AR126" s="148" t="s">
        <v>83</v>
      </c>
      <c r="AS126">
        <v>0</v>
      </c>
      <c r="AT126" s="148" t="s">
        <v>83</v>
      </c>
      <c r="AU126" s="148" t="s">
        <v>83</v>
      </c>
      <c r="AV126">
        <v>0</v>
      </c>
      <c r="AW126">
        <v>0</v>
      </c>
      <c r="AX126" s="148" t="s">
        <v>83</v>
      </c>
    </row>
    <row r="127" spans="1:50" x14ac:dyDescent="0.15">
      <c r="A127">
        <v>1</v>
      </c>
      <c r="B127">
        <v>3</v>
      </c>
      <c r="C127">
        <v>15</v>
      </c>
      <c r="D127">
        <v>7</v>
      </c>
      <c r="E127">
        <v>0</v>
      </c>
      <c r="F127" s="148" t="s">
        <v>83</v>
      </c>
      <c r="G127" s="148" t="s">
        <v>83</v>
      </c>
      <c r="H127">
        <v>359</v>
      </c>
      <c r="I127">
        <v>0</v>
      </c>
      <c r="J127">
        <v>0</v>
      </c>
      <c r="K127">
        <v>0</v>
      </c>
      <c r="L127">
        <v>0</v>
      </c>
      <c r="M127" s="148" t="s">
        <v>83</v>
      </c>
      <c r="N127" s="148" t="s">
        <v>83</v>
      </c>
      <c r="O127" s="148" t="s">
        <v>83</v>
      </c>
      <c r="P127" s="148" t="s">
        <v>83</v>
      </c>
      <c r="Q127" s="148" t="s">
        <v>83</v>
      </c>
      <c r="R127" s="148" t="s">
        <v>677</v>
      </c>
      <c r="S127" s="148" t="s">
        <v>83</v>
      </c>
      <c r="T127">
        <v>0</v>
      </c>
      <c r="U127" s="148" t="s">
        <v>83</v>
      </c>
      <c r="V127" s="148" t="s">
        <v>83</v>
      </c>
      <c r="W127" s="148" t="s">
        <v>83</v>
      </c>
      <c r="X127">
        <v>5</v>
      </c>
      <c r="Y127">
        <v>5</v>
      </c>
      <c r="Z127" s="148" t="s">
        <v>83</v>
      </c>
      <c r="AA127" s="148" t="s">
        <v>83</v>
      </c>
      <c r="AB127" s="148" t="s">
        <v>83</v>
      </c>
      <c r="AC127" s="148" t="s">
        <v>83</v>
      </c>
      <c r="AD127" s="148" t="s">
        <v>83</v>
      </c>
      <c r="AE127">
        <v>0</v>
      </c>
      <c r="AF127" s="148" t="s">
        <v>83</v>
      </c>
      <c r="AG127">
        <v>0</v>
      </c>
      <c r="AH127" s="148" t="s">
        <v>83</v>
      </c>
      <c r="AI127" s="148" t="s">
        <v>83</v>
      </c>
      <c r="AJ127" s="148" t="s">
        <v>83</v>
      </c>
      <c r="AK127" s="148" t="s">
        <v>83</v>
      </c>
      <c r="AL127" s="148" t="s">
        <v>83</v>
      </c>
      <c r="AM127" s="148" t="s">
        <v>83</v>
      </c>
      <c r="AN127" s="148" t="s">
        <v>83</v>
      </c>
      <c r="AO127" s="148" t="s">
        <v>83</v>
      </c>
      <c r="AP127" s="148" t="s">
        <v>83</v>
      </c>
      <c r="AQ127" s="148" t="s">
        <v>83</v>
      </c>
      <c r="AR127" s="148" t="s">
        <v>83</v>
      </c>
      <c r="AS127">
        <v>0</v>
      </c>
      <c r="AT127" s="148" t="s">
        <v>83</v>
      </c>
      <c r="AU127" s="148" t="s">
        <v>83</v>
      </c>
      <c r="AV127">
        <v>0</v>
      </c>
      <c r="AW127">
        <v>0</v>
      </c>
      <c r="AX127" s="148" t="s">
        <v>83</v>
      </c>
    </row>
    <row r="128" spans="1:50" x14ac:dyDescent="0.15">
      <c r="A128">
        <v>1</v>
      </c>
      <c r="B128">
        <v>4</v>
      </c>
      <c r="C128">
        <v>1</v>
      </c>
      <c r="D128">
        <v>1</v>
      </c>
      <c r="E128">
        <v>0</v>
      </c>
      <c r="F128" s="148" t="s">
        <v>83</v>
      </c>
      <c r="G128" s="148" t="s">
        <v>83</v>
      </c>
      <c r="H128">
        <v>0</v>
      </c>
      <c r="I128">
        <v>0</v>
      </c>
      <c r="J128">
        <v>0</v>
      </c>
      <c r="K128">
        <v>0</v>
      </c>
      <c r="L128">
        <v>0</v>
      </c>
      <c r="M128" s="148" t="s">
        <v>83</v>
      </c>
      <c r="N128" s="148" t="s">
        <v>83</v>
      </c>
      <c r="O128" s="148" t="s">
        <v>83</v>
      </c>
      <c r="P128" s="148" t="s">
        <v>83</v>
      </c>
      <c r="Q128" s="148" t="s">
        <v>83</v>
      </c>
      <c r="R128" s="148" t="s">
        <v>83</v>
      </c>
      <c r="S128" s="148" t="s">
        <v>83</v>
      </c>
      <c r="T128">
        <v>0</v>
      </c>
      <c r="U128" s="148" t="s">
        <v>83</v>
      </c>
      <c r="V128" s="148" t="s">
        <v>83</v>
      </c>
      <c r="W128" s="148" t="s">
        <v>83</v>
      </c>
      <c r="X128">
        <v>0</v>
      </c>
      <c r="Y128">
        <v>0</v>
      </c>
      <c r="Z128" s="148" t="s">
        <v>83</v>
      </c>
      <c r="AA128" s="148" t="s">
        <v>83</v>
      </c>
      <c r="AB128" s="148" t="s">
        <v>83</v>
      </c>
      <c r="AC128" s="148" t="s">
        <v>83</v>
      </c>
      <c r="AD128" s="148" t="s">
        <v>83</v>
      </c>
      <c r="AE128">
        <v>0</v>
      </c>
      <c r="AF128" s="148" t="s">
        <v>83</v>
      </c>
      <c r="AG128">
        <v>0</v>
      </c>
      <c r="AH128" s="148" t="s">
        <v>83</v>
      </c>
      <c r="AI128" s="148" t="s">
        <v>83</v>
      </c>
      <c r="AJ128" s="148" t="s">
        <v>83</v>
      </c>
      <c r="AK128" s="148" t="s">
        <v>83</v>
      </c>
      <c r="AL128" s="148" t="s">
        <v>83</v>
      </c>
      <c r="AM128" s="148" t="s">
        <v>83</v>
      </c>
      <c r="AN128" s="148" t="s">
        <v>83</v>
      </c>
      <c r="AO128" s="148" t="s">
        <v>83</v>
      </c>
      <c r="AP128" s="148" t="s">
        <v>83</v>
      </c>
      <c r="AQ128" s="148" t="s">
        <v>83</v>
      </c>
      <c r="AR128" s="148" t="s">
        <v>83</v>
      </c>
      <c r="AS128">
        <v>0</v>
      </c>
      <c r="AT128" s="148" t="s">
        <v>83</v>
      </c>
      <c r="AU128" s="148" t="s">
        <v>83</v>
      </c>
      <c r="AV128">
        <v>0</v>
      </c>
      <c r="AW128">
        <v>0</v>
      </c>
      <c r="AX128" s="148" t="s">
        <v>83</v>
      </c>
    </row>
    <row r="129" spans="1:50" x14ac:dyDescent="0.15">
      <c r="A129">
        <v>1</v>
      </c>
      <c r="B129">
        <v>4</v>
      </c>
      <c r="C129">
        <v>1</v>
      </c>
      <c r="D129">
        <v>2</v>
      </c>
      <c r="E129">
        <v>0</v>
      </c>
      <c r="F129" s="148" t="s">
        <v>83</v>
      </c>
      <c r="G129" s="148" t="s">
        <v>83</v>
      </c>
      <c r="H129">
        <v>0</v>
      </c>
      <c r="I129">
        <v>0</v>
      </c>
      <c r="J129">
        <v>0</v>
      </c>
      <c r="K129">
        <v>0</v>
      </c>
      <c r="L129">
        <v>0</v>
      </c>
      <c r="M129" s="148" t="s">
        <v>83</v>
      </c>
      <c r="N129" s="148" t="s">
        <v>83</v>
      </c>
      <c r="O129" s="148" t="s">
        <v>83</v>
      </c>
      <c r="P129" s="148" t="s">
        <v>83</v>
      </c>
      <c r="Q129" s="148" t="s">
        <v>83</v>
      </c>
      <c r="R129" s="148" t="s">
        <v>83</v>
      </c>
      <c r="S129" s="148" t="s">
        <v>83</v>
      </c>
      <c r="T129">
        <v>0</v>
      </c>
      <c r="U129" s="148" t="s">
        <v>83</v>
      </c>
      <c r="V129" s="148" t="s">
        <v>83</v>
      </c>
      <c r="W129" s="148" t="s">
        <v>83</v>
      </c>
      <c r="X129">
        <v>0</v>
      </c>
      <c r="Y129">
        <v>0</v>
      </c>
      <c r="Z129" s="148" t="s">
        <v>83</v>
      </c>
      <c r="AA129" s="148" t="s">
        <v>83</v>
      </c>
      <c r="AB129" s="148" t="s">
        <v>83</v>
      </c>
      <c r="AC129" s="148" t="s">
        <v>83</v>
      </c>
      <c r="AD129" s="148" t="s">
        <v>83</v>
      </c>
      <c r="AE129">
        <v>0</v>
      </c>
      <c r="AF129" s="148" t="s">
        <v>83</v>
      </c>
      <c r="AG129">
        <v>0</v>
      </c>
      <c r="AH129" s="148" t="s">
        <v>83</v>
      </c>
      <c r="AI129" s="148" t="s">
        <v>83</v>
      </c>
      <c r="AJ129" s="148" t="s">
        <v>83</v>
      </c>
      <c r="AK129" s="148" t="s">
        <v>83</v>
      </c>
      <c r="AL129" s="148" t="s">
        <v>83</v>
      </c>
      <c r="AM129" s="148" t="s">
        <v>83</v>
      </c>
      <c r="AN129" s="148" t="s">
        <v>83</v>
      </c>
      <c r="AO129" s="148" t="s">
        <v>83</v>
      </c>
      <c r="AP129" s="148" t="s">
        <v>83</v>
      </c>
      <c r="AQ129" s="148" t="s">
        <v>83</v>
      </c>
      <c r="AR129" s="148" t="s">
        <v>83</v>
      </c>
      <c r="AS129">
        <v>0</v>
      </c>
      <c r="AT129" s="148" t="s">
        <v>83</v>
      </c>
      <c r="AU129" s="148" t="s">
        <v>83</v>
      </c>
      <c r="AV129">
        <v>0</v>
      </c>
      <c r="AW129">
        <v>0</v>
      </c>
      <c r="AX129" s="148" t="s">
        <v>83</v>
      </c>
    </row>
    <row r="130" spans="1:50" x14ac:dyDescent="0.15">
      <c r="A130">
        <v>1</v>
      </c>
      <c r="B130">
        <v>4</v>
      </c>
      <c r="C130">
        <v>1</v>
      </c>
      <c r="D130">
        <v>3</v>
      </c>
      <c r="E130">
        <v>0</v>
      </c>
      <c r="F130" s="148" t="s">
        <v>83</v>
      </c>
      <c r="G130" s="148" t="s">
        <v>83</v>
      </c>
      <c r="H130">
        <v>159</v>
      </c>
      <c r="I130">
        <v>0</v>
      </c>
      <c r="J130">
        <v>0</v>
      </c>
      <c r="K130">
        <v>0</v>
      </c>
      <c r="L130">
        <v>0</v>
      </c>
      <c r="M130" s="148" t="s">
        <v>83</v>
      </c>
      <c r="N130" s="148" t="s">
        <v>83</v>
      </c>
      <c r="O130" s="148" t="s">
        <v>83</v>
      </c>
      <c r="P130" s="148" t="s">
        <v>83</v>
      </c>
      <c r="Q130" s="148" t="s">
        <v>83</v>
      </c>
      <c r="R130" s="148" t="s">
        <v>678</v>
      </c>
      <c r="S130" s="148" t="s">
        <v>83</v>
      </c>
      <c r="T130">
        <v>0</v>
      </c>
      <c r="U130" s="148" t="s">
        <v>83</v>
      </c>
      <c r="V130" s="148" t="s">
        <v>83</v>
      </c>
      <c r="W130" s="148" t="s">
        <v>83</v>
      </c>
      <c r="X130">
        <v>1</v>
      </c>
      <c r="Y130">
        <v>1</v>
      </c>
      <c r="Z130" s="148" t="s">
        <v>83</v>
      </c>
      <c r="AA130" s="148" t="s">
        <v>83</v>
      </c>
      <c r="AB130" s="148" t="s">
        <v>83</v>
      </c>
      <c r="AC130" s="148" t="s">
        <v>83</v>
      </c>
      <c r="AD130" s="148" t="s">
        <v>83</v>
      </c>
      <c r="AE130">
        <v>0</v>
      </c>
      <c r="AF130" s="148" t="s">
        <v>83</v>
      </c>
      <c r="AG130">
        <v>0</v>
      </c>
      <c r="AH130" s="148" t="s">
        <v>83</v>
      </c>
      <c r="AI130" s="148" t="s">
        <v>83</v>
      </c>
      <c r="AJ130" s="148" t="s">
        <v>83</v>
      </c>
      <c r="AK130" s="148" t="s">
        <v>83</v>
      </c>
      <c r="AL130" s="148" t="s">
        <v>83</v>
      </c>
      <c r="AM130" s="148" t="s">
        <v>83</v>
      </c>
      <c r="AN130" s="148" t="s">
        <v>83</v>
      </c>
      <c r="AO130" s="148" t="s">
        <v>83</v>
      </c>
      <c r="AP130" s="148" t="s">
        <v>83</v>
      </c>
      <c r="AQ130" s="148" t="s">
        <v>83</v>
      </c>
      <c r="AR130" s="148" t="s">
        <v>83</v>
      </c>
      <c r="AS130">
        <v>0</v>
      </c>
      <c r="AT130" s="148" t="s">
        <v>83</v>
      </c>
      <c r="AU130" s="148" t="s">
        <v>83</v>
      </c>
      <c r="AV130">
        <v>0</v>
      </c>
      <c r="AW130">
        <v>0</v>
      </c>
      <c r="AX130" s="148" t="s">
        <v>83</v>
      </c>
    </row>
    <row r="131" spans="1:50" x14ac:dyDescent="0.15">
      <c r="A131">
        <v>1</v>
      </c>
      <c r="B131">
        <v>4</v>
      </c>
      <c r="C131">
        <v>1</v>
      </c>
      <c r="D131">
        <v>4</v>
      </c>
      <c r="E131">
        <v>0</v>
      </c>
      <c r="F131" s="148" t="s">
        <v>83</v>
      </c>
      <c r="G131" s="148" t="s">
        <v>83</v>
      </c>
      <c r="H131">
        <v>204</v>
      </c>
      <c r="I131">
        <v>0</v>
      </c>
      <c r="J131">
        <v>0</v>
      </c>
      <c r="K131">
        <v>0</v>
      </c>
      <c r="L131">
        <v>0</v>
      </c>
      <c r="M131" s="148" t="s">
        <v>83</v>
      </c>
      <c r="N131" s="148" t="s">
        <v>83</v>
      </c>
      <c r="O131" s="148" t="s">
        <v>83</v>
      </c>
      <c r="P131" s="148" t="s">
        <v>83</v>
      </c>
      <c r="Q131" s="148" t="s">
        <v>83</v>
      </c>
      <c r="R131" s="148" t="s">
        <v>679</v>
      </c>
      <c r="S131" s="148" t="s">
        <v>83</v>
      </c>
      <c r="T131">
        <v>0</v>
      </c>
      <c r="U131" s="148" t="s">
        <v>83</v>
      </c>
      <c r="V131" s="148" t="s">
        <v>83</v>
      </c>
      <c r="W131" s="148" t="s">
        <v>83</v>
      </c>
      <c r="X131">
        <v>1</v>
      </c>
      <c r="Y131">
        <v>1</v>
      </c>
      <c r="Z131" s="148" t="s">
        <v>83</v>
      </c>
      <c r="AA131" s="148" t="s">
        <v>83</v>
      </c>
      <c r="AB131" s="148" t="s">
        <v>83</v>
      </c>
      <c r="AC131" s="148" t="s">
        <v>83</v>
      </c>
      <c r="AD131" s="148" t="s">
        <v>83</v>
      </c>
      <c r="AE131">
        <v>0</v>
      </c>
      <c r="AF131" s="148" t="s">
        <v>83</v>
      </c>
      <c r="AG131">
        <v>0</v>
      </c>
      <c r="AH131" s="148" t="s">
        <v>83</v>
      </c>
      <c r="AI131" s="148" t="s">
        <v>83</v>
      </c>
      <c r="AJ131" s="148" t="s">
        <v>83</v>
      </c>
      <c r="AK131" s="148" t="s">
        <v>83</v>
      </c>
      <c r="AL131" s="148" t="s">
        <v>83</v>
      </c>
      <c r="AM131" s="148" t="s">
        <v>83</v>
      </c>
      <c r="AN131" s="148" t="s">
        <v>83</v>
      </c>
      <c r="AO131" s="148" t="s">
        <v>83</v>
      </c>
      <c r="AP131" s="148" t="s">
        <v>83</v>
      </c>
      <c r="AQ131" s="148" t="s">
        <v>83</v>
      </c>
      <c r="AR131" s="148" t="s">
        <v>83</v>
      </c>
      <c r="AS131">
        <v>0</v>
      </c>
      <c r="AT131" s="148" t="s">
        <v>83</v>
      </c>
      <c r="AU131" s="148" t="s">
        <v>83</v>
      </c>
      <c r="AV131">
        <v>0</v>
      </c>
      <c r="AW131">
        <v>0</v>
      </c>
      <c r="AX131" s="148" t="s">
        <v>83</v>
      </c>
    </row>
    <row r="132" spans="1:50" x14ac:dyDescent="0.15">
      <c r="A132">
        <v>1</v>
      </c>
      <c r="B132">
        <v>4</v>
      </c>
      <c r="C132">
        <v>1</v>
      </c>
      <c r="D132">
        <v>5</v>
      </c>
      <c r="E132">
        <v>0</v>
      </c>
      <c r="F132" s="148" t="s">
        <v>83</v>
      </c>
      <c r="G132" s="148" t="s">
        <v>83</v>
      </c>
      <c r="H132">
        <v>180</v>
      </c>
      <c r="I132">
        <v>0</v>
      </c>
      <c r="J132">
        <v>0</v>
      </c>
      <c r="K132">
        <v>0</v>
      </c>
      <c r="L132">
        <v>0</v>
      </c>
      <c r="M132" s="148" t="s">
        <v>83</v>
      </c>
      <c r="N132" s="148" t="s">
        <v>83</v>
      </c>
      <c r="O132" s="148" t="s">
        <v>83</v>
      </c>
      <c r="P132" s="148" t="s">
        <v>83</v>
      </c>
      <c r="Q132" s="148" t="s">
        <v>83</v>
      </c>
      <c r="R132" s="148" t="s">
        <v>680</v>
      </c>
      <c r="S132" s="148" t="s">
        <v>83</v>
      </c>
      <c r="T132">
        <v>0</v>
      </c>
      <c r="U132" s="148" t="s">
        <v>83</v>
      </c>
      <c r="V132" s="148" t="s">
        <v>83</v>
      </c>
      <c r="W132" s="148" t="s">
        <v>83</v>
      </c>
      <c r="X132">
        <v>1</v>
      </c>
      <c r="Y132">
        <v>1</v>
      </c>
      <c r="Z132" s="148" t="s">
        <v>83</v>
      </c>
      <c r="AA132" s="148" t="s">
        <v>83</v>
      </c>
      <c r="AB132" s="148" t="s">
        <v>83</v>
      </c>
      <c r="AC132" s="148" t="s">
        <v>83</v>
      </c>
      <c r="AD132" s="148" t="s">
        <v>83</v>
      </c>
      <c r="AE132">
        <v>0</v>
      </c>
      <c r="AF132" s="148" t="s">
        <v>83</v>
      </c>
      <c r="AG132">
        <v>0</v>
      </c>
      <c r="AH132" s="148" t="s">
        <v>83</v>
      </c>
      <c r="AI132" s="148" t="s">
        <v>83</v>
      </c>
      <c r="AJ132" s="148" t="s">
        <v>83</v>
      </c>
      <c r="AK132" s="148" t="s">
        <v>83</v>
      </c>
      <c r="AL132" s="148" t="s">
        <v>83</v>
      </c>
      <c r="AM132" s="148" t="s">
        <v>83</v>
      </c>
      <c r="AN132" s="148" t="s">
        <v>83</v>
      </c>
      <c r="AO132" s="148" t="s">
        <v>83</v>
      </c>
      <c r="AP132" s="148" t="s">
        <v>83</v>
      </c>
      <c r="AQ132" s="148" t="s">
        <v>83</v>
      </c>
      <c r="AR132" s="148" t="s">
        <v>83</v>
      </c>
      <c r="AS132">
        <v>0</v>
      </c>
      <c r="AT132" s="148" t="s">
        <v>83</v>
      </c>
      <c r="AU132" s="148" t="s">
        <v>83</v>
      </c>
      <c r="AV132">
        <v>0</v>
      </c>
      <c r="AW132">
        <v>0</v>
      </c>
      <c r="AX132" s="148" t="s">
        <v>83</v>
      </c>
    </row>
    <row r="133" spans="1:50" x14ac:dyDescent="0.15">
      <c r="A133">
        <v>1</v>
      </c>
      <c r="B133">
        <v>4</v>
      </c>
      <c r="C133">
        <v>1</v>
      </c>
      <c r="D133">
        <v>6</v>
      </c>
      <c r="E133">
        <v>0</v>
      </c>
      <c r="F133" s="148" t="s">
        <v>83</v>
      </c>
      <c r="G133" s="148" t="s">
        <v>83</v>
      </c>
      <c r="H133">
        <v>0</v>
      </c>
      <c r="I133">
        <v>0</v>
      </c>
      <c r="J133">
        <v>0</v>
      </c>
      <c r="K133">
        <v>0</v>
      </c>
      <c r="L133">
        <v>0</v>
      </c>
      <c r="M133" s="148" t="s">
        <v>83</v>
      </c>
      <c r="N133" s="148" t="s">
        <v>83</v>
      </c>
      <c r="O133" s="148" t="s">
        <v>83</v>
      </c>
      <c r="P133" s="148" t="s">
        <v>83</v>
      </c>
      <c r="Q133" s="148" t="s">
        <v>83</v>
      </c>
      <c r="R133" s="148" t="s">
        <v>83</v>
      </c>
      <c r="S133" s="148" t="s">
        <v>83</v>
      </c>
      <c r="T133">
        <v>0</v>
      </c>
      <c r="U133" s="148" t="s">
        <v>83</v>
      </c>
      <c r="V133" s="148" t="s">
        <v>83</v>
      </c>
      <c r="W133" s="148" t="s">
        <v>83</v>
      </c>
      <c r="X133">
        <v>0</v>
      </c>
      <c r="Y133">
        <v>0</v>
      </c>
      <c r="Z133" s="148" t="s">
        <v>83</v>
      </c>
      <c r="AA133" s="148" t="s">
        <v>83</v>
      </c>
      <c r="AB133" s="148" t="s">
        <v>83</v>
      </c>
      <c r="AC133" s="148" t="s">
        <v>83</v>
      </c>
      <c r="AD133" s="148" t="s">
        <v>83</v>
      </c>
      <c r="AE133">
        <v>0</v>
      </c>
      <c r="AF133" s="148" t="s">
        <v>83</v>
      </c>
      <c r="AG133">
        <v>0</v>
      </c>
      <c r="AH133" s="148" t="s">
        <v>83</v>
      </c>
      <c r="AI133" s="148" t="s">
        <v>83</v>
      </c>
      <c r="AJ133" s="148" t="s">
        <v>83</v>
      </c>
      <c r="AK133" s="148" t="s">
        <v>83</v>
      </c>
      <c r="AL133" s="148" t="s">
        <v>83</v>
      </c>
      <c r="AM133" s="148" t="s">
        <v>83</v>
      </c>
      <c r="AN133" s="148" t="s">
        <v>83</v>
      </c>
      <c r="AO133" s="148" t="s">
        <v>83</v>
      </c>
      <c r="AP133" s="148" t="s">
        <v>83</v>
      </c>
      <c r="AQ133" s="148" t="s">
        <v>83</v>
      </c>
      <c r="AR133" s="148" t="s">
        <v>83</v>
      </c>
      <c r="AS133">
        <v>0</v>
      </c>
      <c r="AT133" s="148" t="s">
        <v>83</v>
      </c>
      <c r="AU133" s="148" t="s">
        <v>83</v>
      </c>
      <c r="AV133">
        <v>0</v>
      </c>
      <c r="AW133">
        <v>0</v>
      </c>
      <c r="AX133" s="148" t="s">
        <v>83</v>
      </c>
    </row>
    <row r="134" spans="1:50" x14ac:dyDescent="0.15">
      <c r="A134">
        <v>1</v>
      </c>
      <c r="B134">
        <v>4</v>
      </c>
      <c r="C134">
        <v>1</v>
      </c>
      <c r="D134">
        <v>7</v>
      </c>
      <c r="E134">
        <v>0</v>
      </c>
      <c r="F134" s="148" t="s">
        <v>83</v>
      </c>
      <c r="G134" s="148" t="s">
        <v>83</v>
      </c>
      <c r="H134">
        <v>0</v>
      </c>
      <c r="I134">
        <v>0</v>
      </c>
      <c r="J134">
        <v>0</v>
      </c>
      <c r="K134">
        <v>0</v>
      </c>
      <c r="L134">
        <v>0</v>
      </c>
      <c r="M134" s="148" t="s">
        <v>83</v>
      </c>
      <c r="N134" s="148" t="s">
        <v>83</v>
      </c>
      <c r="O134" s="148" t="s">
        <v>83</v>
      </c>
      <c r="P134" s="148" t="s">
        <v>83</v>
      </c>
      <c r="Q134" s="148" t="s">
        <v>83</v>
      </c>
      <c r="R134" s="148" t="s">
        <v>83</v>
      </c>
      <c r="S134" s="148" t="s">
        <v>83</v>
      </c>
      <c r="T134">
        <v>0</v>
      </c>
      <c r="U134" s="148" t="s">
        <v>83</v>
      </c>
      <c r="V134" s="148" t="s">
        <v>83</v>
      </c>
      <c r="W134" s="148" t="s">
        <v>83</v>
      </c>
      <c r="X134">
        <v>0</v>
      </c>
      <c r="Y134">
        <v>0</v>
      </c>
      <c r="Z134" s="148" t="s">
        <v>83</v>
      </c>
      <c r="AA134" s="148" t="s">
        <v>83</v>
      </c>
      <c r="AB134" s="148" t="s">
        <v>83</v>
      </c>
      <c r="AC134" s="148" t="s">
        <v>83</v>
      </c>
      <c r="AD134" s="148" t="s">
        <v>83</v>
      </c>
      <c r="AE134">
        <v>0</v>
      </c>
      <c r="AF134" s="148" t="s">
        <v>83</v>
      </c>
      <c r="AG134">
        <v>0</v>
      </c>
      <c r="AH134" s="148" t="s">
        <v>83</v>
      </c>
      <c r="AI134" s="148" t="s">
        <v>83</v>
      </c>
      <c r="AJ134" s="148" t="s">
        <v>83</v>
      </c>
      <c r="AK134" s="148" t="s">
        <v>83</v>
      </c>
      <c r="AL134" s="148" t="s">
        <v>83</v>
      </c>
      <c r="AM134" s="148" t="s">
        <v>83</v>
      </c>
      <c r="AN134" s="148" t="s">
        <v>83</v>
      </c>
      <c r="AO134" s="148" t="s">
        <v>83</v>
      </c>
      <c r="AP134" s="148" t="s">
        <v>83</v>
      </c>
      <c r="AQ134" s="148" t="s">
        <v>83</v>
      </c>
      <c r="AR134" s="148" t="s">
        <v>83</v>
      </c>
      <c r="AS134">
        <v>0</v>
      </c>
      <c r="AT134" s="148" t="s">
        <v>83</v>
      </c>
      <c r="AU134" s="148" t="s">
        <v>83</v>
      </c>
      <c r="AV134">
        <v>0</v>
      </c>
      <c r="AW134">
        <v>0</v>
      </c>
      <c r="AX134" s="148" t="s">
        <v>83</v>
      </c>
    </row>
    <row r="135" spans="1:50" x14ac:dyDescent="0.15">
      <c r="A135">
        <v>1</v>
      </c>
      <c r="B135">
        <v>4</v>
      </c>
      <c r="C135">
        <v>2</v>
      </c>
      <c r="D135">
        <v>1</v>
      </c>
      <c r="E135">
        <v>0</v>
      </c>
      <c r="F135" s="148" t="s">
        <v>83</v>
      </c>
      <c r="G135" s="148" t="s">
        <v>83</v>
      </c>
      <c r="H135">
        <v>0</v>
      </c>
      <c r="I135">
        <v>0</v>
      </c>
      <c r="J135">
        <v>0</v>
      </c>
      <c r="K135">
        <v>0</v>
      </c>
      <c r="L135">
        <v>0</v>
      </c>
      <c r="M135" s="148" t="s">
        <v>83</v>
      </c>
      <c r="N135" s="148" t="s">
        <v>83</v>
      </c>
      <c r="O135" s="148" t="s">
        <v>83</v>
      </c>
      <c r="P135" s="148" t="s">
        <v>83</v>
      </c>
      <c r="Q135" s="148" t="s">
        <v>83</v>
      </c>
      <c r="R135" s="148" t="s">
        <v>83</v>
      </c>
      <c r="S135" s="148" t="s">
        <v>83</v>
      </c>
      <c r="T135">
        <v>0</v>
      </c>
      <c r="U135" s="148" t="s">
        <v>83</v>
      </c>
      <c r="V135" s="148" t="s">
        <v>83</v>
      </c>
      <c r="W135" s="148" t="s">
        <v>83</v>
      </c>
      <c r="X135">
        <v>0</v>
      </c>
      <c r="Y135">
        <v>0</v>
      </c>
      <c r="Z135" s="148" t="s">
        <v>83</v>
      </c>
      <c r="AA135" s="148" t="s">
        <v>83</v>
      </c>
      <c r="AB135" s="148" t="s">
        <v>83</v>
      </c>
      <c r="AC135" s="148" t="s">
        <v>83</v>
      </c>
      <c r="AD135" s="148" t="s">
        <v>83</v>
      </c>
      <c r="AE135">
        <v>0</v>
      </c>
      <c r="AF135" s="148" t="s">
        <v>83</v>
      </c>
      <c r="AG135">
        <v>0</v>
      </c>
      <c r="AH135" s="148" t="s">
        <v>83</v>
      </c>
      <c r="AI135" s="148" t="s">
        <v>83</v>
      </c>
      <c r="AJ135" s="148" t="s">
        <v>83</v>
      </c>
      <c r="AK135" s="148" t="s">
        <v>83</v>
      </c>
      <c r="AL135" s="148" t="s">
        <v>83</v>
      </c>
      <c r="AM135" s="148" t="s">
        <v>83</v>
      </c>
      <c r="AN135" s="148" t="s">
        <v>83</v>
      </c>
      <c r="AO135" s="148" t="s">
        <v>83</v>
      </c>
      <c r="AP135" s="148" t="s">
        <v>83</v>
      </c>
      <c r="AQ135" s="148" t="s">
        <v>83</v>
      </c>
      <c r="AR135" s="148" t="s">
        <v>83</v>
      </c>
      <c r="AS135">
        <v>0</v>
      </c>
      <c r="AT135" s="148" t="s">
        <v>83</v>
      </c>
      <c r="AU135" s="148" t="s">
        <v>83</v>
      </c>
      <c r="AV135">
        <v>0</v>
      </c>
      <c r="AW135">
        <v>0</v>
      </c>
      <c r="AX135" s="148" t="s">
        <v>83</v>
      </c>
    </row>
    <row r="136" spans="1:50" x14ac:dyDescent="0.15">
      <c r="A136">
        <v>1</v>
      </c>
      <c r="B136">
        <v>4</v>
      </c>
      <c r="C136">
        <v>2</v>
      </c>
      <c r="D136">
        <v>2</v>
      </c>
      <c r="E136">
        <v>0</v>
      </c>
      <c r="F136" s="148" t="s">
        <v>83</v>
      </c>
      <c r="G136" s="148" t="s">
        <v>83</v>
      </c>
      <c r="H136">
        <v>181</v>
      </c>
      <c r="I136">
        <v>0</v>
      </c>
      <c r="J136">
        <v>0</v>
      </c>
      <c r="K136">
        <v>0</v>
      </c>
      <c r="L136">
        <v>0</v>
      </c>
      <c r="M136" s="148" t="s">
        <v>83</v>
      </c>
      <c r="N136" s="148" t="s">
        <v>83</v>
      </c>
      <c r="O136" s="148" t="s">
        <v>83</v>
      </c>
      <c r="P136" s="148" t="s">
        <v>83</v>
      </c>
      <c r="Q136" s="148" t="s">
        <v>83</v>
      </c>
      <c r="R136" s="148" t="s">
        <v>681</v>
      </c>
      <c r="S136" s="148" t="s">
        <v>83</v>
      </c>
      <c r="T136">
        <v>0</v>
      </c>
      <c r="U136" s="148" t="s">
        <v>83</v>
      </c>
      <c r="V136" s="148" t="s">
        <v>83</v>
      </c>
      <c r="W136" s="148" t="s">
        <v>83</v>
      </c>
      <c r="X136">
        <v>1</v>
      </c>
      <c r="Y136">
        <v>1</v>
      </c>
      <c r="Z136" s="148" t="s">
        <v>83</v>
      </c>
      <c r="AA136" s="148" t="s">
        <v>83</v>
      </c>
      <c r="AB136" s="148" t="s">
        <v>83</v>
      </c>
      <c r="AC136" s="148" t="s">
        <v>83</v>
      </c>
      <c r="AD136" s="148" t="s">
        <v>83</v>
      </c>
      <c r="AE136">
        <v>0</v>
      </c>
      <c r="AF136" s="148" t="s">
        <v>83</v>
      </c>
      <c r="AG136">
        <v>0</v>
      </c>
      <c r="AH136" s="148" t="s">
        <v>83</v>
      </c>
      <c r="AI136" s="148" t="s">
        <v>83</v>
      </c>
      <c r="AJ136" s="148" t="s">
        <v>83</v>
      </c>
      <c r="AK136" s="148" t="s">
        <v>83</v>
      </c>
      <c r="AL136" s="148" t="s">
        <v>83</v>
      </c>
      <c r="AM136" s="148" t="s">
        <v>83</v>
      </c>
      <c r="AN136" s="148" t="s">
        <v>83</v>
      </c>
      <c r="AO136" s="148" t="s">
        <v>83</v>
      </c>
      <c r="AP136" s="148" t="s">
        <v>83</v>
      </c>
      <c r="AQ136" s="148" t="s">
        <v>83</v>
      </c>
      <c r="AR136" s="148" t="s">
        <v>83</v>
      </c>
      <c r="AS136">
        <v>0</v>
      </c>
      <c r="AT136" s="148" t="s">
        <v>83</v>
      </c>
      <c r="AU136" s="148" t="s">
        <v>83</v>
      </c>
      <c r="AV136">
        <v>0</v>
      </c>
      <c r="AW136">
        <v>0</v>
      </c>
      <c r="AX136" s="148" t="s">
        <v>83</v>
      </c>
    </row>
    <row r="137" spans="1:50" x14ac:dyDescent="0.15">
      <c r="A137">
        <v>1</v>
      </c>
      <c r="B137">
        <v>4</v>
      </c>
      <c r="C137">
        <v>2</v>
      </c>
      <c r="D137">
        <v>3</v>
      </c>
      <c r="E137">
        <v>0</v>
      </c>
      <c r="F137" s="148" t="s">
        <v>83</v>
      </c>
      <c r="G137" s="148" t="s">
        <v>83</v>
      </c>
      <c r="H137">
        <v>291</v>
      </c>
      <c r="I137">
        <v>0</v>
      </c>
      <c r="J137">
        <v>0</v>
      </c>
      <c r="K137">
        <v>0</v>
      </c>
      <c r="L137">
        <v>0</v>
      </c>
      <c r="M137" s="148" t="s">
        <v>83</v>
      </c>
      <c r="N137" s="148" t="s">
        <v>83</v>
      </c>
      <c r="O137" s="148" t="s">
        <v>83</v>
      </c>
      <c r="P137" s="148" t="s">
        <v>83</v>
      </c>
      <c r="Q137" s="148" t="s">
        <v>83</v>
      </c>
      <c r="R137" s="148" t="s">
        <v>682</v>
      </c>
      <c r="S137" s="148" t="s">
        <v>83</v>
      </c>
      <c r="T137">
        <v>0</v>
      </c>
      <c r="U137" s="148" t="s">
        <v>83</v>
      </c>
      <c r="V137" s="148" t="s">
        <v>83</v>
      </c>
      <c r="W137" s="148" t="s">
        <v>83</v>
      </c>
      <c r="X137">
        <v>1</v>
      </c>
      <c r="Y137">
        <v>1</v>
      </c>
      <c r="Z137" s="148" t="s">
        <v>83</v>
      </c>
      <c r="AA137" s="148" t="s">
        <v>83</v>
      </c>
      <c r="AB137" s="148" t="s">
        <v>83</v>
      </c>
      <c r="AC137" s="148" t="s">
        <v>83</v>
      </c>
      <c r="AD137" s="148" t="s">
        <v>83</v>
      </c>
      <c r="AE137">
        <v>0</v>
      </c>
      <c r="AF137" s="148" t="s">
        <v>83</v>
      </c>
      <c r="AG137">
        <v>0</v>
      </c>
      <c r="AH137" s="148" t="s">
        <v>83</v>
      </c>
      <c r="AI137" s="148" t="s">
        <v>83</v>
      </c>
      <c r="AJ137" s="148" t="s">
        <v>83</v>
      </c>
      <c r="AK137" s="148" t="s">
        <v>83</v>
      </c>
      <c r="AL137" s="148" t="s">
        <v>83</v>
      </c>
      <c r="AM137" s="148" t="s">
        <v>83</v>
      </c>
      <c r="AN137" s="148" t="s">
        <v>83</v>
      </c>
      <c r="AO137" s="148" t="s">
        <v>83</v>
      </c>
      <c r="AP137" s="148" t="s">
        <v>83</v>
      </c>
      <c r="AQ137" s="148" t="s">
        <v>83</v>
      </c>
      <c r="AR137" s="148" t="s">
        <v>83</v>
      </c>
      <c r="AS137">
        <v>0</v>
      </c>
      <c r="AT137" s="148" t="s">
        <v>83</v>
      </c>
      <c r="AU137" s="148" t="s">
        <v>83</v>
      </c>
      <c r="AV137">
        <v>0</v>
      </c>
      <c r="AW137">
        <v>0</v>
      </c>
      <c r="AX137" s="148" t="s">
        <v>83</v>
      </c>
    </row>
    <row r="138" spans="1:50" x14ac:dyDescent="0.15">
      <c r="A138">
        <v>1</v>
      </c>
      <c r="B138">
        <v>4</v>
      </c>
      <c r="C138">
        <v>2</v>
      </c>
      <c r="D138">
        <v>4</v>
      </c>
      <c r="E138">
        <v>0</v>
      </c>
      <c r="F138" s="148" t="s">
        <v>83</v>
      </c>
      <c r="G138" s="148" t="s">
        <v>83</v>
      </c>
      <c r="H138">
        <v>177</v>
      </c>
      <c r="I138">
        <v>0</v>
      </c>
      <c r="J138">
        <v>0</v>
      </c>
      <c r="K138">
        <v>0</v>
      </c>
      <c r="L138">
        <v>0</v>
      </c>
      <c r="M138" s="148" t="s">
        <v>83</v>
      </c>
      <c r="N138" s="148" t="s">
        <v>83</v>
      </c>
      <c r="O138" s="148" t="s">
        <v>83</v>
      </c>
      <c r="P138" s="148" t="s">
        <v>83</v>
      </c>
      <c r="Q138" s="148" t="s">
        <v>83</v>
      </c>
      <c r="R138" s="148" t="s">
        <v>683</v>
      </c>
      <c r="S138" s="148" t="s">
        <v>83</v>
      </c>
      <c r="T138">
        <v>0</v>
      </c>
      <c r="U138" s="148" t="s">
        <v>83</v>
      </c>
      <c r="V138" s="148" t="s">
        <v>83</v>
      </c>
      <c r="W138" s="148" t="s">
        <v>83</v>
      </c>
      <c r="X138">
        <v>1</v>
      </c>
      <c r="Y138">
        <v>1</v>
      </c>
      <c r="Z138" s="148" t="s">
        <v>83</v>
      </c>
      <c r="AA138" s="148" t="s">
        <v>83</v>
      </c>
      <c r="AB138" s="148" t="s">
        <v>83</v>
      </c>
      <c r="AC138" s="148" t="s">
        <v>83</v>
      </c>
      <c r="AD138" s="148" t="s">
        <v>83</v>
      </c>
      <c r="AE138">
        <v>0</v>
      </c>
      <c r="AF138" s="148" t="s">
        <v>83</v>
      </c>
      <c r="AG138">
        <v>0</v>
      </c>
      <c r="AH138" s="148" t="s">
        <v>83</v>
      </c>
      <c r="AI138" s="148" t="s">
        <v>83</v>
      </c>
      <c r="AJ138" s="148" t="s">
        <v>83</v>
      </c>
      <c r="AK138" s="148" t="s">
        <v>83</v>
      </c>
      <c r="AL138" s="148" t="s">
        <v>83</v>
      </c>
      <c r="AM138" s="148" t="s">
        <v>83</v>
      </c>
      <c r="AN138" s="148" t="s">
        <v>83</v>
      </c>
      <c r="AO138" s="148" t="s">
        <v>83</v>
      </c>
      <c r="AP138" s="148" t="s">
        <v>83</v>
      </c>
      <c r="AQ138" s="148" t="s">
        <v>83</v>
      </c>
      <c r="AR138" s="148" t="s">
        <v>83</v>
      </c>
      <c r="AS138">
        <v>0</v>
      </c>
      <c r="AT138" s="148" t="s">
        <v>83</v>
      </c>
      <c r="AU138" s="148" t="s">
        <v>83</v>
      </c>
      <c r="AV138">
        <v>0</v>
      </c>
      <c r="AW138">
        <v>0</v>
      </c>
      <c r="AX138" s="148" t="s">
        <v>83</v>
      </c>
    </row>
    <row r="139" spans="1:50" x14ac:dyDescent="0.15">
      <c r="A139">
        <v>1</v>
      </c>
      <c r="B139">
        <v>4</v>
      </c>
      <c r="C139">
        <v>2</v>
      </c>
      <c r="D139">
        <v>5</v>
      </c>
      <c r="E139">
        <v>0</v>
      </c>
      <c r="F139" s="148" t="s">
        <v>83</v>
      </c>
      <c r="G139" s="148" t="s">
        <v>83</v>
      </c>
      <c r="H139">
        <v>355</v>
      </c>
      <c r="I139">
        <v>0</v>
      </c>
      <c r="J139">
        <v>0</v>
      </c>
      <c r="K139">
        <v>0</v>
      </c>
      <c r="L139">
        <v>0</v>
      </c>
      <c r="M139" s="148" t="s">
        <v>83</v>
      </c>
      <c r="N139" s="148" t="s">
        <v>83</v>
      </c>
      <c r="O139" s="148" t="s">
        <v>83</v>
      </c>
      <c r="P139" s="148" t="s">
        <v>83</v>
      </c>
      <c r="Q139" s="148" t="s">
        <v>83</v>
      </c>
      <c r="R139" s="148" t="s">
        <v>684</v>
      </c>
      <c r="S139" s="148" t="s">
        <v>83</v>
      </c>
      <c r="T139">
        <v>0</v>
      </c>
      <c r="U139" s="148" t="s">
        <v>83</v>
      </c>
      <c r="V139" s="148" t="s">
        <v>83</v>
      </c>
      <c r="W139" s="148" t="s">
        <v>83</v>
      </c>
      <c r="X139">
        <v>1</v>
      </c>
      <c r="Y139">
        <v>1</v>
      </c>
      <c r="Z139" s="148" t="s">
        <v>83</v>
      </c>
      <c r="AA139" s="148" t="s">
        <v>83</v>
      </c>
      <c r="AB139" s="148" t="s">
        <v>83</v>
      </c>
      <c r="AC139" s="148" t="s">
        <v>83</v>
      </c>
      <c r="AD139" s="148" t="s">
        <v>83</v>
      </c>
      <c r="AE139">
        <v>0</v>
      </c>
      <c r="AF139" s="148" t="s">
        <v>83</v>
      </c>
      <c r="AG139">
        <v>0</v>
      </c>
      <c r="AH139" s="148" t="s">
        <v>83</v>
      </c>
      <c r="AI139" s="148" t="s">
        <v>83</v>
      </c>
      <c r="AJ139" s="148" t="s">
        <v>83</v>
      </c>
      <c r="AK139" s="148" t="s">
        <v>83</v>
      </c>
      <c r="AL139" s="148" t="s">
        <v>83</v>
      </c>
      <c r="AM139" s="148" t="s">
        <v>83</v>
      </c>
      <c r="AN139" s="148" t="s">
        <v>83</v>
      </c>
      <c r="AO139" s="148" t="s">
        <v>83</v>
      </c>
      <c r="AP139" s="148" t="s">
        <v>83</v>
      </c>
      <c r="AQ139" s="148" t="s">
        <v>83</v>
      </c>
      <c r="AR139" s="148" t="s">
        <v>83</v>
      </c>
      <c r="AS139">
        <v>0</v>
      </c>
      <c r="AT139" s="148" t="s">
        <v>83</v>
      </c>
      <c r="AU139" s="148" t="s">
        <v>83</v>
      </c>
      <c r="AV139">
        <v>0</v>
      </c>
      <c r="AW139">
        <v>0</v>
      </c>
      <c r="AX139" s="148" t="s">
        <v>83</v>
      </c>
    </row>
    <row r="140" spans="1:50" x14ac:dyDescent="0.15">
      <c r="A140">
        <v>1</v>
      </c>
      <c r="B140">
        <v>4</v>
      </c>
      <c r="C140">
        <v>2</v>
      </c>
      <c r="D140">
        <v>6</v>
      </c>
      <c r="E140">
        <v>0</v>
      </c>
      <c r="F140" s="148" t="s">
        <v>83</v>
      </c>
      <c r="G140" s="148" t="s">
        <v>83</v>
      </c>
      <c r="H140">
        <v>182</v>
      </c>
      <c r="I140">
        <v>0</v>
      </c>
      <c r="J140">
        <v>0</v>
      </c>
      <c r="K140">
        <v>0</v>
      </c>
      <c r="L140">
        <v>0</v>
      </c>
      <c r="M140" s="148" t="s">
        <v>83</v>
      </c>
      <c r="N140" s="148" t="s">
        <v>83</v>
      </c>
      <c r="O140" s="148" t="s">
        <v>83</v>
      </c>
      <c r="P140" s="148" t="s">
        <v>83</v>
      </c>
      <c r="Q140" s="148" t="s">
        <v>83</v>
      </c>
      <c r="R140" s="148" t="s">
        <v>685</v>
      </c>
      <c r="S140" s="148" t="s">
        <v>83</v>
      </c>
      <c r="T140">
        <v>0</v>
      </c>
      <c r="U140" s="148" t="s">
        <v>83</v>
      </c>
      <c r="V140" s="148" t="s">
        <v>83</v>
      </c>
      <c r="W140" s="148" t="s">
        <v>83</v>
      </c>
      <c r="X140">
        <v>1</v>
      </c>
      <c r="Y140">
        <v>1</v>
      </c>
      <c r="Z140" s="148" t="s">
        <v>83</v>
      </c>
      <c r="AA140" s="148" t="s">
        <v>83</v>
      </c>
      <c r="AB140" s="148" t="s">
        <v>83</v>
      </c>
      <c r="AC140" s="148" t="s">
        <v>83</v>
      </c>
      <c r="AD140" s="148" t="s">
        <v>83</v>
      </c>
      <c r="AE140">
        <v>0</v>
      </c>
      <c r="AF140" s="148" t="s">
        <v>83</v>
      </c>
      <c r="AG140">
        <v>0</v>
      </c>
      <c r="AH140" s="148" t="s">
        <v>83</v>
      </c>
      <c r="AI140" s="148" t="s">
        <v>83</v>
      </c>
      <c r="AJ140" s="148" t="s">
        <v>83</v>
      </c>
      <c r="AK140" s="148" t="s">
        <v>83</v>
      </c>
      <c r="AL140" s="148" t="s">
        <v>83</v>
      </c>
      <c r="AM140" s="148" t="s">
        <v>83</v>
      </c>
      <c r="AN140" s="148" t="s">
        <v>83</v>
      </c>
      <c r="AO140" s="148" t="s">
        <v>83</v>
      </c>
      <c r="AP140" s="148" t="s">
        <v>83</v>
      </c>
      <c r="AQ140" s="148" t="s">
        <v>83</v>
      </c>
      <c r="AR140" s="148" t="s">
        <v>83</v>
      </c>
      <c r="AS140">
        <v>0</v>
      </c>
      <c r="AT140" s="148" t="s">
        <v>83</v>
      </c>
      <c r="AU140" s="148" t="s">
        <v>83</v>
      </c>
      <c r="AV140">
        <v>0</v>
      </c>
      <c r="AW140">
        <v>0</v>
      </c>
      <c r="AX140" s="148" t="s">
        <v>83</v>
      </c>
    </row>
    <row r="141" spans="1:50" x14ac:dyDescent="0.15">
      <c r="A141">
        <v>1</v>
      </c>
      <c r="B141">
        <v>4</v>
      </c>
      <c r="C141">
        <v>2</v>
      </c>
      <c r="D141">
        <v>7</v>
      </c>
      <c r="E141">
        <v>0</v>
      </c>
      <c r="F141" s="148" t="s">
        <v>83</v>
      </c>
      <c r="G141" s="148" t="s">
        <v>83</v>
      </c>
      <c r="H141">
        <v>0</v>
      </c>
      <c r="I141">
        <v>0</v>
      </c>
      <c r="J141">
        <v>0</v>
      </c>
      <c r="K141">
        <v>0</v>
      </c>
      <c r="L141">
        <v>0</v>
      </c>
      <c r="M141" s="148" t="s">
        <v>83</v>
      </c>
      <c r="N141" s="148" t="s">
        <v>83</v>
      </c>
      <c r="O141" s="148" t="s">
        <v>83</v>
      </c>
      <c r="P141" s="148" t="s">
        <v>83</v>
      </c>
      <c r="Q141" s="148" t="s">
        <v>83</v>
      </c>
      <c r="R141" s="148" t="s">
        <v>83</v>
      </c>
      <c r="S141" s="148" t="s">
        <v>83</v>
      </c>
      <c r="T141">
        <v>0</v>
      </c>
      <c r="U141" s="148" t="s">
        <v>83</v>
      </c>
      <c r="V141" s="148" t="s">
        <v>83</v>
      </c>
      <c r="W141" s="148" t="s">
        <v>83</v>
      </c>
      <c r="X141">
        <v>0</v>
      </c>
      <c r="Y141">
        <v>0</v>
      </c>
      <c r="Z141" s="148" t="s">
        <v>83</v>
      </c>
      <c r="AA141" s="148" t="s">
        <v>83</v>
      </c>
      <c r="AB141" s="148" t="s">
        <v>83</v>
      </c>
      <c r="AC141" s="148" t="s">
        <v>83</v>
      </c>
      <c r="AD141" s="148" t="s">
        <v>83</v>
      </c>
      <c r="AE141">
        <v>0</v>
      </c>
      <c r="AF141" s="148" t="s">
        <v>83</v>
      </c>
      <c r="AG141">
        <v>0</v>
      </c>
      <c r="AH141" s="148" t="s">
        <v>83</v>
      </c>
      <c r="AI141" s="148" t="s">
        <v>83</v>
      </c>
      <c r="AJ141" s="148" t="s">
        <v>83</v>
      </c>
      <c r="AK141" s="148" t="s">
        <v>83</v>
      </c>
      <c r="AL141" s="148" t="s">
        <v>83</v>
      </c>
      <c r="AM141" s="148" t="s">
        <v>83</v>
      </c>
      <c r="AN141" s="148" t="s">
        <v>83</v>
      </c>
      <c r="AO141" s="148" t="s">
        <v>83</v>
      </c>
      <c r="AP141" s="148" t="s">
        <v>83</v>
      </c>
      <c r="AQ141" s="148" t="s">
        <v>83</v>
      </c>
      <c r="AR141" s="148" t="s">
        <v>83</v>
      </c>
      <c r="AS141">
        <v>0</v>
      </c>
      <c r="AT141" s="148" t="s">
        <v>83</v>
      </c>
      <c r="AU141" s="148" t="s">
        <v>83</v>
      </c>
      <c r="AV141">
        <v>0</v>
      </c>
      <c r="AW141">
        <v>0</v>
      </c>
      <c r="AX141" s="148" t="s">
        <v>83</v>
      </c>
    </row>
    <row r="142" spans="1:50" x14ac:dyDescent="0.15">
      <c r="A142">
        <v>1</v>
      </c>
      <c r="B142">
        <v>4</v>
      </c>
      <c r="C142">
        <v>3</v>
      </c>
      <c r="D142">
        <v>1</v>
      </c>
      <c r="E142">
        <v>0</v>
      </c>
      <c r="F142" s="148" t="s">
        <v>83</v>
      </c>
      <c r="G142" s="148" t="s">
        <v>83</v>
      </c>
      <c r="H142">
        <v>178</v>
      </c>
      <c r="I142">
        <v>0</v>
      </c>
      <c r="J142">
        <v>0</v>
      </c>
      <c r="K142">
        <v>0</v>
      </c>
      <c r="L142">
        <v>0</v>
      </c>
      <c r="M142" s="148" t="s">
        <v>83</v>
      </c>
      <c r="N142" s="148" t="s">
        <v>83</v>
      </c>
      <c r="O142" s="148" t="s">
        <v>83</v>
      </c>
      <c r="P142" s="148" t="s">
        <v>83</v>
      </c>
      <c r="Q142" s="148" t="s">
        <v>83</v>
      </c>
      <c r="R142" s="148" t="s">
        <v>686</v>
      </c>
      <c r="S142" s="148" t="s">
        <v>83</v>
      </c>
      <c r="T142">
        <v>0</v>
      </c>
      <c r="U142" s="148" t="s">
        <v>83</v>
      </c>
      <c r="V142" s="148" t="s">
        <v>83</v>
      </c>
      <c r="W142" s="148" t="s">
        <v>83</v>
      </c>
      <c r="X142">
        <v>1</v>
      </c>
      <c r="Y142">
        <v>1</v>
      </c>
      <c r="Z142" s="148" t="s">
        <v>83</v>
      </c>
      <c r="AA142" s="148" t="s">
        <v>83</v>
      </c>
      <c r="AB142" s="148" t="s">
        <v>83</v>
      </c>
      <c r="AC142" s="148" t="s">
        <v>83</v>
      </c>
      <c r="AD142" s="148" t="s">
        <v>83</v>
      </c>
      <c r="AE142">
        <v>0</v>
      </c>
      <c r="AF142" s="148" t="s">
        <v>83</v>
      </c>
      <c r="AG142">
        <v>0</v>
      </c>
      <c r="AH142" s="148" t="s">
        <v>83</v>
      </c>
      <c r="AI142" s="148" t="s">
        <v>83</v>
      </c>
      <c r="AJ142" s="148" t="s">
        <v>83</v>
      </c>
      <c r="AK142" s="148" t="s">
        <v>83</v>
      </c>
      <c r="AL142" s="148" t="s">
        <v>83</v>
      </c>
      <c r="AM142" s="148" t="s">
        <v>83</v>
      </c>
      <c r="AN142" s="148" t="s">
        <v>83</v>
      </c>
      <c r="AO142" s="148" t="s">
        <v>83</v>
      </c>
      <c r="AP142" s="148" t="s">
        <v>83</v>
      </c>
      <c r="AQ142" s="148" t="s">
        <v>83</v>
      </c>
      <c r="AR142" s="148" t="s">
        <v>83</v>
      </c>
      <c r="AS142">
        <v>0</v>
      </c>
      <c r="AT142" s="148" t="s">
        <v>83</v>
      </c>
      <c r="AU142" s="148" t="s">
        <v>83</v>
      </c>
      <c r="AV142">
        <v>0</v>
      </c>
      <c r="AW142">
        <v>0</v>
      </c>
      <c r="AX142" s="148" t="s">
        <v>83</v>
      </c>
    </row>
    <row r="143" spans="1:50" x14ac:dyDescent="0.15">
      <c r="A143">
        <v>1</v>
      </c>
      <c r="B143">
        <v>4</v>
      </c>
      <c r="C143">
        <v>3</v>
      </c>
      <c r="D143">
        <v>2</v>
      </c>
      <c r="E143">
        <v>0</v>
      </c>
      <c r="F143" s="148" t="s">
        <v>83</v>
      </c>
      <c r="G143" s="148" t="s">
        <v>83</v>
      </c>
      <c r="H143">
        <v>308</v>
      </c>
      <c r="I143">
        <v>0</v>
      </c>
      <c r="J143">
        <v>0</v>
      </c>
      <c r="K143">
        <v>0</v>
      </c>
      <c r="L143">
        <v>0</v>
      </c>
      <c r="M143" s="148" t="s">
        <v>83</v>
      </c>
      <c r="N143" s="148" t="s">
        <v>83</v>
      </c>
      <c r="O143" s="148" t="s">
        <v>83</v>
      </c>
      <c r="P143" s="148" t="s">
        <v>83</v>
      </c>
      <c r="Q143" s="148" t="s">
        <v>83</v>
      </c>
      <c r="R143" s="148" t="s">
        <v>687</v>
      </c>
      <c r="S143" s="148" t="s">
        <v>83</v>
      </c>
      <c r="T143">
        <v>0</v>
      </c>
      <c r="U143" s="148" t="s">
        <v>83</v>
      </c>
      <c r="V143" s="148" t="s">
        <v>83</v>
      </c>
      <c r="W143" s="148" t="s">
        <v>83</v>
      </c>
      <c r="X143">
        <v>1</v>
      </c>
      <c r="Y143">
        <v>1</v>
      </c>
      <c r="Z143" s="148" t="s">
        <v>83</v>
      </c>
      <c r="AA143" s="148" t="s">
        <v>83</v>
      </c>
      <c r="AB143" s="148" t="s">
        <v>83</v>
      </c>
      <c r="AC143" s="148" t="s">
        <v>83</v>
      </c>
      <c r="AD143" s="148" t="s">
        <v>83</v>
      </c>
      <c r="AE143">
        <v>0</v>
      </c>
      <c r="AF143" s="148" t="s">
        <v>83</v>
      </c>
      <c r="AG143">
        <v>0</v>
      </c>
      <c r="AH143" s="148" t="s">
        <v>83</v>
      </c>
      <c r="AI143" s="148" t="s">
        <v>83</v>
      </c>
      <c r="AJ143" s="148" t="s">
        <v>83</v>
      </c>
      <c r="AK143" s="148" t="s">
        <v>83</v>
      </c>
      <c r="AL143" s="148" t="s">
        <v>83</v>
      </c>
      <c r="AM143" s="148" t="s">
        <v>83</v>
      </c>
      <c r="AN143" s="148" t="s">
        <v>83</v>
      </c>
      <c r="AO143" s="148" t="s">
        <v>83</v>
      </c>
      <c r="AP143" s="148" t="s">
        <v>83</v>
      </c>
      <c r="AQ143" s="148" t="s">
        <v>83</v>
      </c>
      <c r="AR143" s="148" t="s">
        <v>83</v>
      </c>
      <c r="AS143">
        <v>0</v>
      </c>
      <c r="AT143" s="148" t="s">
        <v>83</v>
      </c>
      <c r="AU143" s="148" t="s">
        <v>83</v>
      </c>
      <c r="AV143">
        <v>0</v>
      </c>
      <c r="AW143">
        <v>0</v>
      </c>
      <c r="AX143" s="148" t="s">
        <v>83</v>
      </c>
    </row>
    <row r="144" spans="1:50" x14ac:dyDescent="0.15">
      <c r="A144">
        <v>1</v>
      </c>
      <c r="B144">
        <v>4</v>
      </c>
      <c r="C144">
        <v>3</v>
      </c>
      <c r="D144">
        <v>3</v>
      </c>
      <c r="E144">
        <v>0</v>
      </c>
      <c r="F144" s="148" t="s">
        <v>83</v>
      </c>
      <c r="G144" s="148" t="s">
        <v>83</v>
      </c>
      <c r="H144">
        <v>10</v>
      </c>
      <c r="I144">
        <v>0</v>
      </c>
      <c r="J144">
        <v>0</v>
      </c>
      <c r="K144">
        <v>0</v>
      </c>
      <c r="L144">
        <v>0</v>
      </c>
      <c r="M144" s="148" t="s">
        <v>83</v>
      </c>
      <c r="N144" s="148" t="s">
        <v>83</v>
      </c>
      <c r="O144" s="148" t="s">
        <v>83</v>
      </c>
      <c r="P144" s="148" t="s">
        <v>83</v>
      </c>
      <c r="Q144" s="148" t="s">
        <v>83</v>
      </c>
      <c r="R144" s="148" t="s">
        <v>688</v>
      </c>
      <c r="S144" s="148" t="s">
        <v>83</v>
      </c>
      <c r="T144">
        <v>0</v>
      </c>
      <c r="U144" s="148" t="s">
        <v>83</v>
      </c>
      <c r="V144" s="148" t="s">
        <v>83</v>
      </c>
      <c r="W144" s="148" t="s">
        <v>83</v>
      </c>
      <c r="X144">
        <v>2</v>
      </c>
      <c r="Y144">
        <v>2</v>
      </c>
      <c r="Z144" s="148" t="s">
        <v>83</v>
      </c>
      <c r="AA144" s="148" t="s">
        <v>83</v>
      </c>
      <c r="AB144" s="148" t="s">
        <v>83</v>
      </c>
      <c r="AC144" s="148" t="s">
        <v>83</v>
      </c>
      <c r="AD144" s="148" t="s">
        <v>83</v>
      </c>
      <c r="AE144">
        <v>0</v>
      </c>
      <c r="AF144" s="148" t="s">
        <v>83</v>
      </c>
      <c r="AG144">
        <v>0</v>
      </c>
      <c r="AH144" s="148" t="s">
        <v>83</v>
      </c>
      <c r="AI144" s="148" t="s">
        <v>83</v>
      </c>
      <c r="AJ144" s="148" t="s">
        <v>83</v>
      </c>
      <c r="AK144" s="148" t="s">
        <v>83</v>
      </c>
      <c r="AL144" s="148" t="s">
        <v>83</v>
      </c>
      <c r="AM144" s="148" t="s">
        <v>83</v>
      </c>
      <c r="AN144" s="148" t="s">
        <v>83</v>
      </c>
      <c r="AO144" s="148" t="s">
        <v>83</v>
      </c>
      <c r="AP144" s="148" t="s">
        <v>83</v>
      </c>
      <c r="AQ144" s="148" t="s">
        <v>83</v>
      </c>
      <c r="AR144" s="148" t="s">
        <v>83</v>
      </c>
      <c r="AS144">
        <v>0</v>
      </c>
      <c r="AT144" s="148" t="s">
        <v>83</v>
      </c>
      <c r="AU144" s="148" t="s">
        <v>83</v>
      </c>
      <c r="AV144">
        <v>0</v>
      </c>
      <c r="AW144">
        <v>0</v>
      </c>
      <c r="AX144" s="148" t="s">
        <v>83</v>
      </c>
    </row>
    <row r="145" spans="1:50" x14ac:dyDescent="0.15">
      <c r="A145">
        <v>1</v>
      </c>
      <c r="B145">
        <v>4</v>
      </c>
      <c r="C145">
        <v>3</v>
      </c>
      <c r="D145">
        <v>4</v>
      </c>
      <c r="E145">
        <v>0</v>
      </c>
      <c r="F145" s="148" t="s">
        <v>83</v>
      </c>
      <c r="G145" s="148" t="s">
        <v>83</v>
      </c>
      <c r="H145">
        <v>71</v>
      </c>
      <c r="I145">
        <v>0</v>
      </c>
      <c r="J145">
        <v>0</v>
      </c>
      <c r="K145">
        <v>0</v>
      </c>
      <c r="L145">
        <v>0</v>
      </c>
      <c r="M145" s="148" t="s">
        <v>83</v>
      </c>
      <c r="N145" s="148" t="s">
        <v>83</v>
      </c>
      <c r="O145" s="148" t="s">
        <v>83</v>
      </c>
      <c r="P145" s="148" t="s">
        <v>83</v>
      </c>
      <c r="Q145" s="148" t="s">
        <v>83</v>
      </c>
      <c r="R145" s="148" t="s">
        <v>689</v>
      </c>
      <c r="S145" s="148" t="s">
        <v>83</v>
      </c>
      <c r="T145">
        <v>0</v>
      </c>
      <c r="U145" s="148" t="s">
        <v>83</v>
      </c>
      <c r="V145" s="148" t="s">
        <v>83</v>
      </c>
      <c r="W145" s="148" t="s">
        <v>83</v>
      </c>
      <c r="X145">
        <v>1</v>
      </c>
      <c r="Y145">
        <v>1</v>
      </c>
      <c r="Z145" s="148" t="s">
        <v>83</v>
      </c>
      <c r="AA145" s="148" t="s">
        <v>83</v>
      </c>
      <c r="AB145" s="148" t="s">
        <v>83</v>
      </c>
      <c r="AC145" s="148" t="s">
        <v>83</v>
      </c>
      <c r="AD145" s="148" t="s">
        <v>83</v>
      </c>
      <c r="AE145">
        <v>0</v>
      </c>
      <c r="AF145" s="148" t="s">
        <v>83</v>
      </c>
      <c r="AG145">
        <v>0</v>
      </c>
      <c r="AH145" s="148" t="s">
        <v>83</v>
      </c>
      <c r="AI145" s="148" t="s">
        <v>83</v>
      </c>
      <c r="AJ145" s="148" t="s">
        <v>83</v>
      </c>
      <c r="AK145" s="148" t="s">
        <v>83</v>
      </c>
      <c r="AL145" s="148" t="s">
        <v>83</v>
      </c>
      <c r="AM145" s="148" t="s">
        <v>83</v>
      </c>
      <c r="AN145" s="148" t="s">
        <v>83</v>
      </c>
      <c r="AO145" s="148" t="s">
        <v>83</v>
      </c>
      <c r="AP145" s="148" t="s">
        <v>83</v>
      </c>
      <c r="AQ145" s="148" t="s">
        <v>83</v>
      </c>
      <c r="AR145" s="148" t="s">
        <v>83</v>
      </c>
      <c r="AS145">
        <v>0</v>
      </c>
      <c r="AT145" s="148" t="s">
        <v>83</v>
      </c>
      <c r="AU145" s="148" t="s">
        <v>83</v>
      </c>
      <c r="AV145">
        <v>0</v>
      </c>
      <c r="AW145">
        <v>0</v>
      </c>
      <c r="AX145" s="148" t="s">
        <v>83</v>
      </c>
    </row>
    <row r="146" spans="1:50" x14ac:dyDescent="0.15">
      <c r="A146">
        <v>1</v>
      </c>
      <c r="B146">
        <v>4</v>
      </c>
      <c r="C146">
        <v>3</v>
      </c>
      <c r="D146">
        <v>5</v>
      </c>
      <c r="E146">
        <v>0</v>
      </c>
      <c r="F146" s="148" t="s">
        <v>83</v>
      </c>
      <c r="G146" s="148" t="s">
        <v>83</v>
      </c>
      <c r="H146">
        <v>163</v>
      </c>
      <c r="I146">
        <v>0</v>
      </c>
      <c r="J146">
        <v>0</v>
      </c>
      <c r="K146">
        <v>0</v>
      </c>
      <c r="L146">
        <v>0</v>
      </c>
      <c r="M146" s="148" t="s">
        <v>83</v>
      </c>
      <c r="N146" s="148" t="s">
        <v>83</v>
      </c>
      <c r="O146" s="148" t="s">
        <v>83</v>
      </c>
      <c r="P146" s="148" t="s">
        <v>83</v>
      </c>
      <c r="Q146" s="148" t="s">
        <v>83</v>
      </c>
      <c r="R146" s="148" t="s">
        <v>610</v>
      </c>
      <c r="S146" s="148" t="s">
        <v>83</v>
      </c>
      <c r="T146">
        <v>0</v>
      </c>
      <c r="U146" s="148" t="s">
        <v>83</v>
      </c>
      <c r="V146" s="148" t="s">
        <v>83</v>
      </c>
      <c r="W146" s="148" t="s">
        <v>83</v>
      </c>
      <c r="X146">
        <v>8</v>
      </c>
      <c r="Y146">
        <v>8</v>
      </c>
      <c r="Z146" s="148" t="s">
        <v>83</v>
      </c>
      <c r="AA146" s="148" t="s">
        <v>83</v>
      </c>
      <c r="AB146" s="148" t="s">
        <v>83</v>
      </c>
      <c r="AC146" s="148" t="s">
        <v>83</v>
      </c>
      <c r="AD146" s="148" t="s">
        <v>83</v>
      </c>
      <c r="AE146">
        <v>0</v>
      </c>
      <c r="AF146" s="148" t="s">
        <v>83</v>
      </c>
      <c r="AG146">
        <v>0</v>
      </c>
      <c r="AH146" s="148" t="s">
        <v>83</v>
      </c>
      <c r="AI146" s="148" t="s">
        <v>83</v>
      </c>
      <c r="AJ146" s="148" t="s">
        <v>83</v>
      </c>
      <c r="AK146" s="148" t="s">
        <v>83</v>
      </c>
      <c r="AL146" s="148" t="s">
        <v>83</v>
      </c>
      <c r="AM146" s="148" t="s">
        <v>83</v>
      </c>
      <c r="AN146" s="148" t="s">
        <v>83</v>
      </c>
      <c r="AO146" s="148" t="s">
        <v>83</v>
      </c>
      <c r="AP146" s="148" t="s">
        <v>83</v>
      </c>
      <c r="AQ146" s="148" t="s">
        <v>83</v>
      </c>
      <c r="AR146" s="148" t="s">
        <v>83</v>
      </c>
      <c r="AS146">
        <v>0</v>
      </c>
      <c r="AT146" s="148" t="s">
        <v>83</v>
      </c>
      <c r="AU146" s="148" t="s">
        <v>83</v>
      </c>
      <c r="AV146">
        <v>0</v>
      </c>
      <c r="AW146">
        <v>0</v>
      </c>
      <c r="AX146" s="148" t="s">
        <v>83</v>
      </c>
    </row>
    <row r="147" spans="1:50" x14ac:dyDescent="0.15">
      <c r="A147">
        <v>1</v>
      </c>
      <c r="B147">
        <v>4</v>
      </c>
      <c r="C147">
        <v>3</v>
      </c>
      <c r="D147">
        <v>6</v>
      </c>
      <c r="E147">
        <v>0</v>
      </c>
      <c r="F147" s="148" t="s">
        <v>83</v>
      </c>
      <c r="G147" s="148" t="s">
        <v>83</v>
      </c>
      <c r="H147">
        <v>231</v>
      </c>
      <c r="I147">
        <v>0</v>
      </c>
      <c r="J147">
        <v>0</v>
      </c>
      <c r="K147">
        <v>0</v>
      </c>
      <c r="L147">
        <v>0</v>
      </c>
      <c r="M147" s="148" t="s">
        <v>83</v>
      </c>
      <c r="N147" s="148" t="s">
        <v>83</v>
      </c>
      <c r="O147" s="148" t="s">
        <v>83</v>
      </c>
      <c r="P147" s="148" t="s">
        <v>83</v>
      </c>
      <c r="Q147" s="148" t="s">
        <v>83</v>
      </c>
      <c r="R147" s="148" t="s">
        <v>690</v>
      </c>
      <c r="S147" s="148" t="s">
        <v>83</v>
      </c>
      <c r="T147">
        <v>0</v>
      </c>
      <c r="U147" s="148" t="s">
        <v>83</v>
      </c>
      <c r="V147" s="148" t="s">
        <v>83</v>
      </c>
      <c r="W147" s="148" t="s">
        <v>83</v>
      </c>
      <c r="X147">
        <v>1</v>
      </c>
      <c r="Y147">
        <v>1</v>
      </c>
      <c r="Z147" s="148" t="s">
        <v>83</v>
      </c>
      <c r="AA147" s="148" t="s">
        <v>83</v>
      </c>
      <c r="AB147" s="148" t="s">
        <v>83</v>
      </c>
      <c r="AC147" s="148" t="s">
        <v>83</v>
      </c>
      <c r="AD147" s="148" t="s">
        <v>83</v>
      </c>
      <c r="AE147">
        <v>0</v>
      </c>
      <c r="AF147" s="148" t="s">
        <v>83</v>
      </c>
      <c r="AG147">
        <v>0</v>
      </c>
      <c r="AH147" s="148" t="s">
        <v>83</v>
      </c>
      <c r="AI147" s="148" t="s">
        <v>83</v>
      </c>
      <c r="AJ147" s="148" t="s">
        <v>83</v>
      </c>
      <c r="AK147" s="148" t="s">
        <v>83</v>
      </c>
      <c r="AL147" s="148" t="s">
        <v>83</v>
      </c>
      <c r="AM147" s="148" t="s">
        <v>83</v>
      </c>
      <c r="AN147" s="148" t="s">
        <v>83</v>
      </c>
      <c r="AO147" s="148" t="s">
        <v>83</v>
      </c>
      <c r="AP147" s="148" t="s">
        <v>83</v>
      </c>
      <c r="AQ147" s="148" t="s">
        <v>83</v>
      </c>
      <c r="AR147" s="148" t="s">
        <v>83</v>
      </c>
      <c r="AS147">
        <v>0</v>
      </c>
      <c r="AT147" s="148" t="s">
        <v>83</v>
      </c>
      <c r="AU147" s="148" t="s">
        <v>83</v>
      </c>
      <c r="AV147">
        <v>0</v>
      </c>
      <c r="AW147">
        <v>0</v>
      </c>
      <c r="AX147" s="148" t="s">
        <v>83</v>
      </c>
    </row>
    <row r="148" spans="1:50" x14ac:dyDescent="0.15">
      <c r="A148">
        <v>1</v>
      </c>
      <c r="B148">
        <v>4</v>
      </c>
      <c r="C148">
        <v>3</v>
      </c>
      <c r="D148">
        <v>7</v>
      </c>
      <c r="E148">
        <v>0</v>
      </c>
      <c r="F148" s="148" t="s">
        <v>83</v>
      </c>
      <c r="G148" s="148" t="s">
        <v>83</v>
      </c>
      <c r="H148">
        <v>145</v>
      </c>
      <c r="I148">
        <v>0</v>
      </c>
      <c r="J148">
        <v>0</v>
      </c>
      <c r="K148">
        <v>0</v>
      </c>
      <c r="L148">
        <v>0</v>
      </c>
      <c r="M148" s="148" t="s">
        <v>83</v>
      </c>
      <c r="N148" s="148" t="s">
        <v>83</v>
      </c>
      <c r="O148" s="148" t="s">
        <v>83</v>
      </c>
      <c r="P148" s="148" t="s">
        <v>83</v>
      </c>
      <c r="Q148" s="148" t="s">
        <v>83</v>
      </c>
      <c r="R148" s="148" t="s">
        <v>686</v>
      </c>
      <c r="S148" s="148" t="s">
        <v>83</v>
      </c>
      <c r="T148">
        <v>0</v>
      </c>
      <c r="U148" s="148" t="s">
        <v>83</v>
      </c>
      <c r="V148" s="148" t="s">
        <v>83</v>
      </c>
      <c r="W148" s="148" t="s">
        <v>83</v>
      </c>
      <c r="X148">
        <v>1</v>
      </c>
      <c r="Y148">
        <v>1</v>
      </c>
      <c r="Z148" s="148" t="s">
        <v>83</v>
      </c>
      <c r="AA148" s="148" t="s">
        <v>83</v>
      </c>
      <c r="AB148" s="148" t="s">
        <v>83</v>
      </c>
      <c r="AC148" s="148" t="s">
        <v>83</v>
      </c>
      <c r="AD148" s="148" t="s">
        <v>83</v>
      </c>
      <c r="AE148">
        <v>0</v>
      </c>
      <c r="AF148" s="148" t="s">
        <v>83</v>
      </c>
      <c r="AG148">
        <v>0</v>
      </c>
      <c r="AH148" s="148" t="s">
        <v>83</v>
      </c>
      <c r="AI148" s="148" t="s">
        <v>83</v>
      </c>
      <c r="AJ148" s="148" t="s">
        <v>83</v>
      </c>
      <c r="AK148" s="148" t="s">
        <v>83</v>
      </c>
      <c r="AL148" s="148" t="s">
        <v>83</v>
      </c>
      <c r="AM148" s="148" t="s">
        <v>83</v>
      </c>
      <c r="AN148" s="148" t="s">
        <v>83</v>
      </c>
      <c r="AO148" s="148" t="s">
        <v>83</v>
      </c>
      <c r="AP148" s="148" t="s">
        <v>83</v>
      </c>
      <c r="AQ148" s="148" t="s">
        <v>83</v>
      </c>
      <c r="AR148" s="148" t="s">
        <v>83</v>
      </c>
      <c r="AS148">
        <v>0</v>
      </c>
      <c r="AT148" s="148" t="s">
        <v>83</v>
      </c>
      <c r="AU148" s="148" t="s">
        <v>83</v>
      </c>
      <c r="AV148">
        <v>0</v>
      </c>
      <c r="AW148">
        <v>0</v>
      </c>
      <c r="AX148" s="148" t="s">
        <v>83</v>
      </c>
    </row>
    <row r="149" spans="1:50" x14ac:dyDescent="0.15">
      <c r="A149">
        <v>1</v>
      </c>
      <c r="B149">
        <v>4</v>
      </c>
      <c r="C149">
        <v>4</v>
      </c>
      <c r="D149">
        <v>1</v>
      </c>
      <c r="E149">
        <v>0</v>
      </c>
      <c r="F149" s="148" t="s">
        <v>83</v>
      </c>
      <c r="G149" s="148" t="s">
        <v>83</v>
      </c>
      <c r="H149">
        <v>72</v>
      </c>
      <c r="I149">
        <v>0</v>
      </c>
      <c r="J149">
        <v>0</v>
      </c>
      <c r="K149">
        <v>0</v>
      </c>
      <c r="L149">
        <v>0</v>
      </c>
      <c r="M149" s="148" t="s">
        <v>83</v>
      </c>
      <c r="N149" s="148" t="s">
        <v>83</v>
      </c>
      <c r="O149" s="148" t="s">
        <v>83</v>
      </c>
      <c r="P149" s="148" t="s">
        <v>83</v>
      </c>
      <c r="Q149" s="148" t="s">
        <v>83</v>
      </c>
      <c r="R149" s="148" t="s">
        <v>691</v>
      </c>
      <c r="S149" s="148" t="s">
        <v>83</v>
      </c>
      <c r="T149">
        <v>0</v>
      </c>
      <c r="U149" s="148" t="s">
        <v>83</v>
      </c>
      <c r="V149" s="148" t="s">
        <v>83</v>
      </c>
      <c r="W149" s="148" t="s">
        <v>83</v>
      </c>
      <c r="X149">
        <v>1</v>
      </c>
      <c r="Y149">
        <v>1</v>
      </c>
      <c r="Z149" s="148" t="s">
        <v>83</v>
      </c>
      <c r="AA149" s="148" t="s">
        <v>83</v>
      </c>
      <c r="AB149" s="148" t="s">
        <v>83</v>
      </c>
      <c r="AC149" s="148" t="s">
        <v>83</v>
      </c>
      <c r="AD149" s="148" t="s">
        <v>83</v>
      </c>
      <c r="AE149">
        <v>0</v>
      </c>
      <c r="AF149" s="148" t="s">
        <v>83</v>
      </c>
      <c r="AG149">
        <v>0</v>
      </c>
      <c r="AH149" s="148" t="s">
        <v>83</v>
      </c>
      <c r="AI149" s="148" t="s">
        <v>83</v>
      </c>
      <c r="AJ149" s="148" t="s">
        <v>83</v>
      </c>
      <c r="AK149" s="148" t="s">
        <v>83</v>
      </c>
      <c r="AL149" s="148" t="s">
        <v>83</v>
      </c>
      <c r="AM149" s="148" t="s">
        <v>83</v>
      </c>
      <c r="AN149" s="148" t="s">
        <v>83</v>
      </c>
      <c r="AO149" s="148" t="s">
        <v>83</v>
      </c>
      <c r="AP149" s="148" t="s">
        <v>83</v>
      </c>
      <c r="AQ149" s="148" t="s">
        <v>83</v>
      </c>
      <c r="AR149" s="148" t="s">
        <v>83</v>
      </c>
      <c r="AS149">
        <v>0</v>
      </c>
      <c r="AT149" s="148" t="s">
        <v>83</v>
      </c>
      <c r="AU149" s="148" t="s">
        <v>83</v>
      </c>
      <c r="AV149">
        <v>0</v>
      </c>
      <c r="AW149">
        <v>0</v>
      </c>
      <c r="AX149" s="148" t="s">
        <v>83</v>
      </c>
    </row>
    <row r="150" spans="1:50" x14ac:dyDescent="0.15">
      <c r="A150">
        <v>1</v>
      </c>
      <c r="B150">
        <v>4</v>
      </c>
      <c r="C150">
        <v>4</v>
      </c>
      <c r="D150">
        <v>2</v>
      </c>
      <c r="E150">
        <v>0</v>
      </c>
      <c r="F150" s="148" t="s">
        <v>83</v>
      </c>
      <c r="G150" s="148" t="s">
        <v>83</v>
      </c>
      <c r="H150">
        <v>262</v>
      </c>
      <c r="I150">
        <v>0</v>
      </c>
      <c r="J150">
        <v>0</v>
      </c>
      <c r="K150">
        <v>0</v>
      </c>
      <c r="L150">
        <v>0</v>
      </c>
      <c r="M150" s="148" t="s">
        <v>83</v>
      </c>
      <c r="N150" s="148" t="s">
        <v>83</v>
      </c>
      <c r="O150" s="148" t="s">
        <v>83</v>
      </c>
      <c r="P150" s="148" t="s">
        <v>83</v>
      </c>
      <c r="Q150" s="148" t="s">
        <v>83</v>
      </c>
      <c r="R150" s="148" t="s">
        <v>692</v>
      </c>
      <c r="S150" s="148" t="s">
        <v>83</v>
      </c>
      <c r="T150">
        <v>0</v>
      </c>
      <c r="U150" s="148" t="s">
        <v>83</v>
      </c>
      <c r="V150" s="148" t="s">
        <v>83</v>
      </c>
      <c r="W150" s="148" t="s">
        <v>83</v>
      </c>
      <c r="X150">
        <v>2</v>
      </c>
      <c r="Y150">
        <v>2</v>
      </c>
      <c r="Z150" s="148" t="s">
        <v>83</v>
      </c>
      <c r="AA150" s="148" t="s">
        <v>83</v>
      </c>
      <c r="AB150" s="148" t="s">
        <v>83</v>
      </c>
      <c r="AC150" s="148" t="s">
        <v>83</v>
      </c>
      <c r="AD150" s="148" t="s">
        <v>83</v>
      </c>
      <c r="AE150">
        <v>0</v>
      </c>
      <c r="AF150" s="148" t="s">
        <v>83</v>
      </c>
      <c r="AG150">
        <v>0</v>
      </c>
      <c r="AH150" s="148" t="s">
        <v>83</v>
      </c>
      <c r="AI150" s="148" t="s">
        <v>83</v>
      </c>
      <c r="AJ150" s="148" t="s">
        <v>83</v>
      </c>
      <c r="AK150" s="148" t="s">
        <v>83</v>
      </c>
      <c r="AL150" s="148" t="s">
        <v>83</v>
      </c>
      <c r="AM150" s="148" t="s">
        <v>83</v>
      </c>
      <c r="AN150" s="148" t="s">
        <v>83</v>
      </c>
      <c r="AO150" s="148" t="s">
        <v>83</v>
      </c>
      <c r="AP150" s="148" t="s">
        <v>83</v>
      </c>
      <c r="AQ150" s="148" t="s">
        <v>83</v>
      </c>
      <c r="AR150" s="148" t="s">
        <v>83</v>
      </c>
      <c r="AS150">
        <v>0</v>
      </c>
      <c r="AT150" s="148" t="s">
        <v>83</v>
      </c>
      <c r="AU150" s="148" t="s">
        <v>83</v>
      </c>
      <c r="AV150">
        <v>0</v>
      </c>
      <c r="AW150">
        <v>0</v>
      </c>
      <c r="AX150" s="148" t="s">
        <v>83</v>
      </c>
    </row>
    <row r="151" spans="1:50" x14ac:dyDescent="0.15">
      <c r="A151">
        <v>1</v>
      </c>
      <c r="B151">
        <v>4</v>
      </c>
      <c r="C151">
        <v>4</v>
      </c>
      <c r="D151">
        <v>3</v>
      </c>
      <c r="E151">
        <v>0</v>
      </c>
      <c r="F151" s="148" t="s">
        <v>83</v>
      </c>
      <c r="G151" s="148" t="s">
        <v>83</v>
      </c>
      <c r="H151">
        <v>59</v>
      </c>
      <c r="I151">
        <v>0</v>
      </c>
      <c r="J151">
        <v>0</v>
      </c>
      <c r="K151">
        <v>0</v>
      </c>
      <c r="L151">
        <v>0</v>
      </c>
      <c r="M151" s="148" t="s">
        <v>83</v>
      </c>
      <c r="N151" s="148" t="s">
        <v>83</v>
      </c>
      <c r="O151" s="148" t="s">
        <v>83</v>
      </c>
      <c r="P151" s="148" t="s">
        <v>83</v>
      </c>
      <c r="Q151" s="148" t="s">
        <v>83</v>
      </c>
      <c r="R151" s="148" t="s">
        <v>693</v>
      </c>
      <c r="S151" s="148" t="s">
        <v>83</v>
      </c>
      <c r="T151">
        <v>0</v>
      </c>
      <c r="U151" s="148" t="s">
        <v>83</v>
      </c>
      <c r="V151" s="148" t="s">
        <v>83</v>
      </c>
      <c r="W151" s="148" t="s">
        <v>83</v>
      </c>
      <c r="X151">
        <v>1</v>
      </c>
      <c r="Y151">
        <v>1</v>
      </c>
      <c r="Z151" s="148" t="s">
        <v>83</v>
      </c>
      <c r="AA151" s="148" t="s">
        <v>83</v>
      </c>
      <c r="AB151" s="148" t="s">
        <v>83</v>
      </c>
      <c r="AC151" s="148" t="s">
        <v>83</v>
      </c>
      <c r="AD151" s="148" t="s">
        <v>83</v>
      </c>
      <c r="AE151">
        <v>0</v>
      </c>
      <c r="AF151" s="148" t="s">
        <v>83</v>
      </c>
      <c r="AG151">
        <v>0</v>
      </c>
      <c r="AH151" s="148" t="s">
        <v>83</v>
      </c>
      <c r="AI151" s="148" t="s">
        <v>83</v>
      </c>
      <c r="AJ151" s="148" t="s">
        <v>83</v>
      </c>
      <c r="AK151" s="148" t="s">
        <v>83</v>
      </c>
      <c r="AL151" s="148" t="s">
        <v>83</v>
      </c>
      <c r="AM151" s="148" t="s">
        <v>83</v>
      </c>
      <c r="AN151" s="148" t="s">
        <v>83</v>
      </c>
      <c r="AO151" s="148" t="s">
        <v>83</v>
      </c>
      <c r="AP151" s="148" t="s">
        <v>83</v>
      </c>
      <c r="AQ151" s="148" t="s">
        <v>83</v>
      </c>
      <c r="AR151" s="148" t="s">
        <v>83</v>
      </c>
      <c r="AS151">
        <v>0</v>
      </c>
      <c r="AT151" s="148" t="s">
        <v>83</v>
      </c>
      <c r="AU151" s="148" t="s">
        <v>83</v>
      </c>
      <c r="AV151">
        <v>0</v>
      </c>
      <c r="AW151">
        <v>0</v>
      </c>
      <c r="AX151" s="148" t="s">
        <v>83</v>
      </c>
    </row>
    <row r="152" spans="1:50" x14ac:dyDescent="0.15">
      <c r="A152">
        <v>1</v>
      </c>
      <c r="B152">
        <v>4</v>
      </c>
      <c r="C152">
        <v>4</v>
      </c>
      <c r="D152">
        <v>4</v>
      </c>
      <c r="E152">
        <v>0</v>
      </c>
      <c r="F152" s="148" t="s">
        <v>83</v>
      </c>
      <c r="G152" s="148" t="s">
        <v>83</v>
      </c>
      <c r="H152">
        <v>318</v>
      </c>
      <c r="I152">
        <v>0</v>
      </c>
      <c r="J152">
        <v>0</v>
      </c>
      <c r="K152">
        <v>0</v>
      </c>
      <c r="L152">
        <v>0</v>
      </c>
      <c r="M152" s="148" t="s">
        <v>83</v>
      </c>
      <c r="N152" s="148" t="s">
        <v>83</v>
      </c>
      <c r="O152" s="148" t="s">
        <v>83</v>
      </c>
      <c r="P152" s="148" t="s">
        <v>83</v>
      </c>
      <c r="Q152" s="148" t="s">
        <v>83</v>
      </c>
      <c r="R152" s="148" t="s">
        <v>694</v>
      </c>
      <c r="S152" s="148" t="s">
        <v>83</v>
      </c>
      <c r="T152">
        <v>0</v>
      </c>
      <c r="U152" s="148" t="s">
        <v>83</v>
      </c>
      <c r="V152" s="148" t="s">
        <v>83</v>
      </c>
      <c r="W152" s="148" t="s">
        <v>83</v>
      </c>
      <c r="X152">
        <v>2</v>
      </c>
      <c r="Y152">
        <v>2</v>
      </c>
      <c r="Z152" s="148" t="s">
        <v>83</v>
      </c>
      <c r="AA152" s="148" t="s">
        <v>83</v>
      </c>
      <c r="AB152" s="148" t="s">
        <v>83</v>
      </c>
      <c r="AC152" s="148" t="s">
        <v>83</v>
      </c>
      <c r="AD152" s="148" t="s">
        <v>83</v>
      </c>
      <c r="AE152">
        <v>0</v>
      </c>
      <c r="AF152" s="148" t="s">
        <v>83</v>
      </c>
      <c r="AG152">
        <v>0</v>
      </c>
      <c r="AH152" s="148" t="s">
        <v>83</v>
      </c>
      <c r="AI152" s="148" t="s">
        <v>83</v>
      </c>
      <c r="AJ152" s="148" t="s">
        <v>83</v>
      </c>
      <c r="AK152" s="148" t="s">
        <v>83</v>
      </c>
      <c r="AL152" s="148" t="s">
        <v>83</v>
      </c>
      <c r="AM152" s="148" t="s">
        <v>83</v>
      </c>
      <c r="AN152" s="148" t="s">
        <v>83</v>
      </c>
      <c r="AO152" s="148" t="s">
        <v>83</v>
      </c>
      <c r="AP152" s="148" t="s">
        <v>83</v>
      </c>
      <c r="AQ152" s="148" t="s">
        <v>83</v>
      </c>
      <c r="AR152" s="148" t="s">
        <v>83</v>
      </c>
      <c r="AS152">
        <v>0</v>
      </c>
      <c r="AT152" s="148" t="s">
        <v>83</v>
      </c>
      <c r="AU152" s="148" t="s">
        <v>83</v>
      </c>
      <c r="AV152">
        <v>0</v>
      </c>
      <c r="AW152">
        <v>0</v>
      </c>
      <c r="AX152" s="148" t="s">
        <v>83</v>
      </c>
    </row>
    <row r="153" spans="1:50" x14ac:dyDescent="0.15">
      <c r="A153">
        <v>1</v>
      </c>
      <c r="B153">
        <v>4</v>
      </c>
      <c r="C153">
        <v>4</v>
      </c>
      <c r="D153">
        <v>5</v>
      </c>
      <c r="E153">
        <v>0</v>
      </c>
      <c r="F153" s="148" t="s">
        <v>83</v>
      </c>
      <c r="G153" s="148" t="s">
        <v>83</v>
      </c>
      <c r="H153">
        <v>38</v>
      </c>
      <c r="I153">
        <v>0</v>
      </c>
      <c r="J153">
        <v>0</v>
      </c>
      <c r="K153">
        <v>0</v>
      </c>
      <c r="L153">
        <v>0</v>
      </c>
      <c r="M153" s="148" t="s">
        <v>83</v>
      </c>
      <c r="N153" s="148" t="s">
        <v>83</v>
      </c>
      <c r="O153" s="148" t="s">
        <v>83</v>
      </c>
      <c r="P153" s="148" t="s">
        <v>83</v>
      </c>
      <c r="Q153" s="148" t="s">
        <v>83</v>
      </c>
      <c r="R153" s="148" t="s">
        <v>695</v>
      </c>
      <c r="S153" s="148" t="s">
        <v>83</v>
      </c>
      <c r="T153">
        <v>0</v>
      </c>
      <c r="U153" s="148" t="s">
        <v>83</v>
      </c>
      <c r="V153" s="148" t="s">
        <v>83</v>
      </c>
      <c r="W153" s="148" t="s">
        <v>83</v>
      </c>
      <c r="X153">
        <v>1</v>
      </c>
      <c r="Y153">
        <v>1</v>
      </c>
      <c r="Z153" s="148" t="s">
        <v>83</v>
      </c>
      <c r="AA153" s="148" t="s">
        <v>83</v>
      </c>
      <c r="AB153" s="148" t="s">
        <v>83</v>
      </c>
      <c r="AC153" s="148" t="s">
        <v>83</v>
      </c>
      <c r="AD153" s="148" t="s">
        <v>83</v>
      </c>
      <c r="AE153">
        <v>0</v>
      </c>
      <c r="AF153" s="148" t="s">
        <v>83</v>
      </c>
      <c r="AG153">
        <v>0</v>
      </c>
      <c r="AH153" s="148" t="s">
        <v>83</v>
      </c>
      <c r="AI153" s="148" t="s">
        <v>83</v>
      </c>
      <c r="AJ153" s="148" t="s">
        <v>83</v>
      </c>
      <c r="AK153" s="148" t="s">
        <v>83</v>
      </c>
      <c r="AL153" s="148" t="s">
        <v>83</v>
      </c>
      <c r="AM153" s="148" t="s">
        <v>83</v>
      </c>
      <c r="AN153" s="148" t="s">
        <v>83</v>
      </c>
      <c r="AO153" s="148" t="s">
        <v>83</v>
      </c>
      <c r="AP153" s="148" t="s">
        <v>83</v>
      </c>
      <c r="AQ153" s="148" t="s">
        <v>83</v>
      </c>
      <c r="AR153" s="148" t="s">
        <v>83</v>
      </c>
      <c r="AS153">
        <v>0</v>
      </c>
      <c r="AT153" s="148" t="s">
        <v>83</v>
      </c>
      <c r="AU153" s="148" t="s">
        <v>83</v>
      </c>
      <c r="AV153">
        <v>0</v>
      </c>
      <c r="AW153">
        <v>0</v>
      </c>
      <c r="AX153" s="148" t="s">
        <v>83</v>
      </c>
    </row>
    <row r="154" spans="1:50" x14ac:dyDescent="0.15">
      <c r="A154">
        <v>1</v>
      </c>
      <c r="B154">
        <v>4</v>
      </c>
      <c r="C154">
        <v>4</v>
      </c>
      <c r="D154">
        <v>6</v>
      </c>
      <c r="E154">
        <v>0</v>
      </c>
      <c r="F154" s="148" t="s">
        <v>83</v>
      </c>
      <c r="G154" s="148" t="s">
        <v>83</v>
      </c>
      <c r="H154">
        <v>176</v>
      </c>
      <c r="I154">
        <v>0</v>
      </c>
      <c r="J154">
        <v>0</v>
      </c>
      <c r="K154">
        <v>0</v>
      </c>
      <c r="L154">
        <v>0</v>
      </c>
      <c r="M154" s="148" t="s">
        <v>83</v>
      </c>
      <c r="N154" s="148" t="s">
        <v>83</v>
      </c>
      <c r="O154" s="148" t="s">
        <v>83</v>
      </c>
      <c r="P154" s="148" t="s">
        <v>83</v>
      </c>
      <c r="Q154" s="148" t="s">
        <v>83</v>
      </c>
      <c r="R154" s="148" t="s">
        <v>696</v>
      </c>
      <c r="S154" s="148" t="s">
        <v>83</v>
      </c>
      <c r="T154">
        <v>0</v>
      </c>
      <c r="U154" s="148" t="s">
        <v>83</v>
      </c>
      <c r="V154" s="148" t="s">
        <v>83</v>
      </c>
      <c r="W154" s="148" t="s">
        <v>83</v>
      </c>
      <c r="X154">
        <v>1</v>
      </c>
      <c r="Y154">
        <v>1</v>
      </c>
      <c r="Z154" s="148" t="s">
        <v>83</v>
      </c>
      <c r="AA154" s="148" t="s">
        <v>83</v>
      </c>
      <c r="AB154" s="148" t="s">
        <v>83</v>
      </c>
      <c r="AC154" s="148" t="s">
        <v>83</v>
      </c>
      <c r="AD154" s="148" t="s">
        <v>83</v>
      </c>
      <c r="AE154">
        <v>0</v>
      </c>
      <c r="AF154" s="148" t="s">
        <v>83</v>
      </c>
      <c r="AG154">
        <v>0</v>
      </c>
      <c r="AH154" s="148" t="s">
        <v>83</v>
      </c>
      <c r="AI154" s="148" t="s">
        <v>83</v>
      </c>
      <c r="AJ154" s="148" t="s">
        <v>83</v>
      </c>
      <c r="AK154" s="148" t="s">
        <v>83</v>
      </c>
      <c r="AL154" s="148" t="s">
        <v>83</v>
      </c>
      <c r="AM154" s="148" t="s">
        <v>83</v>
      </c>
      <c r="AN154" s="148" t="s">
        <v>83</v>
      </c>
      <c r="AO154" s="148" t="s">
        <v>83</v>
      </c>
      <c r="AP154" s="148" t="s">
        <v>83</v>
      </c>
      <c r="AQ154" s="148" t="s">
        <v>83</v>
      </c>
      <c r="AR154" s="148" t="s">
        <v>83</v>
      </c>
      <c r="AS154">
        <v>0</v>
      </c>
      <c r="AT154" s="148" t="s">
        <v>83</v>
      </c>
      <c r="AU154" s="148" t="s">
        <v>83</v>
      </c>
      <c r="AV154">
        <v>0</v>
      </c>
      <c r="AW154">
        <v>0</v>
      </c>
      <c r="AX154" s="148" t="s">
        <v>83</v>
      </c>
    </row>
    <row r="155" spans="1:50" x14ac:dyDescent="0.15">
      <c r="A155">
        <v>1</v>
      </c>
      <c r="B155">
        <v>4</v>
      </c>
      <c r="C155">
        <v>4</v>
      </c>
      <c r="D155">
        <v>7</v>
      </c>
      <c r="E155">
        <v>0</v>
      </c>
      <c r="F155" s="148" t="s">
        <v>83</v>
      </c>
      <c r="G155" s="148" t="s">
        <v>83</v>
      </c>
      <c r="H155">
        <v>179</v>
      </c>
      <c r="I155">
        <v>0</v>
      </c>
      <c r="J155">
        <v>0</v>
      </c>
      <c r="K155">
        <v>0</v>
      </c>
      <c r="L155">
        <v>0</v>
      </c>
      <c r="M155" s="148" t="s">
        <v>83</v>
      </c>
      <c r="N155" s="148" t="s">
        <v>83</v>
      </c>
      <c r="O155" s="148" t="s">
        <v>83</v>
      </c>
      <c r="P155" s="148" t="s">
        <v>83</v>
      </c>
      <c r="Q155" s="148" t="s">
        <v>83</v>
      </c>
      <c r="R155" s="148" t="s">
        <v>697</v>
      </c>
      <c r="S155" s="148" t="s">
        <v>83</v>
      </c>
      <c r="T155">
        <v>0</v>
      </c>
      <c r="U155" s="148" t="s">
        <v>83</v>
      </c>
      <c r="V155" s="148" t="s">
        <v>83</v>
      </c>
      <c r="W155" s="148" t="s">
        <v>83</v>
      </c>
      <c r="X155">
        <v>1</v>
      </c>
      <c r="Y155">
        <v>1</v>
      </c>
      <c r="Z155" s="148" t="s">
        <v>83</v>
      </c>
      <c r="AA155" s="148" t="s">
        <v>83</v>
      </c>
      <c r="AB155" s="148" t="s">
        <v>83</v>
      </c>
      <c r="AC155" s="148" t="s">
        <v>83</v>
      </c>
      <c r="AD155" s="148" t="s">
        <v>83</v>
      </c>
      <c r="AE155">
        <v>0</v>
      </c>
      <c r="AF155" s="148" t="s">
        <v>83</v>
      </c>
      <c r="AG155">
        <v>0</v>
      </c>
      <c r="AH155" s="148" t="s">
        <v>83</v>
      </c>
      <c r="AI155" s="148" t="s">
        <v>83</v>
      </c>
      <c r="AJ155" s="148" t="s">
        <v>83</v>
      </c>
      <c r="AK155" s="148" t="s">
        <v>83</v>
      </c>
      <c r="AL155" s="148" t="s">
        <v>83</v>
      </c>
      <c r="AM155" s="148" t="s">
        <v>83</v>
      </c>
      <c r="AN155" s="148" t="s">
        <v>83</v>
      </c>
      <c r="AO155" s="148" t="s">
        <v>83</v>
      </c>
      <c r="AP155" s="148" t="s">
        <v>83</v>
      </c>
      <c r="AQ155" s="148" t="s">
        <v>83</v>
      </c>
      <c r="AR155" s="148" t="s">
        <v>83</v>
      </c>
      <c r="AS155">
        <v>0</v>
      </c>
      <c r="AT155" s="148" t="s">
        <v>83</v>
      </c>
      <c r="AU155" s="148" t="s">
        <v>83</v>
      </c>
      <c r="AV155">
        <v>0</v>
      </c>
      <c r="AW155">
        <v>0</v>
      </c>
      <c r="AX155" s="148" t="s">
        <v>83</v>
      </c>
    </row>
    <row r="156" spans="1:50" x14ac:dyDescent="0.15">
      <c r="A156">
        <v>1</v>
      </c>
      <c r="B156">
        <v>4</v>
      </c>
      <c r="C156">
        <v>5</v>
      </c>
      <c r="D156">
        <v>1</v>
      </c>
      <c r="E156">
        <v>0</v>
      </c>
      <c r="F156" s="148" t="s">
        <v>83</v>
      </c>
      <c r="G156" s="148" t="s">
        <v>83</v>
      </c>
      <c r="H156">
        <v>85</v>
      </c>
      <c r="I156">
        <v>0</v>
      </c>
      <c r="J156">
        <v>0</v>
      </c>
      <c r="K156">
        <v>0</v>
      </c>
      <c r="L156">
        <v>0</v>
      </c>
      <c r="M156" s="148" t="s">
        <v>83</v>
      </c>
      <c r="N156" s="148" t="s">
        <v>83</v>
      </c>
      <c r="O156" s="148" t="s">
        <v>83</v>
      </c>
      <c r="P156" s="148" t="s">
        <v>83</v>
      </c>
      <c r="Q156" s="148" t="s">
        <v>83</v>
      </c>
      <c r="R156" s="148" t="s">
        <v>622</v>
      </c>
      <c r="S156" s="148" t="s">
        <v>83</v>
      </c>
      <c r="T156">
        <v>0</v>
      </c>
      <c r="U156" s="148" t="s">
        <v>83</v>
      </c>
      <c r="V156" s="148" t="s">
        <v>83</v>
      </c>
      <c r="W156" s="148" t="s">
        <v>83</v>
      </c>
      <c r="X156">
        <v>2</v>
      </c>
      <c r="Y156">
        <v>2</v>
      </c>
      <c r="Z156" s="148" t="s">
        <v>83</v>
      </c>
      <c r="AA156" s="148" t="s">
        <v>83</v>
      </c>
      <c r="AB156" s="148" t="s">
        <v>83</v>
      </c>
      <c r="AC156" s="148" t="s">
        <v>83</v>
      </c>
      <c r="AD156" s="148" t="s">
        <v>83</v>
      </c>
      <c r="AE156">
        <v>0</v>
      </c>
      <c r="AF156" s="148" t="s">
        <v>83</v>
      </c>
      <c r="AG156">
        <v>0</v>
      </c>
      <c r="AH156" s="148" t="s">
        <v>83</v>
      </c>
      <c r="AI156" s="148" t="s">
        <v>83</v>
      </c>
      <c r="AJ156" s="148" t="s">
        <v>83</v>
      </c>
      <c r="AK156" s="148" t="s">
        <v>83</v>
      </c>
      <c r="AL156" s="148" t="s">
        <v>83</v>
      </c>
      <c r="AM156" s="148" t="s">
        <v>83</v>
      </c>
      <c r="AN156" s="148" t="s">
        <v>83</v>
      </c>
      <c r="AO156" s="148" t="s">
        <v>83</v>
      </c>
      <c r="AP156" s="148" t="s">
        <v>83</v>
      </c>
      <c r="AQ156" s="148" t="s">
        <v>83</v>
      </c>
      <c r="AR156" s="148" t="s">
        <v>83</v>
      </c>
      <c r="AS156">
        <v>0</v>
      </c>
      <c r="AT156" s="148" t="s">
        <v>83</v>
      </c>
      <c r="AU156" s="148" t="s">
        <v>83</v>
      </c>
      <c r="AV156">
        <v>0</v>
      </c>
      <c r="AW156">
        <v>0</v>
      </c>
      <c r="AX156" s="148" t="s">
        <v>83</v>
      </c>
    </row>
    <row r="157" spans="1:50" x14ac:dyDescent="0.15">
      <c r="A157">
        <v>1</v>
      </c>
      <c r="B157">
        <v>4</v>
      </c>
      <c r="C157">
        <v>5</v>
      </c>
      <c r="D157">
        <v>2</v>
      </c>
      <c r="E157">
        <v>0</v>
      </c>
      <c r="F157" s="148" t="s">
        <v>83</v>
      </c>
      <c r="G157" s="148" t="s">
        <v>83</v>
      </c>
      <c r="H157">
        <v>174</v>
      </c>
      <c r="I157">
        <v>0</v>
      </c>
      <c r="J157">
        <v>0</v>
      </c>
      <c r="K157">
        <v>0</v>
      </c>
      <c r="L157">
        <v>0</v>
      </c>
      <c r="M157" s="148" t="s">
        <v>83</v>
      </c>
      <c r="N157" s="148" t="s">
        <v>83</v>
      </c>
      <c r="O157" s="148" t="s">
        <v>83</v>
      </c>
      <c r="P157" s="148" t="s">
        <v>83</v>
      </c>
      <c r="Q157" s="148" t="s">
        <v>83</v>
      </c>
      <c r="R157" s="148" t="s">
        <v>698</v>
      </c>
      <c r="S157" s="148" t="s">
        <v>83</v>
      </c>
      <c r="T157">
        <v>0</v>
      </c>
      <c r="U157" s="148" t="s">
        <v>83</v>
      </c>
      <c r="V157" s="148" t="s">
        <v>83</v>
      </c>
      <c r="W157" s="148" t="s">
        <v>83</v>
      </c>
      <c r="X157">
        <v>1</v>
      </c>
      <c r="Y157">
        <v>1</v>
      </c>
      <c r="Z157" s="148" t="s">
        <v>83</v>
      </c>
      <c r="AA157" s="148" t="s">
        <v>83</v>
      </c>
      <c r="AB157" s="148" t="s">
        <v>83</v>
      </c>
      <c r="AC157" s="148" t="s">
        <v>83</v>
      </c>
      <c r="AD157" s="148" t="s">
        <v>83</v>
      </c>
      <c r="AE157">
        <v>0</v>
      </c>
      <c r="AF157" s="148" t="s">
        <v>83</v>
      </c>
      <c r="AG157">
        <v>0</v>
      </c>
      <c r="AH157" s="148" t="s">
        <v>83</v>
      </c>
      <c r="AI157" s="148" t="s">
        <v>83</v>
      </c>
      <c r="AJ157" s="148" t="s">
        <v>83</v>
      </c>
      <c r="AK157" s="148" t="s">
        <v>83</v>
      </c>
      <c r="AL157" s="148" t="s">
        <v>83</v>
      </c>
      <c r="AM157" s="148" t="s">
        <v>83</v>
      </c>
      <c r="AN157" s="148" t="s">
        <v>83</v>
      </c>
      <c r="AO157" s="148" t="s">
        <v>83</v>
      </c>
      <c r="AP157" s="148" t="s">
        <v>83</v>
      </c>
      <c r="AQ157" s="148" t="s">
        <v>83</v>
      </c>
      <c r="AR157" s="148" t="s">
        <v>83</v>
      </c>
      <c r="AS157">
        <v>0</v>
      </c>
      <c r="AT157" s="148" t="s">
        <v>83</v>
      </c>
      <c r="AU157" s="148" t="s">
        <v>83</v>
      </c>
      <c r="AV157">
        <v>0</v>
      </c>
      <c r="AW157">
        <v>0</v>
      </c>
      <c r="AX157" s="148" t="s">
        <v>83</v>
      </c>
    </row>
    <row r="158" spans="1:50" x14ac:dyDescent="0.15">
      <c r="A158">
        <v>1</v>
      </c>
      <c r="B158">
        <v>4</v>
      </c>
      <c r="C158">
        <v>5</v>
      </c>
      <c r="D158">
        <v>3</v>
      </c>
      <c r="E158">
        <v>0</v>
      </c>
      <c r="F158" s="148" t="s">
        <v>83</v>
      </c>
      <c r="G158" s="148" t="s">
        <v>83</v>
      </c>
      <c r="H158">
        <v>175</v>
      </c>
      <c r="I158">
        <v>0</v>
      </c>
      <c r="J158">
        <v>0</v>
      </c>
      <c r="K158">
        <v>0</v>
      </c>
      <c r="L158">
        <v>0</v>
      </c>
      <c r="M158" s="148" t="s">
        <v>83</v>
      </c>
      <c r="N158" s="148" t="s">
        <v>83</v>
      </c>
      <c r="O158" s="148" t="s">
        <v>83</v>
      </c>
      <c r="P158" s="148" t="s">
        <v>83</v>
      </c>
      <c r="Q158" s="148" t="s">
        <v>83</v>
      </c>
      <c r="R158" s="148" t="s">
        <v>699</v>
      </c>
      <c r="S158" s="148" t="s">
        <v>83</v>
      </c>
      <c r="T158">
        <v>0</v>
      </c>
      <c r="U158" s="148" t="s">
        <v>83</v>
      </c>
      <c r="V158" s="148" t="s">
        <v>83</v>
      </c>
      <c r="W158" s="148" t="s">
        <v>83</v>
      </c>
      <c r="X158">
        <v>1</v>
      </c>
      <c r="Y158">
        <v>1</v>
      </c>
      <c r="Z158" s="148" t="s">
        <v>83</v>
      </c>
      <c r="AA158" s="148" t="s">
        <v>83</v>
      </c>
      <c r="AB158" s="148" t="s">
        <v>83</v>
      </c>
      <c r="AC158" s="148" t="s">
        <v>83</v>
      </c>
      <c r="AD158" s="148" t="s">
        <v>83</v>
      </c>
      <c r="AE158">
        <v>0</v>
      </c>
      <c r="AF158" s="148" t="s">
        <v>83</v>
      </c>
      <c r="AG158">
        <v>0</v>
      </c>
      <c r="AH158" s="148" t="s">
        <v>83</v>
      </c>
      <c r="AI158" s="148" t="s">
        <v>83</v>
      </c>
      <c r="AJ158" s="148" t="s">
        <v>83</v>
      </c>
      <c r="AK158" s="148" t="s">
        <v>83</v>
      </c>
      <c r="AL158" s="148" t="s">
        <v>83</v>
      </c>
      <c r="AM158" s="148" t="s">
        <v>83</v>
      </c>
      <c r="AN158" s="148" t="s">
        <v>83</v>
      </c>
      <c r="AO158" s="148" t="s">
        <v>83</v>
      </c>
      <c r="AP158" s="148" t="s">
        <v>83</v>
      </c>
      <c r="AQ158" s="148" t="s">
        <v>83</v>
      </c>
      <c r="AR158" s="148" t="s">
        <v>83</v>
      </c>
      <c r="AS158">
        <v>0</v>
      </c>
      <c r="AT158" s="148" t="s">
        <v>83</v>
      </c>
      <c r="AU158" s="148" t="s">
        <v>83</v>
      </c>
      <c r="AV158">
        <v>0</v>
      </c>
      <c r="AW158">
        <v>0</v>
      </c>
      <c r="AX158" s="148" t="s">
        <v>83</v>
      </c>
    </row>
    <row r="159" spans="1:50" x14ac:dyDescent="0.15">
      <c r="A159">
        <v>1</v>
      </c>
      <c r="B159">
        <v>4</v>
      </c>
      <c r="C159">
        <v>5</v>
      </c>
      <c r="D159">
        <v>4</v>
      </c>
      <c r="E159">
        <v>0</v>
      </c>
      <c r="F159" s="148" t="s">
        <v>83</v>
      </c>
      <c r="G159" s="148" t="s">
        <v>83</v>
      </c>
      <c r="H159">
        <v>124</v>
      </c>
      <c r="I159">
        <v>0</v>
      </c>
      <c r="J159">
        <v>0</v>
      </c>
      <c r="K159">
        <v>0</v>
      </c>
      <c r="L159">
        <v>0</v>
      </c>
      <c r="M159" s="148" t="s">
        <v>83</v>
      </c>
      <c r="N159" s="148" t="s">
        <v>83</v>
      </c>
      <c r="O159" s="148" t="s">
        <v>83</v>
      </c>
      <c r="P159" s="148" t="s">
        <v>83</v>
      </c>
      <c r="Q159" s="148" t="s">
        <v>83</v>
      </c>
      <c r="R159" s="148" t="s">
        <v>700</v>
      </c>
      <c r="S159" s="148" t="s">
        <v>83</v>
      </c>
      <c r="T159">
        <v>0</v>
      </c>
      <c r="U159" s="148" t="s">
        <v>83</v>
      </c>
      <c r="V159" s="148" t="s">
        <v>83</v>
      </c>
      <c r="W159" s="148" t="s">
        <v>83</v>
      </c>
      <c r="X159">
        <v>2</v>
      </c>
      <c r="Y159">
        <v>2</v>
      </c>
      <c r="Z159" s="148" t="s">
        <v>83</v>
      </c>
      <c r="AA159" s="148" t="s">
        <v>83</v>
      </c>
      <c r="AB159" s="148" t="s">
        <v>83</v>
      </c>
      <c r="AC159" s="148" t="s">
        <v>83</v>
      </c>
      <c r="AD159" s="148" t="s">
        <v>83</v>
      </c>
      <c r="AE159">
        <v>0</v>
      </c>
      <c r="AF159" s="148" t="s">
        <v>83</v>
      </c>
      <c r="AG159">
        <v>0</v>
      </c>
      <c r="AH159" s="148" t="s">
        <v>83</v>
      </c>
      <c r="AI159" s="148" t="s">
        <v>83</v>
      </c>
      <c r="AJ159" s="148" t="s">
        <v>83</v>
      </c>
      <c r="AK159" s="148" t="s">
        <v>83</v>
      </c>
      <c r="AL159" s="148" t="s">
        <v>83</v>
      </c>
      <c r="AM159" s="148" t="s">
        <v>83</v>
      </c>
      <c r="AN159" s="148" t="s">
        <v>83</v>
      </c>
      <c r="AO159" s="148" t="s">
        <v>83</v>
      </c>
      <c r="AP159" s="148" t="s">
        <v>83</v>
      </c>
      <c r="AQ159" s="148" t="s">
        <v>83</v>
      </c>
      <c r="AR159" s="148" t="s">
        <v>83</v>
      </c>
      <c r="AS159">
        <v>0</v>
      </c>
      <c r="AT159" s="148" t="s">
        <v>83</v>
      </c>
      <c r="AU159" s="148" t="s">
        <v>83</v>
      </c>
      <c r="AV159">
        <v>0</v>
      </c>
      <c r="AW159">
        <v>0</v>
      </c>
      <c r="AX159" s="148" t="s">
        <v>83</v>
      </c>
    </row>
    <row r="160" spans="1:50" x14ac:dyDescent="0.15">
      <c r="A160">
        <v>1</v>
      </c>
      <c r="B160">
        <v>4</v>
      </c>
      <c r="C160">
        <v>5</v>
      </c>
      <c r="D160">
        <v>5</v>
      </c>
      <c r="E160">
        <v>0</v>
      </c>
      <c r="F160" s="148" t="s">
        <v>83</v>
      </c>
      <c r="G160" s="148" t="s">
        <v>83</v>
      </c>
      <c r="H160">
        <v>354</v>
      </c>
      <c r="I160">
        <v>0</v>
      </c>
      <c r="J160">
        <v>0</v>
      </c>
      <c r="K160">
        <v>0</v>
      </c>
      <c r="L160">
        <v>0</v>
      </c>
      <c r="M160" s="148" t="s">
        <v>83</v>
      </c>
      <c r="N160" s="148" t="s">
        <v>83</v>
      </c>
      <c r="O160" s="148" t="s">
        <v>83</v>
      </c>
      <c r="P160" s="148" t="s">
        <v>83</v>
      </c>
      <c r="Q160" s="148" t="s">
        <v>83</v>
      </c>
      <c r="R160" s="148" t="s">
        <v>701</v>
      </c>
      <c r="S160" s="148" t="s">
        <v>83</v>
      </c>
      <c r="T160">
        <v>0</v>
      </c>
      <c r="U160" s="148" t="s">
        <v>83</v>
      </c>
      <c r="V160" s="148" t="s">
        <v>83</v>
      </c>
      <c r="W160" s="148" t="s">
        <v>83</v>
      </c>
      <c r="X160">
        <v>3</v>
      </c>
      <c r="Y160">
        <v>3</v>
      </c>
      <c r="Z160" s="148" t="s">
        <v>83</v>
      </c>
      <c r="AA160" s="148" t="s">
        <v>83</v>
      </c>
      <c r="AB160" s="148" t="s">
        <v>83</v>
      </c>
      <c r="AC160" s="148" t="s">
        <v>83</v>
      </c>
      <c r="AD160" s="148" t="s">
        <v>83</v>
      </c>
      <c r="AE160">
        <v>0</v>
      </c>
      <c r="AF160" s="148" t="s">
        <v>83</v>
      </c>
      <c r="AG160">
        <v>0</v>
      </c>
      <c r="AH160" s="148" t="s">
        <v>83</v>
      </c>
      <c r="AI160" s="148" t="s">
        <v>83</v>
      </c>
      <c r="AJ160" s="148" t="s">
        <v>83</v>
      </c>
      <c r="AK160" s="148" t="s">
        <v>83</v>
      </c>
      <c r="AL160" s="148" t="s">
        <v>83</v>
      </c>
      <c r="AM160" s="148" t="s">
        <v>83</v>
      </c>
      <c r="AN160" s="148" t="s">
        <v>83</v>
      </c>
      <c r="AO160" s="148" t="s">
        <v>83</v>
      </c>
      <c r="AP160" s="148" t="s">
        <v>83</v>
      </c>
      <c r="AQ160" s="148" t="s">
        <v>83</v>
      </c>
      <c r="AR160" s="148" t="s">
        <v>83</v>
      </c>
      <c r="AS160">
        <v>0</v>
      </c>
      <c r="AT160" s="148" t="s">
        <v>83</v>
      </c>
      <c r="AU160" s="148" t="s">
        <v>83</v>
      </c>
      <c r="AV160">
        <v>0</v>
      </c>
      <c r="AW160">
        <v>0</v>
      </c>
      <c r="AX160" s="148" t="s">
        <v>83</v>
      </c>
    </row>
    <row r="161" spans="1:50" x14ac:dyDescent="0.15">
      <c r="A161">
        <v>1</v>
      </c>
      <c r="B161">
        <v>4</v>
      </c>
      <c r="C161">
        <v>5</v>
      </c>
      <c r="D161">
        <v>6</v>
      </c>
      <c r="E161">
        <v>0</v>
      </c>
      <c r="F161" s="148" t="s">
        <v>83</v>
      </c>
      <c r="G161" s="148" t="s">
        <v>83</v>
      </c>
      <c r="H161">
        <v>123</v>
      </c>
      <c r="I161">
        <v>0</v>
      </c>
      <c r="J161">
        <v>0</v>
      </c>
      <c r="K161">
        <v>0</v>
      </c>
      <c r="L161">
        <v>0</v>
      </c>
      <c r="M161" s="148" t="s">
        <v>83</v>
      </c>
      <c r="N161" s="148" t="s">
        <v>83</v>
      </c>
      <c r="O161" s="148" t="s">
        <v>83</v>
      </c>
      <c r="P161" s="148" t="s">
        <v>83</v>
      </c>
      <c r="Q161" s="148" t="s">
        <v>83</v>
      </c>
      <c r="R161" s="148" t="s">
        <v>702</v>
      </c>
      <c r="S161" s="148" t="s">
        <v>83</v>
      </c>
      <c r="T161">
        <v>0</v>
      </c>
      <c r="U161" s="148" t="s">
        <v>83</v>
      </c>
      <c r="V161" s="148" t="s">
        <v>83</v>
      </c>
      <c r="W161" s="148" t="s">
        <v>83</v>
      </c>
      <c r="X161">
        <v>3</v>
      </c>
      <c r="Y161">
        <v>3</v>
      </c>
      <c r="Z161" s="148" t="s">
        <v>83</v>
      </c>
      <c r="AA161" s="148" t="s">
        <v>83</v>
      </c>
      <c r="AB161" s="148" t="s">
        <v>83</v>
      </c>
      <c r="AC161" s="148" t="s">
        <v>83</v>
      </c>
      <c r="AD161" s="148" t="s">
        <v>83</v>
      </c>
      <c r="AE161">
        <v>0</v>
      </c>
      <c r="AF161" s="148" t="s">
        <v>83</v>
      </c>
      <c r="AG161">
        <v>0</v>
      </c>
      <c r="AH161" s="148" t="s">
        <v>83</v>
      </c>
      <c r="AI161" s="148" t="s">
        <v>83</v>
      </c>
      <c r="AJ161" s="148" t="s">
        <v>83</v>
      </c>
      <c r="AK161" s="148" t="s">
        <v>83</v>
      </c>
      <c r="AL161" s="148" t="s">
        <v>83</v>
      </c>
      <c r="AM161" s="148" t="s">
        <v>83</v>
      </c>
      <c r="AN161" s="148" t="s">
        <v>83</v>
      </c>
      <c r="AO161" s="148" t="s">
        <v>83</v>
      </c>
      <c r="AP161" s="148" t="s">
        <v>83</v>
      </c>
      <c r="AQ161" s="148" t="s">
        <v>83</v>
      </c>
      <c r="AR161" s="148" t="s">
        <v>83</v>
      </c>
      <c r="AS161">
        <v>0</v>
      </c>
      <c r="AT161" s="148" t="s">
        <v>83</v>
      </c>
      <c r="AU161" s="148" t="s">
        <v>83</v>
      </c>
      <c r="AV161">
        <v>0</v>
      </c>
      <c r="AW161">
        <v>0</v>
      </c>
      <c r="AX161" s="148" t="s">
        <v>83</v>
      </c>
    </row>
    <row r="162" spans="1:50" x14ac:dyDescent="0.15">
      <c r="A162">
        <v>1</v>
      </c>
      <c r="B162">
        <v>4</v>
      </c>
      <c r="C162">
        <v>5</v>
      </c>
      <c r="D162">
        <v>7</v>
      </c>
      <c r="E162">
        <v>0</v>
      </c>
      <c r="F162" s="148" t="s">
        <v>83</v>
      </c>
      <c r="G162" s="148" t="s">
        <v>83</v>
      </c>
      <c r="H162">
        <v>13</v>
      </c>
      <c r="I162">
        <v>0</v>
      </c>
      <c r="J162">
        <v>0</v>
      </c>
      <c r="K162">
        <v>0</v>
      </c>
      <c r="L162">
        <v>0</v>
      </c>
      <c r="M162" s="148" t="s">
        <v>83</v>
      </c>
      <c r="N162" s="148" t="s">
        <v>83</v>
      </c>
      <c r="O162" s="148" t="s">
        <v>83</v>
      </c>
      <c r="P162" s="148" t="s">
        <v>83</v>
      </c>
      <c r="Q162" s="148" t="s">
        <v>83</v>
      </c>
      <c r="R162" s="148" t="s">
        <v>703</v>
      </c>
      <c r="S162" s="148" t="s">
        <v>83</v>
      </c>
      <c r="T162">
        <v>0</v>
      </c>
      <c r="U162" s="148" t="s">
        <v>83</v>
      </c>
      <c r="V162" s="148" t="s">
        <v>83</v>
      </c>
      <c r="W162" s="148" t="s">
        <v>83</v>
      </c>
      <c r="X162">
        <v>1</v>
      </c>
      <c r="Y162">
        <v>1</v>
      </c>
      <c r="Z162" s="148" t="s">
        <v>83</v>
      </c>
      <c r="AA162" s="148" t="s">
        <v>83</v>
      </c>
      <c r="AB162" s="148" t="s">
        <v>83</v>
      </c>
      <c r="AC162" s="148" t="s">
        <v>83</v>
      </c>
      <c r="AD162" s="148" t="s">
        <v>83</v>
      </c>
      <c r="AE162">
        <v>0</v>
      </c>
      <c r="AF162" s="148" t="s">
        <v>83</v>
      </c>
      <c r="AG162">
        <v>0</v>
      </c>
      <c r="AH162" s="148" t="s">
        <v>83</v>
      </c>
      <c r="AI162" s="148" t="s">
        <v>83</v>
      </c>
      <c r="AJ162" s="148" t="s">
        <v>83</v>
      </c>
      <c r="AK162" s="148" t="s">
        <v>83</v>
      </c>
      <c r="AL162" s="148" t="s">
        <v>83</v>
      </c>
      <c r="AM162" s="148" t="s">
        <v>83</v>
      </c>
      <c r="AN162" s="148" t="s">
        <v>83</v>
      </c>
      <c r="AO162" s="148" t="s">
        <v>83</v>
      </c>
      <c r="AP162" s="148" t="s">
        <v>83</v>
      </c>
      <c r="AQ162" s="148" t="s">
        <v>83</v>
      </c>
      <c r="AR162" s="148" t="s">
        <v>83</v>
      </c>
      <c r="AS162">
        <v>0</v>
      </c>
      <c r="AT162" s="148" t="s">
        <v>83</v>
      </c>
      <c r="AU162" s="148" t="s">
        <v>83</v>
      </c>
      <c r="AV162">
        <v>0</v>
      </c>
      <c r="AW162">
        <v>0</v>
      </c>
      <c r="AX162" s="148" t="s">
        <v>83</v>
      </c>
    </row>
    <row r="163" spans="1:50" x14ac:dyDescent="0.15">
      <c r="A163">
        <v>1</v>
      </c>
      <c r="B163">
        <v>4</v>
      </c>
      <c r="C163">
        <v>6</v>
      </c>
      <c r="D163">
        <v>1</v>
      </c>
      <c r="E163">
        <v>0</v>
      </c>
      <c r="F163" s="148" t="s">
        <v>83</v>
      </c>
      <c r="G163" s="148" t="s">
        <v>83</v>
      </c>
      <c r="H163">
        <v>173</v>
      </c>
      <c r="I163">
        <v>0</v>
      </c>
      <c r="J163">
        <v>0</v>
      </c>
      <c r="K163">
        <v>0</v>
      </c>
      <c r="L163">
        <v>0</v>
      </c>
      <c r="M163" s="148" t="s">
        <v>83</v>
      </c>
      <c r="N163" s="148" t="s">
        <v>83</v>
      </c>
      <c r="O163" s="148" t="s">
        <v>83</v>
      </c>
      <c r="P163" s="148" t="s">
        <v>83</v>
      </c>
      <c r="Q163" s="148" t="s">
        <v>83</v>
      </c>
      <c r="R163" s="148" t="s">
        <v>704</v>
      </c>
      <c r="S163" s="148" t="s">
        <v>83</v>
      </c>
      <c r="T163">
        <v>0</v>
      </c>
      <c r="U163" s="148" t="s">
        <v>83</v>
      </c>
      <c r="V163" s="148" t="s">
        <v>83</v>
      </c>
      <c r="W163" s="148" t="s">
        <v>83</v>
      </c>
      <c r="X163">
        <v>2</v>
      </c>
      <c r="Y163">
        <v>2</v>
      </c>
      <c r="Z163" s="148" t="s">
        <v>83</v>
      </c>
      <c r="AA163" s="148" t="s">
        <v>83</v>
      </c>
      <c r="AB163" s="148" t="s">
        <v>83</v>
      </c>
      <c r="AC163" s="148" t="s">
        <v>83</v>
      </c>
      <c r="AD163" s="148" t="s">
        <v>83</v>
      </c>
      <c r="AE163">
        <v>0</v>
      </c>
      <c r="AF163" s="148" t="s">
        <v>83</v>
      </c>
      <c r="AG163">
        <v>0</v>
      </c>
      <c r="AH163" s="148" t="s">
        <v>83</v>
      </c>
      <c r="AI163" s="148" t="s">
        <v>83</v>
      </c>
      <c r="AJ163" s="148" t="s">
        <v>83</v>
      </c>
      <c r="AK163" s="148" t="s">
        <v>83</v>
      </c>
      <c r="AL163" s="148" t="s">
        <v>83</v>
      </c>
      <c r="AM163" s="148" t="s">
        <v>83</v>
      </c>
      <c r="AN163" s="148" t="s">
        <v>83</v>
      </c>
      <c r="AO163" s="148" t="s">
        <v>83</v>
      </c>
      <c r="AP163" s="148" t="s">
        <v>83</v>
      </c>
      <c r="AQ163" s="148" t="s">
        <v>83</v>
      </c>
      <c r="AR163" s="148" t="s">
        <v>83</v>
      </c>
      <c r="AS163">
        <v>0</v>
      </c>
      <c r="AT163" s="148" t="s">
        <v>83</v>
      </c>
      <c r="AU163" s="148" t="s">
        <v>83</v>
      </c>
      <c r="AV163">
        <v>0</v>
      </c>
      <c r="AW163">
        <v>0</v>
      </c>
      <c r="AX163" s="148" t="s">
        <v>83</v>
      </c>
    </row>
    <row r="164" spans="1:50" x14ac:dyDescent="0.15">
      <c r="A164">
        <v>1</v>
      </c>
      <c r="B164">
        <v>4</v>
      </c>
      <c r="C164">
        <v>6</v>
      </c>
      <c r="D164">
        <v>2</v>
      </c>
      <c r="E164">
        <v>0</v>
      </c>
      <c r="F164" s="148" t="s">
        <v>83</v>
      </c>
      <c r="G164" s="148" t="s">
        <v>83</v>
      </c>
      <c r="H164">
        <v>54</v>
      </c>
      <c r="I164">
        <v>0</v>
      </c>
      <c r="J164">
        <v>0</v>
      </c>
      <c r="K164">
        <v>0</v>
      </c>
      <c r="L164">
        <v>0</v>
      </c>
      <c r="M164" s="148" t="s">
        <v>83</v>
      </c>
      <c r="N164" s="148" t="s">
        <v>83</v>
      </c>
      <c r="O164" s="148" t="s">
        <v>83</v>
      </c>
      <c r="P164" s="148" t="s">
        <v>83</v>
      </c>
      <c r="Q164" s="148" t="s">
        <v>83</v>
      </c>
      <c r="R164" s="148" t="s">
        <v>705</v>
      </c>
      <c r="S164" s="148" t="s">
        <v>83</v>
      </c>
      <c r="T164">
        <v>0</v>
      </c>
      <c r="U164" s="148" t="s">
        <v>83</v>
      </c>
      <c r="V164" s="148" t="s">
        <v>83</v>
      </c>
      <c r="W164" s="148" t="s">
        <v>83</v>
      </c>
      <c r="X164">
        <v>3</v>
      </c>
      <c r="Y164">
        <v>3</v>
      </c>
      <c r="Z164" s="148" t="s">
        <v>83</v>
      </c>
      <c r="AA164" s="148" t="s">
        <v>83</v>
      </c>
      <c r="AB164" s="148" t="s">
        <v>83</v>
      </c>
      <c r="AC164" s="148" t="s">
        <v>83</v>
      </c>
      <c r="AD164" s="148" t="s">
        <v>83</v>
      </c>
      <c r="AE164">
        <v>0</v>
      </c>
      <c r="AF164" s="148" t="s">
        <v>83</v>
      </c>
      <c r="AG164">
        <v>0</v>
      </c>
      <c r="AH164" s="148" t="s">
        <v>83</v>
      </c>
      <c r="AI164" s="148" t="s">
        <v>83</v>
      </c>
      <c r="AJ164" s="148" t="s">
        <v>83</v>
      </c>
      <c r="AK164" s="148" t="s">
        <v>83</v>
      </c>
      <c r="AL164" s="148" t="s">
        <v>83</v>
      </c>
      <c r="AM164" s="148" t="s">
        <v>83</v>
      </c>
      <c r="AN164" s="148" t="s">
        <v>83</v>
      </c>
      <c r="AO164" s="148" t="s">
        <v>83</v>
      </c>
      <c r="AP164" s="148" t="s">
        <v>83</v>
      </c>
      <c r="AQ164" s="148" t="s">
        <v>83</v>
      </c>
      <c r="AR164" s="148" t="s">
        <v>83</v>
      </c>
      <c r="AS164">
        <v>0</v>
      </c>
      <c r="AT164" s="148" t="s">
        <v>83</v>
      </c>
      <c r="AU164" s="148" t="s">
        <v>83</v>
      </c>
      <c r="AV164">
        <v>0</v>
      </c>
      <c r="AW164">
        <v>0</v>
      </c>
      <c r="AX164" s="148" t="s">
        <v>83</v>
      </c>
    </row>
    <row r="165" spans="1:50" x14ac:dyDescent="0.15">
      <c r="A165">
        <v>1</v>
      </c>
      <c r="B165">
        <v>4</v>
      </c>
      <c r="C165">
        <v>6</v>
      </c>
      <c r="D165">
        <v>3</v>
      </c>
      <c r="E165">
        <v>0</v>
      </c>
      <c r="F165" s="148" t="s">
        <v>83</v>
      </c>
      <c r="G165" s="148" t="s">
        <v>83</v>
      </c>
      <c r="H165">
        <v>84</v>
      </c>
      <c r="I165">
        <v>0</v>
      </c>
      <c r="J165">
        <v>0</v>
      </c>
      <c r="K165">
        <v>0</v>
      </c>
      <c r="L165">
        <v>0</v>
      </c>
      <c r="M165" s="148" t="s">
        <v>83</v>
      </c>
      <c r="N165" s="148" t="s">
        <v>83</v>
      </c>
      <c r="O165" s="148" t="s">
        <v>83</v>
      </c>
      <c r="P165" s="148" t="s">
        <v>83</v>
      </c>
      <c r="Q165" s="148" t="s">
        <v>83</v>
      </c>
      <c r="R165" s="148" t="s">
        <v>706</v>
      </c>
      <c r="S165" s="148" t="s">
        <v>83</v>
      </c>
      <c r="T165">
        <v>0</v>
      </c>
      <c r="U165" s="148" t="s">
        <v>83</v>
      </c>
      <c r="V165" s="148" t="s">
        <v>83</v>
      </c>
      <c r="W165" s="148" t="s">
        <v>83</v>
      </c>
      <c r="X165">
        <v>3</v>
      </c>
      <c r="Y165">
        <v>3</v>
      </c>
      <c r="Z165" s="148" t="s">
        <v>83</v>
      </c>
      <c r="AA165" s="148" t="s">
        <v>83</v>
      </c>
      <c r="AB165" s="148" t="s">
        <v>83</v>
      </c>
      <c r="AC165" s="148" t="s">
        <v>83</v>
      </c>
      <c r="AD165" s="148" t="s">
        <v>83</v>
      </c>
      <c r="AE165">
        <v>0</v>
      </c>
      <c r="AF165" s="148" t="s">
        <v>83</v>
      </c>
      <c r="AG165">
        <v>0</v>
      </c>
      <c r="AH165" s="148" t="s">
        <v>83</v>
      </c>
      <c r="AI165" s="148" t="s">
        <v>83</v>
      </c>
      <c r="AJ165" s="148" t="s">
        <v>83</v>
      </c>
      <c r="AK165" s="148" t="s">
        <v>83</v>
      </c>
      <c r="AL165" s="148" t="s">
        <v>83</v>
      </c>
      <c r="AM165" s="148" t="s">
        <v>83</v>
      </c>
      <c r="AN165" s="148" t="s">
        <v>83</v>
      </c>
      <c r="AO165" s="148" t="s">
        <v>83</v>
      </c>
      <c r="AP165" s="148" t="s">
        <v>83</v>
      </c>
      <c r="AQ165" s="148" t="s">
        <v>83</v>
      </c>
      <c r="AR165" s="148" t="s">
        <v>83</v>
      </c>
      <c r="AS165">
        <v>0</v>
      </c>
      <c r="AT165" s="148" t="s">
        <v>83</v>
      </c>
      <c r="AU165" s="148" t="s">
        <v>83</v>
      </c>
      <c r="AV165">
        <v>0</v>
      </c>
      <c r="AW165">
        <v>0</v>
      </c>
      <c r="AX165" s="148" t="s">
        <v>83</v>
      </c>
    </row>
    <row r="166" spans="1:50" x14ac:dyDescent="0.15">
      <c r="A166">
        <v>1</v>
      </c>
      <c r="B166">
        <v>4</v>
      </c>
      <c r="C166">
        <v>6</v>
      </c>
      <c r="D166">
        <v>4</v>
      </c>
      <c r="E166">
        <v>0</v>
      </c>
      <c r="F166" s="148" t="s">
        <v>83</v>
      </c>
      <c r="G166" s="148" t="s">
        <v>83</v>
      </c>
      <c r="H166">
        <v>104</v>
      </c>
      <c r="I166">
        <v>0</v>
      </c>
      <c r="J166">
        <v>0</v>
      </c>
      <c r="K166">
        <v>0</v>
      </c>
      <c r="L166">
        <v>0</v>
      </c>
      <c r="M166" s="148" t="s">
        <v>83</v>
      </c>
      <c r="N166" s="148" t="s">
        <v>83</v>
      </c>
      <c r="O166" s="148" t="s">
        <v>83</v>
      </c>
      <c r="P166" s="148" t="s">
        <v>83</v>
      </c>
      <c r="Q166" s="148" t="s">
        <v>83</v>
      </c>
      <c r="R166" s="148" t="s">
        <v>707</v>
      </c>
      <c r="S166" s="148" t="s">
        <v>83</v>
      </c>
      <c r="T166">
        <v>0</v>
      </c>
      <c r="U166" s="148" t="s">
        <v>83</v>
      </c>
      <c r="V166" s="148" t="s">
        <v>83</v>
      </c>
      <c r="W166" s="148" t="s">
        <v>83</v>
      </c>
      <c r="X166">
        <v>2</v>
      </c>
      <c r="Y166">
        <v>2</v>
      </c>
      <c r="Z166" s="148" t="s">
        <v>83</v>
      </c>
      <c r="AA166" s="148" t="s">
        <v>83</v>
      </c>
      <c r="AB166" s="148" t="s">
        <v>83</v>
      </c>
      <c r="AC166" s="148" t="s">
        <v>83</v>
      </c>
      <c r="AD166" s="148" t="s">
        <v>83</v>
      </c>
      <c r="AE166">
        <v>0</v>
      </c>
      <c r="AF166" s="148" t="s">
        <v>83</v>
      </c>
      <c r="AG166">
        <v>0</v>
      </c>
      <c r="AH166" s="148" t="s">
        <v>83</v>
      </c>
      <c r="AI166" s="148" t="s">
        <v>83</v>
      </c>
      <c r="AJ166" s="148" t="s">
        <v>83</v>
      </c>
      <c r="AK166" s="148" t="s">
        <v>83</v>
      </c>
      <c r="AL166" s="148" t="s">
        <v>83</v>
      </c>
      <c r="AM166" s="148" t="s">
        <v>83</v>
      </c>
      <c r="AN166" s="148" t="s">
        <v>83</v>
      </c>
      <c r="AO166" s="148" t="s">
        <v>83</v>
      </c>
      <c r="AP166" s="148" t="s">
        <v>83</v>
      </c>
      <c r="AQ166" s="148" t="s">
        <v>83</v>
      </c>
      <c r="AR166" s="148" t="s">
        <v>83</v>
      </c>
      <c r="AS166">
        <v>0</v>
      </c>
      <c r="AT166" s="148" t="s">
        <v>83</v>
      </c>
      <c r="AU166" s="148" t="s">
        <v>83</v>
      </c>
      <c r="AV166">
        <v>0</v>
      </c>
      <c r="AW166">
        <v>0</v>
      </c>
      <c r="AX166" s="148" t="s">
        <v>83</v>
      </c>
    </row>
    <row r="167" spans="1:50" x14ac:dyDescent="0.15">
      <c r="A167">
        <v>1</v>
      </c>
      <c r="B167">
        <v>4</v>
      </c>
      <c r="C167">
        <v>6</v>
      </c>
      <c r="D167">
        <v>5</v>
      </c>
      <c r="E167">
        <v>0</v>
      </c>
      <c r="F167" s="148" t="s">
        <v>83</v>
      </c>
      <c r="G167" s="148" t="s">
        <v>83</v>
      </c>
      <c r="H167">
        <v>273</v>
      </c>
      <c r="I167">
        <v>0</v>
      </c>
      <c r="J167">
        <v>0</v>
      </c>
      <c r="K167">
        <v>0</v>
      </c>
      <c r="L167">
        <v>0</v>
      </c>
      <c r="M167" s="148" t="s">
        <v>83</v>
      </c>
      <c r="N167" s="148" t="s">
        <v>83</v>
      </c>
      <c r="O167" s="148" t="s">
        <v>83</v>
      </c>
      <c r="P167" s="148" t="s">
        <v>83</v>
      </c>
      <c r="Q167" s="148" t="s">
        <v>83</v>
      </c>
      <c r="R167" s="148" t="s">
        <v>708</v>
      </c>
      <c r="S167" s="148" t="s">
        <v>83</v>
      </c>
      <c r="T167">
        <v>0</v>
      </c>
      <c r="U167" s="148" t="s">
        <v>83</v>
      </c>
      <c r="V167" s="148" t="s">
        <v>83</v>
      </c>
      <c r="W167" s="148" t="s">
        <v>83</v>
      </c>
      <c r="X167">
        <v>4</v>
      </c>
      <c r="Y167">
        <v>4</v>
      </c>
      <c r="Z167" s="148" t="s">
        <v>83</v>
      </c>
      <c r="AA167" s="148" t="s">
        <v>83</v>
      </c>
      <c r="AB167" s="148" t="s">
        <v>83</v>
      </c>
      <c r="AC167" s="148" t="s">
        <v>83</v>
      </c>
      <c r="AD167" s="148" t="s">
        <v>83</v>
      </c>
      <c r="AE167">
        <v>0</v>
      </c>
      <c r="AF167" s="148" t="s">
        <v>83</v>
      </c>
      <c r="AG167">
        <v>0</v>
      </c>
      <c r="AH167" s="148" t="s">
        <v>83</v>
      </c>
      <c r="AI167" s="148" t="s">
        <v>83</v>
      </c>
      <c r="AJ167" s="148" t="s">
        <v>83</v>
      </c>
      <c r="AK167" s="148" t="s">
        <v>83</v>
      </c>
      <c r="AL167" s="148" t="s">
        <v>83</v>
      </c>
      <c r="AM167" s="148" t="s">
        <v>83</v>
      </c>
      <c r="AN167" s="148" t="s">
        <v>83</v>
      </c>
      <c r="AO167" s="148" t="s">
        <v>83</v>
      </c>
      <c r="AP167" s="148" t="s">
        <v>83</v>
      </c>
      <c r="AQ167" s="148" t="s">
        <v>83</v>
      </c>
      <c r="AR167" s="148" t="s">
        <v>83</v>
      </c>
      <c r="AS167">
        <v>0</v>
      </c>
      <c r="AT167" s="148" t="s">
        <v>83</v>
      </c>
      <c r="AU167" s="148" t="s">
        <v>83</v>
      </c>
      <c r="AV167">
        <v>0</v>
      </c>
      <c r="AW167">
        <v>0</v>
      </c>
      <c r="AX167" s="148" t="s">
        <v>83</v>
      </c>
    </row>
    <row r="168" spans="1:50" x14ac:dyDescent="0.15">
      <c r="A168">
        <v>1</v>
      </c>
      <c r="B168">
        <v>4</v>
      </c>
      <c r="C168">
        <v>6</v>
      </c>
      <c r="D168">
        <v>6</v>
      </c>
      <c r="E168">
        <v>0</v>
      </c>
      <c r="F168" s="148" t="s">
        <v>83</v>
      </c>
      <c r="G168" s="148" t="s">
        <v>83</v>
      </c>
      <c r="H168">
        <v>56</v>
      </c>
      <c r="I168">
        <v>0</v>
      </c>
      <c r="J168">
        <v>0</v>
      </c>
      <c r="K168">
        <v>0</v>
      </c>
      <c r="L168">
        <v>0</v>
      </c>
      <c r="M168" s="148" t="s">
        <v>83</v>
      </c>
      <c r="N168" s="148" t="s">
        <v>83</v>
      </c>
      <c r="O168" s="148" t="s">
        <v>83</v>
      </c>
      <c r="P168" s="148" t="s">
        <v>83</v>
      </c>
      <c r="Q168" s="148" t="s">
        <v>83</v>
      </c>
      <c r="R168" s="148" t="s">
        <v>709</v>
      </c>
      <c r="S168" s="148" t="s">
        <v>83</v>
      </c>
      <c r="T168">
        <v>0</v>
      </c>
      <c r="U168" s="148" t="s">
        <v>83</v>
      </c>
      <c r="V168" s="148" t="s">
        <v>83</v>
      </c>
      <c r="W168" s="148" t="s">
        <v>83</v>
      </c>
      <c r="X168">
        <v>3</v>
      </c>
      <c r="Y168">
        <v>3</v>
      </c>
      <c r="Z168" s="148" t="s">
        <v>83</v>
      </c>
      <c r="AA168" s="148" t="s">
        <v>83</v>
      </c>
      <c r="AB168" s="148" t="s">
        <v>83</v>
      </c>
      <c r="AC168" s="148" t="s">
        <v>83</v>
      </c>
      <c r="AD168" s="148" t="s">
        <v>83</v>
      </c>
      <c r="AE168">
        <v>0</v>
      </c>
      <c r="AF168" s="148" t="s">
        <v>83</v>
      </c>
      <c r="AG168">
        <v>0</v>
      </c>
      <c r="AH168" s="148" t="s">
        <v>83</v>
      </c>
      <c r="AI168" s="148" t="s">
        <v>83</v>
      </c>
      <c r="AJ168" s="148" t="s">
        <v>83</v>
      </c>
      <c r="AK168" s="148" t="s">
        <v>83</v>
      </c>
      <c r="AL168" s="148" t="s">
        <v>83</v>
      </c>
      <c r="AM168" s="148" t="s">
        <v>83</v>
      </c>
      <c r="AN168" s="148" t="s">
        <v>83</v>
      </c>
      <c r="AO168" s="148" t="s">
        <v>83</v>
      </c>
      <c r="AP168" s="148" t="s">
        <v>83</v>
      </c>
      <c r="AQ168" s="148" t="s">
        <v>83</v>
      </c>
      <c r="AR168" s="148" t="s">
        <v>83</v>
      </c>
      <c r="AS168">
        <v>0</v>
      </c>
      <c r="AT168" s="148" t="s">
        <v>83</v>
      </c>
      <c r="AU168" s="148" t="s">
        <v>83</v>
      </c>
      <c r="AV168">
        <v>0</v>
      </c>
      <c r="AW168">
        <v>0</v>
      </c>
      <c r="AX168" s="148" t="s">
        <v>83</v>
      </c>
    </row>
    <row r="169" spans="1:50" x14ac:dyDescent="0.15">
      <c r="A169">
        <v>1</v>
      </c>
      <c r="B169">
        <v>4</v>
      </c>
      <c r="C169">
        <v>6</v>
      </c>
      <c r="D169">
        <v>7</v>
      </c>
      <c r="E169">
        <v>0</v>
      </c>
      <c r="F169" s="148" t="s">
        <v>83</v>
      </c>
      <c r="G169" s="148" t="s">
        <v>83</v>
      </c>
      <c r="H169">
        <v>103</v>
      </c>
      <c r="I169">
        <v>0</v>
      </c>
      <c r="J169">
        <v>0</v>
      </c>
      <c r="K169">
        <v>0</v>
      </c>
      <c r="L169">
        <v>0</v>
      </c>
      <c r="M169" s="148" t="s">
        <v>83</v>
      </c>
      <c r="N169" s="148" t="s">
        <v>83</v>
      </c>
      <c r="O169" s="148" t="s">
        <v>83</v>
      </c>
      <c r="P169" s="148" t="s">
        <v>83</v>
      </c>
      <c r="Q169" s="148" t="s">
        <v>83</v>
      </c>
      <c r="R169" s="148" t="s">
        <v>508</v>
      </c>
      <c r="S169" s="148" t="s">
        <v>83</v>
      </c>
      <c r="T169">
        <v>0</v>
      </c>
      <c r="U169" s="148" t="s">
        <v>83</v>
      </c>
      <c r="V169" s="148" t="s">
        <v>83</v>
      </c>
      <c r="W169" s="148" t="s">
        <v>83</v>
      </c>
      <c r="X169">
        <v>3</v>
      </c>
      <c r="Y169">
        <v>3</v>
      </c>
      <c r="Z169" s="148" t="s">
        <v>83</v>
      </c>
      <c r="AA169" s="148" t="s">
        <v>83</v>
      </c>
      <c r="AB169" s="148" t="s">
        <v>83</v>
      </c>
      <c r="AC169" s="148" t="s">
        <v>83</v>
      </c>
      <c r="AD169" s="148" t="s">
        <v>83</v>
      </c>
      <c r="AE169">
        <v>0</v>
      </c>
      <c r="AF169" s="148" t="s">
        <v>83</v>
      </c>
      <c r="AG169">
        <v>0</v>
      </c>
      <c r="AH169" s="148" t="s">
        <v>83</v>
      </c>
      <c r="AI169" s="148" t="s">
        <v>83</v>
      </c>
      <c r="AJ169" s="148" t="s">
        <v>83</v>
      </c>
      <c r="AK169" s="148" t="s">
        <v>83</v>
      </c>
      <c r="AL169" s="148" t="s">
        <v>83</v>
      </c>
      <c r="AM169" s="148" t="s">
        <v>83</v>
      </c>
      <c r="AN169" s="148" t="s">
        <v>83</v>
      </c>
      <c r="AO169" s="148" t="s">
        <v>83</v>
      </c>
      <c r="AP169" s="148" t="s">
        <v>83</v>
      </c>
      <c r="AQ169" s="148" t="s">
        <v>83</v>
      </c>
      <c r="AR169" s="148" t="s">
        <v>83</v>
      </c>
      <c r="AS169">
        <v>0</v>
      </c>
      <c r="AT169" s="148" t="s">
        <v>83</v>
      </c>
      <c r="AU169" s="148" t="s">
        <v>83</v>
      </c>
      <c r="AV169">
        <v>0</v>
      </c>
      <c r="AW169">
        <v>0</v>
      </c>
      <c r="AX169" s="148" t="s">
        <v>83</v>
      </c>
    </row>
    <row r="170" spans="1:50" x14ac:dyDescent="0.15">
      <c r="A170">
        <v>1</v>
      </c>
      <c r="B170">
        <v>4</v>
      </c>
      <c r="C170">
        <v>7</v>
      </c>
      <c r="D170">
        <v>1</v>
      </c>
      <c r="E170">
        <v>0</v>
      </c>
      <c r="F170" s="148" t="s">
        <v>83</v>
      </c>
      <c r="G170" s="148" t="s">
        <v>83</v>
      </c>
      <c r="H170">
        <v>202</v>
      </c>
      <c r="I170">
        <v>0</v>
      </c>
      <c r="J170">
        <v>0</v>
      </c>
      <c r="K170">
        <v>0</v>
      </c>
      <c r="L170">
        <v>0</v>
      </c>
      <c r="M170" s="148" t="s">
        <v>83</v>
      </c>
      <c r="N170" s="148" t="s">
        <v>83</v>
      </c>
      <c r="O170" s="148" t="s">
        <v>83</v>
      </c>
      <c r="P170" s="148" t="s">
        <v>83</v>
      </c>
      <c r="Q170" s="148" t="s">
        <v>83</v>
      </c>
      <c r="R170" s="148" t="s">
        <v>710</v>
      </c>
      <c r="S170" s="148" t="s">
        <v>83</v>
      </c>
      <c r="T170">
        <v>0</v>
      </c>
      <c r="U170" s="148" t="s">
        <v>83</v>
      </c>
      <c r="V170" s="148" t="s">
        <v>83</v>
      </c>
      <c r="W170" s="148" t="s">
        <v>83</v>
      </c>
      <c r="X170">
        <v>2</v>
      </c>
      <c r="Y170">
        <v>2</v>
      </c>
      <c r="Z170" s="148" t="s">
        <v>83</v>
      </c>
      <c r="AA170" s="148" t="s">
        <v>83</v>
      </c>
      <c r="AB170" s="148" t="s">
        <v>83</v>
      </c>
      <c r="AC170" s="148" t="s">
        <v>83</v>
      </c>
      <c r="AD170" s="148" t="s">
        <v>83</v>
      </c>
      <c r="AE170">
        <v>0</v>
      </c>
      <c r="AF170" s="148" t="s">
        <v>83</v>
      </c>
      <c r="AG170">
        <v>0</v>
      </c>
      <c r="AH170" s="148" t="s">
        <v>83</v>
      </c>
      <c r="AI170" s="148" t="s">
        <v>83</v>
      </c>
      <c r="AJ170" s="148" t="s">
        <v>83</v>
      </c>
      <c r="AK170" s="148" t="s">
        <v>83</v>
      </c>
      <c r="AL170" s="148" t="s">
        <v>83</v>
      </c>
      <c r="AM170" s="148" t="s">
        <v>83</v>
      </c>
      <c r="AN170" s="148" t="s">
        <v>83</v>
      </c>
      <c r="AO170" s="148" t="s">
        <v>83</v>
      </c>
      <c r="AP170" s="148" t="s">
        <v>83</v>
      </c>
      <c r="AQ170" s="148" t="s">
        <v>83</v>
      </c>
      <c r="AR170" s="148" t="s">
        <v>83</v>
      </c>
      <c r="AS170">
        <v>0</v>
      </c>
      <c r="AT170" s="148" t="s">
        <v>83</v>
      </c>
      <c r="AU170" s="148" t="s">
        <v>83</v>
      </c>
      <c r="AV170">
        <v>0</v>
      </c>
      <c r="AW170">
        <v>0</v>
      </c>
      <c r="AX170" s="148" t="s">
        <v>83</v>
      </c>
    </row>
    <row r="171" spans="1:50" x14ac:dyDescent="0.15">
      <c r="A171">
        <v>1</v>
      </c>
      <c r="B171">
        <v>4</v>
      </c>
      <c r="C171">
        <v>7</v>
      </c>
      <c r="D171">
        <v>2</v>
      </c>
      <c r="E171">
        <v>0</v>
      </c>
      <c r="F171" s="148" t="s">
        <v>83</v>
      </c>
      <c r="G171" s="148" t="s">
        <v>83</v>
      </c>
      <c r="H171">
        <v>288</v>
      </c>
      <c r="I171">
        <v>0</v>
      </c>
      <c r="J171">
        <v>0</v>
      </c>
      <c r="K171">
        <v>0</v>
      </c>
      <c r="L171">
        <v>0</v>
      </c>
      <c r="M171" s="148" t="s">
        <v>83</v>
      </c>
      <c r="N171" s="148" t="s">
        <v>83</v>
      </c>
      <c r="O171" s="148" t="s">
        <v>83</v>
      </c>
      <c r="P171" s="148" t="s">
        <v>83</v>
      </c>
      <c r="Q171" s="148" t="s">
        <v>83</v>
      </c>
      <c r="R171" s="148" t="s">
        <v>711</v>
      </c>
      <c r="S171" s="148" t="s">
        <v>83</v>
      </c>
      <c r="T171">
        <v>0</v>
      </c>
      <c r="U171" s="148" t="s">
        <v>83</v>
      </c>
      <c r="V171" s="148" t="s">
        <v>83</v>
      </c>
      <c r="W171" s="148" t="s">
        <v>83</v>
      </c>
      <c r="X171">
        <v>2</v>
      </c>
      <c r="Y171">
        <v>2</v>
      </c>
      <c r="Z171" s="148" t="s">
        <v>83</v>
      </c>
      <c r="AA171" s="148" t="s">
        <v>83</v>
      </c>
      <c r="AB171" s="148" t="s">
        <v>83</v>
      </c>
      <c r="AC171" s="148" t="s">
        <v>83</v>
      </c>
      <c r="AD171" s="148" t="s">
        <v>83</v>
      </c>
      <c r="AE171">
        <v>0</v>
      </c>
      <c r="AF171" s="148" t="s">
        <v>83</v>
      </c>
      <c r="AG171">
        <v>0</v>
      </c>
      <c r="AH171" s="148" t="s">
        <v>83</v>
      </c>
      <c r="AI171" s="148" t="s">
        <v>83</v>
      </c>
      <c r="AJ171" s="148" t="s">
        <v>83</v>
      </c>
      <c r="AK171" s="148" t="s">
        <v>83</v>
      </c>
      <c r="AL171" s="148" t="s">
        <v>83</v>
      </c>
      <c r="AM171" s="148" t="s">
        <v>83</v>
      </c>
      <c r="AN171" s="148" t="s">
        <v>83</v>
      </c>
      <c r="AO171" s="148" t="s">
        <v>83</v>
      </c>
      <c r="AP171" s="148" t="s">
        <v>83</v>
      </c>
      <c r="AQ171" s="148" t="s">
        <v>83</v>
      </c>
      <c r="AR171" s="148" t="s">
        <v>83</v>
      </c>
      <c r="AS171">
        <v>0</v>
      </c>
      <c r="AT171" s="148" t="s">
        <v>83</v>
      </c>
      <c r="AU171" s="148" t="s">
        <v>83</v>
      </c>
      <c r="AV171">
        <v>0</v>
      </c>
      <c r="AW171">
        <v>0</v>
      </c>
      <c r="AX171" s="148" t="s">
        <v>83</v>
      </c>
    </row>
    <row r="172" spans="1:50" x14ac:dyDescent="0.15">
      <c r="A172">
        <v>1</v>
      </c>
      <c r="B172">
        <v>4</v>
      </c>
      <c r="C172">
        <v>7</v>
      </c>
      <c r="D172">
        <v>3</v>
      </c>
      <c r="E172">
        <v>0</v>
      </c>
      <c r="F172" s="148" t="s">
        <v>83</v>
      </c>
      <c r="G172" s="148" t="s">
        <v>83</v>
      </c>
      <c r="H172">
        <v>317</v>
      </c>
      <c r="I172">
        <v>0</v>
      </c>
      <c r="J172">
        <v>0</v>
      </c>
      <c r="K172">
        <v>0</v>
      </c>
      <c r="L172">
        <v>0</v>
      </c>
      <c r="M172" s="148" t="s">
        <v>83</v>
      </c>
      <c r="N172" s="148" t="s">
        <v>83</v>
      </c>
      <c r="O172" s="148" t="s">
        <v>83</v>
      </c>
      <c r="P172" s="148" t="s">
        <v>83</v>
      </c>
      <c r="Q172" s="148" t="s">
        <v>83</v>
      </c>
      <c r="R172" s="148" t="s">
        <v>712</v>
      </c>
      <c r="S172" s="148" t="s">
        <v>83</v>
      </c>
      <c r="T172">
        <v>0</v>
      </c>
      <c r="U172" s="148" t="s">
        <v>83</v>
      </c>
      <c r="V172" s="148" t="s">
        <v>83</v>
      </c>
      <c r="W172" s="148" t="s">
        <v>83</v>
      </c>
      <c r="X172">
        <v>4</v>
      </c>
      <c r="Y172">
        <v>4</v>
      </c>
      <c r="Z172" s="148" t="s">
        <v>83</v>
      </c>
      <c r="AA172" s="148" t="s">
        <v>83</v>
      </c>
      <c r="AB172" s="148" t="s">
        <v>83</v>
      </c>
      <c r="AC172" s="148" t="s">
        <v>83</v>
      </c>
      <c r="AD172" s="148" t="s">
        <v>83</v>
      </c>
      <c r="AE172">
        <v>0</v>
      </c>
      <c r="AF172" s="148" t="s">
        <v>83</v>
      </c>
      <c r="AG172">
        <v>0</v>
      </c>
      <c r="AH172" s="148" t="s">
        <v>83</v>
      </c>
      <c r="AI172" s="148" t="s">
        <v>83</v>
      </c>
      <c r="AJ172" s="148" t="s">
        <v>83</v>
      </c>
      <c r="AK172" s="148" t="s">
        <v>83</v>
      </c>
      <c r="AL172" s="148" t="s">
        <v>83</v>
      </c>
      <c r="AM172" s="148" t="s">
        <v>83</v>
      </c>
      <c r="AN172" s="148" t="s">
        <v>83</v>
      </c>
      <c r="AO172" s="148" t="s">
        <v>83</v>
      </c>
      <c r="AP172" s="148" t="s">
        <v>83</v>
      </c>
      <c r="AQ172" s="148" t="s">
        <v>83</v>
      </c>
      <c r="AR172" s="148" t="s">
        <v>83</v>
      </c>
      <c r="AS172">
        <v>0</v>
      </c>
      <c r="AT172" s="148" t="s">
        <v>83</v>
      </c>
      <c r="AU172" s="148" t="s">
        <v>83</v>
      </c>
      <c r="AV172">
        <v>0</v>
      </c>
      <c r="AW172">
        <v>0</v>
      </c>
      <c r="AX172" s="148" t="s">
        <v>83</v>
      </c>
    </row>
    <row r="173" spans="1:50" x14ac:dyDescent="0.15">
      <c r="A173">
        <v>1</v>
      </c>
      <c r="B173">
        <v>4</v>
      </c>
      <c r="C173">
        <v>7</v>
      </c>
      <c r="D173">
        <v>4</v>
      </c>
      <c r="E173">
        <v>0</v>
      </c>
      <c r="F173" s="148" t="s">
        <v>83</v>
      </c>
      <c r="G173" s="148" t="s">
        <v>83</v>
      </c>
      <c r="H173">
        <v>143</v>
      </c>
      <c r="I173">
        <v>0</v>
      </c>
      <c r="J173">
        <v>0</v>
      </c>
      <c r="K173">
        <v>0</v>
      </c>
      <c r="L173">
        <v>0</v>
      </c>
      <c r="M173" s="148" t="s">
        <v>83</v>
      </c>
      <c r="N173" s="148" t="s">
        <v>83</v>
      </c>
      <c r="O173" s="148" t="s">
        <v>83</v>
      </c>
      <c r="P173" s="148" t="s">
        <v>83</v>
      </c>
      <c r="Q173" s="148" t="s">
        <v>83</v>
      </c>
      <c r="R173" s="148" t="s">
        <v>713</v>
      </c>
      <c r="S173" s="148" t="s">
        <v>83</v>
      </c>
      <c r="T173">
        <v>0</v>
      </c>
      <c r="U173" s="148" t="s">
        <v>83</v>
      </c>
      <c r="V173" s="148" t="s">
        <v>83</v>
      </c>
      <c r="W173" s="148" t="s">
        <v>83</v>
      </c>
      <c r="X173">
        <v>3</v>
      </c>
      <c r="Y173">
        <v>3</v>
      </c>
      <c r="Z173" s="148" t="s">
        <v>83</v>
      </c>
      <c r="AA173" s="148" t="s">
        <v>83</v>
      </c>
      <c r="AB173" s="148" t="s">
        <v>83</v>
      </c>
      <c r="AC173" s="148" t="s">
        <v>83</v>
      </c>
      <c r="AD173" s="148" t="s">
        <v>83</v>
      </c>
      <c r="AE173">
        <v>0</v>
      </c>
      <c r="AF173" s="148" t="s">
        <v>83</v>
      </c>
      <c r="AG173">
        <v>0</v>
      </c>
      <c r="AH173" s="148" t="s">
        <v>83</v>
      </c>
      <c r="AI173" s="148" t="s">
        <v>83</v>
      </c>
      <c r="AJ173" s="148" t="s">
        <v>83</v>
      </c>
      <c r="AK173" s="148" t="s">
        <v>83</v>
      </c>
      <c r="AL173" s="148" t="s">
        <v>83</v>
      </c>
      <c r="AM173" s="148" t="s">
        <v>83</v>
      </c>
      <c r="AN173" s="148" t="s">
        <v>83</v>
      </c>
      <c r="AO173" s="148" t="s">
        <v>83</v>
      </c>
      <c r="AP173" s="148" t="s">
        <v>83</v>
      </c>
      <c r="AQ173" s="148" t="s">
        <v>83</v>
      </c>
      <c r="AR173" s="148" t="s">
        <v>83</v>
      </c>
      <c r="AS173">
        <v>0</v>
      </c>
      <c r="AT173" s="148" t="s">
        <v>83</v>
      </c>
      <c r="AU173" s="148" t="s">
        <v>83</v>
      </c>
      <c r="AV173">
        <v>0</v>
      </c>
      <c r="AW173">
        <v>0</v>
      </c>
      <c r="AX173" s="148" t="s">
        <v>83</v>
      </c>
    </row>
    <row r="174" spans="1:50" x14ac:dyDescent="0.15">
      <c r="A174">
        <v>1</v>
      </c>
      <c r="B174">
        <v>4</v>
      </c>
      <c r="C174">
        <v>7</v>
      </c>
      <c r="D174">
        <v>5</v>
      </c>
      <c r="E174">
        <v>0</v>
      </c>
      <c r="F174" s="148" t="s">
        <v>83</v>
      </c>
      <c r="G174" s="148" t="s">
        <v>83</v>
      </c>
      <c r="H174">
        <v>70</v>
      </c>
      <c r="I174">
        <v>0</v>
      </c>
      <c r="J174">
        <v>0</v>
      </c>
      <c r="K174">
        <v>0</v>
      </c>
      <c r="L174">
        <v>0</v>
      </c>
      <c r="M174" s="148" t="s">
        <v>83</v>
      </c>
      <c r="N174" s="148" t="s">
        <v>83</v>
      </c>
      <c r="O174" s="148" t="s">
        <v>83</v>
      </c>
      <c r="P174" s="148" t="s">
        <v>83</v>
      </c>
      <c r="Q174" s="148" t="s">
        <v>83</v>
      </c>
      <c r="R174" s="148" t="s">
        <v>714</v>
      </c>
      <c r="S174" s="148" t="s">
        <v>83</v>
      </c>
      <c r="T174">
        <v>0</v>
      </c>
      <c r="U174" s="148" t="s">
        <v>83</v>
      </c>
      <c r="V174" s="148" t="s">
        <v>83</v>
      </c>
      <c r="W174" s="148" t="s">
        <v>83</v>
      </c>
      <c r="X174">
        <v>3</v>
      </c>
      <c r="Y174">
        <v>3</v>
      </c>
      <c r="Z174" s="148" t="s">
        <v>83</v>
      </c>
      <c r="AA174" s="148" t="s">
        <v>83</v>
      </c>
      <c r="AB174" s="148" t="s">
        <v>83</v>
      </c>
      <c r="AC174" s="148" t="s">
        <v>83</v>
      </c>
      <c r="AD174" s="148" t="s">
        <v>83</v>
      </c>
      <c r="AE174">
        <v>0</v>
      </c>
      <c r="AF174" s="148" t="s">
        <v>83</v>
      </c>
      <c r="AG174">
        <v>0</v>
      </c>
      <c r="AH174" s="148" t="s">
        <v>83</v>
      </c>
      <c r="AI174" s="148" t="s">
        <v>83</v>
      </c>
      <c r="AJ174" s="148" t="s">
        <v>83</v>
      </c>
      <c r="AK174" s="148" t="s">
        <v>83</v>
      </c>
      <c r="AL174" s="148" t="s">
        <v>83</v>
      </c>
      <c r="AM174" s="148" t="s">
        <v>83</v>
      </c>
      <c r="AN174" s="148" t="s">
        <v>83</v>
      </c>
      <c r="AO174" s="148" t="s">
        <v>83</v>
      </c>
      <c r="AP174" s="148" t="s">
        <v>83</v>
      </c>
      <c r="AQ174" s="148" t="s">
        <v>83</v>
      </c>
      <c r="AR174" s="148" t="s">
        <v>83</v>
      </c>
      <c r="AS174">
        <v>0</v>
      </c>
      <c r="AT174" s="148" t="s">
        <v>83</v>
      </c>
      <c r="AU174" s="148" t="s">
        <v>83</v>
      </c>
      <c r="AV174">
        <v>0</v>
      </c>
      <c r="AW174">
        <v>0</v>
      </c>
      <c r="AX174" s="148" t="s">
        <v>83</v>
      </c>
    </row>
    <row r="175" spans="1:50" x14ac:dyDescent="0.15">
      <c r="A175">
        <v>1</v>
      </c>
      <c r="B175">
        <v>4</v>
      </c>
      <c r="C175">
        <v>7</v>
      </c>
      <c r="D175">
        <v>6</v>
      </c>
      <c r="E175">
        <v>0</v>
      </c>
      <c r="F175" s="148" t="s">
        <v>83</v>
      </c>
      <c r="G175" s="148" t="s">
        <v>83</v>
      </c>
      <c r="H175">
        <v>121</v>
      </c>
      <c r="I175">
        <v>0</v>
      </c>
      <c r="J175">
        <v>0</v>
      </c>
      <c r="K175">
        <v>0</v>
      </c>
      <c r="L175">
        <v>0</v>
      </c>
      <c r="M175" s="148" t="s">
        <v>83</v>
      </c>
      <c r="N175" s="148" t="s">
        <v>83</v>
      </c>
      <c r="O175" s="148" t="s">
        <v>83</v>
      </c>
      <c r="P175" s="148" t="s">
        <v>83</v>
      </c>
      <c r="Q175" s="148" t="s">
        <v>83</v>
      </c>
      <c r="R175" s="148" t="s">
        <v>715</v>
      </c>
      <c r="S175" s="148" t="s">
        <v>83</v>
      </c>
      <c r="T175">
        <v>0</v>
      </c>
      <c r="U175" s="148" t="s">
        <v>83</v>
      </c>
      <c r="V175" s="148" t="s">
        <v>83</v>
      </c>
      <c r="W175" s="148" t="s">
        <v>83</v>
      </c>
      <c r="X175">
        <v>4</v>
      </c>
      <c r="Y175">
        <v>4</v>
      </c>
      <c r="Z175" s="148" t="s">
        <v>83</v>
      </c>
      <c r="AA175" s="148" t="s">
        <v>83</v>
      </c>
      <c r="AB175" s="148" t="s">
        <v>83</v>
      </c>
      <c r="AC175" s="148" t="s">
        <v>83</v>
      </c>
      <c r="AD175" s="148" t="s">
        <v>83</v>
      </c>
      <c r="AE175">
        <v>0</v>
      </c>
      <c r="AF175" s="148" t="s">
        <v>83</v>
      </c>
      <c r="AG175">
        <v>0</v>
      </c>
      <c r="AH175" s="148" t="s">
        <v>83</v>
      </c>
      <c r="AI175" s="148" t="s">
        <v>83</v>
      </c>
      <c r="AJ175" s="148" t="s">
        <v>83</v>
      </c>
      <c r="AK175" s="148" t="s">
        <v>83</v>
      </c>
      <c r="AL175" s="148" t="s">
        <v>83</v>
      </c>
      <c r="AM175" s="148" t="s">
        <v>83</v>
      </c>
      <c r="AN175" s="148" t="s">
        <v>83</v>
      </c>
      <c r="AO175" s="148" t="s">
        <v>83</v>
      </c>
      <c r="AP175" s="148" t="s">
        <v>83</v>
      </c>
      <c r="AQ175" s="148" t="s">
        <v>83</v>
      </c>
      <c r="AR175" s="148" t="s">
        <v>83</v>
      </c>
      <c r="AS175">
        <v>0</v>
      </c>
      <c r="AT175" s="148" t="s">
        <v>83</v>
      </c>
      <c r="AU175" s="148" t="s">
        <v>83</v>
      </c>
      <c r="AV175">
        <v>0</v>
      </c>
      <c r="AW175">
        <v>0</v>
      </c>
      <c r="AX175" s="148" t="s">
        <v>83</v>
      </c>
    </row>
    <row r="176" spans="1:50" x14ac:dyDescent="0.15">
      <c r="A176">
        <v>1</v>
      </c>
      <c r="B176">
        <v>4</v>
      </c>
      <c r="C176">
        <v>7</v>
      </c>
      <c r="D176">
        <v>7</v>
      </c>
      <c r="E176">
        <v>0</v>
      </c>
      <c r="F176" s="148" t="s">
        <v>83</v>
      </c>
      <c r="G176" s="148" t="s">
        <v>83</v>
      </c>
      <c r="H176">
        <v>290</v>
      </c>
      <c r="I176">
        <v>0</v>
      </c>
      <c r="J176">
        <v>0</v>
      </c>
      <c r="K176">
        <v>0</v>
      </c>
      <c r="L176">
        <v>0</v>
      </c>
      <c r="M176" s="148" t="s">
        <v>83</v>
      </c>
      <c r="N176" s="148" t="s">
        <v>83</v>
      </c>
      <c r="O176" s="148" t="s">
        <v>83</v>
      </c>
      <c r="P176" s="148" t="s">
        <v>83</v>
      </c>
      <c r="Q176" s="148" t="s">
        <v>83</v>
      </c>
      <c r="R176" s="148" t="s">
        <v>711</v>
      </c>
      <c r="S176" s="148" t="s">
        <v>83</v>
      </c>
      <c r="T176">
        <v>0</v>
      </c>
      <c r="U176" s="148" t="s">
        <v>83</v>
      </c>
      <c r="V176" s="148" t="s">
        <v>83</v>
      </c>
      <c r="W176" s="148" t="s">
        <v>83</v>
      </c>
      <c r="X176">
        <v>1</v>
      </c>
      <c r="Y176">
        <v>1</v>
      </c>
      <c r="Z176" s="148" t="s">
        <v>83</v>
      </c>
      <c r="AA176" s="148" t="s">
        <v>83</v>
      </c>
      <c r="AB176" s="148" t="s">
        <v>83</v>
      </c>
      <c r="AC176" s="148" t="s">
        <v>83</v>
      </c>
      <c r="AD176" s="148" t="s">
        <v>83</v>
      </c>
      <c r="AE176">
        <v>0</v>
      </c>
      <c r="AF176" s="148" t="s">
        <v>83</v>
      </c>
      <c r="AG176">
        <v>0</v>
      </c>
      <c r="AH176" s="148" t="s">
        <v>83</v>
      </c>
      <c r="AI176" s="148" t="s">
        <v>83</v>
      </c>
      <c r="AJ176" s="148" t="s">
        <v>83</v>
      </c>
      <c r="AK176" s="148" t="s">
        <v>83</v>
      </c>
      <c r="AL176" s="148" t="s">
        <v>83</v>
      </c>
      <c r="AM176" s="148" t="s">
        <v>83</v>
      </c>
      <c r="AN176" s="148" t="s">
        <v>83</v>
      </c>
      <c r="AO176" s="148" t="s">
        <v>83</v>
      </c>
      <c r="AP176" s="148" t="s">
        <v>83</v>
      </c>
      <c r="AQ176" s="148" t="s">
        <v>83</v>
      </c>
      <c r="AR176" s="148" t="s">
        <v>83</v>
      </c>
      <c r="AS176">
        <v>0</v>
      </c>
      <c r="AT176" s="148" t="s">
        <v>83</v>
      </c>
      <c r="AU176" s="148" t="s">
        <v>83</v>
      </c>
      <c r="AV176">
        <v>0</v>
      </c>
      <c r="AW176">
        <v>0</v>
      </c>
      <c r="AX176" s="148" t="s">
        <v>83</v>
      </c>
    </row>
    <row r="177" spans="1:50" x14ac:dyDescent="0.15">
      <c r="A177">
        <v>1</v>
      </c>
      <c r="B177">
        <v>4</v>
      </c>
      <c r="C177">
        <v>8</v>
      </c>
      <c r="D177">
        <v>1</v>
      </c>
      <c r="E177">
        <v>0</v>
      </c>
      <c r="F177" s="148" t="s">
        <v>83</v>
      </c>
      <c r="G177" s="148" t="s">
        <v>83</v>
      </c>
      <c r="H177">
        <v>169</v>
      </c>
      <c r="I177">
        <v>0</v>
      </c>
      <c r="J177">
        <v>0</v>
      </c>
      <c r="K177">
        <v>0</v>
      </c>
      <c r="L177">
        <v>0</v>
      </c>
      <c r="M177" s="148" t="s">
        <v>83</v>
      </c>
      <c r="N177" s="148" t="s">
        <v>83</v>
      </c>
      <c r="O177" s="148" t="s">
        <v>83</v>
      </c>
      <c r="P177" s="148" t="s">
        <v>83</v>
      </c>
      <c r="Q177" s="148" t="s">
        <v>83</v>
      </c>
      <c r="R177" s="148" t="s">
        <v>504</v>
      </c>
      <c r="S177" s="148" t="s">
        <v>83</v>
      </c>
      <c r="T177">
        <v>0</v>
      </c>
      <c r="U177" s="148" t="s">
        <v>83</v>
      </c>
      <c r="V177" s="148" t="s">
        <v>83</v>
      </c>
      <c r="W177" s="148" t="s">
        <v>83</v>
      </c>
      <c r="X177">
        <v>4</v>
      </c>
      <c r="Y177">
        <v>4</v>
      </c>
      <c r="Z177" s="148" t="s">
        <v>83</v>
      </c>
      <c r="AA177" s="148" t="s">
        <v>83</v>
      </c>
      <c r="AB177" s="148" t="s">
        <v>83</v>
      </c>
      <c r="AC177" s="148" t="s">
        <v>83</v>
      </c>
      <c r="AD177" s="148" t="s">
        <v>83</v>
      </c>
      <c r="AE177">
        <v>0</v>
      </c>
      <c r="AF177" s="148" t="s">
        <v>83</v>
      </c>
      <c r="AG177">
        <v>0</v>
      </c>
      <c r="AH177" s="148" t="s">
        <v>83</v>
      </c>
      <c r="AI177" s="148" t="s">
        <v>83</v>
      </c>
      <c r="AJ177" s="148" t="s">
        <v>83</v>
      </c>
      <c r="AK177" s="148" t="s">
        <v>83</v>
      </c>
      <c r="AL177" s="148" t="s">
        <v>83</v>
      </c>
      <c r="AM177" s="148" t="s">
        <v>83</v>
      </c>
      <c r="AN177" s="148" t="s">
        <v>83</v>
      </c>
      <c r="AO177" s="148" t="s">
        <v>83</v>
      </c>
      <c r="AP177" s="148" t="s">
        <v>83</v>
      </c>
      <c r="AQ177" s="148" t="s">
        <v>83</v>
      </c>
      <c r="AR177" s="148" t="s">
        <v>83</v>
      </c>
      <c r="AS177">
        <v>0</v>
      </c>
      <c r="AT177" s="148" t="s">
        <v>83</v>
      </c>
      <c r="AU177" s="148" t="s">
        <v>83</v>
      </c>
      <c r="AV177">
        <v>0</v>
      </c>
      <c r="AW177">
        <v>0</v>
      </c>
      <c r="AX177" s="148" t="s">
        <v>83</v>
      </c>
    </row>
    <row r="178" spans="1:50" x14ac:dyDescent="0.15">
      <c r="A178">
        <v>1</v>
      </c>
      <c r="B178">
        <v>4</v>
      </c>
      <c r="C178">
        <v>8</v>
      </c>
      <c r="D178">
        <v>2</v>
      </c>
      <c r="E178">
        <v>0</v>
      </c>
      <c r="F178" s="148" t="s">
        <v>83</v>
      </c>
      <c r="G178" s="148" t="s">
        <v>83</v>
      </c>
      <c r="H178">
        <v>58</v>
      </c>
      <c r="I178">
        <v>0</v>
      </c>
      <c r="J178">
        <v>0</v>
      </c>
      <c r="K178">
        <v>0</v>
      </c>
      <c r="L178">
        <v>0</v>
      </c>
      <c r="M178" s="148" t="s">
        <v>83</v>
      </c>
      <c r="N178" s="148" t="s">
        <v>83</v>
      </c>
      <c r="O178" s="148" t="s">
        <v>83</v>
      </c>
      <c r="P178" s="148" t="s">
        <v>83</v>
      </c>
      <c r="Q178" s="148" t="s">
        <v>83</v>
      </c>
      <c r="R178" s="148" t="s">
        <v>654</v>
      </c>
      <c r="S178" s="148" t="s">
        <v>83</v>
      </c>
      <c r="T178">
        <v>0</v>
      </c>
      <c r="U178" s="148" t="s">
        <v>83</v>
      </c>
      <c r="V178" s="148" t="s">
        <v>83</v>
      </c>
      <c r="W178" s="148" t="s">
        <v>83</v>
      </c>
      <c r="X178">
        <v>2</v>
      </c>
      <c r="Y178">
        <v>2</v>
      </c>
      <c r="Z178" s="148" t="s">
        <v>83</v>
      </c>
      <c r="AA178" s="148" t="s">
        <v>83</v>
      </c>
      <c r="AB178" s="148" t="s">
        <v>83</v>
      </c>
      <c r="AC178" s="148" t="s">
        <v>83</v>
      </c>
      <c r="AD178" s="148" t="s">
        <v>83</v>
      </c>
      <c r="AE178">
        <v>0</v>
      </c>
      <c r="AF178" s="148" t="s">
        <v>83</v>
      </c>
      <c r="AG178">
        <v>0</v>
      </c>
      <c r="AH178" s="148" t="s">
        <v>83</v>
      </c>
      <c r="AI178" s="148" t="s">
        <v>83</v>
      </c>
      <c r="AJ178" s="148" t="s">
        <v>83</v>
      </c>
      <c r="AK178" s="148" t="s">
        <v>83</v>
      </c>
      <c r="AL178" s="148" t="s">
        <v>83</v>
      </c>
      <c r="AM178" s="148" t="s">
        <v>83</v>
      </c>
      <c r="AN178" s="148" t="s">
        <v>83</v>
      </c>
      <c r="AO178" s="148" t="s">
        <v>83</v>
      </c>
      <c r="AP178" s="148" t="s">
        <v>83</v>
      </c>
      <c r="AQ178" s="148" t="s">
        <v>83</v>
      </c>
      <c r="AR178" s="148" t="s">
        <v>83</v>
      </c>
      <c r="AS178">
        <v>0</v>
      </c>
      <c r="AT178" s="148" t="s">
        <v>83</v>
      </c>
      <c r="AU178" s="148" t="s">
        <v>83</v>
      </c>
      <c r="AV178">
        <v>0</v>
      </c>
      <c r="AW178">
        <v>0</v>
      </c>
      <c r="AX178" s="148" t="s">
        <v>83</v>
      </c>
    </row>
    <row r="179" spans="1:50" x14ac:dyDescent="0.15">
      <c r="A179">
        <v>1</v>
      </c>
      <c r="B179">
        <v>4</v>
      </c>
      <c r="C179">
        <v>8</v>
      </c>
      <c r="D179">
        <v>3</v>
      </c>
      <c r="E179">
        <v>0</v>
      </c>
      <c r="F179" s="148" t="s">
        <v>83</v>
      </c>
      <c r="G179" s="148" t="s">
        <v>83</v>
      </c>
      <c r="H179">
        <v>261</v>
      </c>
      <c r="I179">
        <v>0</v>
      </c>
      <c r="J179">
        <v>0</v>
      </c>
      <c r="K179">
        <v>0</v>
      </c>
      <c r="L179">
        <v>0</v>
      </c>
      <c r="M179" s="148" t="s">
        <v>83</v>
      </c>
      <c r="N179" s="148" t="s">
        <v>83</v>
      </c>
      <c r="O179" s="148" t="s">
        <v>83</v>
      </c>
      <c r="P179" s="148" t="s">
        <v>83</v>
      </c>
      <c r="Q179" s="148" t="s">
        <v>83</v>
      </c>
      <c r="R179" s="148" t="s">
        <v>716</v>
      </c>
      <c r="S179" s="148" t="s">
        <v>83</v>
      </c>
      <c r="T179">
        <v>0</v>
      </c>
      <c r="U179" s="148" t="s">
        <v>83</v>
      </c>
      <c r="V179" s="148" t="s">
        <v>83</v>
      </c>
      <c r="W179" s="148" t="s">
        <v>83</v>
      </c>
      <c r="X179">
        <v>4</v>
      </c>
      <c r="Y179">
        <v>4</v>
      </c>
      <c r="Z179" s="148" t="s">
        <v>83</v>
      </c>
      <c r="AA179" s="148" t="s">
        <v>83</v>
      </c>
      <c r="AB179" s="148" t="s">
        <v>83</v>
      </c>
      <c r="AC179" s="148" t="s">
        <v>83</v>
      </c>
      <c r="AD179" s="148" t="s">
        <v>83</v>
      </c>
      <c r="AE179">
        <v>0</v>
      </c>
      <c r="AF179" s="148" t="s">
        <v>83</v>
      </c>
      <c r="AG179">
        <v>0</v>
      </c>
      <c r="AH179" s="148" t="s">
        <v>83</v>
      </c>
      <c r="AI179" s="148" t="s">
        <v>83</v>
      </c>
      <c r="AJ179" s="148" t="s">
        <v>83</v>
      </c>
      <c r="AK179" s="148" t="s">
        <v>83</v>
      </c>
      <c r="AL179" s="148" t="s">
        <v>83</v>
      </c>
      <c r="AM179" s="148" t="s">
        <v>83</v>
      </c>
      <c r="AN179" s="148" t="s">
        <v>83</v>
      </c>
      <c r="AO179" s="148" t="s">
        <v>83</v>
      </c>
      <c r="AP179" s="148" t="s">
        <v>83</v>
      </c>
      <c r="AQ179" s="148" t="s">
        <v>83</v>
      </c>
      <c r="AR179" s="148" t="s">
        <v>83</v>
      </c>
      <c r="AS179">
        <v>0</v>
      </c>
      <c r="AT179" s="148" t="s">
        <v>83</v>
      </c>
      <c r="AU179" s="148" t="s">
        <v>83</v>
      </c>
      <c r="AV179">
        <v>0</v>
      </c>
      <c r="AW179">
        <v>0</v>
      </c>
      <c r="AX179" s="148" t="s">
        <v>83</v>
      </c>
    </row>
    <row r="180" spans="1:50" x14ac:dyDescent="0.15">
      <c r="A180">
        <v>1</v>
      </c>
      <c r="B180">
        <v>4</v>
      </c>
      <c r="C180">
        <v>8</v>
      </c>
      <c r="D180">
        <v>4</v>
      </c>
      <c r="E180">
        <v>0</v>
      </c>
      <c r="F180" s="148" t="s">
        <v>83</v>
      </c>
      <c r="G180" s="148" t="s">
        <v>83</v>
      </c>
      <c r="H180">
        <v>135</v>
      </c>
      <c r="I180">
        <v>0</v>
      </c>
      <c r="J180">
        <v>0</v>
      </c>
      <c r="K180">
        <v>0</v>
      </c>
      <c r="L180">
        <v>0</v>
      </c>
      <c r="M180" s="148" t="s">
        <v>83</v>
      </c>
      <c r="N180" s="148" t="s">
        <v>83</v>
      </c>
      <c r="O180" s="148" t="s">
        <v>83</v>
      </c>
      <c r="P180" s="148" t="s">
        <v>83</v>
      </c>
      <c r="Q180" s="148" t="s">
        <v>83</v>
      </c>
      <c r="R180" s="148" t="s">
        <v>717</v>
      </c>
      <c r="S180" s="148" t="s">
        <v>83</v>
      </c>
      <c r="T180">
        <v>0</v>
      </c>
      <c r="U180" s="148" t="s">
        <v>83</v>
      </c>
      <c r="V180" s="148" t="s">
        <v>83</v>
      </c>
      <c r="W180" s="148" t="s">
        <v>83</v>
      </c>
      <c r="X180">
        <v>3</v>
      </c>
      <c r="Y180">
        <v>3</v>
      </c>
      <c r="Z180" s="148" t="s">
        <v>83</v>
      </c>
      <c r="AA180" s="148" t="s">
        <v>83</v>
      </c>
      <c r="AB180" s="148" t="s">
        <v>83</v>
      </c>
      <c r="AC180" s="148" t="s">
        <v>83</v>
      </c>
      <c r="AD180" s="148" t="s">
        <v>83</v>
      </c>
      <c r="AE180">
        <v>0</v>
      </c>
      <c r="AF180" s="148" t="s">
        <v>83</v>
      </c>
      <c r="AG180">
        <v>0</v>
      </c>
      <c r="AH180" s="148" t="s">
        <v>83</v>
      </c>
      <c r="AI180" s="148" t="s">
        <v>83</v>
      </c>
      <c r="AJ180" s="148" t="s">
        <v>83</v>
      </c>
      <c r="AK180" s="148" t="s">
        <v>83</v>
      </c>
      <c r="AL180" s="148" t="s">
        <v>83</v>
      </c>
      <c r="AM180" s="148" t="s">
        <v>83</v>
      </c>
      <c r="AN180" s="148" t="s">
        <v>83</v>
      </c>
      <c r="AO180" s="148" t="s">
        <v>83</v>
      </c>
      <c r="AP180" s="148" t="s">
        <v>83</v>
      </c>
      <c r="AQ180" s="148" t="s">
        <v>83</v>
      </c>
      <c r="AR180" s="148" t="s">
        <v>83</v>
      </c>
      <c r="AS180">
        <v>0</v>
      </c>
      <c r="AT180" s="148" t="s">
        <v>83</v>
      </c>
      <c r="AU180" s="148" t="s">
        <v>83</v>
      </c>
      <c r="AV180">
        <v>0</v>
      </c>
      <c r="AW180">
        <v>0</v>
      </c>
      <c r="AX180" s="148" t="s">
        <v>83</v>
      </c>
    </row>
    <row r="181" spans="1:50" x14ac:dyDescent="0.15">
      <c r="A181">
        <v>1</v>
      </c>
      <c r="B181">
        <v>4</v>
      </c>
      <c r="C181">
        <v>8</v>
      </c>
      <c r="D181">
        <v>5</v>
      </c>
      <c r="E181">
        <v>0</v>
      </c>
      <c r="F181" s="148" t="s">
        <v>83</v>
      </c>
      <c r="G181" s="148" t="s">
        <v>83</v>
      </c>
      <c r="H181">
        <v>122</v>
      </c>
      <c r="I181">
        <v>0</v>
      </c>
      <c r="J181">
        <v>0</v>
      </c>
      <c r="K181">
        <v>0</v>
      </c>
      <c r="L181">
        <v>0</v>
      </c>
      <c r="M181" s="148" t="s">
        <v>83</v>
      </c>
      <c r="N181" s="148" t="s">
        <v>83</v>
      </c>
      <c r="O181" s="148" t="s">
        <v>83</v>
      </c>
      <c r="P181" s="148" t="s">
        <v>83</v>
      </c>
      <c r="Q181" s="148" t="s">
        <v>83</v>
      </c>
      <c r="R181" s="148" t="s">
        <v>505</v>
      </c>
      <c r="S181" s="148" t="s">
        <v>83</v>
      </c>
      <c r="T181">
        <v>0</v>
      </c>
      <c r="U181" s="148" t="s">
        <v>83</v>
      </c>
      <c r="V181" s="148" t="s">
        <v>83</v>
      </c>
      <c r="W181" s="148" t="s">
        <v>83</v>
      </c>
      <c r="X181">
        <v>4</v>
      </c>
      <c r="Y181">
        <v>4</v>
      </c>
      <c r="Z181" s="148" t="s">
        <v>83</v>
      </c>
      <c r="AA181" s="148" t="s">
        <v>83</v>
      </c>
      <c r="AB181" s="148" t="s">
        <v>83</v>
      </c>
      <c r="AC181" s="148" t="s">
        <v>83</v>
      </c>
      <c r="AD181" s="148" t="s">
        <v>83</v>
      </c>
      <c r="AE181">
        <v>0</v>
      </c>
      <c r="AF181" s="148" t="s">
        <v>83</v>
      </c>
      <c r="AG181">
        <v>0</v>
      </c>
      <c r="AH181" s="148" t="s">
        <v>83</v>
      </c>
      <c r="AI181" s="148" t="s">
        <v>83</v>
      </c>
      <c r="AJ181" s="148" t="s">
        <v>83</v>
      </c>
      <c r="AK181" s="148" t="s">
        <v>83</v>
      </c>
      <c r="AL181" s="148" t="s">
        <v>83</v>
      </c>
      <c r="AM181" s="148" t="s">
        <v>83</v>
      </c>
      <c r="AN181" s="148" t="s">
        <v>83</v>
      </c>
      <c r="AO181" s="148" t="s">
        <v>83</v>
      </c>
      <c r="AP181" s="148" t="s">
        <v>83</v>
      </c>
      <c r="AQ181" s="148" t="s">
        <v>83</v>
      </c>
      <c r="AR181" s="148" t="s">
        <v>83</v>
      </c>
      <c r="AS181">
        <v>0</v>
      </c>
      <c r="AT181" s="148" t="s">
        <v>83</v>
      </c>
      <c r="AU181" s="148" t="s">
        <v>83</v>
      </c>
      <c r="AV181">
        <v>0</v>
      </c>
      <c r="AW181">
        <v>0</v>
      </c>
      <c r="AX181" s="148" t="s">
        <v>83</v>
      </c>
    </row>
    <row r="182" spans="1:50" x14ac:dyDescent="0.15">
      <c r="A182">
        <v>1</v>
      </c>
      <c r="B182">
        <v>4</v>
      </c>
      <c r="C182">
        <v>8</v>
      </c>
      <c r="D182">
        <v>6</v>
      </c>
      <c r="E182">
        <v>0</v>
      </c>
      <c r="F182" s="148" t="s">
        <v>83</v>
      </c>
      <c r="G182" s="148" t="s">
        <v>83</v>
      </c>
      <c r="H182">
        <v>101</v>
      </c>
      <c r="I182">
        <v>0</v>
      </c>
      <c r="J182">
        <v>0</v>
      </c>
      <c r="K182">
        <v>0</v>
      </c>
      <c r="L182">
        <v>0</v>
      </c>
      <c r="M182" s="148" t="s">
        <v>83</v>
      </c>
      <c r="N182" s="148" t="s">
        <v>83</v>
      </c>
      <c r="O182" s="148" t="s">
        <v>83</v>
      </c>
      <c r="P182" s="148" t="s">
        <v>83</v>
      </c>
      <c r="Q182" s="148" t="s">
        <v>83</v>
      </c>
      <c r="R182" s="148" t="s">
        <v>718</v>
      </c>
      <c r="S182" s="148" t="s">
        <v>83</v>
      </c>
      <c r="T182">
        <v>0</v>
      </c>
      <c r="U182" s="148" t="s">
        <v>83</v>
      </c>
      <c r="V182" s="148" t="s">
        <v>83</v>
      </c>
      <c r="W182" s="148" t="s">
        <v>83</v>
      </c>
      <c r="X182">
        <v>3</v>
      </c>
      <c r="Y182">
        <v>3</v>
      </c>
      <c r="Z182" s="148" t="s">
        <v>83</v>
      </c>
      <c r="AA182" s="148" t="s">
        <v>83</v>
      </c>
      <c r="AB182" s="148" t="s">
        <v>83</v>
      </c>
      <c r="AC182" s="148" t="s">
        <v>83</v>
      </c>
      <c r="AD182" s="148" t="s">
        <v>83</v>
      </c>
      <c r="AE182">
        <v>0</v>
      </c>
      <c r="AF182" s="148" t="s">
        <v>83</v>
      </c>
      <c r="AG182">
        <v>0</v>
      </c>
      <c r="AH182" s="148" t="s">
        <v>83</v>
      </c>
      <c r="AI182" s="148" t="s">
        <v>83</v>
      </c>
      <c r="AJ182" s="148" t="s">
        <v>83</v>
      </c>
      <c r="AK182" s="148" t="s">
        <v>83</v>
      </c>
      <c r="AL182" s="148" t="s">
        <v>83</v>
      </c>
      <c r="AM182" s="148" t="s">
        <v>83</v>
      </c>
      <c r="AN182" s="148" t="s">
        <v>83</v>
      </c>
      <c r="AO182" s="148" t="s">
        <v>83</v>
      </c>
      <c r="AP182" s="148" t="s">
        <v>83</v>
      </c>
      <c r="AQ182" s="148" t="s">
        <v>83</v>
      </c>
      <c r="AR182" s="148" t="s">
        <v>83</v>
      </c>
      <c r="AS182">
        <v>0</v>
      </c>
      <c r="AT182" s="148" t="s">
        <v>83</v>
      </c>
      <c r="AU182" s="148" t="s">
        <v>83</v>
      </c>
      <c r="AV182">
        <v>0</v>
      </c>
      <c r="AW182">
        <v>0</v>
      </c>
      <c r="AX182" s="148" t="s">
        <v>83</v>
      </c>
    </row>
    <row r="183" spans="1:50" x14ac:dyDescent="0.15">
      <c r="A183">
        <v>1</v>
      </c>
      <c r="B183">
        <v>4</v>
      </c>
      <c r="C183">
        <v>8</v>
      </c>
      <c r="D183">
        <v>7</v>
      </c>
      <c r="E183">
        <v>0</v>
      </c>
      <c r="F183" s="148" t="s">
        <v>83</v>
      </c>
      <c r="G183" s="148" t="s">
        <v>83</v>
      </c>
      <c r="H183">
        <v>286</v>
      </c>
      <c r="I183">
        <v>0</v>
      </c>
      <c r="J183">
        <v>0</v>
      </c>
      <c r="K183">
        <v>0</v>
      </c>
      <c r="L183">
        <v>0</v>
      </c>
      <c r="M183" s="148" t="s">
        <v>83</v>
      </c>
      <c r="N183" s="148" t="s">
        <v>83</v>
      </c>
      <c r="O183" s="148" t="s">
        <v>83</v>
      </c>
      <c r="P183" s="148" t="s">
        <v>83</v>
      </c>
      <c r="Q183" s="148" t="s">
        <v>83</v>
      </c>
      <c r="R183" s="148" t="s">
        <v>719</v>
      </c>
      <c r="S183" s="148" t="s">
        <v>83</v>
      </c>
      <c r="T183">
        <v>0</v>
      </c>
      <c r="U183" s="148" t="s">
        <v>83</v>
      </c>
      <c r="V183" s="148" t="s">
        <v>83</v>
      </c>
      <c r="W183" s="148" t="s">
        <v>83</v>
      </c>
      <c r="X183">
        <v>3</v>
      </c>
      <c r="Y183">
        <v>3</v>
      </c>
      <c r="Z183" s="148" t="s">
        <v>83</v>
      </c>
      <c r="AA183" s="148" t="s">
        <v>83</v>
      </c>
      <c r="AB183" s="148" t="s">
        <v>83</v>
      </c>
      <c r="AC183" s="148" t="s">
        <v>83</v>
      </c>
      <c r="AD183" s="148" t="s">
        <v>83</v>
      </c>
      <c r="AE183">
        <v>0</v>
      </c>
      <c r="AF183" s="148" t="s">
        <v>83</v>
      </c>
      <c r="AG183">
        <v>0</v>
      </c>
      <c r="AH183" s="148" t="s">
        <v>83</v>
      </c>
      <c r="AI183" s="148" t="s">
        <v>83</v>
      </c>
      <c r="AJ183" s="148" t="s">
        <v>83</v>
      </c>
      <c r="AK183" s="148" t="s">
        <v>83</v>
      </c>
      <c r="AL183" s="148" t="s">
        <v>83</v>
      </c>
      <c r="AM183" s="148" t="s">
        <v>83</v>
      </c>
      <c r="AN183" s="148" t="s">
        <v>83</v>
      </c>
      <c r="AO183" s="148" t="s">
        <v>83</v>
      </c>
      <c r="AP183" s="148" t="s">
        <v>83</v>
      </c>
      <c r="AQ183" s="148" t="s">
        <v>83</v>
      </c>
      <c r="AR183" s="148" t="s">
        <v>83</v>
      </c>
      <c r="AS183">
        <v>0</v>
      </c>
      <c r="AT183" s="148" t="s">
        <v>83</v>
      </c>
      <c r="AU183" s="148" t="s">
        <v>83</v>
      </c>
      <c r="AV183">
        <v>0</v>
      </c>
      <c r="AW183">
        <v>0</v>
      </c>
      <c r="AX183" s="148" t="s">
        <v>83</v>
      </c>
    </row>
    <row r="184" spans="1:50" x14ac:dyDescent="0.15">
      <c r="A184">
        <v>1</v>
      </c>
      <c r="B184">
        <v>4</v>
      </c>
      <c r="C184">
        <v>9</v>
      </c>
      <c r="D184">
        <v>1</v>
      </c>
      <c r="E184">
        <v>0</v>
      </c>
      <c r="F184" s="148" t="s">
        <v>83</v>
      </c>
      <c r="G184" s="148" t="s">
        <v>83</v>
      </c>
      <c r="H184">
        <v>230</v>
      </c>
      <c r="I184">
        <v>0</v>
      </c>
      <c r="J184">
        <v>0</v>
      </c>
      <c r="K184">
        <v>0</v>
      </c>
      <c r="L184">
        <v>0</v>
      </c>
      <c r="M184" s="148" t="s">
        <v>83</v>
      </c>
      <c r="N184" s="148" t="s">
        <v>83</v>
      </c>
      <c r="O184" s="148" t="s">
        <v>83</v>
      </c>
      <c r="P184" s="148" t="s">
        <v>83</v>
      </c>
      <c r="Q184" s="148" t="s">
        <v>83</v>
      </c>
      <c r="R184" s="148" t="s">
        <v>720</v>
      </c>
      <c r="S184" s="148" t="s">
        <v>83</v>
      </c>
      <c r="T184">
        <v>0</v>
      </c>
      <c r="U184" s="148" t="s">
        <v>83</v>
      </c>
      <c r="V184" s="148" t="s">
        <v>83</v>
      </c>
      <c r="W184" s="148" t="s">
        <v>83</v>
      </c>
      <c r="X184">
        <v>4</v>
      </c>
      <c r="Y184">
        <v>4</v>
      </c>
      <c r="Z184" s="148" t="s">
        <v>83</v>
      </c>
      <c r="AA184" s="148" t="s">
        <v>83</v>
      </c>
      <c r="AB184" s="148" t="s">
        <v>83</v>
      </c>
      <c r="AC184" s="148" t="s">
        <v>83</v>
      </c>
      <c r="AD184" s="148" t="s">
        <v>83</v>
      </c>
      <c r="AE184">
        <v>0</v>
      </c>
      <c r="AF184" s="148" t="s">
        <v>83</v>
      </c>
      <c r="AG184">
        <v>0</v>
      </c>
      <c r="AH184" s="148" t="s">
        <v>83</v>
      </c>
      <c r="AI184" s="148" t="s">
        <v>83</v>
      </c>
      <c r="AJ184" s="148" t="s">
        <v>83</v>
      </c>
      <c r="AK184" s="148" t="s">
        <v>83</v>
      </c>
      <c r="AL184" s="148" t="s">
        <v>83</v>
      </c>
      <c r="AM184" s="148" t="s">
        <v>83</v>
      </c>
      <c r="AN184" s="148" t="s">
        <v>83</v>
      </c>
      <c r="AO184" s="148" t="s">
        <v>83</v>
      </c>
      <c r="AP184" s="148" t="s">
        <v>83</v>
      </c>
      <c r="AQ184" s="148" t="s">
        <v>83</v>
      </c>
      <c r="AR184" s="148" t="s">
        <v>83</v>
      </c>
      <c r="AS184">
        <v>0</v>
      </c>
      <c r="AT184" s="148" t="s">
        <v>83</v>
      </c>
      <c r="AU184" s="148" t="s">
        <v>83</v>
      </c>
      <c r="AV184">
        <v>0</v>
      </c>
      <c r="AW184">
        <v>0</v>
      </c>
      <c r="AX184" s="148" t="s">
        <v>83</v>
      </c>
    </row>
    <row r="185" spans="1:50" x14ac:dyDescent="0.15">
      <c r="A185">
        <v>1</v>
      </c>
      <c r="B185">
        <v>4</v>
      </c>
      <c r="C185">
        <v>9</v>
      </c>
      <c r="D185">
        <v>2</v>
      </c>
      <c r="E185">
        <v>0</v>
      </c>
      <c r="F185" s="148" t="s">
        <v>83</v>
      </c>
      <c r="G185" s="148" t="s">
        <v>83</v>
      </c>
      <c r="H185">
        <v>172</v>
      </c>
      <c r="I185">
        <v>0</v>
      </c>
      <c r="J185">
        <v>0</v>
      </c>
      <c r="K185">
        <v>0</v>
      </c>
      <c r="L185">
        <v>0</v>
      </c>
      <c r="M185" s="148" t="s">
        <v>83</v>
      </c>
      <c r="N185" s="148" t="s">
        <v>83</v>
      </c>
      <c r="O185" s="148" t="s">
        <v>83</v>
      </c>
      <c r="P185" s="148" t="s">
        <v>83</v>
      </c>
      <c r="Q185" s="148" t="s">
        <v>83</v>
      </c>
      <c r="R185" s="148" t="s">
        <v>721</v>
      </c>
      <c r="S185" s="148" t="s">
        <v>83</v>
      </c>
      <c r="T185">
        <v>0</v>
      </c>
      <c r="U185" s="148" t="s">
        <v>83</v>
      </c>
      <c r="V185" s="148" t="s">
        <v>83</v>
      </c>
      <c r="W185" s="148" t="s">
        <v>83</v>
      </c>
      <c r="X185">
        <v>2</v>
      </c>
      <c r="Y185">
        <v>2</v>
      </c>
      <c r="Z185" s="148" t="s">
        <v>83</v>
      </c>
      <c r="AA185" s="148" t="s">
        <v>83</v>
      </c>
      <c r="AB185" s="148" t="s">
        <v>83</v>
      </c>
      <c r="AC185" s="148" t="s">
        <v>83</v>
      </c>
      <c r="AD185" s="148" t="s">
        <v>83</v>
      </c>
      <c r="AE185">
        <v>0</v>
      </c>
      <c r="AF185" s="148" t="s">
        <v>83</v>
      </c>
      <c r="AG185">
        <v>0</v>
      </c>
      <c r="AH185" s="148" t="s">
        <v>83</v>
      </c>
      <c r="AI185" s="148" t="s">
        <v>83</v>
      </c>
      <c r="AJ185" s="148" t="s">
        <v>83</v>
      </c>
      <c r="AK185" s="148" t="s">
        <v>83</v>
      </c>
      <c r="AL185" s="148" t="s">
        <v>83</v>
      </c>
      <c r="AM185" s="148" t="s">
        <v>83</v>
      </c>
      <c r="AN185" s="148" t="s">
        <v>83</v>
      </c>
      <c r="AO185" s="148" t="s">
        <v>83</v>
      </c>
      <c r="AP185" s="148" t="s">
        <v>83</v>
      </c>
      <c r="AQ185" s="148" t="s">
        <v>83</v>
      </c>
      <c r="AR185" s="148" t="s">
        <v>83</v>
      </c>
      <c r="AS185">
        <v>0</v>
      </c>
      <c r="AT185" s="148" t="s">
        <v>83</v>
      </c>
      <c r="AU185" s="148" t="s">
        <v>83</v>
      </c>
      <c r="AV185">
        <v>0</v>
      </c>
      <c r="AW185">
        <v>0</v>
      </c>
      <c r="AX185" s="148" t="s">
        <v>83</v>
      </c>
    </row>
    <row r="186" spans="1:50" x14ac:dyDescent="0.15">
      <c r="A186">
        <v>1</v>
      </c>
      <c r="B186">
        <v>4</v>
      </c>
      <c r="C186">
        <v>9</v>
      </c>
      <c r="D186">
        <v>3</v>
      </c>
      <c r="E186">
        <v>0</v>
      </c>
      <c r="F186" s="148" t="s">
        <v>83</v>
      </c>
      <c r="G186" s="148" t="s">
        <v>83</v>
      </c>
      <c r="H186">
        <v>315</v>
      </c>
      <c r="I186">
        <v>0</v>
      </c>
      <c r="J186">
        <v>0</v>
      </c>
      <c r="K186">
        <v>0</v>
      </c>
      <c r="L186">
        <v>0</v>
      </c>
      <c r="M186" s="148" t="s">
        <v>83</v>
      </c>
      <c r="N186" s="148" t="s">
        <v>83</v>
      </c>
      <c r="O186" s="148" t="s">
        <v>83</v>
      </c>
      <c r="P186" s="148" t="s">
        <v>83</v>
      </c>
      <c r="Q186" s="148" t="s">
        <v>83</v>
      </c>
      <c r="R186" s="148" t="s">
        <v>722</v>
      </c>
      <c r="S186" s="148" t="s">
        <v>83</v>
      </c>
      <c r="T186">
        <v>0</v>
      </c>
      <c r="U186" s="148" t="s">
        <v>83</v>
      </c>
      <c r="V186" s="148" t="s">
        <v>83</v>
      </c>
      <c r="W186" s="148" t="s">
        <v>83</v>
      </c>
      <c r="X186">
        <v>5</v>
      </c>
      <c r="Y186">
        <v>5</v>
      </c>
      <c r="Z186" s="148" t="s">
        <v>83</v>
      </c>
      <c r="AA186" s="148" t="s">
        <v>83</v>
      </c>
      <c r="AB186" s="148" t="s">
        <v>83</v>
      </c>
      <c r="AC186" s="148" t="s">
        <v>83</v>
      </c>
      <c r="AD186" s="148" t="s">
        <v>83</v>
      </c>
      <c r="AE186">
        <v>0</v>
      </c>
      <c r="AF186" s="148" t="s">
        <v>83</v>
      </c>
      <c r="AG186">
        <v>0</v>
      </c>
      <c r="AH186" s="148" t="s">
        <v>83</v>
      </c>
      <c r="AI186" s="148" t="s">
        <v>83</v>
      </c>
      <c r="AJ186" s="148" t="s">
        <v>83</v>
      </c>
      <c r="AK186" s="148" t="s">
        <v>83</v>
      </c>
      <c r="AL186" s="148" t="s">
        <v>83</v>
      </c>
      <c r="AM186" s="148" t="s">
        <v>83</v>
      </c>
      <c r="AN186" s="148" t="s">
        <v>83</v>
      </c>
      <c r="AO186" s="148" t="s">
        <v>83</v>
      </c>
      <c r="AP186" s="148" t="s">
        <v>83</v>
      </c>
      <c r="AQ186" s="148" t="s">
        <v>83</v>
      </c>
      <c r="AR186" s="148" t="s">
        <v>83</v>
      </c>
      <c r="AS186">
        <v>0</v>
      </c>
      <c r="AT186" s="148" t="s">
        <v>83</v>
      </c>
      <c r="AU186" s="148" t="s">
        <v>83</v>
      </c>
      <c r="AV186">
        <v>0</v>
      </c>
      <c r="AW186">
        <v>0</v>
      </c>
      <c r="AX186" s="148" t="s">
        <v>83</v>
      </c>
    </row>
    <row r="187" spans="1:50" x14ac:dyDescent="0.15">
      <c r="A187">
        <v>1</v>
      </c>
      <c r="B187">
        <v>4</v>
      </c>
      <c r="C187">
        <v>9</v>
      </c>
      <c r="D187">
        <v>4</v>
      </c>
      <c r="E187">
        <v>0</v>
      </c>
      <c r="F187" s="148" t="s">
        <v>83</v>
      </c>
      <c r="G187" s="148" t="s">
        <v>83</v>
      </c>
      <c r="H187">
        <v>283</v>
      </c>
      <c r="I187">
        <v>0</v>
      </c>
      <c r="J187">
        <v>0</v>
      </c>
      <c r="K187">
        <v>0</v>
      </c>
      <c r="L187">
        <v>0</v>
      </c>
      <c r="M187" s="148" t="s">
        <v>83</v>
      </c>
      <c r="N187" s="148" t="s">
        <v>83</v>
      </c>
      <c r="O187" s="148" t="s">
        <v>83</v>
      </c>
      <c r="P187" s="148" t="s">
        <v>83</v>
      </c>
      <c r="Q187" s="148" t="s">
        <v>83</v>
      </c>
      <c r="R187" s="148" t="s">
        <v>723</v>
      </c>
      <c r="S187" s="148" t="s">
        <v>83</v>
      </c>
      <c r="T187">
        <v>0</v>
      </c>
      <c r="U187" s="148" t="s">
        <v>83</v>
      </c>
      <c r="V187" s="148" t="s">
        <v>83</v>
      </c>
      <c r="W187" s="148" t="s">
        <v>83</v>
      </c>
      <c r="X187">
        <v>4</v>
      </c>
      <c r="Y187">
        <v>4</v>
      </c>
      <c r="Z187" s="148" t="s">
        <v>83</v>
      </c>
      <c r="AA187" s="148" t="s">
        <v>83</v>
      </c>
      <c r="AB187" s="148" t="s">
        <v>83</v>
      </c>
      <c r="AC187" s="148" t="s">
        <v>83</v>
      </c>
      <c r="AD187" s="148" t="s">
        <v>83</v>
      </c>
      <c r="AE187">
        <v>0</v>
      </c>
      <c r="AF187" s="148" t="s">
        <v>83</v>
      </c>
      <c r="AG187">
        <v>0</v>
      </c>
      <c r="AH187" s="148" t="s">
        <v>83</v>
      </c>
      <c r="AI187" s="148" t="s">
        <v>83</v>
      </c>
      <c r="AJ187" s="148" t="s">
        <v>83</v>
      </c>
      <c r="AK187" s="148" t="s">
        <v>83</v>
      </c>
      <c r="AL187" s="148" t="s">
        <v>83</v>
      </c>
      <c r="AM187" s="148" t="s">
        <v>83</v>
      </c>
      <c r="AN187" s="148" t="s">
        <v>83</v>
      </c>
      <c r="AO187" s="148" t="s">
        <v>83</v>
      </c>
      <c r="AP187" s="148" t="s">
        <v>83</v>
      </c>
      <c r="AQ187" s="148" t="s">
        <v>83</v>
      </c>
      <c r="AR187" s="148" t="s">
        <v>83</v>
      </c>
      <c r="AS187">
        <v>0</v>
      </c>
      <c r="AT187" s="148" t="s">
        <v>83</v>
      </c>
      <c r="AU187" s="148" t="s">
        <v>83</v>
      </c>
      <c r="AV187">
        <v>0</v>
      </c>
      <c r="AW187">
        <v>0</v>
      </c>
      <c r="AX187" s="148" t="s">
        <v>83</v>
      </c>
    </row>
    <row r="188" spans="1:50" x14ac:dyDescent="0.15">
      <c r="A188">
        <v>1</v>
      </c>
      <c r="B188">
        <v>4</v>
      </c>
      <c r="C188">
        <v>9</v>
      </c>
      <c r="D188">
        <v>5</v>
      </c>
      <c r="E188">
        <v>0</v>
      </c>
      <c r="F188" s="148" t="s">
        <v>83</v>
      </c>
      <c r="G188" s="148" t="s">
        <v>83</v>
      </c>
      <c r="H188">
        <v>285</v>
      </c>
      <c r="I188">
        <v>0</v>
      </c>
      <c r="J188">
        <v>0</v>
      </c>
      <c r="K188">
        <v>0</v>
      </c>
      <c r="L188">
        <v>0</v>
      </c>
      <c r="M188" s="148" t="s">
        <v>83</v>
      </c>
      <c r="N188" s="148" t="s">
        <v>83</v>
      </c>
      <c r="O188" s="148" t="s">
        <v>83</v>
      </c>
      <c r="P188" s="148" t="s">
        <v>83</v>
      </c>
      <c r="Q188" s="148" t="s">
        <v>83</v>
      </c>
      <c r="R188" s="148" t="s">
        <v>724</v>
      </c>
      <c r="S188" s="148" t="s">
        <v>83</v>
      </c>
      <c r="T188">
        <v>0</v>
      </c>
      <c r="U188" s="148" t="s">
        <v>83</v>
      </c>
      <c r="V188" s="148" t="s">
        <v>83</v>
      </c>
      <c r="W188" s="148" t="s">
        <v>83</v>
      </c>
      <c r="X188">
        <v>4</v>
      </c>
      <c r="Y188">
        <v>4</v>
      </c>
      <c r="Z188" s="148" t="s">
        <v>83</v>
      </c>
      <c r="AA188" s="148" t="s">
        <v>83</v>
      </c>
      <c r="AB188" s="148" t="s">
        <v>83</v>
      </c>
      <c r="AC188" s="148" t="s">
        <v>83</v>
      </c>
      <c r="AD188" s="148" t="s">
        <v>83</v>
      </c>
      <c r="AE188">
        <v>0</v>
      </c>
      <c r="AF188" s="148" t="s">
        <v>83</v>
      </c>
      <c r="AG188">
        <v>0</v>
      </c>
      <c r="AH188" s="148" t="s">
        <v>83</v>
      </c>
      <c r="AI188" s="148" t="s">
        <v>83</v>
      </c>
      <c r="AJ188" s="148" t="s">
        <v>83</v>
      </c>
      <c r="AK188" s="148" t="s">
        <v>83</v>
      </c>
      <c r="AL188" s="148" t="s">
        <v>83</v>
      </c>
      <c r="AM188" s="148" t="s">
        <v>83</v>
      </c>
      <c r="AN188" s="148" t="s">
        <v>83</v>
      </c>
      <c r="AO188" s="148" t="s">
        <v>83</v>
      </c>
      <c r="AP188" s="148" t="s">
        <v>83</v>
      </c>
      <c r="AQ188" s="148" t="s">
        <v>83</v>
      </c>
      <c r="AR188" s="148" t="s">
        <v>83</v>
      </c>
      <c r="AS188">
        <v>0</v>
      </c>
      <c r="AT188" s="148" t="s">
        <v>83</v>
      </c>
      <c r="AU188" s="148" t="s">
        <v>83</v>
      </c>
      <c r="AV188">
        <v>0</v>
      </c>
      <c r="AW188">
        <v>0</v>
      </c>
      <c r="AX188" s="148" t="s">
        <v>83</v>
      </c>
    </row>
    <row r="189" spans="1:50" x14ac:dyDescent="0.15">
      <c r="A189">
        <v>1</v>
      </c>
      <c r="B189">
        <v>4</v>
      </c>
      <c r="C189">
        <v>9</v>
      </c>
      <c r="D189">
        <v>6</v>
      </c>
      <c r="E189">
        <v>0</v>
      </c>
      <c r="F189" s="148" t="s">
        <v>83</v>
      </c>
      <c r="G189" s="148" t="s">
        <v>83</v>
      </c>
      <c r="H189">
        <v>96</v>
      </c>
      <c r="I189">
        <v>0</v>
      </c>
      <c r="J189">
        <v>0</v>
      </c>
      <c r="K189">
        <v>0</v>
      </c>
      <c r="L189">
        <v>0</v>
      </c>
      <c r="M189" s="148" t="s">
        <v>83</v>
      </c>
      <c r="N189" s="148" t="s">
        <v>83</v>
      </c>
      <c r="O189" s="148" t="s">
        <v>83</v>
      </c>
      <c r="P189" s="148" t="s">
        <v>83</v>
      </c>
      <c r="Q189" s="148" t="s">
        <v>83</v>
      </c>
      <c r="R189" s="148" t="s">
        <v>725</v>
      </c>
      <c r="S189" s="148" t="s">
        <v>83</v>
      </c>
      <c r="T189">
        <v>0</v>
      </c>
      <c r="U189" s="148" t="s">
        <v>83</v>
      </c>
      <c r="V189" s="148" t="s">
        <v>83</v>
      </c>
      <c r="W189" s="148" t="s">
        <v>83</v>
      </c>
      <c r="X189">
        <v>4</v>
      </c>
      <c r="Y189">
        <v>4</v>
      </c>
      <c r="Z189" s="148" t="s">
        <v>83</v>
      </c>
      <c r="AA189" s="148" t="s">
        <v>83</v>
      </c>
      <c r="AB189" s="148" t="s">
        <v>83</v>
      </c>
      <c r="AC189" s="148" t="s">
        <v>83</v>
      </c>
      <c r="AD189" s="148" t="s">
        <v>83</v>
      </c>
      <c r="AE189">
        <v>0</v>
      </c>
      <c r="AF189" s="148" t="s">
        <v>83</v>
      </c>
      <c r="AG189">
        <v>0</v>
      </c>
      <c r="AH189" s="148" t="s">
        <v>83</v>
      </c>
      <c r="AI189" s="148" t="s">
        <v>83</v>
      </c>
      <c r="AJ189" s="148" t="s">
        <v>83</v>
      </c>
      <c r="AK189" s="148" t="s">
        <v>83</v>
      </c>
      <c r="AL189" s="148" t="s">
        <v>83</v>
      </c>
      <c r="AM189" s="148" t="s">
        <v>83</v>
      </c>
      <c r="AN189" s="148" t="s">
        <v>83</v>
      </c>
      <c r="AO189" s="148" t="s">
        <v>83</v>
      </c>
      <c r="AP189" s="148" t="s">
        <v>83</v>
      </c>
      <c r="AQ189" s="148" t="s">
        <v>83</v>
      </c>
      <c r="AR189" s="148" t="s">
        <v>83</v>
      </c>
      <c r="AS189">
        <v>0</v>
      </c>
      <c r="AT189" s="148" t="s">
        <v>83</v>
      </c>
      <c r="AU189" s="148" t="s">
        <v>83</v>
      </c>
      <c r="AV189">
        <v>0</v>
      </c>
      <c r="AW189">
        <v>0</v>
      </c>
      <c r="AX189" s="148" t="s">
        <v>83</v>
      </c>
    </row>
    <row r="190" spans="1:50" x14ac:dyDescent="0.15">
      <c r="A190">
        <v>1</v>
      </c>
      <c r="B190">
        <v>4</v>
      </c>
      <c r="C190">
        <v>9</v>
      </c>
      <c r="D190">
        <v>7</v>
      </c>
      <c r="E190">
        <v>0</v>
      </c>
      <c r="F190" s="148" t="s">
        <v>83</v>
      </c>
      <c r="G190" s="148" t="s">
        <v>83</v>
      </c>
      <c r="H190">
        <v>246</v>
      </c>
      <c r="I190">
        <v>0</v>
      </c>
      <c r="J190">
        <v>0</v>
      </c>
      <c r="K190">
        <v>0</v>
      </c>
      <c r="L190">
        <v>0</v>
      </c>
      <c r="M190" s="148" t="s">
        <v>83</v>
      </c>
      <c r="N190" s="148" t="s">
        <v>83</v>
      </c>
      <c r="O190" s="148" t="s">
        <v>83</v>
      </c>
      <c r="P190" s="148" t="s">
        <v>83</v>
      </c>
      <c r="Q190" s="148" t="s">
        <v>83</v>
      </c>
      <c r="R190" s="148" t="s">
        <v>726</v>
      </c>
      <c r="S190" s="148" t="s">
        <v>83</v>
      </c>
      <c r="T190">
        <v>0</v>
      </c>
      <c r="U190" s="148" t="s">
        <v>83</v>
      </c>
      <c r="V190" s="148" t="s">
        <v>83</v>
      </c>
      <c r="W190" s="148" t="s">
        <v>83</v>
      </c>
      <c r="X190">
        <v>4</v>
      </c>
      <c r="Y190">
        <v>4</v>
      </c>
      <c r="Z190" s="148" t="s">
        <v>83</v>
      </c>
      <c r="AA190" s="148" t="s">
        <v>83</v>
      </c>
      <c r="AB190" s="148" t="s">
        <v>83</v>
      </c>
      <c r="AC190" s="148" t="s">
        <v>83</v>
      </c>
      <c r="AD190" s="148" t="s">
        <v>83</v>
      </c>
      <c r="AE190">
        <v>0</v>
      </c>
      <c r="AF190" s="148" t="s">
        <v>83</v>
      </c>
      <c r="AG190">
        <v>0</v>
      </c>
      <c r="AH190" s="148" t="s">
        <v>83</v>
      </c>
      <c r="AI190" s="148" t="s">
        <v>83</v>
      </c>
      <c r="AJ190" s="148" t="s">
        <v>83</v>
      </c>
      <c r="AK190" s="148" t="s">
        <v>83</v>
      </c>
      <c r="AL190" s="148" t="s">
        <v>83</v>
      </c>
      <c r="AM190" s="148" t="s">
        <v>83</v>
      </c>
      <c r="AN190" s="148" t="s">
        <v>83</v>
      </c>
      <c r="AO190" s="148" t="s">
        <v>83</v>
      </c>
      <c r="AP190" s="148" t="s">
        <v>83</v>
      </c>
      <c r="AQ190" s="148" t="s">
        <v>83</v>
      </c>
      <c r="AR190" s="148" t="s">
        <v>83</v>
      </c>
      <c r="AS190">
        <v>0</v>
      </c>
      <c r="AT190" s="148" t="s">
        <v>83</v>
      </c>
      <c r="AU190" s="148" t="s">
        <v>83</v>
      </c>
      <c r="AV190">
        <v>0</v>
      </c>
      <c r="AW190">
        <v>0</v>
      </c>
      <c r="AX190" s="148" t="s">
        <v>83</v>
      </c>
    </row>
    <row r="191" spans="1:50" x14ac:dyDescent="0.15">
      <c r="A191">
        <v>1</v>
      </c>
      <c r="B191">
        <v>4</v>
      </c>
      <c r="C191">
        <v>10</v>
      </c>
      <c r="D191">
        <v>1</v>
      </c>
      <c r="E191">
        <v>0</v>
      </c>
      <c r="F191" s="148" t="s">
        <v>83</v>
      </c>
      <c r="G191" s="148" t="s">
        <v>83</v>
      </c>
      <c r="H191">
        <v>158</v>
      </c>
      <c r="I191">
        <v>0</v>
      </c>
      <c r="J191">
        <v>0</v>
      </c>
      <c r="K191">
        <v>0</v>
      </c>
      <c r="L191">
        <v>0</v>
      </c>
      <c r="M191" s="148" t="s">
        <v>83</v>
      </c>
      <c r="N191" s="148" t="s">
        <v>83</v>
      </c>
      <c r="O191" s="148" t="s">
        <v>83</v>
      </c>
      <c r="P191" s="148" t="s">
        <v>83</v>
      </c>
      <c r="Q191" s="148" t="s">
        <v>83</v>
      </c>
      <c r="R191" s="148" t="s">
        <v>723</v>
      </c>
      <c r="S191" s="148" t="s">
        <v>83</v>
      </c>
      <c r="T191">
        <v>0</v>
      </c>
      <c r="U191" s="148" t="s">
        <v>83</v>
      </c>
      <c r="V191" s="148" t="s">
        <v>83</v>
      </c>
      <c r="W191" s="148" t="s">
        <v>83</v>
      </c>
      <c r="X191">
        <v>2</v>
      </c>
      <c r="Y191">
        <v>2</v>
      </c>
      <c r="Z191" s="148" t="s">
        <v>83</v>
      </c>
      <c r="AA191" s="148" t="s">
        <v>83</v>
      </c>
      <c r="AB191" s="148" t="s">
        <v>83</v>
      </c>
      <c r="AC191" s="148" t="s">
        <v>83</v>
      </c>
      <c r="AD191" s="148" t="s">
        <v>83</v>
      </c>
      <c r="AE191">
        <v>0</v>
      </c>
      <c r="AF191" s="148" t="s">
        <v>83</v>
      </c>
      <c r="AG191">
        <v>0</v>
      </c>
      <c r="AH191" s="148" t="s">
        <v>83</v>
      </c>
      <c r="AI191" s="148" t="s">
        <v>83</v>
      </c>
      <c r="AJ191" s="148" t="s">
        <v>83</v>
      </c>
      <c r="AK191" s="148" t="s">
        <v>83</v>
      </c>
      <c r="AL191" s="148" t="s">
        <v>83</v>
      </c>
      <c r="AM191" s="148" t="s">
        <v>83</v>
      </c>
      <c r="AN191" s="148" t="s">
        <v>83</v>
      </c>
      <c r="AO191" s="148" t="s">
        <v>83</v>
      </c>
      <c r="AP191" s="148" t="s">
        <v>83</v>
      </c>
      <c r="AQ191" s="148" t="s">
        <v>83</v>
      </c>
      <c r="AR191" s="148" t="s">
        <v>83</v>
      </c>
      <c r="AS191">
        <v>0</v>
      </c>
      <c r="AT191" s="148" t="s">
        <v>83</v>
      </c>
      <c r="AU191" s="148" t="s">
        <v>83</v>
      </c>
      <c r="AV191">
        <v>0</v>
      </c>
      <c r="AW191">
        <v>0</v>
      </c>
      <c r="AX191" s="148" t="s">
        <v>83</v>
      </c>
    </row>
    <row r="192" spans="1:50" x14ac:dyDescent="0.15">
      <c r="A192">
        <v>1</v>
      </c>
      <c r="B192">
        <v>4</v>
      </c>
      <c r="C192">
        <v>10</v>
      </c>
      <c r="D192">
        <v>2</v>
      </c>
      <c r="E192">
        <v>0</v>
      </c>
      <c r="F192" s="148" t="s">
        <v>83</v>
      </c>
      <c r="G192" s="148" t="s">
        <v>83</v>
      </c>
      <c r="H192">
        <v>120</v>
      </c>
      <c r="I192">
        <v>0</v>
      </c>
      <c r="J192">
        <v>0</v>
      </c>
      <c r="K192">
        <v>0</v>
      </c>
      <c r="L192">
        <v>0</v>
      </c>
      <c r="M192" s="148" t="s">
        <v>83</v>
      </c>
      <c r="N192" s="148" t="s">
        <v>83</v>
      </c>
      <c r="O192" s="148" t="s">
        <v>83</v>
      </c>
      <c r="P192" s="148" t="s">
        <v>83</v>
      </c>
      <c r="Q192" s="148" t="s">
        <v>83</v>
      </c>
      <c r="R192" s="148" t="s">
        <v>727</v>
      </c>
      <c r="S192" s="148" t="s">
        <v>83</v>
      </c>
      <c r="T192">
        <v>0</v>
      </c>
      <c r="U192" s="148" t="s">
        <v>83</v>
      </c>
      <c r="V192" s="148" t="s">
        <v>83</v>
      </c>
      <c r="W192" s="148" t="s">
        <v>83</v>
      </c>
      <c r="X192">
        <v>5</v>
      </c>
      <c r="Y192">
        <v>5</v>
      </c>
      <c r="Z192" s="148" t="s">
        <v>83</v>
      </c>
      <c r="AA192" s="148" t="s">
        <v>83</v>
      </c>
      <c r="AB192" s="148" t="s">
        <v>83</v>
      </c>
      <c r="AC192" s="148" t="s">
        <v>83</v>
      </c>
      <c r="AD192" s="148" t="s">
        <v>83</v>
      </c>
      <c r="AE192">
        <v>0</v>
      </c>
      <c r="AF192" s="148" t="s">
        <v>83</v>
      </c>
      <c r="AG192">
        <v>0</v>
      </c>
      <c r="AH192" s="148" t="s">
        <v>83</v>
      </c>
      <c r="AI192" s="148" t="s">
        <v>83</v>
      </c>
      <c r="AJ192" s="148" t="s">
        <v>83</v>
      </c>
      <c r="AK192" s="148" t="s">
        <v>83</v>
      </c>
      <c r="AL192" s="148" t="s">
        <v>83</v>
      </c>
      <c r="AM192" s="148" t="s">
        <v>83</v>
      </c>
      <c r="AN192" s="148" t="s">
        <v>83</v>
      </c>
      <c r="AO192" s="148" t="s">
        <v>83</v>
      </c>
      <c r="AP192" s="148" t="s">
        <v>83</v>
      </c>
      <c r="AQ192" s="148" t="s">
        <v>83</v>
      </c>
      <c r="AR192" s="148" t="s">
        <v>83</v>
      </c>
      <c r="AS192">
        <v>0</v>
      </c>
      <c r="AT192" s="148" t="s">
        <v>83</v>
      </c>
      <c r="AU192" s="148" t="s">
        <v>83</v>
      </c>
      <c r="AV192">
        <v>0</v>
      </c>
      <c r="AW192">
        <v>0</v>
      </c>
      <c r="AX192" s="148" t="s">
        <v>83</v>
      </c>
    </row>
    <row r="193" spans="1:50" x14ac:dyDescent="0.15">
      <c r="A193">
        <v>1</v>
      </c>
      <c r="B193">
        <v>4</v>
      </c>
      <c r="C193">
        <v>10</v>
      </c>
      <c r="D193">
        <v>3</v>
      </c>
      <c r="E193">
        <v>0</v>
      </c>
      <c r="F193" s="148" t="s">
        <v>83</v>
      </c>
      <c r="G193" s="148" t="s">
        <v>83</v>
      </c>
      <c r="H193">
        <v>228</v>
      </c>
      <c r="I193">
        <v>0</v>
      </c>
      <c r="J193">
        <v>0</v>
      </c>
      <c r="K193">
        <v>0</v>
      </c>
      <c r="L193">
        <v>0</v>
      </c>
      <c r="M193" s="148" t="s">
        <v>83</v>
      </c>
      <c r="N193" s="148" t="s">
        <v>83</v>
      </c>
      <c r="O193" s="148" t="s">
        <v>83</v>
      </c>
      <c r="P193" s="148" t="s">
        <v>83</v>
      </c>
      <c r="Q193" s="148" t="s">
        <v>83</v>
      </c>
      <c r="R193" s="148" t="s">
        <v>728</v>
      </c>
      <c r="S193" s="148" t="s">
        <v>83</v>
      </c>
      <c r="T193">
        <v>0</v>
      </c>
      <c r="U193" s="148" t="s">
        <v>83</v>
      </c>
      <c r="V193" s="148" t="s">
        <v>83</v>
      </c>
      <c r="W193" s="148" t="s">
        <v>83</v>
      </c>
      <c r="X193">
        <v>4</v>
      </c>
      <c r="Y193">
        <v>4</v>
      </c>
      <c r="Z193" s="148" t="s">
        <v>83</v>
      </c>
      <c r="AA193" s="148" t="s">
        <v>83</v>
      </c>
      <c r="AB193" s="148" t="s">
        <v>83</v>
      </c>
      <c r="AC193" s="148" t="s">
        <v>83</v>
      </c>
      <c r="AD193" s="148" t="s">
        <v>83</v>
      </c>
      <c r="AE193">
        <v>0</v>
      </c>
      <c r="AF193" s="148" t="s">
        <v>83</v>
      </c>
      <c r="AG193">
        <v>0</v>
      </c>
      <c r="AH193" s="148" t="s">
        <v>83</v>
      </c>
      <c r="AI193" s="148" t="s">
        <v>83</v>
      </c>
      <c r="AJ193" s="148" t="s">
        <v>83</v>
      </c>
      <c r="AK193" s="148" t="s">
        <v>83</v>
      </c>
      <c r="AL193" s="148" t="s">
        <v>83</v>
      </c>
      <c r="AM193" s="148" t="s">
        <v>83</v>
      </c>
      <c r="AN193" s="148" t="s">
        <v>83</v>
      </c>
      <c r="AO193" s="148" t="s">
        <v>83</v>
      </c>
      <c r="AP193" s="148" t="s">
        <v>83</v>
      </c>
      <c r="AQ193" s="148" t="s">
        <v>83</v>
      </c>
      <c r="AR193" s="148" t="s">
        <v>83</v>
      </c>
      <c r="AS193">
        <v>0</v>
      </c>
      <c r="AT193" s="148" t="s">
        <v>83</v>
      </c>
      <c r="AU193" s="148" t="s">
        <v>83</v>
      </c>
      <c r="AV193">
        <v>0</v>
      </c>
      <c r="AW193">
        <v>0</v>
      </c>
      <c r="AX193" s="148" t="s">
        <v>83</v>
      </c>
    </row>
    <row r="194" spans="1:50" x14ac:dyDescent="0.15">
      <c r="A194">
        <v>1</v>
      </c>
      <c r="B194">
        <v>4</v>
      </c>
      <c r="C194">
        <v>10</v>
      </c>
      <c r="D194">
        <v>4</v>
      </c>
      <c r="E194">
        <v>0</v>
      </c>
      <c r="F194" s="148" t="s">
        <v>83</v>
      </c>
      <c r="G194" s="148" t="s">
        <v>83</v>
      </c>
      <c r="H194">
        <v>142</v>
      </c>
      <c r="I194">
        <v>0</v>
      </c>
      <c r="J194">
        <v>0</v>
      </c>
      <c r="K194">
        <v>0</v>
      </c>
      <c r="L194">
        <v>0</v>
      </c>
      <c r="M194" s="148" t="s">
        <v>83</v>
      </c>
      <c r="N194" s="148" t="s">
        <v>83</v>
      </c>
      <c r="O194" s="148" t="s">
        <v>83</v>
      </c>
      <c r="P194" s="148" t="s">
        <v>83</v>
      </c>
      <c r="Q194" s="148" t="s">
        <v>83</v>
      </c>
      <c r="R194" s="148" t="s">
        <v>729</v>
      </c>
      <c r="S194" s="148" t="s">
        <v>83</v>
      </c>
      <c r="T194">
        <v>0</v>
      </c>
      <c r="U194" s="148" t="s">
        <v>83</v>
      </c>
      <c r="V194" s="148" t="s">
        <v>83</v>
      </c>
      <c r="W194" s="148" t="s">
        <v>83</v>
      </c>
      <c r="X194">
        <v>4</v>
      </c>
      <c r="Y194">
        <v>4</v>
      </c>
      <c r="Z194" s="148" t="s">
        <v>83</v>
      </c>
      <c r="AA194" s="148" t="s">
        <v>83</v>
      </c>
      <c r="AB194" s="148" t="s">
        <v>83</v>
      </c>
      <c r="AC194" s="148" t="s">
        <v>83</v>
      </c>
      <c r="AD194" s="148" t="s">
        <v>83</v>
      </c>
      <c r="AE194">
        <v>0</v>
      </c>
      <c r="AF194" s="148" t="s">
        <v>83</v>
      </c>
      <c r="AG194">
        <v>0</v>
      </c>
      <c r="AH194" s="148" t="s">
        <v>83</v>
      </c>
      <c r="AI194" s="148" t="s">
        <v>83</v>
      </c>
      <c r="AJ194" s="148" t="s">
        <v>83</v>
      </c>
      <c r="AK194" s="148" t="s">
        <v>83</v>
      </c>
      <c r="AL194" s="148" t="s">
        <v>83</v>
      </c>
      <c r="AM194" s="148" t="s">
        <v>83</v>
      </c>
      <c r="AN194" s="148" t="s">
        <v>83</v>
      </c>
      <c r="AO194" s="148" t="s">
        <v>83</v>
      </c>
      <c r="AP194" s="148" t="s">
        <v>83</v>
      </c>
      <c r="AQ194" s="148" t="s">
        <v>83</v>
      </c>
      <c r="AR194" s="148" t="s">
        <v>83</v>
      </c>
      <c r="AS194">
        <v>0</v>
      </c>
      <c r="AT194" s="148" t="s">
        <v>83</v>
      </c>
      <c r="AU194" s="148" t="s">
        <v>83</v>
      </c>
      <c r="AV194">
        <v>0</v>
      </c>
      <c r="AW194">
        <v>0</v>
      </c>
      <c r="AX194" s="148" t="s">
        <v>83</v>
      </c>
    </row>
    <row r="195" spans="1:50" x14ac:dyDescent="0.15">
      <c r="A195">
        <v>1</v>
      </c>
      <c r="B195">
        <v>4</v>
      </c>
      <c r="C195">
        <v>10</v>
      </c>
      <c r="D195">
        <v>5</v>
      </c>
      <c r="E195">
        <v>0</v>
      </c>
      <c r="F195" s="148" t="s">
        <v>83</v>
      </c>
      <c r="G195" s="148" t="s">
        <v>83</v>
      </c>
      <c r="H195">
        <v>168</v>
      </c>
      <c r="I195">
        <v>0</v>
      </c>
      <c r="J195">
        <v>0</v>
      </c>
      <c r="K195">
        <v>0</v>
      </c>
      <c r="L195">
        <v>0</v>
      </c>
      <c r="M195" s="148" t="s">
        <v>83</v>
      </c>
      <c r="N195" s="148" t="s">
        <v>83</v>
      </c>
      <c r="O195" s="148" t="s">
        <v>83</v>
      </c>
      <c r="P195" s="148" t="s">
        <v>83</v>
      </c>
      <c r="Q195" s="148" t="s">
        <v>83</v>
      </c>
      <c r="R195" s="148" t="s">
        <v>730</v>
      </c>
      <c r="S195" s="148" t="s">
        <v>83</v>
      </c>
      <c r="T195">
        <v>0</v>
      </c>
      <c r="U195" s="148" t="s">
        <v>83</v>
      </c>
      <c r="V195" s="148" t="s">
        <v>83</v>
      </c>
      <c r="W195" s="148" t="s">
        <v>83</v>
      </c>
      <c r="X195">
        <v>4</v>
      </c>
      <c r="Y195">
        <v>4</v>
      </c>
      <c r="Z195" s="148" t="s">
        <v>83</v>
      </c>
      <c r="AA195" s="148" t="s">
        <v>83</v>
      </c>
      <c r="AB195" s="148" t="s">
        <v>83</v>
      </c>
      <c r="AC195" s="148" t="s">
        <v>83</v>
      </c>
      <c r="AD195" s="148" t="s">
        <v>83</v>
      </c>
      <c r="AE195">
        <v>0</v>
      </c>
      <c r="AF195" s="148" t="s">
        <v>83</v>
      </c>
      <c r="AG195">
        <v>0</v>
      </c>
      <c r="AH195" s="148" t="s">
        <v>83</v>
      </c>
      <c r="AI195" s="148" t="s">
        <v>83</v>
      </c>
      <c r="AJ195" s="148" t="s">
        <v>83</v>
      </c>
      <c r="AK195" s="148" t="s">
        <v>83</v>
      </c>
      <c r="AL195" s="148" t="s">
        <v>83</v>
      </c>
      <c r="AM195" s="148" t="s">
        <v>83</v>
      </c>
      <c r="AN195" s="148" t="s">
        <v>83</v>
      </c>
      <c r="AO195" s="148" t="s">
        <v>83</v>
      </c>
      <c r="AP195" s="148" t="s">
        <v>83</v>
      </c>
      <c r="AQ195" s="148" t="s">
        <v>83</v>
      </c>
      <c r="AR195" s="148" t="s">
        <v>83</v>
      </c>
      <c r="AS195">
        <v>0</v>
      </c>
      <c r="AT195" s="148" t="s">
        <v>83</v>
      </c>
      <c r="AU195" s="148" t="s">
        <v>83</v>
      </c>
      <c r="AV195">
        <v>0</v>
      </c>
      <c r="AW195">
        <v>0</v>
      </c>
      <c r="AX195" s="148" t="s">
        <v>83</v>
      </c>
    </row>
    <row r="196" spans="1:50" x14ac:dyDescent="0.15">
      <c r="A196">
        <v>1</v>
      </c>
      <c r="B196">
        <v>4</v>
      </c>
      <c r="C196">
        <v>10</v>
      </c>
      <c r="D196">
        <v>6</v>
      </c>
      <c r="E196">
        <v>0</v>
      </c>
      <c r="F196" s="148" t="s">
        <v>83</v>
      </c>
      <c r="G196" s="148" t="s">
        <v>83</v>
      </c>
      <c r="H196">
        <v>83</v>
      </c>
      <c r="I196">
        <v>0</v>
      </c>
      <c r="J196">
        <v>0</v>
      </c>
      <c r="K196">
        <v>0</v>
      </c>
      <c r="L196">
        <v>0</v>
      </c>
      <c r="M196" s="148" t="s">
        <v>83</v>
      </c>
      <c r="N196" s="148" t="s">
        <v>83</v>
      </c>
      <c r="O196" s="148" t="s">
        <v>83</v>
      </c>
      <c r="P196" s="148" t="s">
        <v>83</v>
      </c>
      <c r="Q196" s="148" t="s">
        <v>83</v>
      </c>
      <c r="R196" s="148" t="s">
        <v>731</v>
      </c>
      <c r="S196" s="148" t="s">
        <v>83</v>
      </c>
      <c r="T196">
        <v>0</v>
      </c>
      <c r="U196" s="148" t="s">
        <v>83</v>
      </c>
      <c r="V196" s="148" t="s">
        <v>83</v>
      </c>
      <c r="W196" s="148" t="s">
        <v>83</v>
      </c>
      <c r="X196">
        <v>4</v>
      </c>
      <c r="Y196">
        <v>4</v>
      </c>
      <c r="Z196" s="148" t="s">
        <v>83</v>
      </c>
      <c r="AA196" s="148" t="s">
        <v>83</v>
      </c>
      <c r="AB196" s="148" t="s">
        <v>83</v>
      </c>
      <c r="AC196" s="148" t="s">
        <v>83</v>
      </c>
      <c r="AD196" s="148" t="s">
        <v>83</v>
      </c>
      <c r="AE196">
        <v>0</v>
      </c>
      <c r="AF196" s="148" t="s">
        <v>83</v>
      </c>
      <c r="AG196">
        <v>0</v>
      </c>
      <c r="AH196" s="148" t="s">
        <v>83</v>
      </c>
      <c r="AI196" s="148" t="s">
        <v>83</v>
      </c>
      <c r="AJ196" s="148" t="s">
        <v>83</v>
      </c>
      <c r="AK196" s="148" t="s">
        <v>83</v>
      </c>
      <c r="AL196" s="148" t="s">
        <v>83</v>
      </c>
      <c r="AM196" s="148" t="s">
        <v>83</v>
      </c>
      <c r="AN196" s="148" t="s">
        <v>83</v>
      </c>
      <c r="AO196" s="148" t="s">
        <v>83</v>
      </c>
      <c r="AP196" s="148" t="s">
        <v>83</v>
      </c>
      <c r="AQ196" s="148" t="s">
        <v>83</v>
      </c>
      <c r="AR196" s="148" t="s">
        <v>83</v>
      </c>
      <c r="AS196">
        <v>0</v>
      </c>
      <c r="AT196" s="148" t="s">
        <v>83</v>
      </c>
      <c r="AU196" s="148" t="s">
        <v>83</v>
      </c>
      <c r="AV196">
        <v>0</v>
      </c>
      <c r="AW196">
        <v>0</v>
      </c>
      <c r="AX196" s="148" t="s">
        <v>83</v>
      </c>
    </row>
    <row r="197" spans="1:50" x14ac:dyDescent="0.15">
      <c r="A197">
        <v>1</v>
      </c>
      <c r="B197">
        <v>4</v>
      </c>
      <c r="C197">
        <v>10</v>
      </c>
      <c r="D197">
        <v>7</v>
      </c>
      <c r="E197">
        <v>0</v>
      </c>
      <c r="F197" s="148" t="s">
        <v>83</v>
      </c>
      <c r="G197" s="148" t="s">
        <v>83</v>
      </c>
      <c r="H197">
        <v>241</v>
      </c>
      <c r="I197">
        <v>0</v>
      </c>
      <c r="J197">
        <v>0</v>
      </c>
      <c r="K197">
        <v>0</v>
      </c>
      <c r="L197">
        <v>0</v>
      </c>
      <c r="M197" s="148" t="s">
        <v>83</v>
      </c>
      <c r="N197" s="148" t="s">
        <v>83</v>
      </c>
      <c r="O197" s="148" t="s">
        <v>83</v>
      </c>
      <c r="P197" s="148" t="s">
        <v>83</v>
      </c>
      <c r="Q197" s="148" t="s">
        <v>83</v>
      </c>
      <c r="R197" s="148" t="s">
        <v>732</v>
      </c>
      <c r="S197" s="148" t="s">
        <v>83</v>
      </c>
      <c r="T197">
        <v>0</v>
      </c>
      <c r="U197" s="148" t="s">
        <v>83</v>
      </c>
      <c r="V197" s="148" t="s">
        <v>83</v>
      </c>
      <c r="W197" s="148" t="s">
        <v>83</v>
      </c>
      <c r="X197">
        <v>6</v>
      </c>
      <c r="Y197">
        <v>6</v>
      </c>
      <c r="Z197" s="148" t="s">
        <v>83</v>
      </c>
      <c r="AA197" s="148" t="s">
        <v>83</v>
      </c>
      <c r="AB197" s="148" t="s">
        <v>83</v>
      </c>
      <c r="AC197" s="148" t="s">
        <v>83</v>
      </c>
      <c r="AD197" s="148" t="s">
        <v>83</v>
      </c>
      <c r="AE197">
        <v>0</v>
      </c>
      <c r="AF197" s="148" t="s">
        <v>83</v>
      </c>
      <c r="AG197">
        <v>0</v>
      </c>
      <c r="AH197" s="148" t="s">
        <v>83</v>
      </c>
      <c r="AI197" s="148" t="s">
        <v>83</v>
      </c>
      <c r="AJ197" s="148" t="s">
        <v>83</v>
      </c>
      <c r="AK197" s="148" t="s">
        <v>83</v>
      </c>
      <c r="AL197" s="148" t="s">
        <v>83</v>
      </c>
      <c r="AM197" s="148" t="s">
        <v>83</v>
      </c>
      <c r="AN197" s="148" t="s">
        <v>83</v>
      </c>
      <c r="AO197" s="148" t="s">
        <v>83</v>
      </c>
      <c r="AP197" s="148" t="s">
        <v>83</v>
      </c>
      <c r="AQ197" s="148" t="s">
        <v>83</v>
      </c>
      <c r="AR197" s="148" t="s">
        <v>83</v>
      </c>
      <c r="AS197">
        <v>0</v>
      </c>
      <c r="AT197" s="148" t="s">
        <v>83</v>
      </c>
      <c r="AU197" s="148" t="s">
        <v>83</v>
      </c>
      <c r="AV197">
        <v>0</v>
      </c>
      <c r="AW197">
        <v>0</v>
      </c>
      <c r="AX197" s="148" t="s">
        <v>83</v>
      </c>
    </row>
    <row r="198" spans="1:50" x14ac:dyDescent="0.15">
      <c r="A198">
        <v>1</v>
      </c>
      <c r="B198">
        <v>4</v>
      </c>
      <c r="C198">
        <v>11</v>
      </c>
      <c r="D198">
        <v>1</v>
      </c>
      <c r="E198">
        <v>0</v>
      </c>
      <c r="F198" s="148" t="s">
        <v>83</v>
      </c>
      <c r="G198" s="148" t="s">
        <v>83</v>
      </c>
      <c r="H198">
        <v>99</v>
      </c>
      <c r="I198">
        <v>0</v>
      </c>
      <c r="J198">
        <v>0</v>
      </c>
      <c r="K198">
        <v>0</v>
      </c>
      <c r="L198">
        <v>0</v>
      </c>
      <c r="M198" s="148" t="s">
        <v>83</v>
      </c>
      <c r="N198" s="148" t="s">
        <v>83</v>
      </c>
      <c r="O198" s="148" t="s">
        <v>83</v>
      </c>
      <c r="P198" s="148" t="s">
        <v>83</v>
      </c>
      <c r="Q198" s="148" t="s">
        <v>83</v>
      </c>
      <c r="R198" s="148" t="s">
        <v>729</v>
      </c>
      <c r="S198" s="148" t="s">
        <v>83</v>
      </c>
      <c r="T198">
        <v>0</v>
      </c>
      <c r="U198" s="148" t="s">
        <v>83</v>
      </c>
      <c r="V198" s="148" t="s">
        <v>83</v>
      </c>
      <c r="W198" s="148" t="s">
        <v>83</v>
      </c>
      <c r="X198">
        <v>4</v>
      </c>
      <c r="Y198">
        <v>4</v>
      </c>
      <c r="Z198" s="148" t="s">
        <v>83</v>
      </c>
      <c r="AA198" s="148" t="s">
        <v>83</v>
      </c>
      <c r="AB198" s="148" t="s">
        <v>83</v>
      </c>
      <c r="AC198" s="148" t="s">
        <v>83</v>
      </c>
      <c r="AD198" s="148" t="s">
        <v>83</v>
      </c>
      <c r="AE198">
        <v>0</v>
      </c>
      <c r="AF198" s="148" t="s">
        <v>83</v>
      </c>
      <c r="AG198">
        <v>0</v>
      </c>
      <c r="AH198" s="148" t="s">
        <v>83</v>
      </c>
      <c r="AI198" s="148" t="s">
        <v>83</v>
      </c>
      <c r="AJ198" s="148" t="s">
        <v>83</v>
      </c>
      <c r="AK198" s="148" t="s">
        <v>83</v>
      </c>
      <c r="AL198" s="148" t="s">
        <v>83</v>
      </c>
      <c r="AM198" s="148" t="s">
        <v>83</v>
      </c>
      <c r="AN198" s="148" t="s">
        <v>83</v>
      </c>
      <c r="AO198" s="148" t="s">
        <v>83</v>
      </c>
      <c r="AP198" s="148" t="s">
        <v>83</v>
      </c>
      <c r="AQ198" s="148" t="s">
        <v>83</v>
      </c>
      <c r="AR198" s="148" t="s">
        <v>83</v>
      </c>
      <c r="AS198">
        <v>0</v>
      </c>
      <c r="AT198" s="148" t="s">
        <v>83</v>
      </c>
      <c r="AU198" s="148" t="s">
        <v>83</v>
      </c>
      <c r="AV198">
        <v>0</v>
      </c>
      <c r="AW198">
        <v>0</v>
      </c>
      <c r="AX198" s="148" t="s">
        <v>83</v>
      </c>
    </row>
    <row r="199" spans="1:50" x14ac:dyDescent="0.15">
      <c r="A199">
        <v>1</v>
      </c>
      <c r="B199">
        <v>4</v>
      </c>
      <c r="C199">
        <v>11</v>
      </c>
      <c r="D199">
        <v>2</v>
      </c>
      <c r="E199">
        <v>0</v>
      </c>
      <c r="F199" s="148" t="s">
        <v>83</v>
      </c>
      <c r="G199" s="148" t="s">
        <v>83</v>
      </c>
      <c r="H199">
        <v>82</v>
      </c>
      <c r="I199">
        <v>0</v>
      </c>
      <c r="J199">
        <v>0</v>
      </c>
      <c r="K199">
        <v>0</v>
      </c>
      <c r="L199">
        <v>0</v>
      </c>
      <c r="M199" s="148" t="s">
        <v>83</v>
      </c>
      <c r="N199" s="148" t="s">
        <v>83</v>
      </c>
      <c r="O199" s="148" t="s">
        <v>83</v>
      </c>
      <c r="P199" s="148" t="s">
        <v>83</v>
      </c>
      <c r="Q199" s="148" t="s">
        <v>83</v>
      </c>
      <c r="R199" s="148" t="s">
        <v>733</v>
      </c>
      <c r="S199" s="148" t="s">
        <v>83</v>
      </c>
      <c r="T199">
        <v>0</v>
      </c>
      <c r="U199" s="148" t="s">
        <v>83</v>
      </c>
      <c r="V199" s="148" t="s">
        <v>83</v>
      </c>
      <c r="W199" s="148" t="s">
        <v>83</v>
      </c>
      <c r="X199">
        <v>4</v>
      </c>
      <c r="Y199">
        <v>4</v>
      </c>
      <c r="Z199" s="148" t="s">
        <v>83</v>
      </c>
      <c r="AA199" s="148" t="s">
        <v>83</v>
      </c>
      <c r="AB199" s="148" t="s">
        <v>83</v>
      </c>
      <c r="AC199" s="148" t="s">
        <v>83</v>
      </c>
      <c r="AD199" s="148" t="s">
        <v>83</v>
      </c>
      <c r="AE199">
        <v>0</v>
      </c>
      <c r="AF199" s="148" t="s">
        <v>83</v>
      </c>
      <c r="AG199">
        <v>0</v>
      </c>
      <c r="AH199" s="148" t="s">
        <v>83</v>
      </c>
      <c r="AI199" s="148" t="s">
        <v>83</v>
      </c>
      <c r="AJ199" s="148" t="s">
        <v>83</v>
      </c>
      <c r="AK199" s="148" t="s">
        <v>83</v>
      </c>
      <c r="AL199" s="148" t="s">
        <v>83</v>
      </c>
      <c r="AM199" s="148" t="s">
        <v>83</v>
      </c>
      <c r="AN199" s="148" t="s">
        <v>83</v>
      </c>
      <c r="AO199" s="148" t="s">
        <v>83</v>
      </c>
      <c r="AP199" s="148" t="s">
        <v>83</v>
      </c>
      <c r="AQ199" s="148" t="s">
        <v>83</v>
      </c>
      <c r="AR199" s="148" t="s">
        <v>83</v>
      </c>
      <c r="AS199">
        <v>0</v>
      </c>
      <c r="AT199" s="148" t="s">
        <v>83</v>
      </c>
      <c r="AU199" s="148" t="s">
        <v>83</v>
      </c>
      <c r="AV199">
        <v>0</v>
      </c>
      <c r="AW199">
        <v>0</v>
      </c>
      <c r="AX199" s="148" t="s">
        <v>83</v>
      </c>
    </row>
    <row r="200" spans="1:50" x14ac:dyDescent="0.15">
      <c r="A200">
        <v>1</v>
      </c>
      <c r="B200">
        <v>4</v>
      </c>
      <c r="C200">
        <v>11</v>
      </c>
      <c r="D200">
        <v>3</v>
      </c>
      <c r="E200">
        <v>0</v>
      </c>
      <c r="F200" s="148" t="s">
        <v>83</v>
      </c>
      <c r="G200" s="148" t="s">
        <v>83</v>
      </c>
      <c r="H200">
        <v>353</v>
      </c>
      <c r="I200">
        <v>0</v>
      </c>
      <c r="J200">
        <v>0</v>
      </c>
      <c r="K200">
        <v>0</v>
      </c>
      <c r="L200">
        <v>0</v>
      </c>
      <c r="M200" s="148" t="s">
        <v>83</v>
      </c>
      <c r="N200" s="148" t="s">
        <v>83</v>
      </c>
      <c r="O200" s="148" t="s">
        <v>83</v>
      </c>
      <c r="P200" s="148" t="s">
        <v>83</v>
      </c>
      <c r="Q200" s="148" t="s">
        <v>83</v>
      </c>
      <c r="R200" s="148" t="s">
        <v>734</v>
      </c>
      <c r="S200" s="148" t="s">
        <v>83</v>
      </c>
      <c r="T200">
        <v>0</v>
      </c>
      <c r="U200" s="148" t="s">
        <v>83</v>
      </c>
      <c r="V200" s="148" t="s">
        <v>83</v>
      </c>
      <c r="W200" s="148" t="s">
        <v>83</v>
      </c>
      <c r="X200">
        <v>4</v>
      </c>
      <c r="Y200">
        <v>4</v>
      </c>
      <c r="Z200" s="148" t="s">
        <v>83</v>
      </c>
      <c r="AA200" s="148" t="s">
        <v>83</v>
      </c>
      <c r="AB200" s="148" t="s">
        <v>83</v>
      </c>
      <c r="AC200" s="148" t="s">
        <v>83</v>
      </c>
      <c r="AD200" s="148" t="s">
        <v>83</v>
      </c>
      <c r="AE200">
        <v>0</v>
      </c>
      <c r="AF200" s="148" t="s">
        <v>83</v>
      </c>
      <c r="AG200">
        <v>0</v>
      </c>
      <c r="AH200" s="148" t="s">
        <v>83</v>
      </c>
      <c r="AI200" s="148" t="s">
        <v>83</v>
      </c>
      <c r="AJ200" s="148" t="s">
        <v>83</v>
      </c>
      <c r="AK200" s="148" t="s">
        <v>83</v>
      </c>
      <c r="AL200" s="148" t="s">
        <v>83</v>
      </c>
      <c r="AM200" s="148" t="s">
        <v>83</v>
      </c>
      <c r="AN200" s="148" t="s">
        <v>83</v>
      </c>
      <c r="AO200" s="148" t="s">
        <v>83</v>
      </c>
      <c r="AP200" s="148" t="s">
        <v>83</v>
      </c>
      <c r="AQ200" s="148" t="s">
        <v>83</v>
      </c>
      <c r="AR200" s="148" t="s">
        <v>83</v>
      </c>
      <c r="AS200">
        <v>0</v>
      </c>
      <c r="AT200" s="148" t="s">
        <v>83</v>
      </c>
      <c r="AU200" s="148" t="s">
        <v>83</v>
      </c>
      <c r="AV200">
        <v>0</v>
      </c>
      <c r="AW200">
        <v>0</v>
      </c>
      <c r="AX200" s="148" t="s">
        <v>83</v>
      </c>
    </row>
    <row r="201" spans="1:50" x14ac:dyDescent="0.15">
      <c r="A201">
        <v>1</v>
      </c>
      <c r="B201">
        <v>4</v>
      </c>
      <c r="C201">
        <v>11</v>
      </c>
      <c r="D201">
        <v>4</v>
      </c>
      <c r="E201">
        <v>0</v>
      </c>
      <c r="F201" s="148" t="s">
        <v>83</v>
      </c>
      <c r="G201" s="148" t="s">
        <v>83</v>
      </c>
      <c r="H201">
        <v>53</v>
      </c>
      <c r="I201">
        <v>0</v>
      </c>
      <c r="J201">
        <v>0</v>
      </c>
      <c r="K201">
        <v>0</v>
      </c>
      <c r="L201">
        <v>0</v>
      </c>
      <c r="M201" s="148" t="s">
        <v>83</v>
      </c>
      <c r="N201" s="148" t="s">
        <v>83</v>
      </c>
      <c r="O201" s="148" t="s">
        <v>83</v>
      </c>
      <c r="P201" s="148" t="s">
        <v>83</v>
      </c>
      <c r="Q201" s="148" t="s">
        <v>83</v>
      </c>
      <c r="R201" s="148" t="s">
        <v>735</v>
      </c>
      <c r="S201" s="148" t="s">
        <v>83</v>
      </c>
      <c r="T201">
        <v>0</v>
      </c>
      <c r="U201" s="148" t="s">
        <v>83</v>
      </c>
      <c r="V201" s="148" t="s">
        <v>83</v>
      </c>
      <c r="W201" s="148" t="s">
        <v>83</v>
      </c>
      <c r="X201">
        <v>4</v>
      </c>
      <c r="Y201">
        <v>4</v>
      </c>
      <c r="Z201" s="148" t="s">
        <v>83</v>
      </c>
      <c r="AA201" s="148" t="s">
        <v>83</v>
      </c>
      <c r="AB201" s="148" t="s">
        <v>83</v>
      </c>
      <c r="AC201" s="148" t="s">
        <v>83</v>
      </c>
      <c r="AD201" s="148" t="s">
        <v>83</v>
      </c>
      <c r="AE201">
        <v>0</v>
      </c>
      <c r="AF201" s="148" t="s">
        <v>83</v>
      </c>
      <c r="AG201">
        <v>0</v>
      </c>
      <c r="AH201" s="148" t="s">
        <v>83</v>
      </c>
      <c r="AI201" s="148" t="s">
        <v>83</v>
      </c>
      <c r="AJ201" s="148" t="s">
        <v>83</v>
      </c>
      <c r="AK201" s="148" t="s">
        <v>83</v>
      </c>
      <c r="AL201" s="148" t="s">
        <v>83</v>
      </c>
      <c r="AM201" s="148" t="s">
        <v>83</v>
      </c>
      <c r="AN201" s="148" t="s">
        <v>83</v>
      </c>
      <c r="AO201" s="148" t="s">
        <v>83</v>
      </c>
      <c r="AP201" s="148" t="s">
        <v>83</v>
      </c>
      <c r="AQ201" s="148" t="s">
        <v>83</v>
      </c>
      <c r="AR201" s="148" t="s">
        <v>83</v>
      </c>
      <c r="AS201">
        <v>0</v>
      </c>
      <c r="AT201" s="148" t="s">
        <v>83</v>
      </c>
      <c r="AU201" s="148" t="s">
        <v>83</v>
      </c>
      <c r="AV201">
        <v>0</v>
      </c>
      <c r="AW201">
        <v>0</v>
      </c>
      <c r="AX201" s="148" t="s">
        <v>83</v>
      </c>
    </row>
    <row r="202" spans="1:50" x14ac:dyDescent="0.15">
      <c r="A202">
        <v>1</v>
      </c>
      <c r="B202">
        <v>4</v>
      </c>
      <c r="C202">
        <v>11</v>
      </c>
      <c r="D202">
        <v>5</v>
      </c>
      <c r="E202">
        <v>0</v>
      </c>
      <c r="F202" s="148" t="s">
        <v>83</v>
      </c>
      <c r="G202" s="148" t="s">
        <v>83</v>
      </c>
      <c r="H202">
        <v>156</v>
      </c>
      <c r="I202">
        <v>0</v>
      </c>
      <c r="J202">
        <v>0</v>
      </c>
      <c r="K202">
        <v>0</v>
      </c>
      <c r="L202">
        <v>0</v>
      </c>
      <c r="M202" s="148" t="s">
        <v>83</v>
      </c>
      <c r="N202" s="148" t="s">
        <v>83</v>
      </c>
      <c r="O202" s="148" t="s">
        <v>83</v>
      </c>
      <c r="P202" s="148" t="s">
        <v>83</v>
      </c>
      <c r="Q202" s="148" t="s">
        <v>83</v>
      </c>
      <c r="R202" s="148" t="s">
        <v>736</v>
      </c>
      <c r="S202" s="148" t="s">
        <v>83</v>
      </c>
      <c r="T202">
        <v>0</v>
      </c>
      <c r="U202" s="148" t="s">
        <v>83</v>
      </c>
      <c r="V202" s="148" t="s">
        <v>83</v>
      </c>
      <c r="W202" s="148" t="s">
        <v>83</v>
      </c>
      <c r="X202">
        <v>5</v>
      </c>
      <c r="Y202">
        <v>5</v>
      </c>
      <c r="Z202" s="148" t="s">
        <v>83</v>
      </c>
      <c r="AA202" s="148" t="s">
        <v>83</v>
      </c>
      <c r="AB202" s="148" t="s">
        <v>83</v>
      </c>
      <c r="AC202" s="148" t="s">
        <v>83</v>
      </c>
      <c r="AD202" s="148" t="s">
        <v>83</v>
      </c>
      <c r="AE202">
        <v>0</v>
      </c>
      <c r="AF202" s="148" t="s">
        <v>83</v>
      </c>
      <c r="AG202">
        <v>0</v>
      </c>
      <c r="AH202" s="148" t="s">
        <v>83</v>
      </c>
      <c r="AI202" s="148" t="s">
        <v>83</v>
      </c>
      <c r="AJ202" s="148" t="s">
        <v>83</v>
      </c>
      <c r="AK202" s="148" t="s">
        <v>83</v>
      </c>
      <c r="AL202" s="148" t="s">
        <v>83</v>
      </c>
      <c r="AM202" s="148" t="s">
        <v>83</v>
      </c>
      <c r="AN202" s="148" t="s">
        <v>83</v>
      </c>
      <c r="AO202" s="148" t="s">
        <v>83</v>
      </c>
      <c r="AP202" s="148" t="s">
        <v>83</v>
      </c>
      <c r="AQ202" s="148" t="s">
        <v>83</v>
      </c>
      <c r="AR202" s="148" t="s">
        <v>83</v>
      </c>
      <c r="AS202">
        <v>0</v>
      </c>
      <c r="AT202" s="148" t="s">
        <v>83</v>
      </c>
      <c r="AU202" s="148" t="s">
        <v>83</v>
      </c>
      <c r="AV202">
        <v>0</v>
      </c>
      <c r="AW202">
        <v>0</v>
      </c>
      <c r="AX202" s="148" t="s">
        <v>83</v>
      </c>
    </row>
    <row r="203" spans="1:50" x14ac:dyDescent="0.15">
      <c r="A203">
        <v>1</v>
      </c>
      <c r="B203">
        <v>4</v>
      </c>
      <c r="C203">
        <v>11</v>
      </c>
      <c r="D203">
        <v>6</v>
      </c>
      <c r="E203">
        <v>0</v>
      </c>
      <c r="F203" s="148" t="s">
        <v>83</v>
      </c>
      <c r="G203" s="148" t="s">
        <v>83</v>
      </c>
      <c r="H203">
        <v>316</v>
      </c>
      <c r="I203">
        <v>0</v>
      </c>
      <c r="J203">
        <v>0</v>
      </c>
      <c r="K203">
        <v>0</v>
      </c>
      <c r="L203">
        <v>0</v>
      </c>
      <c r="M203" s="148" t="s">
        <v>83</v>
      </c>
      <c r="N203" s="148" t="s">
        <v>83</v>
      </c>
      <c r="O203" s="148" t="s">
        <v>83</v>
      </c>
      <c r="P203" s="148" t="s">
        <v>83</v>
      </c>
      <c r="Q203" s="148" t="s">
        <v>83</v>
      </c>
      <c r="R203" s="148" t="s">
        <v>737</v>
      </c>
      <c r="S203" s="148" t="s">
        <v>83</v>
      </c>
      <c r="T203">
        <v>0</v>
      </c>
      <c r="U203" s="148" t="s">
        <v>83</v>
      </c>
      <c r="V203" s="148" t="s">
        <v>83</v>
      </c>
      <c r="W203" s="148" t="s">
        <v>83</v>
      </c>
      <c r="X203">
        <v>4</v>
      </c>
      <c r="Y203">
        <v>4</v>
      </c>
      <c r="Z203" s="148" t="s">
        <v>83</v>
      </c>
      <c r="AA203" s="148" t="s">
        <v>83</v>
      </c>
      <c r="AB203" s="148" t="s">
        <v>83</v>
      </c>
      <c r="AC203" s="148" t="s">
        <v>83</v>
      </c>
      <c r="AD203" s="148" t="s">
        <v>83</v>
      </c>
      <c r="AE203">
        <v>0</v>
      </c>
      <c r="AF203" s="148" t="s">
        <v>83</v>
      </c>
      <c r="AG203">
        <v>0</v>
      </c>
      <c r="AH203" s="148" t="s">
        <v>83</v>
      </c>
      <c r="AI203" s="148" t="s">
        <v>83</v>
      </c>
      <c r="AJ203" s="148" t="s">
        <v>83</v>
      </c>
      <c r="AK203" s="148" t="s">
        <v>83</v>
      </c>
      <c r="AL203" s="148" t="s">
        <v>83</v>
      </c>
      <c r="AM203" s="148" t="s">
        <v>83</v>
      </c>
      <c r="AN203" s="148" t="s">
        <v>83</v>
      </c>
      <c r="AO203" s="148" t="s">
        <v>83</v>
      </c>
      <c r="AP203" s="148" t="s">
        <v>83</v>
      </c>
      <c r="AQ203" s="148" t="s">
        <v>83</v>
      </c>
      <c r="AR203" s="148" t="s">
        <v>83</v>
      </c>
      <c r="AS203">
        <v>0</v>
      </c>
      <c r="AT203" s="148" t="s">
        <v>83</v>
      </c>
      <c r="AU203" s="148" t="s">
        <v>83</v>
      </c>
      <c r="AV203">
        <v>0</v>
      </c>
      <c r="AW203">
        <v>0</v>
      </c>
      <c r="AX203" s="148" t="s">
        <v>83</v>
      </c>
    </row>
    <row r="204" spans="1:50" x14ac:dyDescent="0.15">
      <c r="A204">
        <v>1</v>
      </c>
      <c r="B204">
        <v>4</v>
      </c>
      <c r="C204">
        <v>11</v>
      </c>
      <c r="D204">
        <v>7</v>
      </c>
      <c r="E204">
        <v>0</v>
      </c>
      <c r="F204" s="148" t="s">
        <v>83</v>
      </c>
      <c r="G204" s="148" t="s">
        <v>83</v>
      </c>
      <c r="H204">
        <v>35</v>
      </c>
      <c r="I204">
        <v>0</v>
      </c>
      <c r="J204">
        <v>0</v>
      </c>
      <c r="K204">
        <v>0</v>
      </c>
      <c r="L204">
        <v>0</v>
      </c>
      <c r="M204" s="148" t="s">
        <v>83</v>
      </c>
      <c r="N204" s="148" t="s">
        <v>83</v>
      </c>
      <c r="O204" s="148" t="s">
        <v>83</v>
      </c>
      <c r="P204" s="148" t="s">
        <v>83</v>
      </c>
      <c r="Q204" s="148" t="s">
        <v>83</v>
      </c>
      <c r="R204" s="148" t="s">
        <v>738</v>
      </c>
      <c r="S204" s="148" t="s">
        <v>83</v>
      </c>
      <c r="T204">
        <v>0</v>
      </c>
      <c r="U204" s="148" t="s">
        <v>83</v>
      </c>
      <c r="V204" s="148" t="s">
        <v>83</v>
      </c>
      <c r="W204" s="148" t="s">
        <v>83</v>
      </c>
      <c r="X204">
        <v>4</v>
      </c>
      <c r="Y204">
        <v>4</v>
      </c>
      <c r="Z204" s="148" t="s">
        <v>83</v>
      </c>
      <c r="AA204" s="148" t="s">
        <v>83</v>
      </c>
      <c r="AB204" s="148" t="s">
        <v>83</v>
      </c>
      <c r="AC204" s="148" t="s">
        <v>83</v>
      </c>
      <c r="AD204" s="148" t="s">
        <v>83</v>
      </c>
      <c r="AE204">
        <v>0</v>
      </c>
      <c r="AF204" s="148" t="s">
        <v>83</v>
      </c>
      <c r="AG204">
        <v>0</v>
      </c>
      <c r="AH204" s="148" t="s">
        <v>83</v>
      </c>
      <c r="AI204" s="148" t="s">
        <v>83</v>
      </c>
      <c r="AJ204" s="148" t="s">
        <v>83</v>
      </c>
      <c r="AK204" s="148" t="s">
        <v>83</v>
      </c>
      <c r="AL204" s="148" t="s">
        <v>83</v>
      </c>
      <c r="AM204" s="148" t="s">
        <v>83</v>
      </c>
      <c r="AN204" s="148" t="s">
        <v>83</v>
      </c>
      <c r="AO204" s="148" t="s">
        <v>83</v>
      </c>
      <c r="AP204" s="148" t="s">
        <v>83</v>
      </c>
      <c r="AQ204" s="148" t="s">
        <v>83</v>
      </c>
      <c r="AR204" s="148" t="s">
        <v>83</v>
      </c>
      <c r="AS204">
        <v>0</v>
      </c>
      <c r="AT204" s="148" t="s">
        <v>83</v>
      </c>
      <c r="AU204" s="148" t="s">
        <v>83</v>
      </c>
      <c r="AV204">
        <v>0</v>
      </c>
      <c r="AW204">
        <v>0</v>
      </c>
      <c r="AX204" s="148" t="s">
        <v>83</v>
      </c>
    </row>
    <row r="205" spans="1:50" x14ac:dyDescent="0.15">
      <c r="A205">
        <v>1</v>
      </c>
      <c r="B205">
        <v>4</v>
      </c>
      <c r="C205">
        <v>12</v>
      </c>
      <c r="D205">
        <v>1</v>
      </c>
      <c r="E205">
        <v>0</v>
      </c>
      <c r="F205" s="148" t="s">
        <v>83</v>
      </c>
      <c r="G205" s="148" t="s">
        <v>83</v>
      </c>
      <c r="H205">
        <v>269</v>
      </c>
      <c r="I205">
        <v>0</v>
      </c>
      <c r="J205">
        <v>0</v>
      </c>
      <c r="K205">
        <v>0</v>
      </c>
      <c r="L205">
        <v>0</v>
      </c>
      <c r="M205" s="148" t="s">
        <v>83</v>
      </c>
      <c r="N205" s="148" t="s">
        <v>83</v>
      </c>
      <c r="O205" s="148" t="s">
        <v>83</v>
      </c>
      <c r="P205" s="148" t="s">
        <v>83</v>
      </c>
      <c r="Q205" s="148" t="s">
        <v>83</v>
      </c>
      <c r="R205" s="148" t="s">
        <v>739</v>
      </c>
      <c r="S205" s="148" t="s">
        <v>83</v>
      </c>
      <c r="T205">
        <v>0</v>
      </c>
      <c r="U205" s="148" t="s">
        <v>83</v>
      </c>
      <c r="V205" s="148" t="s">
        <v>83</v>
      </c>
      <c r="W205" s="148" t="s">
        <v>83</v>
      </c>
      <c r="X205">
        <v>5</v>
      </c>
      <c r="Y205">
        <v>5</v>
      </c>
      <c r="Z205" s="148" t="s">
        <v>83</v>
      </c>
      <c r="AA205" s="148" t="s">
        <v>83</v>
      </c>
      <c r="AB205" s="148" t="s">
        <v>83</v>
      </c>
      <c r="AC205" s="148" t="s">
        <v>83</v>
      </c>
      <c r="AD205" s="148" t="s">
        <v>83</v>
      </c>
      <c r="AE205">
        <v>0</v>
      </c>
      <c r="AF205" s="148" t="s">
        <v>83</v>
      </c>
      <c r="AG205">
        <v>0</v>
      </c>
      <c r="AH205" s="148" t="s">
        <v>83</v>
      </c>
      <c r="AI205" s="148" t="s">
        <v>83</v>
      </c>
      <c r="AJ205" s="148" t="s">
        <v>83</v>
      </c>
      <c r="AK205" s="148" t="s">
        <v>83</v>
      </c>
      <c r="AL205" s="148" t="s">
        <v>83</v>
      </c>
      <c r="AM205" s="148" t="s">
        <v>83</v>
      </c>
      <c r="AN205" s="148" t="s">
        <v>83</v>
      </c>
      <c r="AO205" s="148" t="s">
        <v>83</v>
      </c>
      <c r="AP205" s="148" t="s">
        <v>83</v>
      </c>
      <c r="AQ205" s="148" t="s">
        <v>83</v>
      </c>
      <c r="AR205" s="148" t="s">
        <v>83</v>
      </c>
      <c r="AS205">
        <v>0</v>
      </c>
      <c r="AT205" s="148" t="s">
        <v>83</v>
      </c>
      <c r="AU205" s="148" t="s">
        <v>83</v>
      </c>
      <c r="AV205">
        <v>0</v>
      </c>
      <c r="AW205">
        <v>0</v>
      </c>
      <c r="AX205" s="148" t="s">
        <v>83</v>
      </c>
    </row>
    <row r="206" spans="1:50" x14ac:dyDescent="0.15">
      <c r="A206">
        <v>1</v>
      </c>
      <c r="B206">
        <v>4</v>
      </c>
      <c r="C206">
        <v>12</v>
      </c>
      <c r="D206">
        <v>2</v>
      </c>
      <c r="E206">
        <v>0</v>
      </c>
      <c r="F206" s="148" t="s">
        <v>83</v>
      </c>
      <c r="G206" s="148" t="s">
        <v>83</v>
      </c>
      <c r="H206">
        <v>98</v>
      </c>
      <c r="I206">
        <v>0</v>
      </c>
      <c r="J206">
        <v>0</v>
      </c>
      <c r="K206">
        <v>0</v>
      </c>
      <c r="L206">
        <v>0</v>
      </c>
      <c r="M206" s="148" t="s">
        <v>83</v>
      </c>
      <c r="N206" s="148" t="s">
        <v>83</v>
      </c>
      <c r="O206" s="148" t="s">
        <v>83</v>
      </c>
      <c r="P206" s="148" t="s">
        <v>83</v>
      </c>
      <c r="Q206" s="148" t="s">
        <v>83</v>
      </c>
      <c r="R206" s="148" t="s">
        <v>740</v>
      </c>
      <c r="S206" s="148" t="s">
        <v>83</v>
      </c>
      <c r="T206">
        <v>0</v>
      </c>
      <c r="U206" s="148" t="s">
        <v>83</v>
      </c>
      <c r="V206" s="148" t="s">
        <v>83</v>
      </c>
      <c r="W206" s="148" t="s">
        <v>83</v>
      </c>
      <c r="X206">
        <v>4</v>
      </c>
      <c r="Y206">
        <v>4</v>
      </c>
      <c r="Z206" s="148" t="s">
        <v>83</v>
      </c>
      <c r="AA206" s="148" t="s">
        <v>83</v>
      </c>
      <c r="AB206" s="148" t="s">
        <v>83</v>
      </c>
      <c r="AC206" s="148" t="s">
        <v>83</v>
      </c>
      <c r="AD206" s="148" t="s">
        <v>83</v>
      </c>
      <c r="AE206">
        <v>0</v>
      </c>
      <c r="AF206" s="148" t="s">
        <v>83</v>
      </c>
      <c r="AG206">
        <v>0</v>
      </c>
      <c r="AH206" s="148" t="s">
        <v>83</v>
      </c>
      <c r="AI206" s="148" t="s">
        <v>83</v>
      </c>
      <c r="AJ206" s="148" t="s">
        <v>83</v>
      </c>
      <c r="AK206" s="148" t="s">
        <v>83</v>
      </c>
      <c r="AL206" s="148" t="s">
        <v>83</v>
      </c>
      <c r="AM206" s="148" t="s">
        <v>83</v>
      </c>
      <c r="AN206" s="148" t="s">
        <v>83</v>
      </c>
      <c r="AO206" s="148" t="s">
        <v>83</v>
      </c>
      <c r="AP206" s="148" t="s">
        <v>83</v>
      </c>
      <c r="AQ206" s="148" t="s">
        <v>83</v>
      </c>
      <c r="AR206" s="148" t="s">
        <v>83</v>
      </c>
      <c r="AS206">
        <v>0</v>
      </c>
      <c r="AT206" s="148" t="s">
        <v>83</v>
      </c>
      <c r="AU206" s="148" t="s">
        <v>83</v>
      </c>
      <c r="AV206">
        <v>0</v>
      </c>
      <c r="AW206">
        <v>0</v>
      </c>
      <c r="AX206" s="148" t="s">
        <v>83</v>
      </c>
    </row>
    <row r="207" spans="1:50" x14ac:dyDescent="0.15">
      <c r="A207">
        <v>1</v>
      </c>
      <c r="B207">
        <v>4</v>
      </c>
      <c r="C207">
        <v>12</v>
      </c>
      <c r="D207">
        <v>3</v>
      </c>
      <c r="E207">
        <v>0</v>
      </c>
      <c r="F207" s="148" t="s">
        <v>83</v>
      </c>
      <c r="G207" s="148" t="s">
        <v>83</v>
      </c>
      <c r="H207">
        <v>133</v>
      </c>
      <c r="I207">
        <v>0</v>
      </c>
      <c r="J207">
        <v>0</v>
      </c>
      <c r="K207">
        <v>0</v>
      </c>
      <c r="L207">
        <v>0</v>
      </c>
      <c r="M207" s="148" t="s">
        <v>83</v>
      </c>
      <c r="N207" s="148" t="s">
        <v>83</v>
      </c>
      <c r="O207" s="148" t="s">
        <v>83</v>
      </c>
      <c r="P207" s="148" t="s">
        <v>83</v>
      </c>
      <c r="Q207" s="148" t="s">
        <v>83</v>
      </c>
      <c r="R207" s="148" t="s">
        <v>741</v>
      </c>
      <c r="S207" s="148" t="s">
        <v>83</v>
      </c>
      <c r="T207">
        <v>0</v>
      </c>
      <c r="U207" s="148" t="s">
        <v>83</v>
      </c>
      <c r="V207" s="148" t="s">
        <v>83</v>
      </c>
      <c r="W207" s="148" t="s">
        <v>83</v>
      </c>
      <c r="X207">
        <v>4</v>
      </c>
      <c r="Y207">
        <v>4</v>
      </c>
      <c r="Z207" s="148" t="s">
        <v>83</v>
      </c>
      <c r="AA207" s="148" t="s">
        <v>83</v>
      </c>
      <c r="AB207" s="148" t="s">
        <v>83</v>
      </c>
      <c r="AC207" s="148" t="s">
        <v>83</v>
      </c>
      <c r="AD207" s="148" t="s">
        <v>83</v>
      </c>
      <c r="AE207">
        <v>0</v>
      </c>
      <c r="AF207" s="148" t="s">
        <v>83</v>
      </c>
      <c r="AG207">
        <v>0</v>
      </c>
      <c r="AH207" s="148" t="s">
        <v>83</v>
      </c>
      <c r="AI207" s="148" t="s">
        <v>83</v>
      </c>
      <c r="AJ207" s="148" t="s">
        <v>83</v>
      </c>
      <c r="AK207" s="148" t="s">
        <v>83</v>
      </c>
      <c r="AL207" s="148" t="s">
        <v>83</v>
      </c>
      <c r="AM207" s="148" t="s">
        <v>83</v>
      </c>
      <c r="AN207" s="148" t="s">
        <v>83</v>
      </c>
      <c r="AO207" s="148" t="s">
        <v>83</v>
      </c>
      <c r="AP207" s="148" t="s">
        <v>83</v>
      </c>
      <c r="AQ207" s="148" t="s">
        <v>83</v>
      </c>
      <c r="AR207" s="148" t="s">
        <v>83</v>
      </c>
      <c r="AS207">
        <v>0</v>
      </c>
      <c r="AT207" s="148" t="s">
        <v>83</v>
      </c>
      <c r="AU207" s="148" t="s">
        <v>83</v>
      </c>
      <c r="AV207">
        <v>0</v>
      </c>
      <c r="AW207">
        <v>0</v>
      </c>
      <c r="AX207" s="148" t="s">
        <v>83</v>
      </c>
    </row>
    <row r="208" spans="1:50" x14ac:dyDescent="0.15">
      <c r="A208">
        <v>1</v>
      </c>
      <c r="B208">
        <v>4</v>
      </c>
      <c r="C208">
        <v>12</v>
      </c>
      <c r="D208">
        <v>4</v>
      </c>
      <c r="E208">
        <v>0</v>
      </c>
      <c r="F208" s="148" t="s">
        <v>83</v>
      </c>
      <c r="G208" s="148" t="s">
        <v>83</v>
      </c>
      <c r="H208">
        <v>155</v>
      </c>
      <c r="I208">
        <v>0</v>
      </c>
      <c r="J208">
        <v>0</v>
      </c>
      <c r="K208">
        <v>0</v>
      </c>
      <c r="L208">
        <v>0</v>
      </c>
      <c r="M208" s="148" t="s">
        <v>83</v>
      </c>
      <c r="N208" s="148" t="s">
        <v>83</v>
      </c>
      <c r="O208" s="148" t="s">
        <v>83</v>
      </c>
      <c r="P208" s="148" t="s">
        <v>83</v>
      </c>
      <c r="Q208" s="148" t="s">
        <v>83</v>
      </c>
      <c r="R208" s="148" t="s">
        <v>742</v>
      </c>
      <c r="S208" s="148" t="s">
        <v>83</v>
      </c>
      <c r="T208">
        <v>0</v>
      </c>
      <c r="U208" s="148" t="s">
        <v>83</v>
      </c>
      <c r="V208" s="148" t="s">
        <v>83</v>
      </c>
      <c r="W208" s="148" t="s">
        <v>83</v>
      </c>
      <c r="X208">
        <v>5</v>
      </c>
      <c r="Y208">
        <v>5</v>
      </c>
      <c r="Z208" s="148" t="s">
        <v>83</v>
      </c>
      <c r="AA208" s="148" t="s">
        <v>83</v>
      </c>
      <c r="AB208" s="148" t="s">
        <v>83</v>
      </c>
      <c r="AC208" s="148" t="s">
        <v>83</v>
      </c>
      <c r="AD208" s="148" t="s">
        <v>83</v>
      </c>
      <c r="AE208">
        <v>0</v>
      </c>
      <c r="AF208" s="148" t="s">
        <v>83</v>
      </c>
      <c r="AG208">
        <v>0</v>
      </c>
      <c r="AH208" s="148" t="s">
        <v>83</v>
      </c>
      <c r="AI208" s="148" t="s">
        <v>83</v>
      </c>
      <c r="AJ208" s="148" t="s">
        <v>83</v>
      </c>
      <c r="AK208" s="148" t="s">
        <v>83</v>
      </c>
      <c r="AL208" s="148" t="s">
        <v>83</v>
      </c>
      <c r="AM208" s="148" t="s">
        <v>83</v>
      </c>
      <c r="AN208" s="148" t="s">
        <v>83</v>
      </c>
      <c r="AO208" s="148" t="s">
        <v>83</v>
      </c>
      <c r="AP208" s="148" t="s">
        <v>83</v>
      </c>
      <c r="AQ208" s="148" t="s">
        <v>83</v>
      </c>
      <c r="AR208" s="148" t="s">
        <v>83</v>
      </c>
      <c r="AS208">
        <v>0</v>
      </c>
      <c r="AT208" s="148" t="s">
        <v>83</v>
      </c>
      <c r="AU208" s="148" t="s">
        <v>83</v>
      </c>
      <c r="AV208">
        <v>0</v>
      </c>
      <c r="AW208">
        <v>0</v>
      </c>
      <c r="AX208" s="148" t="s">
        <v>83</v>
      </c>
    </row>
    <row r="209" spans="1:50" x14ac:dyDescent="0.15">
      <c r="A209">
        <v>1</v>
      </c>
      <c r="B209">
        <v>4</v>
      </c>
      <c r="C209">
        <v>12</v>
      </c>
      <c r="D209">
        <v>5</v>
      </c>
      <c r="E209">
        <v>0</v>
      </c>
      <c r="F209" s="148" t="s">
        <v>83</v>
      </c>
      <c r="G209" s="148" t="s">
        <v>83</v>
      </c>
      <c r="H209">
        <v>50</v>
      </c>
      <c r="I209">
        <v>0</v>
      </c>
      <c r="J209">
        <v>0</v>
      </c>
      <c r="K209">
        <v>0</v>
      </c>
      <c r="L209">
        <v>0</v>
      </c>
      <c r="M209" s="148" t="s">
        <v>83</v>
      </c>
      <c r="N209" s="148" t="s">
        <v>83</v>
      </c>
      <c r="O209" s="148" t="s">
        <v>83</v>
      </c>
      <c r="P209" s="148" t="s">
        <v>83</v>
      </c>
      <c r="Q209" s="148" t="s">
        <v>83</v>
      </c>
      <c r="R209" s="148" t="s">
        <v>743</v>
      </c>
      <c r="S209" s="148" t="s">
        <v>83</v>
      </c>
      <c r="T209">
        <v>0</v>
      </c>
      <c r="U209" s="148" t="s">
        <v>83</v>
      </c>
      <c r="V209" s="148" t="s">
        <v>83</v>
      </c>
      <c r="W209" s="148" t="s">
        <v>83</v>
      </c>
      <c r="X209">
        <v>6</v>
      </c>
      <c r="Y209">
        <v>6</v>
      </c>
      <c r="Z209" s="148" t="s">
        <v>83</v>
      </c>
      <c r="AA209" s="148" t="s">
        <v>83</v>
      </c>
      <c r="AB209" s="148" t="s">
        <v>83</v>
      </c>
      <c r="AC209" s="148" t="s">
        <v>83</v>
      </c>
      <c r="AD209" s="148" t="s">
        <v>83</v>
      </c>
      <c r="AE209">
        <v>0</v>
      </c>
      <c r="AF209" s="148" t="s">
        <v>83</v>
      </c>
      <c r="AG209">
        <v>0</v>
      </c>
      <c r="AH209" s="148" t="s">
        <v>83</v>
      </c>
      <c r="AI209" s="148" t="s">
        <v>83</v>
      </c>
      <c r="AJ209" s="148" t="s">
        <v>83</v>
      </c>
      <c r="AK209" s="148" t="s">
        <v>83</v>
      </c>
      <c r="AL209" s="148" t="s">
        <v>83</v>
      </c>
      <c r="AM209" s="148" t="s">
        <v>83</v>
      </c>
      <c r="AN209" s="148" t="s">
        <v>83</v>
      </c>
      <c r="AO209" s="148" t="s">
        <v>83</v>
      </c>
      <c r="AP209" s="148" t="s">
        <v>83</v>
      </c>
      <c r="AQ209" s="148" t="s">
        <v>83</v>
      </c>
      <c r="AR209" s="148" t="s">
        <v>83</v>
      </c>
      <c r="AS209">
        <v>0</v>
      </c>
      <c r="AT209" s="148" t="s">
        <v>83</v>
      </c>
      <c r="AU209" s="148" t="s">
        <v>83</v>
      </c>
      <c r="AV209">
        <v>0</v>
      </c>
      <c r="AW209">
        <v>0</v>
      </c>
      <c r="AX209" s="148" t="s">
        <v>83</v>
      </c>
    </row>
    <row r="210" spans="1:50" x14ac:dyDescent="0.15">
      <c r="A210">
        <v>1</v>
      </c>
      <c r="B210">
        <v>4</v>
      </c>
      <c r="C210">
        <v>12</v>
      </c>
      <c r="D210">
        <v>6</v>
      </c>
      <c r="E210">
        <v>0</v>
      </c>
      <c r="F210" s="148" t="s">
        <v>83</v>
      </c>
      <c r="G210" s="148" t="s">
        <v>83</v>
      </c>
      <c r="H210">
        <v>130</v>
      </c>
      <c r="I210">
        <v>0</v>
      </c>
      <c r="J210">
        <v>0</v>
      </c>
      <c r="K210">
        <v>0</v>
      </c>
      <c r="L210">
        <v>0</v>
      </c>
      <c r="M210" s="148" t="s">
        <v>83</v>
      </c>
      <c r="N210" s="148" t="s">
        <v>83</v>
      </c>
      <c r="O210" s="148" t="s">
        <v>83</v>
      </c>
      <c r="P210" s="148" t="s">
        <v>83</v>
      </c>
      <c r="Q210" s="148" t="s">
        <v>83</v>
      </c>
      <c r="R210" s="148" t="s">
        <v>512</v>
      </c>
      <c r="S210" s="148" t="s">
        <v>83</v>
      </c>
      <c r="T210">
        <v>0</v>
      </c>
      <c r="U210" s="148" t="s">
        <v>83</v>
      </c>
      <c r="V210" s="148" t="s">
        <v>83</v>
      </c>
      <c r="W210" s="148" t="s">
        <v>83</v>
      </c>
      <c r="X210">
        <v>5</v>
      </c>
      <c r="Y210">
        <v>5</v>
      </c>
      <c r="Z210" s="148" t="s">
        <v>83</v>
      </c>
      <c r="AA210" s="148" t="s">
        <v>83</v>
      </c>
      <c r="AB210" s="148" t="s">
        <v>83</v>
      </c>
      <c r="AC210" s="148" t="s">
        <v>83</v>
      </c>
      <c r="AD210" s="148" t="s">
        <v>83</v>
      </c>
      <c r="AE210">
        <v>0</v>
      </c>
      <c r="AF210" s="148" t="s">
        <v>83</v>
      </c>
      <c r="AG210">
        <v>0</v>
      </c>
      <c r="AH210" s="148" t="s">
        <v>83</v>
      </c>
      <c r="AI210" s="148" t="s">
        <v>83</v>
      </c>
      <c r="AJ210" s="148" t="s">
        <v>83</v>
      </c>
      <c r="AK210" s="148" t="s">
        <v>83</v>
      </c>
      <c r="AL210" s="148" t="s">
        <v>83</v>
      </c>
      <c r="AM210" s="148" t="s">
        <v>83</v>
      </c>
      <c r="AN210" s="148" t="s">
        <v>83</v>
      </c>
      <c r="AO210" s="148" t="s">
        <v>83</v>
      </c>
      <c r="AP210" s="148" t="s">
        <v>83</v>
      </c>
      <c r="AQ210" s="148" t="s">
        <v>83</v>
      </c>
      <c r="AR210" s="148" t="s">
        <v>83</v>
      </c>
      <c r="AS210">
        <v>0</v>
      </c>
      <c r="AT210" s="148" t="s">
        <v>83</v>
      </c>
      <c r="AU210" s="148" t="s">
        <v>83</v>
      </c>
      <c r="AV210">
        <v>0</v>
      </c>
      <c r="AW210">
        <v>0</v>
      </c>
      <c r="AX210" s="148" t="s">
        <v>83</v>
      </c>
    </row>
    <row r="211" spans="1:50" x14ac:dyDescent="0.15">
      <c r="A211">
        <v>1</v>
      </c>
      <c r="B211">
        <v>4</v>
      </c>
      <c r="C211">
        <v>12</v>
      </c>
      <c r="D211">
        <v>7</v>
      </c>
      <c r="E211">
        <v>0</v>
      </c>
      <c r="F211" s="148" t="s">
        <v>83</v>
      </c>
      <c r="G211" s="148" t="s">
        <v>83</v>
      </c>
      <c r="H211">
        <v>322</v>
      </c>
      <c r="I211">
        <v>0</v>
      </c>
      <c r="J211">
        <v>0</v>
      </c>
      <c r="K211">
        <v>0</v>
      </c>
      <c r="L211">
        <v>0</v>
      </c>
      <c r="M211" s="148" t="s">
        <v>83</v>
      </c>
      <c r="N211" s="148" t="s">
        <v>83</v>
      </c>
      <c r="O211" s="148" t="s">
        <v>83</v>
      </c>
      <c r="P211" s="148" t="s">
        <v>83</v>
      </c>
      <c r="Q211" s="148" t="s">
        <v>83</v>
      </c>
      <c r="R211" s="148" t="s">
        <v>744</v>
      </c>
      <c r="S211" s="148" t="s">
        <v>83</v>
      </c>
      <c r="T211">
        <v>0</v>
      </c>
      <c r="U211" s="148" t="s">
        <v>83</v>
      </c>
      <c r="V211" s="148" t="s">
        <v>83</v>
      </c>
      <c r="W211" s="148" t="s">
        <v>83</v>
      </c>
      <c r="X211">
        <v>5</v>
      </c>
      <c r="Y211">
        <v>5</v>
      </c>
      <c r="Z211" s="148" t="s">
        <v>83</v>
      </c>
      <c r="AA211" s="148" t="s">
        <v>83</v>
      </c>
      <c r="AB211" s="148" t="s">
        <v>83</v>
      </c>
      <c r="AC211" s="148" t="s">
        <v>83</v>
      </c>
      <c r="AD211" s="148" t="s">
        <v>83</v>
      </c>
      <c r="AE211">
        <v>0</v>
      </c>
      <c r="AF211" s="148" t="s">
        <v>83</v>
      </c>
      <c r="AG211">
        <v>0</v>
      </c>
      <c r="AH211" s="148" t="s">
        <v>83</v>
      </c>
      <c r="AI211" s="148" t="s">
        <v>83</v>
      </c>
      <c r="AJ211" s="148" t="s">
        <v>83</v>
      </c>
      <c r="AK211" s="148" t="s">
        <v>83</v>
      </c>
      <c r="AL211" s="148" t="s">
        <v>83</v>
      </c>
      <c r="AM211" s="148" t="s">
        <v>83</v>
      </c>
      <c r="AN211" s="148" t="s">
        <v>83</v>
      </c>
      <c r="AO211" s="148" t="s">
        <v>83</v>
      </c>
      <c r="AP211" s="148" t="s">
        <v>83</v>
      </c>
      <c r="AQ211" s="148" t="s">
        <v>83</v>
      </c>
      <c r="AR211" s="148" t="s">
        <v>83</v>
      </c>
      <c r="AS211">
        <v>0</v>
      </c>
      <c r="AT211" s="148" t="s">
        <v>83</v>
      </c>
      <c r="AU211" s="148" t="s">
        <v>83</v>
      </c>
      <c r="AV211">
        <v>0</v>
      </c>
      <c r="AW211">
        <v>0</v>
      </c>
      <c r="AX211" s="148" t="s">
        <v>83</v>
      </c>
    </row>
    <row r="212" spans="1:50" x14ac:dyDescent="0.15">
      <c r="A212">
        <v>1</v>
      </c>
      <c r="B212">
        <v>4</v>
      </c>
      <c r="C212">
        <v>13</v>
      </c>
      <c r="D212">
        <v>1</v>
      </c>
      <c r="E212">
        <v>0</v>
      </c>
      <c r="F212" s="148" t="s">
        <v>83</v>
      </c>
      <c r="G212" s="148" t="s">
        <v>83</v>
      </c>
      <c r="H212">
        <v>259</v>
      </c>
      <c r="I212">
        <v>0</v>
      </c>
      <c r="J212">
        <v>0</v>
      </c>
      <c r="K212">
        <v>0</v>
      </c>
      <c r="L212">
        <v>0</v>
      </c>
      <c r="M212" s="148" t="s">
        <v>83</v>
      </c>
      <c r="N212" s="148" t="s">
        <v>83</v>
      </c>
      <c r="O212" s="148" t="s">
        <v>83</v>
      </c>
      <c r="P212" s="148" t="s">
        <v>83</v>
      </c>
      <c r="Q212" s="148" t="s">
        <v>83</v>
      </c>
      <c r="R212" s="148" t="s">
        <v>745</v>
      </c>
      <c r="S212" s="148" t="s">
        <v>83</v>
      </c>
      <c r="T212">
        <v>0</v>
      </c>
      <c r="U212" s="148" t="s">
        <v>83</v>
      </c>
      <c r="V212" s="148" t="s">
        <v>83</v>
      </c>
      <c r="W212" s="148" t="s">
        <v>83</v>
      </c>
      <c r="X212">
        <v>4</v>
      </c>
      <c r="Y212">
        <v>4</v>
      </c>
      <c r="Z212" s="148" t="s">
        <v>83</v>
      </c>
      <c r="AA212" s="148" t="s">
        <v>83</v>
      </c>
      <c r="AB212" s="148" t="s">
        <v>83</v>
      </c>
      <c r="AC212" s="148" t="s">
        <v>83</v>
      </c>
      <c r="AD212" s="148" t="s">
        <v>83</v>
      </c>
      <c r="AE212">
        <v>0</v>
      </c>
      <c r="AF212" s="148" t="s">
        <v>83</v>
      </c>
      <c r="AG212">
        <v>0</v>
      </c>
      <c r="AH212" s="148" t="s">
        <v>83</v>
      </c>
      <c r="AI212" s="148" t="s">
        <v>83</v>
      </c>
      <c r="AJ212" s="148" t="s">
        <v>83</v>
      </c>
      <c r="AK212" s="148" t="s">
        <v>83</v>
      </c>
      <c r="AL212" s="148" t="s">
        <v>83</v>
      </c>
      <c r="AM212" s="148" t="s">
        <v>83</v>
      </c>
      <c r="AN212" s="148" t="s">
        <v>83</v>
      </c>
      <c r="AO212" s="148" t="s">
        <v>83</v>
      </c>
      <c r="AP212" s="148" t="s">
        <v>83</v>
      </c>
      <c r="AQ212" s="148" t="s">
        <v>83</v>
      </c>
      <c r="AR212" s="148" t="s">
        <v>83</v>
      </c>
      <c r="AS212">
        <v>0</v>
      </c>
      <c r="AT212" s="148" t="s">
        <v>83</v>
      </c>
      <c r="AU212" s="148" t="s">
        <v>83</v>
      </c>
      <c r="AV212">
        <v>0</v>
      </c>
      <c r="AW212">
        <v>0</v>
      </c>
      <c r="AX212" s="148" t="s">
        <v>83</v>
      </c>
    </row>
    <row r="213" spans="1:50" x14ac:dyDescent="0.15">
      <c r="A213">
        <v>1</v>
      </c>
      <c r="B213">
        <v>4</v>
      </c>
      <c r="C213">
        <v>13</v>
      </c>
      <c r="D213">
        <v>2</v>
      </c>
      <c r="E213">
        <v>0</v>
      </c>
      <c r="F213" s="148" t="s">
        <v>83</v>
      </c>
      <c r="G213" s="148" t="s">
        <v>83</v>
      </c>
      <c r="H213">
        <v>91</v>
      </c>
      <c r="I213">
        <v>0</v>
      </c>
      <c r="J213">
        <v>0</v>
      </c>
      <c r="K213">
        <v>0</v>
      </c>
      <c r="L213">
        <v>0</v>
      </c>
      <c r="M213" s="148" t="s">
        <v>83</v>
      </c>
      <c r="N213" s="148" t="s">
        <v>83</v>
      </c>
      <c r="O213" s="148" t="s">
        <v>83</v>
      </c>
      <c r="P213" s="148" t="s">
        <v>83</v>
      </c>
      <c r="Q213" s="148" t="s">
        <v>83</v>
      </c>
      <c r="R213" s="148" t="s">
        <v>746</v>
      </c>
      <c r="S213" s="148" t="s">
        <v>83</v>
      </c>
      <c r="T213">
        <v>0</v>
      </c>
      <c r="U213" s="148" t="s">
        <v>83</v>
      </c>
      <c r="V213" s="148" t="s">
        <v>83</v>
      </c>
      <c r="W213" s="148" t="s">
        <v>83</v>
      </c>
      <c r="X213">
        <v>5</v>
      </c>
      <c r="Y213">
        <v>5</v>
      </c>
      <c r="Z213" s="148" t="s">
        <v>83</v>
      </c>
      <c r="AA213" s="148" t="s">
        <v>83</v>
      </c>
      <c r="AB213" s="148" t="s">
        <v>83</v>
      </c>
      <c r="AC213" s="148" t="s">
        <v>83</v>
      </c>
      <c r="AD213" s="148" t="s">
        <v>83</v>
      </c>
      <c r="AE213">
        <v>0</v>
      </c>
      <c r="AF213" s="148" t="s">
        <v>83</v>
      </c>
      <c r="AG213">
        <v>0</v>
      </c>
      <c r="AH213" s="148" t="s">
        <v>83</v>
      </c>
      <c r="AI213" s="148" t="s">
        <v>83</v>
      </c>
      <c r="AJ213" s="148" t="s">
        <v>83</v>
      </c>
      <c r="AK213" s="148" t="s">
        <v>83</v>
      </c>
      <c r="AL213" s="148" t="s">
        <v>83</v>
      </c>
      <c r="AM213" s="148" t="s">
        <v>83</v>
      </c>
      <c r="AN213" s="148" t="s">
        <v>83</v>
      </c>
      <c r="AO213" s="148" t="s">
        <v>83</v>
      </c>
      <c r="AP213" s="148" t="s">
        <v>83</v>
      </c>
      <c r="AQ213" s="148" t="s">
        <v>83</v>
      </c>
      <c r="AR213" s="148" t="s">
        <v>83</v>
      </c>
      <c r="AS213">
        <v>0</v>
      </c>
      <c r="AT213" s="148" t="s">
        <v>83</v>
      </c>
      <c r="AU213" s="148" t="s">
        <v>83</v>
      </c>
      <c r="AV213">
        <v>0</v>
      </c>
      <c r="AW213">
        <v>0</v>
      </c>
      <c r="AX213" s="148" t="s">
        <v>83</v>
      </c>
    </row>
    <row r="214" spans="1:50" x14ac:dyDescent="0.15">
      <c r="A214">
        <v>1</v>
      </c>
      <c r="B214">
        <v>4</v>
      </c>
      <c r="C214">
        <v>13</v>
      </c>
      <c r="D214">
        <v>3</v>
      </c>
      <c r="E214">
        <v>0</v>
      </c>
      <c r="F214" s="148" t="s">
        <v>83</v>
      </c>
      <c r="G214" s="148" t="s">
        <v>83</v>
      </c>
      <c r="H214">
        <v>196</v>
      </c>
      <c r="I214">
        <v>0</v>
      </c>
      <c r="J214">
        <v>0</v>
      </c>
      <c r="K214">
        <v>0</v>
      </c>
      <c r="L214">
        <v>0</v>
      </c>
      <c r="M214" s="148" t="s">
        <v>83</v>
      </c>
      <c r="N214" s="148" t="s">
        <v>83</v>
      </c>
      <c r="O214" s="148" t="s">
        <v>83</v>
      </c>
      <c r="P214" s="148" t="s">
        <v>83</v>
      </c>
      <c r="Q214" s="148" t="s">
        <v>83</v>
      </c>
      <c r="R214" s="148" t="s">
        <v>747</v>
      </c>
      <c r="S214" s="148" t="s">
        <v>83</v>
      </c>
      <c r="T214">
        <v>0</v>
      </c>
      <c r="U214" s="148" t="s">
        <v>83</v>
      </c>
      <c r="V214" s="148" t="s">
        <v>83</v>
      </c>
      <c r="W214" s="148" t="s">
        <v>83</v>
      </c>
      <c r="X214">
        <v>5</v>
      </c>
      <c r="Y214">
        <v>5</v>
      </c>
      <c r="Z214" s="148" t="s">
        <v>83</v>
      </c>
      <c r="AA214" s="148" t="s">
        <v>83</v>
      </c>
      <c r="AB214" s="148" t="s">
        <v>83</v>
      </c>
      <c r="AC214" s="148" t="s">
        <v>83</v>
      </c>
      <c r="AD214" s="148" t="s">
        <v>83</v>
      </c>
      <c r="AE214">
        <v>0</v>
      </c>
      <c r="AF214" s="148" t="s">
        <v>83</v>
      </c>
      <c r="AG214">
        <v>0</v>
      </c>
      <c r="AH214" s="148" t="s">
        <v>83</v>
      </c>
      <c r="AI214" s="148" t="s">
        <v>83</v>
      </c>
      <c r="AJ214" s="148" t="s">
        <v>83</v>
      </c>
      <c r="AK214" s="148" t="s">
        <v>83</v>
      </c>
      <c r="AL214" s="148" t="s">
        <v>83</v>
      </c>
      <c r="AM214" s="148" t="s">
        <v>83</v>
      </c>
      <c r="AN214" s="148" t="s">
        <v>83</v>
      </c>
      <c r="AO214" s="148" t="s">
        <v>83</v>
      </c>
      <c r="AP214" s="148" t="s">
        <v>83</v>
      </c>
      <c r="AQ214" s="148" t="s">
        <v>83</v>
      </c>
      <c r="AR214" s="148" t="s">
        <v>83</v>
      </c>
      <c r="AS214">
        <v>0</v>
      </c>
      <c r="AT214" s="148" t="s">
        <v>83</v>
      </c>
      <c r="AU214" s="148" t="s">
        <v>83</v>
      </c>
      <c r="AV214">
        <v>0</v>
      </c>
      <c r="AW214">
        <v>0</v>
      </c>
      <c r="AX214" s="148" t="s">
        <v>83</v>
      </c>
    </row>
    <row r="215" spans="1:50" x14ac:dyDescent="0.15">
      <c r="A215">
        <v>1</v>
      </c>
      <c r="B215">
        <v>4</v>
      </c>
      <c r="C215">
        <v>13</v>
      </c>
      <c r="D215">
        <v>4</v>
      </c>
      <c r="E215">
        <v>0</v>
      </c>
      <c r="F215" s="148" t="s">
        <v>83</v>
      </c>
      <c r="G215" s="148" t="s">
        <v>83</v>
      </c>
      <c r="H215">
        <v>132</v>
      </c>
      <c r="I215">
        <v>0</v>
      </c>
      <c r="J215">
        <v>0</v>
      </c>
      <c r="K215">
        <v>0</v>
      </c>
      <c r="L215">
        <v>0</v>
      </c>
      <c r="M215" s="148" t="s">
        <v>83</v>
      </c>
      <c r="N215" s="148" t="s">
        <v>83</v>
      </c>
      <c r="O215" s="148" t="s">
        <v>83</v>
      </c>
      <c r="P215" s="148" t="s">
        <v>83</v>
      </c>
      <c r="Q215" s="148" t="s">
        <v>83</v>
      </c>
      <c r="R215" s="148" t="s">
        <v>748</v>
      </c>
      <c r="S215" s="148" t="s">
        <v>83</v>
      </c>
      <c r="T215">
        <v>0</v>
      </c>
      <c r="U215" s="148" t="s">
        <v>83</v>
      </c>
      <c r="V215" s="148" t="s">
        <v>83</v>
      </c>
      <c r="W215" s="148" t="s">
        <v>83</v>
      </c>
      <c r="X215">
        <v>5</v>
      </c>
      <c r="Y215">
        <v>5</v>
      </c>
      <c r="Z215" s="148" t="s">
        <v>83</v>
      </c>
      <c r="AA215" s="148" t="s">
        <v>83</v>
      </c>
      <c r="AB215" s="148" t="s">
        <v>83</v>
      </c>
      <c r="AC215" s="148" t="s">
        <v>83</v>
      </c>
      <c r="AD215" s="148" t="s">
        <v>83</v>
      </c>
      <c r="AE215">
        <v>0</v>
      </c>
      <c r="AF215" s="148" t="s">
        <v>83</v>
      </c>
      <c r="AG215">
        <v>0</v>
      </c>
      <c r="AH215" s="148" t="s">
        <v>83</v>
      </c>
      <c r="AI215" s="148" t="s">
        <v>83</v>
      </c>
      <c r="AJ215" s="148" t="s">
        <v>83</v>
      </c>
      <c r="AK215" s="148" t="s">
        <v>83</v>
      </c>
      <c r="AL215" s="148" t="s">
        <v>83</v>
      </c>
      <c r="AM215" s="148" t="s">
        <v>83</v>
      </c>
      <c r="AN215" s="148" t="s">
        <v>83</v>
      </c>
      <c r="AO215" s="148" t="s">
        <v>83</v>
      </c>
      <c r="AP215" s="148" t="s">
        <v>83</v>
      </c>
      <c r="AQ215" s="148" t="s">
        <v>83</v>
      </c>
      <c r="AR215" s="148" t="s">
        <v>83</v>
      </c>
      <c r="AS215">
        <v>0</v>
      </c>
      <c r="AT215" s="148" t="s">
        <v>83</v>
      </c>
      <c r="AU215" s="148" t="s">
        <v>83</v>
      </c>
      <c r="AV215">
        <v>0</v>
      </c>
      <c r="AW215">
        <v>0</v>
      </c>
      <c r="AX215" s="148" t="s">
        <v>83</v>
      </c>
    </row>
    <row r="216" spans="1:50" x14ac:dyDescent="0.15">
      <c r="A216">
        <v>1</v>
      </c>
      <c r="B216">
        <v>4</v>
      </c>
      <c r="C216">
        <v>13</v>
      </c>
      <c r="D216">
        <v>5</v>
      </c>
      <c r="E216">
        <v>0</v>
      </c>
      <c r="F216" s="148" t="s">
        <v>83</v>
      </c>
      <c r="G216" s="148" t="s">
        <v>83</v>
      </c>
      <c r="H216">
        <v>157</v>
      </c>
      <c r="I216">
        <v>0</v>
      </c>
      <c r="J216">
        <v>0</v>
      </c>
      <c r="K216">
        <v>0</v>
      </c>
      <c r="L216">
        <v>0</v>
      </c>
      <c r="M216" s="148" t="s">
        <v>83</v>
      </c>
      <c r="N216" s="148" t="s">
        <v>83</v>
      </c>
      <c r="O216" s="148" t="s">
        <v>83</v>
      </c>
      <c r="P216" s="148" t="s">
        <v>83</v>
      </c>
      <c r="Q216" s="148" t="s">
        <v>83</v>
      </c>
      <c r="R216" s="148" t="s">
        <v>749</v>
      </c>
      <c r="S216" s="148" t="s">
        <v>83</v>
      </c>
      <c r="T216">
        <v>0</v>
      </c>
      <c r="U216" s="148" t="s">
        <v>83</v>
      </c>
      <c r="V216" s="148" t="s">
        <v>83</v>
      </c>
      <c r="W216" s="148" t="s">
        <v>83</v>
      </c>
      <c r="X216">
        <v>5</v>
      </c>
      <c r="Y216">
        <v>5</v>
      </c>
      <c r="Z216" s="148" t="s">
        <v>83</v>
      </c>
      <c r="AA216" s="148" t="s">
        <v>83</v>
      </c>
      <c r="AB216" s="148" t="s">
        <v>83</v>
      </c>
      <c r="AC216" s="148" t="s">
        <v>83</v>
      </c>
      <c r="AD216" s="148" t="s">
        <v>83</v>
      </c>
      <c r="AE216">
        <v>0</v>
      </c>
      <c r="AF216" s="148" t="s">
        <v>83</v>
      </c>
      <c r="AG216">
        <v>0</v>
      </c>
      <c r="AH216" s="148" t="s">
        <v>83</v>
      </c>
      <c r="AI216" s="148" t="s">
        <v>83</v>
      </c>
      <c r="AJ216" s="148" t="s">
        <v>83</v>
      </c>
      <c r="AK216" s="148" t="s">
        <v>83</v>
      </c>
      <c r="AL216" s="148" t="s">
        <v>83</v>
      </c>
      <c r="AM216" s="148" t="s">
        <v>83</v>
      </c>
      <c r="AN216" s="148" t="s">
        <v>83</v>
      </c>
      <c r="AO216" s="148" t="s">
        <v>83</v>
      </c>
      <c r="AP216" s="148" t="s">
        <v>83</v>
      </c>
      <c r="AQ216" s="148" t="s">
        <v>83</v>
      </c>
      <c r="AR216" s="148" t="s">
        <v>83</v>
      </c>
      <c r="AS216">
        <v>0</v>
      </c>
      <c r="AT216" s="148" t="s">
        <v>83</v>
      </c>
      <c r="AU216" s="148" t="s">
        <v>83</v>
      </c>
      <c r="AV216">
        <v>0</v>
      </c>
      <c r="AW216">
        <v>0</v>
      </c>
      <c r="AX216" s="148" t="s">
        <v>83</v>
      </c>
    </row>
    <row r="217" spans="1:50" x14ac:dyDescent="0.15">
      <c r="A217">
        <v>1</v>
      </c>
      <c r="B217">
        <v>4</v>
      </c>
      <c r="C217">
        <v>13</v>
      </c>
      <c r="D217">
        <v>6</v>
      </c>
      <c r="E217">
        <v>0</v>
      </c>
      <c r="F217" s="148" t="s">
        <v>83</v>
      </c>
      <c r="G217" s="148" t="s">
        <v>83</v>
      </c>
      <c r="H217">
        <v>279</v>
      </c>
      <c r="I217">
        <v>0</v>
      </c>
      <c r="J217">
        <v>0</v>
      </c>
      <c r="K217">
        <v>0</v>
      </c>
      <c r="L217">
        <v>0</v>
      </c>
      <c r="M217" s="148" t="s">
        <v>83</v>
      </c>
      <c r="N217" s="148" t="s">
        <v>83</v>
      </c>
      <c r="O217" s="148" t="s">
        <v>83</v>
      </c>
      <c r="P217" s="148" t="s">
        <v>83</v>
      </c>
      <c r="Q217" s="148" t="s">
        <v>83</v>
      </c>
      <c r="R217" s="148" t="s">
        <v>750</v>
      </c>
      <c r="S217" s="148" t="s">
        <v>83</v>
      </c>
      <c r="T217">
        <v>0</v>
      </c>
      <c r="U217" s="148" t="s">
        <v>83</v>
      </c>
      <c r="V217" s="148" t="s">
        <v>83</v>
      </c>
      <c r="W217" s="148" t="s">
        <v>83</v>
      </c>
      <c r="X217">
        <v>5</v>
      </c>
      <c r="Y217">
        <v>5</v>
      </c>
      <c r="Z217" s="148" t="s">
        <v>83</v>
      </c>
      <c r="AA217" s="148" t="s">
        <v>83</v>
      </c>
      <c r="AB217" s="148" t="s">
        <v>83</v>
      </c>
      <c r="AC217" s="148" t="s">
        <v>83</v>
      </c>
      <c r="AD217" s="148" t="s">
        <v>83</v>
      </c>
      <c r="AE217">
        <v>0</v>
      </c>
      <c r="AF217" s="148" t="s">
        <v>83</v>
      </c>
      <c r="AG217">
        <v>0</v>
      </c>
      <c r="AH217" s="148" t="s">
        <v>83</v>
      </c>
      <c r="AI217" s="148" t="s">
        <v>83</v>
      </c>
      <c r="AJ217" s="148" t="s">
        <v>83</v>
      </c>
      <c r="AK217" s="148" t="s">
        <v>83</v>
      </c>
      <c r="AL217" s="148" t="s">
        <v>83</v>
      </c>
      <c r="AM217" s="148" t="s">
        <v>83</v>
      </c>
      <c r="AN217" s="148" t="s">
        <v>83</v>
      </c>
      <c r="AO217" s="148" t="s">
        <v>83</v>
      </c>
      <c r="AP217" s="148" t="s">
        <v>83</v>
      </c>
      <c r="AQ217" s="148" t="s">
        <v>83</v>
      </c>
      <c r="AR217" s="148" t="s">
        <v>83</v>
      </c>
      <c r="AS217">
        <v>0</v>
      </c>
      <c r="AT217" s="148" t="s">
        <v>83</v>
      </c>
      <c r="AU217" s="148" t="s">
        <v>83</v>
      </c>
      <c r="AV217">
        <v>0</v>
      </c>
      <c r="AW217">
        <v>0</v>
      </c>
      <c r="AX217" s="148" t="s">
        <v>83</v>
      </c>
    </row>
    <row r="218" spans="1:50" x14ac:dyDescent="0.15">
      <c r="A218">
        <v>1</v>
      </c>
      <c r="B218">
        <v>4</v>
      </c>
      <c r="C218">
        <v>13</v>
      </c>
      <c r="D218">
        <v>7</v>
      </c>
      <c r="E218">
        <v>0</v>
      </c>
      <c r="F218" s="148" t="s">
        <v>83</v>
      </c>
      <c r="G218" s="148" t="s">
        <v>83</v>
      </c>
      <c r="H218">
        <v>165</v>
      </c>
      <c r="I218">
        <v>0</v>
      </c>
      <c r="J218">
        <v>0</v>
      </c>
      <c r="K218">
        <v>0</v>
      </c>
      <c r="L218">
        <v>0</v>
      </c>
      <c r="M218" s="148" t="s">
        <v>83</v>
      </c>
      <c r="N218" s="148" t="s">
        <v>83</v>
      </c>
      <c r="O218" s="148" t="s">
        <v>83</v>
      </c>
      <c r="P218" s="148" t="s">
        <v>83</v>
      </c>
      <c r="Q218" s="148" t="s">
        <v>83</v>
      </c>
      <c r="R218" s="148" t="s">
        <v>751</v>
      </c>
      <c r="S218" s="148" t="s">
        <v>83</v>
      </c>
      <c r="T218">
        <v>0</v>
      </c>
      <c r="U218" s="148" t="s">
        <v>83</v>
      </c>
      <c r="V218" s="148" t="s">
        <v>83</v>
      </c>
      <c r="W218" s="148" t="s">
        <v>83</v>
      </c>
      <c r="X218">
        <v>5</v>
      </c>
      <c r="Y218">
        <v>5</v>
      </c>
      <c r="Z218" s="148" t="s">
        <v>83</v>
      </c>
      <c r="AA218" s="148" t="s">
        <v>83</v>
      </c>
      <c r="AB218" s="148" t="s">
        <v>83</v>
      </c>
      <c r="AC218" s="148" t="s">
        <v>83</v>
      </c>
      <c r="AD218" s="148" t="s">
        <v>83</v>
      </c>
      <c r="AE218">
        <v>0</v>
      </c>
      <c r="AF218" s="148" t="s">
        <v>83</v>
      </c>
      <c r="AG218">
        <v>0</v>
      </c>
      <c r="AH218" s="148" t="s">
        <v>83</v>
      </c>
      <c r="AI218" s="148" t="s">
        <v>83</v>
      </c>
      <c r="AJ218" s="148" t="s">
        <v>83</v>
      </c>
      <c r="AK218" s="148" t="s">
        <v>83</v>
      </c>
      <c r="AL218" s="148" t="s">
        <v>83</v>
      </c>
      <c r="AM218" s="148" t="s">
        <v>83</v>
      </c>
      <c r="AN218" s="148" t="s">
        <v>83</v>
      </c>
      <c r="AO218" s="148" t="s">
        <v>83</v>
      </c>
      <c r="AP218" s="148" t="s">
        <v>83</v>
      </c>
      <c r="AQ218" s="148" t="s">
        <v>83</v>
      </c>
      <c r="AR218" s="148" t="s">
        <v>83</v>
      </c>
      <c r="AS218">
        <v>0</v>
      </c>
      <c r="AT218" s="148" t="s">
        <v>83</v>
      </c>
      <c r="AU218" s="148" t="s">
        <v>83</v>
      </c>
      <c r="AV218">
        <v>0</v>
      </c>
      <c r="AW218">
        <v>0</v>
      </c>
      <c r="AX218" s="148" t="s">
        <v>83</v>
      </c>
    </row>
    <row r="219" spans="1:50" x14ac:dyDescent="0.15">
      <c r="A219">
        <v>1</v>
      </c>
      <c r="B219">
        <v>4</v>
      </c>
      <c r="C219">
        <v>14</v>
      </c>
      <c r="D219">
        <v>1</v>
      </c>
      <c r="E219">
        <v>0</v>
      </c>
      <c r="F219" s="148" t="s">
        <v>83</v>
      </c>
      <c r="G219" s="148" t="s">
        <v>83</v>
      </c>
      <c r="H219">
        <v>332</v>
      </c>
      <c r="I219">
        <v>0</v>
      </c>
      <c r="J219">
        <v>0</v>
      </c>
      <c r="K219">
        <v>0</v>
      </c>
      <c r="L219">
        <v>0</v>
      </c>
      <c r="M219" s="148" t="s">
        <v>83</v>
      </c>
      <c r="N219" s="148" t="s">
        <v>83</v>
      </c>
      <c r="O219" s="148" t="s">
        <v>83</v>
      </c>
      <c r="P219" s="148" t="s">
        <v>83</v>
      </c>
      <c r="Q219" s="148" t="s">
        <v>83</v>
      </c>
      <c r="R219" s="148" t="s">
        <v>752</v>
      </c>
      <c r="S219" s="148" t="s">
        <v>83</v>
      </c>
      <c r="T219">
        <v>0</v>
      </c>
      <c r="U219" s="148" t="s">
        <v>83</v>
      </c>
      <c r="V219" s="148" t="s">
        <v>83</v>
      </c>
      <c r="W219" s="148" t="s">
        <v>83</v>
      </c>
      <c r="X219">
        <v>4</v>
      </c>
      <c r="Y219">
        <v>4</v>
      </c>
      <c r="Z219" s="148" t="s">
        <v>83</v>
      </c>
      <c r="AA219" s="148" t="s">
        <v>83</v>
      </c>
      <c r="AB219" s="148" t="s">
        <v>83</v>
      </c>
      <c r="AC219" s="148" t="s">
        <v>83</v>
      </c>
      <c r="AD219" s="148" t="s">
        <v>83</v>
      </c>
      <c r="AE219">
        <v>0</v>
      </c>
      <c r="AF219" s="148" t="s">
        <v>83</v>
      </c>
      <c r="AG219">
        <v>0</v>
      </c>
      <c r="AH219" s="148" t="s">
        <v>83</v>
      </c>
      <c r="AI219" s="148" t="s">
        <v>83</v>
      </c>
      <c r="AJ219" s="148" t="s">
        <v>83</v>
      </c>
      <c r="AK219" s="148" t="s">
        <v>83</v>
      </c>
      <c r="AL219" s="148" t="s">
        <v>83</v>
      </c>
      <c r="AM219" s="148" t="s">
        <v>83</v>
      </c>
      <c r="AN219" s="148" t="s">
        <v>83</v>
      </c>
      <c r="AO219" s="148" t="s">
        <v>83</v>
      </c>
      <c r="AP219" s="148" t="s">
        <v>83</v>
      </c>
      <c r="AQ219" s="148" t="s">
        <v>83</v>
      </c>
      <c r="AR219" s="148" t="s">
        <v>83</v>
      </c>
      <c r="AS219">
        <v>0</v>
      </c>
      <c r="AT219" s="148" t="s">
        <v>83</v>
      </c>
      <c r="AU219" s="148" t="s">
        <v>83</v>
      </c>
      <c r="AV219">
        <v>0</v>
      </c>
      <c r="AW219">
        <v>0</v>
      </c>
      <c r="AX219" s="148" t="s">
        <v>83</v>
      </c>
    </row>
    <row r="220" spans="1:50" x14ac:dyDescent="0.15">
      <c r="A220">
        <v>1</v>
      </c>
      <c r="B220">
        <v>4</v>
      </c>
      <c r="C220">
        <v>14</v>
      </c>
      <c r="D220">
        <v>2</v>
      </c>
      <c r="E220">
        <v>0</v>
      </c>
      <c r="F220" s="148" t="s">
        <v>83</v>
      </c>
      <c r="G220" s="148" t="s">
        <v>83</v>
      </c>
      <c r="H220">
        <v>90</v>
      </c>
      <c r="I220">
        <v>0</v>
      </c>
      <c r="J220">
        <v>0</v>
      </c>
      <c r="K220">
        <v>0</v>
      </c>
      <c r="L220">
        <v>0</v>
      </c>
      <c r="M220" s="148" t="s">
        <v>83</v>
      </c>
      <c r="N220" s="148" t="s">
        <v>83</v>
      </c>
      <c r="O220" s="148" t="s">
        <v>83</v>
      </c>
      <c r="P220" s="148" t="s">
        <v>83</v>
      </c>
      <c r="Q220" s="148" t="s">
        <v>83</v>
      </c>
      <c r="R220" s="148" t="s">
        <v>753</v>
      </c>
      <c r="S220" s="148" t="s">
        <v>83</v>
      </c>
      <c r="T220">
        <v>0</v>
      </c>
      <c r="U220" s="148" t="s">
        <v>83</v>
      </c>
      <c r="V220" s="148" t="s">
        <v>83</v>
      </c>
      <c r="W220" s="148" t="s">
        <v>83</v>
      </c>
      <c r="X220">
        <v>5</v>
      </c>
      <c r="Y220">
        <v>5</v>
      </c>
      <c r="Z220" s="148" t="s">
        <v>83</v>
      </c>
      <c r="AA220" s="148" t="s">
        <v>83</v>
      </c>
      <c r="AB220" s="148" t="s">
        <v>83</v>
      </c>
      <c r="AC220" s="148" t="s">
        <v>83</v>
      </c>
      <c r="AD220" s="148" t="s">
        <v>83</v>
      </c>
      <c r="AE220">
        <v>0</v>
      </c>
      <c r="AF220" s="148" t="s">
        <v>83</v>
      </c>
      <c r="AG220">
        <v>0</v>
      </c>
      <c r="AH220" s="148" t="s">
        <v>83</v>
      </c>
      <c r="AI220" s="148" t="s">
        <v>83</v>
      </c>
      <c r="AJ220" s="148" t="s">
        <v>83</v>
      </c>
      <c r="AK220" s="148" t="s">
        <v>83</v>
      </c>
      <c r="AL220" s="148" t="s">
        <v>83</v>
      </c>
      <c r="AM220" s="148" t="s">
        <v>83</v>
      </c>
      <c r="AN220" s="148" t="s">
        <v>83</v>
      </c>
      <c r="AO220" s="148" t="s">
        <v>83</v>
      </c>
      <c r="AP220" s="148" t="s">
        <v>83</v>
      </c>
      <c r="AQ220" s="148" t="s">
        <v>83</v>
      </c>
      <c r="AR220" s="148" t="s">
        <v>83</v>
      </c>
      <c r="AS220">
        <v>0</v>
      </c>
      <c r="AT220" s="148" t="s">
        <v>83</v>
      </c>
      <c r="AU220" s="148" t="s">
        <v>83</v>
      </c>
      <c r="AV220">
        <v>0</v>
      </c>
      <c r="AW220">
        <v>0</v>
      </c>
      <c r="AX220" s="148" t="s">
        <v>83</v>
      </c>
    </row>
    <row r="221" spans="1:50" x14ac:dyDescent="0.15">
      <c r="A221">
        <v>1</v>
      </c>
      <c r="B221">
        <v>4</v>
      </c>
      <c r="C221">
        <v>14</v>
      </c>
      <c r="D221">
        <v>3</v>
      </c>
      <c r="E221">
        <v>0</v>
      </c>
      <c r="F221" s="148" t="s">
        <v>83</v>
      </c>
      <c r="G221" s="148" t="s">
        <v>83</v>
      </c>
      <c r="H221">
        <v>68</v>
      </c>
      <c r="I221">
        <v>0</v>
      </c>
      <c r="J221">
        <v>0</v>
      </c>
      <c r="K221">
        <v>0</v>
      </c>
      <c r="L221">
        <v>0</v>
      </c>
      <c r="M221" s="148" t="s">
        <v>83</v>
      </c>
      <c r="N221" s="148" t="s">
        <v>83</v>
      </c>
      <c r="O221" s="148" t="s">
        <v>83</v>
      </c>
      <c r="P221" s="148" t="s">
        <v>83</v>
      </c>
      <c r="Q221" s="148" t="s">
        <v>83</v>
      </c>
      <c r="R221" s="148" t="s">
        <v>515</v>
      </c>
      <c r="S221" s="148" t="s">
        <v>83</v>
      </c>
      <c r="T221">
        <v>0</v>
      </c>
      <c r="U221" s="148" t="s">
        <v>83</v>
      </c>
      <c r="V221" s="148" t="s">
        <v>83</v>
      </c>
      <c r="W221" s="148" t="s">
        <v>83</v>
      </c>
      <c r="X221">
        <v>5</v>
      </c>
      <c r="Y221">
        <v>5</v>
      </c>
      <c r="Z221" s="148" t="s">
        <v>83</v>
      </c>
      <c r="AA221" s="148" t="s">
        <v>83</v>
      </c>
      <c r="AB221" s="148" t="s">
        <v>83</v>
      </c>
      <c r="AC221" s="148" t="s">
        <v>83</v>
      </c>
      <c r="AD221" s="148" t="s">
        <v>83</v>
      </c>
      <c r="AE221">
        <v>0</v>
      </c>
      <c r="AF221" s="148" t="s">
        <v>83</v>
      </c>
      <c r="AG221">
        <v>0</v>
      </c>
      <c r="AH221" s="148" t="s">
        <v>83</v>
      </c>
      <c r="AI221" s="148" t="s">
        <v>83</v>
      </c>
      <c r="AJ221" s="148" t="s">
        <v>83</v>
      </c>
      <c r="AK221" s="148" t="s">
        <v>83</v>
      </c>
      <c r="AL221" s="148" t="s">
        <v>83</v>
      </c>
      <c r="AM221" s="148" t="s">
        <v>83</v>
      </c>
      <c r="AN221" s="148" t="s">
        <v>83</v>
      </c>
      <c r="AO221" s="148" t="s">
        <v>83</v>
      </c>
      <c r="AP221" s="148" t="s">
        <v>83</v>
      </c>
      <c r="AQ221" s="148" t="s">
        <v>83</v>
      </c>
      <c r="AR221" s="148" t="s">
        <v>83</v>
      </c>
      <c r="AS221">
        <v>0</v>
      </c>
      <c r="AT221" s="148" t="s">
        <v>83</v>
      </c>
      <c r="AU221" s="148" t="s">
        <v>83</v>
      </c>
      <c r="AV221">
        <v>0</v>
      </c>
      <c r="AW221">
        <v>0</v>
      </c>
      <c r="AX221" s="148" t="s">
        <v>83</v>
      </c>
    </row>
    <row r="222" spans="1:50" x14ac:dyDescent="0.15">
      <c r="A222">
        <v>1</v>
      </c>
      <c r="B222">
        <v>4</v>
      </c>
      <c r="C222">
        <v>14</v>
      </c>
      <c r="D222">
        <v>4</v>
      </c>
      <c r="E222">
        <v>0</v>
      </c>
      <c r="F222" s="148" t="s">
        <v>83</v>
      </c>
      <c r="G222" s="148" t="s">
        <v>83</v>
      </c>
      <c r="H222">
        <v>351</v>
      </c>
      <c r="I222">
        <v>0</v>
      </c>
      <c r="J222">
        <v>0</v>
      </c>
      <c r="K222">
        <v>0</v>
      </c>
      <c r="L222">
        <v>0</v>
      </c>
      <c r="M222" s="148" t="s">
        <v>83</v>
      </c>
      <c r="N222" s="148" t="s">
        <v>83</v>
      </c>
      <c r="O222" s="148" t="s">
        <v>83</v>
      </c>
      <c r="P222" s="148" t="s">
        <v>83</v>
      </c>
      <c r="Q222" s="148" t="s">
        <v>83</v>
      </c>
      <c r="R222" s="148" t="s">
        <v>754</v>
      </c>
      <c r="S222" s="148" t="s">
        <v>83</v>
      </c>
      <c r="T222">
        <v>0</v>
      </c>
      <c r="U222" s="148" t="s">
        <v>83</v>
      </c>
      <c r="V222" s="148" t="s">
        <v>83</v>
      </c>
      <c r="W222" s="148" t="s">
        <v>83</v>
      </c>
      <c r="X222">
        <v>5</v>
      </c>
      <c r="Y222">
        <v>5</v>
      </c>
      <c r="Z222" s="148" t="s">
        <v>83</v>
      </c>
      <c r="AA222" s="148" t="s">
        <v>83</v>
      </c>
      <c r="AB222" s="148" t="s">
        <v>83</v>
      </c>
      <c r="AC222" s="148" t="s">
        <v>83</v>
      </c>
      <c r="AD222" s="148" t="s">
        <v>83</v>
      </c>
      <c r="AE222">
        <v>0</v>
      </c>
      <c r="AF222" s="148" t="s">
        <v>83</v>
      </c>
      <c r="AG222">
        <v>0</v>
      </c>
      <c r="AH222" s="148" t="s">
        <v>83</v>
      </c>
      <c r="AI222" s="148" t="s">
        <v>83</v>
      </c>
      <c r="AJ222" s="148" t="s">
        <v>83</v>
      </c>
      <c r="AK222" s="148" t="s">
        <v>83</v>
      </c>
      <c r="AL222" s="148" t="s">
        <v>83</v>
      </c>
      <c r="AM222" s="148" t="s">
        <v>83</v>
      </c>
      <c r="AN222" s="148" t="s">
        <v>83</v>
      </c>
      <c r="AO222" s="148" t="s">
        <v>83</v>
      </c>
      <c r="AP222" s="148" t="s">
        <v>83</v>
      </c>
      <c r="AQ222" s="148" t="s">
        <v>83</v>
      </c>
      <c r="AR222" s="148" t="s">
        <v>83</v>
      </c>
      <c r="AS222">
        <v>0</v>
      </c>
      <c r="AT222" s="148" t="s">
        <v>83</v>
      </c>
      <c r="AU222" s="148" t="s">
        <v>83</v>
      </c>
      <c r="AV222">
        <v>0</v>
      </c>
      <c r="AW222">
        <v>0</v>
      </c>
      <c r="AX222" s="148" t="s">
        <v>83</v>
      </c>
    </row>
    <row r="223" spans="1:50" x14ac:dyDescent="0.15">
      <c r="A223">
        <v>1</v>
      </c>
      <c r="B223">
        <v>4</v>
      </c>
      <c r="C223">
        <v>14</v>
      </c>
      <c r="D223">
        <v>5</v>
      </c>
      <c r="E223">
        <v>0</v>
      </c>
      <c r="F223" s="148" t="s">
        <v>83</v>
      </c>
      <c r="G223" s="148" t="s">
        <v>83</v>
      </c>
      <c r="H223">
        <v>131</v>
      </c>
      <c r="I223">
        <v>0</v>
      </c>
      <c r="J223">
        <v>0</v>
      </c>
      <c r="K223">
        <v>0</v>
      </c>
      <c r="L223">
        <v>0</v>
      </c>
      <c r="M223" s="148" t="s">
        <v>83</v>
      </c>
      <c r="N223" s="148" t="s">
        <v>83</v>
      </c>
      <c r="O223" s="148" t="s">
        <v>83</v>
      </c>
      <c r="P223" s="148" t="s">
        <v>83</v>
      </c>
      <c r="Q223" s="148" t="s">
        <v>83</v>
      </c>
      <c r="R223" s="148" t="s">
        <v>755</v>
      </c>
      <c r="S223" s="148" t="s">
        <v>83</v>
      </c>
      <c r="T223">
        <v>0</v>
      </c>
      <c r="U223" s="148" t="s">
        <v>83</v>
      </c>
      <c r="V223" s="148" t="s">
        <v>83</v>
      </c>
      <c r="W223" s="148" t="s">
        <v>83</v>
      </c>
      <c r="X223">
        <v>5</v>
      </c>
      <c r="Y223">
        <v>5</v>
      </c>
      <c r="Z223" s="148" t="s">
        <v>83</v>
      </c>
      <c r="AA223" s="148" t="s">
        <v>83</v>
      </c>
      <c r="AB223" s="148" t="s">
        <v>83</v>
      </c>
      <c r="AC223" s="148" t="s">
        <v>83</v>
      </c>
      <c r="AD223" s="148" t="s">
        <v>83</v>
      </c>
      <c r="AE223">
        <v>0</v>
      </c>
      <c r="AF223" s="148" t="s">
        <v>83</v>
      </c>
      <c r="AG223">
        <v>0</v>
      </c>
      <c r="AH223" s="148" t="s">
        <v>83</v>
      </c>
      <c r="AI223" s="148" t="s">
        <v>83</v>
      </c>
      <c r="AJ223" s="148" t="s">
        <v>83</v>
      </c>
      <c r="AK223" s="148" t="s">
        <v>83</v>
      </c>
      <c r="AL223" s="148" t="s">
        <v>83</v>
      </c>
      <c r="AM223" s="148" t="s">
        <v>83</v>
      </c>
      <c r="AN223" s="148" t="s">
        <v>83</v>
      </c>
      <c r="AO223" s="148" t="s">
        <v>83</v>
      </c>
      <c r="AP223" s="148" t="s">
        <v>83</v>
      </c>
      <c r="AQ223" s="148" t="s">
        <v>83</v>
      </c>
      <c r="AR223" s="148" t="s">
        <v>83</v>
      </c>
      <c r="AS223">
        <v>0</v>
      </c>
      <c r="AT223" s="148" t="s">
        <v>83</v>
      </c>
      <c r="AU223" s="148" t="s">
        <v>83</v>
      </c>
      <c r="AV223">
        <v>0</v>
      </c>
      <c r="AW223">
        <v>0</v>
      </c>
      <c r="AX223" s="148" t="s">
        <v>83</v>
      </c>
    </row>
    <row r="224" spans="1:50" x14ac:dyDescent="0.15">
      <c r="A224">
        <v>1</v>
      </c>
      <c r="B224">
        <v>4</v>
      </c>
      <c r="C224">
        <v>14</v>
      </c>
      <c r="D224">
        <v>6</v>
      </c>
      <c r="E224">
        <v>0</v>
      </c>
      <c r="F224" s="148" t="s">
        <v>83</v>
      </c>
      <c r="G224" s="148" t="s">
        <v>83</v>
      </c>
      <c r="H224">
        <v>140</v>
      </c>
      <c r="I224">
        <v>0</v>
      </c>
      <c r="J224">
        <v>0</v>
      </c>
      <c r="K224">
        <v>0</v>
      </c>
      <c r="L224">
        <v>0</v>
      </c>
      <c r="M224" s="148" t="s">
        <v>83</v>
      </c>
      <c r="N224" s="148" t="s">
        <v>83</v>
      </c>
      <c r="O224" s="148" t="s">
        <v>83</v>
      </c>
      <c r="P224" s="148" t="s">
        <v>83</v>
      </c>
      <c r="Q224" s="148" t="s">
        <v>83</v>
      </c>
      <c r="R224" s="148" t="s">
        <v>756</v>
      </c>
      <c r="S224" s="148" t="s">
        <v>83</v>
      </c>
      <c r="T224">
        <v>0</v>
      </c>
      <c r="U224" s="148" t="s">
        <v>83</v>
      </c>
      <c r="V224" s="148" t="s">
        <v>83</v>
      </c>
      <c r="W224" s="148" t="s">
        <v>83</v>
      </c>
      <c r="X224">
        <v>5</v>
      </c>
      <c r="Y224">
        <v>5</v>
      </c>
      <c r="Z224" s="148" t="s">
        <v>83</v>
      </c>
      <c r="AA224" s="148" t="s">
        <v>83</v>
      </c>
      <c r="AB224" s="148" t="s">
        <v>83</v>
      </c>
      <c r="AC224" s="148" t="s">
        <v>83</v>
      </c>
      <c r="AD224" s="148" t="s">
        <v>83</v>
      </c>
      <c r="AE224">
        <v>0</v>
      </c>
      <c r="AF224" s="148" t="s">
        <v>83</v>
      </c>
      <c r="AG224">
        <v>0</v>
      </c>
      <c r="AH224" s="148" t="s">
        <v>83</v>
      </c>
      <c r="AI224" s="148" t="s">
        <v>83</v>
      </c>
      <c r="AJ224" s="148" t="s">
        <v>83</v>
      </c>
      <c r="AK224" s="148" t="s">
        <v>83</v>
      </c>
      <c r="AL224" s="148" t="s">
        <v>83</v>
      </c>
      <c r="AM224" s="148" t="s">
        <v>83</v>
      </c>
      <c r="AN224" s="148" t="s">
        <v>83</v>
      </c>
      <c r="AO224" s="148" t="s">
        <v>83</v>
      </c>
      <c r="AP224" s="148" t="s">
        <v>83</v>
      </c>
      <c r="AQ224" s="148" t="s">
        <v>83</v>
      </c>
      <c r="AR224" s="148" t="s">
        <v>83</v>
      </c>
      <c r="AS224">
        <v>0</v>
      </c>
      <c r="AT224" s="148" t="s">
        <v>83</v>
      </c>
      <c r="AU224" s="148" t="s">
        <v>83</v>
      </c>
      <c r="AV224">
        <v>0</v>
      </c>
      <c r="AW224">
        <v>0</v>
      </c>
      <c r="AX224" s="148" t="s">
        <v>83</v>
      </c>
    </row>
    <row r="225" spans="1:50" x14ac:dyDescent="0.15">
      <c r="A225">
        <v>1</v>
      </c>
      <c r="B225">
        <v>4</v>
      </c>
      <c r="C225">
        <v>14</v>
      </c>
      <c r="D225">
        <v>7</v>
      </c>
      <c r="E225">
        <v>0</v>
      </c>
      <c r="F225" s="148" t="s">
        <v>83</v>
      </c>
      <c r="G225" s="148" t="s">
        <v>83</v>
      </c>
      <c r="H225">
        <v>280</v>
      </c>
      <c r="I225">
        <v>0</v>
      </c>
      <c r="J225">
        <v>0</v>
      </c>
      <c r="K225">
        <v>0</v>
      </c>
      <c r="L225">
        <v>0</v>
      </c>
      <c r="M225" s="148" t="s">
        <v>83</v>
      </c>
      <c r="N225" s="148" t="s">
        <v>83</v>
      </c>
      <c r="O225" s="148" t="s">
        <v>83</v>
      </c>
      <c r="P225" s="148" t="s">
        <v>83</v>
      </c>
      <c r="Q225" s="148" t="s">
        <v>83</v>
      </c>
      <c r="R225" s="148" t="s">
        <v>757</v>
      </c>
      <c r="S225" s="148" t="s">
        <v>83</v>
      </c>
      <c r="T225">
        <v>0</v>
      </c>
      <c r="U225" s="148" t="s">
        <v>83</v>
      </c>
      <c r="V225" s="148" t="s">
        <v>83</v>
      </c>
      <c r="W225" s="148" t="s">
        <v>83</v>
      </c>
      <c r="X225">
        <v>5</v>
      </c>
      <c r="Y225">
        <v>5</v>
      </c>
      <c r="Z225" s="148" t="s">
        <v>83</v>
      </c>
      <c r="AA225" s="148" t="s">
        <v>83</v>
      </c>
      <c r="AB225" s="148" t="s">
        <v>83</v>
      </c>
      <c r="AC225" s="148" t="s">
        <v>83</v>
      </c>
      <c r="AD225" s="148" t="s">
        <v>83</v>
      </c>
      <c r="AE225">
        <v>0</v>
      </c>
      <c r="AF225" s="148" t="s">
        <v>83</v>
      </c>
      <c r="AG225">
        <v>0</v>
      </c>
      <c r="AH225" s="148" t="s">
        <v>83</v>
      </c>
      <c r="AI225" s="148" t="s">
        <v>83</v>
      </c>
      <c r="AJ225" s="148" t="s">
        <v>83</v>
      </c>
      <c r="AK225" s="148" t="s">
        <v>83</v>
      </c>
      <c r="AL225" s="148" t="s">
        <v>83</v>
      </c>
      <c r="AM225" s="148" t="s">
        <v>83</v>
      </c>
      <c r="AN225" s="148" t="s">
        <v>83</v>
      </c>
      <c r="AO225" s="148" t="s">
        <v>83</v>
      </c>
      <c r="AP225" s="148" t="s">
        <v>83</v>
      </c>
      <c r="AQ225" s="148" t="s">
        <v>83</v>
      </c>
      <c r="AR225" s="148" t="s">
        <v>83</v>
      </c>
      <c r="AS225">
        <v>0</v>
      </c>
      <c r="AT225" s="148" t="s">
        <v>83</v>
      </c>
      <c r="AU225" s="148" t="s">
        <v>83</v>
      </c>
      <c r="AV225">
        <v>0</v>
      </c>
      <c r="AW225">
        <v>0</v>
      </c>
      <c r="AX225" s="148" t="s">
        <v>83</v>
      </c>
    </row>
    <row r="226" spans="1:50" x14ac:dyDescent="0.15">
      <c r="A226">
        <v>1</v>
      </c>
      <c r="B226">
        <v>4</v>
      </c>
      <c r="C226">
        <v>15</v>
      </c>
      <c r="D226">
        <v>1</v>
      </c>
      <c r="E226">
        <v>0</v>
      </c>
      <c r="F226" s="148" t="s">
        <v>83</v>
      </c>
      <c r="G226" s="148" t="s">
        <v>83</v>
      </c>
      <c r="H226">
        <v>222</v>
      </c>
      <c r="I226">
        <v>0</v>
      </c>
      <c r="J226">
        <v>0</v>
      </c>
      <c r="K226">
        <v>0</v>
      </c>
      <c r="L226">
        <v>0</v>
      </c>
      <c r="M226" s="148" t="s">
        <v>83</v>
      </c>
      <c r="N226" s="148" t="s">
        <v>83</v>
      </c>
      <c r="O226" s="148" t="s">
        <v>83</v>
      </c>
      <c r="P226" s="148" t="s">
        <v>83</v>
      </c>
      <c r="Q226" s="148" t="s">
        <v>83</v>
      </c>
      <c r="R226" s="148" t="s">
        <v>758</v>
      </c>
      <c r="S226" s="148" t="s">
        <v>83</v>
      </c>
      <c r="T226">
        <v>0</v>
      </c>
      <c r="U226" s="148" t="s">
        <v>83</v>
      </c>
      <c r="V226" s="148" t="s">
        <v>83</v>
      </c>
      <c r="W226" s="148" t="s">
        <v>83</v>
      </c>
      <c r="X226">
        <v>6</v>
      </c>
      <c r="Y226">
        <v>6</v>
      </c>
      <c r="Z226" s="148" t="s">
        <v>83</v>
      </c>
      <c r="AA226" s="148" t="s">
        <v>83</v>
      </c>
      <c r="AB226" s="148" t="s">
        <v>83</v>
      </c>
      <c r="AC226" s="148" t="s">
        <v>83</v>
      </c>
      <c r="AD226" s="148" t="s">
        <v>83</v>
      </c>
      <c r="AE226">
        <v>0</v>
      </c>
      <c r="AF226" s="148" t="s">
        <v>83</v>
      </c>
      <c r="AG226">
        <v>0</v>
      </c>
      <c r="AH226" s="148" t="s">
        <v>83</v>
      </c>
      <c r="AI226" s="148" t="s">
        <v>83</v>
      </c>
      <c r="AJ226" s="148" t="s">
        <v>83</v>
      </c>
      <c r="AK226" s="148" t="s">
        <v>83</v>
      </c>
      <c r="AL226" s="148" t="s">
        <v>83</v>
      </c>
      <c r="AM226" s="148" t="s">
        <v>83</v>
      </c>
      <c r="AN226" s="148" t="s">
        <v>83</v>
      </c>
      <c r="AO226" s="148" t="s">
        <v>83</v>
      </c>
      <c r="AP226" s="148" t="s">
        <v>83</v>
      </c>
      <c r="AQ226" s="148" t="s">
        <v>83</v>
      </c>
      <c r="AR226" s="148" t="s">
        <v>83</v>
      </c>
      <c r="AS226">
        <v>0</v>
      </c>
      <c r="AT226" s="148" t="s">
        <v>83</v>
      </c>
      <c r="AU226" s="148" t="s">
        <v>83</v>
      </c>
      <c r="AV226">
        <v>0</v>
      </c>
      <c r="AW226">
        <v>0</v>
      </c>
      <c r="AX226" s="148" t="s">
        <v>83</v>
      </c>
    </row>
    <row r="227" spans="1:50" x14ac:dyDescent="0.15">
      <c r="A227">
        <v>1</v>
      </c>
      <c r="B227">
        <v>4</v>
      </c>
      <c r="C227">
        <v>15</v>
      </c>
      <c r="D227">
        <v>2</v>
      </c>
      <c r="E227">
        <v>0</v>
      </c>
      <c r="F227" s="148" t="s">
        <v>83</v>
      </c>
      <c r="G227" s="148" t="s">
        <v>83</v>
      </c>
      <c r="H227">
        <v>193</v>
      </c>
      <c r="I227">
        <v>0</v>
      </c>
      <c r="J227">
        <v>0</v>
      </c>
      <c r="K227">
        <v>0</v>
      </c>
      <c r="L227">
        <v>0</v>
      </c>
      <c r="M227" s="148" t="s">
        <v>83</v>
      </c>
      <c r="N227" s="148" t="s">
        <v>83</v>
      </c>
      <c r="O227" s="148" t="s">
        <v>83</v>
      </c>
      <c r="P227" s="148" t="s">
        <v>83</v>
      </c>
      <c r="Q227" s="148" t="s">
        <v>83</v>
      </c>
      <c r="R227" s="148" t="s">
        <v>759</v>
      </c>
      <c r="S227" s="148" t="s">
        <v>83</v>
      </c>
      <c r="T227">
        <v>0</v>
      </c>
      <c r="U227" s="148" t="s">
        <v>83</v>
      </c>
      <c r="V227" s="148" t="s">
        <v>83</v>
      </c>
      <c r="W227" s="148" t="s">
        <v>83</v>
      </c>
      <c r="X227">
        <v>6</v>
      </c>
      <c r="Y227">
        <v>6</v>
      </c>
      <c r="Z227" s="148" t="s">
        <v>83</v>
      </c>
      <c r="AA227" s="148" t="s">
        <v>83</v>
      </c>
      <c r="AB227" s="148" t="s">
        <v>83</v>
      </c>
      <c r="AC227" s="148" t="s">
        <v>83</v>
      </c>
      <c r="AD227" s="148" t="s">
        <v>83</v>
      </c>
      <c r="AE227">
        <v>0</v>
      </c>
      <c r="AF227" s="148" t="s">
        <v>83</v>
      </c>
      <c r="AG227">
        <v>0</v>
      </c>
      <c r="AH227" s="148" t="s">
        <v>83</v>
      </c>
      <c r="AI227" s="148" t="s">
        <v>83</v>
      </c>
      <c r="AJ227" s="148" t="s">
        <v>83</v>
      </c>
      <c r="AK227" s="148" t="s">
        <v>83</v>
      </c>
      <c r="AL227" s="148" t="s">
        <v>83</v>
      </c>
      <c r="AM227" s="148" t="s">
        <v>83</v>
      </c>
      <c r="AN227" s="148" t="s">
        <v>83</v>
      </c>
      <c r="AO227" s="148" t="s">
        <v>83</v>
      </c>
      <c r="AP227" s="148" t="s">
        <v>83</v>
      </c>
      <c r="AQ227" s="148" t="s">
        <v>83</v>
      </c>
      <c r="AR227" s="148" t="s">
        <v>83</v>
      </c>
      <c r="AS227">
        <v>0</v>
      </c>
      <c r="AT227" s="148" t="s">
        <v>83</v>
      </c>
      <c r="AU227" s="148" t="s">
        <v>83</v>
      </c>
      <c r="AV227">
        <v>0</v>
      </c>
      <c r="AW227">
        <v>0</v>
      </c>
      <c r="AX227" s="148" t="s">
        <v>83</v>
      </c>
    </row>
    <row r="228" spans="1:50" x14ac:dyDescent="0.15">
      <c r="A228">
        <v>1</v>
      </c>
      <c r="B228">
        <v>4</v>
      </c>
      <c r="C228">
        <v>15</v>
      </c>
      <c r="D228">
        <v>3</v>
      </c>
      <c r="E228">
        <v>0</v>
      </c>
      <c r="F228" s="148" t="s">
        <v>83</v>
      </c>
      <c r="G228" s="148" t="s">
        <v>83</v>
      </c>
      <c r="H228">
        <v>282</v>
      </c>
      <c r="I228">
        <v>0</v>
      </c>
      <c r="J228">
        <v>0</v>
      </c>
      <c r="K228">
        <v>0</v>
      </c>
      <c r="L228">
        <v>0</v>
      </c>
      <c r="M228" s="148" t="s">
        <v>83</v>
      </c>
      <c r="N228" s="148" t="s">
        <v>83</v>
      </c>
      <c r="O228" s="148" t="s">
        <v>83</v>
      </c>
      <c r="P228" s="148" t="s">
        <v>83</v>
      </c>
      <c r="Q228" s="148" t="s">
        <v>83</v>
      </c>
      <c r="R228" s="148" t="s">
        <v>760</v>
      </c>
      <c r="S228" s="148" t="s">
        <v>83</v>
      </c>
      <c r="T228">
        <v>0</v>
      </c>
      <c r="U228" s="148" t="s">
        <v>83</v>
      </c>
      <c r="V228" s="148" t="s">
        <v>83</v>
      </c>
      <c r="W228" s="148" t="s">
        <v>83</v>
      </c>
      <c r="X228">
        <v>4</v>
      </c>
      <c r="Y228">
        <v>4</v>
      </c>
      <c r="Z228" s="148" t="s">
        <v>83</v>
      </c>
      <c r="AA228" s="148" t="s">
        <v>83</v>
      </c>
      <c r="AB228" s="148" t="s">
        <v>83</v>
      </c>
      <c r="AC228" s="148" t="s">
        <v>83</v>
      </c>
      <c r="AD228" s="148" t="s">
        <v>83</v>
      </c>
      <c r="AE228">
        <v>0</v>
      </c>
      <c r="AF228" s="148" t="s">
        <v>83</v>
      </c>
      <c r="AG228">
        <v>0</v>
      </c>
      <c r="AH228" s="148" t="s">
        <v>83</v>
      </c>
      <c r="AI228" s="148" t="s">
        <v>83</v>
      </c>
      <c r="AJ228" s="148" t="s">
        <v>83</v>
      </c>
      <c r="AK228" s="148" t="s">
        <v>83</v>
      </c>
      <c r="AL228" s="148" t="s">
        <v>83</v>
      </c>
      <c r="AM228" s="148" t="s">
        <v>83</v>
      </c>
      <c r="AN228" s="148" t="s">
        <v>83</v>
      </c>
      <c r="AO228" s="148" t="s">
        <v>83</v>
      </c>
      <c r="AP228" s="148" t="s">
        <v>83</v>
      </c>
      <c r="AQ228" s="148" t="s">
        <v>83</v>
      </c>
      <c r="AR228" s="148" t="s">
        <v>83</v>
      </c>
      <c r="AS228">
        <v>0</v>
      </c>
      <c r="AT228" s="148" t="s">
        <v>83</v>
      </c>
      <c r="AU228" s="148" t="s">
        <v>83</v>
      </c>
      <c r="AV228">
        <v>0</v>
      </c>
      <c r="AW228">
        <v>0</v>
      </c>
      <c r="AX228" s="148" t="s">
        <v>83</v>
      </c>
    </row>
    <row r="229" spans="1:50" x14ac:dyDescent="0.15">
      <c r="A229">
        <v>1</v>
      </c>
      <c r="B229">
        <v>4</v>
      </c>
      <c r="C229">
        <v>15</v>
      </c>
      <c r="D229">
        <v>4</v>
      </c>
      <c r="E229">
        <v>0</v>
      </c>
      <c r="F229" s="148" t="s">
        <v>83</v>
      </c>
      <c r="G229" s="148" t="s">
        <v>83</v>
      </c>
      <c r="H229">
        <v>153</v>
      </c>
      <c r="I229">
        <v>0</v>
      </c>
      <c r="J229">
        <v>0</v>
      </c>
      <c r="K229">
        <v>0</v>
      </c>
      <c r="L229">
        <v>0</v>
      </c>
      <c r="M229" s="148" t="s">
        <v>83</v>
      </c>
      <c r="N229" s="148" t="s">
        <v>83</v>
      </c>
      <c r="O229" s="148" t="s">
        <v>83</v>
      </c>
      <c r="P229" s="148" t="s">
        <v>83</v>
      </c>
      <c r="Q229" s="148" t="s">
        <v>83</v>
      </c>
      <c r="R229" s="148" t="s">
        <v>514</v>
      </c>
      <c r="S229" s="148" t="s">
        <v>83</v>
      </c>
      <c r="T229">
        <v>0</v>
      </c>
      <c r="U229" s="148" t="s">
        <v>83</v>
      </c>
      <c r="V229" s="148" t="s">
        <v>83</v>
      </c>
      <c r="W229" s="148" t="s">
        <v>83</v>
      </c>
      <c r="X229">
        <v>6</v>
      </c>
      <c r="Y229">
        <v>6</v>
      </c>
      <c r="Z229" s="148" t="s">
        <v>83</v>
      </c>
      <c r="AA229" s="148" t="s">
        <v>83</v>
      </c>
      <c r="AB229" s="148" t="s">
        <v>83</v>
      </c>
      <c r="AC229" s="148" t="s">
        <v>83</v>
      </c>
      <c r="AD229" s="148" t="s">
        <v>83</v>
      </c>
      <c r="AE229">
        <v>0</v>
      </c>
      <c r="AF229" s="148" t="s">
        <v>83</v>
      </c>
      <c r="AG229">
        <v>0</v>
      </c>
      <c r="AH229" s="148" t="s">
        <v>83</v>
      </c>
      <c r="AI229" s="148" t="s">
        <v>83</v>
      </c>
      <c r="AJ229" s="148" t="s">
        <v>83</v>
      </c>
      <c r="AK229" s="148" t="s">
        <v>83</v>
      </c>
      <c r="AL229" s="148" t="s">
        <v>83</v>
      </c>
      <c r="AM229" s="148" t="s">
        <v>83</v>
      </c>
      <c r="AN229" s="148" t="s">
        <v>83</v>
      </c>
      <c r="AO229" s="148" t="s">
        <v>83</v>
      </c>
      <c r="AP229" s="148" t="s">
        <v>83</v>
      </c>
      <c r="AQ229" s="148" t="s">
        <v>83</v>
      </c>
      <c r="AR229" s="148" t="s">
        <v>83</v>
      </c>
      <c r="AS229">
        <v>0</v>
      </c>
      <c r="AT229" s="148" t="s">
        <v>83</v>
      </c>
      <c r="AU229" s="148" t="s">
        <v>83</v>
      </c>
      <c r="AV229">
        <v>0</v>
      </c>
      <c r="AW229">
        <v>0</v>
      </c>
      <c r="AX229" s="148" t="s">
        <v>83</v>
      </c>
    </row>
    <row r="230" spans="1:50" x14ac:dyDescent="0.15">
      <c r="A230">
        <v>1</v>
      </c>
      <c r="B230">
        <v>4</v>
      </c>
      <c r="C230">
        <v>15</v>
      </c>
      <c r="D230">
        <v>5</v>
      </c>
      <c r="E230">
        <v>0</v>
      </c>
      <c r="F230" s="148" t="s">
        <v>83</v>
      </c>
      <c r="G230" s="148" t="s">
        <v>83</v>
      </c>
      <c r="H230">
        <v>93</v>
      </c>
      <c r="I230">
        <v>0</v>
      </c>
      <c r="J230">
        <v>0</v>
      </c>
      <c r="K230">
        <v>0</v>
      </c>
      <c r="L230">
        <v>0</v>
      </c>
      <c r="M230" s="148" t="s">
        <v>83</v>
      </c>
      <c r="N230" s="148" t="s">
        <v>83</v>
      </c>
      <c r="O230" s="148" t="s">
        <v>83</v>
      </c>
      <c r="P230" s="148" t="s">
        <v>83</v>
      </c>
      <c r="Q230" s="148" t="s">
        <v>83</v>
      </c>
      <c r="R230" s="148" t="s">
        <v>761</v>
      </c>
      <c r="S230" s="148" t="s">
        <v>83</v>
      </c>
      <c r="T230">
        <v>0</v>
      </c>
      <c r="U230" s="148" t="s">
        <v>83</v>
      </c>
      <c r="V230" s="148" t="s">
        <v>83</v>
      </c>
      <c r="W230" s="148" t="s">
        <v>83</v>
      </c>
      <c r="X230">
        <v>5</v>
      </c>
      <c r="Y230">
        <v>5</v>
      </c>
      <c r="Z230" s="148" t="s">
        <v>83</v>
      </c>
      <c r="AA230" s="148" t="s">
        <v>83</v>
      </c>
      <c r="AB230" s="148" t="s">
        <v>83</v>
      </c>
      <c r="AC230" s="148" t="s">
        <v>83</v>
      </c>
      <c r="AD230" s="148" t="s">
        <v>83</v>
      </c>
      <c r="AE230">
        <v>0</v>
      </c>
      <c r="AF230" s="148" t="s">
        <v>83</v>
      </c>
      <c r="AG230">
        <v>0</v>
      </c>
      <c r="AH230" s="148" t="s">
        <v>83</v>
      </c>
      <c r="AI230" s="148" t="s">
        <v>83</v>
      </c>
      <c r="AJ230" s="148" t="s">
        <v>83</v>
      </c>
      <c r="AK230" s="148" t="s">
        <v>83</v>
      </c>
      <c r="AL230" s="148" t="s">
        <v>83</v>
      </c>
      <c r="AM230" s="148" t="s">
        <v>83</v>
      </c>
      <c r="AN230" s="148" t="s">
        <v>83</v>
      </c>
      <c r="AO230" s="148" t="s">
        <v>83</v>
      </c>
      <c r="AP230" s="148" t="s">
        <v>83</v>
      </c>
      <c r="AQ230" s="148" t="s">
        <v>83</v>
      </c>
      <c r="AR230" s="148" t="s">
        <v>83</v>
      </c>
      <c r="AS230">
        <v>0</v>
      </c>
      <c r="AT230" s="148" t="s">
        <v>83</v>
      </c>
      <c r="AU230" s="148" t="s">
        <v>83</v>
      </c>
      <c r="AV230">
        <v>0</v>
      </c>
      <c r="AW230">
        <v>0</v>
      </c>
      <c r="AX230" s="148" t="s">
        <v>83</v>
      </c>
    </row>
    <row r="231" spans="1:50" x14ac:dyDescent="0.15">
      <c r="A231">
        <v>1</v>
      </c>
      <c r="B231">
        <v>4</v>
      </c>
      <c r="C231">
        <v>15</v>
      </c>
      <c r="D231">
        <v>6</v>
      </c>
      <c r="E231">
        <v>0</v>
      </c>
      <c r="F231" s="148" t="s">
        <v>83</v>
      </c>
      <c r="G231" s="148" t="s">
        <v>83</v>
      </c>
      <c r="H231">
        <v>32</v>
      </c>
      <c r="I231">
        <v>0</v>
      </c>
      <c r="J231">
        <v>0</v>
      </c>
      <c r="K231">
        <v>0</v>
      </c>
      <c r="L231">
        <v>0</v>
      </c>
      <c r="M231" s="148" t="s">
        <v>83</v>
      </c>
      <c r="N231" s="148" t="s">
        <v>83</v>
      </c>
      <c r="O231" s="148" t="s">
        <v>83</v>
      </c>
      <c r="P231" s="148" t="s">
        <v>83</v>
      </c>
      <c r="Q231" s="148" t="s">
        <v>83</v>
      </c>
      <c r="R231" s="148" t="s">
        <v>762</v>
      </c>
      <c r="S231" s="148" t="s">
        <v>83</v>
      </c>
      <c r="T231">
        <v>0</v>
      </c>
      <c r="U231" s="148" t="s">
        <v>83</v>
      </c>
      <c r="V231" s="148" t="s">
        <v>83</v>
      </c>
      <c r="W231" s="148" t="s">
        <v>83</v>
      </c>
      <c r="X231">
        <v>5</v>
      </c>
      <c r="Y231">
        <v>5</v>
      </c>
      <c r="Z231" s="148" t="s">
        <v>83</v>
      </c>
      <c r="AA231" s="148" t="s">
        <v>83</v>
      </c>
      <c r="AB231" s="148" t="s">
        <v>83</v>
      </c>
      <c r="AC231" s="148" t="s">
        <v>83</v>
      </c>
      <c r="AD231" s="148" t="s">
        <v>83</v>
      </c>
      <c r="AE231">
        <v>0</v>
      </c>
      <c r="AF231" s="148" t="s">
        <v>83</v>
      </c>
      <c r="AG231">
        <v>0</v>
      </c>
      <c r="AH231" s="148" t="s">
        <v>83</v>
      </c>
      <c r="AI231" s="148" t="s">
        <v>83</v>
      </c>
      <c r="AJ231" s="148" t="s">
        <v>83</v>
      </c>
      <c r="AK231" s="148" t="s">
        <v>83</v>
      </c>
      <c r="AL231" s="148" t="s">
        <v>83</v>
      </c>
      <c r="AM231" s="148" t="s">
        <v>83</v>
      </c>
      <c r="AN231" s="148" t="s">
        <v>83</v>
      </c>
      <c r="AO231" s="148" t="s">
        <v>83</v>
      </c>
      <c r="AP231" s="148" t="s">
        <v>83</v>
      </c>
      <c r="AQ231" s="148" t="s">
        <v>83</v>
      </c>
      <c r="AR231" s="148" t="s">
        <v>83</v>
      </c>
      <c r="AS231">
        <v>0</v>
      </c>
      <c r="AT231" s="148" t="s">
        <v>83</v>
      </c>
      <c r="AU231" s="148" t="s">
        <v>83</v>
      </c>
      <c r="AV231">
        <v>0</v>
      </c>
      <c r="AW231">
        <v>0</v>
      </c>
      <c r="AX231" s="148" t="s">
        <v>83</v>
      </c>
    </row>
    <row r="232" spans="1:50" x14ac:dyDescent="0.15">
      <c r="A232">
        <v>1</v>
      </c>
      <c r="B232">
        <v>4</v>
      </c>
      <c r="C232">
        <v>15</v>
      </c>
      <c r="D232">
        <v>7</v>
      </c>
      <c r="E232">
        <v>0</v>
      </c>
      <c r="F232" s="148" t="s">
        <v>83</v>
      </c>
      <c r="G232" s="148" t="s">
        <v>83</v>
      </c>
      <c r="H232">
        <v>77</v>
      </c>
      <c r="I232">
        <v>0</v>
      </c>
      <c r="J232">
        <v>0</v>
      </c>
      <c r="K232">
        <v>0</v>
      </c>
      <c r="L232">
        <v>0</v>
      </c>
      <c r="M232" s="148" t="s">
        <v>83</v>
      </c>
      <c r="N232" s="148" t="s">
        <v>83</v>
      </c>
      <c r="O232" s="148" t="s">
        <v>83</v>
      </c>
      <c r="P232" s="148" t="s">
        <v>83</v>
      </c>
      <c r="Q232" s="148" t="s">
        <v>83</v>
      </c>
      <c r="R232" s="148" t="s">
        <v>763</v>
      </c>
      <c r="S232" s="148" t="s">
        <v>83</v>
      </c>
      <c r="T232">
        <v>0</v>
      </c>
      <c r="U232" s="148" t="s">
        <v>83</v>
      </c>
      <c r="V232" s="148" t="s">
        <v>83</v>
      </c>
      <c r="W232" s="148" t="s">
        <v>83</v>
      </c>
      <c r="X232">
        <v>8</v>
      </c>
      <c r="Y232">
        <v>8</v>
      </c>
      <c r="Z232" s="148" t="s">
        <v>83</v>
      </c>
      <c r="AA232" s="148" t="s">
        <v>83</v>
      </c>
      <c r="AB232" s="148" t="s">
        <v>83</v>
      </c>
      <c r="AC232" s="148" t="s">
        <v>83</v>
      </c>
      <c r="AD232" s="148" t="s">
        <v>83</v>
      </c>
      <c r="AE232">
        <v>0</v>
      </c>
      <c r="AF232" s="148" t="s">
        <v>83</v>
      </c>
      <c r="AG232">
        <v>0</v>
      </c>
      <c r="AH232" s="148" t="s">
        <v>83</v>
      </c>
      <c r="AI232" s="148" t="s">
        <v>83</v>
      </c>
      <c r="AJ232" s="148" t="s">
        <v>83</v>
      </c>
      <c r="AK232" s="148" t="s">
        <v>83</v>
      </c>
      <c r="AL232" s="148" t="s">
        <v>83</v>
      </c>
      <c r="AM232" s="148" t="s">
        <v>83</v>
      </c>
      <c r="AN232" s="148" t="s">
        <v>83</v>
      </c>
      <c r="AO232" s="148" t="s">
        <v>83</v>
      </c>
      <c r="AP232" s="148" t="s">
        <v>83</v>
      </c>
      <c r="AQ232" s="148" t="s">
        <v>83</v>
      </c>
      <c r="AR232" s="148" t="s">
        <v>83</v>
      </c>
      <c r="AS232">
        <v>0</v>
      </c>
      <c r="AT232" s="148" t="s">
        <v>83</v>
      </c>
      <c r="AU232" s="148" t="s">
        <v>83</v>
      </c>
      <c r="AV232">
        <v>0</v>
      </c>
      <c r="AW232">
        <v>0</v>
      </c>
      <c r="AX232" s="148" t="s">
        <v>83</v>
      </c>
    </row>
    <row r="233" spans="1:50" x14ac:dyDescent="0.15">
      <c r="A233">
        <v>1</v>
      </c>
      <c r="B233">
        <v>5</v>
      </c>
      <c r="C233">
        <v>1</v>
      </c>
      <c r="D233">
        <v>1</v>
      </c>
      <c r="E233">
        <v>0</v>
      </c>
      <c r="F233" s="148" t="s">
        <v>83</v>
      </c>
      <c r="G233" s="148" t="s">
        <v>83</v>
      </c>
      <c r="H233">
        <v>0</v>
      </c>
      <c r="I233">
        <v>0</v>
      </c>
      <c r="J233">
        <v>0</v>
      </c>
      <c r="K233">
        <v>0</v>
      </c>
      <c r="L233">
        <v>0</v>
      </c>
      <c r="M233" s="148" t="s">
        <v>83</v>
      </c>
      <c r="N233" s="148" t="s">
        <v>83</v>
      </c>
      <c r="O233" s="148" t="s">
        <v>83</v>
      </c>
      <c r="P233" s="148" t="s">
        <v>83</v>
      </c>
      <c r="Q233" s="148" t="s">
        <v>83</v>
      </c>
      <c r="R233" s="148" t="s">
        <v>83</v>
      </c>
      <c r="S233" s="148" t="s">
        <v>83</v>
      </c>
      <c r="T233">
        <v>0</v>
      </c>
      <c r="U233" s="148" t="s">
        <v>83</v>
      </c>
      <c r="V233" s="148" t="s">
        <v>83</v>
      </c>
      <c r="W233" s="148" t="s">
        <v>83</v>
      </c>
      <c r="X233">
        <v>0</v>
      </c>
      <c r="Y233">
        <v>0</v>
      </c>
      <c r="Z233" s="148" t="s">
        <v>83</v>
      </c>
      <c r="AA233" s="148" t="s">
        <v>83</v>
      </c>
      <c r="AB233" s="148" t="s">
        <v>83</v>
      </c>
      <c r="AC233" s="148" t="s">
        <v>83</v>
      </c>
      <c r="AD233" s="148" t="s">
        <v>83</v>
      </c>
      <c r="AE233">
        <v>0</v>
      </c>
      <c r="AF233" s="148" t="s">
        <v>83</v>
      </c>
      <c r="AG233">
        <v>0</v>
      </c>
      <c r="AH233" s="148" t="s">
        <v>83</v>
      </c>
      <c r="AI233" s="148" t="s">
        <v>83</v>
      </c>
      <c r="AJ233" s="148" t="s">
        <v>83</v>
      </c>
      <c r="AK233" s="148" t="s">
        <v>83</v>
      </c>
      <c r="AL233" s="148" t="s">
        <v>83</v>
      </c>
      <c r="AM233" s="148" t="s">
        <v>83</v>
      </c>
      <c r="AN233" s="148" t="s">
        <v>83</v>
      </c>
      <c r="AO233" s="148" t="s">
        <v>83</v>
      </c>
      <c r="AP233" s="148" t="s">
        <v>83</v>
      </c>
      <c r="AQ233" s="148" t="s">
        <v>83</v>
      </c>
      <c r="AR233" s="148" t="s">
        <v>83</v>
      </c>
      <c r="AS233">
        <v>0</v>
      </c>
      <c r="AT233" s="148" t="s">
        <v>83</v>
      </c>
      <c r="AU233" s="148" t="s">
        <v>83</v>
      </c>
      <c r="AV233">
        <v>0</v>
      </c>
      <c r="AW233">
        <v>0</v>
      </c>
      <c r="AX233" s="148" t="s">
        <v>83</v>
      </c>
    </row>
    <row r="234" spans="1:50" x14ac:dyDescent="0.15">
      <c r="A234">
        <v>1</v>
      </c>
      <c r="B234">
        <v>5</v>
      </c>
      <c r="C234">
        <v>1</v>
      </c>
      <c r="D234">
        <v>2</v>
      </c>
      <c r="E234">
        <v>0</v>
      </c>
      <c r="F234" s="148" t="s">
        <v>83</v>
      </c>
      <c r="G234" s="148" t="s">
        <v>83</v>
      </c>
      <c r="H234">
        <v>0</v>
      </c>
      <c r="I234">
        <v>0</v>
      </c>
      <c r="J234">
        <v>0</v>
      </c>
      <c r="K234">
        <v>0</v>
      </c>
      <c r="L234">
        <v>0</v>
      </c>
      <c r="M234" s="148" t="s">
        <v>83</v>
      </c>
      <c r="N234" s="148" t="s">
        <v>83</v>
      </c>
      <c r="O234" s="148" t="s">
        <v>83</v>
      </c>
      <c r="P234" s="148" t="s">
        <v>83</v>
      </c>
      <c r="Q234" s="148" t="s">
        <v>83</v>
      </c>
      <c r="R234" s="148" t="s">
        <v>83</v>
      </c>
      <c r="S234" s="148" t="s">
        <v>83</v>
      </c>
      <c r="T234">
        <v>0</v>
      </c>
      <c r="U234" s="148" t="s">
        <v>83</v>
      </c>
      <c r="V234" s="148" t="s">
        <v>83</v>
      </c>
      <c r="W234" s="148" t="s">
        <v>83</v>
      </c>
      <c r="X234">
        <v>0</v>
      </c>
      <c r="Y234">
        <v>0</v>
      </c>
      <c r="Z234" s="148" t="s">
        <v>83</v>
      </c>
      <c r="AA234" s="148" t="s">
        <v>83</v>
      </c>
      <c r="AB234" s="148" t="s">
        <v>83</v>
      </c>
      <c r="AC234" s="148" t="s">
        <v>83</v>
      </c>
      <c r="AD234" s="148" t="s">
        <v>83</v>
      </c>
      <c r="AE234">
        <v>0</v>
      </c>
      <c r="AF234" s="148" t="s">
        <v>83</v>
      </c>
      <c r="AG234">
        <v>0</v>
      </c>
      <c r="AH234" s="148" t="s">
        <v>83</v>
      </c>
      <c r="AI234" s="148" t="s">
        <v>83</v>
      </c>
      <c r="AJ234" s="148" t="s">
        <v>83</v>
      </c>
      <c r="AK234" s="148" t="s">
        <v>83</v>
      </c>
      <c r="AL234" s="148" t="s">
        <v>83</v>
      </c>
      <c r="AM234" s="148" t="s">
        <v>83</v>
      </c>
      <c r="AN234" s="148" t="s">
        <v>83</v>
      </c>
      <c r="AO234" s="148" t="s">
        <v>83</v>
      </c>
      <c r="AP234" s="148" t="s">
        <v>83</v>
      </c>
      <c r="AQ234" s="148" t="s">
        <v>83</v>
      </c>
      <c r="AR234" s="148" t="s">
        <v>83</v>
      </c>
      <c r="AS234">
        <v>0</v>
      </c>
      <c r="AT234" s="148" t="s">
        <v>83</v>
      </c>
      <c r="AU234" s="148" t="s">
        <v>83</v>
      </c>
      <c r="AV234">
        <v>0</v>
      </c>
      <c r="AW234">
        <v>0</v>
      </c>
      <c r="AX234" s="148" t="s">
        <v>83</v>
      </c>
    </row>
    <row r="235" spans="1:50" x14ac:dyDescent="0.15">
      <c r="A235">
        <v>1</v>
      </c>
      <c r="B235">
        <v>5</v>
      </c>
      <c r="C235">
        <v>1</v>
      </c>
      <c r="D235">
        <v>3</v>
      </c>
      <c r="E235">
        <v>0</v>
      </c>
      <c r="F235" s="148" t="s">
        <v>83</v>
      </c>
      <c r="G235" s="148" t="s">
        <v>83</v>
      </c>
      <c r="H235">
        <v>302</v>
      </c>
      <c r="I235">
        <v>0</v>
      </c>
      <c r="J235">
        <v>0</v>
      </c>
      <c r="K235">
        <v>0</v>
      </c>
      <c r="L235">
        <v>0</v>
      </c>
      <c r="M235" s="148" t="s">
        <v>83</v>
      </c>
      <c r="N235" s="148" t="s">
        <v>83</v>
      </c>
      <c r="O235" s="148" t="s">
        <v>83</v>
      </c>
      <c r="P235" s="148" t="s">
        <v>83</v>
      </c>
      <c r="Q235" s="148" t="s">
        <v>83</v>
      </c>
      <c r="R235" s="148" t="s">
        <v>764</v>
      </c>
      <c r="S235" s="148" t="s">
        <v>83</v>
      </c>
      <c r="T235">
        <v>0</v>
      </c>
      <c r="U235" s="148" t="s">
        <v>83</v>
      </c>
      <c r="V235" s="148" t="s">
        <v>83</v>
      </c>
      <c r="W235" s="148" t="s">
        <v>83</v>
      </c>
      <c r="X235">
        <v>2</v>
      </c>
      <c r="Y235">
        <v>2</v>
      </c>
      <c r="Z235" s="148" t="s">
        <v>83</v>
      </c>
      <c r="AA235" s="148" t="s">
        <v>83</v>
      </c>
      <c r="AB235" s="148" t="s">
        <v>83</v>
      </c>
      <c r="AC235" s="148" t="s">
        <v>83</v>
      </c>
      <c r="AD235" s="148" t="s">
        <v>83</v>
      </c>
      <c r="AE235">
        <v>0</v>
      </c>
      <c r="AF235" s="148" t="s">
        <v>83</v>
      </c>
      <c r="AG235">
        <v>0</v>
      </c>
      <c r="AH235" s="148" t="s">
        <v>83</v>
      </c>
      <c r="AI235" s="148" t="s">
        <v>83</v>
      </c>
      <c r="AJ235" s="148" t="s">
        <v>83</v>
      </c>
      <c r="AK235" s="148" t="s">
        <v>83</v>
      </c>
      <c r="AL235" s="148" t="s">
        <v>83</v>
      </c>
      <c r="AM235" s="148" t="s">
        <v>83</v>
      </c>
      <c r="AN235" s="148" t="s">
        <v>83</v>
      </c>
      <c r="AO235" s="148" t="s">
        <v>83</v>
      </c>
      <c r="AP235" s="148" t="s">
        <v>83</v>
      </c>
      <c r="AQ235" s="148" t="s">
        <v>83</v>
      </c>
      <c r="AR235" s="148" t="s">
        <v>83</v>
      </c>
      <c r="AS235">
        <v>0</v>
      </c>
      <c r="AT235" s="148" t="s">
        <v>83</v>
      </c>
      <c r="AU235" s="148" t="s">
        <v>83</v>
      </c>
      <c r="AV235">
        <v>0</v>
      </c>
      <c r="AW235">
        <v>0</v>
      </c>
      <c r="AX235" s="148" t="s">
        <v>83</v>
      </c>
    </row>
    <row r="236" spans="1:50" x14ac:dyDescent="0.15">
      <c r="A236">
        <v>1</v>
      </c>
      <c r="B236">
        <v>5</v>
      </c>
      <c r="C236">
        <v>1</v>
      </c>
      <c r="D236">
        <v>4</v>
      </c>
      <c r="E236">
        <v>0</v>
      </c>
      <c r="F236" s="148" t="s">
        <v>83</v>
      </c>
      <c r="G236" s="148" t="s">
        <v>83</v>
      </c>
      <c r="H236">
        <v>188</v>
      </c>
      <c r="I236">
        <v>0</v>
      </c>
      <c r="J236">
        <v>0</v>
      </c>
      <c r="K236">
        <v>0</v>
      </c>
      <c r="L236">
        <v>0</v>
      </c>
      <c r="M236" s="148" t="s">
        <v>83</v>
      </c>
      <c r="N236" s="148" t="s">
        <v>83</v>
      </c>
      <c r="O236" s="148" t="s">
        <v>83</v>
      </c>
      <c r="P236" s="148" t="s">
        <v>83</v>
      </c>
      <c r="Q236" s="148" t="s">
        <v>83</v>
      </c>
      <c r="R236" s="148" t="s">
        <v>518</v>
      </c>
      <c r="S236" s="148" t="s">
        <v>83</v>
      </c>
      <c r="T236">
        <v>0</v>
      </c>
      <c r="U236" s="148" t="s">
        <v>83</v>
      </c>
      <c r="V236" s="148" t="s">
        <v>83</v>
      </c>
      <c r="W236" s="148" t="s">
        <v>83</v>
      </c>
      <c r="X236">
        <v>2</v>
      </c>
      <c r="Y236">
        <v>2</v>
      </c>
      <c r="Z236" s="148" t="s">
        <v>83</v>
      </c>
      <c r="AA236" s="148" t="s">
        <v>83</v>
      </c>
      <c r="AB236" s="148" t="s">
        <v>83</v>
      </c>
      <c r="AC236" s="148" t="s">
        <v>83</v>
      </c>
      <c r="AD236" s="148" t="s">
        <v>83</v>
      </c>
      <c r="AE236">
        <v>0</v>
      </c>
      <c r="AF236" s="148" t="s">
        <v>83</v>
      </c>
      <c r="AG236">
        <v>0</v>
      </c>
      <c r="AH236" s="148" t="s">
        <v>83</v>
      </c>
      <c r="AI236" s="148" t="s">
        <v>83</v>
      </c>
      <c r="AJ236" s="148" t="s">
        <v>83</v>
      </c>
      <c r="AK236" s="148" t="s">
        <v>83</v>
      </c>
      <c r="AL236" s="148" t="s">
        <v>83</v>
      </c>
      <c r="AM236" s="148" t="s">
        <v>83</v>
      </c>
      <c r="AN236" s="148" t="s">
        <v>83</v>
      </c>
      <c r="AO236" s="148" t="s">
        <v>83</v>
      </c>
      <c r="AP236" s="148" t="s">
        <v>83</v>
      </c>
      <c r="AQ236" s="148" t="s">
        <v>83</v>
      </c>
      <c r="AR236" s="148" t="s">
        <v>83</v>
      </c>
      <c r="AS236">
        <v>0</v>
      </c>
      <c r="AT236" s="148" t="s">
        <v>83</v>
      </c>
      <c r="AU236" s="148" t="s">
        <v>83</v>
      </c>
      <c r="AV236">
        <v>0</v>
      </c>
      <c r="AW236">
        <v>0</v>
      </c>
      <c r="AX236" s="148" t="s">
        <v>83</v>
      </c>
    </row>
    <row r="237" spans="1:50" x14ac:dyDescent="0.15">
      <c r="A237">
        <v>1</v>
      </c>
      <c r="B237">
        <v>5</v>
      </c>
      <c r="C237">
        <v>1</v>
      </c>
      <c r="D237">
        <v>5</v>
      </c>
      <c r="E237">
        <v>0</v>
      </c>
      <c r="F237" s="148" t="s">
        <v>83</v>
      </c>
      <c r="G237" s="148" t="s">
        <v>83</v>
      </c>
      <c r="H237">
        <v>238</v>
      </c>
      <c r="I237">
        <v>0</v>
      </c>
      <c r="J237">
        <v>0</v>
      </c>
      <c r="K237">
        <v>0</v>
      </c>
      <c r="L237">
        <v>0</v>
      </c>
      <c r="M237" s="148" t="s">
        <v>83</v>
      </c>
      <c r="N237" s="148" t="s">
        <v>83</v>
      </c>
      <c r="O237" s="148" t="s">
        <v>83</v>
      </c>
      <c r="P237" s="148" t="s">
        <v>83</v>
      </c>
      <c r="Q237" s="148" t="s">
        <v>83</v>
      </c>
      <c r="R237" s="148" t="s">
        <v>765</v>
      </c>
      <c r="S237" s="148" t="s">
        <v>83</v>
      </c>
      <c r="T237">
        <v>0</v>
      </c>
      <c r="U237" s="148" t="s">
        <v>83</v>
      </c>
      <c r="V237" s="148" t="s">
        <v>83</v>
      </c>
      <c r="W237" s="148" t="s">
        <v>83</v>
      </c>
      <c r="X237">
        <v>2</v>
      </c>
      <c r="Y237">
        <v>2</v>
      </c>
      <c r="Z237" s="148" t="s">
        <v>83</v>
      </c>
      <c r="AA237" s="148" t="s">
        <v>83</v>
      </c>
      <c r="AB237" s="148" t="s">
        <v>83</v>
      </c>
      <c r="AC237" s="148" t="s">
        <v>83</v>
      </c>
      <c r="AD237" s="148" t="s">
        <v>83</v>
      </c>
      <c r="AE237">
        <v>0</v>
      </c>
      <c r="AF237" s="148" t="s">
        <v>83</v>
      </c>
      <c r="AG237">
        <v>0</v>
      </c>
      <c r="AH237" s="148" t="s">
        <v>83</v>
      </c>
      <c r="AI237" s="148" t="s">
        <v>83</v>
      </c>
      <c r="AJ237" s="148" t="s">
        <v>83</v>
      </c>
      <c r="AK237" s="148" t="s">
        <v>83</v>
      </c>
      <c r="AL237" s="148" t="s">
        <v>83</v>
      </c>
      <c r="AM237" s="148" t="s">
        <v>83</v>
      </c>
      <c r="AN237" s="148" t="s">
        <v>83</v>
      </c>
      <c r="AO237" s="148" t="s">
        <v>83</v>
      </c>
      <c r="AP237" s="148" t="s">
        <v>83</v>
      </c>
      <c r="AQ237" s="148" t="s">
        <v>83</v>
      </c>
      <c r="AR237" s="148" t="s">
        <v>83</v>
      </c>
      <c r="AS237">
        <v>0</v>
      </c>
      <c r="AT237" s="148" t="s">
        <v>83</v>
      </c>
      <c r="AU237" s="148" t="s">
        <v>83</v>
      </c>
      <c r="AV237">
        <v>0</v>
      </c>
      <c r="AW237">
        <v>0</v>
      </c>
      <c r="AX237" s="148" t="s">
        <v>83</v>
      </c>
    </row>
    <row r="238" spans="1:50" x14ac:dyDescent="0.15">
      <c r="A238">
        <v>1</v>
      </c>
      <c r="B238">
        <v>5</v>
      </c>
      <c r="C238">
        <v>1</v>
      </c>
      <c r="D238">
        <v>6</v>
      </c>
      <c r="E238">
        <v>0</v>
      </c>
      <c r="F238" s="148" t="s">
        <v>83</v>
      </c>
      <c r="G238" s="148" t="s">
        <v>83</v>
      </c>
      <c r="H238">
        <v>0</v>
      </c>
      <c r="I238">
        <v>0</v>
      </c>
      <c r="J238">
        <v>0</v>
      </c>
      <c r="K238">
        <v>0</v>
      </c>
      <c r="L238">
        <v>0</v>
      </c>
      <c r="M238" s="148" t="s">
        <v>83</v>
      </c>
      <c r="N238" s="148" t="s">
        <v>83</v>
      </c>
      <c r="O238" s="148" t="s">
        <v>83</v>
      </c>
      <c r="P238" s="148" t="s">
        <v>83</v>
      </c>
      <c r="Q238" s="148" t="s">
        <v>83</v>
      </c>
      <c r="R238" s="148" t="s">
        <v>83</v>
      </c>
      <c r="S238" s="148" t="s">
        <v>83</v>
      </c>
      <c r="T238">
        <v>0</v>
      </c>
      <c r="U238" s="148" t="s">
        <v>83</v>
      </c>
      <c r="V238" s="148" t="s">
        <v>83</v>
      </c>
      <c r="W238" s="148" t="s">
        <v>83</v>
      </c>
      <c r="X238">
        <v>0</v>
      </c>
      <c r="Y238">
        <v>0</v>
      </c>
      <c r="Z238" s="148" t="s">
        <v>83</v>
      </c>
      <c r="AA238" s="148" t="s">
        <v>83</v>
      </c>
      <c r="AB238" s="148" t="s">
        <v>83</v>
      </c>
      <c r="AC238" s="148" t="s">
        <v>83</v>
      </c>
      <c r="AD238" s="148" t="s">
        <v>83</v>
      </c>
      <c r="AE238">
        <v>0</v>
      </c>
      <c r="AF238" s="148" t="s">
        <v>83</v>
      </c>
      <c r="AG238">
        <v>0</v>
      </c>
      <c r="AH238" s="148" t="s">
        <v>83</v>
      </c>
      <c r="AI238" s="148" t="s">
        <v>83</v>
      </c>
      <c r="AJ238" s="148" t="s">
        <v>83</v>
      </c>
      <c r="AK238" s="148" t="s">
        <v>83</v>
      </c>
      <c r="AL238" s="148" t="s">
        <v>83</v>
      </c>
      <c r="AM238" s="148" t="s">
        <v>83</v>
      </c>
      <c r="AN238" s="148" t="s">
        <v>83</v>
      </c>
      <c r="AO238" s="148" t="s">
        <v>83</v>
      </c>
      <c r="AP238" s="148" t="s">
        <v>83</v>
      </c>
      <c r="AQ238" s="148" t="s">
        <v>83</v>
      </c>
      <c r="AR238" s="148" t="s">
        <v>83</v>
      </c>
      <c r="AS238">
        <v>0</v>
      </c>
      <c r="AT238" s="148" t="s">
        <v>83</v>
      </c>
      <c r="AU238" s="148" t="s">
        <v>83</v>
      </c>
      <c r="AV238">
        <v>0</v>
      </c>
      <c r="AW238">
        <v>0</v>
      </c>
      <c r="AX238" s="148" t="s">
        <v>83</v>
      </c>
    </row>
    <row r="239" spans="1:50" x14ac:dyDescent="0.15">
      <c r="A239">
        <v>1</v>
      </c>
      <c r="B239">
        <v>5</v>
      </c>
      <c r="C239">
        <v>1</v>
      </c>
      <c r="D239">
        <v>7</v>
      </c>
      <c r="E239">
        <v>0</v>
      </c>
      <c r="F239" s="148" t="s">
        <v>83</v>
      </c>
      <c r="G239" s="148" t="s">
        <v>83</v>
      </c>
      <c r="H239">
        <v>0</v>
      </c>
      <c r="I239">
        <v>0</v>
      </c>
      <c r="J239">
        <v>0</v>
      </c>
      <c r="K239">
        <v>0</v>
      </c>
      <c r="L239">
        <v>0</v>
      </c>
      <c r="M239" s="148" t="s">
        <v>83</v>
      </c>
      <c r="N239" s="148" t="s">
        <v>83</v>
      </c>
      <c r="O239" s="148" t="s">
        <v>83</v>
      </c>
      <c r="P239" s="148" t="s">
        <v>83</v>
      </c>
      <c r="Q239" s="148" t="s">
        <v>83</v>
      </c>
      <c r="R239" s="148" t="s">
        <v>83</v>
      </c>
      <c r="S239" s="148" t="s">
        <v>83</v>
      </c>
      <c r="T239">
        <v>0</v>
      </c>
      <c r="U239" s="148" t="s">
        <v>83</v>
      </c>
      <c r="V239" s="148" t="s">
        <v>83</v>
      </c>
      <c r="W239" s="148" t="s">
        <v>83</v>
      </c>
      <c r="X239">
        <v>0</v>
      </c>
      <c r="Y239">
        <v>0</v>
      </c>
      <c r="Z239" s="148" t="s">
        <v>83</v>
      </c>
      <c r="AA239" s="148" t="s">
        <v>83</v>
      </c>
      <c r="AB239" s="148" t="s">
        <v>83</v>
      </c>
      <c r="AC239" s="148" t="s">
        <v>83</v>
      </c>
      <c r="AD239" s="148" t="s">
        <v>83</v>
      </c>
      <c r="AE239">
        <v>0</v>
      </c>
      <c r="AF239" s="148" t="s">
        <v>83</v>
      </c>
      <c r="AG239">
        <v>0</v>
      </c>
      <c r="AH239" s="148" t="s">
        <v>83</v>
      </c>
      <c r="AI239" s="148" t="s">
        <v>83</v>
      </c>
      <c r="AJ239" s="148" t="s">
        <v>83</v>
      </c>
      <c r="AK239" s="148" t="s">
        <v>83</v>
      </c>
      <c r="AL239" s="148" t="s">
        <v>83</v>
      </c>
      <c r="AM239" s="148" t="s">
        <v>83</v>
      </c>
      <c r="AN239" s="148" t="s">
        <v>83</v>
      </c>
      <c r="AO239" s="148" t="s">
        <v>83</v>
      </c>
      <c r="AP239" s="148" t="s">
        <v>83</v>
      </c>
      <c r="AQ239" s="148" t="s">
        <v>83</v>
      </c>
      <c r="AR239" s="148" t="s">
        <v>83</v>
      </c>
      <c r="AS239">
        <v>0</v>
      </c>
      <c r="AT239" s="148" t="s">
        <v>83</v>
      </c>
      <c r="AU239" s="148" t="s">
        <v>83</v>
      </c>
      <c r="AV239">
        <v>0</v>
      </c>
      <c r="AW239">
        <v>0</v>
      </c>
      <c r="AX239" s="148" t="s">
        <v>83</v>
      </c>
    </row>
    <row r="240" spans="1:50" x14ac:dyDescent="0.15">
      <c r="A240">
        <v>1</v>
      </c>
      <c r="B240">
        <v>5</v>
      </c>
      <c r="C240">
        <v>2</v>
      </c>
      <c r="D240">
        <v>1</v>
      </c>
      <c r="E240">
        <v>0</v>
      </c>
      <c r="F240" s="148" t="s">
        <v>83</v>
      </c>
      <c r="G240" s="148" t="s">
        <v>83</v>
      </c>
      <c r="H240">
        <v>212</v>
      </c>
      <c r="I240">
        <v>0</v>
      </c>
      <c r="J240">
        <v>0</v>
      </c>
      <c r="K240">
        <v>0</v>
      </c>
      <c r="L240">
        <v>0</v>
      </c>
      <c r="M240" s="148" t="s">
        <v>83</v>
      </c>
      <c r="N240" s="148" t="s">
        <v>83</v>
      </c>
      <c r="O240" s="148" t="s">
        <v>83</v>
      </c>
      <c r="P240" s="148" t="s">
        <v>83</v>
      </c>
      <c r="Q240" s="148" t="s">
        <v>83</v>
      </c>
      <c r="R240" s="148" t="s">
        <v>766</v>
      </c>
      <c r="S240" s="148" t="s">
        <v>83</v>
      </c>
      <c r="T240">
        <v>0</v>
      </c>
      <c r="U240" s="148" t="s">
        <v>83</v>
      </c>
      <c r="V240" s="148" t="s">
        <v>83</v>
      </c>
      <c r="W240" s="148" t="s">
        <v>83</v>
      </c>
      <c r="X240">
        <v>2</v>
      </c>
      <c r="Y240">
        <v>2</v>
      </c>
      <c r="Z240" s="148" t="s">
        <v>83</v>
      </c>
      <c r="AA240" s="148" t="s">
        <v>83</v>
      </c>
      <c r="AB240" s="148" t="s">
        <v>83</v>
      </c>
      <c r="AC240" s="148" t="s">
        <v>83</v>
      </c>
      <c r="AD240" s="148" t="s">
        <v>83</v>
      </c>
      <c r="AE240">
        <v>0</v>
      </c>
      <c r="AF240" s="148" t="s">
        <v>83</v>
      </c>
      <c r="AG240">
        <v>0</v>
      </c>
      <c r="AH240" s="148" t="s">
        <v>83</v>
      </c>
      <c r="AI240" s="148" t="s">
        <v>83</v>
      </c>
      <c r="AJ240" s="148" t="s">
        <v>83</v>
      </c>
      <c r="AK240" s="148" t="s">
        <v>83</v>
      </c>
      <c r="AL240" s="148" t="s">
        <v>83</v>
      </c>
      <c r="AM240" s="148" t="s">
        <v>83</v>
      </c>
      <c r="AN240" s="148" t="s">
        <v>83</v>
      </c>
      <c r="AO240" s="148" t="s">
        <v>83</v>
      </c>
      <c r="AP240" s="148" t="s">
        <v>83</v>
      </c>
      <c r="AQ240" s="148" t="s">
        <v>83</v>
      </c>
      <c r="AR240" s="148" t="s">
        <v>83</v>
      </c>
      <c r="AS240">
        <v>0</v>
      </c>
      <c r="AT240" s="148" t="s">
        <v>83</v>
      </c>
      <c r="AU240" s="148" t="s">
        <v>83</v>
      </c>
      <c r="AV240">
        <v>0</v>
      </c>
      <c r="AW240">
        <v>0</v>
      </c>
      <c r="AX240" s="148" t="s">
        <v>83</v>
      </c>
    </row>
    <row r="241" spans="1:50" x14ac:dyDescent="0.15">
      <c r="A241">
        <v>1</v>
      </c>
      <c r="B241">
        <v>5</v>
      </c>
      <c r="C241">
        <v>2</v>
      </c>
      <c r="D241">
        <v>2</v>
      </c>
      <c r="E241">
        <v>0</v>
      </c>
      <c r="F241" s="148" t="s">
        <v>83</v>
      </c>
      <c r="G241" s="148" t="s">
        <v>83</v>
      </c>
      <c r="H241">
        <v>127</v>
      </c>
      <c r="I241">
        <v>0</v>
      </c>
      <c r="J241">
        <v>0</v>
      </c>
      <c r="K241">
        <v>0</v>
      </c>
      <c r="L241">
        <v>0</v>
      </c>
      <c r="M241" s="148" t="s">
        <v>83</v>
      </c>
      <c r="N241" s="148" t="s">
        <v>83</v>
      </c>
      <c r="O241" s="148" t="s">
        <v>83</v>
      </c>
      <c r="P241" s="148" t="s">
        <v>83</v>
      </c>
      <c r="Q241" s="148" t="s">
        <v>83</v>
      </c>
      <c r="R241" s="148" t="s">
        <v>767</v>
      </c>
      <c r="S241" s="148" t="s">
        <v>83</v>
      </c>
      <c r="T241">
        <v>0</v>
      </c>
      <c r="U241" s="148" t="s">
        <v>83</v>
      </c>
      <c r="V241" s="148" t="s">
        <v>83</v>
      </c>
      <c r="W241" s="148" t="s">
        <v>83</v>
      </c>
      <c r="X241">
        <v>3</v>
      </c>
      <c r="Y241">
        <v>3</v>
      </c>
      <c r="Z241" s="148" t="s">
        <v>83</v>
      </c>
      <c r="AA241" s="148" t="s">
        <v>83</v>
      </c>
      <c r="AB241" s="148" t="s">
        <v>83</v>
      </c>
      <c r="AC241" s="148" t="s">
        <v>83</v>
      </c>
      <c r="AD241" s="148" t="s">
        <v>83</v>
      </c>
      <c r="AE241">
        <v>0</v>
      </c>
      <c r="AF241" s="148" t="s">
        <v>83</v>
      </c>
      <c r="AG241">
        <v>0</v>
      </c>
      <c r="AH241" s="148" t="s">
        <v>83</v>
      </c>
      <c r="AI241" s="148" t="s">
        <v>83</v>
      </c>
      <c r="AJ241" s="148" t="s">
        <v>83</v>
      </c>
      <c r="AK241" s="148" t="s">
        <v>83</v>
      </c>
      <c r="AL241" s="148" t="s">
        <v>83</v>
      </c>
      <c r="AM241" s="148" t="s">
        <v>83</v>
      </c>
      <c r="AN241" s="148" t="s">
        <v>83</v>
      </c>
      <c r="AO241" s="148" t="s">
        <v>83</v>
      </c>
      <c r="AP241" s="148" t="s">
        <v>83</v>
      </c>
      <c r="AQ241" s="148" t="s">
        <v>83</v>
      </c>
      <c r="AR241" s="148" t="s">
        <v>83</v>
      </c>
      <c r="AS241">
        <v>0</v>
      </c>
      <c r="AT241" s="148" t="s">
        <v>83</v>
      </c>
      <c r="AU241" s="148" t="s">
        <v>83</v>
      </c>
      <c r="AV241">
        <v>0</v>
      </c>
      <c r="AW241">
        <v>0</v>
      </c>
      <c r="AX241" s="148" t="s">
        <v>83</v>
      </c>
    </row>
    <row r="242" spans="1:50" x14ac:dyDescent="0.15">
      <c r="A242">
        <v>1</v>
      </c>
      <c r="B242">
        <v>5</v>
      </c>
      <c r="C242">
        <v>2</v>
      </c>
      <c r="D242">
        <v>3</v>
      </c>
      <c r="E242">
        <v>0</v>
      </c>
      <c r="F242" s="148" t="s">
        <v>83</v>
      </c>
      <c r="G242" s="148" t="s">
        <v>83</v>
      </c>
      <c r="H242">
        <v>237</v>
      </c>
      <c r="I242">
        <v>0</v>
      </c>
      <c r="J242">
        <v>0</v>
      </c>
      <c r="K242">
        <v>0</v>
      </c>
      <c r="L242">
        <v>0</v>
      </c>
      <c r="M242" s="148" t="s">
        <v>83</v>
      </c>
      <c r="N242" s="148" t="s">
        <v>83</v>
      </c>
      <c r="O242" s="148" t="s">
        <v>83</v>
      </c>
      <c r="P242" s="148" t="s">
        <v>83</v>
      </c>
      <c r="Q242" s="148" t="s">
        <v>83</v>
      </c>
      <c r="R242" s="148" t="s">
        <v>768</v>
      </c>
      <c r="S242" s="148" t="s">
        <v>83</v>
      </c>
      <c r="T242">
        <v>0</v>
      </c>
      <c r="U242" s="148" t="s">
        <v>83</v>
      </c>
      <c r="V242" s="148" t="s">
        <v>83</v>
      </c>
      <c r="W242" s="148" t="s">
        <v>83</v>
      </c>
      <c r="X242">
        <v>3</v>
      </c>
      <c r="Y242">
        <v>3</v>
      </c>
      <c r="Z242" s="148" t="s">
        <v>83</v>
      </c>
      <c r="AA242" s="148" t="s">
        <v>83</v>
      </c>
      <c r="AB242" s="148" t="s">
        <v>83</v>
      </c>
      <c r="AC242" s="148" t="s">
        <v>83</v>
      </c>
      <c r="AD242" s="148" t="s">
        <v>83</v>
      </c>
      <c r="AE242">
        <v>0</v>
      </c>
      <c r="AF242" s="148" t="s">
        <v>83</v>
      </c>
      <c r="AG242">
        <v>0</v>
      </c>
      <c r="AH242" s="148" t="s">
        <v>83</v>
      </c>
      <c r="AI242" s="148" t="s">
        <v>83</v>
      </c>
      <c r="AJ242" s="148" t="s">
        <v>83</v>
      </c>
      <c r="AK242" s="148" t="s">
        <v>83</v>
      </c>
      <c r="AL242" s="148" t="s">
        <v>83</v>
      </c>
      <c r="AM242" s="148" t="s">
        <v>83</v>
      </c>
      <c r="AN242" s="148" t="s">
        <v>83</v>
      </c>
      <c r="AO242" s="148" t="s">
        <v>83</v>
      </c>
      <c r="AP242" s="148" t="s">
        <v>83</v>
      </c>
      <c r="AQ242" s="148" t="s">
        <v>83</v>
      </c>
      <c r="AR242" s="148" t="s">
        <v>83</v>
      </c>
      <c r="AS242">
        <v>0</v>
      </c>
      <c r="AT242" s="148" t="s">
        <v>83</v>
      </c>
      <c r="AU242" s="148" t="s">
        <v>83</v>
      </c>
      <c r="AV242">
        <v>0</v>
      </c>
      <c r="AW242">
        <v>0</v>
      </c>
      <c r="AX242" s="148" t="s">
        <v>83</v>
      </c>
    </row>
    <row r="243" spans="1:50" x14ac:dyDescent="0.15">
      <c r="A243">
        <v>1</v>
      </c>
      <c r="B243">
        <v>5</v>
      </c>
      <c r="C243">
        <v>2</v>
      </c>
      <c r="D243">
        <v>4</v>
      </c>
      <c r="E243">
        <v>0</v>
      </c>
      <c r="F243" s="148" t="s">
        <v>83</v>
      </c>
      <c r="G243" s="148" t="s">
        <v>83</v>
      </c>
      <c r="H243">
        <v>111</v>
      </c>
      <c r="I243">
        <v>0</v>
      </c>
      <c r="J243">
        <v>0</v>
      </c>
      <c r="K243">
        <v>0</v>
      </c>
      <c r="L243">
        <v>0</v>
      </c>
      <c r="M243" s="148" t="s">
        <v>83</v>
      </c>
      <c r="N243" s="148" t="s">
        <v>83</v>
      </c>
      <c r="O243" s="148" t="s">
        <v>83</v>
      </c>
      <c r="P243" s="148" t="s">
        <v>83</v>
      </c>
      <c r="Q243" s="148" t="s">
        <v>83</v>
      </c>
      <c r="R243" s="148" t="s">
        <v>769</v>
      </c>
      <c r="S243" s="148" t="s">
        <v>83</v>
      </c>
      <c r="T243">
        <v>0</v>
      </c>
      <c r="U243" s="148" t="s">
        <v>83</v>
      </c>
      <c r="V243" s="148" t="s">
        <v>83</v>
      </c>
      <c r="W243" s="148" t="s">
        <v>83</v>
      </c>
      <c r="X243">
        <v>3</v>
      </c>
      <c r="Y243">
        <v>3</v>
      </c>
      <c r="Z243" s="148" t="s">
        <v>83</v>
      </c>
      <c r="AA243" s="148" t="s">
        <v>83</v>
      </c>
      <c r="AB243" s="148" t="s">
        <v>83</v>
      </c>
      <c r="AC243" s="148" t="s">
        <v>83</v>
      </c>
      <c r="AD243" s="148" t="s">
        <v>83</v>
      </c>
      <c r="AE243">
        <v>0</v>
      </c>
      <c r="AF243" s="148" t="s">
        <v>83</v>
      </c>
      <c r="AG243">
        <v>0</v>
      </c>
      <c r="AH243" s="148" t="s">
        <v>83</v>
      </c>
      <c r="AI243" s="148" t="s">
        <v>83</v>
      </c>
      <c r="AJ243" s="148" t="s">
        <v>83</v>
      </c>
      <c r="AK243" s="148" t="s">
        <v>83</v>
      </c>
      <c r="AL243" s="148" t="s">
        <v>83</v>
      </c>
      <c r="AM243" s="148" t="s">
        <v>83</v>
      </c>
      <c r="AN243" s="148" t="s">
        <v>83</v>
      </c>
      <c r="AO243" s="148" t="s">
        <v>83</v>
      </c>
      <c r="AP243" s="148" t="s">
        <v>83</v>
      </c>
      <c r="AQ243" s="148" t="s">
        <v>83</v>
      </c>
      <c r="AR243" s="148" t="s">
        <v>83</v>
      </c>
      <c r="AS243">
        <v>0</v>
      </c>
      <c r="AT243" s="148" t="s">
        <v>83</v>
      </c>
      <c r="AU243" s="148" t="s">
        <v>83</v>
      </c>
      <c r="AV243">
        <v>0</v>
      </c>
      <c r="AW243">
        <v>0</v>
      </c>
      <c r="AX243" s="148" t="s">
        <v>83</v>
      </c>
    </row>
    <row r="244" spans="1:50" x14ac:dyDescent="0.15">
      <c r="A244">
        <v>1</v>
      </c>
      <c r="B244">
        <v>5</v>
      </c>
      <c r="C244">
        <v>2</v>
      </c>
      <c r="D244">
        <v>5</v>
      </c>
      <c r="E244">
        <v>0</v>
      </c>
      <c r="F244" s="148" t="s">
        <v>83</v>
      </c>
      <c r="G244" s="148" t="s">
        <v>83</v>
      </c>
      <c r="H244">
        <v>337</v>
      </c>
      <c r="I244">
        <v>0</v>
      </c>
      <c r="J244">
        <v>0</v>
      </c>
      <c r="K244">
        <v>0</v>
      </c>
      <c r="L244">
        <v>0</v>
      </c>
      <c r="M244" s="148" t="s">
        <v>83</v>
      </c>
      <c r="N244" s="148" t="s">
        <v>83</v>
      </c>
      <c r="O244" s="148" t="s">
        <v>83</v>
      </c>
      <c r="P244" s="148" t="s">
        <v>83</v>
      </c>
      <c r="Q244" s="148" t="s">
        <v>83</v>
      </c>
      <c r="R244" s="148" t="s">
        <v>770</v>
      </c>
      <c r="S244" s="148" t="s">
        <v>83</v>
      </c>
      <c r="T244">
        <v>0</v>
      </c>
      <c r="U244" s="148" t="s">
        <v>83</v>
      </c>
      <c r="V244" s="148" t="s">
        <v>83</v>
      </c>
      <c r="W244" s="148" t="s">
        <v>83</v>
      </c>
      <c r="X244">
        <v>4</v>
      </c>
      <c r="Y244">
        <v>4</v>
      </c>
      <c r="Z244" s="148" t="s">
        <v>83</v>
      </c>
      <c r="AA244" s="148" t="s">
        <v>83</v>
      </c>
      <c r="AB244" s="148" t="s">
        <v>83</v>
      </c>
      <c r="AC244" s="148" t="s">
        <v>83</v>
      </c>
      <c r="AD244" s="148" t="s">
        <v>83</v>
      </c>
      <c r="AE244">
        <v>0</v>
      </c>
      <c r="AF244" s="148" t="s">
        <v>83</v>
      </c>
      <c r="AG244">
        <v>0</v>
      </c>
      <c r="AH244" s="148" t="s">
        <v>83</v>
      </c>
      <c r="AI244" s="148" t="s">
        <v>83</v>
      </c>
      <c r="AJ244" s="148" t="s">
        <v>83</v>
      </c>
      <c r="AK244" s="148" t="s">
        <v>83</v>
      </c>
      <c r="AL244" s="148" t="s">
        <v>83</v>
      </c>
      <c r="AM244" s="148" t="s">
        <v>83</v>
      </c>
      <c r="AN244" s="148" t="s">
        <v>83</v>
      </c>
      <c r="AO244" s="148" t="s">
        <v>83</v>
      </c>
      <c r="AP244" s="148" t="s">
        <v>83</v>
      </c>
      <c r="AQ244" s="148" t="s">
        <v>83</v>
      </c>
      <c r="AR244" s="148" t="s">
        <v>83</v>
      </c>
      <c r="AS244">
        <v>0</v>
      </c>
      <c r="AT244" s="148" t="s">
        <v>83</v>
      </c>
      <c r="AU244" s="148" t="s">
        <v>83</v>
      </c>
      <c r="AV244">
        <v>0</v>
      </c>
      <c r="AW244">
        <v>0</v>
      </c>
      <c r="AX244" s="148" t="s">
        <v>83</v>
      </c>
    </row>
    <row r="245" spans="1:50" x14ac:dyDescent="0.15">
      <c r="A245">
        <v>1</v>
      </c>
      <c r="B245">
        <v>5</v>
      </c>
      <c r="C245">
        <v>2</v>
      </c>
      <c r="D245">
        <v>6</v>
      </c>
      <c r="E245">
        <v>0</v>
      </c>
      <c r="F245" s="148" t="s">
        <v>83</v>
      </c>
      <c r="G245" s="148" t="s">
        <v>83</v>
      </c>
      <c r="H245">
        <v>350</v>
      </c>
      <c r="I245">
        <v>0</v>
      </c>
      <c r="J245">
        <v>0</v>
      </c>
      <c r="K245">
        <v>0</v>
      </c>
      <c r="L245">
        <v>0</v>
      </c>
      <c r="M245" s="148" t="s">
        <v>83</v>
      </c>
      <c r="N245" s="148" t="s">
        <v>83</v>
      </c>
      <c r="O245" s="148" t="s">
        <v>83</v>
      </c>
      <c r="P245" s="148" t="s">
        <v>83</v>
      </c>
      <c r="Q245" s="148" t="s">
        <v>83</v>
      </c>
      <c r="R245" s="148" t="s">
        <v>771</v>
      </c>
      <c r="S245" s="148" t="s">
        <v>83</v>
      </c>
      <c r="T245">
        <v>0</v>
      </c>
      <c r="U245" s="148" t="s">
        <v>83</v>
      </c>
      <c r="V245" s="148" t="s">
        <v>83</v>
      </c>
      <c r="W245" s="148" t="s">
        <v>83</v>
      </c>
      <c r="X245">
        <v>3</v>
      </c>
      <c r="Y245">
        <v>3</v>
      </c>
      <c r="Z245" s="148" t="s">
        <v>83</v>
      </c>
      <c r="AA245" s="148" t="s">
        <v>83</v>
      </c>
      <c r="AB245" s="148" t="s">
        <v>83</v>
      </c>
      <c r="AC245" s="148" t="s">
        <v>83</v>
      </c>
      <c r="AD245" s="148" t="s">
        <v>83</v>
      </c>
      <c r="AE245">
        <v>0</v>
      </c>
      <c r="AF245" s="148" t="s">
        <v>83</v>
      </c>
      <c r="AG245">
        <v>0</v>
      </c>
      <c r="AH245" s="148" t="s">
        <v>83</v>
      </c>
      <c r="AI245" s="148" t="s">
        <v>83</v>
      </c>
      <c r="AJ245" s="148" t="s">
        <v>83</v>
      </c>
      <c r="AK245" s="148" t="s">
        <v>83</v>
      </c>
      <c r="AL245" s="148" t="s">
        <v>83</v>
      </c>
      <c r="AM245" s="148" t="s">
        <v>83</v>
      </c>
      <c r="AN245" s="148" t="s">
        <v>83</v>
      </c>
      <c r="AO245" s="148" t="s">
        <v>83</v>
      </c>
      <c r="AP245" s="148" t="s">
        <v>83</v>
      </c>
      <c r="AQ245" s="148" t="s">
        <v>83</v>
      </c>
      <c r="AR245" s="148" t="s">
        <v>83</v>
      </c>
      <c r="AS245">
        <v>0</v>
      </c>
      <c r="AT245" s="148" t="s">
        <v>83</v>
      </c>
      <c r="AU245" s="148" t="s">
        <v>83</v>
      </c>
      <c r="AV245">
        <v>0</v>
      </c>
      <c r="AW245">
        <v>0</v>
      </c>
      <c r="AX245" s="148" t="s">
        <v>83</v>
      </c>
    </row>
    <row r="246" spans="1:50" x14ac:dyDescent="0.15">
      <c r="A246">
        <v>1</v>
      </c>
      <c r="B246">
        <v>5</v>
      </c>
      <c r="C246">
        <v>2</v>
      </c>
      <c r="D246">
        <v>7</v>
      </c>
      <c r="E246">
        <v>0</v>
      </c>
      <c r="F246" s="148" t="s">
        <v>83</v>
      </c>
      <c r="G246" s="148" t="s">
        <v>83</v>
      </c>
      <c r="H246">
        <v>339</v>
      </c>
      <c r="I246">
        <v>0</v>
      </c>
      <c r="J246">
        <v>0</v>
      </c>
      <c r="K246">
        <v>0</v>
      </c>
      <c r="L246">
        <v>0</v>
      </c>
      <c r="M246" s="148" t="s">
        <v>83</v>
      </c>
      <c r="N246" s="148" t="s">
        <v>83</v>
      </c>
      <c r="O246" s="148" t="s">
        <v>83</v>
      </c>
      <c r="P246" s="148" t="s">
        <v>83</v>
      </c>
      <c r="Q246" s="148" t="s">
        <v>83</v>
      </c>
      <c r="R246" s="148" t="s">
        <v>772</v>
      </c>
      <c r="S246" s="148" t="s">
        <v>83</v>
      </c>
      <c r="T246">
        <v>0</v>
      </c>
      <c r="U246" s="148" t="s">
        <v>83</v>
      </c>
      <c r="V246" s="148" t="s">
        <v>83</v>
      </c>
      <c r="W246" s="148" t="s">
        <v>83</v>
      </c>
      <c r="X246">
        <v>3</v>
      </c>
      <c r="Y246">
        <v>3</v>
      </c>
      <c r="Z246" s="148" t="s">
        <v>83</v>
      </c>
      <c r="AA246" s="148" t="s">
        <v>83</v>
      </c>
      <c r="AB246" s="148" t="s">
        <v>83</v>
      </c>
      <c r="AC246" s="148" t="s">
        <v>83</v>
      </c>
      <c r="AD246" s="148" t="s">
        <v>83</v>
      </c>
      <c r="AE246">
        <v>0</v>
      </c>
      <c r="AF246" s="148" t="s">
        <v>83</v>
      </c>
      <c r="AG246">
        <v>0</v>
      </c>
      <c r="AH246" s="148" t="s">
        <v>83</v>
      </c>
      <c r="AI246" s="148" t="s">
        <v>83</v>
      </c>
      <c r="AJ246" s="148" t="s">
        <v>83</v>
      </c>
      <c r="AK246" s="148" t="s">
        <v>83</v>
      </c>
      <c r="AL246" s="148" t="s">
        <v>83</v>
      </c>
      <c r="AM246" s="148" t="s">
        <v>83</v>
      </c>
      <c r="AN246" s="148" t="s">
        <v>83</v>
      </c>
      <c r="AO246" s="148" t="s">
        <v>83</v>
      </c>
      <c r="AP246" s="148" t="s">
        <v>83</v>
      </c>
      <c r="AQ246" s="148" t="s">
        <v>83</v>
      </c>
      <c r="AR246" s="148" t="s">
        <v>83</v>
      </c>
      <c r="AS246">
        <v>0</v>
      </c>
      <c r="AT246" s="148" t="s">
        <v>83</v>
      </c>
      <c r="AU246" s="148" t="s">
        <v>83</v>
      </c>
      <c r="AV246">
        <v>0</v>
      </c>
      <c r="AW246">
        <v>0</v>
      </c>
      <c r="AX246" s="148" t="s">
        <v>83</v>
      </c>
    </row>
    <row r="247" spans="1:50" x14ac:dyDescent="0.15">
      <c r="A247">
        <v>1</v>
      </c>
      <c r="B247">
        <v>5</v>
      </c>
      <c r="C247">
        <v>3</v>
      </c>
      <c r="D247">
        <v>1</v>
      </c>
      <c r="E247">
        <v>0</v>
      </c>
      <c r="F247" s="148" t="s">
        <v>83</v>
      </c>
      <c r="G247" s="148" t="s">
        <v>83</v>
      </c>
      <c r="H247">
        <v>184</v>
      </c>
      <c r="I247">
        <v>0</v>
      </c>
      <c r="J247">
        <v>0</v>
      </c>
      <c r="K247">
        <v>0</v>
      </c>
      <c r="L247">
        <v>0</v>
      </c>
      <c r="M247" s="148" t="s">
        <v>83</v>
      </c>
      <c r="N247" s="148" t="s">
        <v>83</v>
      </c>
      <c r="O247" s="148" t="s">
        <v>83</v>
      </c>
      <c r="P247" s="148" t="s">
        <v>83</v>
      </c>
      <c r="Q247" s="148" t="s">
        <v>83</v>
      </c>
      <c r="R247" s="148" t="s">
        <v>773</v>
      </c>
      <c r="S247" s="148" t="s">
        <v>83</v>
      </c>
      <c r="T247">
        <v>0</v>
      </c>
      <c r="U247" s="148" t="s">
        <v>83</v>
      </c>
      <c r="V247" s="148" t="s">
        <v>83</v>
      </c>
      <c r="W247" s="148" t="s">
        <v>83</v>
      </c>
      <c r="X247">
        <v>4</v>
      </c>
      <c r="Y247">
        <v>4</v>
      </c>
      <c r="Z247" s="148" t="s">
        <v>83</v>
      </c>
      <c r="AA247" s="148" t="s">
        <v>83</v>
      </c>
      <c r="AB247" s="148" t="s">
        <v>83</v>
      </c>
      <c r="AC247" s="148" t="s">
        <v>83</v>
      </c>
      <c r="AD247" s="148" t="s">
        <v>83</v>
      </c>
      <c r="AE247">
        <v>0</v>
      </c>
      <c r="AF247" s="148" t="s">
        <v>83</v>
      </c>
      <c r="AG247">
        <v>0</v>
      </c>
      <c r="AH247" s="148" t="s">
        <v>83</v>
      </c>
      <c r="AI247" s="148" t="s">
        <v>83</v>
      </c>
      <c r="AJ247" s="148" t="s">
        <v>83</v>
      </c>
      <c r="AK247" s="148" t="s">
        <v>83</v>
      </c>
      <c r="AL247" s="148" t="s">
        <v>83</v>
      </c>
      <c r="AM247" s="148" t="s">
        <v>83</v>
      </c>
      <c r="AN247" s="148" t="s">
        <v>83</v>
      </c>
      <c r="AO247" s="148" t="s">
        <v>83</v>
      </c>
      <c r="AP247" s="148" t="s">
        <v>83</v>
      </c>
      <c r="AQ247" s="148" t="s">
        <v>83</v>
      </c>
      <c r="AR247" s="148" t="s">
        <v>83</v>
      </c>
      <c r="AS247">
        <v>0</v>
      </c>
      <c r="AT247" s="148" t="s">
        <v>83</v>
      </c>
      <c r="AU247" s="148" t="s">
        <v>83</v>
      </c>
      <c r="AV247">
        <v>0</v>
      </c>
      <c r="AW247">
        <v>0</v>
      </c>
      <c r="AX247" s="148" t="s">
        <v>83</v>
      </c>
    </row>
    <row r="248" spans="1:50" x14ac:dyDescent="0.15">
      <c r="A248">
        <v>1</v>
      </c>
      <c r="B248">
        <v>5</v>
      </c>
      <c r="C248">
        <v>3</v>
      </c>
      <c r="D248">
        <v>2</v>
      </c>
      <c r="E248">
        <v>0</v>
      </c>
      <c r="F248" s="148" t="s">
        <v>83</v>
      </c>
      <c r="G248" s="148" t="s">
        <v>83</v>
      </c>
      <c r="H248">
        <v>234</v>
      </c>
      <c r="I248">
        <v>0</v>
      </c>
      <c r="J248">
        <v>0</v>
      </c>
      <c r="K248">
        <v>0</v>
      </c>
      <c r="L248">
        <v>0</v>
      </c>
      <c r="M248" s="148" t="s">
        <v>83</v>
      </c>
      <c r="N248" s="148" t="s">
        <v>83</v>
      </c>
      <c r="O248" s="148" t="s">
        <v>83</v>
      </c>
      <c r="P248" s="148" t="s">
        <v>83</v>
      </c>
      <c r="Q248" s="148" t="s">
        <v>83</v>
      </c>
      <c r="R248" s="148" t="s">
        <v>774</v>
      </c>
      <c r="S248" s="148" t="s">
        <v>83</v>
      </c>
      <c r="T248">
        <v>0</v>
      </c>
      <c r="U248" s="148" t="s">
        <v>83</v>
      </c>
      <c r="V248" s="148" t="s">
        <v>83</v>
      </c>
      <c r="W248" s="148" t="s">
        <v>83</v>
      </c>
      <c r="X248">
        <v>5</v>
      </c>
      <c r="Y248">
        <v>5</v>
      </c>
      <c r="Z248" s="148" t="s">
        <v>83</v>
      </c>
      <c r="AA248" s="148" t="s">
        <v>83</v>
      </c>
      <c r="AB248" s="148" t="s">
        <v>83</v>
      </c>
      <c r="AC248" s="148" t="s">
        <v>83</v>
      </c>
      <c r="AD248" s="148" t="s">
        <v>83</v>
      </c>
      <c r="AE248">
        <v>0</v>
      </c>
      <c r="AF248" s="148" t="s">
        <v>83</v>
      </c>
      <c r="AG248">
        <v>0</v>
      </c>
      <c r="AH248" s="148" t="s">
        <v>83</v>
      </c>
      <c r="AI248" s="148" t="s">
        <v>83</v>
      </c>
      <c r="AJ248" s="148" t="s">
        <v>83</v>
      </c>
      <c r="AK248" s="148" t="s">
        <v>83</v>
      </c>
      <c r="AL248" s="148" t="s">
        <v>83</v>
      </c>
      <c r="AM248" s="148" t="s">
        <v>83</v>
      </c>
      <c r="AN248" s="148" t="s">
        <v>83</v>
      </c>
      <c r="AO248" s="148" t="s">
        <v>83</v>
      </c>
      <c r="AP248" s="148" t="s">
        <v>83</v>
      </c>
      <c r="AQ248" s="148" t="s">
        <v>83</v>
      </c>
      <c r="AR248" s="148" t="s">
        <v>83</v>
      </c>
      <c r="AS248">
        <v>0</v>
      </c>
      <c r="AT248" s="148" t="s">
        <v>83</v>
      </c>
      <c r="AU248" s="148" t="s">
        <v>83</v>
      </c>
      <c r="AV248">
        <v>0</v>
      </c>
      <c r="AW248">
        <v>0</v>
      </c>
      <c r="AX248" s="148" t="s">
        <v>83</v>
      </c>
    </row>
    <row r="249" spans="1:50" x14ac:dyDescent="0.15">
      <c r="A249">
        <v>1</v>
      </c>
      <c r="B249">
        <v>5</v>
      </c>
      <c r="C249">
        <v>3</v>
      </c>
      <c r="D249">
        <v>3</v>
      </c>
      <c r="E249">
        <v>0</v>
      </c>
      <c r="F249" s="148" t="s">
        <v>83</v>
      </c>
      <c r="G249" s="148" t="s">
        <v>83</v>
      </c>
      <c r="H249">
        <v>148</v>
      </c>
      <c r="I249">
        <v>0</v>
      </c>
      <c r="J249">
        <v>0</v>
      </c>
      <c r="K249">
        <v>0</v>
      </c>
      <c r="L249">
        <v>0</v>
      </c>
      <c r="M249" s="148" t="s">
        <v>83</v>
      </c>
      <c r="N249" s="148" t="s">
        <v>83</v>
      </c>
      <c r="O249" s="148" t="s">
        <v>83</v>
      </c>
      <c r="P249" s="148" t="s">
        <v>83</v>
      </c>
      <c r="Q249" s="148" t="s">
        <v>83</v>
      </c>
      <c r="R249" s="148" t="s">
        <v>775</v>
      </c>
      <c r="S249" s="148" t="s">
        <v>83</v>
      </c>
      <c r="T249">
        <v>0</v>
      </c>
      <c r="U249" s="148" t="s">
        <v>83</v>
      </c>
      <c r="V249" s="148" t="s">
        <v>83</v>
      </c>
      <c r="W249" s="148" t="s">
        <v>83</v>
      </c>
      <c r="X249">
        <v>4</v>
      </c>
      <c r="Y249">
        <v>4</v>
      </c>
      <c r="Z249" s="148" t="s">
        <v>83</v>
      </c>
      <c r="AA249" s="148" t="s">
        <v>83</v>
      </c>
      <c r="AB249" s="148" t="s">
        <v>83</v>
      </c>
      <c r="AC249" s="148" t="s">
        <v>83</v>
      </c>
      <c r="AD249" s="148" t="s">
        <v>83</v>
      </c>
      <c r="AE249">
        <v>0</v>
      </c>
      <c r="AF249" s="148" t="s">
        <v>83</v>
      </c>
      <c r="AG249">
        <v>0</v>
      </c>
      <c r="AH249" s="148" t="s">
        <v>83</v>
      </c>
      <c r="AI249" s="148" t="s">
        <v>83</v>
      </c>
      <c r="AJ249" s="148" t="s">
        <v>83</v>
      </c>
      <c r="AK249" s="148" t="s">
        <v>83</v>
      </c>
      <c r="AL249" s="148" t="s">
        <v>83</v>
      </c>
      <c r="AM249" s="148" t="s">
        <v>83</v>
      </c>
      <c r="AN249" s="148" t="s">
        <v>83</v>
      </c>
      <c r="AO249" s="148" t="s">
        <v>83</v>
      </c>
      <c r="AP249" s="148" t="s">
        <v>83</v>
      </c>
      <c r="AQ249" s="148" t="s">
        <v>83</v>
      </c>
      <c r="AR249" s="148" t="s">
        <v>83</v>
      </c>
      <c r="AS249">
        <v>0</v>
      </c>
      <c r="AT249" s="148" t="s">
        <v>83</v>
      </c>
      <c r="AU249" s="148" t="s">
        <v>83</v>
      </c>
      <c r="AV249">
        <v>0</v>
      </c>
      <c r="AW249">
        <v>0</v>
      </c>
      <c r="AX249" s="148" t="s">
        <v>83</v>
      </c>
    </row>
    <row r="250" spans="1:50" x14ac:dyDescent="0.15">
      <c r="A250">
        <v>1</v>
      </c>
      <c r="B250">
        <v>5</v>
      </c>
      <c r="C250">
        <v>3</v>
      </c>
      <c r="D250">
        <v>4</v>
      </c>
      <c r="E250">
        <v>0</v>
      </c>
      <c r="F250" s="148" t="s">
        <v>83</v>
      </c>
      <c r="G250" s="148" t="s">
        <v>83</v>
      </c>
      <c r="H250">
        <v>233</v>
      </c>
      <c r="I250">
        <v>0</v>
      </c>
      <c r="J250">
        <v>0</v>
      </c>
      <c r="K250">
        <v>0</v>
      </c>
      <c r="L250">
        <v>0</v>
      </c>
      <c r="M250" s="148" t="s">
        <v>83</v>
      </c>
      <c r="N250" s="148" t="s">
        <v>83</v>
      </c>
      <c r="O250" s="148" t="s">
        <v>83</v>
      </c>
      <c r="P250" s="148" t="s">
        <v>83</v>
      </c>
      <c r="Q250" s="148" t="s">
        <v>83</v>
      </c>
      <c r="R250" s="148" t="s">
        <v>776</v>
      </c>
      <c r="S250" s="148" t="s">
        <v>83</v>
      </c>
      <c r="T250">
        <v>0</v>
      </c>
      <c r="U250" s="148" t="s">
        <v>83</v>
      </c>
      <c r="V250" s="148" t="s">
        <v>83</v>
      </c>
      <c r="W250" s="148" t="s">
        <v>83</v>
      </c>
      <c r="X250">
        <v>6</v>
      </c>
      <c r="Y250">
        <v>6</v>
      </c>
      <c r="Z250" s="148" t="s">
        <v>83</v>
      </c>
      <c r="AA250" s="148" t="s">
        <v>83</v>
      </c>
      <c r="AB250" s="148" t="s">
        <v>83</v>
      </c>
      <c r="AC250" s="148" t="s">
        <v>83</v>
      </c>
      <c r="AD250" s="148" t="s">
        <v>83</v>
      </c>
      <c r="AE250">
        <v>0</v>
      </c>
      <c r="AF250" s="148" t="s">
        <v>83</v>
      </c>
      <c r="AG250">
        <v>0</v>
      </c>
      <c r="AH250" s="148" t="s">
        <v>83</v>
      </c>
      <c r="AI250" s="148" t="s">
        <v>83</v>
      </c>
      <c r="AJ250" s="148" t="s">
        <v>83</v>
      </c>
      <c r="AK250" s="148" t="s">
        <v>83</v>
      </c>
      <c r="AL250" s="148" t="s">
        <v>83</v>
      </c>
      <c r="AM250" s="148" t="s">
        <v>83</v>
      </c>
      <c r="AN250" s="148" t="s">
        <v>83</v>
      </c>
      <c r="AO250" s="148" t="s">
        <v>83</v>
      </c>
      <c r="AP250" s="148" t="s">
        <v>83</v>
      </c>
      <c r="AQ250" s="148" t="s">
        <v>83</v>
      </c>
      <c r="AR250" s="148" t="s">
        <v>83</v>
      </c>
      <c r="AS250">
        <v>0</v>
      </c>
      <c r="AT250" s="148" t="s">
        <v>83</v>
      </c>
      <c r="AU250" s="148" t="s">
        <v>83</v>
      </c>
      <c r="AV250">
        <v>0</v>
      </c>
      <c r="AW250">
        <v>0</v>
      </c>
      <c r="AX250" s="148" t="s">
        <v>83</v>
      </c>
    </row>
    <row r="251" spans="1:50" x14ac:dyDescent="0.15">
      <c r="A251">
        <v>1</v>
      </c>
      <c r="B251">
        <v>5</v>
      </c>
      <c r="C251">
        <v>3</v>
      </c>
      <c r="D251">
        <v>5</v>
      </c>
      <c r="E251">
        <v>0</v>
      </c>
      <c r="F251" s="148" t="s">
        <v>83</v>
      </c>
      <c r="G251" s="148" t="s">
        <v>83</v>
      </c>
      <c r="H251">
        <v>208</v>
      </c>
      <c r="I251">
        <v>0</v>
      </c>
      <c r="J251">
        <v>0</v>
      </c>
      <c r="K251">
        <v>0</v>
      </c>
      <c r="L251">
        <v>0</v>
      </c>
      <c r="M251" s="148" t="s">
        <v>83</v>
      </c>
      <c r="N251" s="148" t="s">
        <v>83</v>
      </c>
      <c r="O251" s="148" t="s">
        <v>83</v>
      </c>
      <c r="P251" s="148" t="s">
        <v>83</v>
      </c>
      <c r="Q251" s="148" t="s">
        <v>83</v>
      </c>
      <c r="R251" s="148" t="s">
        <v>777</v>
      </c>
      <c r="S251" s="148" t="s">
        <v>83</v>
      </c>
      <c r="T251">
        <v>0</v>
      </c>
      <c r="U251" s="148" t="s">
        <v>83</v>
      </c>
      <c r="V251" s="148" t="s">
        <v>83</v>
      </c>
      <c r="W251" s="148" t="s">
        <v>83</v>
      </c>
      <c r="X251">
        <v>4</v>
      </c>
      <c r="Y251">
        <v>4</v>
      </c>
      <c r="Z251" s="148" t="s">
        <v>83</v>
      </c>
      <c r="AA251" s="148" t="s">
        <v>83</v>
      </c>
      <c r="AB251" s="148" t="s">
        <v>83</v>
      </c>
      <c r="AC251" s="148" t="s">
        <v>83</v>
      </c>
      <c r="AD251" s="148" t="s">
        <v>83</v>
      </c>
      <c r="AE251">
        <v>0</v>
      </c>
      <c r="AF251" s="148" t="s">
        <v>83</v>
      </c>
      <c r="AG251">
        <v>0</v>
      </c>
      <c r="AH251" s="148" t="s">
        <v>83</v>
      </c>
      <c r="AI251" s="148" t="s">
        <v>83</v>
      </c>
      <c r="AJ251" s="148" t="s">
        <v>83</v>
      </c>
      <c r="AK251" s="148" t="s">
        <v>83</v>
      </c>
      <c r="AL251" s="148" t="s">
        <v>83</v>
      </c>
      <c r="AM251" s="148" t="s">
        <v>83</v>
      </c>
      <c r="AN251" s="148" t="s">
        <v>83</v>
      </c>
      <c r="AO251" s="148" t="s">
        <v>83</v>
      </c>
      <c r="AP251" s="148" t="s">
        <v>83</v>
      </c>
      <c r="AQ251" s="148" t="s">
        <v>83</v>
      </c>
      <c r="AR251" s="148" t="s">
        <v>83</v>
      </c>
      <c r="AS251">
        <v>0</v>
      </c>
      <c r="AT251" s="148" t="s">
        <v>83</v>
      </c>
      <c r="AU251" s="148" t="s">
        <v>83</v>
      </c>
      <c r="AV251">
        <v>0</v>
      </c>
      <c r="AW251">
        <v>0</v>
      </c>
      <c r="AX251" s="148" t="s">
        <v>83</v>
      </c>
    </row>
    <row r="252" spans="1:50" x14ac:dyDescent="0.15">
      <c r="A252">
        <v>1</v>
      </c>
      <c r="B252">
        <v>5</v>
      </c>
      <c r="C252">
        <v>3</v>
      </c>
      <c r="D252">
        <v>6</v>
      </c>
      <c r="E252">
        <v>0</v>
      </c>
      <c r="F252" s="148" t="s">
        <v>83</v>
      </c>
      <c r="G252" s="148" t="s">
        <v>83</v>
      </c>
      <c r="H252">
        <v>297</v>
      </c>
      <c r="I252">
        <v>0</v>
      </c>
      <c r="J252">
        <v>0</v>
      </c>
      <c r="K252">
        <v>0</v>
      </c>
      <c r="L252">
        <v>0</v>
      </c>
      <c r="M252" s="148" t="s">
        <v>83</v>
      </c>
      <c r="N252" s="148" t="s">
        <v>83</v>
      </c>
      <c r="O252" s="148" t="s">
        <v>83</v>
      </c>
      <c r="P252" s="148" t="s">
        <v>83</v>
      </c>
      <c r="Q252" s="148" t="s">
        <v>83</v>
      </c>
      <c r="R252" s="148" t="s">
        <v>778</v>
      </c>
      <c r="S252" s="148" t="s">
        <v>83</v>
      </c>
      <c r="T252">
        <v>0</v>
      </c>
      <c r="U252" s="148" t="s">
        <v>83</v>
      </c>
      <c r="V252" s="148" t="s">
        <v>83</v>
      </c>
      <c r="W252" s="148" t="s">
        <v>83</v>
      </c>
      <c r="X252">
        <v>3</v>
      </c>
      <c r="Y252">
        <v>3</v>
      </c>
      <c r="Z252" s="148" t="s">
        <v>83</v>
      </c>
      <c r="AA252" s="148" t="s">
        <v>83</v>
      </c>
      <c r="AB252" s="148" t="s">
        <v>83</v>
      </c>
      <c r="AC252" s="148" t="s">
        <v>83</v>
      </c>
      <c r="AD252" s="148" t="s">
        <v>83</v>
      </c>
      <c r="AE252">
        <v>0</v>
      </c>
      <c r="AF252" s="148" t="s">
        <v>83</v>
      </c>
      <c r="AG252">
        <v>0</v>
      </c>
      <c r="AH252" s="148" t="s">
        <v>83</v>
      </c>
      <c r="AI252" s="148" t="s">
        <v>83</v>
      </c>
      <c r="AJ252" s="148" t="s">
        <v>83</v>
      </c>
      <c r="AK252" s="148" t="s">
        <v>83</v>
      </c>
      <c r="AL252" s="148" t="s">
        <v>83</v>
      </c>
      <c r="AM252" s="148" t="s">
        <v>83</v>
      </c>
      <c r="AN252" s="148" t="s">
        <v>83</v>
      </c>
      <c r="AO252" s="148" t="s">
        <v>83</v>
      </c>
      <c r="AP252" s="148" t="s">
        <v>83</v>
      </c>
      <c r="AQ252" s="148" t="s">
        <v>83</v>
      </c>
      <c r="AR252" s="148" t="s">
        <v>83</v>
      </c>
      <c r="AS252">
        <v>0</v>
      </c>
      <c r="AT252" s="148" t="s">
        <v>83</v>
      </c>
      <c r="AU252" s="148" t="s">
        <v>83</v>
      </c>
      <c r="AV252">
        <v>0</v>
      </c>
      <c r="AW252">
        <v>0</v>
      </c>
      <c r="AX252" s="148" t="s">
        <v>83</v>
      </c>
    </row>
    <row r="253" spans="1:50" x14ac:dyDescent="0.15">
      <c r="A253">
        <v>1</v>
      </c>
      <c r="B253">
        <v>5</v>
      </c>
      <c r="C253">
        <v>3</v>
      </c>
      <c r="D253">
        <v>7</v>
      </c>
      <c r="E253">
        <v>0</v>
      </c>
      <c r="F253" s="148" t="s">
        <v>83</v>
      </c>
      <c r="G253" s="148" t="s">
        <v>83</v>
      </c>
      <c r="H253">
        <v>236</v>
      </c>
      <c r="I253">
        <v>0</v>
      </c>
      <c r="J253">
        <v>0</v>
      </c>
      <c r="K253">
        <v>0</v>
      </c>
      <c r="L253">
        <v>0</v>
      </c>
      <c r="M253" s="148" t="s">
        <v>83</v>
      </c>
      <c r="N253" s="148" t="s">
        <v>83</v>
      </c>
      <c r="O253" s="148" t="s">
        <v>83</v>
      </c>
      <c r="P253" s="148" t="s">
        <v>83</v>
      </c>
      <c r="Q253" s="148" t="s">
        <v>83</v>
      </c>
      <c r="R253" s="148" t="s">
        <v>779</v>
      </c>
      <c r="S253" s="148" t="s">
        <v>83</v>
      </c>
      <c r="T253">
        <v>0</v>
      </c>
      <c r="U253" s="148" t="s">
        <v>83</v>
      </c>
      <c r="V253" s="148" t="s">
        <v>83</v>
      </c>
      <c r="W253" s="148" t="s">
        <v>83</v>
      </c>
      <c r="X253">
        <v>4</v>
      </c>
      <c r="Y253">
        <v>4</v>
      </c>
      <c r="Z253" s="148" t="s">
        <v>83</v>
      </c>
      <c r="AA253" s="148" t="s">
        <v>83</v>
      </c>
      <c r="AB253" s="148" t="s">
        <v>83</v>
      </c>
      <c r="AC253" s="148" t="s">
        <v>83</v>
      </c>
      <c r="AD253" s="148" t="s">
        <v>83</v>
      </c>
      <c r="AE253">
        <v>0</v>
      </c>
      <c r="AF253" s="148" t="s">
        <v>83</v>
      </c>
      <c r="AG253">
        <v>0</v>
      </c>
      <c r="AH253" s="148" t="s">
        <v>83</v>
      </c>
      <c r="AI253" s="148" t="s">
        <v>83</v>
      </c>
      <c r="AJ253" s="148" t="s">
        <v>83</v>
      </c>
      <c r="AK253" s="148" t="s">
        <v>83</v>
      </c>
      <c r="AL253" s="148" t="s">
        <v>83</v>
      </c>
      <c r="AM253" s="148" t="s">
        <v>83</v>
      </c>
      <c r="AN253" s="148" t="s">
        <v>83</v>
      </c>
      <c r="AO253" s="148" t="s">
        <v>83</v>
      </c>
      <c r="AP253" s="148" t="s">
        <v>83</v>
      </c>
      <c r="AQ253" s="148" t="s">
        <v>83</v>
      </c>
      <c r="AR253" s="148" t="s">
        <v>83</v>
      </c>
      <c r="AS253">
        <v>0</v>
      </c>
      <c r="AT253" s="148" t="s">
        <v>83</v>
      </c>
      <c r="AU253" s="148" t="s">
        <v>83</v>
      </c>
      <c r="AV253">
        <v>0</v>
      </c>
      <c r="AW253">
        <v>0</v>
      </c>
      <c r="AX253" s="148" t="s">
        <v>83</v>
      </c>
    </row>
    <row r="254" spans="1:50" x14ac:dyDescent="0.15">
      <c r="A254">
        <v>1</v>
      </c>
      <c r="B254">
        <v>5</v>
      </c>
      <c r="C254">
        <v>4</v>
      </c>
      <c r="D254">
        <v>1</v>
      </c>
      <c r="E254">
        <v>0</v>
      </c>
      <c r="F254" s="148" t="s">
        <v>83</v>
      </c>
      <c r="G254" s="148" t="s">
        <v>83</v>
      </c>
      <c r="H254">
        <v>209</v>
      </c>
      <c r="I254">
        <v>0</v>
      </c>
      <c r="J254">
        <v>0</v>
      </c>
      <c r="K254">
        <v>0</v>
      </c>
      <c r="L254">
        <v>0</v>
      </c>
      <c r="M254" s="148" t="s">
        <v>83</v>
      </c>
      <c r="N254" s="148" t="s">
        <v>83</v>
      </c>
      <c r="O254" s="148" t="s">
        <v>83</v>
      </c>
      <c r="P254" s="148" t="s">
        <v>83</v>
      </c>
      <c r="Q254" s="148" t="s">
        <v>83</v>
      </c>
      <c r="R254" s="148" t="s">
        <v>780</v>
      </c>
      <c r="S254" s="148" t="s">
        <v>83</v>
      </c>
      <c r="T254">
        <v>0</v>
      </c>
      <c r="U254" s="148" t="s">
        <v>83</v>
      </c>
      <c r="V254" s="148" t="s">
        <v>83</v>
      </c>
      <c r="W254" s="148" t="s">
        <v>83</v>
      </c>
      <c r="X254">
        <v>4</v>
      </c>
      <c r="Y254">
        <v>4</v>
      </c>
      <c r="Z254" s="148" t="s">
        <v>83</v>
      </c>
      <c r="AA254" s="148" t="s">
        <v>83</v>
      </c>
      <c r="AB254" s="148" t="s">
        <v>83</v>
      </c>
      <c r="AC254" s="148" t="s">
        <v>83</v>
      </c>
      <c r="AD254" s="148" t="s">
        <v>83</v>
      </c>
      <c r="AE254">
        <v>0</v>
      </c>
      <c r="AF254" s="148" t="s">
        <v>83</v>
      </c>
      <c r="AG254">
        <v>0</v>
      </c>
      <c r="AH254" s="148" t="s">
        <v>83</v>
      </c>
      <c r="AI254" s="148" t="s">
        <v>83</v>
      </c>
      <c r="AJ254" s="148" t="s">
        <v>83</v>
      </c>
      <c r="AK254" s="148" t="s">
        <v>83</v>
      </c>
      <c r="AL254" s="148" t="s">
        <v>83</v>
      </c>
      <c r="AM254" s="148" t="s">
        <v>83</v>
      </c>
      <c r="AN254" s="148" t="s">
        <v>83</v>
      </c>
      <c r="AO254" s="148" t="s">
        <v>83</v>
      </c>
      <c r="AP254" s="148" t="s">
        <v>83</v>
      </c>
      <c r="AQ254" s="148" t="s">
        <v>83</v>
      </c>
      <c r="AR254" s="148" t="s">
        <v>83</v>
      </c>
      <c r="AS254">
        <v>0</v>
      </c>
      <c r="AT254" s="148" t="s">
        <v>83</v>
      </c>
      <c r="AU254" s="148" t="s">
        <v>83</v>
      </c>
      <c r="AV254">
        <v>0</v>
      </c>
      <c r="AW254">
        <v>0</v>
      </c>
      <c r="AX254" s="148" t="s">
        <v>83</v>
      </c>
    </row>
    <row r="255" spans="1:50" x14ac:dyDescent="0.15">
      <c r="A255">
        <v>1</v>
      </c>
      <c r="B255">
        <v>5</v>
      </c>
      <c r="C255">
        <v>4</v>
      </c>
      <c r="D255">
        <v>2</v>
      </c>
      <c r="E255">
        <v>0</v>
      </c>
      <c r="F255" s="148" t="s">
        <v>83</v>
      </c>
      <c r="G255" s="148" t="s">
        <v>83</v>
      </c>
      <c r="H255">
        <v>295</v>
      </c>
      <c r="I255">
        <v>0</v>
      </c>
      <c r="J255">
        <v>0</v>
      </c>
      <c r="K255">
        <v>0</v>
      </c>
      <c r="L255">
        <v>0</v>
      </c>
      <c r="M255" s="148" t="s">
        <v>83</v>
      </c>
      <c r="N255" s="148" t="s">
        <v>83</v>
      </c>
      <c r="O255" s="148" t="s">
        <v>83</v>
      </c>
      <c r="P255" s="148" t="s">
        <v>83</v>
      </c>
      <c r="Q255" s="148" t="s">
        <v>83</v>
      </c>
      <c r="R255" s="148" t="s">
        <v>781</v>
      </c>
      <c r="S255" s="148" t="s">
        <v>83</v>
      </c>
      <c r="T255">
        <v>0</v>
      </c>
      <c r="U255" s="148" t="s">
        <v>83</v>
      </c>
      <c r="V255" s="148" t="s">
        <v>83</v>
      </c>
      <c r="W255" s="148" t="s">
        <v>83</v>
      </c>
      <c r="X255">
        <v>4</v>
      </c>
      <c r="Y255">
        <v>4</v>
      </c>
      <c r="Z255" s="148" t="s">
        <v>83</v>
      </c>
      <c r="AA255" s="148" t="s">
        <v>83</v>
      </c>
      <c r="AB255" s="148" t="s">
        <v>83</v>
      </c>
      <c r="AC255" s="148" t="s">
        <v>83</v>
      </c>
      <c r="AD255" s="148" t="s">
        <v>83</v>
      </c>
      <c r="AE255">
        <v>0</v>
      </c>
      <c r="AF255" s="148" t="s">
        <v>83</v>
      </c>
      <c r="AG255">
        <v>0</v>
      </c>
      <c r="AH255" s="148" t="s">
        <v>83</v>
      </c>
      <c r="AI255" s="148" t="s">
        <v>83</v>
      </c>
      <c r="AJ255" s="148" t="s">
        <v>83</v>
      </c>
      <c r="AK255" s="148" t="s">
        <v>83</v>
      </c>
      <c r="AL255" s="148" t="s">
        <v>83</v>
      </c>
      <c r="AM255" s="148" t="s">
        <v>83</v>
      </c>
      <c r="AN255" s="148" t="s">
        <v>83</v>
      </c>
      <c r="AO255" s="148" t="s">
        <v>83</v>
      </c>
      <c r="AP255" s="148" t="s">
        <v>83</v>
      </c>
      <c r="AQ255" s="148" t="s">
        <v>83</v>
      </c>
      <c r="AR255" s="148" t="s">
        <v>83</v>
      </c>
      <c r="AS255">
        <v>0</v>
      </c>
      <c r="AT255" s="148" t="s">
        <v>83</v>
      </c>
      <c r="AU255" s="148" t="s">
        <v>83</v>
      </c>
      <c r="AV255">
        <v>0</v>
      </c>
      <c r="AW255">
        <v>0</v>
      </c>
      <c r="AX255" s="148" t="s">
        <v>83</v>
      </c>
    </row>
    <row r="256" spans="1:50" x14ac:dyDescent="0.15">
      <c r="A256">
        <v>1</v>
      </c>
      <c r="B256">
        <v>5</v>
      </c>
      <c r="C256">
        <v>4</v>
      </c>
      <c r="D256">
        <v>3</v>
      </c>
      <c r="E256">
        <v>0</v>
      </c>
      <c r="F256" s="148" t="s">
        <v>83</v>
      </c>
      <c r="G256" s="148" t="s">
        <v>83</v>
      </c>
      <c r="H256">
        <v>146</v>
      </c>
      <c r="I256">
        <v>0</v>
      </c>
      <c r="J256">
        <v>0</v>
      </c>
      <c r="K256">
        <v>0</v>
      </c>
      <c r="L256">
        <v>0</v>
      </c>
      <c r="M256" s="148" t="s">
        <v>83</v>
      </c>
      <c r="N256" s="148" t="s">
        <v>83</v>
      </c>
      <c r="O256" s="148" t="s">
        <v>83</v>
      </c>
      <c r="P256" s="148" t="s">
        <v>83</v>
      </c>
      <c r="Q256" s="148" t="s">
        <v>83</v>
      </c>
      <c r="R256" s="148" t="s">
        <v>782</v>
      </c>
      <c r="S256" s="148" t="s">
        <v>83</v>
      </c>
      <c r="T256">
        <v>0</v>
      </c>
      <c r="U256" s="148" t="s">
        <v>83</v>
      </c>
      <c r="V256" s="148" t="s">
        <v>83</v>
      </c>
      <c r="W256" s="148" t="s">
        <v>83</v>
      </c>
      <c r="X256">
        <v>5</v>
      </c>
      <c r="Y256">
        <v>5</v>
      </c>
      <c r="Z256" s="148" t="s">
        <v>83</v>
      </c>
      <c r="AA256" s="148" t="s">
        <v>83</v>
      </c>
      <c r="AB256" s="148" t="s">
        <v>83</v>
      </c>
      <c r="AC256" s="148" t="s">
        <v>83</v>
      </c>
      <c r="AD256" s="148" t="s">
        <v>83</v>
      </c>
      <c r="AE256">
        <v>0</v>
      </c>
      <c r="AF256" s="148" t="s">
        <v>83</v>
      </c>
      <c r="AG256">
        <v>0</v>
      </c>
      <c r="AH256" s="148" t="s">
        <v>83</v>
      </c>
      <c r="AI256" s="148" t="s">
        <v>83</v>
      </c>
      <c r="AJ256" s="148" t="s">
        <v>83</v>
      </c>
      <c r="AK256" s="148" t="s">
        <v>83</v>
      </c>
      <c r="AL256" s="148" t="s">
        <v>83</v>
      </c>
      <c r="AM256" s="148" t="s">
        <v>83</v>
      </c>
      <c r="AN256" s="148" t="s">
        <v>83</v>
      </c>
      <c r="AO256" s="148" t="s">
        <v>83</v>
      </c>
      <c r="AP256" s="148" t="s">
        <v>83</v>
      </c>
      <c r="AQ256" s="148" t="s">
        <v>83</v>
      </c>
      <c r="AR256" s="148" t="s">
        <v>83</v>
      </c>
      <c r="AS256">
        <v>0</v>
      </c>
      <c r="AT256" s="148" t="s">
        <v>83</v>
      </c>
      <c r="AU256" s="148" t="s">
        <v>83</v>
      </c>
      <c r="AV256">
        <v>0</v>
      </c>
      <c r="AW256">
        <v>0</v>
      </c>
      <c r="AX256" s="148" t="s">
        <v>83</v>
      </c>
    </row>
    <row r="257" spans="1:50" x14ac:dyDescent="0.15">
      <c r="A257">
        <v>1</v>
      </c>
      <c r="B257">
        <v>5</v>
      </c>
      <c r="C257">
        <v>4</v>
      </c>
      <c r="D257">
        <v>4</v>
      </c>
      <c r="E257">
        <v>0</v>
      </c>
      <c r="F257" s="148" t="s">
        <v>83</v>
      </c>
      <c r="G257" s="148" t="s">
        <v>83</v>
      </c>
      <c r="H257">
        <v>264</v>
      </c>
      <c r="I257">
        <v>0</v>
      </c>
      <c r="J257">
        <v>0</v>
      </c>
      <c r="K257">
        <v>0</v>
      </c>
      <c r="L257">
        <v>0</v>
      </c>
      <c r="M257" s="148" t="s">
        <v>83</v>
      </c>
      <c r="N257" s="148" t="s">
        <v>83</v>
      </c>
      <c r="O257" s="148" t="s">
        <v>83</v>
      </c>
      <c r="P257" s="148" t="s">
        <v>83</v>
      </c>
      <c r="Q257" s="148" t="s">
        <v>83</v>
      </c>
      <c r="R257" s="148" t="s">
        <v>783</v>
      </c>
      <c r="S257" s="148" t="s">
        <v>83</v>
      </c>
      <c r="T257">
        <v>0</v>
      </c>
      <c r="U257" s="148" t="s">
        <v>83</v>
      </c>
      <c r="V257" s="148" t="s">
        <v>83</v>
      </c>
      <c r="W257" s="148" t="s">
        <v>83</v>
      </c>
      <c r="X257">
        <v>4</v>
      </c>
      <c r="Y257">
        <v>4</v>
      </c>
      <c r="Z257" s="148" t="s">
        <v>83</v>
      </c>
      <c r="AA257" s="148" t="s">
        <v>83</v>
      </c>
      <c r="AB257" s="148" t="s">
        <v>83</v>
      </c>
      <c r="AC257" s="148" t="s">
        <v>83</v>
      </c>
      <c r="AD257" s="148" t="s">
        <v>83</v>
      </c>
      <c r="AE257">
        <v>0</v>
      </c>
      <c r="AF257" s="148" t="s">
        <v>83</v>
      </c>
      <c r="AG257">
        <v>0</v>
      </c>
      <c r="AH257" s="148" t="s">
        <v>83</v>
      </c>
      <c r="AI257" s="148" t="s">
        <v>83</v>
      </c>
      <c r="AJ257" s="148" t="s">
        <v>83</v>
      </c>
      <c r="AK257" s="148" t="s">
        <v>83</v>
      </c>
      <c r="AL257" s="148" t="s">
        <v>83</v>
      </c>
      <c r="AM257" s="148" t="s">
        <v>83</v>
      </c>
      <c r="AN257" s="148" t="s">
        <v>83</v>
      </c>
      <c r="AO257" s="148" t="s">
        <v>83</v>
      </c>
      <c r="AP257" s="148" t="s">
        <v>83</v>
      </c>
      <c r="AQ257" s="148" t="s">
        <v>83</v>
      </c>
      <c r="AR257" s="148" t="s">
        <v>83</v>
      </c>
      <c r="AS257">
        <v>0</v>
      </c>
      <c r="AT257" s="148" t="s">
        <v>83</v>
      </c>
      <c r="AU257" s="148" t="s">
        <v>83</v>
      </c>
      <c r="AV257">
        <v>0</v>
      </c>
      <c r="AW257">
        <v>0</v>
      </c>
      <c r="AX257" s="148" t="s">
        <v>83</v>
      </c>
    </row>
    <row r="258" spans="1:50" x14ac:dyDescent="0.15">
      <c r="A258">
        <v>1</v>
      </c>
      <c r="B258">
        <v>5</v>
      </c>
      <c r="C258">
        <v>4</v>
      </c>
      <c r="D258">
        <v>5</v>
      </c>
      <c r="E258">
        <v>0</v>
      </c>
      <c r="F258" s="148" t="s">
        <v>83</v>
      </c>
      <c r="G258" s="148" t="s">
        <v>83</v>
      </c>
      <c r="H258">
        <v>232</v>
      </c>
      <c r="I258">
        <v>0</v>
      </c>
      <c r="J258">
        <v>0</v>
      </c>
      <c r="K258">
        <v>0</v>
      </c>
      <c r="L258">
        <v>0</v>
      </c>
      <c r="M258" s="148" t="s">
        <v>83</v>
      </c>
      <c r="N258" s="148" t="s">
        <v>83</v>
      </c>
      <c r="O258" s="148" t="s">
        <v>83</v>
      </c>
      <c r="P258" s="148" t="s">
        <v>83</v>
      </c>
      <c r="Q258" s="148" t="s">
        <v>83</v>
      </c>
      <c r="R258" s="148" t="s">
        <v>784</v>
      </c>
      <c r="S258" s="148" t="s">
        <v>83</v>
      </c>
      <c r="T258">
        <v>0</v>
      </c>
      <c r="U258" s="148" t="s">
        <v>83</v>
      </c>
      <c r="V258" s="148" t="s">
        <v>83</v>
      </c>
      <c r="W258" s="148" t="s">
        <v>83</v>
      </c>
      <c r="X258">
        <v>6</v>
      </c>
      <c r="Y258">
        <v>6</v>
      </c>
      <c r="Z258" s="148" t="s">
        <v>83</v>
      </c>
      <c r="AA258" s="148" t="s">
        <v>83</v>
      </c>
      <c r="AB258" s="148" t="s">
        <v>83</v>
      </c>
      <c r="AC258" s="148" t="s">
        <v>83</v>
      </c>
      <c r="AD258" s="148" t="s">
        <v>83</v>
      </c>
      <c r="AE258">
        <v>0</v>
      </c>
      <c r="AF258" s="148" t="s">
        <v>83</v>
      </c>
      <c r="AG258">
        <v>0</v>
      </c>
      <c r="AH258" s="148" t="s">
        <v>83</v>
      </c>
      <c r="AI258" s="148" t="s">
        <v>83</v>
      </c>
      <c r="AJ258" s="148" t="s">
        <v>83</v>
      </c>
      <c r="AK258" s="148" t="s">
        <v>83</v>
      </c>
      <c r="AL258" s="148" t="s">
        <v>83</v>
      </c>
      <c r="AM258" s="148" t="s">
        <v>83</v>
      </c>
      <c r="AN258" s="148" t="s">
        <v>83</v>
      </c>
      <c r="AO258" s="148" t="s">
        <v>83</v>
      </c>
      <c r="AP258" s="148" t="s">
        <v>83</v>
      </c>
      <c r="AQ258" s="148" t="s">
        <v>83</v>
      </c>
      <c r="AR258" s="148" t="s">
        <v>83</v>
      </c>
      <c r="AS258">
        <v>0</v>
      </c>
      <c r="AT258" s="148" t="s">
        <v>83</v>
      </c>
      <c r="AU258" s="148" t="s">
        <v>83</v>
      </c>
      <c r="AV258">
        <v>0</v>
      </c>
      <c r="AW258">
        <v>0</v>
      </c>
      <c r="AX258" s="148" t="s">
        <v>83</v>
      </c>
    </row>
    <row r="259" spans="1:50" x14ac:dyDescent="0.15">
      <c r="A259">
        <v>1</v>
      </c>
      <c r="B259">
        <v>5</v>
      </c>
      <c r="C259">
        <v>4</v>
      </c>
      <c r="D259">
        <v>6</v>
      </c>
      <c r="E259">
        <v>0</v>
      </c>
      <c r="F259" s="148" t="s">
        <v>83</v>
      </c>
      <c r="G259" s="148" t="s">
        <v>83</v>
      </c>
      <c r="H259">
        <v>106</v>
      </c>
      <c r="I259">
        <v>0</v>
      </c>
      <c r="J259">
        <v>0</v>
      </c>
      <c r="K259">
        <v>0</v>
      </c>
      <c r="L259">
        <v>0</v>
      </c>
      <c r="M259" s="148" t="s">
        <v>83</v>
      </c>
      <c r="N259" s="148" t="s">
        <v>83</v>
      </c>
      <c r="O259" s="148" t="s">
        <v>83</v>
      </c>
      <c r="P259" s="148" t="s">
        <v>83</v>
      </c>
      <c r="Q259" s="148" t="s">
        <v>83</v>
      </c>
      <c r="R259" s="148" t="s">
        <v>785</v>
      </c>
      <c r="S259" s="148" t="s">
        <v>83</v>
      </c>
      <c r="T259">
        <v>0</v>
      </c>
      <c r="U259" s="148" t="s">
        <v>83</v>
      </c>
      <c r="V259" s="148" t="s">
        <v>83</v>
      </c>
      <c r="W259" s="148" t="s">
        <v>83</v>
      </c>
      <c r="X259">
        <v>4</v>
      </c>
      <c r="Y259">
        <v>4</v>
      </c>
      <c r="Z259" s="148" t="s">
        <v>83</v>
      </c>
      <c r="AA259" s="148" t="s">
        <v>83</v>
      </c>
      <c r="AB259" s="148" t="s">
        <v>83</v>
      </c>
      <c r="AC259" s="148" t="s">
        <v>83</v>
      </c>
      <c r="AD259" s="148" t="s">
        <v>83</v>
      </c>
      <c r="AE259">
        <v>0</v>
      </c>
      <c r="AF259" s="148" t="s">
        <v>83</v>
      </c>
      <c r="AG259">
        <v>0</v>
      </c>
      <c r="AH259" s="148" t="s">
        <v>83</v>
      </c>
      <c r="AI259" s="148" t="s">
        <v>83</v>
      </c>
      <c r="AJ259" s="148" t="s">
        <v>83</v>
      </c>
      <c r="AK259" s="148" t="s">
        <v>83</v>
      </c>
      <c r="AL259" s="148" t="s">
        <v>83</v>
      </c>
      <c r="AM259" s="148" t="s">
        <v>83</v>
      </c>
      <c r="AN259" s="148" t="s">
        <v>83</v>
      </c>
      <c r="AO259" s="148" t="s">
        <v>83</v>
      </c>
      <c r="AP259" s="148" t="s">
        <v>83</v>
      </c>
      <c r="AQ259" s="148" t="s">
        <v>83</v>
      </c>
      <c r="AR259" s="148" t="s">
        <v>83</v>
      </c>
      <c r="AS259">
        <v>0</v>
      </c>
      <c r="AT259" s="148" t="s">
        <v>83</v>
      </c>
      <c r="AU259" s="148" t="s">
        <v>83</v>
      </c>
      <c r="AV259">
        <v>0</v>
      </c>
      <c r="AW259">
        <v>0</v>
      </c>
      <c r="AX259" s="148" t="s">
        <v>83</v>
      </c>
    </row>
    <row r="260" spans="1:50" x14ac:dyDescent="0.15">
      <c r="A260">
        <v>1</v>
      </c>
      <c r="B260">
        <v>5</v>
      </c>
      <c r="C260">
        <v>4</v>
      </c>
      <c r="D260">
        <v>7</v>
      </c>
      <c r="E260">
        <v>0</v>
      </c>
      <c r="F260" s="148" t="s">
        <v>83</v>
      </c>
      <c r="G260" s="148" t="s">
        <v>83</v>
      </c>
      <c r="H260">
        <v>256</v>
      </c>
      <c r="I260">
        <v>0</v>
      </c>
      <c r="J260">
        <v>0</v>
      </c>
      <c r="K260">
        <v>0</v>
      </c>
      <c r="L260">
        <v>0</v>
      </c>
      <c r="M260" s="148" t="s">
        <v>83</v>
      </c>
      <c r="N260" s="148" t="s">
        <v>83</v>
      </c>
      <c r="O260" s="148" t="s">
        <v>83</v>
      </c>
      <c r="P260" s="148" t="s">
        <v>83</v>
      </c>
      <c r="Q260" s="148" t="s">
        <v>83</v>
      </c>
      <c r="R260" s="148" t="s">
        <v>786</v>
      </c>
      <c r="S260" s="148" t="s">
        <v>83</v>
      </c>
      <c r="T260">
        <v>0</v>
      </c>
      <c r="U260" s="148" t="s">
        <v>83</v>
      </c>
      <c r="V260" s="148" t="s">
        <v>83</v>
      </c>
      <c r="W260" s="148" t="s">
        <v>83</v>
      </c>
      <c r="X260">
        <v>5</v>
      </c>
      <c r="Y260">
        <v>5</v>
      </c>
      <c r="Z260" s="148" t="s">
        <v>83</v>
      </c>
      <c r="AA260" s="148" t="s">
        <v>83</v>
      </c>
      <c r="AB260" s="148" t="s">
        <v>83</v>
      </c>
      <c r="AC260" s="148" t="s">
        <v>83</v>
      </c>
      <c r="AD260" s="148" t="s">
        <v>83</v>
      </c>
      <c r="AE260">
        <v>0</v>
      </c>
      <c r="AF260" s="148" t="s">
        <v>83</v>
      </c>
      <c r="AG260">
        <v>0</v>
      </c>
      <c r="AH260" s="148" t="s">
        <v>83</v>
      </c>
      <c r="AI260" s="148" t="s">
        <v>83</v>
      </c>
      <c r="AJ260" s="148" t="s">
        <v>83</v>
      </c>
      <c r="AK260" s="148" t="s">
        <v>83</v>
      </c>
      <c r="AL260" s="148" t="s">
        <v>83</v>
      </c>
      <c r="AM260" s="148" t="s">
        <v>83</v>
      </c>
      <c r="AN260" s="148" t="s">
        <v>83</v>
      </c>
      <c r="AO260" s="148" t="s">
        <v>83</v>
      </c>
      <c r="AP260" s="148" t="s">
        <v>83</v>
      </c>
      <c r="AQ260" s="148" t="s">
        <v>83</v>
      </c>
      <c r="AR260" s="148" t="s">
        <v>83</v>
      </c>
      <c r="AS260">
        <v>0</v>
      </c>
      <c r="AT260" s="148" t="s">
        <v>83</v>
      </c>
      <c r="AU260" s="148" t="s">
        <v>83</v>
      </c>
      <c r="AV260">
        <v>0</v>
      </c>
      <c r="AW260">
        <v>0</v>
      </c>
      <c r="AX260" s="148" t="s">
        <v>83</v>
      </c>
    </row>
    <row r="261" spans="1:50" x14ac:dyDescent="0.15">
      <c r="A261">
        <v>1</v>
      </c>
      <c r="B261">
        <v>5</v>
      </c>
      <c r="C261">
        <v>5</v>
      </c>
      <c r="D261">
        <v>1</v>
      </c>
      <c r="E261">
        <v>0</v>
      </c>
      <c r="F261" s="148" t="s">
        <v>83</v>
      </c>
      <c r="G261" s="148" t="s">
        <v>83</v>
      </c>
      <c r="H261">
        <v>40</v>
      </c>
      <c r="I261">
        <v>0</v>
      </c>
      <c r="J261">
        <v>0</v>
      </c>
      <c r="K261">
        <v>0</v>
      </c>
      <c r="L261">
        <v>0</v>
      </c>
      <c r="M261" s="148" t="s">
        <v>83</v>
      </c>
      <c r="N261" s="148" t="s">
        <v>83</v>
      </c>
      <c r="O261" s="148" t="s">
        <v>83</v>
      </c>
      <c r="P261" s="148" t="s">
        <v>83</v>
      </c>
      <c r="Q261" s="148" t="s">
        <v>83</v>
      </c>
      <c r="R261" s="148" t="s">
        <v>787</v>
      </c>
      <c r="S261" s="148" t="s">
        <v>83</v>
      </c>
      <c r="T261">
        <v>0</v>
      </c>
      <c r="U261" s="148" t="s">
        <v>83</v>
      </c>
      <c r="V261" s="148" t="s">
        <v>83</v>
      </c>
      <c r="W261" s="148" t="s">
        <v>83</v>
      </c>
      <c r="X261">
        <v>5</v>
      </c>
      <c r="Y261">
        <v>5</v>
      </c>
      <c r="Z261" s="148" t="s">
        <v>83</v>
      </c>
      <c r="AA261" s="148" t="s">
        <v>83</v>
      </c>
      <c r="AB261" s="148" t="s">
        <v>83</v>
      </c>
      <c r="AC261" s="148" t="s">
        <v>83</v>
      </c>
      <c r="AD261" s="148" t="s">
        <v>83</v>
      </c>
      <c r="AE261">
        <v>0</v>
      </c>
      <c r="AF261" s="148" t="s">
        <v>83</v>
      </c>
      <c r="AG261">
        <v>0</v>
      </c>
      <c r="AH261" s="148" t="s">
        <v>83</v>
      </c>
      <c r="AI261" s="148" t="s">
        <v>83</v>
      </c>
      <c r="AJ261" s="148" t="s">
        <v>83</v>
      </c>
      <c r="AK261" s="148" t="s">
        <v>83</v>
      </c>
      <c r="AL261" s="148" t="s">
        <v>83</v>
      </c>
      <c r="AM261" s="148" t="s">
        <v>83</v>
      </c>
      <c r="AN261" s="148" t="s">
        <v>83</v>
      </c>
      <c r="AO261" s="148" t="s">
        <v>83</v>
      </c>
      <c r="AP261" s="148" t="s">
        <v>83</v>
      </c>
      <c r="AQ261" s="148" t="s">
        <v>83</v>
      </c>
      <c r="AR261" s="148" t="s">
        <v>83</v>
      </c>
      <c r="AS261">
        <v>0</v>
      </c>
      <c r="AT261" s="148" t="s">
        <v>83</v>
      </c>
      <c r="AU261" s="148" t="s">
        <v>83</v>
      </c>
      <c r="AV261">
        <v>0</v>
      </c>
      <c r="AW261">
        <v>0</v>
      </c>
      <c r="AX261" s="148" t="s">
        <v>83</v>
      </c>
    </row>
    <row r="262" spans="1:50" x14ac:dyDescent="0.15">
      <c r="A262">
        <v>1</v>
      </c>
      <c r="B262">
        <v>5</v>
      </c>
      <c r="C262">
        <v>5</v>
      </c>
      <c r="D262">
        <v>2</v>
      </c>
      <c r="E262">
        <v>0</v>
      </c>
      <c r="F262" s="148" t="s">
        <v>83</v>
      </c>
      <c r="G262" s="148" t="s">
        <v>83</v>
      </c>
      <c r="H262">
        <v>43</v>
      </c>
      <c r="I262">
        <v>0</v>
      </c>
      <c r="J262">
        <v>0</v>
      </c>
      <c r="K262">
        <v>0</v>
      </c>
      <c r="L262">
        <v>0</v>
      </c>
      <c r="M262" s="148" t="s">
        <v>83</v>
      </c>
      <c r="N262" s="148" t="s">
        <v>83</v>
      </c>
      <c r="O262" s="148" t="s">
        <v>83</v>
      </c>
      <c r="P262" s="148" t="s">
        <v>83</v>
      </c>
      <c r="Q262" s="148" t="s">
        <v>83</v>
      </c>
      <c r="R262" s="148" t="s">
        <v>788</v>
      </c>
      <c r="S262" s="148" t="s">
        <v>83</v>
      </c>
      <c r="T262">
        <v>0</v>
      </c>
      <c r="U262" s="148" t="s">
        <v>83</v>
      </c>
      <c r="V262" s="148" t="s">
        <v>83</v>
      </c>
      <c r="W262" s="148" t="s">
        <v>83</v>
      </c>
      <c r="X262">
        <v>5</v>
      </c>
      <c r="Y262">
        <v>5</v>
      </c>
      <c r="Z262" s="148" t="s">
        <v>83</v>
      </c>
      <c r="AA262" s="148" t="s">
        <v>83</v>
      </c>
      <c r="AB262" s="148" t="s">
        <v>83</v>
      </c>
      <c r="AC262" s="148" t="s">
        <v>83</v>
      </c>
      <c r="AD262" s="148" t="s">
        <v>83</v>
      </c>
      <c r="AE262">
        <v>0</v>
      </c>
      <c r="AF262" s="148" t="s">
        <v>83</v>
      </c>
      <c r="AG262">
        <v>0</v>
      </c>
      <c r="AH262" s="148" t="s">
        <v>83</v>
      </c>
      <c r="AI262" s="148" t="s">
        <v>83</v>
      </c>
      <c r="AJ262" s="148" t="s">
        <v>83</v>
      </c>
      <c r="AK262" s="148" t="s">
        <v>83</v>
      </c>
      <c r="AL262" s="148" t="s">
        <v>83</v>
      </c>
      <c r="AM262" s="148" t="s">
        <v>83</v>
      </c>
      <c r="AN262" s="148" t="s">
        <v>83</v>
      </c>
      <c r="AO262" s="148" t="s">
        <v>83</v>
      </c>
      <c r="AP262" s="148" t="s">
        <v>83</v>
      </c>
      <c r="AQ262" s="148" t="s">
        <v>83</v>
      </c>
      <c r="AR262" s="148" t="s">
        <v>83</v>
      </c>
      <c r="AS262">
        <v>0</v>
      </c>
      <c r="AT262" s="148" t="s">
        <v>83</v>
      </c>
      <c r="AU262" s="148" t="s">
        <v>83</v>
      </c>
      <c r="AV262">
        <v>0</v>
      </c>
      <c r="AW262">
        <v>0</v>
      </c>
      <c r="AX262" s="148" t="s">
        <v>83</v>
      </c>
    </row>
    <row r="263" spans="1:50" x14ac:dyDescent="0.15">
      <c r="A263">
        <v>1</v>
      </c>
      <c r="B263">
        <v>5</v>
      </c>
      <c r="C263">
        <v>5</v>
      </c>
      <c r="D263">
        <v>3</v>
      </c>
      <c r="E263">
        <v>0</v>
      </c>
      <c r="F263" s="148" t="s">
        <v>83</v>
      </c>
      <c r="G263" s="148" t="s">
        <v>83</v>
      </c>
      <c r="H263">
        <v>248</v>
      </c>
      <c r="I263">
        <v>0</v>
      </c>
      <c r="J263">
        <v>0</v>
      </c>
      <c r="K263">
        <v>0</v>
      </c>
      <c r="L263">
        <v>0</v>
      </c>
      <c r="M263" s="148" t="s">
        <v>83</v>
      </c>
      <c r="N263" s="148" t="s">
        <v>83</v>
      </c>
      <c r="O263" s="148" t="s">
        <v>83</v>
      </c>
      <c r="P263" s="148" t="s">
        <v>83</v>
      </c>
      <c r="Q263" s="148" t="s">
        <v>83</v>
      </c>
      <c r="R263" s="148" t="s">
        <v>789</v>
      </c>
      <c r="S263" s="148" t="s">
        <v>83</v>
      </c>
      <c r="T263">
        <v>0</v>
      </c>
      <c r="U263" s="148" t="s">
        <v>83</v>
      </c>
      <c r="V263" s="148" t="s">
        <v>83</v>
      </c>
      <c r="W263" s="148" t="s">
        <v>83</v>
      </c>
      <c r="X263">
        <v>6</v>
      </c>
      <c r="Y263">
        <v>6</v>
      </c>
      <c r="Z263" s="148" t="s">
        <v>83</v>
      </c>
      <c r="AA263" s="148" t="s">
        <v>83</v>
      </c>
      <c r="AB263" s="148" t="s">
        <v>83</v>
      </c>
      <c r="AC263" s="148" t="s">
        <v>83</v>
      </c>
      <c r="AD263" s="148" t="s">
        <v>83</v>
      </c>
      <c r="AE263">
        <v>0</v>
      </c>
      <c r="AF263" s="148" t="s">
        <v>83</v>
      </c>
      <c r="AG263">
        <v>0</v>
      </c>
      <c r="AH263" s="148" t="s">
        <v>83</v>
      </c>
      <c r="AI263" s="148" t="s">
        <v>83</v>
      </c>
      <c r="AJ263" s="148" t="s">
        <v>83</v>
      </c>
      <c r="AK263" s="148" t="s">
        <v>83</v>
      </c>
      <c r="AL263" s="148" t="s">
        <v>83</v>
      </c>
      <c r="AM263" s="148" t="s">
        <v>83</v>
      </c>
      <c r="AN263" s="148" t="s">
        <v>83</v>
      </c>
      <c r="AO263" s="148" t="s">
        <v>83</v>
      </c>
      <c r="AP263" s="148" t="s">
        <v>83</v>
      </c>
      <c r="AQ263" s="148" t="s">
        <v>83</v>
      </c>
      <c r="AR263" s="148" t="s">
        <v>83</v>
      </c>
      <c r="AS263">
        <v>0</v>
      </c>
      <c r="AT263" s="148" t="s">
        <v>83</v>
      </c>
      <c r="AU263" s="148" t="s">
        <v>83</v>
      </c>
      <c r="AV263">
        <v>0</v>
      </c>
      <c r="AW263">
        <v>0</v>
      </c>
      <c r="AX263" s="148" t="s">
        <v>83</v>
      </c>
    </row>
    <row r="264" spans="1:50" x14ac:dyDescent="0.15">
      <c r="A264">
        <v>1</v>
      </c>
      <c r="B264">
        <v>5</v>
      </c>
      <c r="C264">
        <v>5</v>
      </c>
      <c r="D264">
        <v>4</v>
      </c>
      <c r="E264">
        <v>0</v>
      </c>
      <c r="F264" s="148" t="s">
        <v>83</v>
      </c>
      <c r="G264" s="148" t="s">
        <v>83</v>
      </c>
      <c r="H264">
        <v>107</v>
      </c>
      <c r="I264">
        <v>0</v>
      </c>
      <c r="J264">
        <v>0</v>
      </c>
      <c r="K264">
        <v>0</v>
      </c>
      <c r="L264">
        <v>0</v>
      </c>
      <c r="M264" s="148" t="s">
        <v>83</v>
      </c>
      <c r="N264" s="148" t="s">
        <v>83</v>
      </c>
      <c r="O264" s="148" t="s">
        <v>83</v>
      </c>
      <c r="P264" s="148" t="s">
        <v>83</v>
      </c>
      <c r="Q264" s="148" t="s">
        <v>83</v>
      </c>
      <c r="R264" s="148" t="s">
        <v>790</v>
      </c>
      <c r="S264" s="148" t="s">
        <v>83</v>
      </c>
      <c r="T264">
        <v>0</v>
      </c>
      <c r="U264" s="148" t="s">
        <v>83</v>
      </c>
      <c r="V264" s="148" t="s">
        <v>83</v>
      </c>
      <c r="W264" s="148" t="s">
        <v>83</v>
      </c>
      <c r="X264">
        <v>4</v>
      </c>
      <c r="Y264">
        <v>4</v>
      </c>
      <c r="Z264" s="148" t="s">
        <v>83</v>
      </c>
      <c r="AA264" s="148" t="s">
        <v>83</v>
      </c>
      <c r="AB264" s="148" t="s">
        <v>83</v>
      </c>
      <c r="AC264" s="148" t="s">
        <v>83</v>
      </c>
      <c r="AD264" s="148" t="s">
        <v>83</v>
      </c>
      <c r="AE264">
        <v>0</v>
      </c>
      <c r="AF264" s="148" t="s">
        <v>83</v>
      </c>
      <c r="AG264">
        <v>0</v>
      </c>
      <c r="AH264" s="148" t="s">
        <v>83</v>
      </c>
      <c r="AI264" s="148" t="s">
        <v>83</v>
      </c>
      <c r="AJ264" s="148" t="s">
        <v>83</v>
      </c>
      <c r="AK264" s="148" t="s">
        <v>83</v>
      </c>
      <c r="AL264" s="148" t="s">
        <v>83</v>
      </c>
      <c r="AM264" s="148" t="s">
        <v>83</v>
      </c>
      <c r="AN264" s="148" t="s">
        <v>83</v>
      </c>
      <c r="AO264" s="148" t="s">
        <v>83</v>
      </c>
      <c r="AP264" s="148" t="s">
        <v>83</v>
      </c>
      <c r="AQ264" s="148" t="s">
        <v>83</v>
      </c>
      <c r="AR264" s="148" t="s">
        <v>83</v>
      </c>
      <c r="AS264">
        <v>0</v>
      </c>
      <c r="AT264" s="148" t="s">
        <v>83</v>
      </c>
      <c r="AU264" s="148" t="s">
        <v>83</v>
      </c>
      <c r="AV264">
        <v>0</v>
      </c>
      <c r="AW264">
        <v>0</v>
      </c>
      <c r="AX264" s="148" t="s">
        <v>83</v>
      </c>
    </row>
    <row r="265" spans="1:50" x14ac:dyDescent="0.15">
      <c r="A265">
        <v>1</v>
      </c>
      <c r="B265">
        <v>5</v>
      </c>
      <c r="C265">
        <v>5</v>
      </c>
      <c r="D265">
        <v>5</v>
      </c>
      <c r="E265">
        <v>0</v>
      </c>
      <c r="F265" s="148" t="s">
        <v>83</v>
      </c>
      <c r="G265" s="148" t="s">
        <v>83</v>
      </c>
      <c r="H265">
        <v>81</v>
      </c>
      <c r="I265">
        <v>0</v>
      </c>
      <c r="J265">
        <v>0</v>
      </c>
      <c r="K265">
        <v>0</v>
      </c>
      <c r="L265">
        <v>0</v>
      </c>
      <c r="M265" s="148" t="s">
        <v>83</v>
      </c>
      <c r="N265" s="148" t="s">
        <v>83</v>
      </c>
      <c r="O265" s="148" t="s">
        <v>83</v>
      </c>
      <c r="P265" s="148" t="s">
        <v>83</v>
      </c>
      <c r="Q265" s="148" t="s">
        <v>83</v>
      </c>
      <c r="R265" s="148" t="s">
        <v>791</v>
      </c>
      <c r="S265" s="148" t="s">
        <v>83</v>
      </c>
      <c r="T265">
        <v>0</v>
      </c>
      <c r="U265" s="148" t="s">
        <v>83</v>
      </c>
      <c r="V265" s="148" t="s">
        <v>83</v>
      </c>
      <c r="W265" s="148" t="s">
        <v>83</v>
      </c>
      <c r="X265">
        <v>6</v>
      </c>
      <c r="Y265">
        <v>6</v>
      </c>
      <c r="Z265" s="148" t="s">
        <v>83</v>
      </c>
      <c r="AA265" s="148" t="s">
        <v>83</v>
      </c>
      <c r="AB265" s="148" t="s">
        <v>83</v>
      </c>
      <c r="AC265" s="148" t="s">
        <v>83</v>
      </c>
      <c r="AD265" s="148" t="s">
        <v>83</v>
      </c>
      <c r="AE265">
        <v>0</v>
      </c>
      <c r="AF265" s="148" t="s">
        <v>83</v>
      </c>
      <c r="AG265">
        <v>0</v>
      </c>
      <c r="AH265" s="148" t="s">
        <v>83</v>
      </c>
      <c r="AI265" s="148" t="s">
        <v>83</v>
      </c>
      <c r="AJ265" s="148" t="s">
        <v>83</v>
      </c>
      <c r="AK265" s="148" t="s">
        <v>83</v>
      </c>
      <c r="AL265" s="148" t="s">
        <v>83</v>
      </c>
      <c r="AM265" s="148" t="s">
        <v>83</v>
      </c>
      <c r="AN265" s="148" t="s">
        <v>83</v>
      </c>
      <c r="AO265" s="148" t="s">
        <v>83</v>
      </c>
      <c r="AP265" s="148" t="s">
        <v>83</v>
      </c>
      <c r="AQ265" s="148" t="s">
        <v>83</v>
      </c>
      <c r="AR265" s="148" t="s">
        <v>83</v>
      </c>
      <c r="AS265">
        <v>0</v>
      </c>
      <c r="AT265" s="148" t="s">
        <v>83</v>
      </c>
      <c r="AU265" s="148" t="s">
        <v>83</v>
      </c>
      <c r="AV265">
        <v>0</v>
      </c>
      <c r="AW265">
        <v>0</v>
      </c>
      <c r="AX265" s="148" t="s">
        <v>83</v>
      </c>
    </row>
    <row r="266" spans="1:50" x14ac:dyDescent="0.15">
      <c r="A266">
        <v>1</v>
      </c>
      <c r="B266">
        <v>5</v>
      </c>
      <c r="C266">
        <v>5</v>
      </c>
      <c r="D266">
        <v>6</v>
      </c>
      <c r="E266">
        <v>0</v>
      </c>
      <c r="F266" s="148" t="s">
        <v>83</v>
      </c>
      <c r="G266" s="148" t="s">
        <v>83</v>
      </c>
      <c r="H266">
        <v>126</v>
      </c>
      <c r="I266">
        <v>0</v>
      </c>
      <c r="J266">
        <v>0</v>
      </c>
      <c r="K266">
        <v>0</v>
      </c>
      <c r="L266">
        <v>0</v>
      </c>
      <c r="M266" s="148" t="s">
        <v>83</v>
      </c>
      <c r="N266" s="148" t="s">
        <v>83</v>
      </c>
      <c r="O266" s="148" t="s">
        <v>83</v>
      </c>
      <c r="P266" s="148" t="s">
        <v>83</v>
      </c>
      <c r="Q266" s="148" t="s">
        <v>83</v>
      </c>
      <c r="R266" s="148" t="s">
        <v>792</v>
      </c>
      <c r="S266" s="148" t="s">
        <v>83</v>
      </c>
      <c r="T266">
        <v>0</v>
      </c>
      <c r="U266" s="148" t="s">
        <v>83</v>
      </c>
      <c r="V266" s="148" t="s">
        <v>83</v>
      </c>
      <c r="W266" s="148" t="s">
        <v>83</v>
      </c>
      <c r="X266">
        <v>4</v>
      </c>
      <c r="Y266">
        <v>4</v>
      </c>
      <c r="Z266" s="148" t="s">
        <v>83</v>
      </c>
      <c r="AA266" s="148" t="s">
        <v>83</v>
      </c>
      <c r="AB266" s="148" t="s">
        <v>83</v>
      </c>
      <c r="AC266" s="148" t="s">
        <v>83</v>
      </c>
      <c r="AD266" s="148" t="s">
        <v>83</v>
      </c>
      <c r="AE266">
        <v>0</v>
      </c>
      <c r="AF266" s="148" t="s">
        <v>83</v>
      </c>
      <c r="AG266">
        <v>0</v>
      </c>
      <c r="AH266" s="148" t="s">
        <v>83</v>
      </c>
      <c r="AI266" s="148" t="s">
        <v>83</v>
      </c>
      <c r="AJ266" s="148" t="s">
        <v>83</v>
      </c>
      <c r="AK266" s="148" t="s">
        <v>83</v>
      </c>
      <c r="AL266" s="148" t="s">
        <v>83</v>
      </c>
      <c r="AM266" s="148" t="s">
        <v>83</v>
      </c>
      <c r="AN266" s="148" t="s">
        <v>83</v>
      </c>
      <c r="AO266" s="148" t="s">
        <v>83</v>
      </c>
      <c r="AP266" s="148" t="s">
        <v>83</v>
      </c>
      <c r="AQ266" s="148" t="s">
        <v>83</v>
      </c>
      <c r="AR266" s="148" t="s">
        <v>83</v>
      </c>
      <c r="AS266">
        <v>0</v>
      </c>
      <c r="AT266" s="148" t="s">
        <v>83</v>
      </c>
      <c r="AU266" s="148" t="s">
        <v>83</v>
      </c>
      <c r="AV266">
        <v>0</v>
      </c>
      <c r="AW266">
        <v>0</v>
      </c>
      <c r="AX266" s="148" t="s">
        <v>83</v>
      </c>
    </row>
    <row r="267" spans="1:50" x14ac:dyDescent="0.15">
      <c r="A267">
        <v>1</v>
      </c>
      <c r="B267">
        <v>5</v>
      </c>
      <c r="C267">
        <v>5</v>
      </c>
      <c r="D267">
        <v>7</v>
      </c>
      <c r="E267">
        <v>0</v>
      </c>
      <c r="F267" s="148" t="s">
        <v>83</v>
      </c>
      <c r="G267" s="148" t="s">
        <v>83</v>
      </c>
      <c r="H267">
        <v>206</v>
      </c>
      <c r="I267">
        <v>0</v>
      </c>
      <c r="J267">
        <v>0</v>
      </c>
      <c r="K267">
        <v>0</v>
      </c>
      <c r="L267">
        <v>0</v>
      </c>
      <c r="M267" s="148" t="s">
        <v>83</v>
      </c>
      <c r="N267" s="148" t="s">
        <v>83</v>
      </c>
      <c r="O267" s="148" t="s">
        <v>83</v>
      </c>
      <c r="P267" s="148" t="s">
        <v>83</v>
      </c>
      <c r="Q267" s="148" t="s">
        <v>83</v>
      </c>
      <c r="R267" s="148" t="s">
        <v>793</v>
      </c>
      <c r="S267" s="148" t="s">
        <v>83</v>
      </c>
      <c r="T267">
        <v>0</v>
      </c>
      <c r="U267" s="148" t="s">
        <v>83</v>
      </c>
      <c r="V267" s="148" t="s">
        <v>83</v>
      </c>
      <c r="W267" s="148" t="s">
        <v>83</v>
      </c>
      <c r="X267">
        <v>5</v>
      </c>
      <c r="Y267">
        <v>5</v>
      </c>
      <c r="Z267" s="148" t="s">
        <v>83</v>
      </c>
      <c r="AA267" s="148" t="s">
        <v>83</v>
      </c>
      <c r="AB267" s="148" t="s">
        <v>83</v>
      </c>
      <c r="AC267" s="148" t="s">
        <v>83</v>
      </c>
      <c r="AD267" s="148" t="s">
        <v>83</v>
      </c>
      <c r="AE267">
        <v>0</v>
      </c>
      <c r="AF267" s="148" t="s">
        <v>83</v>
      </c>
      <c r="AG267">
        <v>0</v>
      </c>
      <c r="AH267" s="148" t="s">
        <v>83</v>
      </c>
      <c r="AI267" s="148" t="s">
        <v>83</v>
      </c>
      <c r="AJ267" s="148" t="s">
        <v>83</v>
      </c>
      <c r="AK267" s="148" t="s">
        <v>83</v>
      </c>
      <c r="AL267" s="148" t="s">
        <v>83</v>
      </c>
      <c r="AM267" s="148" t="s">
        <v>83</v>
      </c>
      <c r="AN267" s="148" t="s">
        <v>83</v>
      </c>
      <c r="AO267" s="148" t="s">
        <v>83</v>
      </c>
      <c r="AP267" s="148" t="s">
        <v>83</v>
      </c>
      <c r="AQ267" s="148" t="s">
        <v>83</v>
      </c>
      <c r="AR267" s="148" t="s">
        <v>83</v>
      </c>
      <c r="AS267">
        <v>0</v>
      </c>
      <c r="AT267" s="148" t="s">
        <v>83</v>
      </c>
      <c r="AU267" s="148" t="s">
        <v>83</v>
      </c>
      <c r="AV267">
        <v>0</v>
      </c>
      <c r="AW267">
        <v>0</v>
      </c>
      <c r="AX267" s="148" t="s">
        <v>83</v>
      </c>
    </row>
    <row r="268" spans="1:50" x14ac:dyDescent="0.15">
      <c r="A268">
        <v>1</v>
      </c>
      <c r="B268">
        <v>6</v>
      </c>
      <c r="C268">
        <v>1</v>
      </c>
      <c r="D268">
        <v>1</v>
      </c>
      <c r="E268">
        <v>0</v>
      </c>
      <c r="F268" s="148" t="s">
        <v>83</v>
      </c>
      <c r="G268" s="148" t="s">
        <v>83</v>
      </c>
      <c r="H268">
        <v>0</v>
      </c>
      <c r="I268">
        <v>0</v>
      </c>
      <c r="J268">
        <v>0</v>
      </c>
      <c r="K268">
        <v>0</v>
      </c>
      <c r="L268">
        <v>0</v>
      </c>
      <c r="M268" s="148" t="s">
        <v>83</v>
      </c>
      <c r="N268" s="148" t="s">
        <v>83</v>
      </c>
      <c r="O268" s="148" t="s">
        <v>83</v>
      </c>
      <c r="P268" s="148" t="s">
        <v>83</v>
      </c>
      <c r="Q268" s="148" t="s">
        <v>83</v>
      </c>
      <c r="R268" s="148" t="s">
        <v>83</v>
      </c>
      <c r="S268" s="148" t="s">
        <v>83</v>
      </c>
      <c r="T268">
        <v>0</v>
      </c>
      <c r="U268" s="148" t="s">
        <v>83</v>
      </c>
      <c r="V268" s="148" t="s">
        <v>83</v>
      </c>
      <c r="W268" s="148" t="s">
        <v>83</v>
      </c>
      <c r="X268">
        <v>0</v>
      </c>
      <c r="Y268">
        <v>0</v>
      </c>
      <c r="Z268" s="148" t="s">
        <v>83</v>
      </c>
      <c r="AA268" s="148" t="s">
        <v>83</v>
      </c>
      <c r="AB268" s="148" t="s">
        <v>83</v>
      </c>
      <c r="AC268" s="148" t="s">
        <v>83</v>
      </c>
      <c r="AD268" s="148" t="s">
        <v>83</v>
      </c>
      <c r="AE268">
        <v>0</v>
      </c>
      <c r="AF268" s="148" t="s">
        <v>83</v>
      </c>
      <c r="AG268">
        <v>0</v>
      </c>
      <c r="AH268" s="148" t="s">
        <v>83</v>
      </c>
      <c r="AI268" s="148" t="s">
        <v>83</v>
      </c>
      <c r="AJ268" s="148" t="s">
        <v>83</v>
      </c>
      <c r="AK268" s="148" t="s">
        <v>83</v>
      </c>
      <c r="AL268" s="148" t="s">
        <v>83</v>
      </c>
      <c r="AM268" s="148" t="s">
        <v>83</v>
      </c>
      <c r="AN268" s="148" t="s">
        <v>83</v>
      </c>
      <c r="AO268" s="148" t="s">
        <v>83</v>
      </c>
      <c r="AP268" s="148" t="s">
        <v>83</v>
      </c>
      <c r="AQ268" s="148" t="s">
        <v>83</v>
      </c>
      <c r="AR268" s="148" t="s">
        <v>83</v>
      </c>
      <c r="AS268">
        <v>0</v>
      </c>
      <c r="AT268" s="148" t="s">
        <v>83</v>
      </c>
      <c r="AU268" s="148" t="s">
        <v>83</v>
      </c>
      <c r="AV268">
        <v>0</v>
      </c>
      <c r="AW268">
        <v>0</v>
      </c>
      <c r="AX268" s="148" t="s">
        <v>83</v>
      </c>
    </row>
    <row r="269" spans="1:50" x14ac:dyDescent="0.15">
      <c r="A269">
        <v>1</v>
      </c>
      <c r="B269">
        <v>6</v>
      </c>
      <c r="C269">
        <v>1</v>
      </c>
      <c r="D269">
        <v>2</v>
      </c>
      <c r="E269">
        <v>0</v>
      </c>
      <c r="F269" s="148" t="s">
        <v>83</v>
      </c>
      <c r="G269" s="148" t="s">
        <v>83</v>
      </c>
      <c r="H269">
        <v>0</v>
      </c>
      <c r="I269">
        <v>0</v>
      </c>
      <c r="J269">
        <v>0</v>
      </c>
      <c r="K269">
        <v>0</v>
      </c>
      <c r="L269">
        <v>0</v>
      </c>
      <c r="M269" s="148" t="s">
        <v>83</v>
      </c>
      <c r="N269" s="148" t="s">
        <v>83</v>
      </c>
      <c r="O269" s="148" t="s">
        <v>83</v>
      </c>
      <c r="P269" s="148" t="s">
        <v>83</v>
      </c>
      <c r="Q269" s="148" t="s">
        <v>83</v>
      </c>
      <c r="R269" s="148" t="s">
        <v>83</v>
      </c>
      <c r="S269" s="148" t="s">
        <v>83</v>
      </c>
      <c r="T269">
        <v>0</v>
      </c>
      <c r="U269" s="148" t="s">
        <v>83</v>
      </c>
      <c r="V269" s="148" t="s">
        <v>83</v>
      </c>
      <c r="W269" s="148" t="s">
        <v>83</v>
      </c>
      <c r="X269">
        <v>0</v>
      </c>
      <c r="Y269">
        <v>0</v>
      </c>
      <c r="Z269" s="148" t="s">
        <v>83</v>
      </c>
      <c r="AA269" s="148" t="s">
        <v>83</v>
      </c>
      <c r="AB269" s="148" t="s">
        <v>83</v>
      </c>
      <c r="AC269" s="148" t="s">
        <v>83</v>
      </c>
      <c r="AD269" s="148" t="s">
        <v>83</v>
      </c>
      <c r="AE269">
        <v>0</v>
      </c>
      <c r="AF269" s="148" t="s">
        <v>83</v>
      </c>
      <c r="AG269">
        <v>0</v>
      </c>
      <c r="AH269" s="148" t="s">
        <v>83</v>
      </c>
      <c r="AI269" s="148" t="s">
        <v>83</v>
      </c>
      <c r="AJ269" s="148" t="s">
        <v>83</v>
      </c>
      <c r="AK269" s="148" t="s">
        <v>83</v>
      </c>
      <c r="AL269" s="148" t="s">
        <v>83</v>
      </c>
      <c r="AM269" s="148" t="s">
        <v>83</v>
      </c>
      <c r="AN269" s="148" t="s">
        <v>83</v>
      </c>
      <c r="AO269" s="148" t="s">
        <v>83</v>
      </c>
      <c r="AP269" s="148" t="s">
        <v>83</v>
      </c>
      <c r="AQ269" s="148" t="s">
        <v>83</v>
      </c>
      <c r="AR269" s="148" t="s">
        <v>83</v>
      </c>
      <c r="AS269">
        <v>0</v>
      </c>
      <c r="AT269" s="148" t="s">
        <v>83</v>
      </c>
      <c r="AU269" s="148" t="s">
        <v>83</v>
      </c>
      <c r="AV269">
        <v>0</v>
      </c>
      <c r="AW269">
        <v>0</v>
      </c>
      <c r="AX269" s="148" t="s">
        <v>83</v>
      </c>
    </row>
    <row r="270" spans="1:50" x14ac:dyDescent="0.15">
      <c r="A270">
        <v>1</v>
      </c>
      <c r="B270">
        <v>6</v>
      </c>
      <c r="C270">
        <v>1</v>
      </c>
      <c r="D270">
        <v>3</v>
      </c>
      <c r="E270">
        <v>0</v>
      </c>
      <c r="F270" s="148" t="s">
        <v>83</v>
      </c>
      <c r="G270" s="148" t="s">
        <v>83</v>
      </c>
      <c r="H270">
        <v>274</v>
      </c>
      <c r="I270">
        <v>0</v>
      </c>
      <c r="J270">
        <v>0</v>
      </c>
      <c r="K270">
        <v>0</v>
      </c>
      <c r="L270">
        <v>0</v>
      </c>
      <c r="M270" s="148" t="s">
        <v>83</v>
      </c>
      <c r="N270" s="148" t="s">
        <v>83</v>
      </c>
      <c r="O270" s="148" t="s">
        <v>83</v>
      </c>
      <c r="P270" s="148" t="s">
        <v>83</v>
      </c>
      <c r="Q270" s="148" t="s">
        <v>83</v>
      </c>
      <c r="R270" s="148" t="s">
        <v>794</v>
      </c>
      <c r="S270" s="148" t="s">
        <v>83</v>
      </c>
      <c r="T270">
        <v>0</v>
      </c>
      <c r="U270" s="148" t="s">
        <v>83</v>
      </c>
      <c r="V270" s="148" t="s">
        <v>83</v>
      </c>
      <c r="W270" s="148" t="s">
        <v>83</v>
      </c>
      <c r="X270">
        <v>1</v>
      </c>
      <c r="Y270">
        <v>1</v>
      </c>
      <c r="Z270" s="148" t="s">
        <v>83</v>
      </c>
      <c r="AA270" s="148" t="s">
        <v>83</v>
      </c>
      <c r="AB270" s="148" t="s">
        <v>83</v>
      </c>
      <c r="AC270" s="148" t="s">
        <v>83</v>
      </c>
      <c r="AD270" s="148" t="s">
        <v>83</v>
      </c>
      <c r="AE270">
        <v>0</v>
      </c>
      <c r="AF270" s="148" t="s">
        <v>83</v>
      </c>
      <c r="AG270">
        <v>0</v>
      </c>
      <c r="AH270" s="148" t="s">
        <v>83</v>
      </c>
      <c r="AI270" s="148" t="s">
        <v>83</v>
      </c>
      <c r="AJ270" s="148" t="s">
        <v>83</v>
      </c>
      <c r="AK270" s="148" t="s">
        <v>83</v>
      </c>
      <c r="AL270" s="148" t="s">
        <v>83</v>
      </c>
      <c r="AM270" s="148" t="s">
        <v>83</v>
      </c>
      <c r="AN270" s="148" t="s">
        <v>83</v>
      </c>
      <c r="AO270" s="148" t="s">
        <v>83</v>
      </c>
      <c r="AP270" s="148" t="s">
        <v>83</v>
      </c>
      <c r="AQ270" s="148" t="s">
        <v>83</v>
      </c>
      <c r="AR270" s="148" t="s">
        <v>83</v>
      </c>
      <c r="AS270">
        <v>0</v>
      </c>
      <c r="AT270" s="148" t="s">
        <v>83</v>
      </c>
      <c r="AU270" s="148" t="s">
        <v>83</v>
      </c>
      <c r="AV270">
        <v>0</v>
      </c>
      <c r="AW270">
        <v>0</v>
      </c>
      <c r="AX270" s="148" t="s">
        <v>83</v>
      </c>
    </row>
    <row r="271" spans="1:50" x14ac:dyDescent="0.15">
      <c r="A271">
        <v>1</v>
      </c>
      <c r="B271">
        <v>6</v>
      </c>
      <c r="C271">
        <v>1</v>
      </c>
      <c r="D271">
        <v>4</v>
      </c>
      <c r="E271">
        <v>0</v>
      </c>
      <c r="F271" s="148" t="s">
        <v>83</v>
      </c>
      <c r="G271" s="148" t="s">
        <v>83</v>
      </c>
      <c r="H271">
        <v>102</v>
      </c>
      <c r="I271">
        <v>0</v>
      </c>
      <c r="J271">
        <v>0</v>
      </c>
      <c r="K271">
        <v>0</v>
      </c>
      <c r="L271">
        <v>0</v>
      </c>
      <c r="M271" s="148" t="s">
        <v>83</v>
      </c>
      <c r="N271" s="148" t="s">
        <v>83</v>
      </c>
      <c r="O271" s="148" t="s">
        <v>83</v>
      </c>
      <c r="P271" s="148" t="s">
        <v>83</v>
      </c>
      <c r="Q271" s="148" t="s">
        <v>83</v>
      </c>
      <c r="R271" s="148" t="s">
        <v>795</v>
      </c>
      <c r="S271" s="148" t="s">
        <v>83</v>
      </c>
      <c r="T271">
        <v>0</v>
      </c>
      <c r="U271" s="148" t="s">
        <v>83</v>
      </c>
      <c r="V271" s="148" t="s">
        <v>83</v>
      </c>
      <c r="W271" s="148" t="s">
        <v>83</v>
      </c>
      <c r="X271">
        <v>3</v>
      </c>
      <c r="Y271">
        <v>3</v>
      </c>
      <c r="Z271" s="148" t="s">
        <v>83</v>
      </c>
      <c r="AA271" s="148" t="s">
        <v>83</v>
      </c>
      <c r="AB271" s="148" t="s">
        <v>83</v>
      </c>
      <c r="AC271" s="148" t="s">
        <v>83</v>
      </c>
      <c r="AD271" s="148" t="s">
        <v>83</v>
      </c>
      <c r="AE271">
        <v>0</v>
      </c>
      <c r="AF271" s="148" t="s">
        <v>83</v>
      </c>
      <c r="AG271">
        <v>0</v>
      </c>
      <c r="AH271" s="148" t="s">
        <v>83</v>
      </c>
      <c r="AI271" s="148" t="s">
        <v>83</v>
      </c>
      <c r="AJ271" s="148" t="s">
        <v>83</v>
      </c>
      <c r="AK271" s="148" t="s">
        <v>83</v>
      </c>
      <c r="AL271" s="148" t="s">
        <v>83</v>
      </c>
      <c r="AM271" s="148" t="s">
        <v>83</v>
      </c>
      <c r="AN271" s="148" t="s">
        <v>83</v>
      </c>
      <c r="AO271" s="148" t="s">
        <v>83</v>
      </c>
      <c r="AP271" s="148" t="s">
        <v>83</v>
      </c>
      <c r="AQ271" s="148" t="s">
        <v>83</v>
      </c>
      <c r="AR271" s="148" t="s">
        <v>83</v>
      </c>
      <c r="AS271">
        <v>0</v>
      </c>
      <c r="AT271" s="148" t="s">
        <v>83</v>
      </c>
      <c r="AU271" s="148" t="s">
        <v>83</v>
      </c>
      <c r="AV271">
        <v>0</v>
      </c>
      <c r="AW271">
        <v>0</v>
      </c>
      <c r="AX271" s="148" t="s">
        <v>83</v>
      </c>
    </row>
    <row r="272" spans="1:50" x14ac:dyDescent="0.15">
      <c r="A272">
        <v>1</v>
      </c>
      <c r="B272">
        <v>6</v>
      </c>
      <c r="C272">
        <v>1</v>
      </c>
      <c r="D272">
        <v>5</v>
      </c>
      <c r="E272">
        <v>0</v>
      </c>
      <c r="F272" s="148" t="s">
        <v>83</v>
      </c>
      <c r="G272" s="148" t="s">
        <v>83</v>
      </c>
      <c r="H272">
        <v>289</v>
      </c>
      <c r="I272">
        <v>0</v>
      </c>
      <c r="J272">
        <v>0</v>
      </c>
      <c r="K272">
        <v>0</v>
      </c>
      <c r="L272">
        <v>0</v>
      </c>
      <c r="M272" s="148" t="s">
        <v>83</v>
      </c>
      <c r="N272" s="148" t="s">
        <v>83</v>
      </c>
      <c r="O272" s="148" t="s">
        <v>83</v>
      </c>
      <c r="P272" s="148" t="s">
        <v>83</v>
      </c>
      <c r="Q272" s="148" t="s">
        <v>83</v>
      </c>
      <c r="R272" s="148" t="s">
        <v>796</v>
      </c>
      <c r="S272" s="148" t="s">
        <v>83</v>
      </c>
      <c r="T272">
        <v>0</v>
      </c>
      <c r="U272" s="148" t="s">
        <v>83</v>
      </c>
      <c r="V272" s="148" t="s">
        <v>83</v>
      </c>
      <c r="W272" s="148" t="s">
        <v>83</v>
      </c>
      <c r="X272">
        <v>1</v>
      </c>
      <c r="Y272">
        <v>1</v>
      </c>
      <c r="Z272" s="148" t="s">
        <v>83</v>
      </c>
      <c r="AA272" s="148" t="s">
        <v>83</v>
      </c>
      <c r="AB272" s="148" t="s">
        <v>83</v>
      </c>
      <c r="AC272" s="148" t="s">
        <v>83</v>
      </c>
      <c r="AD272" s="148" t="s">
        <v>83</v>
      </c>
      <c r="AE272">
        <v>0</v>
      </c>
      <c r="AF272" s="148" t="s">
        <v>83</v>
      </c>
      <c r="AG272">
        <v>0</v>
      </c>
      <c r="AH272" s="148" t="s">
        <v>83</v>
      </c>
      <c r="AI272" s="148" t="s">
        <v>83</v>
      </c>
      <c r="AJ272" s="148" t="s">
        <v>83</v>
      </c>
      <c r="AK272" s="148" t="s">
        <v>83</v>
      </c>
      <c r="AL272" s="148" t="s">
        <v>83</v>
      </c>
      <c r="AM272" s="148" t="s">
        <v>83</v>
      </c>
      <c r="AN272" s="148" t="s">
        <v>83</v>
      </c>
      <c r="AO272" s="148" t="s">
        <v>83</v>
      </c>
      <c r="AP272" s="148" t="s">
        <v>83</v>
      </c>
      <c r="AQ272" s="148" t="s">
        <v>83</v>
      </c>
      <c r="AR272" s="148" t="s">
        <v>83</v>
      </c>
      <c r="AS272">
        <v>0</v>
      </c>
      <c r="AT272" s="148" t="s">
        <v>83</v>
      </c>
      <c r="AU272" s="148" t="s">
        <v>83</v>
      </c>
      <c r="AV272">
        <v>0</v>
      </c>
      <c r="AW272">
        <v>0</v>
      </c>
      <c r="AX272" s="148" t="s">
        <v>83</v>
      </c>
    </row>
    <row r="273" spans="1:50" x14ac:dyDescent="0.15">
      <c r="A273">
        <v>1</v>
      </c>
      <c r="B273">
        <v>6</v>
      </c>
      <c r="C273">
        <v>1</v>
      </c>
      <c r="D273">
        <v>6</v>
      </c>
      <c r="E273">
        <v>0</v>
      </c>
      <c r="F273" s="148" t="s">
        <v>83</v>
      </c>
      <c r="G273" s="148" t="s">
        <v>83</v>
      </c>
      <c r="H273">
        <v>0</v>
      </c>
      <c r="I273">
        <v>0</v>
      </c>
      <c r="J273">
        <v>0</v>
      </c>
      <c r="K273">
        <v>0</v>
      </c>
      <c r="L273">
        <v>0</v>
      </c>
      <c r="M273" s="148" t="s">
        <v>83</v>
      </c>
      <c r="N273" s="148" t="s">
        <v>83</v>
      </c>
      <c r="O273" s="148" t="s">
        <v>83</v>
      </c>
      <c r="P273" s="148" t="s">
        <v>83</v>
      </c>
      <c r="Q273" s="148" t="s">
        <v>83</v>
      </c>
      <c r="R273" s="148" t="s">
        <v>83</v>
      </c>
      <c r="S273" s="148" t="s">
        <v>83</v>
      </c>
      <c r="T273">
        <v>0</v>
      </c>
      <c r="U273" s="148" t="s">
        <v>83</v>
      </c>
      <c r="V273" s="148" t="s">
        <v>83</v>
      </c>
      <c r="W273" s="148" t="s">
        <v>83</v>
      </c>
      <c r="X273">
        <v>0</v>
      </c>
      <c r="Y273">
        <v>0</v>
      </c>
      <c r="Z273" s="148" t="s">
        <v>83</v>
      </c>
      <c r="AA273" s="148" t="s">
        <v>83</v>
      </c>
      <c r="AB273" s="148" t="s">
        <v>83</v>
      </c>
      <c r="AC273" s="148" t="s">
        <v>83</v>
      </c>
      <c r="AD273" s="148" t="s">
        <v>83</v>
      </c>
      <c r="AE273">
        <v>0</v>
      </c>
      <c r="AF273" s="148" t="s">
        <v>83</v>
      </c>
      <c r="AG273">
        <v>0</v>
      </c>
      <c r="AH273" s="148" t="s">
        <v>83</v>
      </c>
      <c r="AI273" s="148" t="s">
        <v>83</v>
      </c>
      <c r="AJ273" s="148" t="s">
        <v>83</v>
      </c>
      <c r="AK273" s="148" t="s">
        <v>83</v>
      </c>
      <c r="AL273" s="148" t="s">
        <v>83</v>
      </c>
      <c r="AM273" s="148" t="s">
        <v>83</v>
      </c>
      <c r="AN273" s="148" t="s">
        <v>83</v>
      </c>
      <c r="AO273" s="148" t="s">
        <v>83</v>
      </c>
      <c r="AP273" s="148" t="s">
        <v>83</v>
      </c>
      <c r="AQ273" s="148" t="s">
        <v>83</v>
      </c>
      <c r="AR273" s="148" t="s">
        <v>83</v>
      </c>
      <c r="AS273">
        <v>0</v>
      </c>
      <c r="AT273" s="148" t="s">
        <v>83</v>
      </c>
      <c r="AU273" s="148" t="s">
        <v>83</v>
      </c>
      <c r="AV273">
        <v>0</v>
      </c>
      <c r="AW273">
        <v>0</v>
      </c>
      <c r="AX273" s="148" t="s">
        <v>83</v>
      </c>
    </row>
    <row r="274" spans="1:50" x14ac:dyDescent="0.15">
      <c r="A274">
        <v>1</v>
      </c>
      <c r="B274">
        <v>6</v>
      </c>
      <c r="C274">
        <v>1</v>
      </c>
      <c r="D274">
        <v>7</v>
      </c>
      <c r="E274">
        <v>0</v>
      </c>
      <c r="F274" s="148" t="s">
        <v>83</v>
      </c>
      <c r="G274" s="148" t="s">
        <v>83</v>
      </c>
      <c r="H274">
        <v>0</v>
      </c>
      <c r="I274">
        <v>0</v>
      </c>
      <c r="J274">
        <v>0</v>
      </c>
      <c r="K274">
        <v>0</v>
      </c>
      <c r="L274">
        <v>0</v>
      </c>
      <c r="M274" s="148" t="s">
        <v>83</v>
      </c>
      <c r="N274" s="148" t="s">
        <v>83</v>
      </c>
      <c r="O274" s="148" t="s">
        <v>83</v>
      </c>
      <c r="P274" s="148" t="s">
        <v>83</v>
      </c>
      <c r="Q274" s="148" t="s">
        <v>83</v>
      </c>
      <c r="R274" s="148" t="s">
        <v>83</v>
      </c>
      <c r="S274" s="148" t="s">
        <v>83</v>
      </c>
      <c r="T274">
        <v>0</v>
      </c>
      <c r="U274" s="148" t="s">
        <v>83</v>
      </c>
      <c r="V274" s="148" t="s">
        <v>83</v>
      </c>
      <c r="W274" s="148" t="s">
        <v>83</v>
      </c>
      <c r="X274">
        <v>0</v>
      </c>
      <c r="Y274">
        <v>0</v>
      </c>
      <c r="Z274" s="148" t="s">
        <v>83</v>
      </c>
      <c r="AA274" s="148" t="s">
        <v>83</v>
      </c>
      <c r="AB274" s="148" t="s">
        <v>83</v>
      </c>
      <c r="AC274" s="148" t="s">
        <v>83</v>
      </c>
      <c r="AD274" s="148" t="s">
        <v>83</v>
      </c>
      <c r="AE274">
        <v>0</v>
      </c>
      <c r="AF274" s="148" t="s">
        <v>83</v>
      </c>
      <c r="AG274">
        <v>0</v>
      </c>
      <c r="AH274" s="148" t="s">
        <v>83</v>
      </c>
      <c r="AI274" s="148" t="s">
        <v>83</v>
      </c>
      <c r="AJ274" s="148" t="s">
        <v>83</v>
      </c>
      <c r="AK274" s="148" t="s">
        <v>83</v>
      </c>
      <c r="AL274" s="148" t="s">
        <v>83</v>
      </c>
      <c r="AM274" s="148" t="s">
        <v>83</v>
      </c>
      <c r="AN274" s="148" t="s">
        <v>83</v>
      </c>
      <c r="AO274" s="148" t="s">
        <v>83</v>
      </c>
      <c r="AP274" s="148" t="s">
        <v>83</v>
      </c>
      <c r="AQ274" s="148" t="s">
        <v>83</v>
      </c>
      <c r="AR274" s="148" t="s">
        <v>83</v>
      </c>
      <c r="AS274">
        <v>0</v>
      </c>
      <c r="AT274" s="148" t="s">
        <v>83</v>
      </c>
      <c r="AU274" s="148" t="s">
        <v>83</v>
      </c>
      <c r="AV274">
        <v>0</v>
      </c>
      <c r="AW274">
        <v>0</v>
      </c>
      <c r="AX274" s="148" t="s">
        <v>83</v>
      </c>
    </row>
    <row r="275" spans="1:50" x14ac:dyDescent="0.15">
      <c r="A275">
        <v>1</v>
      </c>
      <c r="B275">
        <v>6</v>
      </c>
      <c r="C275">
        <v>2</v>
      </c>
      <c r="D275">
        <v>1</v>
      </c>
      <c r="E275">
        <v>0</v>
      </c>
      <c r="F275" s="148" t="s">
        <v>83</v>
      </c>
      <c r="G275" s="148" t="s">
        <v>83</v>
      </c>
      <c r="H275">
        <v>0</v>
      </c>
      <c r="I275">
        <v>0</v>
      </c>
      <c r="J275">
        <v>0</v>
      </c>
      <c r="K275">
        <v>0</v>
      </c>
      <c r="L275">
        <v>0</v>
      </c>
      <c r="M275" s="148" t="s">
        <v>83</v>
      </c>
      <c r="N275" s="148" t="s">
        <v>83</v>
      </c>
      <c r="O275" s="148" t="s">
        <v>83</v>
      </c>
      <c r="P275" s="148" t="s">
        <v>83</v>
      </c>
      <c r="Q275" s="148" t="s">
        <v>83</v>
      </c>
      <c r="R275" s="148" t="s">
        <v>83</v>
      </c>
      <c r="S275" s="148" t="s">
        <v>83</v>
      </c>
      <c r="T275">
        <v>0</v>
      </c>
      <c r="U275" s="148" t="s">
        <v>83</v>
      </c>
      <c r="V275" s="148" t="s">
        <v>83</v>
      </c>
      <c r="W275" s="148" t="s">
        <v>83</v>
      </c>
      <c r="X275">
        <v>0</v>
      </c>
      <c r="Y275">
        <v>0</v>
      </c>
      <c r="Z275" s="148" t="s">
        <v>83</v>
      </c>
      <c r="AA275" s="148" t="s">
        <v>83</v>
      </c>
      <c r="AB275" s="148" t="s">
        <v>83</v>
      </c>
      <c r="AC275" s="148" t="s">
        <v>83</v>
      </c>
      <c r="AD275" s="148" t="s">
        <v>83</v>
      </c>
      <c r="AE275">
        <v>0</v>
      </c>
      <c r="AF275" s="148" t="s">
        <v>83</v>
      </c>
      <c r="AG275">
        <v>0</v>
      </c>
      <c r="AH275" s="148" t="s">
        <v>83</v>
      </c>
      <c r="AI275" s="148" t="s">
        <v>83</v>
      </c>
      <c r="AJ275" s="148" t="s">
        <v>83</v>
      </c>
      <c r="AK275" s="148" t="s">
        <v>83</v>
      </c>
      <c r="AL275" s="148" t="s">
        <v>83</v>
      </c>
      <c r="AM275" s="148" t="s">
        <v>83</v>
      </c>
      <c r="AN275" s="148" t="s">
        <v>83</v>
      </c>
      <c r="AO275" s="148" t="s">
        <v>83</v>
      </c>
      <c r="AP275" s="148" t="s">
        <v>83</v>
      </c>
      <c r="AQ275" s="148" t="s">
        <v>83</v>
      </c>
      <c r="AR275" s="148" t="s">
        <v>83</v>
      </c>
      <c r="AS275">
        <v>0</v>
      </c>
      <c r="AT275" s="148" t="s">
        <v>83</v>
      </c>
      <c r="AU275" s="148" t="s">
        <v>83</v>
      </c>
      <c r="AV275">
        <v>0</v>
      </c>
      <c r="AW275">
        <v>0</v>
      </c>
      <c r="AX275" s="148" t="s">
        <v>83</v>
      </c>
    </row>
    <row r="276" spans="1:50" x14ac:dyDescent="0.15">
      <c r="A276">
        <v>1</v>
      </c>
      <c r="B276">
        <v>6</v>
      </c>
      <c r="C276">
        <v>2</v>
      </c>
      <c r="D276">
        <v>2</v>
      </c>
      <c r="E276">
        <v>0</v>
      </c>
      <c r="F276" s="148" t="s">
        <v>83</v>
      </c>
      <c r="G276" s="148" t="s">
        <v>83</v>
      </c>
      <c r="H276">
        <v>201</v>
      </c>
      <c r="I276">
        <v>0</v>
      </c>
      <c r="J276">
        <v>0</v>
      </c>
      <c r="K276">
        <v>0</v>
      </c>
      <c r="L276">
        <v>0</v>
      </c>
      <c r="M276" s="148" t="s">
        <v>83</v>
      </c>
      <c r="N276" s="148" t="s">
        <v>83</v>
      </c>
      <c r="O276" s="148" t="s">
        <v>83</v>
      </c>
      <c r="P276" s="148" t="s">
        <v>83</v>
      </c>
      <c r="Q276" s="148" t="s">
        <v>83</v>
      </c>
      <c r="R276" s="148" t="s">
        <v>797</v>
      </c>
      <c r="S276" s="148" t="s">
        <v>83</v>
      </c>
      <c r="T276">
        <v>0</v>
      </c>
      <c r="U276" s="148" t="s">
        <v>83</v>
      </c>
      <c r="V276" s="148" t="s">
        <v>83</v>
      </c>
      <c r="W276" s="148" t="s">
        <v>83</v>
      </c>
      <c r="X276">
        <v>2</v>
      </c>
      <c r="Y276">
        <v>2</v>
      </c>
      <c r="Z276" s="148" t="s">
        <v>83</v>
      </c>
      <c r="AA276" s="148" t="s">
        <v>83</v>
      </c>
      <c r="AB276" s="148" t="s">
        <v>83</v>
      </c>
      <c r="AC276" s="148" t="s">
        <v>83</v>
      </c>
      <c r="AD276" s="148" t="s">
        <v>83</v>
      </c>
      <c r="AE276">
        <v>0</v>
      </c>
      <c r="AF276" s="148" t="s">
        <v>83</v>
      </c>
      <c r="AG276">
        <v>0</v>
      </c>
      <c r="AH276" s="148" t="s">
        <v>83</v>
      </c>
      <c r="AI276" s="148" t="s">
        <v>83</v>
      </c>
      <c r="AJ276" s="148" t="s">
        <v>83</v>
      </c>
      <c r="AK276" s="148" t="s">
        <v>83</v>
      </c>
      <c r="AL276" s="148" t="s">
        <v>83</v>
      </c>
      <c r="AM276" s="148" t="s">
        <v>83</v>
      </c>
      <c r="AN276" s="148" t="s">
        <v>83</v>
      </c>
      <c r="AO276" s="148" t="s">
        <v>83</v>
      </c>
      <c r="AP276" s="148" t="s">
        <v>83</v>
      </c>
      <c r="AQ276" s="148" t="s">
        <v>83</v>
      </c>
      <c r="AR276" s="148" t="s">
        <v>83</v>
      </c>
      <c r="AS276">
        <v>0</v>
      </c>
      <c r="AT276" s="148" t="s">
        <v>83</v>
      </c>
      <c r="AU276" s="148" t="s">
        <v>83</v>
      </c>
      <c r="AV276">
        <v>0</v>
      </c>
      <c r="AW276">
        <v>0</v>
      </c>
      <c r="AX276" s="148" t="s">
        <v>83</v>
      </c>
    </row>
    <row r="277" spans="1:50" x14ac:dyDescent="0.15">
      <c r="A277">
        <v>1</v>
      </c>
      <c r="B277">
        <v>6</v>
      </c>
      <c r="C277">
        <v>2</v>
      </c>
      <c r="D277">
        <v>3</v>
      </c>
      <c r="E277">
        <v>0</v>
      </c>
      <c r="F277" s="148" t="s">
        <v>83</v>
      </c>
      <c r="G277" s="148" t="s">
        <v>83</v>
      </c>
      <c r="H277">
        <v>230</v>
      </c>
      <c r="I277">
        <v>0</v>
      </c>
      <c r="J277">
        <v>0</v>
      </c>
      <c r="K277">
        <v>0</v>
      </c>
      <c r="L277">
        <v>0</v>
      </c>
      <c r="M277" s="148" t="s">
        <v>83</v>
      </c>
      <c r="N277" s="148" t="s">
        <v>83</v>
      </c>
      <c r="O277" s="148" t="s">
        <v>83</v>
      </c>
      <c r="P277" s="148" t="s">
        <v>83</v>
      </c>
      <c r="Q277" s="148" t="s">
        <v>83</v>
      </c>
      <c r="R277" s="148" t="s">
        <v>798</v>
      </c>
      <c r="S277" s="148" t="s">
        <v>83</v>
      </c>
      <c r="T277">
        <v>0</v>
      </c>
      <c r="U277" s="148" t="s">
        <v>83</v>
      </c>
      <c r="V277" s="148" t="s">
        <v>83</v>
      </c>
      <c r="W277" s="148" t="s">
        <v>83</v>
      </c>
      <c r="X277">
        <v>4</v>
      </c>
      <c r="Y277">
        <v>4</v>
      </c>
      <c r="Z277" s="148" t="s">
        <v>83</v>
      </c>
      <c r="AA277" s="148" t="s">
        <v>83</v>
      </c>
      <c r="AB277" s="148" t="s">
        <v>83</v>
      </c>
      <c r="AC277" s="148" t="s">
        <v>83</v>
      </c>
      <c r="AD277" s="148" t="s">
        <v>83</v>
      </c>
      <c r="AE277">
        <v>0</v>
      </c>
      <c r="AF277" s="148" t="s">
        <v>83</v>
      </c>
      <c r="AG277">
        <v>0</v>
      </c>
      <c r="AH277" s="148" t="s">
        <v>83</v>
      </c>
      <c r="AI277" s="148" t="s">
        <v>83</v>
      </c>
      <c r="AJ277" s="148" t="s">
        <v>83</v>
      </c>
      <c r="AK277" s="148" t="s">
        <v>83</v>
      </c>
      <c r="AL277" s="148" t="s">
        <v>83</v>
      </c>
      <c r="AM277" s="148" t="s">
        <v>83</v>
      </c>
      <c r="AN277" s="148" t="s">
        <v>83</v>
      </c>
      <c r="AO277" s="148" t="s">
        <v>83</v>
      </c>
      <c r="AP277" s="148" t="s">
        <v>83</v>
      </c>
      <c r="AQ277" s="148" t="s">
        <v>83</v>
      </c>
      <c r="AR277" s="148" t="s">
        <v>83</v>
      </c>
      <c r="AS277">
        <v>0</v>
      </c>
      <c r="AT277" s="148" t="s">
        <v>83</v>
      </c>
      <c r="AU277" s="148" t="s">
        <v>83</v>
      </c>
      <c r="AV277">
        <v>0</v>
      </c>
      <c r="AW277">
        <v>0</v>
      </c>
      <c r="AX277" s="148" t="s">
        <v>83</v>
      </c>
    </row>
    <row r="278" spans="1:50" x14ac:dyDescent="0.15">
      <c r="A278">
        <v>1</v>
      </c>
      <c r="B278">
        <v>6</v>
      </c>
      <c r="C278">
        <v>2</v>
      </c>
      <c r="D278">
        <v>4</v>
      </c>
      <c r="E278">
        <v>0</v>
      </c>
      <c r="F278" s="148" t="s">
        <v>83</v>
      </c>
      <c r="G278" s="148" t="s">
        <v>83</v>
      </c>
      <c r="H278">
        <v>8</v>
      </c>
      <c r="I278">
        <v>0</v>
      </c>
      <c r="J278">
        <v>0</v>
      </c>
      <c r="K278">
        <v>0</v>
      </c>
      <c r="L278">
        <v>0</v>
      </c>
      <c r="M278" s="148" t="s">
        <v>83</v>
      </c>
      <c r="N278" s="148" t="s">
        <v>83</v>
      </c>
      <c r="O278" s="148" t="s">
        <v>83</v>
      </c>
      <c r="P278" s="148" t="s">
        <v>83</v>
      </c>
      <c r="Q278" s="148" t="s">
        <v>83</v>
      </c>
      <c r="R278" s="148" t="s">
        <v>799</v>
      </c>
      <c r="S278" s="148" t="s">
        <v>83</v>
      </c>
      <c r="T278">
        <v>0</v>
      </c>
      <c r="U278" s="148" t="s">
        <v>83</v>
      </c>
      <c r="V278" s="148" t="s">
        <v>83</v>
      </c>
      <c r="W278" s="148" t="s">
        <v>83</v>
      </c>
      <c r="X278">
        <v>4</v>
      </c>
      <c r="Y278">
        <v>4</v>
      </c>
      <c r="Z278" s="148" t="s">
        <v>83</v>
      </c>
      <c r="AA278" s="148" t="s">
        <v>83</v>
      </c>
      <c r="AB278" s="148" t="s">
        <v>83</v>
      </c>
      <c r="AC278" s="148" t="s">
        <v>83</v>
      </c>
      <c r="AD278" s="148" t="s">
        <v>83</v>
      </c>
      <c r="AE278">
        <v>0</v>
      </c>
      <c r="AF278" s="148" t="s">
        <v>83</v>
      </c>
      <c r="AG278">
        <v>0</v>
      </c>
      <c r="AH278" s="148" t="s">
        <v>83</v>
      </c>
      <c r="AI278" s="148" t="s">
        <v>83</v>
      </c>
      <c r="AJ278" s="148" t="s">
        <v>83</v>
      </c>
      <c r="AK278" s="148" t="s">
        <v>83</v>
      </c>
      <c r="AL278" s="148" t="s">
        <v>83</v>
      </c>
      <c r="AM278" s="148" t="s">
        <v>83</v>
      </c>
      <c r="AN278" s="148" t="s">
        <v>83</v>
      </c>
      <c r="AO278" s="148" t="s">
        <v>83</v>
      </c>
      <c r="AP278" s="148" t="s">
        <v>83</v>
      </c>
      <c r="AQ278" s="148" t="s">
        <v>83</v>
      </c>
      <c r="AR278" s="148" t="s">
        <v>83</v>
      </c>
      <c r="AS278">
        <v>0</v>
      </c>
      <c r="AT278" s="148" t="s">
        <v>83</v>
      </c>
      <c r="AU278" s="148" t="s">
        <v>83</v>
      </c>
      <c r="AV278">
        <v>0</v>
      </c>
      <c r="AW278">
        <v>0</v>
      </c>
      <c r="AX278" s="148" t="s">
        <v>83</v>
      </c>
    </row>
    <row r="279" spans="1:50" x14ac:dyDescent="0.15">
      <c r="A279">
        <v>1</v>
      </c>
      <c r="B279">
        <v>6</v>
      </c>
      <c r="C279">
        <v>2</v>
      </c>
      <c r="D279">
        <v>5</v>
      </c>
      <c r="E279">
        <v>0</v>
      </c>
      <c r="F279" s="148" t="s">
        <v>83</v>
      </c>
      <c r="G279" s="148" t="s">
        <v>83</v>
      </c>
      <c r="H279">
        <v>315</v>
      </c>
      <c r="I279">
        <v>0</v>
      </c>
      <c r="J279">
        <v>0</v>
      </c>
      <c r="K279">
        <v>0</v>
      </c>
      <c r="L279">
        <v>0</v>
      </c>
      <c r="M279" s="148" t="s">
        <v>83</v>
      </c>
      <c r="N279" s="148" t="s">
        <v>83</v>
      </c>
      <c r="O279" s="148" t="s">
        <v>83</v>
      </c>
      <c r="P279" s="148" t="s">
        <v>83</v>
      </c>
      <c r="Q279" s="148" t="s">
        <v>83</v>
      </c>
      <c r="R279" s="148" t="s">
        <v>800</v>
      </c>
      <c r="S279" s="148" t="s">
        <v>83</v>
      </c>
      <c r="T279">
        <v>0</v>
      </c>
      <c r="U279" s="148" t="s">
        <v>83</v>
      </c>
      <c r="V279" s="148" t="s">
        <v>83</v>
      </c>
      <c r="W279" s="148" t="s">
        <v>83</v>
      </c>
      <c r="X279">
        <v>5</v>
      </c>
      <c r="Y279">
        <v>5</v>
      </c>
      <c r="Z279" s="148" t="s">
        <v>83</v>
      </c>
      <c r="AA279" s="148" t="s">
        <v>83</v>
      </c>
      <c r="AB279" s="148" t="s">
        <v>83</v>
      </c>
      <c r="AC279" s="148" t="s">
        <v>83</v>
      </c>
      <c r="AD279" s="148" t="s">
        <v>83</v>
      </c>
      <c r="AE279">
        <v>0</v>
      </c>
      <c r="AF279" s="148" t="s">
        <v>83</v>
      </c>
      <c r="AG279">
        <v>0</v>
      </c>
      <c r="AH279" s="148" t="s">
        <v>83</v>
      </c>
      <c r="AI279" s="148" t="s">
        <v>83</v>
      </c>
      <c r="AJ279" s="148" t="s">
        <v>83</v>
      </c>
      <c r="AK279" s="148" t="s">
        <v>83</v>
      </c>
      <c r="AL279" s="148" t="s">
        <v>83</v>
      </c>
      <c r="AM279" s="148" t="s">
        <v>83</v>
      </c>
      <c r="AN279" s="148" t="s">
        <v>83</v>
      </c>
      <c r="AO279" s="148" t="s">
        <v>83</v>
      </c>
      <c r="AP279" s="148" t="s">
        <v>83</v>
      </c>
      <c r="AQ279" s="148" t="s">
        <v>83</v>
      </c>
      <c r="AR279" s="148" t="s">
        <v>83</v>
      </c>
      <c r="AS279">
        <v>0</v>
      </c>
      <c r="AT279" s="148" t="s">
        <v>83</v>
      </c>
      <c r="AU279" s="148" t="s">
        <v>83</v>
      </c>
      <c r="AV279">
        <v>0</v>
      </c>
      <c r="AW279">
        <v>0</v>
      </c>
      <c r="AX279" s="148" t="s">
        <v>83</v>
      </c>
    </row>
    <row r="280" spans="1:50" x14ac:dyDescent="0.15">
      <c r="A280">
        <v>1</v>
      </c>
      <c r="B280">
        <v>6</v>
      </c>
      <c r="C280">
        <v>2</v>
      </c>
      <c r="D280">
        <v>6</v>
      </c>
      <c r="E280">
        <v>0</v>
      </c>
      <c r="F280" s="148" t="s">
        <v>83</v>
      </c>
      <c r="G280" s="148" t="s">
        <v>83</v>
      </c>
      <c r="H280">
        <v>317</v>
      </c>
      <c r="I280">
        <v>0</v>
      </c>
      <c r="J280">
        <v>0</v>
      </c>
      <c r="K280">
        <v>0</v>
      </c>
      <c r="L280">
        <v>0</v>
      </c>
      <c r="M280" s="148" t="s">
        <v>83</v>
      </c>
      <c r="N280" s="148" t="s">
        <v>83</v>
      </c>
      <c r="O280" s="148" t="s">
        <v>83</v>
      </c>
      <c r="P280" s="148" t="s">
        <v>83</v>
      </c>
      <c r="Q280" s="148" t="s">
        <v>83</v>
      </c>
      <c r="R280" s="148" t="s">
        <v>801</v>
      </c>
      <c r="S280" s="148" t="s">
        <v>83</v>
      </c>
      <c r="T280">
        <v>0</v>
      </c>
      <c r="U280" s="148" t="s">
        <v>83</v>
      </c>
      <c r="V280" s="148" t="s">
        <v>83</v>
      </c>
      <c r="W280" s="148" t="s">
        <v>83</v>
      </c>
      <c r="X280">
        <v>4</v>
      </c>
      <c r="Y280">
        <v>4</v>
      </c>
      <c r="Z280" s="148" t="s">
        <v>83</v>
      </c>
      <c r="AA280" s="148" t="s">
        <v>83</v>
      </c>
      <c r="AB280" s="148" t="s">
        <v>83</v>
      </c>
      <c r="AC280" s="148" t="s">
        <v>83</v>
      </c>
      <c r="AD280" s="148" t="s">
        <v>83</v>
      </c>
      <c r="AE280">
        <v>0</v>
      </c>
      <c r="AF280" s="148" t="s">
        <v>83</v>
      </c>
      <c r="AG280">
        <v>0</v>
      </c>
      <c r="AH280" s="148" t="s">
        <v>83</v>
      </c>
      <c r="AI280" s="148" t="s">
        <v>83</v>
      </c>
      <c r="AJ280" s="148" t="s">
        <v>83</v>
      </c>
      <c r="AK280" s="148" t="s">
        <v>83</v>
      </c>
      <c r="AL280" s="148" t="s">
        <v>83</v>
      </c>
      <c r="AM280" s="148" t="s">
        <v>83</v>
      </c>
      <c r="AN280" s="148" t="s">
        <v>83</v>
      </c>
      <c r="AO280" s="148" t="s">
        <v>83</v>
      </c>
      <c r="AP280" s="148" t="s">
        <v>83</v>
      </c>
      <c r="AQ280" s="148" t="s">
        <v>83</v>
      </c>
      <c r="AR280" s="148" t="s">
        <v>83</v>
      </c>
      <c r="AS280">
        <v>0</v>
      </c>
      <c r="AT280" s="148" t="s">
        <v>83</v>
      </c>
      <c r="AU280" s="148" t="s">
        <v>83</v>
      </c>
      <c r="AV280">
        <v>0</v>
      </c>
      <c r="AW280">
        <v>0</v>
      </c>
      <c r="AX280" s="148" t="s">
        <v>83</v>
      </c>
    </row>
    <row r="281" spans="1:50" x14ac:dyDescent="0.15">
      <c r="A281">
        <v>1</v>
      </c>
      <c r="B281">
        <v>6</v>
      </c>
      <c r="C281">
        <v>2</v>
      </c>
      <c r="D281">
        <v>7</v>
      </c>
      <c r="E281">
        <v>0</v>
      </c>
      <c r="F281" s="148" t="s">
        <v>83</v>
      </c>
      <c r="G281" s="148" t="s">
        <v>83</v>
      </c>
      <c r="H281">
        <v>0</v>
      </c>
      <c r="I281">
        <v>0</v>
      </c>
      <c r="J281">
        <v>0</v>
      </c>
      <c r="K281">
        <v>0</v>
      </c>
      <c r="L281">
        <v>0</v>
      </c>
      <c r="M281" s="148" t="s">
        <v>83</v>
      </c>
      <c r="N281" s="148" t="s">
        <v>83</v>
      </c>
      <c r="O281" s="148" t="s">
        <v>83</v>
      </c>
      <c r="P281" s="148" t="s">
        <v>83</v>
      </c>
      <c r="Q281" s="148" t="s">
        <v>83</v>
      </c>
      <c r="R281" s="148" t="s">
        <v>83</v>
      </c>
      <c r="S281" s="148" t="s">
        <v>83</v>
      </c>
      <c r="T281">
        <v>0</v>
      </c>
      <c r="U281" s="148" t="s">
        <v>83</v>
      </c>
      <c r="V281" s="148" t="s">
        <v>83</v>
      </c>
      <c r="W281" s="148" t="s">
        <v>83</v>
      </c>
      <c r="X281">
        <v>0</v>
      </c>
      <c r="Y281">
        <v>0</v>
      </c>
      <c r="Z281" s="148" t="s">
        <v>83</v>
      </c>
      <c r="AA281" s="148" t="s">
        <v>83</v>
      </c>
      <c r="AB281" s="148" t="s">
        <v>83</v>
      </c>
      <c r="AC281" s="148" t="s">
        <v>83</v>
      </c>
      <c r="AD281" s="148" t="s">
        <v>83</v>
      </c>
      <c r="AE281">
        <v>0</v>
      </c>
      <c r="AF281" s="148" t="s">
        <v>83</v>
      </c>
      <c r="AG281">
        <v>0</v>
      </c>
      <c r="AH281" s="148" t="s">
        <v>83</v>
      </c>
      <c r="AI281" s="148" t="s">
        <v>83</v>
      </c>
      <c r="AJ281" s="148" t="s">
        <v>83</v>
      </c>
      <c r="AK281" s="148" t="s">
        <v>83</v>
      </c>
      <c r="AL281" s="148" t="s">
        <v>83</v>
      </c>
      <c r="AM281" s="148" t="s">
        <v>83</v>
      </c>
      <c r="AN281" s="148" t="s">
        <v>83</v>
      </c>
      <c r="AO281" s="148" t="s">
        <v>83</v>
      </c>
      <c r="AP281" s="148" t="s">
        <v>83</v>
      </c>
      <c r="AQ281" s="148" t="s">
        <v>83</v>
      </c>
      <c r="AR281" s="148" t="s">
        <v>83</v>
      </c>
      <c r="AS281">
        <v>0</v>
      </c>
      <c r="AT281" s="148" t="s">
        <v>83</v>
      </c>
      <c r="AU281" s="148" t="s">
        <v>83</v>
      </c>
      <c r="AV281">
        <v>0</v>
      </c>
      <c r="AW281">
        <v>0</v>
      </c>
      <c r="AX281" s="148" t="s">
        <v>83</v>
      </c>
    </row>
    <row r="282" spans="1:50" x14ac:dyDescent="0.15">
      <c r="A282">
        <v>1</v>
      </c>
      <c r="B282">
        <v>6</v>
      </c>
      <c r="C282">
        <v>3</v>
      </c>
      <c r="D282">
        <v>1</v>
      </c>
      <c r="E282">
        <v>0</v>
      </c>
      <c r="F282" s="148" t="s">
        <v>83</v>
      </c>
      <c r="G282" s="148" t="s">
        <v>83</v>
      </c>
      <c r="H282">
        <v>35</v>
      </c>
      <c r="I282">
        <v>0</v>
      </c>
      <c r="J282">
        <v>0</v>
      </c>
      <c r="K282">
        <v>0</v>
      </c>
      <c r="L282">
        <v>0</v>
      </c>
      <c r="M282" s="148" t="s">
        <v>83</v>
      </c>
      <c r="N282" s="148" t="s">
        <v>83</v>
      </c>
      <c r="O282" s="148" t="s">
        <v>83</v>
      </c>
      <c r="P282" s="148" t="s">
        <v>83</v>
      </c>
      <c r="Q282" s="148" t="s">
        <v>83</v>
      </c>
      <c r="R282" s="148" t="s">
        <v>802</v>
      </c>
      <c r="S282" s="148" t="s">
        <v>83</v>
      </c>
      <c r="T282">
        <v>0</v>
      </c>
      <c r="U282" s="148" t="s">
        <v>83</v>
      </c>
      <c r="V282" s="148" t="s">
        <v>83</v>
      </c>
      <c r="W282" s="148" t="s">
        <v>83</v>
      </c>
      <c r="X282">
        <v>4</v>
      </c>
      <c r="Y282">
        <v>4</v>
      </c>
      <c r="Z282" s="148" t="s">
        <v>83</v>
      </c>
      <c r="AA282" s="148" t="s">
        <v>83</v>
      </c>
      <c r="AB282" s="148" t="s">
        <v>83</v>
      </c>
      <c r="AC282" s="148" t="s">
        <v>83</v>
      </c>
      <c r="AD282" s="148" t="s">
        <v>83</v>
      </c>
      <c r="AE282">
        <v>0</v>
      </c>
      <c r="AF282" s="148" t="s">
        <v>83</v>
      </c>
      <c r="AG282">
        <v>0</v>
      </c>
      <c r="AH282" s="148" t="s">
        <v>83</v>
      </c>
      <c r="AI282" s="148" t="s">
        <v>83</v>
      </c>
      <c r="AJ282" s="148" t="s">
        <v>83</v>
      </c>
      <c r="AK282" s="148" t="s">
        <v>83</v>
      </c>
      <c r="AL282" s="148" t="s">
        <v>83</v>
      </c>
      <c r="AM282" s="148" t="s">
        <v>83</v>
      </c>
      <c r="AN282" s="148" t="s">
        <v>83</v>
      </c>
      <c r="AO282" s="148" t="s">
        <v>83</v>
      </c>
      <c r="AP282" s="148" t="s">
        <v>83</v>
      </c>
      <c r="AQ282" s="148" t="s">
        <v>83</v>
      </c>
      <c r="AR282" s="148" t="s">
        <v>83</v>
      </c>
      <c r="AS282">
        <v>0</v>
      </c>
      <c r="AT282" s="148" t="s">
        <v>83</v>
      </c>
      <c r="AU282" s="148" t="s">
        <v>83</v>
      </c>
      <c r="AV282">
        <v>0</v>
      </c>
      <c r="AW282">
        <v>0</v>
      </c>
      <c r="AX282" s="148" t="s">
        <v>83</v>
      </c>
    </row>
    <row r="283" spans="1:50" x14ac:dyDescent="0.15">
      <c r="A283">
        <v>1</v>
      </c>
      <c r="B283">
        <v>6</v>
      </c>
      <c r="C283">
        <v>3</v>
      </c>
      <c r="D283">
        <v>2</v>
      </c>
      <c r="E283">
        <v>0</v>
      </c>
      <c r="F283" s="148" t="s">
        <v>83</v>
      </c>
      <c r="G283" s="148" t="s">
        <v>83</v>
      </c>
      <c r="H283">
        <v>316</v>
      </c>
      <c r="I283">
        <v>0</v>
      </c>
      <c r="J283">
        <v>0</v>
      </c>
      <c r="K283">
        <v>0</v>
      </c>
      <c r="L283">
        <v>0</v>
      </c>
      <c r="M283" s="148" t="s">
        <v>83</v>
      </c>
      <c r="N283" s="148" t="s">
        <v>83</v>
      </c>
      <c r="O283" s="148" t="s">
        <v>83</v>
      </c>
      <c r="P283" s="148" t="s">
        <v>83</v>
      </c>
      <c r="Q283" s="148" t="s">
        <v>83</v>
      </c>
      <c r="R283" s="148" t="s">
        <v>803</v>
      </c>
      <c r="S283" s="148" t="s">
        <v>83</v>
      </c>
      <c r="T283">
        <v>0</v>
      </c>
      <c r="U283" s="148" t="s">
        <v>83</v>
      </c>
      <c r="V283" s="148" t="s">
        <v>83</v>
      </c>
      <c r="W283" s="148" t="s">
        <v>83</v>
      </c>
      <c r="X283">
        <v>4</v>
      </c>
      <c r="Y283">
        <v>4</v>
      </c>
      <c r="Z283" s="148" t="s">
        <v>83</v>
      </c>
      <c r="AA283" s="148" t="s">
        <v>83</v>
      </c>
      <c r="AB283" s="148" t="s">
        <v>83</v>
      </c>
      <c r="AC283" s="148" t="s">
        <v>83</v>
      </c>
      <c r="AD283" s="148" t="s">
        <v>83</v>
      </c>
      <c r="AE283">
        <v>0</v>
      </c>
      <c r="AF283" s="148" t="s">
        <v>83</v>
      </c>
      <c r="AG283">
        <v>0</v>
      </c>
      <c r="AH283" s="148" t="s">
        <v>83</v>
      </c>
      <c r="AI283" s="148" t="s">
        <v>83</v>
      </c>
      <c r="AJ283" s="148" t="s">
        <v>83</v>
      </c>
      <c r="AK283" s="148" t="s">
        <v>83</v>
      </c>
      <c r="AL283" s="148" t="s">
        <v>83</v>
      </c>
      <c r="AM283" s="148" t="s">
        <v>83</v>
      </c>
      <c r="AN283" s="148" t="s">
        <v>83</v>
      </c>
      <c r="AO283" s="148" t="s">
        <v>83</v>
      </c>
      <c r="AP283" s="148" t="s">
        <v>83</v>
      </c>
      <c r="AQ283" s="148" t="s">
        <v>83</v>
      </c>
      <c r="AR283" s="148" t="s">
        <v>83</v>
      </c>
      <c r="AS283">
        <v>0</v>
      </c>
      <c r="AT283" s="148" t="s">
        <v>83</v>
      </c>
      <c r="AU283" s="148" t="s">
        <v>83</v>
      </c>
      <c r="AV283">
        <v>0</v>
      </c>
      <c r="AW283">
        <v>0</v>
      </c>
      <c r="AX283" s="148" t="s">
        <v>83</v>
      </c>
    </row>
    <row r="284" spans="1:50" x14ac:dyDescent="0.15">
      <c r="A284">
        <v>1</v>
      </c>
      <c r="B284">
        <v>6</v>
      </c>
      <c r="C284">
        <v>3</v>
      </c>
      <c r="D284">
        <v>3</v>
      </c>
      <c r="E284">
        <v>0</v>
      </c>
      <c r="F284" s="148" t="s">
        <v>83</v>
      </c>
      <c r="G284" s="148" t="s">
        <v>83</v>
      </c>
      <c r="H284">
        <v>79</v>
      </c>
      <c r="I284">
        <v>0</v>
      </c>
      <c r="J284">
        <v>0</v>
      </c>
      <c r="K284">
        <v>0</v>
      </c>
      <c r="L284">
        <v>0</v>
      </c>
      <c r="M284" s="148" t="s">
        <v>83</v>
      </c>
      <c r="N284" s="148" t="s">
        <v>83</v>
      </c>
      <c r="O284" s="148" t="s">
        <v>83</v>
      </c>
      <c r="P284" s="148" t="s">
        <v>83</v>
      </c>
      <c r="Q284" s="148" t="s">
        <v>83</v>
      </c>
      <c r="R284" s="148" t="s">
        <v>804</v>
      </c>
      <c r="S284" s="148" t="s">
        <v>83</v>
      </c>
      <c r="T284">
        <v>0</v>
      </c>
      <c r="U284" s="148" t="s">
        <v>83</v>
      </c>
      <c r="V284" s="148" t="s">
        <v>83</v>
      </c>
      <c r="W284" s="148" t="s">
        <v>83</v>
      </c>
      <c r="X284">
        <v>4</v>
      </c>
      <c r="Y284">
        <v>4</v>
      </c>
      <c r="Z284" s="148" t="s">
        <v>83</v>
      </c>
      <c r="AA284" s="148" t="s">
        <v>83</v>
      </c>
      <c r="AB284" s="148" t="s">
        <v>83</v>
      </c>
      <c r="AC284" s="148" t="s">
        <v>83</v>
      </c>
      <c r="AD284" s="148" t="s">
        <v>83</v>
      </c>
      <c r="AE284">
        <v>0</v>
      </c>
      <c r="AF284" s="148" t="s">
        <v>83</v>
      </c>
      <c r="AG284">
        <v>0</v>
      </c>
      <c r="AH284" s="148" t="s">
        <v>83</v>
      </c>
      <c r="AI284" s="148" t="s">
        <v>83</v>
      </c>
      <c r="AJ284" s="148" t="s">
        <v>83</v>
      </c>
      <c r="AK284" s="148" t="s">
        <v>83</v>
      </c>
      <c r="AL284" s="148" t="s">
        <v>83</v>
      </c>
      <c r="AM284" s="148" t="s">
        <v>83</v>
      </c>
      <c r="AN284" s="148" t="s">
        <v>83</v>
      </c>
      <c r="AO284" s="148" t="s">
        <v>83</v>
      </c>
      <c r="AP284" s="148" t="s">
        <v>83</v>
      </c>
      <c r="AQ284" s="148" t="s">
        <v>83</v>
      </c>
      <c r="AR284" s="148" t="s">
        <v>83</v>
      </c>
      <c r="AS284">
        <v>0</v>
      </c>
      <c r="AT284" s="148" t="s">
        <v>83</v>
      </c>
      <c r="AU284" s="148" t="s">
        <v>83</v>
      </c>
      <c r="AV284">
        <v>0</v>
      </c>
      <c r="AW284">
        <v>0</v>
      </c>
      <c r="AX284" s="148" t="s">
        <v>83</v>
      </c>
    </row>
    <row r="285" spans="1:50" x14ac:dyDescent="0.15">
      <c r="A285">
        <v>1</v>
      </c>
      <c r="B285">
        <v>6</v>
      </c>
      <c r="C285">
        <v>3</v>
      </c>
      <c r="D285">
        <v>4</v>
      </c>
      <c r="E285">
        <v>0</v>
      </c>
      <c r="F285" s="148" t="s">
        <v>83</v>
      </c>
      <c r="G285" s="148" t="s">
        <v>83</v>
      </c>
      <c r="H285">
        <v>142</v>
      </c>
      <c r="I285">
        <v>0</v>
      </c>
      <c r="J285">
        <v>0</v>
      </c>
      <c r="K285">
        <v>0</v>
      </c>
      <c r="L285">
        <v>0</v>
      </c>
      <c r="M285" s="148" t="s">
        <v>83</v>
      </c>
      <c r="N285" s="148" t="s">
        <v>83</v>
      </c>
      <c r="O285" s="148" t="s">
        <v>83</v>
      </c>
      <c r="P285" s="148" t="s">
        <v>83</v>
      </c>
      <c r="Q285" s="148" t="s">
        <v>83</v>
      </c>
      <c r="R285" s="148" t="s">
        <v>805</v>
      </c>
      <c r="S285" s="148" t="s">
        <v>83</v>
      </c>
      <c r="T285">
        <v>0</v>
      </c>
      <c r="U285" s="148" t="s">
        <v>83</v>
      </c>
      <c r="V285" s="148" t="s">
        <v>83</v>
      </c>
      <c r="W285" s="148" t="s">
        <v>83</v>
      </c>
      <c r="X285">
        <v>4</v>
      </c>
      <c r="Y285">
        <v>4</v>
      </c>
      <c r="Z285" s="148" t="s">
        <v>83</v>
      </c>
      <c r="AA285" s="148" t="s">
        <v>83</v>
      </c>
      <c r="AB285" s="148" t="s">
        <v>83</v>
      </c>
      <c r="AC285" s="148" t="s">
        <v>83</v>
      </c>
      <c r="AD285" s="148" t="s">
        <v>83</v>
      </c>
      <c r="AE285">
        <v>0</v>
      </c>
      <c r="AF285" s="148" t="s">
        <v>83</v>
      </c>
      <c r="AG285">
        <v>0</v>
      </c>
      <c r="AH285" s="148" t="s">
        <v>83</v>
      </c>
      <c r="AI285" s="148" t="s">
        <v>83</v>
      </c>
      <c r="AJ285" s="148" t="s">
        <v>83</v>
      </c>
      <c r="AK285" s="148" t="s">
        <v>83</v>
      </c>
      <c r="AL285" s="148" t="s">
        <v>83</v>
      </c>
      <c r="AM285" s="148" t="s">
        <v>83</v>
      </c>
      <c r="AN285" s="148" t="s">
        <v>83</v>
      </c>
      <c r="AO285" s="148" t="s">
        <v>83</v>
      </c>
      <c r="AP285" s="148" t="s">
        <v>83</v>
      </c>
      <c r="AQ285" s="148" t="s">
        <v>83</v>
      </c>
      <c r="AR285" s="148" t="s">
        <v>83</v>
      </c>
      <c r="AS285">
        <v>0</v>
      </c>
      <c r="AT285" s="148" t="s">
        <v>83</v>
      </c>
      <c r="AU285" s="148" t="s">
        <v>83</v>
      </c>
      <c r="AV285">
        <v>0</v>
      </c>
      <c r="AW285">
        <v>0</v>
      </c>
      <c r="AX285" s="148" t="s">
        <v>83</v>
      </c>
    </row>
    <row r="286" spans="1:50" x14ac:dyDescent="0.15">
      <c r="A286">
        <v>1</v>
      </c>
      <c r="B286">
        <v>6</v>
      </c>
      <c r="C286">
        <v>3</v>
      </c>
      <c r="D286">
        <v>5</v>
      </c>
      <c r="E286">
        <v>0</v>
      </c>
      <c r="F286" s="148" t="s">
        <v>83</v>
      </c>
      <c r="G286" s="148" t="s">
        <v>83</v>
      </c>
      <c r="H286">
        <v>36</v>
      </c>
      <c r="I286">
        <v>0</v>
      </c>
      <c r="J286">
        <v>0</v>
      </c>
      <c r="K286">
        <v>0</v>
      </c>
      <c r="L286">
        <v>0</v>
      </c>
      <c r="M286" s="148" t="s">
        <v>83</v>
      </c>
      <c r="N286" s="148" t="s">
        <v>83</v>
      </c>
      <c r="O286" s="148" t="s">
        <v>83</v>
      </c>
      <c r="P286" s="148" t="s">
        <v>83</v>
      </c>
      <c r="Q286" s="148" t="s">
        <v>83</v>
      </c>
      <c r="R286" s="148" t="s">
        <v>806</v>
      </c>
      <c r="S286" s="148" t="s">
        <v>83</v>
      </c>
      <c r="T286">
        <v>0</v>
      </c>
      <c r="U286" s="148" t="s">
        <v>83</v>
      </c>
      <c r="V286" s="148" t="s">
        <v>83</v>
      </c>
      <c r="W286" s="148" t="s">
        <v>83</v>
      </c>
      <c r="X286">
        <v>4</v>
      </c>
      <c r="Y286">
        <v>4</v>
      </c>
      <c r="Z286" s="148" t="s">
        <v>83</v>
      </c>
      <c r="AA286" s="148" t="s">
        <v>83</v>
      </c>
      <c r="AB286" s="148" t="s">
        <v>83</v>
      </c>
      <c r="AC286" s="148" t="s">
        <v>83</v>
      </c>
      <c r="AD286" s="148" t="s">
        <v>83</v>
      </c>
      <c r="AE286">
        <v>0</v>
      </c>
      <c r="AF286" s="148" t="s">
        <v>83</v>
      </c>
      <c r="AG286">
        <v>0</v>
      </c>
      <c r="AH286" s="148" t="s">
        <v>83</v>
      </c>
      <c r="AI286" s="148" t="s">
        <v>83</v>
      </c>
      <c r="AJ286" s="148" t="s">
        <v>83</v>
      </c>
      <c r="AK286" s="148" t="s">
        <v>83</v>
      </c>
      <c r="AL286" s="148" t="s">
        <v>83</v>
      </c>
      <c r="AM286" s="148" t="s">
        <v>83</v>
      </c>
      <c r="AN286" s="148" t="s">
        <v>83</v>
      </c>
      <c r="AO286" s="148" t="s">
        <v>83</v>
      </c>
      <c r="AP286" s="148" t="s">
        <v>83</v>
      </c>
      <c r="AQ286" s="148" t="s">
        <v>83</v>
      </c>
      <c r="AR286" s="148" t="s">
        <v>83</v>
      </c>
      <c r="AS286">
        <v>0</v>
      </c>
      <c r="AT286" s="148" t="s">
        <v>83</v>
      </c>
      <c r="AU286" s="148" t="s">
        <v>83</v>
      </c>
      <c r="AV286">
        <v>0</v>
      </c>
      <c r="AW286">
        <v>0</v>
      </c>
      <c r="AX286" s="148" t="s">
        <v>83</v>
      </c>
    </row>
    <row r="287" spans="1:50" x14ac:dyDescent="0.15">
      <c r="A287">
        <v>1</v>
      </c>
      <c r="B287">
        <v>6</v>
      </c>
      <c r="C287">
        <v>3</v>
      </c>
      <c r="D287">
        <v>6</v>
      </c>
      <c r="E287">
        <v>0</v>
      </c>
      <c r="F287" s="148" t="s">
        <v>83</v>
      </c>
      <c r="G287" s="148" t="s">
        <v>83</v>
      </c>
      <c r="H287">
        <v>284</v>
      </c>
      <c r="I287">
        <v>0</v>
      </c>
      <c r="J287">
        <v>0</v>
      </c>
      <c r="K287">
        <v>0</v>
      </c>
      <c r="L287">
        <v>0</v>
      </c>
      <c r="M287" s="148" t="s">
        <v>83</v>
      </c>
      <c r="N287" s="148" t="s">
        <v>83</v>
      </c>
      <c r="O287" s="148" t="s">
        <v>83</v>
      </c>
      <c r="P287" s="148" t="s">
        <v>83</v>
      </c>
      <c r="Q287" s="148" t="s">
        <v>83</v>
      </c>
      <c r="R287" s="148" t="s">
        <v>807</v>
      </c>
      <c r="S287" s="148" t="s">
        <v>83</v>
      </c>
      <c r="T287">
        <v>0</v>
      </c>
      <c r="U287" s="148" t="s">
        <v>83</v>
      </c>
      <c r="V287" s="148" t="s">
        <v>83</v>
      </c>
      <c r="W287" s="148" t="s">
        <v>83</v>
      </c>
      <c r="X287">
        <v>4</v>
      </c>
      <c r="Y287">
        <v>4</v>
      </c>
      <c r="Z287" s="148" t="s">
        <v>83</v>
      </c>
      <c r="AA287" s="148" t="s">
        <v>83</v>
      </c>
      <c r="AB287" s="148" t="s">
        <v>83</v>
      </c>
      <c r="AC287" s="148" t="s">
        <v>83</v>
      </c>
      <c r="AD287" s="148" t="s">
        <v>83</v>
      </c>
      <c r="AE287">
        <v>0</v>
      </c>
      <c r="AF287" s="148" t="s">
        <v>83</v>
      </c>
      <c r="AG287">
        <v>0</v>
      </c>
      <c r="AH287" s="148" t="s">
        <v>83</v>
      </c>
      <c r="AI287" s="148" t="s">
        <v>83</v>
      </c>
      <c r="AJ287" s="148" t="s">
        <v>83</v>
      </c>
      <c r="AK287" s="148" t="s">
        <v>83</v>
      </c>
      <c r="AL287" s="148" t="s">
        <v>83</v>
      </c>
      <c r="AM287" s="148" t="s">
        <v>83</v>
      </c>
      <c r="AN287" s="148" t="s">
        <v>83</v>
      </c>
      <c r="AO287" s="148" t="s">
        <v>83</v>
      </c>
      <c r="AP287" s="148" t="s">
        <v>83</v>
      </c>
      <c r="AQ287" s="148" t="s">
        <v>83</v>
      </c>
      <c r="AR287" s="148" t="s">
        <v>83</v>
      </c>
      <c r="AS287">
        <v>0</v>
      </c>
      <c r="AT287" s="148" t="s">
        <v>83</v>
      </c>
      <c r="AU287" s="148" t="s">
        <v>83</v>
      </c>
      <c r="AV287">
        <v>0</v>
      </c>
      <c r="AW287">
        <v>0</v>
      </c>
      <c r="AX287" s="148" t="s">
        <v>83</v>
      </c>
    </row>
    <row r="288" spans="1:50" x14ac:dyDescent="0.15">
      <c r="A288">
        <v>1</v>
      </c>
      <c r="B288">
        <v>6</v>
      </c>
      <c r="C288">
        <v>3</v>
      </c>
      <c r="D288">
        <v>7</v>
      </c>
      <c r="E288">
        <v>0</v>
      </c>
      <c r="F288" s="148" t="s">
        <v>83</v>
      </c>
      <c r="G288" s="148" t="s">
        <v>83</v>
      </c>
      <c r="H288">
        <v>144</v>
      </c>
      <c r="I288">
        <v>0</v>
      </c>
      <c r="J288">
        <v>0</v>
      </c>
      <c r="K288">
        <v>0</v>
      </c>
      <c r="L288">
        <v>0</v>
      </c>
      <c r="M288" s="148" t="s">
        <v>83</v>
      </c>
      <c r="N288" s="148" t="s">
        <v>83</v>
      </c>
      <c r="O288" s="148" t="s">
        <v>83</v>
      </c>
      <c r="P288" s="148" t="s">
        <v>83</v>
      </c>
      <c r="Q288" s="148" t="s">
        <v>83</v>
      </c>
      <c r="R288" s="148" t="s">
        <v>808</v>
      </c>
      <c r="S288" s="148" t="s">
        <v>83</v>
      </c>
      <c r="T288">
        <v>0</v>
      </c>
      <c r="U288" s="148" t="s">
        <v>83</v>
      </c>
      <c r="V288" s="148" t="s">
        <v>83</v>
      </c>
      <c r="W288" s="148" t="s">
        <v>83</v>
      </c>
      <c r="X288">
        <v>3</v>
      </c>
      <c r="Y288">
        <v>3</v>
      </c>
      <c r="Z288" s="148" t="s">
        <v>83</v>
      </c>
      <c r="AA288" s="148" t="s">
        <v>83</v>
      </c>
      <c r="AB288" s="148" t="s">
        <v>83</v>
      </c>
      <c r="AC288" s="148" t="s">
        <v>83</v>
      </c>
      <c r="AD288" s="148" t="s">
        <v>83</v>
      </c>
      <c r="AE288">
        <v>0</v>
      </c>
      <c r="AF288" s="148" t="s">
        <v>83</v>
      </c>
      <c r="AG288">
        <v>0</v>
      </c>
      <c r="AH288" s="148" t="s">
        <v>83</v>
      </c>
      <c r="AI288" s="148" t="s">
        <v>83</v>
      </c>
      <c r="AJ288" s="148" t="s">
        <v>83</v>
      </c>
      <c r="AK288" s="148" t="s">
        <v>83</v>
      </c>
      <c r="AL288" s="148" t="s">
        <v>83</v>
      </c>
      <c r="AM288" s="148" t="s">
        <v>83</v>
      </c>
      <c r="AN288" s="148" t="s">
        <v>83</v>
      </c>
      <c r="AO288" s="148" t="s">
        <v>83</v>
      </c>
      <c r="AP288" s="148" t="s">
        <v>83</v>
      </c>
      <c r="AQ288" s="148" t="s">
        <v>83</v>
      </c>
      <c r="AR288" s="148" t="s">
        <v>83</v>
      </c>
      <c r="AS288">
        <v>0</v>
      </c>
      <c r="AT288" s="148" t="s">
        <v>83</v>
      </c>
      <c r="AU288" s="148" t="s">
        <v>83</v>
      </c>
      <c r="AV288">
        <v>0</v>
      </c>
      <c r="AW288">
        <v>0</v>
      </c>
      <c r="AX288" s="148" t="s">
        <v>83</v>
      </c>
    </row>
    <row r="289" spans="1:50" x14ac:dyDescent="0.15">
      <c r="A289">
        <v>1</v>
      </c>
      <c r="B289">
        <v>6</v>
      </c>
      <c r="C289">
        <v>4</v>
      </c>
      <c r="D289">
        <v>1</v>
      </c>
      <c r="E289">
        <v>0</v>
      </c>
      <c r="F289" s="148" t="s">
        <v>83</v>
      </c>
      <c r="G289" s="148" t="s">
        <v>83</v>
      </c>
      <c r="H289">
        <v>198</v>
      </c>
      <c r="I289">
        <v>0</v>
      </c>
      <c r="J289">
        <v>0</v>
      </c>
      <c r="K289">
        <v>0</v>
      </c>
      <c r="L289">
        <v>0</v>
      </c>
      <c r="M289" s="148" t="s">
        <v>83</v>
      </c>
      <c r="N289" s="148" t="s">
        <v>83</v>
      </c>
      <c r="O289" s="148" t="s">
        <v>83</v>
      </c>
      <c r="P289" s="148" t="s">
        <v>83</v>
      </c>
      <c r="Q289" s="148" t="s">
        <v>83</v>
      </c>
      <c r="R289" s="148" t="s">
        <v>809</v>
      </c>
      <c r="S289" s="148" t="s">
        <v>83</v>
      </c>
      <c r="T289">
        <v>0</v>
      </c>
      <c r="U289" s="148" t="s">
        <v>83</v>
      </c>
      <c r="V289" s="148" t="s">
        <v>83</v>
      </c>
      <c r="W289" s="148" t="s">
        <v>83</v>
      </c>
      <c r="X289">
        <v>4</v>
      </c>
      <c r="Y289">
        <v>4</v>
      </c>
      <c r="Z289" s="148" t="s">
        <v>83</v>
      </c>
      <c r="AA289" s="148" t="s">
        <v>83</v>
      </c>
      <c r="AB289" s="148" t="s">
        <v>83</v>
      </c>
      <c r="AC289" s="148" t="s">
        <v>83</v>
      </c>
      <c r="AD289" s="148" t="s">
        <v>83</v>
      </c>
      <c r="AE289">
        <v>0</v>
      </c>
      <c r="AF289" s="148" t="s">
        <v>83</v>
      </c>
      <c r="AG289">
        <v>0</v>
      </c>
      <c r="AH289" s="148" t="s">
        <v>83</v>
      </c>
      <c r="AI289" s="148" t="s">
        <v>83</v>
      </c>
      <c r="AJ289" s="148" t="s">
        <v>83</v>
      </c>
      <c r="AK289" s="148" t="s">
        <v>83</v>
      </c>
      <c r="AL289" s="148" t="s">
        <v>83</v>
      </c>
      <c r="AM289" s="148" t="s">
        <v>83</v>
      </c>
      <c r="AN289" s="148" t="s">
        <v>83</v>
      </c>
      <c r="AO289" s="148" t="s">
        <v>83</v>
      </c>
      <c r="AP289" s="148" t="s">
        <v>83</v>
      </c>
      <c r="AQ289" s="148" t="s">
        <v>83</v>
      </c>
      <c r="AR289" s="148" t="s">
        <v>83</v>
      </c>
      <c r="AS289">
        <v>0</v>
      </c>
      <c r="AT289" s="148" t="s">
        <v>83</v>
      </c>
      <c r="AU289" s="148" t="s">
        <v>83</v>
      </c>
      <c r="AV289">
        <v>0</v>
      </c>
      <c r="AW289">
        <v>0</v>
      </c>
      <c r="AX289" s="148" t="s">
        <v>83</v>
      </c>
    </row>
    <row r="290" spans="1:50" x14ac:dyDescent="0.15">
      <c r="A290">
        <v>1</v>
      </c>
      <c r="B290">
        <v>6</v>
      </c>
      <c r="C290">
        <v>4</v>
      </c>
      <c r="D290">
        <v>2</v>
      </c>
      <c r="E290">
        <v>0</v>
      </c>
      <c r="F290" s="148" t="s">
        <v>83</v>
      </c>
      <c r="G290" s="148" t="s">
        <v>83</v>
      </c>
      <c r="H290">
        <v>52</v>
      </c>
      <c r="I290">
        <v>0</v>
      </c>
      <c r="J290">
        <v>0</v>
      </c>
      <c r="K290">
        <v>0</v>
      </c>
      <c r="L290">
        <v>0</v>
      </c>
      <c r="M290" s="148" t="s">
        <v>83</v>
      </c>
      <c r="N290" s="148" t="s">
        <v>83</v>
      </c>
      <c r="O290" s="148" t="s">
        <v>83</v>
      </c>
      <c r="P290" s="148" t="s">
        <v>83</v>
      </c>
      <c r="Q290" s="148" t="s">
        <v>83</v>
      </c>
      <c r="R290" s="148" t="s">
        <v>810</v>
      </c>
      <c r="S290" s="148" t="s">
        <v>83</v>
      </c>
      <c r="T290">
        <v>0</v>
      </c>
      <c r="U290" s="148" t="s">
        <v>83</v>
      </c>
      <c r="V290" s="148" t="s">
        <v>83</v>
      </c>
      <c r="W290" s="148" t="s">
        <v>83</v>
      </c>
      <c r="X290">
        <v>5</v>
      </c>
      <c r="Y290">
        <v>5</v>
      </c>
      <c r="Z290" s="148" t="s">
        <v>83</v>
      </c>
      <c r="AA290" s="148" t="s">
        <v>83</v>
      </c>
      <c r="AB290" s="148" t="s">
        <v>83</v>
      </c>
      <c r="AC290" s="148" t="s">
        <v>83</v>
      </c>
      <c r="AD290" s="148" t="s">
        <v>83</v>
      </c>
      <c r="AE290">
        <v>0</v>
      </c>
      <c r="AF290" s="148" t="s">
        <v>83</v>
      </c>
      <c r="AG290">
        <v>0</v>
      </c>
      <c r="AH290" s="148" t="s">
        <v>83</v>
      </c>
      <c r="AI290" s="148" t="s">
        <v>83</v>
      </c>
      <c r="AJ290" s="148" t="s">
        <v>83</v>
      </c>
      <c r="AK290" s="148" t="s">
        <v>83</v>
      </c>
      <c r="AL290" s="148" t="s">
        <v>83</v>
      </c>
      <c r="AM290" s="148" t="s">
        <v>83</v>
      </c>
      <c r="AN290" s="148" t="s">
        <v>83</v>
      </c>
      <c r="AO290" s="148" t="s">
        <v>83</v>
      </c>
      <c r="AP290" s="148" t="s">
        <v>83</v>
      </c>
      <c r="AQ290" s="148" t="s">
        <v>83</v>
      </c>
      <c r="AR290" s="148" t="s">
        <v>83</v>
      </c>
      <c r="AS290">
        <v>0</v>
      </c>
      <c r="AT290" s="148" t="s">
        <v>83</v>
      </c>
      <c r="AU290" s="148" t="s">
        <v>83</v>
      </c>
      <c r="AV290">
        <v>0</v>
      </c>
      <c r="AW290">
        <v>0</v>
      </c>
      <c r="AX290" s="148" t="s">
        <v>83</v>
      </c>
    </row>
    <row r="291" spans="1:50" x14ac:dyDescent="0.15">
      <c r="A291">
        <v>1</v>
      </c>
      <c r="B291">
        <v>6</v>
      </c>
      <c r="C291">
        <v>4</v>
      </c>
      <c r="D291">
        <v>3</v>
      </c>
      <c r="E291">
        <v>0</v>
      </c>
      <c r="F291" s="148" t="s">
        <v>83</v>
      </c>
      <c r="G291" s="148" t="s">
        <v>83</v>
      </c>
      <c r="H291">
        <v>260</v>
      </c>
      <c r="I291">
        <v>0</v>
      </c>
      <c r="J291">
        <v>0</v>
      </c>
      <c r="K291">
        <v>0</v>
      </c>
      <c r="L291">
        <v>0</v>
      </c>
      <c r="M291" s="148" t="s">
        <v>83</v>
      </c>
      <c r="N291" s="148" t="s">
        <v>83</v>
      </c>
      <c r="O291" s="148" t="s">
        <v>83</v>
      </c>
      <c r="P291" s="148" t="s">
        <v>83</v>
      </c>
      <c r="Q291" s="148" t="s">
        <v>83</v>
      </c>
      <c r="R291" s="148" t="s">
        <v>811</v>
      </c>
      <c r="S291" s="148" t="s">
        <v>83</v>
      </c>
      <c r="T291">
        <v>0</v>
      </c>
      <c r="U291" s="148" t="s">
        <v>83</v>
      </c>
      <c r="V291" s="148" t="s">
        <v>83</v>
      </c>
      <c r="W291" s="148" t="s">
        <v>83</v>
      </c>
      <c r="X291">
        <v>4</v>
      </c>
      <c r="Y291">
        <v>4</v>
      </c>
      <c r="Z291" s="148" t="s">
        <v>83</v>
      </c>
      <c r="AA291" s="148" t="s">
        <v>83</v>
      </c>
      <c r="AB291" s="148" t="s">
        <v>83</v>
      </c>
      <c r="AC291" s="148" t="s">
        <v>83</v>
      </c>
      <c r="AD291" s="148" t="s">
        <v>83</v>
      </c>
      <c r="AE291">
        <v>0</v>
      </c>
      <c r="AF291" s="148" t="s">
        <v>83</v>
      </c>
      <c r="AG291">
        <v>0</v>
      </c>
      <c r="AH291" s="148" t="s">
        <v>83</v>
      </c>
      <c r="AI291" s="148" t="s">
        <v>83</v>
      </c>
      <c r="AJ291" s="148" t="s">
        <v>83</v>
      </c>
      <c r="AK291" s="148" t="s">
        <v>83</v>
      </c>
      <c r="AL291" s="148" t="s">
        <v>83</v>
      </c>
      <c r="AM291" s="148" t="s">
        <v>83</v>
      </c>
      <c r="AN291" s="148" t="s">
        <v>83</v>
      </c>
      <c r="AO291" s="148" t="s">
        <v>83</v>
      </c>
      <c r="AP291" s="148" t="s">
        <v>83</v>
      </c>
      <c r="AQ291" s="148" t="s">
        <v>83</v>
      </c>
      <c r="AR291" s="148" t="s">
        <v>83</v>
      </c>
      <c r="AS291">
        <v>0</v>
      </c>
      <c r="AT291" s="148" t="s">
        <v>83</v>
      </c>
      <c r="AU291" s="148" t="s">
        <v>83</v>
      </c>
      <c r="AV291">
        <v>0</v>
      </c>
      <c r="AW291">
        <v>0</v>
      </c>
      <c r="AX291" s="148" t="s">
        <v>83</v>
      </c>
    </row>
    <row r="292" spans="1:50" x14ac:dyDescent="0.15">
      <c r="A292">
        <v>1</v>
      </c>
      <c r="B292">
        <v>6</v>
      </c>
      <c r="C292">
        <v>4</v>
      </c>
      <c r="D292">
        <v>4</v>
      </c>
      <c r="E292">
        <v>0</v>
      </c>
      <c r="F292" s="148" t="s">
        <v>83</v>
      </c>
      <c r="G292" s="148" t="s">
        <v>83</v>
      </c>
      <c r="H292">
        <v>34</v>
      </c>
      <c r="I292">
        <v>0</v>
      </c>
      <c r="J292">
        <v>0</v>
      </c>
      <c r="K292">
        <v>0</v>
      </c>
      <c r="L292">
        <v>0</v>
      </c>
      <c r="M292" s="148" t="s">
        <v>83</v>
      </c>
      <c r="N292" s="148" t="s">
        <v>83</v>
      </c>
      <c r="O292" s="148" t="s">
        <v>83</v>
      </c>
      <c r="P292" s="148" t="s">
        <v>83</v>
      </c>
      <c r="Q292" s="148" t="s">
        <v>83</v>
      </c>
      <c r="R292" s="148" t="s">
        <v>812</v>
      </c>
      <c r="S292" s="148" t="s">
        <v>83</v>
      </c>
      <c r="T292">
        <v>0</v>
      </c>
      <c r="U292" s="148" t="s">
        <v>83</v>
      </c>
      <c r="V292" s="148" t="s">
        <v>83</v>
      </c>
      <c r="W292" s="148" t="s">
        <v>83</v>
      </c>
      <c r="X292">
        <v>5</v>
      </c>
      <c r="Y292">
        <v>5</v>
      </c>
      <c r="Z292" s="148" t="s">
        <v>83</v>
      </c>
      <c r="AA292" s="148" t="s">
        <v>83</v>
      </c>
      <c r="AB292" s="148" t="s">
        <v>83</v>
      </c>
      <c r="AC292" s="148" t="s">
        <v>83</v>
      </c>
      <c r="AD292" s="148" t="s">
        <v>83</v>
      </c>
      <c r="AE292">
        <v>0</v>
      </c>
      <c r="AF292" s="148" t="s">
        <v>83</v>
      </c>
      <c r="AG292">
        <v>0</v>
      </c>
      <c r="AH292" s="148" t="s">
        <v>83</v>
      </c>
      <c r="AI292" s="148" t="s">
        <v>83</v>
      </c>
      <c r="AJ292" s="148" t="s">
        <v>83</v>
      </c>
      <c r="AK292" s="148" t="s">
        <v>83</v>
      </c>
      <c r="AL292" s="148" t="s">
        <v>83</v>
      </c>
      <c r="AM292" s="148" t="s">
        <v>83</v>
      </c>
      <c r="AN292" s="148" t="s">
        <v>83</v>
      </c>
      <c r="AO292" s="148" t="s">
        <v>83</v>
      </c>
      <c r="AP292" s="148" t="s">
        <v>83</v>
      </c>
      <c r="AQ292" s="148" t="s">
        <v>83</v>
      </c>
      <c r="AR292" s="148" t="s">
        <v>83</v>
      </c>
      <c r="AS292">
        <v>0</v>
      </c>
      <c r="AT292" s="148" t="s">
        <v>83</v>
      </c>
      <c r="AU292" s="148" t="s">
        <v>83</v>
      </c>
      <c r="AV292">
        <v>0</v>
      </c>
      <c r="AW292">
        <v>0</v>
      </c>
      <c r="AX292" s="148" t="s">
        <v>83</v>
      </c>
    </row>
    <row r="293" spans="1:50" x14ac:dyDescent="0.15">
      <c r="A293">
        <v>1</v>
      </c>
      <c r="B293">
        <v>6</v>
      </c>
      <c r="C293">
        <v>4</v>
      </c>
      <c r="D293">
        <v>5</v>
      </c>
      <c r="E293">
        <v>0</v>
      </c>
      <c r="F293" s="148" t="s">
        <v>83</v>
      </c>
      <c r="G293" s="148" t="s">
        <v>83</v>
      </c>
      <c r="H293">
        <v>224</v>
      </c>
      <c r="I293">
        <v>0</v>
      </c>
      <c r="J293">
        <v>0</v>
      </c>
      <c r="K293">
        <v>0</v>
      </c>
      <c r="L293">
        <v>0</v>
      </c>
      <c r="M293" s="148" t="s">
        <v>83</v>
      </c>
      <c r="N293" s="148" t="s">
        <v>83</v>
      </c>
      <c r="O293" s="148" t="s">
        <v>83</v>
      </c>
      <c r="P293" s="148" t="s">
        <v>83</v>
      </c>
      <c r="Q293" s="148" t="s">
        <v>83</v>
      </c>
      <c r="R293" s="148" t="s">
        <v>813</v>
      </c>
      <c r="S293" s="148" t="s">
        <v>83</v>
      </c>
      <c r="T293">
        <v>0</v>
      </c>
      <c r="U293" s="148" t="s">
        <v>83</v>
      </c>
      <c r="V293" s="148" t="s">
        <v>83</v>
      </c>
      <c r="W293" s="148" t="s">
        <v>83</v>
      </c>
      <c r="X293">
        <v>5</v>
      </c>
      <c r="Y293">
        <v>5</v>
      </c>
      <c r="Z293" s="148" t="s">
        <v>83</v>
      </c>
      <c r="AA293" s="148" t="s">
        <v>83</v>
      </c>
      <c r="AB293" s="148" t="s">
        <v>83</v>
      </c>
      <c r="AC293" s="148" t="s">
        <v>83</v>
      </c>
      <c r="AD293" s="148" t="s">
        <v>83</v>
      </c>
      <c r="AE293">
        <v>0</v>
      </c>
      <c r="AF293" s="148" t="s">
        <v>83</v>
      </c>
      <c r="AG293">
        <v>0</v>
      </c>
      <c r="AH293" s="148" t="s">
        <v>83</v>
      </c>
      <c r="AI293" s="148" t="s">
        <v>83</v>
      </c>
      <c r="AJ293" s="148" t="s">
        <v>83</v>
      </c>
      <c r="AK293" s="148" t="s">
        <v>83</v>
      </c>
      <c r="AL293" s="148" t="s">
        <v>83</v>
      </c>
      <c r="AM293" s="148" t="s">
        <v>83</v>
      </c>
      <c r="AN293" s="148" t="s">
        <v>83</v>
      </c>
      <c r="AO293" s="148" t="s">
        <v>83</v>
      </c>
      <c r="AP293" s="148" t="s">
        <v>83</v>
      </c>
      <c r="AQ293" s="148" t="s">
        <v>83</v>
      </c>
      <c r="AR293" s="148" t="s">
        <v>83</v>
      </c>
      <c r="AS293">
        <v>0</v>
      </c>
      <c r="AT293" s="148" t="s">
        <v>83</v>
      </c>
      <c r="AU293" s="148" t="s">
        <v>83</v>
      </c>
      <c r="AV293">
        <v>0</v>
      </c>
      <c r="AW293">
        <v>0</v>
      </c>
      <c r="AX293" s="148" t="s">
        <v>83</v>
      </c>
    </row>
    <row r="294" spans="1:50" x14ac:dyDescent="0.15">
      <c r="A294">
        <v>1</v>
      </c>
      <c r="B294">
        <v>6</v>
      </c>
      <c r="C294">
        <v>4</v>
      </c>
      <c r="D294">
        <v>6</v>
      </c>
      <c r="E294">
        <v>0</v>
      </c>
      <c r="F294" s="148" t="s">
        <v>83</v>
      </c>
      <c r="G294" s="148" t="s">
        <v>83</v>
      </c>
      <c r="H294">
        <v>141</v>
      </c>
      <c r="I294">
        <v>0</v>
      </c>
      <c r="J294">
        <v>0</v>
      </c>
      <c r="K294">
        <v>0</v>
      </c>
      <c r="L294">
        <v>0</v>
      </c>
      <c r="M294" s="148" t="s">
        <v>83</v>
      </c>
      <c r="N294" s="148" t="s">
        <v>83</v>
      </c>
      <c r="O294" s="148" t="s">
        <v>83</v>
      </c>
      <c r="P294" s="148" t="s">
        <v>83</v>
      </c>
      <c r="Q294" s="148" t="s">
        <v>83</v>
      </c>
      <c r="R294" s="148" t="s">
        <v>814</v>
      </c>
      <c r="S294" s="148" t="s">
        <v>83</v>
      </c>
      <c r="T294">
        <v>0</v>
      </c>
      <c r="U294" s="148" t="s">
        <v>83</v>
      </c>
      <c r="V294" s="148" t="s">
        <v>83</v>
      </c>
      <c r="W294" s="148" t="s">
        <v>83</v>
      </c>
      <c r="X294">
        <v>4</v>
      </c>
      <c r="Y294">
        <v>4</v>
      </c>
      <c r="Z294" s="148" t="s">
        <v>83</v>
      </c>
      <c r="AA294" s="148" t="s">
        <v>83</v>
      </c>
      <c r="AB294" s="148" t="s">
        <v>83</v>
      </c>
      <c r="AC294" s="148" t="s">
        <v>83</v>
      </c>
      <c r="AD294" s="148" t="s">
        <v>83</v>
      </c>
      <c r="AE294">
        <v>0</v>
      </c>
      <c r="AF294" s="148" t="s">
        <v>83</v>
      </c>
      <c r="AG294">
        <v>0</v>
      </c>
      <c r="AH294" s="148" t="s">
        <v>83</v>
      </c>
      <c r="AI294" s="148" t="s">
        <v>83</v>
      </c>
      <c r="AJ294" s="148" t="s">
        <v>83</v>
      </c>
      <c r="AK294" s="148" t="s">
        <v>83</v>
      </c>
      <c r="AL294" s="148" t="s">
        <v>83</v>
      </c>
      <c r="AM294" s="148" t="s">
        <v>83</v>
      </c>
      <c r="AN294" s="148" t="s">
        <v>83</v>
      </c>
      <c r="AO294" s="148" t="s">
        <v>83</v>
      </c>
      <c r="AP294" s="148" t="s">
        <v>83</v>
      </c>
      <c r="AQ294" s="148" t="s">
        <v>83</v>
      </c>
      <c r="AR294" s="148" t="s">
        <v>83</v>
      </c>
      <c r="AS294">
        <v>0</v>
      </c>
      <c r="AT294" s="148" t="s">
        <v>83</v>
      </c>
      <c r="AU294" s="148" t="s">
        <v>83</v>
      </c>
      <c r="AV294">
        <v>0</v>
      </c>
      <c r="AW294">
        <v>0</v>
      </c>
      <c r="AX294" s="148" t="s">
        <v>83</v>
      </c>
    </row>
    <row r="295" spans="1:50" x14ac:dyDescent="0.15">
      <c r="A295">
        <v>1</v>
      </c>
      <c r="B295">
        <v>6</v>
      </c>
      <c r="C295">
        <v>4</v>
      </c>
      <c r="D295">
        <v>7</v>
      </c>
      <c r="E295">
        <v>0</v>
      </c>
      <c r="F295" s="148" t="s">
        <v>83</v>
      </c>
      <c r="G295" s="148" t="s">
        <v>83</v>
      </c>
      <c r="H295">
        <v>226</v>
      </c>
      <c r="I295">
        <v>0</v>
      </c>
      <c r="J295">
        <v>0</v>
      </c>
      <c r="K295">
        <v>0</v>
      </c>
      <c r="L295">
        <v>0</v>
      </c>
      <c r="M295" s="148" t="s">
        <v>83</v>
      </c>
      <c r="N295" s="148" t="s">
        <v>83</v>
      </c>
      <c r="O295" s="148" t="s">
        <v>83</v>
      </c>
      <c r="P295" s="148" t="s">
        <v>83</v>
      </c>
      <c r="Q295" s="148" t="s">
        <v>83</v>
      </c>
      <c r="R295" s="148" t="s">
        <v>815</v>
      </c>
      <c r="S295" s="148" t="s">
        <v>83</v>
      </c>
      <c r="T295">
        <v>0</v>
      </c>
      <c r="U295" s="148" t="s">
        <v>83</v>
      </c>
      <c r="V295" s="148" t="s">
        <v>83</v>
      </c>
      <c r="W295" s="148" t="s">
        <v>83</v>
      </c>
      <c r="X295">
        <v>4</v>
      </c>
      <c r="Y295">
        <v>4</v>
      </c>
      <c r="Z295" s="148" t="s">
        <v>83</v>
      </c>
      <c r="AA295" s="148" t="s">
        <v>83</v>
      </c>
      <c r="AB295" s="148" t="s">
        <v>83</v>
      </c>
      <c r="AC295" s="148" t="s">
        <v>83</v>
      </c>
      <c r="AD295" s="148" t="s">
        <v>83</v>
      </c>
      <c r="AE295">
        <v>0</v>
      </c>
      <c r="AF295" s="148" t="s">
        <v>83</v>
      </c>
      <c r="AG295">
        <v>0</v>
      </c>
      <c r="AH295" s="148" t="s">
        <v>83</v>
      </c>
      <c r="AI295" s="148" t="s">
        <v>83</v>
      </c>
      <c r="AJ295" s="148" t="s">
        <v>83</v>
      </c>
      <c r="AK295" s="148" t="s">
        <v>83</v>
      </c>
      <c r="AL295" s="148" t="s">
        <v>83</v>
      </c>
      <c r="AM295" s="148" t="s">
        <v>83</v>
      </c>
      <c r="AN295" s="148" t="s">
        <v>83</v>
      </c>
      <c r="AO295" s="148" t="s">
        <v>83</v>
      </c>
      <c r="AP295" s="148" t="s">
        <v>83</v>
      </c>
      <c r="AQ295" s="148" t="s">
        <v>83</v>
      </c>
      <c r="AR295" s="148" t="s">
        <v>83</v>
      </c>
      <c r="AS295">
        <v>0</v>
      </c>
      <c r="AT295" s="148" t="s">
        <v>83</v>
      </c>
      <c r="AU295" s="148" t="s">
        <v>83</v>
      </c>
      <c r="AV295">
        <v>0</v>
      </c>
      <c r="AW295">
        <v>0</v>
      </c>
      <c r="AX295" s="148" t="s">
        <v>83</v>
      </c>
    </row>
    <row r="296" spans="1:50" x14ac:dyDescent="0.15">
      <c r="A296">
        <v>1</v>
      </c>
      <c r="B296">
        <v>6</v>
      </c>
      <c r="C296">
        <v>5</v>
      </c>
      <c r="D296">
        <v>1</v>
      </c>
      <c r="E296">
        <v>0</v>
      </c>
      <c r="F296" s="148" t="s">
        <v>83</v>
      </c>
      <c r="G296" s="148" t="s">
        <v>83</v>
      </c>
      <c r="H296">
        <v>5</v>
      </c>
      <c r="I296">
        <v>0</v>
      </c>
      <c r="J296">
        <v>0</v>
      </c>
      <c r="K296">
        <v>0</v>
      </c>
      <c r="L296">
        <v>0</v>
      </c>
      <c r="M296" s="148" t="s">
        <v>83</v>
      </c>
      <c r="N296" s="148" t="s">
        <v>83</v>
      </c>
      <c r="O296" s="148" t="s">
        <v>83</v>
      </c>
      <c r="P296" s="148" t="s">
        <v>83</v>
      </c>
      <c r="Q296" s="148" t="s">
        <v>83</v>
      </c>
      <c r="R296" s="148" t="s">
        <v>816</v>
      </c>
      <c r="S296" s="148" t="s">
        <v>83</v>
      </c>
      <c r="T296">
        <v>0</v>
      </c>
      <c r="U296" s="148" t="s">
        <v>83</v>
      </c>
      <c r="V296" s="148" t="s">
        <v>83</v>
      </c>
      <c r="W296" s="148" t="s">
        <v>83</v>
      </c>
      <c r="X296">
        <v>4</v>
      </c>
      <c r="Y296">
        <v>4</v>
      </c>
      <c r="Z296" s="148" t="s">
        <v>83</v>
      </c>
      <c r="AA296" s="148" t="s">
        <v>83</v>
      </c>
      <c r="AB296" s="148" t="s">
        <v>83</v>
      </c>
      <c r="AC296" s="148" t="s">
        <v>83</v>
      </c>
      <c r="AD296" s="148" t="s">
        <v>83</v>
      </c>
      <c r="AE296">
        <v>0</v>
      </c>
      <c r="AF296" s="148" t="s">
        <v>83</v>
      </c>
      <c r="AG296">
        <v>0</v>
      </c>
      <c r="AH296" s="148" t="s">
        <v>83</v>
      </c>
      <c r="AI296" s="148" t="s">
        <v>83</v>
      </c>
      <c r="AJ296" s="148" t="s">
        <v>83</v>
      </c>
      <c r="AK296" s="148" t="s">
        <v>83</v>
      </c>
      <c r="AL296" s="148" t="s">
        <v>83</v>
      </c>
      <c r="AM296" s="148" t="s">
        <v>83</v>
      </c>
      <c r="AN296" s="148" t="s">
        <v>83</v>
      </c>
      <c r="AO296" s="148" t="s">
        <v>83</v>
      </c>
      <c r="AP296" s="148" t="s">
        <v>83</v>
      </c>
      <c r="AQ296" s="148" t="s">
        <v>83</v>
      </c>
      <c r="AR296" s="148" t="s">
        <v>83</v>
      </c>
      <c r="AS296">
        <v>0</v>
      </c>
      <c r="AT296" s="148" t="s">
        <v>83</v>
      </c>
      <c r="AU296" s="148" t="s">
        <v>83</v>
      </c>
      <c r="AV296">
        <v>0</v>
      </c>
      <c r="AW296">
        <v>0</v>
      </c>
      <c r="AX296" s="148" t="s">
        <v>83</v>
      </c>
    </row>
    <row r="297" spans="1:50" x14ac:dyDescent="0.15">
      <c r="A297">
        <v>1</v>
      </c>
      <c r="B297">
        <v>6</v>
      </c>
      <c r="C297">
        <v>5</v>
      </c>
      <c r="D297">
        <v>2</v>
      </c>
      <c r="E297">
        <v>0</v>
      </c>
      <c r="F297" s="148" t="s">
        <v>83</v>
      </c>
      <c r="G297" s="148" t="s">
        <v>83</v>
      </c>
      <c r="H297">
        <v>194</v>
      </c>
      <c r="I297">
        <v>0</v>
      </c>
      <c r="J297">
        <v>0</v>
      </c>
      <c r="K297">
        <v>0</v>
      </c>
      <c r="L297">
        <v>0</v>
      </c>
      <c r="M297" s="148" t="s">
        <v>83</v>
      </c>
      <c r="N297" s="148" t="s">
        <v>83</v>
      </c>
      <c r="O297" s="148" t="s">
        <v>83</v>
      </c>
      <c r="P297" s="148" t="s">
        <v>83</v>
      </c>
      <c r="Q297" s="148" t="s">
        <v>83</v>
      </c>
      <c r="R297" s="148" t="s">
        <v>817</v>
      </c>
      <c r="S297" s="148" t="s">
        <v>83</v>
      </c>
      <c r="T297">
        <v>0</v>
      </c>
      <c r="U297" s="148" t="s">
        <v>83</v>
      </c>
      <c r="V297" s="148" t="s">
        <v>83</v>
      </c>
      <c r="W297" s="148" t="s">
        <v>83</v>
      </c>
      <c r="X297">
        <v>6</v>
      </c>
      <c r="Y297">
        <v>6</v>
      </c>
      <c r="Z297" s="148" t="s">
        <v>83</v>
      </c>
      <c r="AA297" s="148" t="s">
        <v>83</v>
      </c>
      <c r="AB297" s="148" t="s">
        <v>83</v>
      </c>
      <c r="AC297" s="148" t="s">
        <v>83</v>
      </c>
      <c r="AD297" s="148" t="s">
        <v>83</v>
      </c>
      <c r="AE297">
        <v>0</v>
      </c>
      <c r="AF297" s="148" t="s">
        <v>83</v>
      </c>
      <c r="AG297">
        <v>0</v>
      </c>
      <c r="AH297" s="148" t="s">
        <v>83</v>
      </c>
      <c r="AI297" s="148" t="s">
        <v>83</v>
      </c>
      <c r="AJ297" s="148" t="s">
        <v>83</v>
      </c>
      <c r="AK297" s="148" t="s">
        <v>83</v>
      </c>
      <c r="AL297" s="148" t="s">
        <v>83</v>
      </c>
      <c r="AM297" s="148" t="s">
        <v>83</v>
      </c>
      <c r="AN297" s="148" t="s">
        <v>83</v>
      </c>
      <c r="AO297" s="148" t="s">
        <v>83</v>
      </c>
      <c r="AP297" s="148" t="s">
        <v>83</v>
      </c>
      <c r="AQ297" s="148" t="s">
        <v>83</v>
      </c>
      <c r="AR297" s="148" t="s">
        <v>83</v>
      </c>
      <c r="AS297">
        <v>0</v>
      </c>
      <c r="AT297" s="148" t="s">
        <v>83</v>
      </c>
      <c r="AU297" s="148" t="s">
        <v>83</v>
      </c>
      <c r="AV297">
        <v>0</v>
      </c>
      <c r="AW297">
        <v>0</v>
      </c>
      <c r="AX297" s="148" t="s">
        <v>83</v>
      </c>
    </row>
    <row r="298" spans="1:50" x14ac:dyDescent="0.15">
      <c r="A298">
        <v>1</v>
      </c>
      <c r="B298">
        <v>6</v>
      </c>
      <c r="C298">
        <v>5</v>
      </c>
      <c r="D298">
        <v>3</v>
      </c>
      <c r="E298">
        <v>0</v>
      </c>
      <c r="F298" s="148" t="s">
        <v>83</v>
      </c>
      <c r="G298" s="148" t="s">
        <v>83</v>
      </c>
      <c r="H298">
        <v>242</v>
      </c>
      <c r="I298">
        <v>0</v>
      </c>
      <c r="J298">
        <v>0</v>
      </c>
      <c r="K298">
        <v>0</v>
      </c>
      <c r="L298">
        <v>0</v>
      </c>
      <c r="M298" s="148" t="s">
        <v>83</v>
      </c>
      <c r="N298" s="148" t="s">
        <v>83</v>
      </c>
      <c r="O298" s="148" t="s">
        <v>83</v>
      </c>
      <c r="P298" s="148" t="s">
        <v>83</v>
      </c>
      <c r="Q298" s="148" t="s">
        <v>83</v>
      </c>
      <c r="R298" s="148" t="s">
        <v>818</v>
      </c>
      <c r="S298" s="148" t="s">
        <v>83</v>
      </c>
      <c r="T298">
        <v>0</v>
      </c>
      <c r="U298" s="148" t="s">
        <v>83</v>
      </c>
      <c r="V298" s="148" t="s">
        <v>83</v>
      </c>
      <c r="W298" s="148" t="s">
        <v>83</v>
      </c>
      <c r="X298">
        <v>6</v>
      </c>
      <c r="Y298">
        <v>6</v>
      </c>
      <c r="Z298" s="148" t="s">
        <v>83</v>
      </c>
      <c r="AA298" s="148" t="s">
        <v>83</v>
      </c>
      <c r="AB298" s="148" t="s">
        <v>83</v>
      </c>
      <c r="AC298" s="148" t="s">
        <v>83</v>
      </c>
      <c r="AD298" s="148" t="s">
        <v>83</v>
      </c>
      <c r="AE298">
        <v>0</v>
      </c>
      <c r="AF298" s="148" t="s">
        <v>83</v>
      </c>
      <c r="AG298">
        <v>0</v>
      </c>
      <c r="AH298" s="148" t="s">
        <v>83</v>
      </c>
      <c r="AI298" s="148" t="s">
        <v>83</v>
      </c>
      <c r="AJ298" s="148" t="s">
        <v>83</v>
      </c>
      <c r="AK298" s="148" t="s">
        <v>83</v>
      </c>
      <c r="AL298" s="148" t="s">
        <v>83</v>
      </c>
      <c r="AM298" s="148" t="s">
        <v>83</v>
      </c>
      <c r="AN298" s="148" t="s">
        <v>83</v>
      </c>
      <c r="AO298" s="148" t="s">
        <v>83</v>
      </c>
      <c r="AP298" s="148" t="s">
        <v>83</v>
      </c>
      <c r="AQ298" s="148" t="s">
        <v>83</v>
      </c>
      <c r="AR298" s="148" t="s">
        <v>83</v>
      </c>
      <c r="AS298">
        <v>0</v>
      </c>
      <c r="AT298" s="148" t="s">
        <v>83</v>
      </c>
      <c r="AU298" s="148" t="s">
        <v>83</v>
      </c>
      <c r="AV298">
        <v>0</v>
      </c>
      <c r="AW298">
        <v>0</v>
      </c>
      <c r="AX298" s="148" t="s">
        <v>83</v>
      </c>
    </row>
    <row r="299" spans="1:50" x14ac:dyDescent="0.15">
      <c r="A299">
        <v>1</v>
      </c>
      <c r="B299">
        <v>6</v>
      </c>
      <c r="C299">
        <v>5</v>
      </c>
      <c r="D299">
        <v>4</v>
      </c>
      <c r="E299">
        <v>0</v>
      </c>
      <c r="F299" s="148" t="s">
        <v>83</v>
      </c>
      <c r="G299" s="148" t="s">
        <v>83</v>
      </c>
      <c r="H299">
        <v>166</v>
      </c>
      <c r="I299">
        <v>0</v>
      </c>
      <c r="J299">
        <v>0</v>
      </c>
      <c r="K299">
        <v>0</v>
      </c>
      <c r="L299">
        <v>0</v>
      </c>
      <c r="M299" s="148" t="s">
        <v>83</v>
      </c>
      <c r="N299" s="148" t="s">
        <v>83</v>
      </c>
      <c r="O299" s="148" t="s">
        <v>83</v>
      </c>
      <c r="P299" s="148" t="s">
        <v>83</v>
      </c>
      <c r="Q299" s="148" t="s">
        <v>83</v>
      </c>
      <c r="R299" s="148" t="s">
        <v>819</v>
      </c>
      <c r="S299" s="148" t="s">
        <v>83</v>
      </c>
      <c r="T299">
        <v>0</v>
      </c>
      <c r="U299" s="148" t="s">
        <v>83</v>
      </c>
      <c r="V299" s="148" t="s">
        <v>83</v>
      </c>
      <c r="W299" s="148" t="s">
        <v>83</v>
      </c>
      <c r="X299">
        <v>5</v>
      </c>
      <c r="Y299">
        <v>5</v>
      </c>
      <c r="Z299" s="148" t="s">
        <v>83</v>
      </c>
      <c r="AA299" s="148" t="s">
        <v>83</v>
      </c>
      <c r="AB299" s="148" t="s">
        <v>83</v>
      </c>
      <c r="AC299" s="148" t="s">
        <v>83</v>
      </c>
      <c r="AD299" s="148" t="s">
        <v>83</v>
      </c>
      <c r="AE299">
        <v>0</v>
      </c>
      <c r="AF299" s="148" t="s">
        <v>83</v>
      </c>
      <c r="AG299">
        <v>0</v>
      </c>
      <c r="AH299" s="148" t="s">
        <v>83</v>
      </c>
      <c r="AI299" s="148" t="s">
        <v>83</v>
      </c>
      <c r="AJ299" s="148" t="s">
        <v>83</v>
      </c>
      <c r="AK299" s="148" t="s">
        <v>83</v>
      </c>
      <c r="AL299" s="148" t="s">
        <v>83</v>
      </c>
      <c r="AM299" s="148" t="s">
        <v>83</v>
      </c>
      <c r="AN299" s="148" t="s">
        <v>83</v>
      </c>
      <c r="AO299" s="148" t="s">
        <v>83</v>
      </c>
      <c r="AP299" s="148" t="s">
        <v>83</v>
      </c>
      <c r="AQ299" s="148" t="s">
        <v>83</v>
      </c>
      <c r="AR299" s="148" t="s">
        <v>83</v>
      </c>
      <c r="AS299">
        <v>0</v>
      </c>
      <c r="AT299" s="148" t="s">
        <v>83</v>
      </c>
      <c r="AU299" s="148" t="s">
        <v>83</v>
      </c>
      <c r="AV299">
        <v>0</v>
      </c>
      <c r="AW299">
        <v>0</v>
      </c>
      <c r="AX299" s="148" t="s">
        <v>83</v>
      </c>
    </row>
    <row r="300" spans="1:50" x14ac:dyDescent="0.15">
      <c r="A300">
        <v>1</v>
      </c>
      <c r="B300">
        <v>6</v>
      </c>
      <c r="C300">
        <v>5</v>
      </c>
      <c r="D300">
        <v>5</v>
      </c>
      <c r="E300">
        <v>0</v>
      </c>
      <c r="F300" s="148" t="s">
        <v>83</v>
      </c>
      <c r="G300" s="148" t="s">
        <v>83</v>
      </c>
      <c r="H300">
        <v>243</v>
      </c>
      <c r="I300">
        <v>0</v>
      </c>
      <c r="J300">
        <v>0</v>
      </c>
      <c r="K300">
        <v>0</v>
      </c>
      <c r="L300">
        <v>0</v>
      </c>
      <c r="M300" s="148" t="s">
        <v>83</v>
      </c>
      <c r="N300" s="148" t="s">
        <v>83</v>
      </c>
      <c r="O300" s="148" t="s">
        <v>83</v>
      </c>
      <c r="P300" s="148" t="s">
        <v>83</v>
      </c>
      <c r="Q300" s="148" t="s">
        <v>83</v>
      </c>
      <c r="R300" s="148" t="s">
        <v>820</v>
      </c>
      <c r="S300" s="148" t="s">
        <v>83</v>
      </c>
      <c r="T300">
        <v>0</v>
      </c>
      <c r="U300" s="148" t="s">
        <v>83</v>
      </c>
      <c r="V300" s="148" t="s">
        <v>83</v>
      </c>
      <c r="W300" s="148" t="s">
        <v>83</v>
      </c>
      <c r="X300">
        <v>5</v>
      </c>
      <c r="Y300">
        <v>5</v>
      </c>
      <c r="Z300" s="148" t="s">
        <v>83</v>
      </c>
      <c r="AA300" s="148" t="s">
        <v>83</v>
      </c>
      <c r="AB300" s="148" t="s">
        <v>83</v>
      </c>
      <c r="AC300" s="148" t="s">
        <v>83</v>
      </c>
      <c r="AD300" s="148" t="s">
        <v>83</v>
      </c>
      <c r="AE300">
        <v>0</v>
      </c>
      <c r="AF300" s="148" t="s">
        <v>83</v>
      </c>
      <c r="AG300">
        <v>0</v>
      </c>
      <c r="AH300" s="148" t="s">
        <v>83</v>
      </c>
      <c r="AI300" s="148" t="s">
        <v>83</v>
      </c>
      <c r="AJ300" s="148" t="s">
        <v>83</v>
      </c>
      <c r="AK300" s="148" t="s">
        <v>83</v>
      </c>
      <c r="AL300" s="148" t="s">
        <v>83</v>
      </c>
      <c r="AM300" s="148" t="s">
        <v>83</v>
      </c>
      <c r="AN300" s="148" t="s">
        <v>83</v>
      </c>
      <c r="AO300" s="148" t="s">
        <v>83</v>
      </c>
      <c r="AP300" s="148" t="s">
        <v>83</v>
      </c>
      <c r="AQ300" s="148" t="s">
        <v>83</v>
      </c>
      <c r="AR300" s="148" t="s">
        <v>83</v>
      </c>
      <c r="AS300">
        <v>0</v>
      </c>
      <c r="AT300" s="148" t="s">
        <v>83</v>
      </c>
      <c r="AU300" s="148" t="s">
        <v>83</v>
      </c>
      <c r="AV300">
        <v>0</v>
      </c>
      <c r="AW300">
        <v>0</v>
      </c>
      <c r="AX300" s="148" t="s">
        <v>83</v>
      </c>
    </row>
    <row r="301" spans="1:50" x14ac:dyDescent="0.15">
      <c r="A301">
        <v>1</v>
      </c>
      <c r="B301">
        <v>6</v>
      </c>
      <c r="C301">
        <v>5</v>
      </c>
      <c r="D301">
        <v>6</v>
      </c>
      <c r="E301">
        <v>0</v>
      </c>
      <c r="F301" s="148" t="s">
        <v>83</v>
      </c>
      <c r="G301" s="148" t="s">
        <v>83</v>
      </c>
      <c r="H301">
        <v>244</v>
      </c>
      <c r="I301">
        <v>0</v>
      </c>
      <c r="J301">
        <v>0</v>
      </c>
      <c r="K301">
        <v>0</v>
      </c>
      <c r="L301">
        <v>0</v>
      </c>
      <c r="M301" s="148" t="s">
        <v>83</v>
      </c>
      <c r="N301" s="148" t="s">
        <v>83</v>
      </c>
      <c r="O301" s="148" t="s">
        <v>83</v>
      </c>
      <c r="P301" s="148" t="s">
        <v>83</v>
      </c>
      <c r="Q301" s="148" t="s">
        <v>83</v>
      </c>
      <c r="R301" s="148" t="s">
        <v>821</v>
      </c>
      <c r="S301" s="148" t="s">
        <v>83</v>
      </c>
      <c r="T301">
        <v>0</v>
      </c>
      <c r="U301" s="148" t="s">
        <v>83</v>
      </c>
      <c r="V301" s="148" t="s">
        <v>83</v>
      </c>
      <c r="W301" s="148" t="s">
        <v>83</v>
      </c>
      <c r="X301">
        <v>5</v>
      </c>
      <c r="Y301">
        <v>5</v>
      </c>
      <c r="Z301" s="148" t="s">
        <v>83</v>
      </c>
      <c r="AA301" s="148" t="s">
        <v>83</v>
      </c>
      <c r="AB301" s="148" t="s">
        <v>83</v>
      </c>
      <c r="AC301" s="148" t="s">
        <v>83</v>
      </c>
      <c r="AD301" s="148" t="s">
        <v>83</v>
      </c>
      <c r="AE301">
        <v>0</v>
      </c>
      <c r="AF301" s="148" t="s">
        <v>83</v>
      </c>
      <c r="AG301">
        <v>0</v>
      </c>
      <c r="AH301" s="148" t="s">
        <v>83</v>
      </c>
      <c r="AI301" s="148" t="s">
        <v>83</v>
      </c>
      <c r="AJ301" s="148" t="s">
        <v>83</v>
      </c>
      <c r="AK301" s="148" t="s">
        <v>83</v>
      </c>
      <c r="AL301" s="148" t="s">
        <v>83</v>
      </c>
      <c r="AM301" s="148" t="s">
        <v>83</v>
      </c>
      <c r="AN301" s="148" t="s">
        <v>83</v>
      </c>
      <c r="AO301" s="148" t="s">
        <v>83</v>
      </c>
      <c r="AP301" s="148" t="s">
        <v>83</v>
      </c>
      <c r="AQ301" s="148" t="s">
        <v>83</v>
      </c>
      <c r="AR301" s="148" t="s">
        <v>83</v>
      </c>
      <c r="AS301">
        <v>0</v>
      </c>
      <c r="AT301" s="148" t="s">
        <v>83</v>
      </c>
      <c r="AU301" s="148" t="s">
        <v>83</v>
      </c>
      <c r="AV301">
        <v>0</v>
      </c>
      <c r="AW301">
        <v>0</v>
      </c>
      <c r="AX301" s="148" t="s">
        <v>83</v>
      </c>
    </row>
    <row r="302" spans="1:50" x14ac:dyDescent="0.15">
      <c r="A302">
        <v>1</v>
      </c>
      <c r="B302">
        <v>6</v>
      </c>
      <c r="C302">
        <v>5</v>
      </c>
      <c r="D302">
        <v>7</v>
      </c>
      <c r="E302">
        <v>0</v>
      </c>
      <c r="F302" s="148" t="s">
        <v>83</v>
      </c>
      <c r="G302" s="148" t="s">
        <v>83</v>
      </c>
      <c r="H302">
        <v>330</v>
      </c>
      <c r="I302">
        <v>0</v>
      </c>
      <c r="J302">
        <v>0</v>
      </c>
      <c r="K302">
        <v>0</v>
      </c>
      <c r="L302">
        <v>0</v>
      </c>
      <c r="M302" s="148" t="s">
        <v>83</v>
      </c>
      <c r="N302" s="148" t="s">
        <v>83</v>
      </c>
      <c r="O302" s="148" t="s">
        <v>83</v>
      </c>
      <c r="P302" s="148" t="s">
        <v>83</v>
      </c>
      <c r="Q302" s="148" t="s">
        <v>83</v>
      </c>
      <c r="R302" s="148" t="s">
        <v>822</v>
      </c>
      <c r="S302" s="148" t="s">
        <v>83</v>
      </c>
      <c r="T302">
        <v>0</v>
      </c>
      <c r="U302" s="148" t="s">
        <v>83</v>
      </c>
      <c r="V302" s="148" t="s">
        <v>83</v>
      </c>
      <c r="W302" s="148" t="s">
        <v>83</v>
      </c>
      <c r="X302">
        <v>6</v>
      </c>
      <c r="Y302">
        <v>6</v>
      </c>
      <c r="Z302" s="148" t="s">
        <v>83</v>
      </c>
      <c r="AA302" s="148" t="s">
        <v>83</v>
      </c>
      <c r="AB302" s="148" t="s">
        <v>83</v>
      </c>
      <c r="AC302" s="148" t="s">
        <v>83</v>
      </c>
      <c r="AD302" s="148" t="s">
        <v>83</v>
      </c>
      <c r="AE302">
        <v>0</v>
      </c>
      <c r="AF302" s="148" t="s">
        <v>83</v>
      </c>
      <c r="AG302">
        <v>0</v>
      </c>
      <c r="AH302" s="148" t="s">
        <v>83</v>
      </c>
      <c r="AI302" s="148" t="s">
        <v>83</v>
      </c>
      <c r="AJ302" s="148" t="s">
        <v>83</v>
      </c>
      <c r="AK302" s="148" t="s">
        <v>83</v>
      </c>
      <c r="AL302" s="148" t="s">
        <v>83</v>
      </c>
      <c r="AM302" s="148" t="s">
        <v>83</v>
      </c>
      <c r="AN302" s="148" t="s">
        <v>83</v>
      </c>
      <c r="AO302" s="148" t="s">
        <v>83</v>
      </c>
      <c r="AP302" s="148" t="s">
        <v>83</v>
      </c>
      <c r="AQ302" s="148" t="s">
        <v>83</v>
      </c>
      <c r="AR302" s="148" t="s">
        <v>83</v>
      </c>
      <c r="AS302">
        <v>0</v>
      </c>
      <c r="AT302" s="148" t="s">
        <v>83</v>
      </c>
      <c r="AU302" s="148" t="s">
        <v>83</v>
      </c>
      <c r="AV302">
        <v>0</v>
      </c>
      <c r="AW302">
        <v>0</v>
      </c>
      <c r="AX302" s="148" t="s">
        <v>83</v>
      </c>
    </row>
    <row r="303" spans="1:50" x14ac:dyDescent="0.15">
      <c r="A303">
        <v>1</v>
      </c>
      <c r="B303">
        <v>6</v>
      </c>
      <c r="C303">
        <v>6</v>
      </c>
      <c r="D303">
        <v>1</v>
      </c>
      <c r="E303">
        <v>0</v>
      </c>
      <c r="F303" s="148" t="s">
        <v>83</v>
      </c>
      <c r="G303" s="148" t="s">
        <v>83</v>
      </c>
      <c r="H303">
        <v>245</v>
      </c>
      <c r="I303">
        <v>0</v>
      </c>
      <c r="J303">
        <v>0</v>
      </c>
      <c r="K303">
        <v>0</v>
      </c>
      <c r="L303">
        <v>0</v>
      </c>
      <c r="M303" s="148" t="s">
        <v>83</v>
      </c>
      <c r="N303" s="148" t="s">
        <v>83</v>
      </c>
      <c r="O303" s="148" t="s">
        <v>83</v>
      </c>
      <c r="P303" s="148" t="s">
        <v>83</v>
      </c>
      <c r="Q303" s="148" t="s">
        <v>83</v>
      </c>
      <c r="R303" s="148" t="s">
        <v>823</v>
      </c>
      <c r="S303" s="148" t="s">
        <v>83</v>
      </c>
      <c r="T303">
        <v>0</v>
      </c>
      <c r="U303" s="148" t="s">
        <v>83</v>
      </c>
      <c r="V303" s="148" t="s">
        <v>83</v>
      </c>
      <c r="W303" s="148" t="s">
        <v>83</v>
      </c>
      <c r="X303">
        <v>5</v>
      </c>
      <c r="Y303">
        <v>5</v>
      </c>
      <c r="Z303" s="148" t="s">
        <v>83</v>
      </c>
      <c r="AA303" s="148" t="s">
        <v>83</v>
      </c>
      <c r="AB303" s="148" t="s">
        <v>83</v>
      </c>
      <c r="AC303" s="148" t="s">
        <v>83</v>
      </c>
      <c r="AD303" s="148" t="s">
        <v>83</v>
      </c>
      <c r="AE303">
        <v>0</v>
      </c>
      <c r="AF303" s="148" t="s">
        <v>83</v>
      </c>
      <c r="AG303">
        <v>0</v>
      </c>
      <c r="AH303" s="148" t="s">
        <v>83</v>
      </c>
      <c r="AI303" s="148" t="s">
        <v>83</v>
      </c>
      <c r="AJ303" s="148" t="s">
        <v>83</v>
      </c>
      <c r="AK303" s="148" t="s">
        <v>83</v>
      </c>
      <c r="AL303" s="148" t="s">
        <v>83</v>
      </c>
      <c r="AM303" s="148" t="s">
        <v>83</v>
      </c>
      <c r="AN303" s="148" t="s">
        <v>83</v>
      </c>
      <c r="AO303" s="148" t="s">
        <v>83</v>
      </c>
      <c r="AP303" s="148" t="s">
        <v>83</v>
      </c>
      <c r="AQ303" s="148" t="s">
        <v>83</v>
      </c>
      <c r="AR303" s="148" t="s">
        <v>83</v>
      </c>
      <c r="AS303">
        <v>0</v>
      </c>
      <c r="AT303" s="148" t="s">
        <v>83</v>
      </c>
      <c r="AU303" s="148" t="s">
        <v>83</v>
      </c>
      <c r="AV303">
        <v>0</v>
      </c>
      <c r="AW303">
        <v>0</v>
      </c>
      <c r="AX303" s="148" t="s">
        <v>83</v>
      </c>
    </row>
    <row r="304" spans="1:50" x14ac:dyDescent="0.15">
      <c r="A304">
        <v>1</v>
      </c>
      <c r="B304">
        <v>6</v>
      </c>
      <c r="C304">
        <v>6</v>
      </c>
      <c r="D304">
        <v>2</v>
      </c>
      <c r="E304">
        <v>0</v>
      </c>
      <c r="F304" s="148" t="s">
        <v>83</v>
      </c>
      <c r="G304" s="148" t="s">
        <v>83</v>
      </c>
      <c r="H304">
        <v>282</v>
      </c>
      <c r="I304">
        <v>0</v>
      </c>
      <c r="J304">
        <v>0</v>
      </c>
      <c r="K304">
        <v>0</v>
      </c>
      <c r="L304">
        <v>0</v>
      </c>
      <c r="M304" s="148" t="s">
        <v>83</v>
      </c>
      <c r="N304" s="148" t="s">
        <v>83</v>
      </c>
      <c r="O304" s="148" t="s">
        <v>83</v>
      </c>
      <c r="P304" s="148" t="s">
        <v>83</v>
      </c>
      <c r="Q304" s="148" t="s">
        <v>83</v>
      </c>
      <c r="R304" s="148" t="s">
        <v>824</v>
      </c>
      <c r="S304" s="148" t="s">
        <v>83</v>
      </c>
      <c r="T304">
        <v>0</v>
      </c>
      <c r="U304" s="148" t="s">
        <v>83</v>
      </c>
      <c r="V304" s="148" t="s">
        <v>83</v>
      </c>
      <c r="W304" s="148" t="s">
        <v>83</v>
      </c>
      <c r="X304">
        <v>4</v>
      </c>
      <c r="Y304">
        <v>4</v>
      </c>
      <c r="Z304" s="148" t="s">
        <v>83</v>
      </c>
      <c r="AA304" s="148" t="s">
        <v>83</v>
      </c>
      <c r="AB304" s="148" t="s">
        <v>83</v>
      </c>
      <c r="AC304" s="148" t="s">
        <v>83</v>
      </c>
      <c r="AD304" s="148" t="s">
        <v>83</v>
      </c>
      <c r="AE304">
        <v>0</v>
      </c>
      <c r="AF304" s="148" t="s">
        <v>83</v>
      </c>
      <c r="AG304">
        <v>0</v>
      </c>
      <c r="AH304" s="148" t="s">
        <v>83</v>
      </c>
      <c r="AI304" s="148" t="s">
        <v>83</v>
      </c>
      <c r="AJ304" s="148" t="s">
        <v>83</v>
      </c>
      <c r="AK304" s="148" t="s">
        <v>83</v>
      </c>
      <c r="AL304" s="148" t="s">
        <v>83</v>
      </c>
      <c r="AM304" s="148" t="s">
        <v>83</v>
      </c>
      <c r="AN304" s="148" t="s">
        <v>83</v>
      </c>
      <c r="AO304" s="148" t="s">
        <v>83</v>
      </c>
      <c r="AP304" s="148" t="s">
        <v>83</v>
      </c>
      <c r="AQ304" s="148" t="s">
        <v>83</v>
      </c>
      <c r="AR304" s="148" t="s">
        <v>83</v>
      </c>
      <c r="AS304">
        <v>0</v>
      </c>
      <c r="AT304" s="148" t="s">
        <v>83</v>
      </c>
      <c r="AU304" s="148" t="s">
        <v>83</v>
      </c>
      <c r="AV304">
        <v>0</v>
      </c>
      <c r="AW304">
        <v>0</v>
      </c>
      <c r="AX304" s="148" t="s">
        <v>83</v>
      </c>
    </row>
    <row r="305" spans="1:50" x14ac:dyDescent="0.15">
      <c r="A305">
        <v>1</v>
      </c>
      <c r="B305">
        <v>6</v>
      </c>
      <c r="C305">
        <v>6</v>
      </c>
      <c r="D305">
        <v>3</v>
      </c>
      <c r="E305">
        <v>0</v>
      </c>
      <c r="F305" s="148" t="s">
        <v>83</v>
      </c>
      <c r="G305" s="148" t="s">
        <v>83</v>
      </c>
      <c r="H305">
        <v>139</v>
      </c>
      <c r="I305">
        <v>0</v>
      </c>
      <c r="J305">
        <v>0</v>
      </c>
      <c r="K305">
        <v>0</v>
      </c>
      <c r="L305">
        <v>0</v>
      </c>
      <c r="M305" s="148" t="s">
        <v>83</v>
      </c>
      <c r="N305" s="148" t="s">
        <v>83</v>
      </c>
      <c r="O305" s="148" t="s">
        <v>83</v>
      </c>
      <c r="P305" s="148" t="s">
        <v>83</v>
      </c>
      <c r="Q305" s="148" t="s">
        <v>83</v>
      </c>
      <c r="R305" s="148" t="s">
        <v>825</v>
      </c>
      <c r="S305" s="148" t="s">
        <v>83</v>
      </c>
      <c r="T305">
        <v>0</v>
      </c>
      <c r="U305" s="148" t="s">
        <v>83</v>
      </c>
      <c r="V305" s="148" t="s">
        <v>83</v>
      </c>
      <c r="W305" s="148" t="s">
        <v>83</v>
      </c>
      <c r="X305">
        <v>6</v>
      </c>
      <c r="Y305">
        <v>6</v>
      </c>
      <c r="Z305" s="148" t="s">
        <v>83</v>
      </c>
      <c r="AA305" s="148" t="s">
        <v>83</v>
      </c>
      <c r="AB305" s="148" t="s">
        <v>83</v>
      </c>
      <c r="AC305" s="148" t="s">
        <v>83</v>
      </c>
      <c r="AD305" s="148" t="s">
        <v>83</v>
      </c>
      <c r="AE305">
        <v>0</v>
      </c>
      <c r="AF305" s="148" t="s">
        <v>83</v>
      </c>
      <c r="AG305">
        <v>0</v>
      </c>
      <c r="AH305" s="148" t="s">
        <v>83</v>
      </c>
      <c r="AI305" s="148" t="s">
        <v>83</v>
      </c>
      <c r="AJ305" s="148" t="s">
        <v>83</v>
      </c>
      <c r="AK305" s="148" t="s">
        <v>83</v>
      </c>
      <c r="AL305" s="148" t="s">
        <v>83</v>
      </c>
      <c r="AM305" s="148" t="s">
        <v>83</v>
      </c>
      <c r="AN305" s="148" t="s">
        <v>83</v>
      </c>
      <c r="AO305" s="148" t="s">
        <v>83</v>
      </c>
      <c r="AP305" s="148" t="s">
        <v>83</v>
      </c>
      <c r="AQ305" s="148" t="s">
        <v>83</v>
      </c>
      <c r="AR305" s="148" t="s">
        <v>83</v>
      </c>
      <c r="AS305">
        <v>0</v>
      </c>
      <c r="AT305" s="148" t="s">
        <v>83</v>
      </c>
      <c r="AU305" s="148" t="s">
        <v>83</v>
      </c>
      <c r="AV305">
        <v>0</v>
      </c>
      <c r="AW305">
        <v>0</v>
      </c>
      <c r="AX305" s="148" t="s">
        <v>83</v>
      </c>
    </row>
    <row r="306" spans="1:50" x14ac:dyDescent="0.15">
      <c r="A306">
        <v>1</v>
      </c>
      <c r="B306">
        <v>6</v>
      </c>
      <c r="C306">
        <v>6</v>
      </c>
      <c r="D306">
        <v>4</v>
      </c>
      <c r="E306">
        <v>0</v>
      </c>
      <c r="F306" s="148" t="s">
        <v>83</v>
      </c>
      <c r="G306" s="148" t="s">
        <v>83</v>
      </c>
      <c r="H306">
        <v>278</v>
      </c>
      <c r="I306">
        <v>0</v>
      </c>
      <c r="J306">
        <v>0</v>
      </c>
      <c r="K306">
        <v>0</v>
      </c>
      <c r="L306">
        <v>0</v>
      </c>
      <c r="M306" s="148" t="s">
        <v>83</v>
      </c>
      <c r="N306" s="148" t="s">
        <v>83</v>
      </c>
      <c r="O306" s="148" t="s">
        <v>83</v>
      </c>
      <c r="P306" s="148" t="s">
        <v>83</v>
      </c>
      <c r="Q306" s="148" t="s">
        <v>83</v>
      </c>
      <c r="R306" s="148" t="s">
        <v>826</v>
      </c>
      <c r="S306" s="148" t="s">
        <v>83</v>
      </c>
      <c r="T306">
        <v>0</v>
      </c>
      <c r="U306" s="148" t="s">
        <v>83</v>
      </c>
      <c r="V306" s="148" t="s">
        <v>83</v>
      </c>
      <c r="W306" s="148" t="s">
        <v>83</v>
      </c>
      <c r="X306">
        <v>6</v>
      </c>
      <c r="Y306">
        <v>6</v>
      </c>
      <c r="Z306" s="148" t="s">
        <v>83</v>
      </c>
      <c r="AA306" s="148" t="s">
        <v>83</v>
      </c>
      <c r="AB306" s="148" t="s">
        <v>83</v>
      </c>
      <c r="AC306" s="148" t="s">
        <v>83</v>
      </c>
      <c r="AD306" s="148" t="s">
        <v>83</v>
      </c>
      <c r="AE306">
        <v>0</v>
      </c>
      <c r="AF306" s="148" t="s">
        <v>83</v>
      </c>
      <c r="AG306">
        <v>0</v>
      </c>
      <c r="AH306" s="148" t="s">
        <v>83</v>
      </c>
      <c r="AI306" s="148" t="s">
        <v>83</v>
      </c>
      <c r="AJ306" s="148" t="s">
        <v>83</v>
      </c>
      <c r="AK306" s="148" t="s">
        <v>83</v>
      </c>
      <c r="AL306" s="148" t="s">
        <v>83</v>
      </c>
      <c r="AM306" s="148" t="s">
        <v>83</v>
      </c>
      <c r="AN306" s="148" t="s">
        <v>83</v>
      </c>
      <c r="AO306" s="148" t="s">
        <v>83</v>
      </c>
      <c r="AP306" s="148" t="s">
        <v>83</v>
      </c>
      <c r="AQ306" s="148" t="s">
        <v>83</v>
      </c>
      <c r="AR306" s="148" t="s">
        <v>83</v>
      </c>
      <c r="AS306">
        <v>0</v>
      </c>
      <c r="AT306" s="148" t="s">
        <v>83</v>
      </c>
      <c r="AU306" s="148" t="s">
        <v>83</v>
      </c>
      <c r="AV306">
        <v>0</v>
      </c>
      <c r="AW306">
        <v>0</v>
      </c>
      <c r="AX306" s="148" t="s">
        <v>83</v>
      </c>
    </row>
    <row r="307" spans="1:50" x14ac:dyDescent="0.15">
      <c r="A307">
        <v>1</v>
      </c>
      <c r="B307">
        <v>6</v>
      </c>
      <c r="C307">
        <v>6</v>
      </c>
      <c r="D307">
        <v>5</v>
      </c>
      <c r="E307">
        <v>0</v>
      </c>
      <c r="F307" s="148" t="s">
        <v>83</v>
      </c>
      <c r="G307" s="148" t="s">
        <v>83</v>
      </c>
      <c r="H307">
        <v>88</v>
      </c>
      <c r="I307">
        <v>0</v>
      </c>
      <c r="J307">
        <v>0</v>
      </c>
      <c r="K307">
        <v>0</v>
      </c>
      <c r="L307">
        <v>0</v>
      </c>
      <c r="M307" s="148" t="s">
        <v>83</v>
      </c>
      <c r="N307" s="148" t="s">
        <v>83</v>
      </c>
      <c r="O307" s="148" t="s">
        <v>83</v>
      </c>
      <c r="P307" s="148" t="s">
        <v>83</v>
      </c>
      <c r="Q307" s="148" t="s">
        <v>83</v>
      </c>
      <c r="R307" s="148" t="s">
        <v>827</v>
      </c>
      <c r="S307" s="148" t="s">
        <v>83</v>
      </c>
      <c r="T307">
        <v>0</v>
      </c>
      <c r="U307" s="148" t="s">
        <v>83</v>
      </c>
      <c r="V307" s="148" t="s">
        <v>83</v>
      </c>
      <c r="W307" s="148" t="s">
        <v>83</v>
      </c>
      <c r="X307">
        <v>5</v>
      </c>
      <c r="Y307">
        <v>5</v>
      </c>
      <c r="Z307" s="148" t="s">
        <v>83</v>
      </c>
      <c r="AA307" s="148" t="s">
        <v>83</v>
      </c>
      <c r="AB307" s="148" t="s">
        <v>83</v>
      </c>
      <c r="AC307" s="148" t="s">
        <v>83</v>
      </c>
      <c r="AD307" s="148" t="s">
        <v>83</v>
      </c>
      <c r="AE307">
        <v>0</v>
      </c>
      <c r="AF307" s="148" t="s">
        <v>83</v>
      </c>
      <c r="AG307">
        <v>0</v>
      </c>
      <c r="AH307" s="148" t="s">
        <v>83</v>
      </c>
      <c r="AI307" s="148" t="s">
        <v>83</v>
      </c>
      <c r="AJ307" s="148" t="s">
        <v>83</v>
      </c>
      <c r="AK307" s="148" t="s">
        <v>83</v>
      </c>
      <c r="AL307" s="148" t="s">
        <v>83</v>
      </c>
      <c r="AM307" s="148" t="s">
        <v>83</v>
      </c>
      <c r="AN307" s="148" t="s">
        <v>83</v>
      </c>
      <c r="AO307" s="148" t="s">
        <v>83</v>
      </c>
      <c r="AP307" s="148" t="s">
        <v>83</v>
      </c>
      <c r="AQ307" s="148" t="s">
        <v>83</v>
      </c>
      <c r="AR307" s="148" t="s">
        <v>83</v>
      </c>
      <c r="AS307">
        <v>0</v>
      </c>
      <c r="AT307" s="148" t="s">
        <v>83</v>
      </c>
      <c r="AU307" s="148" t="s">
        <v>83</v>
      </c>
      <c r="AV307">
        <v>0</v>
      </c>
      <c r="AW307">
        <v>0</v>
      </c>
      <c r="AX307" s="148" t="s">
        <v>83</v>
      </c>
    </row>
    <row r="308" spans="1:50" x14ac:dyDescent="0.15">
      <c r="A308">
        <v>1</v>
      </c>
      <c r="B308">
        <v>6</v>
      </c>
      <c r="C308">
        <v>6</v>
      </c>
      <c r="D308">
        <v>6</v>
      </c>
      <c r="E308">
        <v>0</v>
      </c>
      <c r="F308" s="148" t="s">
        <v>83</v>
      </c>
      <c r="G308" s="148" t="s">
        <v>83</v>
      </c>
      <c r="H308">
        <v>134</v>
      </c>
      <c r="I308">
        <v>0</v>
      </c>
      <c r="J308">
        <v>0</v>
      </c>
      <c r="K308">
        <v>0</v>
      </c>
      <c r="L308">
        <v>0</v>
      </c>
      <c r="M308" s="148" t="s">
        <v>83</v>
      </c>
      <c r="N308" s="148" t="s">
        <v>83</v>
      </c>
      <c r="O308" s="148" t="s">
        <v>83</v>
      </c>
      <c r="P308" s="148" t="s">
        <v>83</v>
      </c>
      <c r="Q308" s="148" t="s">
        <v>83</v>
      </c>
      <c r="R308" s="148" t="s">
        <v>828</v>
      </c>
      <c r="S308" s="148" t="s">
        <v>83</v>
      </c>
      <c r="T308">
        <v>0</v>
      </c>
      <c r="U308" s="148" t="s">
        <v>83</v>
      </c>
      <c r="V308" s="148" t="s">
        <v>83</v>
      </c>
      <c r="W308" s="148" t="s">
        <v>83</v>
      </c>
      <c r="X308">
        <v>4</v>
      </c>
      <c r="Y308">
        <v>4</v>
      </c>
      <c r="Z308" s="148" t="s">
        <v>83</v>
      </c>
      <c r="AA308" s="148" t="s">
        <v>83</v>
      </c>
      <c r="AB308" s="148" t="s">
        <v>83</v>
      </c>
      <c r="AC308" s="148" t="s">
        <v>83</v>
      </c>
      <c r="AD308" s="148" t="s">
        <v>83</v>
      </c>
      <c r="AE308">
        <v>0</v>
      </c>
      <c r="AF308" s="148" t="s">
        <v>83</v>
      </c>
      <c r="AG308">
        <v>0</v>
      </c>
      <c r="AH308" s="148" t="s">
        <v>83</v>
      </c>
      <c r="AI308" s="148" t="s">
        <v>83</v>
      </c>
      <c r="AJ308" s="148" t="s">
        <v>83</v>
      </c>
      <c r="AK308" s="148" t="s">
        <v>83</v>
      </c>
      <c r="AL308" s="148" t="s">
        <v>83</v>
      </c>
      <c r="AM308" s="148" t="s">
        <v>83</v>
      </c>
      <c r="AN308" s="148" t="s">
        <v>83</v>
      </c>
      <c r="AO308" s="148" t="s">
        <v>83</v>
      </c>
      <c r="AP308" s="148" t="s">
        <v>83</v>
      </c>
      <c r="AQ308" s="148" t="s">
        <v>83</v>
      </c>
      <c r="AR308" s="148" t="s">
        <v>83</v>
      </c>
      <c r="AS308">
        <v>0</v>
      </c>
      <c r="AT308" s="148" t="s">
        <v>83</v>
      </c>
      <c r="AU308" s="148" t="s">
        <v>83</v>
      </c>
      <c r="AV308">
        <v>0</v>
      </c>
      <c r="AW308">
        <v>0</v>
      </c>
      <c r="AX308" s="148" t="s">
        <v>83</v>
      </c>
    </row>
    <row r="309" spans="1:50" x14ac:dyDescent="0.15">
      <c r="A309">
        <v>1</v>
      </c>
      <c r="B309">
        <v>6</v>
      </c>
      <c r="C309">
        <v>6</v>
      </c>
      <c r="D309">
        <v>7</v>
      </c>
      <c r="E309">
        <v>0</v>
      </c>
      <c r="F309" s="148" t="s">
        <v>83</v>
      </c>
      <c r="G309" s="148" t="s">
        <v>83</v>
      </c>
      <c r="H309">
        <v>140</v>
      </c>
      <c r="I309">
        <v>0</v>
      </c>
      <c r="J309">
        <v>0</v>
      </c>
      <c r="K309">
        <v>0</v>
      </c>
      <c r="L309">
        <v>0</v>
      </c>
      <c r="M309" s="148" t="s">
        <v>83</v>
      </c>
      <c r="N309" s="148" t="s">
        <v>83</v>
      </c>
      <c r="O309" s="148" t="s">
        <v>83</v>
      </c>
      <c r="P309" s="148" t="s">
        <v>83</v>
      </c>
      <c r="Q309" s="148" t="s">
        <v>83</v>
      </c>
      <c r="R309" s="148" t="s">
        <v>829</v>
      </c>
      <c r="S309" s="148" t="s">
        <v>83</v>
      </c>
      <c r="T309">
        <v>0</v>
      </c>
      <c r="U309" s="148" t="s">
        <v>83</v>
      </c>
      <c r="V309" s="148" t="s">
        <v>83</v>
      </c>
      <c r="W309" s="148" t="s">
        <v>83</v>
      </c>
      <c r="X309">
        <v>5</v>
      </c>
      <c r="Y309">
        <v>5</v>
      </c>
      <c r="Z309" s="148" t="s">
        <v>83</v>
      </c>
      <c r="AA309" s="148" t="s">
        <v>83</v>
      </c>
      <c r="AB309" s="148" t="s">
        <v>83</v>
      </c>
      <c r="AC309" s="148" t="s">
        <v>83</v>
      </c>
      <c r="AD309" s="148" t="s">
        <v>83</v>
      </c>
      <c r="AE309">
        <v>0</v>
      </c>
      <c r="AF309" s="148" t="s">
        <v>83</v>
      </c>
      <c r="AG309">
        <v>0</v>
      </c>
      <c r="AH309" s="148" t="s">
        <v>83</v>
      </c>
      <c r="AI309" s="148" t="s">
        <v>83</v>
      </c>
      <c r="AJ309" s="148" t="s">
        <v>83</v>
      </c>
      <c r="AK309" s="148" t="s">
        <v>83</v>
      </c>
      <c r="AL309" s="148" t="s">
        <v>83</v>
      </c>
      <c r="AM309" s="148" t="s">
        <v>83</v>
      </c>
      <c r="AN309" s="148" t="s">
        <v>83</v>
      </c>
      <c r="AO309" s="148" t="s">
        <v>83</v>
      </c>
      <c r="AP309" s="148" t="s">
        <v>83</v>
      </c>
      <c r="AQ309" s="148" t="s">
        <v>83</v>
      </c>
      <c r="AR309" s="148" t="s">
        <v>83</v>
      </c>
      <c r="AS309">
        <v>0</v>
      </c>
      <c r="AT309" s="148" t="s">
        <v>83</v>
      </c>
      <c r="AU309" s="148" t="s">
        <v>83</v>
      </c>
      <c r="AV309">
        <v>0</v>
      </c>
      <c r="AW309">
        <v>0</v>
      </c>
      <c r="AX309" s="148" t="s">
        <v>83</v>
      </c>
    </row>
    <row r="310" spans="1:50" x14ac:dyDescent="0.15">
      <c r="A310">
        <v>1</v>
      </c>
      <c r="B310">
        <v>7</v>
      </c>
      <c r="C310">
        <v>1</v>
      </c>
      <c r="D310">
        <v>1</v>
      </c>
      <c r="E310">
        <v>0</v>
      </c>
      <c r="F310" s="148" t="s">
        <v>83</v>
      </c>
      <c r="G310" s="148" t="s">
        <v>83</v>
      </c>
      <c r="H310">
        <v>240</v>
      </c>
      <c r="I310">
        <v>0</v>
      </c>
      <c r="J310">
        <v>0</v>
      </c>
      <c r="K310">
        <v>0</v>
      </c>
      <c r="L310">
        <v>0</v>
      </c>
      <c r="M310" s="148" t="s">
        <v>83</v>
      </c>
      <c r="N310" s="148" t="s">
        <v>83</v>
      </c>
      <c r="O310" s="148" t="s">
        <v>83</v>
      </c>
      <c r="P310" s="148" t="s">
        <v>83</v>
      </c>
      <c r="Q310" s="148" t="s">
        <v>83</v>
      </c>
      <c r="R310" s="148" t="s">
        <v>830</v>
      </c>
      <c r="S310" s="148" t="s">
        <v>83</v>
      </c>
      <c r="T310">
        <v>0</v>
      </c>
      <c r="U310" s="148" t="s">
        <v>83</v>
      </c>
      <c r="V310" s="148" t="s">
        <v>83</v>
      </c>
      <c r="W310" s="148" t="s">
        <v>83</v>
      </c>
      <c r="X310">
        <v>1</v>
      </c>
      <c r="Y310">
        <v>1</v>
      </c>
      <c r="Z310" s="148" t="s">
        <v>83</v>
      </c>
      <c r="AA310" s="148" t="s">
        <v>83</v>
      </c>
      <c r="AB310" s="148" t="s">
        <v>83</v>
      </c>
      <c r="AC310" s="148" t="s">
        <v>83</v>
      </c>
      <c r="AD310" s="148" t="s">
        <v>83</v>
      </c>
      <c r="AE310">
        <v>0</v>
      </c>
      <c r="AF310" s="148" t="s">
        <v>83</v>
      </c>
      <c r="AG310">
        <v>0</v>
      </c>
      <c r="AH310" s="148" t="s">
        <v>83</v>
      </c>
      <c r="AI310" s="148" t="s">
        <v>83</v>
      </c>
      <c r="AJ310" s="148" t="s">
        <v>83</v>
      </c>
      <c r="AK310" s="148" t="s">
        <v>83</v>
      </c>
      <c r="AL310" s="148" t="s">
        <v>83</v>
      </c>
      <c r="AM310" s="148" t="s">
        <v>83</v>
      </c>
      <c r="AN310" s="148" t="s">
        <v>83</v>
      </c>
      <c r="AO310" s="148" t="s">
        <v>83</v>
      </c>
      <c r="AP310" s="148" t="s">
        <v>83</v>
      </c>
      <c r="AQ310" s="148" t="s">
        <v>83</v>
      </c>
      <c r="AR310" s="148" t="s">
        <v>83</v>
      </c>
      <c r="AS310">
        <v>0</v>
      </c>
      <c r="AT310" s="148" t="s">
        <v>83</v>
      </c>
      <c r="AU310" s="148" t="s">
        <v>83</v>
      </c>
      <c r="AV310">
        <v>0</v>
      </c>
      <c r="AW310">
        <v>0</v>
      </c>
      <c r="AX310" s="148" t="s">
        <v>83</v>
      </c>
    </row>
    <row r="311" spans="1:50" x14ac:dyDescent="0.15">
      <c r="A311">
        <v>1</v>
      </c>
      <c r="B311">
        <v>7</v>
      </c>
      <c r="C311">
        <v>1</v>
      </c>
      <c r="D311">
        <v>2</v>
      </c>
      <c r="E311">
        <v>0</v>
      </c>
      <c r="F311" s="148" t="s">
        <v>83</v>
      </c>
      <c r="G311" s="148" t="s">
        <v>83</v>
      </c>
      <c r="H311">
        <v>313</v>
      </c>
      <c r="I311">
        <v>0</v>
      </c>
      <c r="J311">
        <v>0</v>
      </c>
      <c r="K311">
        <v>0</v>
      </c>
      <c r="L311">
        <v>0</v>
      </c>
      <c r="M311" s="148" t="s">
        <v>83</v>
      </c>
      <c r="N311" s="148" t="s">
        <v>83</v>
      </c>
      <c r="O311" s="148" t="s">
        <v>83</v>
      </c>
      <c r="P311" s="148" t="s">
        <v>83</v>
      </c>
      <c r="Q311" s="148" t="s">
        <v>83</v>
      </c>
      <c r="R311" s="148" t="s">
        <v>831</v>
      </c>
      <c r="S311" s="148" t="s">
        <v>83</v>
      </c>
      <c r="T311">
        <v>0</v>
      </c>
      <c r="U311" s="148" t="s">
        <v>83</v>
      </c>
      <c r="V311" s="148" t="s">
        <v>83</v>
      </c>
      <c r="W311" s="148" t="s">
        <v>83</v>
      </c>
      <c r="X311">
        <v>1</v>
      </c>
      <c r="Y311">
        <v>1</v>
      </c>
      <c r="Z311" s="148" t="s">
        <v>83</v>
      </c>
      <c r="AA311" s="148" t="s">
        <v>83</v>
      </c>
      <c r="AB311" s="148" t="s">
        <v>83</v>
      </c>
      <c r="AC311" s="148" t="s">
        <v>83</v>
      </c>
      <c r="AD311" s="148" t="s">
        <v>83</v>
      </c>
      <c r="AE311">
        <v>0</v>
      </c>
      <c r="AF311" s="148" t="s">
        <v>83</v>
      </c>
      <c r="AG311">
        <v>0</v>
      </c>
      <c r="AH311" s="148" t="s">
        <v>83</v>
      </c>
      <c r="AI311" s="148" t="s">
        <v>83</v>
      </c>
      <c r="AJ311" s="148" t="s">
        <v>83</v>
      </c>
      <c r="AK311" s="148" t="s">
        <v>83</v>
      </c>
      <c r="AL311" s="148" t="s">
        <v>83</v>
      </c>
      <c r="AM311" s="148" t="s">
        <v>83</v>
      </c>
      <c r="AN311" s="148" t="s">
        <v>83</v>
      </c>
      <c r="AO311" s="148" t="s">
        <v>83</v>
      </c>
      <c r="AP311" s="148" t="s">
        <v>83</v>
      </c>
      <c r="AQ311" s="148" t="s">
        <v>83</v>
      </c>
      <c r="AR311" s="148" t="s">
        <v>83</v>
      </c>
      <c r="AS311">
        <v>0</v>
      </c>
      <c r="AT311" s="148" t="s">
        <v>83</v>
      </c>
      <c r="AU311" s="148" t="s">
        <v>83</v>
      </c>
      <c r="AV311">
        <v>0</v>
      </c>
      <c r="AW311">
        <v>0</v>
      </c>
      <c r="AX311" s="148" t="s">
        <v>83</v>
      </c>
    </row>
    <row r="312" spans="1:50" x14ac:dyDescent="0.15">
      <c r="A312">
        <v>1</v>
      </c>
      <c r="B312">
        <v>7</v>
      </c>
      <c r="C312">
        <v>1</v>
      </c>
      <c r="D312">
        <v>3</v>
      </c>
      <c r="E312">
        <v>0</v>
      </c>
      <c r="F312" s="148" t="s">
        <v>83</v>
      </c>
      <c r="G312" s="148" t="s">
        <v>83</v>
      </c>
      <c r="H312">
        <v>152</v>
      </c>
      <c r="I312">
        <v>0</v>
      </c>
      <c r="J312">
        <v>0</v>
      </c>
      <c r="K312">
        <v>0</v>
      </c>
      <c r="L312">
        <v>0</v>
      </c>
      <c r="M312" s="148" t="s">
        <v>83</v>
      </c>
      <c r="N312" s="148" t="s">
        <v>83</v>
      </c>
      <c r="O312" s="148" t="s">
        <v>83</v>
      </c>
      <c r="P312" s="148" t="s">
        <v>83</v>
      </c>
      <c r="Q312" s="148" t="s">
        <v>83</v>
      </c>
      <c r="R312" s="148" t="s">
        <v>832</v>
      </c>
      <c r="S312" s="148" t="s">
        <v>83</v>
      </c>
      <c r="T312">
        <v>0</v>
      </c>
      <c r="U312" s="148" t="s">
        <v>83</v>
      </c>
      <c r="V312" s="148" t="s">
        <v>83</v>
      </c>
      <c r="W312" s="148" t="s">
        <v>83</v>
      </c>
      <c r="X312">
        <v>1</v>
      </c>
      <c r="Y312">
        <v>1</v>
      </c>
      <c r="Z312" s="148" t="s">
        <v>83</v>
      </c>
      <c r="AA312" s="148" t="s">
        <v>83</v>
      </c>
      <c r="AB312" s="148" t="s">
        <v>83</v>
      </c>
      <c r="AC312" s="148" t="s">
        <v>83</v>
      </c>
      <c r="AD312" s="148" t="s">
        <v>83</v>
      </c>
      <c r="AE312">
        <v>0</v>
      </c>
      <c r="AF312" s="148" t="s">
        <v>83</v>
      </c>
      <c r="AG312">
        <v>0</v>
      </c>
      <c r="AH312" s="148" t="s">
        <v>83</v>
      </c>
      <c r="AI312" s="148" t="s">
        <v>83</v>
      </c>
      <c r="AJ312" s="148" t="s">
        <v>83</v>
      </c>
      <c r="AK312" s="148" t="s">
        <v>83</v>
      </c>
      <c r="AL312" s="148" t="s">
        <v>83</v>
      </c>
      <c r="AM312" s="148" t="s">
        <v>83</v>
      </c>
      <c r="AN312" s="148" t="s">
        <v>83</v>
      </c>
      <c r="AO312" s="148" t="s">
        <v>83</v>
      </c>
      <c r="AP312" s="148" t="s">
        <v>83</v>
      </c>
      <c r="AQ312" s="148" t="s">
        <v>83</v>
      </c>
      <c r="AR312" s="148" t="s">
        <v>83</v>
      </c>
      <c r="AS312">
        <v>0</v>
      </c>
      <c r="AT312" s="148" t="s">
        <v>83</v>
      </c>
      <c r="AU312" s="148" t="s">
        <v>83</v>
      </c>
      <c r="AV312">
        <v>0</v>
      </c>
      <c r="AW312">
        <v>0</v>
      </c>
      <c r="AX312" s="148" t="s">
        <v>83</v>
      </c>
    </row>
    <row r="313" spans="1:50" x14ac:dyDescent="0.15">
      <c r="A313">
        <v>1</v>
      </c>
      <c r="B313">
        <v>7</v>
      </c>
      <c r="C313">
        <v>1</v>
      </c>
      <c r="D313">
        <v>4</v>
      </c>
      <c r="E313">
        <v>0</v>
      </c>
      <c r="F313" s="148" t="s">
        <v>83</v>
      </c>
      <c r="G313" s="148" t="s">
        <v>83</v>
      </c>
      <c r="H313">
        <v>303</v>
      </c>
      <c r="I313">
        <v>0</v>
      </c>
      <c r="J313">
        <v>0</v>
      </c>
      <c r="K313">
        <v>0</v>
      </c>
      <c r="L313">
        <v>0</v>
      </c>
      <c r="M313" s="148" t="s">
        <v>83</v>
      </c>
      <c r="N313" s="148" t="s">
        <v>83</v>
      </c>
      <c r="O313" s="148" t="s">
        <v>83</v>
      </c>
      <c r="P313" s="148" t="s">
        <v>83</v>
      </c>
      <c r="Q313" s="148" t="s">
        <v>83</v>
      </c>
      <c r="R313" s="148" t="s">
        <v>833</v>
      </c>
      <c r="S313" s="148" t="s">
        <v>83</v>
      </c>
      <c r="T313">
        <v>0</v>
      </c>
      <c r="U313" s="148" t="s">
        <v>83</v>
      </c>
      <c r="V313" s="148" t="s">
        <v>83</v>
      </c>
      <c r="W313" s="148" t="s">
        <v>83</v>
      </c>
      <c r="X313">
        <v>1</v>
      </c>
      <c r="Y313">
        <v>1</v>
      </c>
      <c r="Z313" s="148" t="s">
        <v>83</v>
      </c>
      <c r="AA313" s="148" t="s">
        <v>83</v>
      </c>
      <c r="AB313" s="148" t="s">
        <v>83</v>
      </c>
      <c r="AC313" s="148" t="s">
        <v>83</v>
      </c>
      <c r="AD313" s="148" t="s">
        <v>83</v>
      </c>
      <c r="AE313">
        <v>0</v>
      </c>
      <c r="AF313" s="148" t="s">
        <v>83</v>
      </c>
      <c r="AG313">
        <v>0</v>
      </c>
      <c r="AH313" s="148" t="s">
        <v>83</v>
      </c>
      <c r="AI313" s="148" t="s">
        <v>83</v>
      </c>
      <c r="AJ313" s="148" t="s">
        <v>83</v>
      </c>
      <c r="AK313" s="148" t="s">
        <v>83</v>
      </c>
      <c r="AL313" s="148" t="s">
        <v>83</v>
      </c>
      <c r="AM313" s="148" t="s">
        <v>83</v>
      </c>
      <c r="AN313" s="148" t="s">
        <v>83</v>
      </c>
      <c r="AO313" s="148" t="s">
        <v>83</v>
      </c>
      <c r="AP313" s="148" t="s">
        <v>83</v>
      </c>
      <c r="AQ313" s="148" t="s">
        <v>83</v>
      </c>
      <c r="AR313" s="148" t="s">
        <v>83</v>
      </c>
      <c r="AS313">
        <v>0</v>
      </c>
      <c r="AT313" s="148" t="s">
        <v>83</v>
      </c>
      <c r="AU313" s="148" t="s">
        <v>83</v>
      </c>
      <c r="AV313">
        <v>0</v>
      </c>
      <c r="AW313">
        <v>0</v>
      </c>
      <c r="AX313" s="148" t="s">
        <v>83</v>
      </c>
    </row>
    <row r="314" spans="1:50" x14ac:dyDescent="0.15">
      <c r="A314">
        <v>1</v>
      </c>
      <c r="B314">
        <v>7</v>
      </c>
      <c r="C314">
        <v>1</v>
      </c>
      <c r="D314">
        <v>5</v>
      </c>
      <c r="E314">
        <v>0</v>
      </c>
      <c r="F314" s="148" t="s">
        <v>83</v>
      </c>
      <c r="G314" s="148" t="s">
        <v>83</v>
      </c>
      <c r="H314">
        <v>67</v>
      </c>
      <c r="I314">
        <v>0</v>
      </c>
      <c r="J314">
        <v>0</v>
      </c>
      <c r="K314">
        <v>0</v>
      </c>
      <c r="L314">
        <v>0</v>
      </c>
      <c r="M314" s="148" t="s">
        <v>83</v>
      </c>
      <c r="N314" s="148" t="s">
        <v>83</v>
      </c>
      <c r="O314" s="148" t="s">
        <v>83</v>
      </c>
      <c r="P314" s="148" t="s">
        <v>83</v>
      </c>
      <c r="Q314" s="148" t="s">
        <v>83</v>
      </c>
      <c r="R314" s="148" t="s">
        <v>834</v>
      </c>
      <c r="S314" s="148" t="s">
        <v>83</v>
      </c>
      <c r="T314">
        <v>0</v>
      </c>
      <c r="U314" s="148" t="s">
        <v>83</v>
      </c>
      <c r="V314" s="148" t="s">
        <v>83</v>
      </c>
      <c r="W314" s="148" t="s">
        <v>83</v>
      </c>
      <c r="X314">
        <v>1</v>
      </c>
      <c r="Y314">
        <v>1</v>
      </c>
      <c r="Z314" s="148" t="s">
        <v>83</v>
      </c>
      <c r="AA314" s="148" t="s">
        <v>83</v>
      </c>
      <c r="AB314" s="148" t="s">
        <v>83</v>
      </c>
      <c r="AC314" s="148" t="s">
        <v>83</v>
      </c>
      <c r="AD314" s="148" t="s">
        <v>83</v>
      </c>
      <c r="AE314">
        <v>0</v>
      </c>
      <c r="AF314" s="148" t="s">
        <v>83</v>
      </c>
      <c r="AG314">
        <v>0</v>
      </c>
      <c r="AH314" s="148" t="s">
        <v>83</v>
      </c>
      <c r="AI314" s="148" t="s">
        <v>83</v>
      </c>
      <c r="AJ314" s="148" t="s">
        <v>83</v>
      </c>
      <c r="AK314" s="148" t="s">
        <v>83</v>
      </c>
      <c r="AL314" s="148" t="s">
        <v>83</v>
      </c>
      <c r="AM314" s="148" t="s">
        <v>83</v>
      </c>
      <c r="AN314" s="148" t="s">
        <v>83</v>
      </c>
      <c r="AO314" s="148" t="s">
        <v>83</v>
      </c>
      <c r="AP314" s="148" t="s">
        <v>83</v>
      </c>
      <c r="AQ314" s="148" t="s">
        <v>83</v>
      </c>
      <c r="AR314" s="148" t="s">
        <v>83</v>
      </c>
      <c r="AS314">
        <v>0</v>
      </c>
      <c r="AT314" s="148" t="s">
        <v>83</v>
      </c>
      <c r="AU314" s="148" t="s">
        <v>83</v>
      </c>
      <c r="AV314">
        <v>0</v>
      </c>
      <c r="AW314">
        <v>0</v>
      </c>
      <c r="AX314" s="148" t="s">
        <v>83</v>
      </c>
    </row>
    <row r="315" spans="1:50" x14ac:dyDescent="0.15">
      <c r="A315">
        <v>1</v>
      </c>
      <c r="B315">
        <v>7</v>
      </c>
      <c r="C315">
        <v>1</v>
      </c>
      <c r="D315">
        <v>6</v>
      </c>
      <c r="E315">
        <v>0</v>
      </c>
      <c r="F315" s="148" t="s">
        <v>83</v>
      </c>
      <c r="G315" s="148" t="s">
        <v>83</v>
      </c>
      <c r="H315">
        <v>239</v>
      </c>
      <c r="I315">
        <v>0</v>
      </c>
      <c r="J315">
        <v>0</v>
      </c>
      <c r="K315">
        <v>0</v>
      </c>
      <c r="L315">
        <v>0</v>
      </c>
      <c r="M315" s="148" t="s">
        <v>83</v>
      </c>
      <c r="N315" s="148" t="s">
        <v>83</v>
      </c>
      <c r="O315" s="148" t="s">
        <v>83</v>
      </c>
      <c r="P315" s="148" t="s">
        <v>83</v>
      </c>
      <c r="Q315" s="148" t="s">
        <v>83</v>
      </c>
      <c r="R315" s="148" t="s">
        <v>835</v>
      </c>
      <c r="S315" s="148" t="s">
        <v>83</v>
      </c>
      <c r="T315">
        <v>0</v>
      </c>
      <c r="U315" s="148" t="s">
        <v>83</v>
      </c>
      <c r="V315" s="148" t="s">
        <v>83</v>
      </c>
      <c r="W315" s="148" t="s">
        <v>83</v>
      </c>
      <c r="X315">
        <v>2</v>
      </c>
      <c r="Y315">
        <v>2</v>
      </c>
      <c r="Z315" s="148" t="s">
        <v>83</v>
      </c>
      <c r="AA315" s="148" t="s">
        <v>83</v>
      </c>
      <c r="AB315" s="148" t="s">
        <v>83</v>
      </c>
      <c r="AC315" s="148" t="s">
        <v>83</v>
      </c>
      <c r="AD315" s="148" t="s">
        <v>83</v>
      </c>
      <c r="AE315">
        <v>0</v>
      </c>
      <c r="AF315" s="148" t="s">
        <v>83</v>
      </c>
      <c r="AG315">
        <v>0</v>
      </c>
      <c r="AH315" s="148" t="s">
        <v>83</v>
      </c>
      <c r="AI315" s="148" t="s">
        <v>83</v>
      </c>
      <c r="AJ315" s="148" t="s">
        <v>83</v>
      </c>
      <c r="AK315" s="148" t="s">
        <v>83</v>
      </c>
      <c r="AL315" s="148" t="s">
        <v>83</v>
      </c>
      <c r="AM315" s="148" t="s">
        <v>83</v>
      </c>
      <c r="AN315" s="148" t="s">
        <v>83</v>
      </c>
      <c r="AO315" s="148" t="s">
        <v>83</v>
      </c>
      <c r="AP315" s="148" t="s">
        <v>83</v>
      </c>
      <c r="AQ315" s="148" t="s">
        <v>83</v>
      </c>
      <c r="AR315" s="148" t="s">
        <v>83</v>
      </c>
      <c r="AS315">
        <v>0</v>
      </c>
      <c r="AT315" s="148" t="s">
        <v>83</v>
      </c>
      <c r="AU315" s="148" t="s">
        <v>83</v>
      </c>
      <c r="AV315">
        <v>0</v>
      </c>
      <c r="AW315">
        <v>0</v>
      </c>
      <c r="AX315" s="148" t="s">
        <v>83</v>
      </c>
    </row>
    <row r="316" spans="1:50" x14ac:dyDescent="0.15">
      <c r="A316">
        <v>1</v>
      </c>
      <c r="B316">
        <v>7</v>
      </c>
      <c r="C316">
        <v>1</v>
      </c>
      <c r="D316">
        <v>7</v>
      </c>
      <c r="E316">
        <v>0</v>
      </c>
      <c r="F316" s="148" t="s">
        <v>83</v>
      </c>
      <c r="G316" s="148" t="s">
        <v>83</v>
      </c>
      <c r="H316">
        <v>307</v>
      </c>
      <c r="I316">
        <v>0</v>
      </c>
      <c r="J316">
        <v>0</v>
      </c>
      <c r="K316">
        <v>0</v>
      </c>
      <c r="L316">
        <v>0</v>
      </c>
      <c r="M316" s="148" t="s">
        <v>83</v>
      </c>
      <c r="N316" s="148" t="s">
        <v>83</v>
      </c>
      <c r="O316" s="148" t="s">
        <v>83</v>
      </c>
      <c r="P316" s="148" t="s">
        <v>83</v>
      </c>
      <c r="Q316" s="148" t="s">
        <v>83</v>
      </c>
      <c r="R316" s="148" t="s">
        <v>836</v>
      </c>
      <c r="S316" s="148" t="s">
        <v>83</v>
      </c>
      <c r="T316">
        <v>0</v>
      </c>
      <c r="U316" s="148" t="s">
        <v>83</v>
      </c>
      <c r="V316" s="148" t="s">
        <v>83</v>
      </c>
      <c r="W316" s="148" t="s">
        <v>83</v>
      </c>
      <c r="X316">
        <v>1</v>
      </c>
      <c r="Y316">
        <v>1</v>
      </c>
      <c r="Z316" s="148" t="s">
        <v>83</v>
      </c>
      <c r="AA316" s="148" t="s">
        <v>83</v>
      </c>
      <c r="AB316" s="148" t="s">
        <v>83</v>
      </c>
      <c r="AC316" s="148" t="s">
        <v>83</v>
      </c>
      <c r="AD316" s="148" t="s">
        <v>83</v>
      </c>
      <c r="AE316">
        <v>0</v>
      </c>
      <c r="AF316" s="148" t="s">
        <v>83</v>
      </c>
      <c r="AG316">
        <v>0</v>
      </c>
      <c r="AH316" s="148" t="s">
        <v>83</v>
      </c>
      <c r="AI316" s="148" t="s">
        <v>83</v>
      </c>
      <c r="AJ316" s="148" t="s">
        <v>83</v>
      </c>
      <c r="AK316" s="148" t="s">
        <v>83</v>
      </c>
      <c r="AL316" s="148" t="s">
        <v>83</v>
      </c>
      <c r="AM316" s="148" t="s">
        <v>83</v>
      </c>
      <c r="AN316" s="148" t="s">
        <v>83</v>
      </c>
      <c r="AO316" s="148" t="s">
        <v>83</v>
      </c>
      <c r="AP316" s="148" t="s">
        <v>83</v>
      </c>
      <c r="AQ316" s="148" t="s">
        <v>83</v>
      </c>
      <c r="AR316" s="148" t="s">
        <v>83</v>
      </c>
      <c r="AS316">
        <v>0</v>
      </c>
      <c r="AT316" s="148" t="s">
        <v>83</v>
      </c>
      <c r="AU316" s="148" t="s">
        <v>83</v>
      </c>
      <c r="AV316">
        <v>0</v>
      </c>
      <c r="AW316">
        <v>0</v>
      </c>
      <c r="AX316" s="148" t="s">
        <v>83</v>
      </c>
    </row>
    <row r="317" spans="1:50" x14ac:dyDescent="0.15">
      <c r="A317">
        <v>1</v>
      </c>
      <c r="B317">
        <v>7</v>
      </c>
      <c r="C317">
        <v>2</v>
      </c>
      <c r="D317">
        <v>1</v>
      </c>
      <c r="E317">
        <v>0</v>
      </c>
      <c r="F317" s="148" t="s">
        <v>83</v>
      </c>
      <c r="G317" s="148" t="s">
        <v>83</v>
      </c>
      <c r="H317">
        <v>119</v>
      </c>
      <c r="I317">
        <v>0</v>
      </c>
      <c r="J317">
        <v>0</v>
      </c>
      <c r="K317">
        <v>0</v>
      </c>
      <c r="L317">
        <v>0</v>
      </c>
      <c r="M317" s="148" t="s">
        <v>83</v>
      </c>
      <c r="N317" s="148" t="s">
        <v>83</v>
      </c>
      <c r="O317" s="148" t="s">
        <v>83</v>
      </c>
      <c r="P317" s="148" t="s">
        <v>83</v>
      </c>
      <c r="Q317" s="148" t="s">
        <v>83</v>
      </c>
      <c r="R317" s="148" t="s">
        <v>837</v>
      </c>
      <c r="S317" s="148" t="s">
        <v>83</v>
      </c>
      <c r="T317">
        <v>0</v>
      </c>
      <c r="U317" s="148" t="s">
        <v>83</v>
      </c>
      <c r="V317" s="148" t="s">
        <v>83</v>
      </c>
      <c r="W317" s="148" t="s">
        <v>83</v>
      </c>
      <c r="X317">
        <v>1</v>
      </c>
      <c r="Y317">
        <v>1</v>
      </c>
      <c r="Z317" s="148" t="s">
        <v>83</v>
      </c>
      <c r="AA317" s="148" t="s">
        <v>83</v>
      </c>
      <c r="AB317" s="148" t="s">
        <v>83</v>
      </c>
      <c r="AC317" s="148" t="s">
        <v>83</v>
      </c>
      <c r="AD317" s="148" t="s">
        <v>83</v>
      </c>
      <c r="AE317">
        <v>0</v>
      </c>
      <c r="AF317" s="148" t="s">
        <v>83</v>
      </c>
      <c r="AG317">
        <v>0</v>
      </c>
      <c r="AH317" s="148" t="s">
        <v>83</v>
      </c>
      <c r="AI317" s="148" t="s">
        <v>83</v>
      </c>
      <c r="AJ317" s="148" t="s">
        <v>83</v>
      </c>
      <c r="AK317" s="148" t="s">
        <v>83</v>
      </c>
      <c r="AL317" s="148" t="s">
        <v>83</v>
      </c>
      <c r="AM317" s="148" t="s">
        <v>83</v>
      </c>
      <c r="AN317" s="148" t="s">
        <v>83</v>
      </c>
      <c r="AO317" s="148" t="s">
        <v>83</v>
      </c>
      <c r="AP317" s="148" t="s">
        <v>83</v>
      </c>
      <c r="AQ317" s="148" t="s">
        <v>83</v>
      </c>
      <c r="AR317" s="148" t="s">
        <v>83</v>
      </c>
      <c r="AS317">
        <v>0</v>
      </c>
      <c r="AT317" s="148" t="s">
        <v>83</v>
      </c>
      <c r="AU317" s="148" t="s">
        <v>83</v>
      </c>
      <c r="AV317">
        <v>0</v>
      </c>
      <c r="AW317">
        <v>0</v>
      </c>
      <c r="AX317" s="148" t="s">
        <v>83</v>
      </c>
    </row>
    <row r="318" spans="1:50" x14ac:dyDescent="0.15">
      <c r="A318">
        <v>1</v>
      </c>
      <c r="B318">
        <v>7</v>
      </c>
      <c r="C318">
        <v>2</v>
      </c>
      <c r="D318">
        <v>2</v>
      </c>
      <c r="E318">
        <v>0</v>
      </c>
      <c r="F318" s="148" t="s">
        <v>83</v>
      </c>
      <c r="G318" s="148" t="s">
        <v>83</v>
      </c>
      <c r="H318">
        <v>362</v>
      </c>
      <c r="I318">
        <v>0</v>
      </c>
      <c r="J318">
        <v>0</v>
      </c>
      <c r="K318">
        <v>0</v>
      </c>
      <c r="L318">
        <v>0</v>
      </c>
      <c r="M318" s="148" t="s">
        <v>83</v>
      </c>
      <c r="N318" s="148" t="s">
        <v>83</v>
      </c>
      <c r="O318" s="148" t="s">
        <v>83</v>
      </c>
      <c r="P318" s="148" t="s">
        <v>83</v>
      </c>
      <c r="Q318" s="148" t="s">
        <v>83</v>
      </c>
      <c r="R318" s="148" t="s">
        <v>838</v>
      </c>
      <c r="S318" s="148" t="s">
        <v>83</v>
      </c>
      <c r="T318">
        <v>0</v>
      </c>
      <c r="U318" s="148" t="s">
        <v>83</v>
      </c>
      <c r="V318" s="148" t="s">
        <v>83</v>
      </c>
      <c r="W318" s="148" t="s">
        <v>83</v>
      </c>
      <c r="X318">
        <v>3</v>
      </c>
      <c r="Y318">
        <v>3</v>
      </c>
      <c r="Z318" s="148" t="s">
        <v>83</v>
      </c>
      <c r="AA318" s="148" t="s">
        <v>83</v>
      </c>
      <c r="AB318" s="148" t="s">
        <v>83</v>
      </c>
      <c r="AC318" s="148" t="s">
        <v>83</v>
      </c>
      <c r="AD318" s="148" t="s">
        <v>83</v>
      </c>
      <c r="AE318">
        <v>0</v>
      </c>
      <c r="AF318" s="148" t="s">
        <v>83</v>
      </c>
      <c r="AG318">
        <v>0</v>
      </c>
      <c r="AH318" s="148" t="s">
        <v>83</v>
      </c>
      <c r="AI318" s="148" t="s">
        <v>83</v>
      </c>
      <c r="AJ318" s="148" t="s">
        <v>83</v>
      </c>
      <c r="AK318" s="148" t="s">
        <v>83</v>
      </c>
      <c r="AL318" s="148" t="s">
        <v>83</v>
      </c>
      <c r="AM318" s="148" t="s">
        <v>83</v>
      </c>
      <c r="AN318" s="148" t="s">
        <v>83</v>
      </c>
      <c r="AO318" s="148" t="s">
        <v>83</v>
      </c>
      <c r="AP318" s="148" t="s">
        <v>83</v>
      </c>
      <c r="AQ318" s="148" t="s">
        <v>83</v>
      </c>
      <c r="AR318" s="148" t="s">
        <v>83</v>
      </c>
      <c r="AS318">
        <v>0</v>
      </c>
      <c r="AT318" s="148" t="s">
        <v>83</v>
      </c>
      <c r="AU318" s="148" t="s">
        <v>83</v>
      </c>
      <c r="AV318">
        <v>0</v>
      </c>
      <c r="AW318">
        <v>0</v>
      </c>
      <c r="AX318" s="148" t="s">
        <v>83</v>
      </c>
    </row>
    <row r="319" spans="1:50" x14ac:dyDescent="0.15">
      <c r="A319">
        <v>1</v>
      </c>
      <c r="B319">
        <v>7</v>
      </c>
      <c r="C319">
        <v>2</v>
      </c>
      <c r="D319">
        <v>3</v>
      </c>
      <c r="E319">
        <v>0</v>
      </c>
      <c r="F319" s="148" t="s">
        <v>83</v>
      </c>
      <c r="G319" s="148" t="s">
        <v>83</v>
      </c>
      <c r="H319">
        <v>368</v>
      </c>
      <c r="I319">
        <v>0</v>
      </c>
      <c r="J319">
        <v>0</v>
      </c>
      <c r="K319">
        <v>0</v>
      </c>
      <c r="L319">
        <v>0</v>
      </c>
      <c r="M319" s="148" t="s">
        <v>83</v>
      </c>
      <c r="N319" s="148" t="s">
        <v>83</v>
      </c>
      <c r="O319" s="148" t="s">
        <v>83</v>
      </c>
      <c r="P319" s="148" t="s">
        <v>83</v>
      </c>
      <c r="Q319" s="148" t="s">
        <v>83</v>
      </c>
      <c r="R319" s="148" t="s">
        <v>839</v>
      </c>
      <c r="S319" s="148" t="s">
        <v>83</v>
      </c>
      <c r="T319">
        <v>0</v>
      </c>
      <c r="U319" s="148" t="s">
        <v>83</v>
      </c>
      <c r="V319" s="148" t="s">
        <v>83</v>
      </c>
      <c r="W319" s="148" t="s">
        <v>83</v>
      </c>
      <c r="X319">
        <v>1</v>
      </c>
      <c r="Y319">
        <v>1</v>
      </c>
      <c r="Z319" s="148" t="s">
        <v>83</v>
      </c>
      <c r="AA319" s="148" t="s">
        <v>83</v>
      </c>
      <c r="AB319" s="148" t="s">
        <v>83</v>
      </c>
      <c r="AC319" s="148" t="s">
        <v>83</v>
      </c>
      <c r="AD319" s="148" t="s">
        <v>83</v>
      </c>
      <c r="AE319">
        <v>0</v>
      </c>
      <c r="AF319" s="148" t="s">
        <v>83</v>
      </c>
      <c r="AG319">
        <v>0</v>
      </c>
      <c r="AH319" s="148" t="s">
        <v>83</v>
      </c>
      <c r="AI319" s="148" t="s">
        <v>83</v>
      </c>
      <c r="AJ319" s="148" t="s">
        <v>83</v>
      </c>
      <c r="AK319" s="148" t="s">
        <v>83</v>
      </c>
      <c r="AL319" s="148" t="s">
        <v>83</v>
      </c>
      <c r="AM319" s="148" t="s">
        <v>83</v>
      </c>
      <c r="AN319" s="148" t="s">
        <v>83</v>
      </c>
      <c r="AO319" s="148" t="s">
        <v>83</v>
      </c>
      <c r="AP319" s="148" t="s">
        <v>83</v>
      </c>
      <c r="AQ319" s="148" t="s">
        <v>83</v>
      </c>
      <c r="AR319" s="148" t="s">
        <v>83</v>
      </c>
      <c r="AS319">
        <v>0</v>
      </c>
      <c r="AT319" s="148" t="s">
        <v>83</v>
      </c>
      <c r="AU319" s="148" t="s">
        <v>83</v>
      </c>
      <c r="AV319">
        <v>0</v>
      </c>
      <c r="AW319">
        <v>0</v>
      </c>
      <c r="AX319" s="148" t="s">
        <v>83</v>
      </c>
    </row>
    <row r="320" spans="1:50" x14ac:dyDescent="0.15">
      <c r="A320">
        <v>1</v>
      </c>
      <c r="B320">
        <v>7</v>
      </c>
      <c r="C320">
        <v>2</v>
      </c>
      <c r="D320">
        <v>4</v>
      </c>
      <c r="E320">
        <v>0</v>
      </c>
      <c r="F320" s="148" t="s">
        <v>83</v>
      </c>
      <c r="G320" s="148" t="s">
        <v>83</v>
      </c>
      <c r="H320">
        <v>31</v>
      </c>
      <c r="I320">
        <v>0</v>
      </c>
      <c r="J320">
        <v>0</v>
      </c>
      <c r="K320">
        <v>0</v>
      </c>
      <c r="L320">
        <v>0</v>
      </c>
      <c r="M320" s="148" t="s">
        <v>83</v>
      </c>
      <c r="N320" s="148" t="s">
        <v>83</v>
      </c>
      <c r="O320" s="148" t="s">
        <v>83</v>
      </c>
      <c r="P320" s="148" t="s">
        <v>83</v>
      </c>
      <c r="Q320" s="148" t="s">
        <v>83</v>
      </c>
      <c r="R320" s="148" t="s">
        <v>840</v>
      </c>
      <c r="S320" s="148" t="s">
        <v>83</v>
      </c>
      <c r="T320">
        <v>0</v>
      </c>
      <c r="U320" s="148" t="s">
        <v>83</v>
      </c>
      <c r="V320" s="148" t="s">
        <v>83</v>
      </c>
      <c r="W320" s="148" t="s">
        <v>83</v>
      </c>
      <c r="X320">
        <v>1</v>
      </c>
      <c r="Y320">
        <v>1</v>
      </c>
      <c r="Z320" s="148" t="s">
        <v>83</v>
      </c>
      <c r="AA320" s="148" t="s">
        <v>83</v>
      </c>
      <c r="AB320" s="148" t="s">
        <v>83</v>
      </c>
      <c r="AC320" s="148" t="s">
        <v>83</v>
      </c>
      <c r="AD320" s="148" t="s">
        <v>83</v>
      </c>
      <c r="AE320">
        <v>0</v>
      </c>
      <c r="AF320" s="148" t="s">
        <v>83</v>
      </c>
      <c r="AG320">
        <v>0</v>
      </c>
      <c r="AH320" s="148" t="s">
        <v>83</v>
      </c>
      <c r="AI320" s="148" t="s">
        <v>83</v>
      </c>
      <c r="AJ320" s="148" t="s">
        <v>83</v>
      </c>
      <c r="AK320" s="148" t="s">
        <v>83</v>
      </c>
      <c r="AL320" s="148" t="s">
        <v>83</v>
      </c>
      <c r="AM320" s="148" t="s">
        <v>83</v>
      </c>
      <c r="AN320" s="148" t="s">
        <v>83</v>
      </c>
      <c r="AO320" s="148" t="s">
        <v>83</v>
      </c>
      <c r="AP320" s="148" t="s">
        <v>83</v>
      </c>
      <c r="AQ320" s="148" t="s">
        <v>83</v>
      </c>
      <c r="AR320" s="148" t="s">
        <v>83</v>
      </c>
      <c r="AS320">
        <v>0</v>
      </c>
      <c r="AT320" s="148" t="s">
        <v>83</v>
      </c>
      <c r="AU320" s="148" t="s">
        <v>83</v>
      </c>
      <c r="AV320">
        <v>0</v>
      </c>
      <c r="AW320">
        <v>0</v>
      </c>
      <c r="AX320" s="148" t="s">
        <v>83</v>
      </c>
    </row>
    <row r="321" spans="1:50" x14ac:dyDescent="0.15">
      <c r="A321">
        <v>1</v>
      </c>
      <c r="B321">
        <v>7</v>
      </c>
      <c r="C321">
        <v>2</v>
      </c>
      <c r="D321">
        <v>5</v>
      </c>
      <c r="E321">
        <v>0</v>
      </c>
      <c r="F321" s="148" t="s">
        <v>83</v>
      </c>
      <c r="G321" s="148" t="s">
        <v>83</v>
      </c>
      <c r="H321">
        <v>118</v>
      </c>
      <c r="I321">
        <v>0</v>
      </c>
      <c r="J321">
        <v>0</v>
      </c>
      <c r="K321">
        <v>0</v>
      </c>
      <c r="L321">
        <v>0</v>
      </c>
      <c r="M321" s="148" t="s">
        <v>83</v>
      </c>
      <c r="N321" s="148" t="s">
        <v>83</v>
      </c>
      <c r="O321" s="148" t="s">
        <v>83</v>
      </c>
      <c r="P321" s="148" t="s">
        <v>83</v>
      </c>
      <c r="Q321" s="148" t="s">
        <v>83</v>
      </c>
      <c r="R321" s="148" t="s">
        <v>841</v>
      </c>
      <c r="S321" s="148" t="s">
        <v>83</v>
      </c>
      <c r="T321">
        <v>0</v>
      </c>
      <c r="U321" s="148" t="s">
        <v>83</v>
      </c>
      <c r="V321" s="148" t="s">
        <v>83</v>
      </c>
      <c r="W321" s="148" t="s">
        <v>83</v>
      </c>
      <c r="X321">
        <v>1</v>
      </c>
      <c r="Y321">
        <v>1</v>
      </c>
      <c r="Z321" s="148" t="s">
        <v>83</v>
      </c>
      <c r="AA321" s="148" t="s">
        <v>83</v>
      </c>
      <c r="AB321" s="148" t="s">
        <v>83</v>
      </c>
      <c r="AC321" s="148" t="s">
        <v>83</v>
      </c>
      <c r="AD321" s="148" t="s">
        <v>83</v>
      </c>
      <c r="AE321">
        <v>0</v>
      </c>
      <c r="AF321" s="148" t="s">
        <v>83</v>
      </c>
      <c r="AG321">
        <v>0</v>
      </c>
      <c r="AH321" s="148" t="s">
        <v>83</v>
      </c>
      <c r="AI321" s="148" t="s">
        <v>83</v>
      </c>
      <c r="AJ321" s="148" t="s">
        <v>83</v>
      </c>
      <c r="AK321" s="148" t="s">
        <v>83</v>
      </c>
      <c r="AL321" s="148" t="s">
        <v>83</v>
      </c>
      <c r="AM321" s="148" t="s">
        <v>83</v>
      </c>
      <c r="AN321" s="148" t="s">
        <v>83</v>
      </c>
      <c r="AO321" s="148" t="s">
        <v>83</v>
      </c>
      <c r="AP321" s="148" t="s">
        <v>83</v>
      </c>
      <c r="AQ321" s="148" t="s">
        <v>83</v>
      </c>
      <c r="AR321" s="148" t="s">
        <v>83</v>
      </c>
      <c r="AS321">
        <v>0</v>
      </c>
      <c r="AT321" s="148" t="s">
        <v>83</v>
      </c>
      <c r="AU321" s="148" t="s">
        <v>83</v>
      </c>
      <c r="AV321">
        <v>0</v>
      </c>
      <c r="AW321">
        <v>0</v>
      </c>
      <c r="AX321" s="148" t="s">
        <v>83</v>
      </c>
    </row>
    <row r="322" spans="1:50" x14ac:dyDescent="0.15">
      <c r="A322">
        <v>1</v>
      </c>
      <c r="B322">
        <v>7</v>
      </c>
      <c r="C322">
        <v>2</v>
      </c>
      <c r="D322">
        <v>6</v>
      </c>
      <c r="E322">
        <v>0</v>
      </c>
      <c r="F322" s="148" t="s">
        <v>83</v>
      </c>
      <c r="G322" s="148" t="s">
        <v>83</v>
      </c>
      <c r="H322">
        <v>218</v>
      </c>
      <c r="I322">
        <v>0</v>
      </c>
      <c r="J322">
        <v>0</v>
      </c>
      <c r="K322">
        <v>0</v>
      </c>
      <c r="L322">
        <v>0</v>
      </c>
      <c r="M322" s="148" t="s">
        <v>83</v>
      </c>
      <c r="N322" s="148" t="s">
        <v>83</v>
      </c>
      <c r="O322" s="148" t="s">
        <v>83</v>
      </c>
      <c r="P322" s="148" t="s">
        <v>83</v>
      </c>
      <c r="Q322" s="148" t="s">
        <v>83</v>
      </c>
      <c r="R322" s="148" t="s">
        <v>842</v>
      </c>
      <c r="S322" s="148" t="s">
        <v>83</v>
      </c>
      <c r="T322">
        <v>0</v>
      </c>
      <c r="U322" s="148" t="s">
        <v>83</v>
      </c>
      <c r="V322" s="148" t="s">
        <v>83</v>
      </c>
      <c r="W322" s="148" t="s">
        <v>83</v>
      </c>
      <c r="X322">
        <v>1</v>
      </c>
      <c r="Y322">
        <v>1</v>
      </c>
      <c r="Z322" s="148" t="s">
        <v>83</v>
      </c>
      <c r="AA322" s="148" t="s">
        <v>83</v>
      </c>
      <c r="AB322" s="148" t="s">
        <v>83</v>
      </c>
      <c r="AC322" s="148" t="s">
        <v>83</v>
      </c>
      <c r="AD322" s="148" t="s">
        <v>83</v>
      </c>
      <c r="AE322">
        <v>0</v>
      </c>
      <c r="AF322" s="148" t="s">
        <v>83</v>
      </c>
      <c r="AG322">
        <v>0</v>
      </c>
      <c r="AH322" s="148" t="s">
        <v>83</v>
      </c>
      <c r="AI322" s="148" t="s">
        <v>83</v>
      </c>
      <c r="AJ322" s="148" t="s">
        <v>83</v>
      </c>
      <c r="AK322" s="148" t="s">
        <v>83</v>
      </c>
      <c r="AL322" s="148" t="s">
        <v>83</v>
      </c>
      <c r="AM322" s="148" t="s">
        <v>83</v>
      </c>
      <c r="AN322" s="148" t="s">
        <v>83</v>
      </c>
      <c r="AO322" s="148" t="s">
        <v>83</v>
      </c>
      <c r="AP322" s="148" t="s">
        <v>83</v>
      </c>
      <c r="AQ322" s="148" t="s">
        <v>83</v>
      </c>
      <c r="AR322" s="148" t="s">
        <v>83</v>
      </c>
      <c r="AS322">
        <v>0</v>
      </c>
      <c r="AT322" s="148" t="s">
        <v>83</v>
      </c>
      <c r="AU322" s="148" t="s">
        <v>83</v>
      </c>
      <c r="AV322">
        <v>0</v>
      </c>
      <c r="AW322">
        <v>0</v>
      </c>
      <c r="AX322" s="148" t="s">
        <v>83</v>
      </c>
    </row>
    <row r="323" spans="1:50" x14ac:dyDescent="0.15">
      <c r="A323">
        <v>1</v>
      </c>
      <c r="B323">
        <v>7</v>
      </c>
      <c r="C323">
        <v>2</v>
      </c>
      <c r="D323">
        <v>7</v>
      </c>
      <c r="E323">
        <v>0</v>
      </c>
      <c r="F323" s="148" t="s">
        <v>83</v>
      </c>
      <c r="G323" s="148" t="s">
        <v>83</v>
      </c>
      <c r="H323">
        <v>151</v>
      </c>
      <c r="I323">
        <v>0</v>
      </c>
      <c r="J323">
        <v>0</v>
      </c>
      <c r="K323">
        <v>0</v>
      </c>
      <c r="L323">
        <v>0</v>
      </c>
      <c r="M323" s="148" t="s">
        <v>83</v>
      </c>
      <c r="N323" s="148" t="s">
        <v>83</v>
      </c>
      <c r="O323" s="148" t="s">
        <v>83</v>
      </c>
      <c r="P323" s="148" t="s">
        <v>83</v>
      </c>
      <c r="Q323" s="148" t="s">
        <v>83</v>
      </c>
      <c r="R323" s="148" t="s">
        <v>843</v>
      </c>
      <c r="S323" s="148" t="s">
        <v>83</v>
      </c>
      <c r="T323">
        <v>0</v>
      </c>
      <c r="U323" s="148" t="s">
        <v>83</v>
      </c>
      <c r="V323" s="148" t="s">
        <v>83</v>
      </c>
      <c r="W323" s="148" t="s">
        <v>83</v>
      </c>
      <c r="X323">
        <v>1</v>
      </c>
      <c r="Y323">
        <v>1</v>
      </c>
      <c r="Z323" s="148" t="s">
        <v>83</v>
      </c>
      <c r="AA323" s="148" t="s">
        <v>83</v>
      </c>
      <c r="AB323" s="148" t="s">
        <v>83</v>
      </c>
      <c r="AC323" s="148" t="s">
        <v>83</v>
      </c>
      <c r="AD323" s="148" t="s">
        <v>83</v>
      </c>
      <c r="AE323">
        <v>0</v>
      </c>
      <c r="AF323" s="148" t="s">
        <v>83</v>
      </c>
      <c r="AG323">
        <v>0</v>
      </c>
      <c r="AH323" s="148" t="s">
        <v>83</v>
      </c>
      <c r="AI323" s="148" t="s">
        <v>83</v>
      </c>
      <c r="AJ323" s="148" t="s">
        <v>83</v>
      </c>
      <c r="AK323" s="148" t="s">
        <v>83</v>
      </c>
      <c r="AL323" s="148" t="s">
        <v>83</v>
      </c>
      <c r="AM323" s="148" t="s">
        <v>83</v>
      </c>
      <c r="AN323" s="148" t="s">
        <v>83</v>
      </c>
      <c r="AO323" s="148" t="s">
        <v>83</v>
      </c>
      <c r="AP323" s="148" t="s">
        <v>83</v>
      </c>
      <c r="AQ323" s="148" t="s">
        <v>83</v>
      </c>
      <c r="AR323" s="148" t="s">
        <v>83</v>
      </c>
      <c r="AS323">
        <v>0</v>
      </c>
      <c r="AT323" s="148" t="s">
        <v>83</v>
      </c>
      <c r="AU323" s="148" t="s">
        <v>83</v>
      </c>
      <c r="AV323">
        <v>0</v>
      </c>
      <c r="AW323">
        <v>0</v>
      </c>
      <c r="AX323" s="148" t="s">
        <v>83</v>
      </c>
    </row>
    <row r="324" spans="1:50" x14ac:dyDescent="0.15">
      <c r="A324">
        <v>1</v>
      </c>
      <c r="B324">
        <v>7</v>
      </c>
      <c r="C324">
        <v>3</v>
      </c>
      <c r="D324">
        <v>1</v>
      </c>
      <c r="E324">
        <v>0</v>
      </c>
      <c r="F324" s="148" t="s">
        <v>83</v>
      </c>
      <c r="G324" s="148" t="s">
        <v>83</v>
      </c>
      <c r="H324">
        <v>301</v>
      </c>
      <c r="I324">
        <v>0</v>
      </c>
      <c r="J324">
        <v>0</v>
      </c>
      <c r="K324">
        <v>0</v>
      </c>
      <c r="L324">
        <v>0</v>
      </c>
      <c r="M324" s="148" t="s">
        <v>83</v>
      </c>
      <c r="N324" s="148" t="s">
        <v>83</v>
      </c>
      <c r="O324" s="148" t="s">
        <v>83</v>
      </c>
      <c r="P324" s="148" t="s">
        <v>83</v>
      </c>
      <c r="Q324" s="148" t="s">
        <v>83</v>
      </c>
      <c r="R324" s="148" t="s">
        <v>844</v>
      </c>
      <c r="S324" s="148" t="s">
        <v>83</v>
      </c>
      <c r="T324">
        <v>0</v>
      </c>
      <c r="U324" s="148" t="s">
        <v>83</v>
      </c>
      <c r="V324" s="148" t="s">
        <v>83</v>
      </c>
      <c r="W324" s="148" t="s">
        <v>83</v>
      </c>
      <c r="X324">
        <v>2</v>
      </c>
      <c r="Y324">
        <v>2</v>
      </c>
      <c r="Z324" s="148" t="s">
        <v>83</v>
      </c>
      <c r="AA324" s="148" t="s">
        <v>83</v>
      </c>
      <c r="AB324" s="148" t="s">
        <v>83</v>
      </c>
      <c r="AC324" s="148" t="s">
        <v>83</v>
      </c>
      <c r="AD324" s="148" t="s">
        <v>83</v>
      </c>
      <c r="AE324">
        <v>0</v>
      </c>
      <c r="AF324" s="148" t="s">
        <v>83</v>
      </c>
      <c r="AG324">
        <v>0</v>
      </c>
      <c r="AH324" s="148" t="s">
        <v>83</v>
      </c>
      <c r="AI324" s="148" t="s">
        <v>83</v>
      </c>
      <c r="AJ324" s="148" t="s">
        <v>83</v>
      </c>
      <c r="AK324" s="148" t="s">
        <v>83</v>
      </c>
      <c r="AL324" s="148" t="s">
        <v>83</v>
      </c>
      <c r="AM324" s="148" t="s">
        <v>83</v>
      </c>
      <c r="AN324" s="148" t="s">
        <v>83</v>
      </c>
      <c r="AO324" s="148" t="s">
        <v>83</v>
      </c>
      <c r="AP324" s="148" t="s">
        <v>83</v>
      </c>
      <c r="AQ324" s="148" t="s">
        <v>83</v>
      </c>
      <c r="AR324" s="148" t="s">
        <v>83</v>
      </c>
      <c r="AS324">
        <v>0</v>
      </c>
      <c r="AT324" s="148" t="s">
        <v>83</v>
      </c>
      <c r="AU324" s="148" t="s">
        <v>83</v>
      </c>
      <c r="AV324">
        <v>0</v>
      </c>
      <c r="AW324">
        <v>0</v>
      </c>
      <c r="AX324" s="148" t="s">
        <v>83</v>
      </c>
    </row>
    <row r="325" spans="1:50" x14ac:dyDescent="0.15">
      <c r="A325">
        <v>1</v>
      </c>
      <c r="B325">
        <v>7</v>
      </c>
      <c r="C325">
        <v>3</v>
      </c>
      <c r="D325">
        <v>2</v>
      </c>
      <c r="E325">
        <v>0</v>
      </c>
      <c r="F325" s="148" t="s">
        <v>83</v>
      </c>
      <c r="G325" s="148" t="s">
        <v>83</v>
      </c>
      <c r="H325">
        <v>45</v>
      </c>
      <c r="I325">
        <v>0</v>
      </c>
      <c r="J325">
        <v>0</v>
      </c>
      <c r="K325">
        <v>0</v>
      </c>
      <c r="L325">
        <v>0</v>
      </c>
      <c r="M325" s="148" t="s">
        <v>83</v>
      </c>
      <c r="N325" s="148" t="s">
        <v>83</v>
      </c>
      <c r="O325" s="148" t="s">
        <v>83</v>
      </c>
      <c r="P325" s="148" t="s">
        <v>83</v>
      </c>
      <c r="Q325" s="148" t="s">
        <v>83</v>
      </c>
      <c r="R325" s="148" t="s">
        <v>845</v>
      </c>
      <c r="S325" s="148" t="s">
        <v>83</v>
      </c>
      <c r="T325">
        <v>0</v>
      </c>
      <c r="U325" s="148" t="s">
        <v>83</v>
      </c>
      <c r="V325" s="148" t="s">
        <v>83</v>
      </c>
      <c r="W325" s="148" t="s">
        <v>83</v>
      </c>
      <c r="X325">
        <v>2</v>
      </c>
      <c r="Y325">
        <v>2</v>
      </c>
      <c r="Z325" s="148" t="s">
        <v>83</v>
      </c>
      <c r="AA325" s="148" t="s">
        <v>83</v>
      </c>
      <c r="AB325" s="148" t="s">
        <v>83</v>
      </c>
      <c r="AC325" s="148" t="s">
        <v>83</v>
      </c>
      <c r="AD325" s="148" t="s">
        <v>83</v>
      </c>
      <c r="AE325">
        <v>0</v>
      </c>
      <c r="AF325" s="148" t="s">
        <v>83</v>
      </c>
      <c r="AG325">
        <v>0</v>
      </c>
      <c r="AH325" s="148" t="s">
        <v>83</v>
      </c>
      <c r="AI325" s="148" t="s">
        <v>83</v>
      </c>
      <c r="AJ325" s="148" t="s">
        <v>83</v>
      </c>
      <c r="AK325" s="148" t="s">
        <v>83</v>
      </c>
      <c r="AL325" s="148" t="s">
        <v>83</v>
      </c>
      <c r="AM325" s="148" t="s">
        <v>83</v>
      </c>
      <c r="AN325" s="148" t="s">
        <v>83</v>
      </c>
      <c r="AO325" s="148" t="s">
        <v>83</v>
      </c>
      <c r="AP325" s="148" t="s">
        <v>83</v>
      </c>
      <c r="AQ325" s="148" t="s">
        <v>83</v>
      </c>
      <c r="AR325" s="148" t="s">
        <v>83</v>
      </c>
      <c r="AS325">
        <v>0</v>
      </c>
      <c r="AT325" s="148" t="s">
        <v>83</v>
      </c>
      <c r="AU325" s="148" t="s">
        <v>83</v>
      </c>
      <c r="AV325">
        <v>0</v>
      </c>
      <c r="AW325">
        <v>0</v>
      </c>
      <c r="AX325" s="148" t="s">
        <v>83</v>
      </c>
    </row>
    <row r="326" spans="1:50" x14ac:dyDescent="0.15">
      <c r="A326">
        <v>1</v>
      </c>
      <c r="B326">
        <v>7</v>
      </c>
      <c r="C326">
        <v>3</v>
      </c>
      <c r="D326">
        <v>3</v>
      </c>
      <c r="E326">
        <v>0</v>
      </c>
      <c r="F326" s="148" t="s">
        <v>83</v>
      </c>
      <c r="G326" s="148" t="s">
        <v>83</v>
      </c>
      <c r="H326">
        <v>189</v>
      </c>
      <c r="I326">
        <v>0</v>
      </c>
      <c r="J326">
        <v>0</v>
      </c>
      <c r="K326">
        <v>0</v>
      </c>
      <c r="L326">
        <v>0</v>
      </c>
      <c r="M326" s="148" t="s">
        <v>83</v>
      </c>
      <c r="N326" s="148" t="s">
        <v>83</v>
      </c>
      <c r="O326" s="148" t="s">
        <v>83</v>
      </c>
      <c r="P326" s="148" t="s">
        <v>83</v>
      </c>
      <c r="Q326" s="148" t="s">
        <v>83</v>
      </c>
      <c r="R326" s="148" t="s">
        <v>846</v>
      </c>
      <c r="S326" s="148" t="s">
        <v>83</v>
      </c>
      <c r="T326">
        <v>0</v>
      </c>
      <c r="U326" s="148" t="s">
        <v>83</v>
      </c>
      <c r="V326" s="148" t="s">
        <v>83</v>
      </c>
      <c r="W326" s="148" t="s">
        <v>83</v>
      </c>
      <c r="X326">
        <v>1</v>
      </c>
      <c r="Y326">
        <v>1</v>
      </c>
      <c r="Z326" s="148" t="s">
        <v>83</v>
      </c>
      <c r="AA326" s="148" t="s">
        <v>83</v>
      </c>
      <c r="AB326" s="148" t="s">
        <v>83</v>
      </c>
      <c r="AC326" s="148" t="s">
        <v>83</v>
      </c>
      <c r="AD326" s="148" t="s">
        <v>83</v>
      </c>
      <c r="AE326">
        <v>0</v>
      </c>
      <c r="AF326" s="148" t="s">
        <v>83</v>
      </c>
      <c r="AG326">
        <v>0</v>
      </c>
      <c r="AH326" s="148" t="s">
        <v>83</v>
      </c>
      <c r="AI326" s="148" t="s">
        <v>83</v>
      </c>
      <c r="AJ326" s="148" t="s">
        <v>83</v>
      </c>
      <c r="AK326" s="148" t="s">
        <v>83</v>
      </c>
      <c r="AL326" s="148" t="s">
        <v>83</v>
      </c>
      <c r="AM326" s="148" t="s">
        <v>83</v>
      </c>
      <c r="AN326" s="148" t="s">
        <v>83</v>
      </c>
      <c r="AO326" s="148" t="s">
        <v>83</v>
      </c>
      <c r="AP326" s="148" t="s">
        <v>83</v>
      </c>
      <c r="AQ326" s="148" t="s">
        <v>83</v>
      </c>
      <c r="AR326" s="148" t="s">
        <v>83</v>
      </c>
      <c r="AS326">
        <v>0</v>
      </c>
      <c r="AT326" s="148" t="s">
        <v>83</v>
      </c>
      <c r="AU326" s="148" t="s">
        <v>83</v>
      </c>
      <c r="AV326">
        <v>0</v>
      </c>
      <c r="AW326">
        <v>0</v>
      </c>
      <c r="AX326" s="148" t="s">
        <v>83</v>
      </c>
    </row>
    <row r="327" spans="1:50" x14ac:dyDescent="0.15">
      <c r="A327">
        <v>1</v>
      </c>
      <c r="B327">
        <v>7</v>
      </c>
      <c r="C327">
        <v>3</v>
      </c>
      <c r="D327">
        <v>4</v>
      </c>
      <c r="E327">
        <v>0</v>
      </c>
      <c r="F327" s="148" t="s">
        <v>83</v>
      </c>
      <c r="G327" s="148" t="s">
        <v>83</v>
      </c>
      <c r="H327">
        <v>113</v>
      </c>
      <c r="I327">
        <v>0</v>
      </c>
      <c r="J327">
        <v>0</v>
      </c>
      <c r="K327">
        <v>0</v>
      </c>
      <c r="L327">
        <v>0</v>
      </c>
      <c r="M327" s="148" t="s">
        <v>83</v>
      </c>
      <c r="N327" s="148" t="s">
        <v>83</v>
      </c>
      <c r="O327" s="148" t="s">
        <v>83</v>
      </c>
      <c r="P327" s="148" t="s">
        <v>83</v>
      </c>
      <c r="Q327" s="148" t="s">
        <v>83</v>
      </c>
      <c r="R327" s="148" t="s">
        <v>847</v>
      </c>
      <c r="S327" s="148" t="s">
        <v>83</v>
      </c>
      <c r="T327">
        <v>0</v>
      </c>
      <c r="U327" s="148" t="s">
        <v>83</v>
      </c>
      <c r="V327" s="148" t="s">
        <v>83</v>
      </c>
      <c r="W327" s="148" t="s">
        <v>83</v>
      </c>
      <c r="X327">
        <v>2</v>
      </c>
      <c r="Y327">
        <v>2</v>
      </c>
      <c r="Z327" s="148" t="s">
        <v>83</v>
      </c>
      <c r="AA327" s="148" t="s">
        <v>83</v>
      </c>
      <c r="AB327" s="148" t="s">
        <v>83</v>
      </c>
      <c r="AC327" s="148" t="s">
        <v>83</v>
      </c>
      <c r="AD327" s="148" t="s">
        <v>83</v>
      </c>
      <c r="AE327">
        <v>0</v>
      </c>
      <c r="AF327" s="148" t="s">
        <v>83</v>
      </c>
      <c r="AG327">
        <v>0</v>
      </c>
      <c r="AH327" s="148" t="s">
        <v>83</v>
      </c>
      <c r="AI327" s="148" t="s">
        <v>83</v>
      </c>
      <c r="AJ327" s="148" t="s">
        <v>83</v>
      </c>
      <c r="AK327" s="148" t="s">
        <v>83</v>
      </c>
      <c r="AL327" s="148" t="s">
        <v>83</v>
      </c>
      <c r="AM327" s="148" t="s">
        <v>83</v>
      </c>
      <c r="AN327" s="148" t="s">
        <v>83</v>
      </c>
      <c r="AO327" s="148" t="s">
        <v>83</v>
      </c>
      <c r="AP327" s="148" t="s">
        <v>83</v>
      </c>
      <c r="AQ327" s="148" t="s">
        <v>83</v>
      </c>
      <c r="AR327" s="148" t="s">
        <v>83</v>
      </c>
      <c r="AS327">
        <v>0</v>
      </c>
      <c r="AT327" s="148" t="s">
        <v>83</v>
      </c>
      <c r="AU327" s="148" t="s">
        <v>83</v>
      </c>
      <c r="AV327">
        <v>0</v>
      </c>
      <c r="AW327">
        <v>0</v>
      </c>
      <c r="AX327" s="148" t="s">
        <v>83</v>
      </c>
    </row>
    <row r="328" spans="1:50" x14ac:dyDescent="0.15">
      <c r="A328">
        <v>1</v>
      </c>
      <c r="B328">
        <v>7</v>
      </c>
      <c r="C328">
        <v>3</v>
      </c>
      <c r="D328">
        <v>5</v>
      </c>
      <c r="E328">
        <v>0</v>
      </c>
      <c r="F328" s="148" t="s">
        <v>83</v>
      </c>
      <c r="G328" s="148" t="s">
        <v>83</v>
      </c>
      <c r="H328">
        <v>277</v>
      </c>
      <c r="I328">
        <v>0</v>
      </c>
      <c r="J328">
        <v>0</v>
      </c>
      <c r="K328">
        <v>0</v>
      </c>
      <c r="L328">
        <v>0</v>
      </c>
      <c r="M328" s="148" t="s">
        <v>83</v>
      </c>
      <c r="N328" s="148" t="s">
        <v>83</v>
      </c>
      <c r="O328" s="148" t="s">
        <v>83</v>
      </c>
      <c r="P328" s="148" t="s">
        <v>83</v>
      </c>
      <c r="Q328" s="148" t="s">
        <v>83</v>
      </c>
      <c r="R328" s="148" t="s">
        <v>848</v>
      </c>
      <c r="S328" s="148" t="s">
        <v>83</v>
      </c>
      <c r="T328">
        <v>0</v>
      </c>
      <c r="U328" s="148" t="s">
        <v>83</v>
      </c>
      <c r="V328" s="148" t="s">
        <v>83</v>
      </c>
      <c r="W328" s="148" t="s">
        <v>83</v>
      </c>
      <c r="X328">
        <v>3</v>
      </c>
      <c r="Y328">
        <v>3</v>
      </c>
      <c r="Z328" s="148" t="s">
        <v>83</v>
      </c>
      <c r="AA328" s="148" t="s">
        <v>83</v>
      </c>
      <c r="AB328" s="148" t="s">
        <v>83</v>
      </c>
      <c r="AC328" s="148" t="s">
        <v>83</v>
      </c>
      <c r="AD328" s="148" t="s">
        <v>83</v>
      </c>
      <c r="AE328">
        <v>0</v>
      </c>
      <c r="AF328" s="148" t="s">
        <v>83</v>
      </c>
      <c r="AG328">
        <v>0</v>
      </c>
      <c r="AH328" s="148" t="s">
        <v>83</v>
      </c>
      <c r="AI328" s="148" t="s">
        <v>83</v>
      </c>
      <c r="AJ328" s="148" t="s">
        <v>83</v>
      </c>
      <c r="AK328" s="148" t="s">
        <v>83</v>
      </c>
      <c r="AL328" s="148" t="s">
        <v>83</v>
      </c>
      <c r="AM328" s="148" t="s">
        <v>83</v>
      </c>
      <c r="AN328" s="148" t="s">
        <v>83</v>
      </c>
      <c r="AO328" s="148" t="s">
        <v>83</v>
      </c>
      <c r="AP328" s="148" t="s">
        <v>83</v>
      </c>
      <c r="AQ328" s="148" t="s">
        <v>83</v>
      </c>
      <c r="AR328" s="148" t="s">
        <v>83</v>
      </c>
      <c r="AS328">
        <v>0</v>
      </c>
      <c r="AT328" s="148" t="s">
        <v>83</v>
      </c>
      <c r="AU328" s="148" t="s">
        <v>83</v>
      </c>
      <c r="AV328">
        <v>0</v>
      </c>
      <c r="AW328">
        <v>0</v>
      </c>
      <c r="AX328" s="148" t="s">
        <v>83</v>
      </c>
    </row>
    <row r="329" spans="1:50" x14ac:dyDescent="0.15">
      <c r="A329">
        <v>1</v>
      </c>
      <c r="B329">
        <v>7</v>
      </c>
      <c r="C329">
        <v>3</v>
      </c>
      <c r="D329">
        <v>6</v>
      </c>
      <c r="E329">
        <v>0</v>
      </c>
      <c r="F329" s="148" t="s">
        <v>83</v>
      </c>
      <c r="G329" s="148" t="s">
        <v>83</v>
      </c>
      <c r="H329">
        <v>258</v>
      </c>
      <c r="I329">
        <v>0</v>
      </c>
      <c r="J329">
        <v>0</v>
      </c>
      <c r="K329">
        <v>0</v>
      </c>
      <c r="L329">
        <v>0</v>
      </c>
      <c r="M329" s="148" t="s">
        <v>83</v>
      </c>
      <c r="N329" s="148" t="s">
        <v>83</v>
      </c>
      <c r="O329" s="148" t="s">
        <v>83</v>
      </c>
      <c r="P329" s="148" t="s">
        <v>83</v>
      </c>
      <c r="Q329" s="148" t="s">
        <v>83</v>
      </c>
      <c r="R329" s="148" t="s">
        <v>849</v>
      </c>
      <c r="S329" s="148" t="s">
        <v>83</v>
      </c>
      <c r="T329">
        <v>0</v>
      </c>
      <c r="U329" s="148" t="s">
        <v>83</v>
      </c>
      <c r="V329" s="148" t="s">
        <v>83</v>
      </c>
      <c r="W329" s="148" t="s">
        <v>83</v>
      </c>
      <c r="X329">
        <v>4</v>
      </c>
      <c r="Y329">
        <v>4</v>
      </c>
      <c r="Z329" s="148" t="s">
        <v>83</v>
      </c>
      <c r="AA329" s="148" t="s">
        <v>83</v>
      </c>
      <c r="AB329" s="148" t="s">
        <v>83</v>
      </c>
      <c r="AC329" s="148" t="s">
        <v>83</v>
      </c>
      <c r="AD329" s="148" t="s">
        <v>83</v>
      </c>
      <c r="AE329">
        <v>0</v>
      </c>
      <c r="AF329" s="148" t="s">
        <v>83</v>
      </c>
      <c r="AG329">
        <v>0</v>
      </c>
      <c r="AH329" s="148" t="s">
        <v>83</v>
      </c>
      <c r="AI329" s="148" t="s">
        <v>83</v>
      </c>
      <c r="AJ329" s="148" t="s">
        <v>83</v>
      </c>
      <c r="AK329" s="148" t="s">
        <v>83</v>
      </c>
      <c r="AL329" s="148" t="s">
        <v>83</v>
      </c>
      <c r="AM329" s="148" t="s">
        <v>83</v>
      </c>
      <c r="AN329" s="148" t="s">
        <v>83</v>
      </c>
      <c r="AO329" s="148" t="s">
        <v>83</v>
      </c>
      <c r="AP329" s="148" t="s">
        <v>83</v>
      </c>
      <c r="AQ329" s="148" t="s">
        <v>83</v>
      </c>
      <c r="AR329" s="148" t="s">
        <v>83</v>
      </c>
      <c r="AS329">
        <v>0</v>
      </c>
      <c r="AT329" s="148" t="s">
        <v>83</v>
      </c>
      <c r="AU329" s="148" t="s">
        <v>83</v>
      </c>
      <c r="AV329">
        <v>0</v>
      </c>
      <c r="AW329">
        <v>0</v>
      </c>
      <c r="AX329" s="148" t="s">
        <v>83</v>
      </c>
    </row>
    <row r="330" spans="1:50" x14ac:dyDescent="0.15">
      <c r="A330">
        <v>1</v>
      </c>
      <c r="B330">
        <v>7</v>
      </c>
      <c r="C330">
        <v>3</v>
      </c>
      <c r="D330">
        <v>7</v>
      </c>
      <c r="E330">
        <v>0</v>
      </c>
      <c r="F330" s="148" t="s">
        <v>83</v>
      </c>
      <c r="G330" s="148" t="s">
        <v>83</v>
      </c>
      <c r="H330">
        <v>304</v>
      </c>
      <c r="I330">
        <v>0</v>
      </c>
      <c r="J330">
        <v>0</v>
      </c>
      <c r="K330">
        <v>0</v>
      </c>
      <c r="L330">
        <v>0</v>
      </c>
      <c r="M330" s="148" t="s">
        <v>83</v>
      </c>
      <c r="N330" s="148" t="s">
        <v>83</v>
      </c>
      <c r="O330" s="148" t="s">
        <v>83</v>
      </c>
      <c r="P330" s="148" t="s">
        <v>83</v>
      </c>
      <c r="Q330" s="148" t="s">
        <v>83</v>
      </c>
      <c r="R330" s="148" t="s">
        <v>850</v>
      </c>
      <c r="S330" s="148" t="s">
        <v>83</v>
      </c>
      <c r="T330">
        <v>0</v>
      </c>
      <c r="U330" s="148" t="s">
        <v>83</v>
      </c>
      <c r="V330" s="148" t="s">
        <v>83</v>
      </c>
      <c r="W330" s="148" t="s">
        <v>83</v>
      </c>
      <c r="X330">
        <v>1</v>
      </c>
      <c r="Y330">
        <v>1</v>
      </c>
      <c r="Z330" s="148" t="s">
        <v>83</v>
      </c>
      <c r="AA330" s="148" t="s">
        <v>83</v>
      </c>
      <c r="AB330" s="148" t="s">
        <v>83</v>
      </c>
      <c r="AC330" s="148" t="s">
        <v>83</v>
      </c>
      <c r="AD330" s="148" t="s">
        <v>83</v>
      </c>
      <c r="AE330">
        <v>0</v>
      </c>
      <c r="AF330" s="148" t="s">
        <v>83</v>
      </c>
      <c r="AG330">
        <v>0</v>
      </c>
      <c r="AH330" s="148" t="s">
        <v>83</v>
      </c>
      <c r="AI330" s="148" t="s">
        <v>83</v>
      </c>
      <c r="AJ330" s="148" t="s">
        <v>83</v>
      </c>
      <c r="AK330" s="148" t="s">
        <v>83</v>
      </c>
      <c r="AL330" s="148" t="s">
        <v>83</v>
      </c>
      <c r="AM330" s="148" t="s">
        <v>83</v>
      </c>
      <c r="AN330" s="148" t="s">
        <v>83</v>
      </c>
      <c r="AO330" s="148" t="s">
        <v>83</v>
      </c>
      <c r="AP330" s="148" t="s">
        <v>83</v>
      </c>
      <c r="AQ330" s="148" t="s">
        <v>83</v>
      </c>
      <c r="AR330" s="148" t="s">
        <v>83</v>
      </c>
      <c r="AS330">
        <v>0</v>
      </c>
      <c r="AT330" s="148" t="s">
        <v>83</v>
      </c>
      <c r="AU330" s="148" t="s">
        <v>83</v>
      </c>
      <c r="AV330">
        <v>0</v>
      </c>
      <c r="AW330">
        <v>0</v>
      </c>
      <c r="AX330" s="148" t="s">
        <v>83</v>
      </c>
    </row>
    <row r="331" spans="1:50" x14ac:dyDescent="0.15">
      <c r="A331">
        <v>1</v>
      </c>
      <c r="B331">
        <v>7</v>
      </c>
      <c r="C331">
        <v>4</v>
      </c>
      <c r="D331">
        <v>1</v>
      </c>
      <c r="E331">
        <v>0</v>
      </c>
      <c r="F331" s="148" t="s">
        <v>83</v>
      </c>
      <c r="G331" s="148" t="s">
        <v>83</v>
      </c>
      <c r="H331">
        <v>111</v>
      </c>
      <c r="I331">
        <v>0</v>
      </c>
      <c r="J331">
        <v>0</v>
      </c>
      <c r="K331">
        <v>0</v>
      </c>
      <c r="L331">
        <v>0</v>
      </c>
      <c r="M331" s="148" t="s">
        <v>83</v>
      </c>
      <c r="N331" s="148" t="s">
        <v>83</v>
      </c>
      <c r="O331" s="148" t="s">
        <v>83</v>
      </c>
      <c r="P331" s="148" t="s">
        <v>83</v>
      </c>
      <c r="Q331" s="148" t="s">
        <v>83</v>
      </c>
      <c r="R331" s="148" t="s">
        <v>851</v>
      </c>
      <c r="S331" s="148" t="s">
        <v>83</v>
      </c>
      <c r="T331">
        <v>0</v>
      </c>
      <c r="U331" s="148" t="s">
        <v>83</v>
      </c>
      <c r="V331" s="148" t="s">
        <v>83</v>
      </c>
      <c r="W331" s="148" t="s">
        <v>83</v>
      </c>
      <c r="X331">
        <v>3</v>
      </c>
      <c r="Y331">
        <v>3</v>
      </c>
      <c r="Z331" s="148" t="s">
        <v>83</v>
      </c>
      <c r="AA331" s="148" t="s">
        <v>83</v>
      </c>
      <c r="AB331" s="148" t="s">
        <v>83</v>
      </c>
      <c r="AC331" s="148" t="s">
        <v>83</v>
      </c>
      <c r="AD331" s="148" t="s">
        <v>83</v>
      </c>
      <c r="AE331">
        <v>0</v>
      </c>
      <c r="AF331" s="148" t="s">
        <v>83</v>
      </c>
      <c r="AG331">
        <v>0</v>
      </c>
      <c r="AH331" s="148" t="s">
        <v>83</v>
      </c>
      <c r="AI331" s="148" t="s">
        <v>83</v>
      </c>
      <c r="AJ331" s="148" t="s">
        <v>83</v>
      </c>
      <c r="AK331" s="148" t="s">
        <v>83</v>
      </c>
      <c r="AL331" s="148" t="s">
        <v>83</v>
      </c>
      <c r="AM331" s="148" t="s">
        <v>83</v>
      </c>
      <c r="AN331" s="148" t="s">
        <v>83</v>
      </c>
      <c r="AO331" s="148" t="s">
        <v>83</v>
      </c>
      <c r="AP331" s="148" t="s">
        <v>83</v>
      </c>
      <c r="AQ331" s="148" t="s">
        <v>83</v>
      </c>
      <c r="AR331" s="148" t="s">
        <v>83</v>
      </c>
      <c r="AS331">
        <v>0</v>
      </c>
      <c r="AT331" s="148" t="s">
        <v>83</v>
      </c>
      <c r="AU331" s="148" t="s">
        <v>83</v>
      </c>
      <c r="AV331">
        <v>0</v>
      </c>
      <c r="AW331">
        <v>0</v>
      </c>
      <c r="AX331" s="148" t="s">
        <v>83</v>
      </c>
    </row>
    <row r="332" spans="1:50" x14ac:dyDescent="0.15">
      <c r="A332">
        <v>1</v>
      </c>
      <c r="B332">
        <v>7</v>
      </c>
      <c r="C332">
        <v>4</v>
      </c>
      <c r="D332">
        <v>2</v>
      </c>
      <c r="E332">
        <v>0</v>
      </c>
      <c r="F332" s="148" t="s">
        <v>83</v>
      </c>
      <c r="G332" s="148" t="s">
        <v>83</v>
      </c>
      <c r="H332">
        <v>186</v>
      </c>
      <c r="I332">
        <v>0</v>
      </c>
      <c r="J332">
        <v>0</v>
      </c>
      <c r="K332">
        <v>0</v>
      </c>
      <c r="L332">
        <v>0</v>
      </c>
      <c r="M332" s="148" t="s">
        <v>83</v>
      </c>
      <c r="N332" s="148" t="s">
        <v>83</v>
      </c>
      <c r="O332" s="148" t="s">
        <v>83</v>
      </c>
      <c r="P332" s="148" t="s">
        <v>83</v>
      </c>
      <c r="Q332" s="148" t="s">
        <v>83</v>
      </c>
      <c r="R332" s="148" t="s">
        <v>852</v>
      </c>
      <c r="S332" s="148" t="s">
        <v>83</v>
      </c>
      <c r="T332">
        <v>0</v>
      </c>
      <c r="U332" s="148" t="s">
        <v>83</v>
      </c>
      <c r="V332" s="148" t="s">
        <v>83</v>
      </c>
      <c r="W332" s="148" t="s">
        <v>83</v>
      </c>
      <c r="X332">
        <v>3</v>
      </c>
      <c r="Y332">
        <v>3</v>
      </c>
      <c r="Z332" s="148" t="s">
        <v>83</v>
      </c>
      <c r="AA332" s="148" t="s">
        <v>83</v>
      </c>
      <c r="AB332" s="148" t="s">
        <v>83</v>
      </c>
      <c r="AC332" s="148" t="s">
        <v>83</v>
      </c>
      <c r="AD332" s="148" t="s">
        <v>83</v>
      </c>
      <c r="AE332">
        <v>0</v>
      </c>
      <c r="AF332" s="148" t="s">
        <v>83</v>
      </c>
      <c r="AG332">
        <v>0</v>
      </c>
      <c r="AH332" s="148" t="s">
        <v>83</v>
      </c>
      <c r="AI332" s="148" t="s">
        <v>83</v>
      </c>
      <c r="AJ332" s="148" t="s">
        <v>83</v>
      </c>
      <c r="AK332" s="148" t="s">
        <v>83</v>
      </c>
      <c r="AL332" s="148" t="s">
        <v>83</v>
      </c>
      <c r="AM332" s="148" t="s">
        <v>83</v>
      </c>
      <c r="AN332" s="148" t="s">
        <v>83</v>
      </c>
      <c r="AO332" s="148" t="s">
        <v>83</v>
      </c>
      <c r="AP332" s="148" t="s">
        <v>83</v>
      </c>
      <c r="AQ332" s="148" t="s">
        <v>83</v>
      </c>
      <c r="AR332" s="148" t="s">
        <v>83</v>
      </c>
      <c r="AS332">
        <v>0</v>
      </c>
      <c r="AT332" s="148" t="s">
        <v>83</v>
      </c>
      <c r="AU332" s="148" t="s">
        <v>83</v>
      </c>
      <c r="AV332">
        <v>0</v>
      </c>
      <c r="AW332">
        <v>0</v>
      </c>
      <c r="AX332" s="148" t="s">
        <v>83</v>
      </c>
    </row>
    <row r="333" spans="1:50" x14ac:dyDescent="0.15">
      <c r="A333">
        <v>1</v>
      </c>
      <c r="B333">
        <v>7</v>
      </c>
      <c r="C333">
        <v>4</v>
      </c>
      <c r="D333">
        <v>3</v>
      </c>
      <c r="E333">
        <v>0</v>
      </c>
      <c r="F333" s="148" t="s">
        <v>83</v>
      </c>
      <c r="G333" s="148" t="s">
        <v>83</v>
      </c>
      <c r="H333">
        <v>275</v>
      </c>
      <c r="I333">
        <v>0</v>
      </c>
      <c r="J333">
        <v>0</v>
      </c>
      <c r="K333">
        <v>0</v>
      </c>
      <c r="L333">
        <v>0</v>
      </c>
      <c r="M333" s="148" t="s">
        <v>83</v>
      </c>
      <c r="N333" s="148" t="s">
        <v>83</v>
      </c>
      <c r="O333" s="148" t="s">
        <v>83</v>
      </c>
      <c r="P333" s="148" t="s">
        <v>83</v>
      </c>
      <c r="Q333" s="148" t="s">
        <v>83</v>
      </c>
      <c r="R333" s="148" t="s">
        <v>619</v>
      </c>
      <c r="S333" s="148" t="s">
        <v>83</v>
      </c>
      <c r="T333">
        <v>0</v>
      </c>
      <c r="U333" s="148" t="s">
        <v>83</v>
      </c>
      <c r="V333" s="148" t="s">
        <v>83</v>
      </c>
      <c r="W333" s="148" t="s">
        <v>83</v>
      </c>
      <c r="X333">
        <v>5</v>
      </c>
      <c r="Y333">
        <v>5</v>
      </c>
      <c r="Z333" s="148" t="s">
        <v>83</v>
      </c>
      <c r="AA333" s="148" t="s">
        <v>83</v>
      </c>
      <c r="AB333" s="148" t="s">
        <v>83</v>
      </c>
      <c r="AC333" s="148" t="s">
        <v>83</v>
      </c>
      <c r="AD333" s="148" t="s">
        <v>83</v>
      </c>
      <c r="AE333">
        <v>0</v>
      </c>
      <c r="AF333" s="148" t="s">
        <v>83</v>
      </c>
      <c r="AG333">
        <v>0</v>
      </c>
      <c r="AH333" s="148" t="s">
        <v>83</v>
      </c>
      <c r="AI333" s="148" t="s">
        <v>83</v>
      </c>
      <c r="AJ333" s="148" t="s">
        <v>83</v>
      </c>
      <c r="AK333" s="148" t="s">
        <v>83</v>
      </c>
      <c r="AL333" s="148" t="s">
        <v>83</v>
      </c>
      <c r="AM333" s="148" t="s">
        <v>83</v>
      </c>
      <c r="AN333" s="148" t="s">
        <v>83</v>
      </c>
      <c r="AO333" s="148" t="s">
        <v>83</v>
      </c>
      <c r="AP333" s="148" t="s">
        <v>83</v>
      </c>
      <c r="AQ333" s="148" t="s">
        <v>83</v>
      </c>
      <c r="AR333" s="148" t="s">
        <v>83</v>
      </c>
      <c r="AS333">
        <v>0</v>
      </c>
      <c r="AT333" s="148" t="s">
        <v>83</v>
      </c>
      <c r="AU333" s="148" t="s">
        <v>83</v>
      </c>
      <c r="AV333">
        <v>0</v>
      </c>
      <c r="AW333">
        <v>0</v>
      </c>
      <c r="AX333" s="148" t="s">
        <v>83</v>
      </c>
    </row>
    <row r="334" spans="1:50" x14ac:dyDescent="0.15">
      <c r="A334">
        <v>1</v>
      </c>
      <c r="B334">
        <v>7</v>
      </c>
      <c r="C334">
        <v>4</v>
      </c>
      <c r="D334">
        <v>4</v>
      </c>
      <c r="E334">
        <v>0</v>
      </c>
      <c r="F334" s="148" t="s">
        <v>83</v>
      </c>
      <c r="G334" s="148" t="s">
        <v>83</v>
      </c>
      <c r="H334">
        <v>86</v>
      </c>
      <c r="I334">
        <v>0</v>
      </c>
      <c r="J334">
        <v>0</v>
      </c>
      <c r="K334">
        <v>0</v>
      </c>
      <c r="L334">
        <v>0</v>
      </c>
      <c r="M334" s="148" t="s">
        <v>83</v>
      </c>
      <c r="N334" s="148" t="s">
        <v>83</v>
      </c>
      <c r="O334" s="148" t="s">
        <v>83</v>
      </c>
      <c r="P334" s="148" t="s">
        <v>83</v>
      </c>
      <c r="Q334" s="148" t="s">
        <v>83</v>
      </c>
      <c r="R334" s="148" t="s">
        <v>853</v>
      </c>
      <c r="S334" s="148" t="s">
        <v>83</v>
      </c>
      <c r="T334">
        <v>0</v>
      </c>
      <c r="U334" s="148" t="s">
        <v>83</v>
      </c>
      <c r="V334" s="148" t="s">
        <v>83</v>
      </c>
      <c r="W334" s="148" t="s">
        <v>83</v>
      </c>
      <c r="X334">
        <v>4</v>
      </c>
      <c r="Y334">
        <v>4</v>
      </c>
      <c r="Z334" s="148" t="s">
        <v>83</v>
      </c>
      <c r="AA334" s="148" t="s">
        <v>83</v>
      </c>
      <c r="AB334" s="148" t="s">
        <v>83</v>
      </c>
      <c r="AC334" s="148" t="s">
        <v>83</v>
      </c>
      <c r="AD334" s="148" t="s">
        <v>83</v>
      </c>
      <c r="AE334">
        <v>0</v>
      </c>
      <c r="AF334" s="148" t="s">
        <v>83</v>
      </c>
      <c r="AG334">
        <v>0</v>
      </c>
      <c r="AH334" s="148" t="s">
        <v>83</v>
      </c>
      <c r="AI334" s="148" t="s">
        <v>83</v>
      </c>
      <c r="AJ334" s="148" t="s">
        <v>83</v>
      </c>
      <c r="AK334" s="148" t="s">
        <v>83</v>
      </c>
      <c r="AL334" s="148" t="s">
        <v>83</v>
      </c>
      <c r="AM334" s="148" t="s">
        <v>83</v>
      </c>
      <c r="AN334" s="148" t="s">
        <v>83</v>
      </c>
      <c r="AO334" s="148" t="s">
        <v>83</v>
      </c>
      <c r="AP334" s="148" t="s">
        <v>83</v>
      </c>
      <c r="AQ334" s="148" t="s">
        <v>83</v>
      </c>
      <c r="AR334" s="148" t="s">
        <v>83</v>
      </c>
      <c r="AS334">
        <v>0</v>
      </c>
      <c r="AT334" s="148" t="s">
        <v>83</v>
      </c>
      <c r="AU334" s="148" t="s">
        <v>83</v>
      </c>
      <c r="AV334">
        <v>0</v>
      </c>
      <c r="AW334">
        <v>0</v>
      </c>
      <c r="AX334" s="148" t="s">
        <v>83</v>
      </c>
    </row>
    <row r="335" spans="1:50" x14ac:dyDescent="0.15">
      <c r="A335">
        <v>1</v>
      </c>
      <c r="B335">
        <v>7</v>
      </c>
      <c r="C335">
        <v>4</v>
      </c>
      <c r="D335">
        <v>5</v>
      </c>
      <c r="E335">
        <v>0</v>
      </c>
      <c r="F335" s="148" t="s">
        <v>83</v>
      </c>
      <c r="G335" s="148" t="s">
        <v>83</v>
      </c>
      <c r="H335">
        <v>25</v>
      </c>
      <c r="I335">
        <v>0</v>
      </c>
      <c r="J335">
        <v>0</v>
      </c>
      <c r="K335">
        <v>0</v>
      </c>
      <c r="L335">
        <v>0</v>
      </c>
      <c r="M335" s="148" t="s">
        <v>83</v>
      </c>
      <c r="N335" s="148" t="s">
        <v>83</v>
      </c>
      <c r="O335" s="148" t="s">
        <v>83</v>
      </c>
      <c r="P335" s="148" t="s">
        <v>83</v>
      </c>
      <c r="Q335" s="148" t="s">
        <v>83</v>
      </c>
      <c r="R335" s="148" t="s">
        <v>854</v>
      </c>
      <c r="S335" s="148" t="s">
        <v>83</v>
      </c>
      <c r="T335">
        <v>0</v>
      </c>
      <c r="U335" s="148" t="s">
        <v>83</v>
      </c>
      <c r="V335" s="148" t="s">
        <v>83</v>
      </c>
      <c r="W335" s="148" t="s">
        <v>83</v>
      </c>
      <c r="X335">
        <v>3</v>
      </c>
      <c r="Y335">
        <v>3</v>
      </c>
      <c r="Z335" s="148" t="s">
        <v>83</v>
      </c>
      <c r="AA335" s="148" t="s">
        <v>83</v>
      </c>
      <c r="AB335" s="148" t="s">
        <v>83</v>
      </c>
      <c r="AC335" s="148" t="s">
        <v>83</v>
      </c>
      <c r="AD335" s="148" t="s">
        <v>83</v>
      </c>
      <c r="AE335">
        <v>0</v>
      </c>
      <c r="AF335" s="148" t="s">
        <v>83</v>
      </c>
      <c r="AG335">
        <v>0</v>
      </c>
      <c r="AH335" s="148" t="s">
        <v>83</v>
      </c>
      <c r="AI335" s="148" t="s">
        <v>83</v>
      </c>
      <c r="AJ335" s="148" t="s">
        <v>83</v>
      </c>
      <c r="AK335" s="148" t="s">
        <v>83</v>
      </c>
      <c r="AL335" s="148" t="s">
        <v>83</v>
      </c>
      <c r="AM335" s="148" t="s">
        <v>83</v>
      </c>
      <c r="AN335" s="148" t="s">
        <v>83</v>
      </c>
      <c r="AO335" s="148" t="s">
        <v>83</v>
      </c>
      <c r="AP335" s="148" t="s">
        <v>83</v>
      </c>
      <c r="AQ335" s="148" t="s">
        <v>83</v>
      </c>
      <c r="AR335" s="148" t="s">
        <v>83</v>
      </c>
      <c r="AS335">
        <v>0</v>
      </c>
      <c r="AT335" s="148" t="s">
        <v>83</v>
      </c>
      <c r="AU335" s="148" t="s">
        <v>83</v>
      </c>
      <c r="AV335">
        <v>0</v>
      </c>
      <c r="AW335">
        <v>0</v>
      </c>
      <c r="AX335" s="148" t="s">
        <v>83</v>
      </c>
    </row>
    <row r="336" spans="1:50" x14ac:dyDescent="0.15">
      <c r="A336">
        <v>1</v>
      </c>
      <c r="B336">
        <v>7</v>
      </c>
      <c r="C336">
        <v>4</v>
      </c>
      <c r="D336">
        <v>6</v>
      </c>
      <c r="E336">
        <v>0</v>
      </c>
      <c r="F336" s="148" t="s">
        <v>83</v>
      </c>
      <c r="G336" s="148" t="s">
        <v>83</v>
      </c>
      <c r="H336">
        <v>183</v>
      </c>
      <c r="I336">
        <v>0</v>
      </c>
      <c r="J336">
        <v>0</v>
      </c>
      <c r="K336">
        <v>0</v>
      </c>
      <c r="L336">
        <v>0</v>
      </c>
      <c r="M336" s="148" t="s">
        <v>83</v>
      </c>
      <c r="N336" s="148" t="s">
        <v>83</v>
      </c>
      <c r="O336" s="148" t="s">
        <v>83</v>
      </c>
      <c r="P336" s="148" t="s">
        <v>83</v>
      </c>
      <c r="Q336" s="148" t="s">
        <v>83</v>
      </c>
      <c r="R336" s="148" t="s">
        <v>855</v>
      </c>
      <c r="S336" s="148" t="s">
        <v>83</v>
      </c>
      <c r="T336">
        <v>0</v>
      </c>
      <c r="U336" s="148" t="s">
        <v>83</v>
      </c>
      <c r="V336" s="148" t="s">
        <v>83</v>
      </c>
      <c r="W336" s="148" t="s">
        <v>83</v>
      </c>
      <c r="X336">
        <v>4</v>
      </c>
      <c r="Y336">
        <v>4</v>
      </c>
      <c r="Z336" s="148" t="s">
        <v>83</v>
      </c>
      <c r="AA336" s="148" t="s">
        <v>83</v>
      </c>
      <c r="AB336" s="148" t="s">
        <v>83</v>
      </c>
      <c r="AC336" s="148" t="s">
        <v>83</v>
      </c>
      <c r="AD336" s="148" t="s">
        <v>83</v>
      </c>
      <c r="AE336">
        <v>0</v>
      </c>
      <c r="AF336" s="148" t="s">
        <v>83</v>
      </c>
      <c r="AG336">
        <v>0</v>
      </c>
      <c r="AH336" s="148" t="s">
        <v>83</v>
      </c>
      <c r="AI336" s="148" t="s">
        <v>83</v>
      </c>
      <c r="AJ336" s="148" t="s">
        <v>83</v>
      </c>
      <c r="AK336" s="148" t="s">
        <v>83</v>
      </c>
      <c r="AL336" s="148" t="s">
        <v>83</v>
      </c>
      <c r="AM336" s="148" t="s">
        <v>83</v>
      </c>
      <c r="AN336" s="148" t="s">
        <v>83</v>
      </c>
      <c r="AO336" s="148" t="s">
        <v>83</v>
      </c>
      <c r="AP336" s="148" t="s">
        <v>83</v>
      </c>
      <c r="AQ336" s="148" t="s">
        <v>83</v>
      </c>
      <c r="AR336" s="148" t="s">
        <v>83</v>
      </c>
      <c r="AS336">
        <v>0</v>
      </c>
      <c r="AT336" s="148" t="s">
        <v>83</v>
      </c>
      <c r="AU336" s="148" t="s">
        <v>83</v>
      </c>
      <c r="AV336">
        <v>0</v>
      </c>
      <c r="AW336">
        <v>0</v>
      </c>
      <c r="AX336" s="148" t="s">
        <v>83</v>
      </c>
    </row>
    <row r="337" spans="1:50" x14ac:dyDescent="0.15">
      <c r="A337">
        <v>1</v>
      </c>
      <c r="B337">
        <v>7</v>
      </c>
      <c r="C337">
        <v>4</v>
      </c>
      <c r="D337">
        <v>7</v>
      </c>
      <c r="E337">
        <v>0</v>
      </c>
      <c r="F337" s="148" t="s">
        <v>83</v>
      </c>
      <c r="G337" s="148" t="s">
        <v>83</v>
      </c>
      <c r="H337">
        <v>116</v>
      </c>
      <c r="I337">
        <v>0</v>
      </c>
      <c r="J337">
        <v>0</v>
      </c>
      <c r="K337">
        <v>0</v>
      </c>
      <c r="L337">
        <v>0</v>
      </c>
      <c r="M337" s="148" t="s">
        <v>83</v>
      </c>
      <c r="N337" s="148" t="s">
        <v>83</v>
      </c>
      <c r="O337" s="148" t="s">
        <v>83</v>
      </c>
      <c r="P337" s="148" t="s">
        <v>83</v>
      </c>
      <c r="Q337" s="148" t="s">
        <v>83</v>
      </c>
      <c r="R337" s="148" t="s">
        <v>856</v>
      </c>
      <c r="S337" s="148" t="s">
        <v>83</v>
      </c>
      <c r="T337">
        <v>0</v>
      </c>
      <c r="U337" s="148" t="s">
        <v>83</v>
      </c>
      <c r="V337" s="148" t="s">
        <v>83</v>
      </c>
      <c r="W337" s="148" t="s">
        <v>83</v>
      </c>
      <c r="X337">
        <v>1</v>
      </c>
      <c r="Y337">
        <v>1</v>
      </c>
      <c r="Z337" s="148" t="s">
        <v>83</v>
      </c>
      <c r="AA337" s="148" t="s">
        <v>83</v>
      </c>
      <c r="AB337" s="148" t="s">
        <v>83</v>
      </c>
      <c r="AC337" s="148" t="s">
        <v>83</v>
      </c>
      <c r="AD337" s="148" t="s">
        <v>83</v>
      </c>
      <c r="AE337">
        <v>0</v>
      </c>
      <c r="AF337" s="148" t="s">
        <v>83</v>
      </c>
      <c r="AG337">
        <v>0</v>
      </c>
      <c r="AH337" s="148" t="s">
        <v>83</v>
      </c>
      <c r="AI337" s="148" t="s">
        <v>83</v>
      </c>
      <c r="AJ337" s="148" t="s">
        <v>83</v>
      </c>
      <c r="AK337" s="148" t="s">
        <v>83</v>
      </c>
      <c r="AL337" s="148" t="s">
        <v>83</v>
      </c>
      <c r="AM337" s="148" t="s">
        <v>83</v>
      </c>
      <c r="AN337" s="148" t="s">
        <v>83</v>
      </c>
      <c r="AO337" s="148" t="s">
        <v>83</v>
      </c>
      <c r="AP337" s="148" t="s">
        <v>83</v>
      </c>
      <c r="AQ337" s="148" t="s">
        <v>83</v>
      </c>
      <c r="AR337" s="148" t="s">
        <v>83</v>
      </c>
      <c r="AS337">
        <v>0</v>
      </c>
      <c r="AT337" s="148" t="s">
        <v>83</v>
      </c>
      <c r="AU337" s="148" t="s">
        <v>83</v>
      </c>
      <c r="AV337">
        <v>0</v>
      </c>
      <c r="AW337">
        <v>0</v>
      </c>
      <c r="AX337" s="148" t="s">
        <v>83</v>
      </c>
    </row>
    <row r="338" spans="1:50" x14ac:dyDescent="0.15">
      <c r="A338">
        <v>1</v>
      </c>
      <c r="B338">
        <v>7</v>
      </c>
      <c r="C338">
        <v>5</v>
      </c>
      <c r="D338">
        <v>1</v>
      </c>
      <c r="E338">
        <v>0</v>
      </c>
      <c r="F338" s="148" t="s">
        <v>83</v>
      </c>
      <c r="G338" s="148" t="s">
        <v>83</v>
      </c>
      <c r="H338">
        <v>297</v>
      </c>
      <c r="I338">
        <v>0</v>
      </c>
      <c r="J338">
        <v>0</v>
      </c>
      <c r="K338">
        <v>0</v>
      </c>
      <c r="L338">
        <v>0</v>
      </c>
      <c r="M338" s="148" t="s">
        <v>83</v>
      </c>
      <c r="N338" s="148" t="s">
        <v>83</v>
      </c>
      <c r="O338" s="148" t="s">
        <v>83</v>
      </c>
      <c r="P338" s="148" t="s">
        <v>83</v>
      </c>
      <c r="Q338" s="148" t="s">
        <v>83</v>
      </c>
      <c r="R338" s="148" t="s">
        <v>857</v>
      </c>
      <c r="S338" s="148" t="s">
        <v>83</v>
      </c>
      <c r="T338">
        <v>0</v>
      </c>
      <c r="U338" s="148" t="s">
        <v>83</v>
      </c>
      <c r="V338" s="148" t="s">
        <v>83</v>
      </c>
      <c r="W338" s="148" t="s">
        <v>83</v>
      </c>
      <c r="X338">
        <v>3</v>
      </c>
      <c r="Y338">
        <v>3</v>
      </c>
      <c r="Z338" s="148" t="s">
        <v>83</v>
      </c>
      <c r="AA338" s="148" t="s">
        <v>83</v>
      </c>
      <c r="AB338" s="148" t="s">
        <v>83</v>
      </c>
      <c r="AC338" s="148" t="s">
        <v>83</v>
      </c>
      <c r="AD338" s="148" t="s">
        <v>83</v>
      </c>
      <c r="AE338">
        <v>0</v>
      </c>
      <c r="AF338" s="148" t="s">
        <v>83</v>
      </c>
      <c r="AG338">
        <v>0</v>
      </c>
      <c r="AH338" s="148" t="s">
        <v>83</v>
      </c>
      <c r="AI338" s="148" t="s">
        <v>83</v>
      </c>
      <c r="AJ338" s="148" t="s">
        <v>83</v>
      </c>
      <c r="AK338" s="148" t="s">
        <v>83</v>
      </c>
      <c r="AL338" s="148" t="s">
        <v>83</v>
      </c>
      <c r="AM338" s="148" t="s">
        <v>83</v>
      </c>
      <c r="AN338" s="148" t="s">
        <v>83</v>
      </c>
      <c r="AO338" s="148" t="s">
        <v>83</v>
      </c>
      <c r="AP338" s="148" t="s">
        <v>83</v>
      </c>
      <c r="AQ338" s="148" t="s">
        <v>83</v>
      </c>
      <c r="AR338" s="148" t="s">
        <v>83</v>
      </c>
      <c r="AS338">
        <v>0</v>
      </c>
      <c r="AT338" s="148" t="s">
        <v>83</v>
      </c>
      <c r="AU338" s="148" t="s">
        <v>83</v>
      </c>
      <c r="AV338">
        <v>0</v>
      </c>
      <c r="AW338">
        <v>0</v>
      </c>
      <c r="AX338" s="148" t="s">
        <v>83</v>
      </c>
    </row>
    <row r="339" spans="1:50" x14ac:dyDescent="0.15">
      <c r="A339">
        <v>1</v>
      </c>
      <c r="B339">
        <v>7</v>
      </c>
      <c r="C339">
        <v>5</v>
      </c>
      <c r="D339">
        <v>2</v>
      </c>
      <c r="E339">
        <v>0</v>
      </c>
      <c r="F339" s="148" t="s">
        <v>83</v>
      </c>
      <c r="G339" s="148" t="s">
        <v>83</v>
      </c>
      <c r="H339">
        <v>16</v>
      </c>
      <c r="I339">
        <v>0</v>
      </c>
      <c r="J339">
        <v>0</v>
      </c>
      <c r="K339">
        <v>0</v>
      </c>
      <c r="L339">
        <v>0</v>
      </c>
      <c r="M339" s="148" t="s">
        <v>83</v>
      </c>
      <c r="N339" s="148" t="s">
        <v>83</v>
      </c>
      <c r="O339" s="148" t="s">
        <v>83</v>
      </c>
      <c r="P339" s="148" t="s">
        <v>83</v>
      </c>
      <c r="Q339" s="148" t="s">
        <v>83</v>
      </c>
      <c r="R339" s="148" t="s">
        <v>858</v>
      </c>
      <c r="S339" s="148" t="s">
        <v>83</v>
      </c>
      <c r="T339">
        <v>0</v>
      </c>
      <c r="U339" s="148" t="s">
        <v>83</v>
      </c>
      <c r="V339" s="148" t="s">
        <v>83</v>
      </c>
      <c r="W339" s="148" t="s">
        <v>83</v>
      </c>
      <c r="X339">
        <v>5</v>
      </c>
      <c r="Y339">
        <v>5</v>
      </c>
      <c r="Z339" s="148" t="s">
        <v>83</v>
      </c>
      <c r="AA339" s="148" t="s">
        <v>83</v>
      </c>
      <c r="AB339" s="148" t="s">
        <v>83</v>
      </c>
      <c r="AC339" s="148" t="s">
        <v>83</v>
      </c>
      <c r="AD339" s="148" t="s">
        <v>83</v>
      </c>
      <c r="AE339">
        <v>0</v>
      </c>
      <c r="AF339" s="148" t="s">
        <v>83</v>
      </c>
      <c r="AG339">
        <v>0</v>
      </c>
      <c r="AH339" s="148" t="s">
        <v>83</v>
      </c>
      <c r="AI339" s="148" t="s">
        <v>83</v>
      </c>
      <c r="AJ339" s="148" t="s">
        <v>83</v>
      </c>
      <c r="AK339" s="148" t="s">
        <v>83</v>
      </c>
      <c r="AL339" s="148" t="s">
        <v>83</v>
      </c>
      <c r="AM339" s="148" t="s">
        <v>83</v>
      </c>
      <c r="AN339" s="148" t="s">
        <v>83</v>
      </c>
      <c r="AO339" s="148" t="s">
        <v>83</v>
      </c>
      <c r="AP339" s="148" t="s">
        <v>83</v>
      </c>
      <c r="AQ339" s="148" t="s">
        <v>83</v>
      </c>
      <c r="AR339" s="148" t="s">
        <v>83</v>
      </c>
      <c r="AS339">
        <v>0</v>
      </c>
      <c r="AT339" s="148" t="s">
        <v>83</v>
      </c>
      <c r="AU339" s="148" t="s">
        <v>83</v>
      </c>
      <c r="AV339">
        <v>0</v>
      </c>
      <c r="AW339">
        <v>0</v>
      </c>
      <c r="AX339" s="148" t="s">
        <v>83</v>
      </c>
    </row>
    <row r="340" spans="1:50" x14ac:dyDescent="0.15">
      <c r="A340">
        <v>1</v>
      </c>
      <c r="B340">
        <v>7</v>
      </c>
      <c r="C340">
        <v>5</v>
      </c>
      <c r="D340">
        <v>3</v>
      </c>
      <c r="E340">
        <v>0</v>
      </c>
      <c r="F340" s="148" t="s">
        <v>83</v>
      </c>
      <c r="G340" s="148" t="s">
        <v>83</v>
      </c>
      <c r="H340">
        <v>358</v>
      </c>
      <c r="I340">
        <v>0</v>
      </c>
      <c r="J340">
        <v>0</v>
      </c>
      <c r="K340">
        <v>0</v>
      </c>
      <c r="L340">
        <v>0</v>
      </c>
      <c r="M340" s="148" t="s">
        <v>83</v>
      </c>
      <c r="N340" s="148" t="s">
        <v>83</v>
      </c>
      <c r="O340" s="148" t="s">
        <v>83</v>
      </c>
      <c r="P340" s="148" t="s">
        <v>83</v>
      </c>
      <c r="Q340" s="148" t="s">
        <v>83</v>
      </c>
      <c r="R340" s="148" t="s">
        <v>859</v>
      </c>
      <c r="S340" s="148" t="s">
        <v>83</v>
      </c>
      <c r="T340">
        <v>0</v>
      </c>
      <c r="U340" s="148" t="s">
        <v>83</v>
      </c>
      <c r="V340" s="148" t="s">
        <v>83</v>
      </c>
      <c r="W340" s="148" t="s">
        <v>83</v>
      </c>
      <c r="X340">
        <v>6</v>
      </c>
      <c r="Y340">
        <v>6</v>
      </c>
      <c r="Z340" s="148" t="s">
        <v>83</v>
      </c>
      <c r="AA340" s="148" t="s">
        <v>83</v>
      </c>
      <c r="AB340" s="148" t="s">
        <v>83</v>
      </c>
      <c r="AC340" s="148" t="s">
        <v>83</v>
      </c>
      <c r="AD340" s="148" t="s">
        <v>83</v>
      </c>
      <c r="AE340">
        <v>0</v>
      </c>
      <c r="AF340" s="148" t="s">
        <v>83</v>
      </c>
      <c r="AG340">
        <v>0</v>
      </c>
      <c r="AH340" s="148" t="s">
        <v>83</v>
      </c>
      <c r="AI340" s="148" t="s">
        <v>83</v>
      </c>
      <c r="AJ340" s="148" t="s">
        <v>83</v>
      </c>
      <c r="AK340" s="148" t="s">
        <v>83</v>
      </c>
      <c r="AL340" s="148" t="s">
        <v>83</v>
      </c>
      <c r="AM340" s="148" t="s">
        <v>83</v>
      </c>
      <c r="AN340" s="148" t="s">
        <v>83</v>
      </c>
      <c r="AO340" s="148" t="s">
        <v>83</v>
      </c>
      <c r="AP340" s="148" t="s">
        <v>83</v>
      </c>
      <c r="AQ340" s="148" t="s">
        <v>83</v>
      </c>
      <c r="AR340" s="148" t="s">
        <v>83</v>
      </c>
      <c r="AS340">
        <v>0</v>
      </c>
      <c r="AT340" s="148" t="s">
        <v>83</v>
      </c>
      <c r="AU340" s="148" t="s">
        <v>83</v>
      </c>
      <c r="AV340">
        <v>0</v>
      </c>
      <c r="AW340">
        <v>0</v>
      </c>
      <c r="AX340" s="148" t="s">
        <v>83</v>
      </c>
    </row>
    <row r="341" spans="1:50" x14ac:dyDescent="0.15">
      <c r="A341">
        <v>1</v>
      </c>
      <c r="B341">
        <v>7</v>
      </c>
      <c r="C341">
        <v>5</v>
      </c>
      <c r="D341">
        <v>4</v>
      </c>
      <c r="E341">
        <v>0</v>
      </c>
      <c r="F341" s="148" t="s">
        <v>83</v>
      </c>
      <c r="G341" s="148" t="s">
        <v>83</v>
      </c>
      <c r="H341">
        <v>14</v>
      </c>
      <c r="I341">
        <v>0</v>
      </c>
      <c r="J341">
        <v>0</v>
      </c>
      <c r="K341">
        <v>0</v>
      </c>
      <c r="L341">
        <v>0</v>
      </c>
      <c r="M341" s="148" t="s">
        <v>83</v>
      </c>
      <c r="N341" s="148" t="s">
        <v>83</v>
      </c>
      <c r="O341" s="148" t="s">
        <v>83</v>
      </c>
      <c r="P341" s="148" t="s">
        <v>83</v>
      </c>
      <c r="Q341" s="148" t="s">
        <v>83</v>
      </c>
      <c r="R341" s="148" t="s">
        <v>860</v>
      </c>
      <c r="S341" s="148" t="s">
        <v>83</v>
      </c>
      <c r="T341">
        <v>0</v>
      </c>
      <c r="U341" s="148" t="s">
        <v>83</v>
      </c>
      <c r="V341" s="148" t="s">
        <v>83</v>
      </c>
      <c r="W341" s="148" t="s">
        <v>83</v>
      </c>
      <c r="X341">
        <v>6</v>
      </c>
      <c r="Y341">
        <v>6</v>
      </c>
      <c r="Z341" s="148" t="s">
        <v>83</v>
      </c>
      <c r="AA341" s="148" t="s">
        <v>83</v>
      </c>
      <c r="AB341" s="148" t="s">
        <v>83</v>
      </c>
      <c r="AC341" s="148" t="s">
        <v>83</v>
      </c>
      <c r="AD341" s="148" t="s">
        <v>83</v>
      </c>
      <c r="AE341">
        <v>0</v>
      </c>
      <c r="AF341" s="148" t="s">
        <v>83</v>
      </c>
      <c r="AG341">
        <v>0</v>
      </c>
      <c r="AH341" s="148" t="s">
        <v>83</v>
      </c>
      <c r="AI341" s="148" t="s">
        <v>83</v>
      </c>
      <c r="AJ341" s="148" t="s">
        <v>83</v>
      </c>
      <c r="AK341" s="148" t="s">
        <v>83</v>
      </c>
      <c r="AL341" s="148" t="s">
        <v>83</v>
      </c>
      <c r="AM341" s="148" t="s">
        <v>83</v>
      </c>
      <c r="AN341" s="148" t="s">
        <v>83</v>
      </c>
      <c r="AO341" s="148" t="s">
        <v>83</v>
      </c>
      <c r="AP341" s="148" t="s">
        <v>83</v>
      </c>
      <c r="AQ341" s="148" t="s">
        <v>83</v>
      </c>
      <c r="AR341" s="148" t="s">
        <v>83</v>
      </c>
      <c r="AS341">
        <v>0</v>
      </c>
      <c r="AT341" s="148" t="s">
        <v>83</v>
      </c>
      <c r="AU341" s="148" t="s">
        <v>83</v>
      </c>
      <c r="AV341">
        <v>0</v>
      </c>
      <c r="AW341">
        <v>0</v>
      </c>
      <c r="AX341" s="148" t="s">
        <v>83</v>
      </c>
    </row>
    <row r="342" spans="1:50" x14ac:dyDescent="0.15">
      <c r="A342">
        <v>1</v>
      </c>
      <c r="B342">
        <v>7</v>
      </c>
      <c r="C342">
        <v>5</v>
      </c>
      <c r="D342">
        <v>5</v>
      </c>
      <c r="E342">
        <v>0</v>
      </c>
      <c r="F342" s="148" t="s">
        <v>83</v>
      </c>
      <c r="G342" s="148" t="s">
        <v>83</v>
      </c>
      <c r="H342">
        <v>327</v>
      </c>
      <c r="I342">
        <v>0</v>
      </c>
      <c r="J342">
        <v>0</v>
      </c>
      <c r="K342">
        <v>0</v>
      </c>
      <c r="L342">
        <v>0</v>
      </c>
      <c r="M342" s="148" t="s">
        <v>83</v>
      </c>
      <c r="N342" s="148" t="s">
        <v>83</v>
      </c>
      <c r="O342" s="148" t="s">
        <v>83</v>
      </c>
      <c r="P342" s="148" t="s">
        <v>83</v>
      </c>
      <c r="Q342" s="148" t="s">
        <v>83</v>
      </c>
      <c r="R342" s="148" t="s">
        <v>861</v>
      </c>
      <c r="S342" s="148" t="s">
        <v>83</v>
      </c>
      <c r="T342">
        <v>0</v>
      </c>
      <c r="U342" s="148" t="s">
        <v>83</v>
      </c>
      <c r="V342" s="148" t="s">
        <v>83</v>
      </c>
      <c r="W342" s="148" t="s">
        <v>83</v>
      </c>
      <c r="X342">
        <v>6</v>
      </c>
      <c r="Y342">
        <v>6</v>
      </c>
      <c r="Z342" s="148" t="s">
        <v>83</v>
      </c>
      <c r="AA342" s="148" t="s">
        <v>83</v>
      </c>
      <c r="AB342" s="148" t="s">
        <v>83</v>
      </c>
      <c r="AC342" s="148" t="s">
        <v>83</v>
      </c>
      <c r="AD342" s="148" t="s">
        <v>83</v>
      </c>
      <c r="AE342">
        <v>0</v>
      </c>
      <c r="AF342" s="148" t="s">
        <v>83</v>
      </c>
      <c r="AG342">
        <v>0</v>
      </c>
      <c r="AH342" s="148" t="s">
        <v>83</v>
      </c>
      <c r="AI342" s="148" t="s">
        <v>83</v>
      </c>
      <c r="AJ342" s="148" t="s">
        <v>83</v>
      </c>
      <c r="AK342" s="148" t="s">
        <v>83</v>
      </c>
      <c r="AL342" s="148" t="s">
        <v>83</v>
      </c>
      <c r="AM342" s="148" t="s">
        <v>83</v>
      </c>
      <c r="AN342" s="148" t="s">
        <v>83</v>
      </c>
      <c r="AO342" s="148" t="s">
        <v>83</v>
      </c>
      <c r="AP342" s="148" t="s">
        <v>83</v>
      </c>
      <c r="AQ342" s="148" t="s">
        <v>83</v>
      </c>
      <c r="AR342" s="148" t="s">
        <v>83</v>
      </c>
      <c r="AS342">
        <v>0</v>
      </c>
      <c r="AT342" s="148" t="s">
        <v>83</v>
      </c>
      <c r="AU342" s="148" t="s">
        <v>83</v>
      </c>
      <c r="AV342">
        <v>0</v>
      </c>
      <c r="AW342">
        <v>0</v>
      </c>
      <c r="AX342" s="148" t="s">
        <v>83</v>
      </c>
    </row>
    <row r="343" spans="1:50" x14ac:dyDescent="0.15">
      <c r="A343">
        <v>1</v>
      </c>
      <c r="B343">
        <v>7</v>
      </c>
      <c r="C343">
        <v>5</v>
      </c>
      <c r="D343">
        <v>6</v>
      </c>
      <c r="E343">
        <v>0</v>
      </c>
      <c r="F343" s="148" t="s">
        <v>83</v>
      </c>
      <c r="G343" s="148" t="s">
        <v>83</v>
      </c>
      <c r="H343">
        <v>138</v>
      </c>
      <c r="I343">
        <v>0</v>
      </c>
      <c r="J343">
        <v>0</v>
      </c>
      <c r="K343">
        <v>0</v>
      </c>
      <c r="L343">
        <v>0</v>
      </c>
      <c r="M343" s="148" t="s">
        <v>83</v>
      </c>
      <c r="N343" s="148" t="s">
        <v>83</v>
      </c>
      <c r="O343" s="148" t="s">
        <v>83</v>
      </c>
      <c r="P343" s="148" t="s">
        <v>83</v>
      </c>
      <c r="Q343" s="148" t="s">
        <v>83</v>
      </c>
      <c r="R343" s="148" t="s">
        <v>862</v>
      </c>
      <c r="S343" s="148" t="s">
        <v>83</v>
      </c>
      <c r="T343">
        <v>0</v>
      </c>
      <c r="U343" s="148" t="s">
        <v>83</v>
      </c>
      <c r="V343" s="148" t="s">
        <v>83</v>
      </c>
      <c r="W343" s="148" t="s">
        <v>83</v>
      </c>
      <c r="X343">
        <v>4</v>
      </c>
      <c r="Y343">
        <v>4</v>
      </c>
      <c r="Z343" s="148" t="s">
        <v>83</v>
      </c>
      <c r="AA343" s="148" t="s">
        <v>83</v>
      </c>
      <c r="AB343" s="148" t="s">
        <v>83</v>
      </c>
      <c r="AC343" s="148" t="s">
        <v>83</v>
      </c>
      <c r="AD343" s="148" t="s">
        <v>83</v>
      </c>
      <c r="AE343">
        <v>0</v>
      </c>
      <c r="AF343" s="148" t="s">
        <v>83</v>
      </c>
      <c r="AG343">
        <v>0</v>
      </c>
      <c r="AH343" s="148" t="s">
        <v>83</v>
      </c>
      <c r="AI343" s="148" t="s">
        <v>83</v>
      </c>
      <c r="AJ343" s="148" t="s">
        <v>83</v>
      </c>
      <c r="AK343" s="148" t="s">
        <v>83</v>
      </c>
      <c r="AL343" s="148" t="s">
        <v>83</v>
      </c>
      <c r="AM343" s="148" t="s">
        <v>83</v>
      </c>
      <c r="AN343" s="148" t="s">
        <v>83</v>
      </c>
      <c r="AO343" s="148" t="s">
        <v>83</v>
      </c>
      <c r="AP343" s="148" t="s">
        <v>83</v>
      </c>
      <c r="AQ343" s="148" t="s">
        <v>83</v>
      </c>
      <c r="AR343" s="148" t="s">
        <v>83</v>
      </c>
      <c r="AS343">
        <v>0</v>
      </c>
      <c r="AT343" s="148" t="s">
        <v>83</v>
      </c>
      <c r="AU343" s="148" t="s">
        <v>83</v>
      </c>
      <c r="AV343">
        <v>0</v>
      </c>
      <c r="AW343">
        <v>0</v>
      </c>
      <c r="AX343" s="148" t="s">
        <v>83</v>
      </c>
    </row>
    <row r="344" spans="1:50" x14ac:dyDescent="0.15">
      <c r="A344">
        <v>1</v>
      </c>
      <c r="B344">
        <v>7</v>
      </c>
      <c r="C344">
        <v>5</v>
      </c>
      <c r="D344">
        <v>7</v>
      </c>
      <c r="E344">
        <v>0</v>
      </c>
      <c r="F344" s="148" t="s">
        <v>83</v>
      </c>
      <c r="G344" s="148" t="s">
        <v>83</v>
      </c>
      <c r="H344">
        <v>63</v>
      </c>
      <c r="I344">
        <v>0</v>
      </c>
      <c r="J344">
        <v>0</v>
      </c>
      <c r="K344">
        <v>0</v>
      </c>
      <c r="L344">
        <v>0</v>
      </c>
      <c r="M344" s="148" t="s">
        <v>83</v>
      </c>
      <c r="N344" s="148" t="s">
        <v>83</v>
      </c>
      <c r="O344" s="148" t="s">
        <v>83</v>
      </c>
      <c r="P344" s="148" t="s">
        <v>83</v>
      </c>
      <c r="Q344" s="148" t="s">
        <v>83</v>
      </c>
      <c r="R344" s="148" t="s">
        <v>857</v>
      </c>
      <c r="S344" s="148" t="s">
        <v>83</v>
      </c>
      <c r="T344">
        <v>0</v>
      </c>
      <c r="U344" s="148" t="s">
        <v>83</v>
      </c>
      <c r="V344" s="148" t="s">
        <v>83</v>
      </c>
      <c r="W344" s="148" t="s">
        <v>83</v>
      </c>
      <c r="X344">
        <v>3</v>
      </c>
      <c r="Y344">
        <v>3</v>
      </c>
      <c r="Z344" s="148" t="s">
        <v>83</v>
      </c>
      <c r="AA344" s="148" t="s">
        <v>83</v>
      </c>
      <c r="AB344" s="148" t="s">
        <v>83</v>
      </c>
      <c r="AC344" s="148" t="s">
        <v>83</v>
      </c>
      <c r="AD344" s="148" t="s">
        <v>83</v>
      </c>
      <c r="AE344">
        <v>0</v>
      </c>
      <c r="AF344" s="148" t="s">
        <v>83</v>
      </c>
      <c r="AG344">
        <v>0</v>
      </c>
      <c r="AH344" s="148" t="s">
        <v>83</v>
      </c>
      <c r="AI344" s="148" t="s">
        <v>83</v>
      </c>
      <c r="AJ344" s="148" t="s">
        <v>83</v>
      </c>
      <c r="AK344" s="148" t="s">
        <v>83</v>
      </c>
      <c r="AL344" s="148" t="s">
        <v>83</v>
      </c>
      <c r="AM344" s="148" t="s">
        <v>83</v>
      </c>
      <c r="AN344" s="148" t="s">
        <v>83</v>
      </c>
      <c r="AO344" s="148" t="s">
        <v>83</v>
      </c>
      <c r="AP344" s="148" t="s">
        <v>83</v>
      </c>
      <c r="AQ344" s="148" t="s">
        <v>83</v>
      </c>
      <c r="AR344" s="148" t="s">
        <v>83</v>
      </c>
      <c r="AS344">
        <v>0</v>
      </c>
      <c r="AT344" s="148" t="s">
        <v>83</v>
      </c>
      <c r="AU344" s="148" t="s">
        <v>83</v>
      </c>
      <c r="AV344">
        <v>0</v>
      </c>
      <c r="AW344">
        <v>0</v>
      </c>
      <c r="AX344" s="148" t="s">
        <v>83</v>
      </c>
    </row>
    <row r="345" spans="1:50" x14ac:dyDescent="0.15">
      <c r="A345">
        <v>1</v>
      </c>
      <c r="B345">
        <v>8</v>
      </c>
      <c r="C345">
        <v>1</v>
      </c>
      <c r="D345">
        <v>1</v>
      </c>
      <c r="E345">
        <v>0</v>
      </c>
      <c r="F345" s="148" t="s">
        <v>83</v>
      </c>
      <c r="G345" s="148" t="s">
        <v>83</v>
      </c>
      <c r="H345">
        <v>0</v>
      </c>
      <c r="I345">
        <v>0</v>
      </c>
      <c r="J345">
        <v>0</v>
      </c>
      <c r="K345">
        <v>0</v>
      </c>
      <c r="L345">
        <v>0</v>
      </c>
      <c r="M345" s="148" t="s">
        <v>83</v>
      </c>
      <c r="N345" s="148" t="s">
        <v>83</v>
      </c>
      <c r="O345" s="148" t="s">
        <v>83</v>
      </c>
      <c r="P345" s="148" t="s">
        <v>83</v>
      </c>
      <c r="Q345" s="148" t="s">
        <v>83</v>
      </c>
      <c r="R345" s="148" t="s">
        <v>83</v>
      </c>
      <c r="S345" s="148" t="s">
        <v>83</v>
      </c>
      <c r="T345">
        <v>0</v>
      </c>
      <c r="U345" s="148" t="s">
        <v>83</v>
      </c>
      <c r="V345" s="148" t="s">
        <v>83</v>
      </c>
      <c r="W345" s="148" t="s">
        <v>83</v>
      </c>
      <c r="X345">
        <v>0</v>
      </c>
      <c r="Y345">
        <v>0</v>
      </c>
      <c r="Z345" s="148" t="s">
        <v>83</v>
      </c>
      <c r="AA345" s="148" t="s">
        <v>83</v>
      </c>
      <c r="AB345" s="148" t="s">
        <v>83</v>
      </c>
      <c r="AC345" s="148" t="s">
        <v>83</v>
      </c>
      <c r="AD345" s="148" t="s">
        <v>83</v>
      </c>
      <c r="AE345">
        <v>0</v>
      </c>
      <c r="AF345" s="148" t="s">
        <v>83</v>
      </c>
      <c r="AG345">
        <v>0</v>
      </c>
      <c r="AH345" s="148" t="s">
        <v>83</v>
      </c>
      <c r="AI345" s="148" t="s">
        <v>83</v>
      </c>
      <c r="AJ345" s="148" t="s">
        <v>83</v>
      </c>
      <c r="AK345" s="148" t="s">
        <v>83</v>
      </c>
      <c r="AL345" s="148" t="s">
        <v>83</v>
      </c>
      <c r="AM345" s="148" t="s">
        <v>83</v>
      </c>
      <c r="AN345" s="148" t="s">
        <v>83</v>
      </c>
      <c r="AO345" s="148" t="s">
        <v>83</v>
      </c>
      <c r="AP345" s="148" t="s">
        <v>83</v>
      </c>
      <c r="AQ345" s="148" t="s">
        <v>83</v>
      </c>
      <c r="AR345" s="148" t="s">
        <v>83</v>
      </c>
      <c r="AS345">
        <v>0</v>
      </c>
      <c r="AT345" s="148" t="s">
        <v>83</v>
      </c>
      <c r="AU345" s="148" t="s">
        <v>83</v>
      </c>
      <c r="AV345">
        <v>0</v>
      </c>
      <c r="AW345">
        <v>0</v>
      </c>
      <c r="AX345" s="148" t="s">
        <v>83</v>
      </c>
    </row>
    <row r="346" spans="1:50" x14ac:dyDescent="0.15">
      <c r="A346">
        <v>1</v>
      </c>
      <c r="B346">
        <v>8</v>
      </c>
      <c r="C346">
        <v>1</v>
      </c>
      <c r="D346">
        <v>2</v>
      </c>
      <c r="E346">
        <v>0</v>
      </c>
      <c r="F346" s="148" t="s">
        <v>83</v>
      </c>
      <c r="G346" s="148" t="s">
        <v>83</v>
      </c>
      <c r="H346">
        <v>0</v>
      </c>
      <c r="I346">
        <v>0</v>
      </c>
      <c r="J346">
        <v>0</v>
      </c>
      <c r="K346">
        <v>0</v>
      </c>
      <c r="L346">
        <v>0</v>
      </c>
      <c r="M346" s="148" t="s">
        <v>83</v>
      </c>
      <c r="N346" s="148" t="s">
        <v>83</v>
      </c>
      <c r="O346" s="148" t="s">
        <v>83</v>
      </c>
      <c r="P346" s="148" t="s">
        <v>83</v>
      </c>
      <c r="Q346" s="148" t="s">
        <v>83</v>
      </c>
      <c r="R346" s="148" t="s">
        <v>83</v>
      </c>
      <c r="S346" s="148" t="s">
        <v>83</v>
      </c>
      <c r="T346">
        <v>0</v>
      </c>
      <c r="U346" s="148" t="s">
        <v>83</v>
      </c>
      <c r="V346" s="148" t="s">
        <v>83</v>
      </c>
      <c r="W346" s="148" t="s">
        <v>83</v>
      </c>
      <c r="X346">
        <v>0</v>
      </c>
      <c r="Y346">
        <v>0</v>
      </c>
      <c r="Z346" s="148" t="s">
        <v>83</v>
      </c>
      <c r="AA346" s="148" t="s">
        <v>83</v>
      </c>
      <c r="AB346" s="148" t="s">
        <v>83</v>
      </c>
      <c r="AC346" s="148" t="s">
        <v>83</v>
      </c>
      <c r="AD346" s="148" t="s">
        <v>83</v>
      </c>
      <c r="AE346">
        <v>0</v>
      </c>
      <c r="AF346" s="148" t="s">
        <v>83</v>
      </c>
      <c r="AG346">
        <v>0</v>
      </c>
      <c r="AH346" s="148" t="s">
        <v>83</v>
      </c>
      <c r="AI346" s="148" t="s">
        <v>83</v>
      </c>
      <c r="AJ346" s="148" t="s">
        <v>83</v>
      </c>
      <c r="AK346" s="148" t="s">
        <v>83</v>
      </c>
      <c r="AL346" s="148" t="s">
        <v>83</v>
      </c>
      <c r="AM346" s="148" t="s">
        <v>83</v>
      </c>
      <c r="AN346" s="148" t="s">
        <v>83</v>
      </c>
      <c r="AO346" s="148" t="s">
        <v>83</v>
      </c>
      <c r="AP346" s="148" t="s">
        <v>83</v>
      </c>
      <c r="AQ346" s="148" t="s">
        <v>83</v>
      </c>
      <c r="AR346" s="148" t="s">
        <v>83</v>
      </c>
      <c r="AS346">
        <v>0</v>
      </c>
      <c r="AT346" s="148" t="s">
        <v>83</v>
      </c>
      <c r="AU346" s="148" t="s">
        <v>83</v>
      </c>
      <c r="AV346">
        <v>0</v>
      </c>
      <c r="AW346">
        <v>0</v>
      </c>
      <c r="AX346" s="148" t="s">
        <v>83</v>
      </c>
    </row>
    <row r="347" spans="1:50" x14ac:dyDescent="0.15">
      <c r="A347">
        <v>1</v>
      </c>
      <c r="B347">
        <v>8</v>
      </c>
      <c r="C347">
        <v>1</v>
      </c>
      <c r="D347">
        <v>3</v>
      </c>
      <c r="E347">
        <v>0</v>
      </c>
      <c r="F347" s="148" t="s">
        <v>83</v>
      </c>
      <c r="G347" s="148" t="s">
        <v>83</v>
      </c>
      <c r="H347">
        <v>159</v>
      </c>
      <c r="I347">
        <v>0</v>
      </c>
      <c r="J347">
        <v>0</v>
      </c>
      <c r="K347">
        <v>0</v>
      </c>
      <c r="L347">
        <v>0</v>
      </c>
      <c r="M347" s="148" t="s">
        <v>83</v>
      </c>
      <c r="N347" s="148" t="s">
        <v>83</v>
      </c>
      <c r="O347" s="148" t="s">
        <v>83</v>
      </c>
      <c r="P347" s="148" t="s">
        <v>83</v>
      </c>
      <c r="Q347" s="148" t="s">
        <v>83</v>
      </c>
      <c r="R347" s="148" t="s">
        <v>863</v>
      </c>
      <c r="S347" s="148" t="s">
        <v>83</v>
      </c>
      <c r="T347">
        <v>0</v>
      </c>
      <c r="U347" s="148" t="s">
        <v>83</v>
      </c>
      <c r="V347" s="148" t="s">
        <v>83</v>
      </c>
      <c r="W347" s="148" t="s">
        <v>83</v>
      </c>
      <c r="X347">
        <v>1</v>
      </c>
      <c r="Y347">
        <v>1</v>
      </c>
      <c r="Z347" s="148" t="s">
        <v>83</v>
      </c>
      <c r="AA347" s="148" t="s">
        <v>83</v>
      </c>
      <c r="AB347" s="148" t="s">
        <v>83</v>
      </c>
      <c r="AC347" s="148" t="s">
        <v>83</v>
      </c>
      <c r="AD347" s="148" t="s">
        <v>83</v>
      </c>
      <c r="AE347">
        <v>0</v>
      </c>
      <c r="AF347" s="148" t="s">
        <v>83</v>
      </c>
      <c r="AG347">
        <v>0</v>
      </c>
      <c r="AH347" s="148" t="s">
        <v>83</v>
      </c>
      <c r="AI347" s="148" t="s">
        <v>83</v>
      </c>
      <c r="AJ347" s="148" t="s">
        <v>83</v>
      </c>
      <c r="AK347" s="148" t="s">
        <v>83</v>
      </c>
      <c r="AL347" s="148" t="s">
        <v>83</v>
      </c>
      <c r="AM347" s="148" t="s">
        <v>83</v>
      </c>
      <c r="AN347" s="148" t="s">
        <v>83</v>
      </c>
      <c r="AO347" s="148" t="s">
        <v>83</v>
      </c>
      <c r="AP347" s="148" t="s">
        <v>83</v>
      </c>
      <c r="AQ347" s="148" t="s">
        <v>83</v>
      </c>
      <c r="AR347" s="148" t="s">
        <v>83</v>
      </c>
      <c r="AS347">
        <v>0</v>
      </c>
      <c r="AT347" s="148" t="s">
        <v>83</v>
      </c>
      <c r="AU347" s="148" t="s">
        <v>83</v>
      </c>
      <c r="AV347">
        <v>0</v>
      </c>
      <c r="AW347">
        <v>0</v>
      </c>
      <c r="AX347" s="148" t="s">
        <v>83</v>
      </c>
    </row>
    <row r="348" spans="1:50" x14ac:dyDescent="0.15">
      <c r="A348">
        <v>1</v>
      </c>
      <c r="B348">
        <v>8</v>
      </c>
      <c r="C348">
        <v>1</v>
      </c>
      <c r="D348">
        <v>4</v>
      </c>
      <c r="E348">
        <v>0</v>
      </c>
      <c r="F348" s="148" t="s">
        <v>83</v>
      </c>
      <c r="G348" s="148" t="s">
        <v>83</v>
      </c>
      <c r="H348">
        <v>180</v>
      </c>
      <c r="I348">
        <v>0</v>
      </c>
      <c r="J348">
        <v>0</v>
      </c>
      <c r="K348">
        <v>0</v>
      </c>
      <c r="L348">
        <v>0</v>
      </c>
      <c r="M348" s="148" t="s">
        <v>83</v>
      </c>
      <c r="N348" s="148" t="s">
        <v>83</v>
      </c>
      <c r="O348" s="148" t="s">
        <v>83</v>
      </c>
      <c r="P348" s="148" t="s">
        <v>83</v>
      </c>
      <c r="Q348" s="148" t="s">
        <v>83</v>
      </c>
      <c r="R348" s="148" t="s">
        <v>864</v>
      </c>
      <c r="S348" s="148" t="s">
        <v>83</v>
      </c>
      <c r="T348">
        <v>0</v>
      </c>
      <c r="U348" s="148" t="s">
        <v>83</v>
      </c>
      <c r="V348" s="148" t="s">
        <v>83</v>
      </c>
      <c r="W348" s="148" t="s">
        <v>83</v>
      </c>
      <c r="X348">
        <v>1</v>
      </c>
      <c r="Y348">
        <v>1</v>
      </c>
      <c r="Z348" s="148" t="s">
        <v>83</v>
      </c>
      <c r="AA348" s="148" t="s">
        <v>83</v>
      </c>
      <c r="AB348" s="148" t="s">
        <v>83</v>
      </c>
      <c r="AC348" s="148" t="s">
        <v>83</v>
      </c>
      <c r="AD348" s="148" t="s">
        <v>83</v>
      </c>
      <c r="AE348">
        <v>0</v>
      </c>
      <c r="AF348" s="148" t="s">
        <v>83</v>
      </c>
      <c r="AG348">
        <v>0</v>
      </c>
      <c r="AH348" s="148" t="s">
        <v>83</v>
      </c>
      <c r="AI348" s="148" t="s">
        <v>83</v>
      </c>
      <c r="AJ348" s="148" t="s">
        <v>83</v>
      </c>
      <c r="AK348" s="148" t="s">
        <v>83</v>
      </c>
      <c r="AL348" s="148" t="s">
        <v>83</v>
      </c>
      <c r="AM348" s="148" t="s">
        <v>83</v>
      </c>
      <c r="AN348" s="148" t="s">
        <v>83</v>
      </c>
      <c r="AO348" s="148" t="s">
        <v>83</v>
      </c>
      <c r="AP348" s="148" t="s">
        <v>83</v>
      </c>
      <c r="AQ348" s="148" t="s">
        <v>83</v>
      </c>
      <c r="AR348" s="148" t="s">
        <v>83</v>
      </c>
      <c r="AS348">
        <v>0</v>
      </c>
      <c r="AT348" s="148" t="s">
        <v>83</v>
      </c>
      <c r="AU348" s="148" t="s">
        <v>83</v>
      </c>
      <c r="AV348">
        <v>0</v>
      </c>
      <c r="AW348">
        <v>0</v>
      </c>
      <c r="AX348" s="148" t="s">
        <v>83</v>
      </c>
    </row>
    <row r="349" spans="1:50" x14ac:dyDescent="0.15">
      <c r="A349">
        <v>1</v>
      </c>
      <c r="B349">
        <v>8</v>
      </c>
      <c r="C349">
        <v>1</v>
      </c>
      <c r="D349">
        <v>5</v>
      </c>
      <c r="E349">
        <v>0</v>
      </c>
      <c r="F349" s="148" t="s">
        <v>83</v>
      </c>
      <c r="G349" s="148" t="s">
        <v>83</v>
      </c>
      <c r="H349">
        <v>318</v>
      </c>
      <c r="I349">
        <v>0</v>
      </c>
      <c r="J349">
        <v>0</v>
      </c>
      <c r="K349">
        <v>0</v>
      </c>
      <c r="L349">
        <v>0</v>
      </c>
      <c r="M349" s="148" t="s">
        <v>83</v>
      </c>
      <c r="N349" s="148" t="s">
        <v>83</v>
      </c>
      <c r="O349" s="148" t="s">
        <v>83</v>
      </c>
      <c r="P349" s="148" t="s">
        <v>83</v>
      </c>
      <c r="Q349" s="148" t="s">
        <v>83</v>
      </c>
      <c r="R349" s="148" t="s">
        <v>865</v>
      </c>
      <c r="S349" s="148" t="s">
        <v>83</v>
      </c>
      <c r="T349">
        <v>0</v>
      </c>
      <c r="U349" s="148" t="s">
        <v>83</v>
      </c>
      <c r="V349" s="148" t="s">
        <v>83</v>
      </c>
      <c r="W349" s="148" t="s">
        <v>83</v>
      </c>
      <c r="X349">
        <v>2</v>
      </c>
      <c r="Y349">
        <v>2</v>
      </c>
      <c r="Z349" s="148" t="s">
        <v>83</v>
      </c>
      <c r="AA349" s="148" t="s">
        <v>83</v>
      </c>
      <c r="AB349" s="148" t="s">
        <v>83</v>
      </c>
      <c r="AC349" s="148" t="s">
        <v>83</v>
      </c>
      <c r="AD349" s="148" t="s">
        <v>83</v>
      </c>
      <c r="AE349">
        <v>0</v>
      </c>
      <c r="AF349" s="148" t="s">
        <v>83</v>
      </c>
      <c r="AG349">
        <v>0</v>
      </c>
      <c r="AH349" s="148" t="s">
        <v>83</v>
      </c>
      <c r="AI349" s="148" t="s">
        <v>83</v>
      </c>
      <c r="AJ349" s="148" t="s">
        <v>83</v>
      </c>
      <c r="AK349" s="148" t="s">
        <v>83</v>
      </c>
      <c r="AL349" s="148" t="s">
        <v>83</v>
      </c>
      <c r="AM349" s="148" t="s">
        <v>83</v>
      </c>
      <c r="AN349" s="148" t="s">
        <v>83</v>
      </c>
      <c r="AO349" s="148" t="s">
        <v>83</v>
      </c>
      <c r="AP349" s="148" t="s">
        <v>83</v>
      </c>
      <c r="AQ349" s="148" t="s">
        <v>83</v>
      </c>
      <c r="AR349" s="148" t="s">
        <v>83</v>
      </c>
      <c r="AS349">
        <v>0</v>
      </c>
      <c r="AT349" s="148" t="s">
        <v>83</v>
      </c>
      <c r="AU349" s="148" t="s">
        <v>83</v>
      </c>
      <c r="AV349">
        <v>0</v>
      </c>
      <c r="AW349">
        <v>0</v>
      </c>
      <c r="AX349" s="148" t="s">
        <v>83</v>
      </c>
    </row>
    <row r="350" spans="1:50" x14ac:dyDescent="0.15">
      <c r="A350">
        <v>1</v>
      </c>
      <c r="B350">
        <v>8</v>
      </c>
      <c r="C350">
        <v>1</v>
      </c>
      <c r="D350">
        <v>6</v>
      </c>
      <c r="E350">
        <v>0</v>
      </c>
      <c r="F350" s="148" t="s">
        <v>83</v>
      </c>
      <c r="G350" s="148" t="s">
        <v>83</v>
      </c>
      <c r="H350">
        <v>0</v>
      </c>
      <c r="I350">
        <v>0</v>
      </c>
      <c r="J350">
        <v>0</v>
      </c>
      <c r="K350">
        <v>0</v>
      </c>
      <c r="L350">
        <v>0</v>
      </c>
      <c r="M350" s="148" t="s">
        <v>83</v>
      </c>
      <c r="N350" s="148" t="s">
        <v>83</v>
      </c>
      <c r="O350" s="148" t="s">
        <v>83</v>
      </c>
      <c r="P350" s="148" t="s">
        <v>83</v>
      </c>
      <c r="Q350" s="148" t="s">
        <v>83</v>
      </c>
      <c r="R350" s="148" t="s">
        <v>83</v>
      </c>
      <c r="S350" s="148" t="s">
        <v>83</v>
      </c>
      <c r="T350">
        <v>0</v>
      </c>
      <c r="U350" s="148" t="s">
        <v>83</v>
      </c>
      <c r="V350" s="148" t="s">
        <v>83</v>
      </c>
      <c r="W350" s="148" t="s">
        <v>83</v>
      </c>
      <c r="X350">
        <v>0</v>
      </c>
      <c r="Y350">
        <v>0</v>
      </c>
      <c r="Z350" s="148" t="s">
        <v>83</v>
      </c>
      <c r="AA350" s="148" t="s">
        <v>83</v>
      </c>
      <c r="AB350" s="148" t="s">
        <v>83</v>
      </c>
      <c r="AC350" s="148" t="s">
        <v>83</v>
      </c>
      <c r="AD350" s="148" t="s">
        <v>83</v>
      </c>
      <c r="AE350">
        <v>0</v>
      </c>
      <c r="AF350" s="148" t="s">
        <v>83</v>
      </c>
      <c r="AG350">
        <v>0</v>
      </c>
      <c r="AH350" s="148" t="s">
        <v>83</v>
      </c>
      <c r="AI350" s="148" t="s">
        <v>83</v>
      </c>
      <c r="AJ350" s="148" t="s">
        <v>83</v>
      </c>
      <c r="AK350" s="148" t="s">
        <v>83</v>
      </c>
      <c r="AL350" s="148" t="s">
        <v>83</v>
      </c>
      <c r="AM350" s="148" t="s">
        <v>83</v>
      </c>
      <c r="AN350" s="148" t="s">
        <v>83</v>
      </c>
      <c r="AO350" s="148" t="s">
        <v>83</v>
      </c>
      <c r="AP350" s="148" t="s">
        <v>83</v>
      </c>
      <c r="AQ350" s="148" t="s">
        <v>83</v>
      </c>
      <c r="AR350" s="148" t="s">
        <v>83</v>
      </c>
      <c r="AS350">
        <v>0</v>
      </c>
      <c r="AT350" s="148" t="s">
        <v>83</v>
      </c>
      <c r="AU350" s="148" t="s">
        <v>83</v>
      </c>
      <c r="AV350">
        <v>0</v>
      </c>
      <c r="AW350">
        <v>0</v>
      </c>
      <c r="AX350" s="148" t="s">
        <v>83</v>
      </c>
    </row>
    <row r="351" spans="1:50" x14ac:dyDescent="0.15">
      <c r="A351">
        <v>1</v>
      </c>
      <c r="B351">
        <v>8</v>
      </c>
      <c r="C351">
        <v>1</v>
      </c>
      <c r="D351">
        <v>7</v>
      </c>
      <c r="E351">
        <v>0</v>
      </c>
      <c r="F351" s="148" t="s">
        <v>83</v>
      </c>
      <c r="G351" s="148" t="s">
        <v>83</v>
      </c>
      <c r="H351">
        <v>0</v>
      </c>
      <c r="I351">
        <v>0</v>
      </c>
      <c r="J351">
        <v>0</v>
      </c>
      <c r="K351">
        <v>0</v>
      </c>
      <c r="L351">
        <v>0</v>
      </c>
      <c r="M351" s="148" t="s">
        <v>83</v>
      </c>
      <c r="N351" s="148" t="s">
        <v>83</v>
      </c>
      <c r="O351" s="148" t="s">
        <v>83</v>
      </c>
      <c r="P351" s="148" t="s">
        <v>83</v>
      </c>
      <c r="Q351" s="148" t="s">
        <v>83</v>
      </c>
      <c r="R351" s="148" t="s">
        <v>83</v>
      </c>
      <c r="S351" s="148" t="s">
        <v>83</v>
      </c>
      <c r="T351">
        <v>0</v>
      </c>
      <c r="U351" s="148" t="s">
        <v>83</v>
      </c>
      <c r="V351" s="148" t="s">
        <v>83</v>
      </c>
      <c r="W351" s="148" t="s">
        <v>83</v>
      </c>
      <c r="X351">
        <v>0</v>
      </c>
      <c r="Y351">
        <v>0</v>
      </c>
      <c r="Z351" s="148" t="s">
        <v>83</v>
      </c>
      <c r="AA351" s="148" t="s">
        <v>83</v>
      </c>
      <c r="AB351" s="148" t="s">
        <v>83</v>
      </c>
      <c r="AC351" s="148" t="s">
        <v>83</v>
      </c>
      <c r="AD351" s="148" t="s">
        <v>83</v>
      </c>
      <c r="AE351">
        <v>0</v>
      </c>
      <c r="AF351" s="148" t="s">
        <v>83</v>
      </c>
      <c r="AG351">
        <v>0</v>
      </c>
      <c r="AH351" s="148" t="s">
        <v>83</v>
      </c>
      <c r="AI351" s="148" t="s">
        <v>83</v>
      </c>
      <c r="AJ351" s="148" t="s">
        <v>83</v>
      </c>
      <c r="AK351" s="148" t="s">
        <v>83</v>
      </c>
      <c r="AL351" s="148" t="s">
        <v>83</v>
      </c>
      <c r="AM351" s="148" t="s">
        <v>83</v>
      </c>
      <c r="AN351" s="148" t="s">
        <v>83</v>
      </c>
      <c r="AO351" s="148" t="s">
        <v>83</v>
      </c>
      <c r="AP351" s="148" t="s">
        <v>83</v>
      </c>
      <c r="AQ351" s="148" t="s">
        <v>83</v>
      </c>
      <c r="AR351" s="148" t="s">
        <v>83</v>
      </c>
      <c r="AS351">
        <v>0</v>
      </c>
      <c r="AT351" s="148" t="s">
        <v>83</v>
      </c>
      <c r="AU351" s="148" t="s">
        <v>83</v>
      </c>
      <c r="AV351">
        <v>0</v>
      </c>
      <c r="AW351">
        <v>0</v>
      </c>
      <c r="AX351" s="148" t="s">
        <v>83</v>
      </c>
    </row>
    <row r="352" spans="1:50" x14ac:dyDescent="0.15">
      <c r="A352">
        <v>1</v>
      </c>
      <c r="B352">
        <v>8</v>
      </c>
      <c r="C352">
        <v>2</v>
      </c>
      <c r="D352">
        <v>1</v>
      </c>
      <c r="E352">
        <v>0</v>
      </c>
      <c r="F352" s="148" t="s">
        <v>83</v>
      </c>
      <c r="G352" s="148" t="s">
        <v>83</v>
      </c>
      <c r="H352">
        <v>0</v>
      </c>
      <c r="I352">
        <v>0</v>
      </c>
      <c r="J352">
        <v>0</v>
      </c>
      <c r="K352">
        <v>0</v>
      </c>
      <c r="L352">
        <v>0</v>
      </c>
      <c r="M352" s="148" t="s">
        <v>83</v>
      </c>
      <c r="N352" s="148" t="s">
        <v>83</v>
      </c>
      <c r="O352" s="148" t="s">
        <v>83</v>
      </c>
      <c r="P352" s="148" t="s">
        <v>83</v>
      </c>
      <c r="Q352" s="148" t="s">
        <v>83</v>
      </c>
      <c r="R352" s="148" t="s">
        <v>83</v>
      </c>
      <c r="S352" s="148" t="s">
        <v>83</v>
      </c>
      <c r="T352">
        <v>0</v>
      </c>
      <c r="U352" s="148" t="s">
        <v>83</v>
      </c>
      <c r="V352" s="148" t="s">
        <v>83</v>
      </c>
      <c r="W352" s="148" t="s">
        <v>83</v>
      </c>
      <c r="X352">
        <v>0</v>
      </c>
      <c r="Y352">
        <v>0</v>
      </c>
      <c r="Z352" s="148" t="s">
        <v>83</v>
      </c>
      <c r="AA352" s="148" t="s">
        <v>83</v>
      </c>
      <c r="AB352" s="148" t="s">
        <v>83</v>
      </c>
      <c r="AC352" s="148" t="s">
        <v>83</v>
      </c>
      <c r="AD352" s="148" t="s">
        <v>83</v>
      </c>
      <c r="AE352">
        <v>0</v>
      </c>
      <c r="AF352" s="148" t="s">
        <v>83</v>
      </c>
      <c r="AG352">
        <v>0</v>
      </c>
      <c r="AH352" s="148" t="s">
        <v>83</v>
      </c>
      <c r="AI352" s="148" t="s">
        <v>83</v>
      </c>
      <c r="AJ352" s="148" t="s">
        <v>83</v>
      </c>
      <c r="AK352" s="148" t="s">
        <v>83</v>
      </c>
      <c r="AL352" s="148" t="s">
        <v>83</v>
      </c>
      <c r="AM352" s="148" t="s">
        <v>83</v>
      </c>
      <c r="AN352" s="148" t="s">
        <v>83</v>
      </c>
      <c r="AO352" s="148" t="s">
        <v>83</v>
      </c>
      <c r="AP352" s="148" t="s">
        <v>83</v>
      </c>
      <c r="AQ352" s="148" t="s">
        <v>83</v>
      </c>
      <c r="AR352" s="148" t="s">
        <v>83</v>
      </c>
      <c r="AS352">
        <v>0</v>
      </c>
      <c r="AT352" s="148" t="s">
        <v>83</v>
      </c>
      <c r="AU352" s="148" t="s">
        <v>83</v>
      </c>
      <c r="AV352">
        <v>0</v>
      </c>
      <c r="AW352">
        <v>0</v>
      </c>
      <c r="AX352" s="148" t="s">
        <v>83</v>
      </c>
    </row>
    <row r="353" spans="1:50" x14ac:dyDescent="0.15">
      <c r="A353">
        <v>1</v>
      </c>
      <c r="B353">
        <v>8</v>
      </c>
      <c r="C353">
        <v>2</v>
      </c>
      <c r="D353">
        <v>2</v>
      </c>
      <c r="E353">
        <v>0</v>
      </c>
      <c r="F353" s="148" t="s">
        <v>83</v>
      </c>
      <c r="G353" s="148" t="s">
        <v>83</v>
      </c>
      <c r="H353">
        <v>181</v>
      </c>
      <c r="I353">
        <v>0</v>
      </c>
      <c r="J353">
        <v>0</v>
      </c>
      <c r="K353">
        <v>0</v>
      </c>
      <c r="L353">
        <v>0</v>
      </c>
      <c r="M353" s="148" t="s">
        <v>83</v>
      </c>
      <c r="N353" s="148" t="s">
        <v>83</v>
      </c>
      <c r="O353" s="148" t="s">
        <v>83</v>
      </c>
      <c r="P353" s="148" t="s">
        <v>83</v>
      </c>
      <c r="Q353" s="148" t="s">
        <v>83</v>
      </c>
      <c r="R353" s="148" t="s">
        <v>866</v>
      </c>
      <c r="S353" s="148" t="s">
        <v>83</v>
      </c>
      <c r="T353">
        <v>0</v>
      </c>
      <c r="U353" s="148" t="s">
        <v>83</v>
      </c>
      <c r="V353" s="148" t="s">
        <v>83</v>
      </c>
      <c r="W353" s="148" t="s">
        <v>83</v>
      </c>
      <c r="X353">
        <v>1</v>
      </c>
      <c r="Y353">
        <v>1</v>
      </c>
      <c r="Z353" s="148" t="s">
        <v>83</v>
      </c>
      <c r="AA353" s="148" t="s">
        <v>83</v>
      </c>
      <c r="AB353" s="148" t="s">
        <v>83</v>
      </c>
      <c r="AC353" s="148" t="s">
        <v>83</v>
      </c>
      <c r="AD353" s="148" t="s">
        <v>83</v>
      </c>
      <c r="AE353">
        <v>0</v>
      </c>
      <c r="AF353" s="148" t="s">
        <v>83</v>
      </c>
      <c r="AG353">
        <v>0</v>
      </c>
      <c r="AH353" s="148" t="s">
        <v>83</v>
      </c>
      <c r="AI353" s="148" t="s">
        <v>83</v>
      </c>
      <c r="AJ353" s="148" t="s">
        <v>83</v>
      </c>
      <c r="AK353" s="148" t="s">
        <v>83</v>
      </c>
      <c r="AL353" s="148" t="s">
        <v>83</v>
      </c>
      <c r="AM353" s="148" t="s">
        <v>83</v>
      </c>
      <c r="AN353" s="148" t="s">
        <v>83</v>
      </c>
      <c r="AO353" s="148" t="s">
        <v>83</v>
      </c>
      <c r="AP353" s="148" t="s">
        <v>83</v>
      </c>
      <c r="AQ353" s="148" t="s">
        <v>83</v>
      </c>
      <c r="AR353" s="148" t="s">
        <v>83</v>
      </c>
      <c r="AS353">
        <v>0</v>
      </c>
      <c r="AT353" s="148" t="s">
        <v>83</v>
      </c>
      <c r="AU353" s="148" t="s">
        <v>83</v>
      </c>
      <c r="AV353">
        <v>0</v>
      </c>
      <c r="AW353">
        <v>0</v>
      </c>
      <c r="AX353" s="148" t="s">
        <v>83</v>
      </c>
    </row>
    <row r="354" spans="1:50" x14ac:dyDescent="0.15">
      <c r="A354">
        <v>1</v>
      </c>
      <c r="B354">
        <v>8</v>
      </c>
      <c r="C354">
        <v>2</v>
      </c>
      <c r="D354">
        <v>3</v>
      </c>
      <c r="E354">
        <v>0</v>
      </c>
      <c r="F354" s="148" t="s">
        <v>83</v>
      </c>
      <c r="G354" s="148" t="s">
        <v>83</v>
      </c>
      <c r="H354">
        <v>145</v>
      </c>
      <c r="I354">
        <v>0</v>
      </c>
      <c r="J354">
        <v>0</v>
      </c>
      <c r="K354">
        <v>0</v>
      </c>
      <c r="L354">
        <v>0</v>
      </c>
      <c r="M354" s="148" t="s">
        <v>83</v>
      </c>
      <c r="N354" s="148" t="s">
        <v>83</v>
      </c>
      <c r="O354" s="148" t="s">
        <v>83</v>
      </c>
      <c r="P354" s="148" t="s">
        <v>83</v>
      </c>
      <c r="Q354" s="148" t="s">
        <v>83</v>
      </c>
      <c r="R354" s="148" t="s">
        <v>867</v>
      </c>
      <c r="S354" s="148" t="s">
        <v>83</v>
      </c>
      <c r="T354">
        <v>0</v>
      </c>
      <c r="U354" s="148" t="s">
        <v>83</v>
      </c>
      <c r="V354" s="148" t="s">
        <v>83</v>
      </c>
      <c r="W354" s="148" t="s">
        <v>83</v>
      </c>
      <c r="X354">
        <v>1</v>
      </c>
      <c r="Y354">
        <v>1</v>
      </c>
      <c r="Z354" s="148" t="s">
        <v>83</v>
      </c>
      <c r="AA354" s="148" t="s">
        <v>83</v>
      </c>
      <c r="AB354" s="148" t="s">
        <v>83</v>
      </c>
      <c r="AC354" s="148" t="s">
        <v>83</v>
      </c>
      <c r="AD354" s="148" t="s">
        <v>83</v>
      </c>
      <c r="AE354">
        <v>0</v>
      </c>
      <c r="AF354" s="148" t="s">
        <v>83</v>
      </c>
      <c r="AG354">
        <v>0</v>
      </c>
      <c r="AH354" s="148" t="s">
        <v>83</v>
      </c>
      <c r="AI354" s="148" t="s">
        <v>83</v>
      </c>
      <c r="AJ354" s="148" t="s">
        <v>83</v>
      </c>
      <c r="AK354" s="148" t="s">
        <v>83</v>
      </c>
      <c r="AL354" s="148" t="s">
        <v>83</v>
      </c>
      <c r="AM354" s="148" t="s">
        <v>83</v>
      </c>
      <c r="AN354" s="148" t="s">
        <v>83</v>
      </c>
      <c r="AO354" s="148" t="s">
        <v>83</v>
      </c>
      <c r="AP354" s="148" t="s">
        <v>83</v>
      </c>
      <c r="AQ354" s="148" t="s">
        <v>83</v>
      </c>
      <c r="AR354" s="148" t="s">
        <v>83</v>
      </c>
      <c r="AS354">
        <v>0</v>
      </c>
      <c r="AT354" s="148" t="s">
        <v>83</v>
      </c>
      <c r="AU354" s="148" t="s">
        <v>83</v>
      </c>
      <c r="AV354">
        <v>0</v>
      </c>
      <c r="AW354">
        <v>0</v>
      </c>
      <c r="AX354" s="148" t="s">
        <v>83</v>
      </c>
    </row>
    <row r="355" spans="1:50" x14ac:dyDescent="0.15">
      <c r="A355">
        <v>1</v>
      </c>
      <c r="B355">
        <v>8</v>
      </c>
      <c r="C355">
        <v>2</v>
      </c>
      <c r="D355">
        <v>4</v>
      </c>
      <c r="E355">
        <v>0</v>
      </c>
      <c r="F355" s="148" t="s">
        <v>83</v>
      </c>
      <c r="G355" s="148" t="s">
        <v>83</v>
      </c>
      <c r="H355">
        <v>178</v>
      </c>
      <c r="I355">
        <v>0</v>
      </c>
      <c r="J355">
        <v>0</v>
      </c>
      <c r="K355">
        <v>0</v>
      </c>
      <c r="L355">
        <v>0</v>
      </c>
      <c r="M355" s="148" t="s">
        <v>83</v>
      </c>
      <c r="N355" s="148" t="s">
        <v>83</v>
      </c>
      <c r="O355" s="148" t="s">
        <v>83</v>
      </c>
      <c r="P355" s="148" t="s">
        <v>83</v>
      </c>
      <c r="Q355" s="148" t="s">
        <v>83</v>
      </c>
      <c r="R355" s="148" t="s">
        <v>868</v>
      </c>
      <c r="S355" s="148" t="s">
        <v>83</v>
      </c>
      <c r="T355">
        <v>0</v>
      </c>
      <c r="U355" s="148" t="s">
        <v>83</v>
      </c>
      <c r="V355" s="148" t="s">
        <v>83</v>
      </c>
      <c r="W355" s="148" t="s">
        <v>83</v>
      </c>
      <c r="X355">
        <v>1</v>
      </c>
      <c r="Y355">
        <v>1</v>
      </c>
      <c r="Z355" s="148" t="s">
        <v>83</v>
      </c>
      <c r="AA355" s="148" t="s">
        <v>83</v>
      </c>
      <c r="AB355" s="148" t="s">
        <v>83</v>
      </c>
      <c r="AC355" s="148" t="s">
        <v>83</v>
      </c>
      <c r="AD355" s="148" t="s">
        <v>83</v>
      </c>
      <c r="AE355">
        <v>0</v>
      </c>
      <c r="AF355" s="148" t="s">
        <v>83</v>
      </c>
      <c r="AG355">
        <v>0</v>
      </c>
      <c r="AH355" s="148" t="s">
        <v>83</v>
      </c>
      <c r="AI355" s="148" t="s">
        <v>83</v>
      </c>
      <c r="AJ355" s="148" t="s">
        <v>83</v>
      </c>
      <c r="AK355" s="148" t="s">
        <v>83</v>
      </c>
      <c r="AL355" s="148" t="s">
        <v>83</v>
      </c>
      <c r="AM355" s="148" t="s">
        <v>83</v>
      </c>
      <c r="AN355" s="148" t="s">
        <v>83</v>
      </c>
      <c r="AO355" s="148" t="s">
        <v>83</v>
      </c>
      <c r="AP355" s="148" t="s">
        <v>83</v>
      </c>
      <c r="AQ355" s="148" t="s">
        <v>83</v>
      </c>
      <c r="AR355" s="148" t="s">
        <v>83</v>
      </c>
      <c r="AS355">
        <v>0</v>
      </c>
      <c r="AT355" s="148" t="s">
        <v>83</v>
      </c>
      <c r="AU355" s="148" t="s">
        <v>83</v>
      </c>
      <c r="AV355">
        <v>0</v>
      </c>
      <c r="AW355">
        <v>0</v>
      </c>
      <c r="AX355" s="148" t="s">
        <v>83</v>
      </c>
    </row>
    <row r="356" spans="1:50" x14ac:dyDescent="0.15">
      <c r="A356">
        <v>1</v>
      </c>
      <c r="B356">
        <v>8</v>
      </c>
      <c r="C356">
        <v>2</v>
      </c>
      <c r="D356">
        <v>5</v>
      </c>
      <c r="E356">
        <v>0</v>
      </c>
      <c r="F356" s="148" t="s">
        <v>83</v>
      </c>
      <c r="G356" s="148" t="s">
        <v>83</v>
      </c>
      <c r="H356">
        <v>176</v>
      </c>
      <c r="I356">
        <v>0</v>
      </c>
      <c r="J356">
        <v>0</v>
      </c>
      <c r="K356">
        <v>0</v>
      </c>
      <c r="L356">
        <v>0</v>
      </c>
      <c r="M356" s="148" t="s">
        <v>83</v>
      </c>
      <c r="N356" s="148" t="s">
        <v>83</v>
      </c>
      <c r="O356" s="148" t="s">
        <v>83</v>
      </c>
      <c r="P356" s="148" t="s">
        <v>83</v>
      </c>
      <c r="Q356" s="148" t="s">
        <v>83</v>
      </c>
      <c r="R356" s="148" t="s">
        <v>869</v>
      </c>
      <c r="S356" s="148" t="s">
        <v>83</v>
      </c>
      <c r="T356">
        <v>0</v>
      </c>
      <c r="U356" s="148" t="s">
        <v>83</v>
      </c>
      <c r="V356" s="148" t="s">
        <v>83</v>
      </c>
      <c r="W356" s="148" t="s">
        <v>83</v>
      </c>
      <c r="X356">
        <v>1</v>
      </c>
      <c r="Y356">
        <v>1</v>
      </c>
      <c r="Z356" s="148" t="s">
        <v>83</v>
      </c>
      <c r="AA356" s="148" t="s">
        <v>83</v>
      </c>
      <c r="AB356" s="148" t="s">
        <v>83</v>
      </c>
      <c r="AC356" s="148" t="s">
        <v>83</v>
      </c>
      <c r="AD356" s="148" t="s">
        <v>83</v>
      </c>
      <c r="AE356">
        <v>0</v>
      </c>
      <c r="AF356" s="148" t="s">
        <v>83</v>
      </c>
      <c r="AG356">
        <v>0</v>
      </c>
      <c r="AH356" s="148" t="s">
        <v>83</v>
      </c>
      <c r="AI356" s="148" t="s">
        <v>83</v>
      </c>
      <c r="AJ356" s="148" t="s">
        <v>83</v>
      </c>
      <c r="AK356" s="148" t="s">
        <v>83</v>
      </c>
      <c r="AL356" s="148" t="s">
        <v>83</v>
      </c>
      <c r="AM356" s="148" t="s">
        <v>83</v>
      </c>
      <c r="AN356" s="148" t="s">
        <v>83</v>
      </c>
      <c r="AO356" s="148" t="s">
        <v>83</v>
      </c>
      <c r="AP356" s="148" t="s">
        <v>83</v>
      </c>
      <c r="AQ356" s="148" t="s">
        <v>83</v>
      </c>
      <c r="AR356" s="148" t="s">
        <v>83</v>
      </c>
      <c r="AS356">
        <v>0</v>
      </c>
      <c r="AT356" s="148" t="s">
        <v>83</v>
      </c>
      <c r="AU356" s="148" t="s">
        <v>83</v>
      </c>
      <c r="AV356">
        <v>0</v>
      </c>
      <c r="AW356">
        <v>0</v>
      </c>
      <c r="AX356" s="148" t="s">
        <v>83</v>
      </c>
    </row>
    <row r="357" spans="1:50" x14ac:dyDescent="0.15">
      <c r="A357">
        <v>1</v>
      </c>
      <c r="B357">
        <v>8</v>
      </c>
      <c r="C357">
        <v>2</v>
      </c>
      <c r="D357">
        <v>6</v>
      </c>
      <c r="E357">
        <v>0</v>
      </c>
      <c r="F357" s="148" t="s">
        <v>83</v>
      </c>
      <c r="G357" s="148" t="s">
        <v>83</v>
      </c>
      <c r="H357">
        <v>355</v>
      </c>
      <c r="I357">
        <v>0</v>
      </c>
      <c r="J357">
        <v>0</v>
      </c>
      <c r="K357">
        <v>0</v>
      </c>
      <c r="L357">
        <v>0</v>
      </c>
      <c r="M357" s="148" t="s">
        <v>83</v>
      </c>
      <c r="N357" s="148" t="s">
        <v>83</v>
      </c>
      <c r="O357" s="148" t="s">
        <v>83</v>
      </c>
      <c r="P357" s="148" t="s">
        <v>83</v>
      </c>
      <c r="Q357" s="148" t="s">
        <v>83</v>
      </c>
      <c r="R357" s="148" t="s">
        <v>870</v>
      </c>
      <c r="S357" s="148" t="s">
        <v>83</v>
      </c>
      <c r="T357">
        <v>0</v>
      </c>
      <c r="U357" s="148" t="s">
        <v>83</v>
      </c>
      <c r="V357" s="148" t="s">
        <v>83</v>
      </c>
      <c r="W357" s="148" t="s">
        <v>83</v>
      </c>
      <c r="X357">
        <v>1</v>
      </c>
      <c r="Y357">
        <v>1</v>
      </c>
      <c r="Z357" s="148" t="s">
        <v>83</v>
      </c>
      <c r="AA357" s="148" t="s">
        <v>83</v>
      </c>
      <c r="AB357" s="148" t="s">
        <v>83</v>
      </c>
      <c r="AC357" s="148" t="s">
        <v>83</v>
      </c>
      <c r="AD357" s="148" t="s">
        <v>83</v>
      </c>
      <c r="AE357">
        <v>0</v>
      </c>
      <c r="AF357" s="148" t="s">
        <v>83</v>
      </c>
      <c r="AG357">
        <v>0</v>
      </c>
      <c r="AH357" s="148" t="s">
        <v>83</v>
      </c>
      <c r="AI357" s="148" t="s">
        <v>83</v>
      </c>
      <c r="AJ357" s="148" t="s">
        <v>83</v>
      </c>
      <c r="AK357" s="148" t="s">
        <v>83</v>
      </c>
      <c r="AL357" s="148" t="s">
        <v>83</v>
      </c>
      <c r="AM357" s="148" t="s">
        <v>83</v>
      </c>
      <c r="AN357" s="148" t="s">
        <v>83</v>
      </c>
      <c r="AO357" s="148" t="s">
        <v>83</v>
      </c>
      <c r="AP357" s="148" t="s">
        <v>83</v>
      </c>
      <c r="AQ357" s="148" t="s">
        <v>83</v>
      </c>
      <c r="AR357" s="148" t="s">
        <v>83</v>
      </c>
      <c r="AS357">
        <v>0</v>
      </c>
      <c r="AT357" s="148" t="s">
        <v>83</v>
      </c>
      <c r="AU357" s="148" t="s">
        <v>83</v>
      </c>
      <c r="AV357">
        <v>0</v>
      </c>
      <c r="AW357">
        <v>0</v>
      </c>
      <c r="AX357" s="148" t="s">
        <v>83</v>
      </c>
    </row>
    <row r="358" spans="1:50" x14ac:dyDescent="0.15">
      <c r="A358">
        <v>1</v>
      </c>
      <c r="B358">
        <v>8</v>
      </c>
      <c r="C358">
        <v>2</v>
      </c>
      <c r="D358">
        <v>7</v>
      </c>
      <c r="E358">
        <v>0</v>
      </c>
      <c r="F358" s="148" t="s">
        <v>83</v>
      </c>
      <c r="G358" s="148" t="s">
        <v>83</v>
      </c>
      <c r="H358">
        <v>0</v>
      </c>
      <c r="I358">
        <v>0</v>
      </c>
      <c r="J358">
        <v>0</v>
      </c>
      <c r="K358">
        <v>0</v>
      </c>
      <c r="L358">
        <v>0</v>
      </c>
      <c r="M358" s="148" t="s">
        <v>83</v>
      </c>
      <c r="N358" s="148" t="s">
        <v>83</v>
      </c>
      <c r="O358" s="148" t="s">
        <v>83</v>
      </c>
      <c r="P358" s="148" t="s">
        <v>83</v>
      </c>
      <c r="Q358" s="148" t="s">
        <v>83</v>
      </c>
      <c r="R358" s="148" t="s">
        <v>83</v>
      </c>
      <c r="S358" s="148" t="s">
        <v>83</v>
      </c>
      <c r="T358">
        <v>0</v>
      </c>
      <c r="U358" s="148" t="s">
        <v>83</v>
      </c>
      <c r="V358" s="148" t="s">
        <v>83</v>
      </c>
      <c r="W358" s="148" t="s">
        <v>83</v>
      </c>
      <c r="X358">
        <v>0</v>
      </c>
      <c r="Y358">
        <v>0</v>
      </c>
      <c r="Z358" s="148" t="s">
        <v>83</v>
      </c>
      <c r="AA358" s="148" t="s">
        <v>83</v>
      </c>
      <c r="AB358" s="148" t="s">
        <v>83</v>
      </c>
      <c r="AC358" s="148" t="s">
        <v>83</v>
      </c>
      <c r="AD358" s="148" t="s">
        <v>83</v>
      </c>
      <c r="AE358">
        <v>0</v>
      </c>
      <c r="AF358" s="148" t="s">
        <v>83</v>
      </c>
      <c r="AG358">
        <v>0</v>
      </c>
      <c r="AH358" s="148" t="s">
        <v>83</v>
      </c>
      <c r="AI358" s="148" t="s">
        <v>83</v>
      </c>
      <c r="AJ358" s="148" t="s">
        <v>83</v>
      </c>
      <c r="AK358" s="148" t="s">
        <v>83</v>
      </c>
      <c r="AL358" s="148" t="s">
        <v>83</v>
      </c>
      <c r="AM358" s="148" t="s">
        <v>83</v>
      </c>
      <c r="AN358" s="148" t="s">
        <v>83</v>
      </c>
      <c r="AO358" s="148" t="s">
        <v>83</v>
      </c>
      <c r="AP358" s="148" t="s">
        <v>83</v>
      </c>
      <c r="AQ358" s="148" t="s">
        <v>83</v>
      </c>
      <c r="AR358" s="148" t="s">
        <v>83</v>
      </c>
      <c r="AS358">
        <v>0</v>
      </c>
      <c r="AT358" s="148" t="s">
        <v>83</v>
      </c>
      <c r="AU358" s="148" t="s">
        <v>83</v>
      </c>
      <c r="AV358">
        <v>0</v>
      </c>
      <c r="AW358">
        <v>0</v>
      </c>
      <c r="AX358" s="148" t="s">
        <v>83</v>
      </c>
    </row>
    <row r="359" spans="1:50" x14ac:dyDescent="0.15">
      <c r="A359">
        <v>1</v>
      </c>
      <c r="B359">
        <v>8</v>
      </c>
      <c r="C359">
        <v>3</v>
      </c>
      <c r="D359">
        <v>1</v>
      </c>
      <c r="E359">
        <v>0</v>
      </c>
      <c r="F359" s="148" t="s">
        <v>83</v>
      </c>
      <c r="G359" s="148" t="s">
        <v>83</v>
      </c>
      <c r="H359">
        <v>80</v>
      </c>
      <c r="I359">
        <v>0</v>
      </c>
      <c r="J359">
        <v>0</v>
      </c>
      <c r="K359">
        <v>0</v>
      </c>
      <c r="L359">
        <v>0</v>
      </c>
      <c r="M359" s="148" t="s">
        <v>83</v>
      </c>
      <c r="N359" s="148" t="s">
        <v>83</v>
      </c>
      <c r="O359" s="148" t="s">
        <v>83</v>
      </c>
      <c r="P359" s="148" t="s">
        <v>83</v>
      </c>
      <c r="Q359" s="148" t="s">
        <v>83</v>
      </c>
      <c r="R359" s="148" t="s">
        <v>871</v>
      </c>
      <c r="S359" s="148" t="s">
        <v>83</v>
      </c>
      <c r="T359">
        <v>0</v>
      </c>
      <c r="U359" s="148" t="s">
        <v>83</v>
      </c>
      <c r="V359" s="148" t="s">
        <v>83</v>
      </c>
      <c r="W359" s="148" t="s">
        <v>83</v>
      </c>
      <c r="X359">
        <v>1</v>
      </c>
      <c r="Y359">
        <v>1</v>
      </c>
      <c r="Z359" s="148" t="s">
        <v>83</v>
      </c>
      <c r="AA359" s="148" t="s">
        <v>83</v>
      </c>
      <c r="AB359" s="148" t="s">
        <v>83</v>
      </c>
      <c r="AC359" s="148" t="s">
        <v>83</v>
      </c>
      <c r="AD359" s="148" t="s">
        <v>83</v>
      </c>
      <c r="AE359">
        <v>0</v>
      </c>
      <c r="AF359" s="148" t="s">
        <v>83</v>
      </c>
      <c r="AG359">
        <v>0</v>
      </c>
      <c r="AH359" s="148" t="s">
        <v>83</v>
      </c>
      <c r="AI359" s="148" t="s">
        <v>83</v>
      </c>
      <c r="AJ359" s="148" t="s">
        <v>83</v>
      </c>
      <c r="AK359" s="148" t="s">
        <v>83</v>
      </c>
      <c r="AL359" s="148" t="s">
        <v>83</v>
      </c>
      <c r="AM359" s="148" t="s">
        <v>83</v>
      </c>
      <c r="AN359" s="148" t="s">
        <v>83</v>
      </c>
      <c r="AO359" s="148" t="s">
        <v>83</v>
      </c>
      <c r="AP359" s="148" t="s">
        <v>83</v>
      </c>
      <c r="AQ359" s="148" t="s">
        <v>83</v>
      </c>
      <c r="AR359" s="148" t="s">
        <v>83</v>
      </c>
      <c r="AS359">
        <v>0</v>
      </c>
      <c r="AT359" s="148" t="s">
        <v>83</v>
      </c>
      <c r="AU359" s="148" t="s">
        <v>83</v>
      </c>
      <c r="AV359">
        <v>0</v>
      </c>
      <c r="AW359">
        <v>0</v>
      </c>
      <c r="AX359" s="148" t="s">
        <v>83</v>
      </c>
    </row>
    <row r="360" spans="1:50" x14ac:dyDescent="0.15">
      <c r="A360">
        <v>1</v>
      </c>
      <c r="B360">
        <v>8</v>
      </c>
      <c r="C360">
        <v>3</v>
      </c>
      <c r="D360">
        <v>2</v>
      </c>
      <c r="E360">
        <v>0</v>
      </c>
      <c r="F360" s="148" t="s">
        <v>83</v>
      </c>
      <c r="G360" s="148" t="s">
        <v>83</v>
      </c>
      <c r="H360">
        <v>271</v>
      </c>
      <c r="I360">
        <v>0</v>
      </c>
      <c r="J360">
        <v>0</v>
      </c>
      <c r="K360">
        <v>0</v>
      </c>
      <c r="L360">
        <v>0</v>
      </c>
      <c r="M360" s="148" t="s">
        <v>83</v>
      </c>
      <c r="N360" s="148" t="s">
        <v>83</v>
      </c>
      <c r="O360" s="148" t="s">
        <v>83</v>
      </c>
      <c r="P360" s="148" t="s">
        <v>83</v>
      </c>
      <c r="Q360" s="148" t="s">
        <v>83</v>
      </c>
      <c r="R360" s="148" t="s">
        <v>872</v>
      </c>
      <c r="S360" s="148" t="s">
        <v>83</v>
      </c>
      <c r="T360">
        <v>0</v>
      </c>
      <c r="U360" s="148" t="s">
        <v>83</v>
      </c>
      <c r="V360" s="148" t="s">
        <v>83</v>
      </c>
      <c r="W360" s="148" t="s">
        <v>83</v>
      </c>
      <c r="X360">
        <v>4</v>
      </c>
      <c r="Y360">
        <v>4</v>
      </c>
      <c r="Z360" s="148" t="s">
        <v>83</v>
      </c>
      <c r="AA360" s="148" t="s">
        <v>83</v>
      </c>
      <c r="AB360" s="148" t="s">
        <v>83</v>
      </c>
      <c r="AC360" s="148" t="s">
        <v>83</v>
      </c>
      <c r="AD360" s="148" t="s">
        <v>83</v>
      </c>
      <c r="AE360">
        <v>0</v>
      </c>
      <c r="AF360" s="148" t="s">
        <v>83</v>
      </c>
      <c r="AG360">
        <v>0</v>
      </c>
      <c r="AH360" s="148" t="s">
        <v>83</v>
      </c>
      <c r="AI360" s="148" t="s">
        <v>83</v>
      </c>
      <c r="AJ360" s="148" t="s">
        <v>83</v>
      </c>
      <c r="AK360" s="148" t="s">
        <v>83</v>
      </c>
      <c r="AL360" s="148" t="s">
        <v>83</v>
      </c>
      <c r="AM360" s="148" t="s">
        <v>83</v>
      </c>
      <c r="AN360" s="148" t="s">
        <v>83</v>
      </c>
      <c r="AO360" s="148" t="s">
        <v>83</v>
      </c>
      <c r="AP360" s="148" t="s">
        <v>83</v>
      </c>
      <c r="AQ360" s="148" t="s">
        <v>83</v>
      </c>
      <c r="AR360" s="148" t="s">
        <v>83</v>
      </c>
      <c r="AS360">
        <v>0</v>
      </c>
      <c r="AT360" s="148" t="s">
        <v>83</v>
      </c>
      <c r="AU360" s="148" t="s">
        <v>83</v>
      </c>
      <c r="AV360">
        <v>0</v>
      </c>
      <c r="AW360">
        <v>0</v>
      </c>
      <c r="AX360" s="148" t="s">
        <v>83</v>
      </c>
    </row>
    <row r="361" spans="1:50" x14ac:dyDescent="0.15">
      <c r="A361">
        <v>1</v>
      </c>
      <c r="B361">
        <v>8</v>
      </c>
      <c r="C361">
        <v>3</v>
      </c>
      <c r="D361">
        <v>3</v>
      </c>
      <c r="E361">
        <v>0</v>
      </c>
      <c r="F361" s="148" t="s">
        <v>83</v>
      </c>
      <c r="G361" s="148" t="s">
        <v>83</v>
      </c>
      <c r="H361">
        <v>123</v>
      </c>
      <c r="I361">
        <v>0</v>
      </c>
      <c r="J361">
        <v>0</v>
      </c>
      <c r="K361">
        <v>0</v>
      </c>
      <c r="L361">
        <v>0</v>
      </c>
      <c r="M361" s="148" t="s">
        <v>83</v>
      </c>
      <c r="N361" s="148" t="s">
        <v>83</v>
      </c>
      <c r="O361" s="148" t="s">
        <v>83</v>
      </c>
      <c r="P361" s="148" t="s">
        <v>83</v>
      </c>
      <c r="Q361" s="148" t="s">
        <v>83</v>
      </c>
      <c r="R361" s="148" t="s">
        <v>873</v>
      </c>
      <c r="S361" s="148" t="s">
        <v>83</v>
      </c>
      <c r="T361">
        <v>0</v>
      </c>
      <c r="U361" s="148" t="s">
        <v>83</v>
      </c>
      <c r="V361" s="148" t="s">
        <v>83</v>
      </c>
      <c r="W361" s="148" t="s">
        <v>83</v>
      </c>
      <c r="X361">
        <v>3</v>
      </c>
      <c r="Y361">
        <v>3</v>
      </c>
      <c r="Z361" s="148" t="s">
        <v>83</v>
      </c>
      <c r="AA361" s="148" t="s">
        <v>83</v>
      </c>
      <c r="AB361" s="148" t="s">
        <v>83</v>
      </c>
      <c r="AC361" s="148" t="s">
        <v>83</v>
      </c>
      <c r="AD361" s="148" t="s">
        <v>83</v>
      </c>
      <c r="AE361">
        <v>0</v>
      </c>
      <c r="AF361" s="148" t="s">
        <v>83</v>
      </c>
      <c r="AG361">
        <v>0</v>
      </c>
      <c r="AH361" s="148" t="s">
        <v>83</v>
      </c>
      <c r="AI361" s="148" t="s">
        <v>83</v>
      </c>
      <c r="AJ361" s="148" t="s">
        <v>83</v>
      </c>
      <c r="AK361" s="148" t="s">
        <v>83</v>
      </c>
      <c r="AL361" s="148" t="s">
        <v>83</v>
      </c>
      <c r="AM361" s="148" t="s">
        <v>83</v>
      </c>
      <c r="AN361" s="148" t="s">
        <v>83</v>
      </c>
      <c r="AO361" s="148" t="s">
        <v>83</v>
      </c>
      <c r="AP361" s="148" t="s">
        <v>83</v>
      </c>
      <c r="AQ361" s="148" t="s">
        <v>83</v>
      </c>
      <c r="AR361" s="148" t="s">
        <v>83</v>
      </c>
      <c r="AS361">
        <v>0</v>
      </c>
      <c r="AT361" s="148" t="s">
        <v>83</v>
      </c>
      <c r="AU361" s="148" t="s">
        <v>83</v>
      </c>
      <c r="AV361">
        <v>0</v>
      </c>
      <c r="AW361">
        <v>0</v>
      </c>
      <c r="AX361" s="148" t="s">
        <v>83</v>
      </c>
    </row>
    <row r="362" spans="1:50" x14ac:dyDescent="0.15">
      <c r="A362">
        <v>1</v>
      </c>
      <c r="B362">
        <v>8</v>
      </c>
      <c r="C362">
        <v>3</v>
      </c>
      <c r="D362">
        <v>4</v>
      </c>
      <c r="E362">
        <v>0</v>
      </c>
      <c r="F362" s="148" t="s">
        <v>83</v>
      </c>
      <c r="G362" s="148" t="s">
        <v>83</v>
      </c>
      <c r="H362">
        <v>9</v>
      </c>
      <c r="I362">
        <v>0</v>
      </c>
      <c r="J362">
        <v>0</v>
      </c>
      <c r="K362">
        <v>0</v>
      </c>
      <c r="L362">
        <v>0</v>
      </c>
      <c r="M362" s="148" t="s">
        <v>83</v>
      </c>
      <c r="N362" s="148" t="s">
        <v>83</v>
      </c>
      <c r="O362" s="148" t="s">
        <v>83</v>
      </c>
      <c r="P362" s="148" t="s">
        <v>83</v>
      </c>
      <c r="Q362" s="148" t="s">
        <v>83</v>
      </c>
      <c r="R362" s="148" t="s">
        <v>874</v>
      </c>
      <c r="S362" s="148" t="s">
        <v>83</v>
      </c>
      <c r="T362">
        <v>0</v>
      </c>
      <c r="U362" s="148" t="s">
        <v>83</v>
      </c>
      <c r="V362" s="148" t="s">
        <v>83</v>
      </c>
      <c r="W362" s="148" t="s">
        <v>83</v>
      </c>
      <c r="X362">
        <v>3</v>
      </c>
      <c r="Y362">
        <v>3</v>
      </c>
      <c r="Z362" s="148" t="s">
        <v>83</v>
      </c>
      <c r="AA362" s="148" t="s">
        <v>83</v>
      </c>
      <c r="AB362" s="148" t="s">
        <v>83</v>
      </c>
      <c r="AC362" s="148" t="s">
        <v>83</v>
      </c>
      <c r="AD362" s="148" t="s">
        <v>83</v>
      </c>
      <c r="AE362">
        <v>0</v>
      </c>
      <c r="AF362" s="148" t="s">
        <v>83</v>
      </c>
      <c r="AG362">
        <v>0</v>
      </c>
      <c r="AH362" s="148" t="s">
        <v>83</v>
      </c>
      <c r="AI362" s="148" t="s">
        <v>83</v>
      </c>
      <c r="AJ362" s="148" t="s">
        <v>83</v>
      </c>
      <c r="AK362" s="148" t="s">
        <v>83</v>
      </c>
      <c r="AL362" s="148" t="s">
        <v>83</v>
      </c>
      <c r="AM362" s="148" t="s">
        <v>83</v>
      </c>
      <c r="AN362" s="148" t="s">
        <v>83</v>
      </c>
      <c r="AO362" s="148" t="s">
        <v>83</v>
      </c>
      <c r="AP362" s="148" t="s">
        <v>83</v>
      </c>
      <c r="AQ362" s="148" t="s">
        <v>83</v>
      </c>
      <c r="AR362" s="148" t="s">
        <v>83</v>
      </c>
      <c r="AS362">
        <v>0</v>
      </c>
      <c r="AT362" s="148" t="s">
        <v>83</v>
      </c>
      <c r="AU362" s="148" t="s">
        <v>83</v>
      </c>
      <c r="AV362">
        <v>0</v>
      </c>
      <c r="AW362">
        <v>0</v>
      </c>
      <c r="AX362" s="148" t="s">
        <v>83</v>
      </c>
    </row>
    <row r="363" spans="1:50" x14ac:dyDescent="0.15">
      <c r="A363">
        <v>1</v>
      </c>
      <c r="B363">
        <v>8</v>
      </c>
      <c r="C363">
        <v>3</v>
      </c>
      <c r="D363">
        <v>5</v>
      </c>
      <c r="E363">
        <v>0</v>
      </c>
      <c r="F363" s="148" t="s">
        <v>83</v>
      </c>
      <c r="G363" s="148" t="s">
        <v>83</v>
      </c>
      <c r="H363">
        <v>12</v>
      </c>
      <c r="I363">
        <v>0</v>
      </c>
      <c r="J363">
        <v>0</v>
      </c>
      <c r="K363">
        <v>0</v>
      </c>
      <c r="L363">
        <v>0</v>
      </c>
      <c r="M363" s="148" t="s">
        <v>83</v>
      </c>
      <c r="N363" s="148" t="s">
        <v>83</v>
      </c>
      <c r="O363" s="148" t="s">
        <v>83</v>
      </c>
      <c r="P363" s="148" t="s">
        <v>83</v>
      </c>
      <c r="Q363" s="148" t="s">
        <v>83</v>
      </c>
      <c r="R363" s="148" t="s">
        <v>875</v>
      </c>
      <c r="S363" s="148" t="s">
        <v>83</v>
      </c>
      <c r="T363">
        <v>0</v>
      </c>
      <c r="U363" s="148" t="s">
        <v>83</v>
      </c>
      <c r="V363" s="148" t="s">
        <v>83</v>
      </c>
      <c r="W363" s="148" t="s">
        <v>83</v>
      </c>
      <c r="X363">
        <v>1</v>
      </c>
      <c r="Y363">
        <v>1</v>
      </c>
      <c r="Z363" s="148" t="s">
        <v>83</v>
      </c>
      <c r="AA363" s="148" t="s">
        <v>83</v>
      </c>
      <c r="AB363" s="148" t="s">
        <v>83</v>
      </c>
      <c r="AC363" s="148" t="s">
        <v>83</v>
      </c>
      <c r="AD363" s="148" t="s">
        <v>83</v>
      </c>
      <c r="AE363">
        <v>0</v>
      </c>
      <c r="AF363" s="148" t="s">
        <v>83</v>
      </c>
      <c r="AG363">
        <v>0</v>
      </c>
      <c r="AH363" s="148" t="s">
        <v>83</v>
      </c>
      <c r="AI363" s="148" t="s">
        <v>83</v>
      </c>
      <c r="AJ363" s="148" t="s">
        <v>83</v>
      </c>
      <c r="AK363" s="148" t="s">
        <v>83</v>
      </c>
      <c r="AL363" s="148" t="s">
        <v>83</v>
      </c>
      <c r="AM363" s="148" t="s">
        <v>83</v>
      </c>
      <c r="AN363" s="148" t="s">
        <v>83</v>
      </c>
      <c r="AO363" s="148" t="s">
        <v>83</v>
      </c>
      <c r="AP363" s="148" t="s">
        <v>83</v>
      </c>
      <c r="AQ363" s="148" t="s">
        <v>83</v>
      </c>
      <c r="AR363" s="148" t="s">
        <v>83</v>
      </c>
      <c r="AS363">
        <v>0</v>
      </c>
      <c r="AT363" s="148" t="s">
        <v>83</v>
      </c>
      <c r="AU363" s="148" t="s">
        <v>83</v>
      </c>
      <c r="AV363">
        <v>0</v>
      </c>
      <c r="AW363">
        <v>0</v>
      </c>
      <c r="AX363" s="148" t="s">
        <v>83</v>
      </c>
    </row>
    <row r="364" spans="1:50" x14ac:dyDescent="0.15">
      <c r="A364">
        <v>1</v>
      </c>
      <c r="B364">
        <v>8</v>
      </c>
      <c r="C364">
        <v>3</v>
      </c>
      <c r="D364">
        <v>6</v>
      </c>
      <c r="E364">
        <v>0</v>
      </c>
      <c r="F364" s="148" t="s">
        <v>83</v>
      </c>
      <c r="G364" s="148" t="s">
        <v>83</v>
      </c>
      <c r="H364">
        <v>203</v>
      </c>
      <c r="I364">
        <v>0</v>
      </c>
      <c r="J364">
        <v>0</v>
      </c>
      <c r="K364">
        <v>0</v>
      </c>
      <c r="L364">
        <v>0</v>
      </c>
      <c r="M364" s="148" t="s">
        <v>83</v>
      </c>
      <c r="N364" s="148" t="s">
        <v>83</v>
      </c>
      <c r="O364" s="148" t="s">
        <v>83</v>
      </c>
      <c r="P364" s="148" t="s">
        <v>83</v>
      </c>
      <c r="Q364" s="148" t="s">
        <v>83</v>
      </c>
      <c r="R364" s="148" t="s">
        <v>876</v>
      </c>
      <c r="S364" s="148" t="s">
        <v>83</v>
      </c>
      <c r="T364">
        <v>0</v>
      </c>
      <c r="U364" s="148" t="s">
        <v>83</v>
      </c>
      <c r="V364" s="148" t="s">
        <v>83</v>
      </c>
      <c r="W364" s="148" t="s">
        <v>83</v>
      </c>
      <c r="X364">
        <v>1</v>
      </c>
      <c r="Y364">
        <v>1</v>
      </c>
      <c r="Z364" s="148" t="s">
        <v>83</v>
      </c>
      <c r="AA364" s="148" t="s">
        <v>83</v>
      </c>
      <c r="AB364" s="148" t="s">
        <v>83</v>
      </c>
      <c r="AC364" s="148" t="s">
        <v>83</v>
      </c>
      <c r="AD364" s="148" t="s">
        <v>83</v>
      </c>
      <c r="AE364">
        <v>0</v>
      </c>
      <c r="AF364" s="148" t="s">
        <v>83</v>
      </c>
      <c r="AG364">
        <v>0</v>
      </c>
      <c r="AH364" s="148" t="s">
        <v>83</v>
      </c>
      <c r="AI364" s="148" t="s">
        <v>83</v>
      </c>
      <c r="AJ364" s="148" t="s">
        <v>83</v>
      </c>
      <c r="AK364" s="148" t="s">
        <v>83</v>
      </c>
      <c r="AL364" s="148" t="s">
        <v>83</v>
      </c>
      <c r="AM364" s="148" t="s">
        <v>83</v>
      </c>
      <c r="AN364" s="148" t="s">
        <v>83</v>
      </c>
      <c r="AO364" s="148" t="s">
        <v>83</v>
      </c>
      <c r="AP364" s="148" t="s">
        <v>83</v>
      </c>
      <c r="AQ364" s="148" t="s">
        <v>83</v>
      </c>
      <c r="AR364" s="148" t="s">
        <v>83</v>
      </c>
      <c r="AS364">
        <v>0</v>
      </c>
      <c r="AT364" s="148" t="s">
        <v>83</v>
      </c>
      <c r="AU364" s="148" t="s">
        <v>83</v>
      </c>
      <c r="AV364">
        <v>0</v>
      </c>
      <c r="AW364">
        <v>0</v>
      </c>
      <c r="AX364" s="148" t="s">
        <v>83</v>
      </c>
    </row>
    <row r="365" spans="1:50" x14ac:dyDescent="0.15">
      <c r="A365">
        <v>1</v>
      </c>
      <c r="B365">
        <v>8</v>
      </c>
      <c r="C365">
        <v>3</v>
      </c>
      <c r="D365">
        <v>7</v>
      </c>
      <c r="E365">
        <v>0</v>
      </c>
      <c r="F365" s="148" t="s">
        <v>83</v>
      </c>
      <c r="G365" s="148" t="s">
        <v>83</v>
      </c>
      <c r="H365">
        <v>174</v>
      </c>
      <c r="I365">
        <v>0</v>
      </c>
      <c r="J365">
        <v>0</v>
      </c>
      <c r="K365">
        <v>0</v>
      </c>
      <c r="L365">
        <v>0</v>
      </c>
      <c r="M365" s="148" t="s">
        <v>83</v>
      </c>
      <c r="N365" s="148" t="s">
        <v>83</v>
      </c>
      <c r="O365" s="148" t="s">
        <v>83</v>
      </c>
      <c r="P365" s="148" t="s">
        <v>83</v>
      </c>
      <c r="Q365" s="148" t="s">
        <v>83</v>
      </c>
      <c r="R365" s="148" t="s">
        <v>877</v>
      </c>
      <c r="S365" s="148" t="s">
        <v>83</v>
      </c>
      <c r="T365">
        <v>0</v>
      </c>
      <c r="U365" s="148" t="s">
        <v>83</v>
      </c>
      <c r="V365" s="148" t="s">
        <v>83</v>
      </c>
      <c r="W365" s="148" t="s">
        <v>83</v>
      </c>
      <c r="X365">
        <v>1</v>
      </c>
      <c r="Y365">
        <v>1</v>
      </c>
      <c r="Z365" s="148" t="s">
        <v>83</v>
      </c>
      <c r="AA365" s="148" t="s">
        <v>83</v>
      </c>
      <c r="AB365" s="148" t="s">
        <v>83</v>
      </c>
      <c r="AC365" s="148" t="s">
        <v>83</v>
      </c>
      <c r="AD365" s="148" t="s">
        <v>83</v>
      </c>
      <c r="AE365">
        <v>0</v>
      </c>
      <c r="AF365" s="148" t="s">
        <v>83</v>
      </c>
      <c r="AG365">
        <v>0</v>
      </c>
      <c r="AH365" s="148" t="s">
        <v>83</v>
      </c>
      <c r="AI365" s="148" t="s">
        <v>83</v>
      </c>
      <c r="AJ365" s="148" t="s">
        <v>83</v>
      </c>
      <c r="AK365" s="148" t="s">
        <v>83</v>
      </c>
      <c r="AL365" s="148" t="s">
        <v>83</v>
      </c>
      <c r="AM365" s="148" t="s">
        <v>83</v>
      </c>
      <c r="AN365" s="148" t="s">
        <v>83</v>
      </c>
      <c r="AO365" s="148" t="s">
        <v>83</v>
      </c>
      <c r="AP365" s="148" t="s">
        <v>83</v>
      </c>
      <c r="AQ365" s="148" t="s">
        <v>83</v>
      </c>
      <c r="AR365" s="148" t="s">
        <v>83</v>
      </c>
      <c r="AS365">
        <v>0</v>
      </c>
      <c r="AT365" s="148" t="s">
        <v>83</v>
      </c>
      <c r="AU365" s="148" t="s">
        <v>83</v>
      </c>
      <c r="AV365">
        <v>0</v>
      </c>
      <c r="AW365">
        <v>0</v>
      </c>
      <c r="AX365" s="148" t="s">
        <v>83</v>
      </c>
    </row>
    <row r="366" spans="1:50" x14ac:dyDescent="0.15">
      <c r="A366">
        <v>1</v>
      </c>
      <c r="B366">
        <v>8</v>
      </c>
      <c r="C366">
        <v>4</v>
      </c>
      <c r="D366">
        <v>1</v>
      </c>
      <c r="E366">
        <v>0</v>
      </c>
      <c r="F366" s="148" t="s">
        <v>83</v>
      </c>
      <c r="G366" s="148" t="s">
        <v>83</v>
      </c>
      <c r="H366">
        <v>283</v>
      </c>
      <c r="I366">
        <v>0</v>
      </c>
      <c r="J366">
        <v>0</v>
      </c>
      <c r="K366">
        <v>0</v>
      </c>
      <c r="L366">
        <v>0</v>
      </c>
      <c r="M366" s="148" t="s">
        <v>83</v>
      </c>
      <c r="N366" s="148" t="s">
        <v>83</v>
      </c>
      <c r="O366" s="148" t="s">
        <v>83</v>
      </c>
      <c r="P366" s="148" t="s">
        <v>83</v>
      </c>
      <c r="Q366" s="148" t="s">
        <v>83</v>
      </c>
      <c r="R366" s="148" t="s">
        <v>502</v>
      </c>
      <c r="S366" s="148" t="s">
        <v>83</v>
      </c>
      <c r="T366">
        <v>0</v>
      </c>
      <c r="U366" s="148" t="s">
        <v>83</v>
      </c>
      <c r="V366" s="148" t="s">
        <v>83</v>
      </c>
      <c r="W366" s="148" t="s">
        <v>83</v>
      </c>
      <c r="X366">
        <v>4</v>
      </c>
      <c r="Y366">
        <v>4</v>
      </c>
      <c r="Z366" s="148" t="s">
        <v>83</v>
      </c>
      <c r="AA366" s="148" t="s">
        <v>83</v>
      </c>
      <c r="AB366" s="148" t="s">
        <v>83</v>
      </c>
      <c r="AC366" s="148" t="s">
        <v>83</v>
      </c>
      <c r="AD366" s="148" t="s">
        <v>83</v>
      </c>
      <c r="AE366">
        <v>0</v>
      </c>
      <c r="AF366" s="148" t="s">
        <v>83</v>
      </c>
      <c r="AG366">
        <v>0</v>
      </c>
      <c r="AH366" s="148" t="s">
        <v>83</v>
      </c>
      <c r="AI366" s="148" t="s">
        <v>83</v>
      </c>
      <c r="AJ366" s="148" t="s">
        <v>83</v>
      </c>
      <c r="AK366" s="148" t="s">
        <v>83</v>
      </c>
      <c r="AL366" s="148" t="s">
        <v>83</v>
      </c>
      <c r="AM366" s="148" t="s">
        <v>83</v>
      </c>
      <c r="AN366" s="148" t="s">
        <v>83</v>
      </c>
      <c r="AO366" s="148" t="s">
        <v>83</v>
      </c>
      <c r="AP366" s="148" t="s">
        <v>83</v>
      </c>
      <c r="AQ366" s="148" t="s">
        <v>83</v>
      </c>
      <c r="AR366" s="148" t="s">
        <v>83</v>
      </c>
      <c r="AS366">
        <v>0</v>
      </c>
      <c r="AT366" s="148" t="s">
        <v>83</v>
      </c>
      <c r="AU366" s="148" t="s">
        <v>83</v>
      </c>
      <c r="AV366">
        <v>0</v>
      </c>
      <c r="AW366">
        <v>0</v>
      </c>
      <c r="AX366" s="148" t="s">
        <v>83</v>
      </c>
    </row>
    <row r="367" spans="1:50" x14ac:dyDescent="0.15">
      <c r="A367">
        <v>1</v>
      </c>
      <c r="B367">
        <v>8</v>
      </c>
      <c r="C367">
        <v>4</v>
      </c>
      <c r="D367">
        <v>2</v>
      </c>
      <c r="E367">
        <v>0</v>
      </c>
      <c r="F367" s="148" t="s">
        <v>83</v>
      </c>
      <c r="G367" s="148" t="s">
        <v>83</v>
      </c>
      <c r="H367">
        <v>171</v>
      </c>
      <c r="I367">
        <v>0</v>
      </c>
      <c r="J367">
        <v>0</v>
      </c>
      <c r="K367">
        <v>0</v>
      </c>
      <c r="L367">
        <v>0</v>
      </c>
      <c r="M367" s="148" t="s">
        <v>83</v>
      </c>
      <c r="N367" s="148" t="s">
        <v>83</v>
      </c>
      <c r="O367" s="148" t="s">
        <v>83</v>
      </c>
      <c r="P367" s="148" t="s">
        <v>83</v>
      </c>
      <c r="Q367" s="148" t="s">
        <v>83</v>
      </c>
      <c r="R367" s="148" t="s">
        <v>878</v>
      </c>
      <c r="S367" s="148" t="s">
        <v>83</v>
      </c>
      <c r="T367">
        <v>0</v>
      </c>
      <c r="U367" s="148" t="s">
        <v>83</v>
      </c>
      <c r="V367" s="148" t="s">
        <v>83</v>
      </c>
      <c r="W367" s="148" t="s">
        <v>83</v>
      </c>
      <c r="X367">
        <v>3</v>
      </c>
      <c r="Y367">
        <v>3</v>
      </c>
      <c r="Z367" s="148" t="s">
        <v>83</v>
      </c>
      <c r="AA367" s="148" t="s">
        <v>83</v>
      </c>
      <c r="AB367" s="148" t="s">
        <v>83</v>
      </c>
      <c r="AC367" s="148" t="s">
        <v>83</v>
      </c>
      <c r="AD367" s="148" t="s">
        <v>83</v>
      </c>
      <c r="AE367">
        <v>0</v>
      </c>
      <c r="AF367" s="148" t="s">
        <v>83</v>
      </c>
      <c r="AG367">
        <v>0</v>
      </c>
      <c r="AH367" s="148" t="s">
        <v>83</v>
      </c>
      <c r="AI367" s="148" t="s">
        <v>83</v>
      </c>
      <c r="AJ367" s="148" t="s">
        <v>83</v>
      </c>
      <c r="AK367" s="148" t="s">
        <v>83</v>
      </c>
      <c r="AL367" s="148" t="s">
        <v>83</v>
      </c>
      <c r="AM367" s="148" t="s">
        <v>83</v>
      </c>
      <c r="AN367" s="148" t="s">
        <v>83</v>
      </c>
      <c r="AO367" s="148" t="s">
        <v>83</v>
      </c>
      <c r="AP367" s="148" t="s">
        <v>83</v>
      </c>
      <c r="AQ367" s="148" t="s">
        <v>83</v>
      </c>
      <c r="AR367" s="148" t="s">
        <v>83</v>
      </c>
      <c r="AS367">
        <v>0</v>
      </c>
      <c r="AT367" s="148" t="s">
        <v>83</v>
      </c>
      <c r="AU367" s="148" t="s">
        <v>83</v>
      </c>
      <c r="AV367">
        <v>0</v>
      </c>
      <c r="AW367">
        <v>0</v>
      </c>
      <c r="AX367" s="148" t="s">
        <v>83</v>
      </c>
    </row>
    <row r="368" spans="1:50" x14ac:dyDescent="0.15">
      <c r="A368">
        <v>1</v>
      </c>
      <c r="B368">
        <v>8</v>
      </c>
      <c r="C368">
        <v>4</v>
      </c>
      <c r="D368">
        <v>3</v>
      </c>
      <c r="E368">
        <v>0</v>
      </c>
      <c r="F368" s="148" t="s">
        <v>83</v>
      </c>
      <c r="G368" s="148" t="s">
        <v>83</v>
      </c>
      <c r="H368">
        <v>52</v>
      </c>
      <c r="I368">
        <v>0</v>
      </c>
      <c r="J368">
        <v>0</v>
      </c>
      <c r="K368">
        <v>0</v>
      </c>
      <c r="L368">
        <v>0</v>
      </c>
      <c r="M368" s="148" t="s">
        <v>83</v>
      </c>
      <c r="N368" s="148" t="s">
        <v>83</v>
      </c>
      <c r="O368" s="148" t="s">
        <v>83</v>
      </c>
      <c r="P368" s="148" t="s">
        <v>83</v>
      </c>
      <c r="Q368" s="148" t="s">
        <v>83</v>
      </c>
      <c r="R368" s="148" t="s">
        <v>879</v>
      </c>
      <c r="S368" s="148" t="s">
        <v>83</v>
      </c>
      <c r="T368">
        <v>0</v>
      </c>
      <c r="U368" s="148" t="s">
        <v>83</v>
      </c>
      <c r="V368" s="148" t="s">
        <v>83</v>
      </c>
      <c r="W368" s="148" t="s">
        <v>83</v>
      </c>
      <c r="X368">
        <v>5</v>
      </c>
      <c r="Y368">
        <v>5</v>
      </c>
      <c r="Z368" s="148" t="s">
        <v>83</v>
      </c>
      <c r="AA368" s="148" t="s">
        <v>83</v>
      </c>
      <c r="AB368" s="148" t="s">
        <v>83</v>
      </c>
      <c r="AC368" s="148" t="s">
        <v>83</v>
      </c>
      <c r="AD368" s="148" t="s">
        <v>83</v>
      </c>
      <c r="AE368">
        <v>0</v>
      </c>
      <c r="AF368" s="148" t="s">
        <v>83</v>
      </c>
      <c r="AG368">
        <v>0</v>
      </c>
      <c r="AH368" s="148" t="s">
        <v>83</v>
      </c>
      <c r="AI368" s="148" t="s">
        <v>83</v>
      </c>
      <c r="AJ368" s="148" t="s">
        <v>83</v>
      </c>
      <c r="AK368" s="148" t="s">
        <v>83</v>
      </c>
      <c r="AL368" s="148" t="s">
        <v>83</v>
      </c>
      <c r="AM368" s="148" t="s">
        <v>83</v>
      </c>
      <c r="AN368" s="148" t="s">
        <v>83</v>
      </c>
      <c r="AO368" s="148" t="s">
        <v>83</v>
      </c>
      <c r="AP368" s="148" t="s">
        <v>83</v>
      </c>
      <c r="AQ368" s="148" t="s">
        <v>83</v>
      </c>
      <c r="AR368" s="148" t="s">
        <v>83</v>
      </c>
      <c r="AS368">
        <v>0</v>
      </c>
      <c r="AT368" s="148" t="s">
        <v>83</v>
      </c>
      <c r="AU368" s="148" t="s">
        <v>83</v>
      </c>
      <c r="AV368">
        <v>0</v>
      </c>
      <c r="AW368">
        <v>0</v>
      </c>
      <c r="AX368" s="148" t="s">
        <v>83</v>
      </c>
    </row>
    <row r="369" spans="1:50" x14ac:dyDescent="0.15">
      <c r="A369">
        <v>1</v>
      </c>
      <c r="B369">
        <v>8</v>
      </c>
      <c r="C369">
        <v>4</v>
      </c>
      <c r="D369">
        <v>4</v>
      </c>
      <c r="E369">
        <v>0</v>
      </c>
      <c r="F369" s="148" t="s">
        <v>83</v>
      </c>
      <c r="G369" s="148" t="s">
        <v>83</v>
      </c>
      <c r="H369">
        <v>245</v>
      </c>
      <c r="I369">
        <v>0</v>
      </c>
      <c r="J369">
        <v>0</v>
      </c>
      <c r="K369">
        <v>0</v>
      </c>
      <c r="L369">
        <v>0</v>
      </c>
      <c r="M369" s="148" t="s">
        <v>83</v>
      </c>
      <c r="N369" s="148" t="s">
        <v>83</v>
      </c>
      <c r="O369" s="148" t="s">
        <v>83</v>
      </c>
      <c r="P369" s="148" t="s">
        <v>83</v>
      </c>
      <c r="Q369" s="148" t="s">
        <v>83</v>
      </c>
      <c r="R369" s="148" t="s">
        <v>880</v>
      </c>
      <c r="S369" s="148" t="s">
        <v>83</v>
      </c>
      <c r="T369">
        <v>0</v>
      </c>
      <c r="U369" s="148" t="s">
        <v>83</v>
      </c>
      <c r="V369" s="148" t="s">
        <v>83</v>
      </c>
      <c r="W369" s="148" t="s">
        <v>83</v>
      </c>
      <c r="X369">
        <v>5</v>
      </c>
      <c r="Y369">
        <v>5</v>
      </c>
      <c r="Z369" s="148" t="s">
        <v>83</v>
      </c>
      <c r="AA369" s="148" t="s">
        <v>83</v>
      </c>
      <c r="AB369" s="148" t="s">
        <v>83</v>
      </c>
      <c r="AC369" s="148" t="s">
        <v>83</v>
      </c>
      <c r="AD369" s="148" t="s">
        <v>83</v>
      </c>
      <c r="AE369">
        <v>0</v>
      </c>
      <c r="AF369" s="148" t="s">
        <v>83</v>
      </c>
      <c r="AG369">
        <v>0</v>
      </c>
      <c r="AH369" s="148" t="s">
        <v>83</v>
      </c>
      <c r="AI369" s="148" t="s">
        <v>83</v>
      </c>
      <c r="AJ369" s="148" t="s">
        <v>83</v>
      </c>
      <c r="AK369" s="148" t="s">
        <v>83</v>
      </c>
      <c r="AL369" s="148" t="s">
        <v>83</v>
      </c>
      <c r="AM369" s="148" t="s">
        <v>83</v>
      </c>
      <c r="AN369" s="148" t="s">
        <v>83</v>
      </c>
      <c r="AO369" s="148" t="s">
        <v>83</v>
      </c>
      <c r="AP369" s="148" t="s">
        <v>83</v>
      </c>
      <c r="AQ369" s="148" t="s">
        <v>83</v>
      </c>
      <c r="AR369" s="148" t="s">
        <v>83</v>
      </c>
      <c r="AS369">
        <v>0</v>
      </c>
      <c r="AT369" s="148" t="s">
        <v>83</v>
      </c>
      <c r="AU369" s="148" t="s">
        <v>83</v>
      </c>
      <c r="AV369">
        <v>0</v>
      </c>
      <c r="AW369">
        <v>0</v>
      </c>
      <c r="AX369" s="148" t="s">
        <v>83</v>
      </c>
    </row>
    <row r="370" spans="1:50" x14ac:dyDescent="0.15">
      <c r="A370">
        <v>1</v>
      </c>
      <c r="B370">
        <v>8</v>
      </c>
      <c r="C370">
        <v>4</v>
      </c>
      <c r="D370">
        <v>5</v>
      </c>
      <c r="E370">
        <v>0</v>
      </c>
      <c r="F370" s="148" t="s">
        <v>83</v>
      </c>
      <c r="G370" s="148" t="s">
        <v>83</v>
      </c>
      <c r="H370">
        <v>77</v>
      </c>
      <c r="I370">
        <v>0</v>
      </c>
      <c r="J370">
        <v>0</v>
      </c>
      <c r="K370">
        <v>0</v>
      </c>
      <c r="L370">
        <v>0</v>
      </c>
      <c r="M370" s="148" t="s">
        <v>83</v>
      </c>
      <c r="N370" s="148" t="s">
        <v>83</v>
      </c>
      <c r="O370" s="148" t="s">
        <v>83</v>
      </c>
      <c r="P370" s="148" t="s">
        <v>83</v>
      </c>
      <c r="Q370" s="148" t="s">
        <v>83</v>
      </c>
      <c r="R370" s="148" t="s">
        <v>510</v>
      </c>
      <c r="S370" s="148" t="s">
        <v>83</v>
      </c>
      <c r="T370">
        <v>0</v>
      </c>
      <c r="U370" s="148" t="s">
        <v>83</v>
      </c>
      <c r="V370" s="148" t="s">
        <v>83</v>
      </c>
      <c r="W370" s="148" t="s">
        <v>83</v>
      </c>
      <c r="X370">
        <v>8</v>
      </c>
      <c r="Y370">
        <v>8</v>
      </c>
      <c r="Z370" s="148" t="s">
        <v>83</v>
      </c>
      <c r="AA370" s="148" t="s">
        <v>83</v>
      </c>
      <c r="AB370" s="148" t="s">
        <v>83</v>
      </c>
      <c r="AC370" s="148" t="s">
        <v>83</v>
      </c>
      <c r="AD370" s="148" t="s">
        <v>83</v>
      </c>
      <c r="AE370">
        <v>0</v>
      </c>
      <c r="AF370" s="148" t="s">
        <v>83</v>
      </c>
      <c r="AG370">
        <v>0</v>
      </c>
      <c r="AH370" s="148" t="s">
        <v>83</v>
      </c>
      <c r="AI370" s="148" t="s">
        <v>83</v>
      </c>
      <c r="AJ370" s="148" t="s">
        <v>83</v>
      </c>
      <c r="AK370" s="148" t="s">
        <v>83</v>
      </c>
      <c r="AL370" s="148" t="s">
        <v>83</v>
      </c>
      <c r="AM370" s="148" t="s">
        <v>83</v>
      </c>
      <c r="AN370" s="148" t="s">
        <v>83</v>
      </c>
      <c r="AO370" s="148" t="s">
        <v>83</v>
      </c>
      <c r="AP370" s="148" t="s">
        <v>83</v>
      </c>
      <c r="AQ370" s="148" t="s">
        <v>83</v>
      </c>
      <c r="AR370" s="148" t="s">
        <v>83</v>
      </c>
      <c r="AS370">
        <v>0</v>
      </c>
      <c r="AT370" s="148" t="s">
        <v>83</v>
      </c>
      <c r="AU370" s="148" t="s">
        <v>83</v>
      </c>
      <c r="AV370">
        <v>0</v>
      </c>
      <c r="AW370">
        <v>0</v>
      </c>
      <c r="AX370" s="148" t="s">
        <v>83</v>
      </c>
    </row>
    <row r="371" spans="1:50" x14ac:dyDescent="0.15">
      <c r="A371">
        <v>1</v>
      </c>
      <c r="B371">
        <v>8</v>
      </c>
      <c r="C371">
        <v>4</v>
      </c>
      <c r="D371">
        <v>6</v>
      </c>
      <c r="E371">
        <v>0</v>
      </c>
      <c r="F371" s="148" t="s">
        <v>83</v>
      </c>
      <c r="G371" s="148" t="s">
        <v>83</v>
      </c>
      <c r="H371">
        <v>4</v>
      </c>
      <c r="I371">
        <v>0</v>
      </c>
      <c r="J371">
        <v>0</v>
      </c>
      <c r="K371">
        <v>0</v>
      </c>
      <c r="L371">
        <v>0</v>
      </c>
      <c r="M371" s="148" t="s">
        <v>83</v>
      </c>
      <c r="N371" s="148" t="s">
        <v>83</v>
      </c>
      <c r="O371" s="148" t="s">
        <v>83</v>
      </c>
      <c r="P371" s="148" t="s">
        <v>83</v>
      </c>
      <c r="Q371" s="148" t="s">
        <v>83</v>
      </c>
      <c r="R371" s="148" t="s">
        <v>881</v>
      </c>
      <c r="S371" s="148" t="s">
        <v>83</v>
      </c>
      <c r="T371">
        <v>0</v>
      </c>
      <c r="U371" s="148" t="s">
        <v>83</v>
      </c>
      <c r="V371" s="148" t="s">
        <v>83</v>
      </c>
      <c r="W371" s="148" t="s">
        <v>83</v>
      </c>
      <c r="X371">
        <v>5</v>
      </c>
      <c r="Y371">
        <v>5</v>
      </c>
      <c r="Z371" s="148" t="s">
        <v>83</v>
      </c>
      <c r="AA371" s="148" t="s">
        <v>83</v>
      </c>
      <c r="AB371" s="148" t="s">
        <v>83</v>
      </c>
      <c r="AC371" s="148" t="s">
        <v>83</v>
      </c>
      <c r="AD371" s="148" t="s">
        <v>83</v>
      </c>
      <c r="AE371">
        <v>0</v>
      </c>
      <c r="AF371" s="148" t="s">
        <v>83</v>
      </c>
      <c r="AG371">
        <v>0</v>
      </c>
      <c r="AH371" s="148" t="s">
        <v>83</v>
      </c>
      <c r="AI371" s="148" t="s">
        <v>83</v>
      </c>
      <c r="AJ371" s="148" t="s">
        <v>83</v>
      </c>
      <c r="AK371" s="148" t="s">
        <v>83</v>
      </c>
      <c r="AL371" s="148" t="s">
        <v>83</v>
      </c>
      <c r="AM371" s="148" t="s">
        <v>83</v>
      </c>
      <c r="AN371" s="148" t="s">
        <v>83</v>
      </c>
      <c r="AO371" s="148" t="s">
        <v>83</v>
      </c>
      <c r="AP371" s="148" t="s">
        <v>83</v>
      </c>
      <c r="AQ371" s="148" t="s">
        <v>83</v>
      </c>
      <c r="AR371" s="148" t="s">
        <v>83</v>
      </c>
      <c r="AS371">
        <v>0</v>
      </c>
      <c r="AT371" s="148" t="s">
        <v>83</v>
      </c>
      <c r="AU371" s="148" t="s">
        <v>83</v>
      </c>
      <c r="AV371">
        <v>0</v>
      </c>
      <c r="AW371">
        <v>0</v>
      </c>
      <c r="AX371" s="148" t="s">
        <v>83</v>
      </c>
    </row>
    <row r="372" spans="1:50" x14ac:dyDescent="0.15">
      <c r="A372">
        <v>1</v>
      </c>
      <c r="B372">
        <v>8</v>
      </c>
      <c r="C372">
        <v>4</v>
      </c>
      <c r="D372">
        <v>7</v>
      </c>
      <c r="E372">
        <v>0</v>
      </c>
      <c r="F372" s="148" t="s">
        <v>83</v>
      </c>
      <c r="G372" s="148" t="s">
        <v>83</v>
      </c>
      <c r="H372">
        <v>158</v>
      </c>
      <c r="I372">
        <v>0</v>
      </c>
      <c r="J372">
        <v>0</v>
      </c>
      <c r="K372">
        <v>0</v>
      </c>
      <c r="L372">
        <v>0</v>
      </c>
      <c r="M372" s="148" t="s">
        <v>83</v>
      </c>
      <c r="N372" s="148" t="s">
        <v>83</v>
      </c>
      <c r="O372" s="148" t="s">
        <v>83</v>
      </c>
      <c r="P372" s="148" t="s">
        <v>83</v>
      </c>
      <c r="Q372" s="148" t="s">
        <v>83</v>
      </c>
      <c r="R372" s="148" t="s">
        <v>882</v>
      </c>
      <c r="S372" s="148" t="s">
        <v>83</v>
      </c>
      <c r="T372">
        <v>0</v>
      </c>
      <c r="U372" s="148" t="s">
        <v>83</v>
      </c>
      <c r="V372" s="148" t="s">
        <v>83</v>
      </c>
      <c r="W372" s="148" t="s">
        <v>83</v>
      </c>
      <c r="X372">
        <v>2</v>
      </c>
      <c r="Y372">
        <v>2</v>
      </c>
      <c r="Z372" s="148" t="s">
        <v>83</v>
      </c>
      <c r="AA372" s="148" t="s">
        <v>83</v>
      </c>
      <c r="AB372" s="148" t="s">
        <v>83</v>
      </c>
      <c r="AC372" s="148" t="s">
        <v>83</v>
      </c>
      <c r="AD372" s="148" t="s">
        <v>83</v>
      </c>
      <c r="AE372">
        <v>0</v>
      </c>
      <c r="AF372" s="148" t="s">
        <v>83</v>
      </c>
      <c r="AG372">
        <v>0</v>
      </c>
      <c r="AH372" s="148" t="s">
        <v>83</v>
      </c>
      <c r="AI372" s="148" t="s">
        <v>83</v>
      </c>
      <c r="AJ372" s="148" t="s">
        <v>83</v>
      </c>
      <c r="AK372" s="148" t="s">
        <v>83</v>
      </c>
      <c r="AL372" s="148" t="s">
        <v>83</v>
      </c>
      <c r="AM372" s="148" t="s">
        <v>83</v>
      </c>
      <c r="AN372" s="148" t="s">
        <v>83</v>
      </c>
      <c r="AO372" s="148" t="s">
        <v>83</v>
      </c>
      <c r="AP372" s="148" t="s">
        <v>83</v>
      </c>
      <c r="AQ372" s="148" t="s">
        <v>83</v>
      </c>
      <c r="AR372" s="148" t="s">
        <v>83</v>
      </c>
      <c r="AS372">
        <v>0</v>
      </c>
      <c r="AT372" s="148" t="s">
        <v>83</v>
      </c>
      <c r="AU372" s="148" t="s">
        <v>83</v>
      </c>
      <c r="AV372">
        <v>0</v>
      </c>
      <c r="AW372">
        <v>0</v>
      </c>
      <c r="AX372" s="148" t="s">
        <v>83</v>
      </c>
    </row>
    <row r="373" spans="1:50" x14ac:dyDescent="0.15">
      <c r="A373">
        <v>1</v>
      </c>
      <c r="B373">
        <v>9</v>
      </c>
      <c r="C373">
        <v>1</v>
      </c>
      <c r="D373">
        <v>1</v>
      </c>
      <c r="E373">
        <v>0</v>
      </c>
      <c r="F373" s="148" t="s">
        <v>83</v>
      </c>
      <c r="G373" s="148" t="s">
        <v>83</v>
      </c>
      <c r="H373">
        <v>0</v>
      </c>
      <c r="I373">
        <v>0</v>
      </c>
      <c r="J373">
        <v>0</v>
      </c>
      <c r="K373">
        <v>0</v>
      </c>
      <c r="L373">
        <v>0</v>
      </c>
      <c r="M373" s="148" t="s">
        <v>83</v>
      </c>
      <c r="N373" s="148" t="s">
        <v>83</v>
      </c>
      <c r="O373" s="148" t="s">
        <v>83</v>
      </c>
      <c r="P373" s="148" t="s">
        <v>83</v>
      </c>
      <c r="Q373" s="148" t="s">
        <v>83</v>
      </c>
      <c r="R373" s="148" t="s">
        <v>83</v>
      </c>
      <c r="S373" s="148" t="s">
        <v>83</v>
      </c>
      <c r="T373">
        <v>0</v>
      </c>
      <c r="U373" s="148" t="s">
        <v>83</v>
      </c>
      <c r="V373" s="148" t="s">
        <v>83</v>
      </c>
      <c r="W373" s="148" t="s">
        <v>83</v>
      </c>
      <c r="X373">
        <v>0</v>
      </c>
      <c r="Y373">
        <v>0</v>
      </c>
      <c r="Z373" s="148" t="s">
        <v>83</v>
      </c>
      <c r="AA373" s="148" t="s">
        <v>83</v>
      </c>
      <c r="AB373" s="148" t="s">
        <v>83</v>
      </c>
      <c r="AC373" s="148" t="s">
        <v>83</v>
      </c>
      <c r="AD373" s="148" t="s">
        <v>83</v>
      </c>
      <c r="AE373">
        <v>0</v>
      </c>
      <c r="AF373" s="148" t="s">
        <v>83</v>
      </c>
      <c r="AG373">
        <v>0</v>
      </c>
      <c r="AH373" s="148" t="s">
        <v>83</v>
      </c>
      <c r="AI373" s="148" t="s">
        <v>83</v>
      </c>
      <c r="AJ373" s="148" t="s">
        <v>83</v>
      </c>
      <c r="AK373" s="148" t="s">
        <v>83</v>
      </c>
      <c r="AL373" s="148" t="s">
        <v>83</v>
      </c>
      <c r="AM373" s="148" t="s">
        <v>83</v>
      </c>
      <c r="AN373" s="148" t="s">
        <v>83</v>
      </c>
      <c r="AO373" s="148" t="s">
        <v>83</v>
      </c>
      <c r="AP373" s="148" t="s">
        <v>83</v>
      </c>
      <c r="AQ373" s="148" t="s">
        <v>83</v>
      </c>
      <c r="AR373" s="148" t="s">
        <v>83</v>
      </c>
      <c r="AS373">
        <v>0</v>
      </c>
      <c r="AT373" s="148" t="s">
        <v>83</v>
      </c>
      <c r="AU373" s="148" t="s">
        <v>83</v>
      </c>
      <c r="AV373">
        <v>0</v>
      </c>
      <c r="AW373">
        <v>0</v>
      </c>
      <c r="AX373" s="148" t="s">
        <v>83</v>
      </c>
    </row>
    <row r="374" spans="1:50" x14ac:dyDescent="0.15">
      <c r="A374">
        <v>1</v>
      </c>
      <c r="B374">
        <v>9</v>
      </c>
      <c r="C374">
        <v>1</v>
      </c>
      <c r="D374">
        <v>2</v>
      </c>
      <c r="E374">
        <v>0</v>
      </c>
      <c r="F374" s="148" t="s">
        <v>83</v>
      </c>
      <c r="G374" s="148" t="s">
        <v>83</v>
      </c>
      <c r="H374">
        <v>0</v>
      </c>
      <c r="I374">
        <v>0</v>
      </c>
      <c r="J374">
        <v>0</v>
      </c>
      <c r="K374">
        <v>0</v>
      </c>
      <c r="L374">
        <v>0</v>
      </c>
      <c r="M374" s="148" t="s">
        <v>83</v>
      </c>
      <c r="N374" s="148" t="s">
        <v>83</v>
      </c>
      <c r="O374" s="148" t="s">
        <v>83</v>
      </c>
      <c r="P374" s="148" t="s">
        <v>83</v>
      </c>
      <c r="Q374" s="148" t="s">
        <v>83</v>
      </c>
      <c r="R374" s="148" t="s">
        <v>83</v>
      </c>
      <c r="S374" s="148" t="s">
        <v>83</v>
      </c>
      <c r="T374">
        <v>0</v>
      </c>
      <c r="U374" s="148" t="s">
        <v>83</v>
      </c>
      <c r="V374" s="148" t="s">
        <v>83</v>
      </c>
      <c r="W374" s="148" t="s">
        <v>83</v>
      </c>
      <c r="X374">
        <v>0</v>
      </c>
      <c r="Y374">
        <v>0</v>
      </c>
      <c r="Z374" s="148" t="s">
        <v>83</v>
      </c>
      <c r="AA374" s="148" t="s">
        <v>83</v>
      </c>
      <c r="AB374" s="148" t="s">
        <v>83</v>
      </c>
      <c r="AC374" s="148" t="s">
        <v>83</v>
      </c>
      <c r="AD374" s="148" t="s">
        <v>83</v>
      </c>
      <c r="AE374">
        <v>0</v>
      </c>
      <c r="AF374" s="148" t="s">
        <v>83</v>
      </c>
      <c r="AG374">
        <v>0</v>
      </c>
      <c r="AH374" s="148" t="s">
        <v>83</v>
      </c>
      <c r="AI374" s="148" t="s">
        <v>83</v>
      </c>
      <c r="AJ374" s="148" t="s">
        <v>83</v>
      </c>
      <c r="AK374" s="148" t="s">
        <v>83</v>
      </c>
      <c r="AL374" s="148" t="s">
        <v>83</v>
      </c>
      <c r="AM374" s="148" t="s">
        <v>83</v>
      </c>
      <c r="AN374" s="148" t="s">
        <v>83</v>
      </c>
      <c r="AO374" s="148" t="s">
        <v>83</v>
      </c>
      <c r="AP374" s="148" t="s">
        <v>83</v>
      </c>
      <c r="AQ374" s="148" t="s">
        <v>83</v>
      </c>
      <c r="AR374" s="148" t="s">
        <v>83</v>
      </c>
      <c r="AS374">
        <v>0</v>
      </c>
      <c r="AT374" s="148" t="s">
        <v>83</v>
      </c>
      <c r="AU374" s="148" t="s">
        <v>83</v>
      </c>
      <c r="AV374">
        <v>0</v>
      </c>
      <c r="AW374">
        <v>0</v>
      </c>
      <c r="AX374" s="148" t="s">
        <v>83</v>
      </c>
    </row>
    <row r="375" spans="1:50" x14ac:dyDescent="0.15">
      <c r="A375">
        <v>1</v>
      </c>
      <c r="B375">
        <v>9</v>
      </c>
      <c r="C375">
        <v>1</v>
      </c>
      <c r="D375">
        <v>3</v>
      </c>
      <c r="E375">
        <v>0</v>
      </c>
      <c r="F375" s="148" t="s">
        <v>83</v>
      </c>
      <c r="G375" s="148" t="s">
        <v>83</v>
      </c>
      <c r="H375">
        <v>21</v>
      </c>
      <c r="I375">
        <v>0</v>
      </c>
      <c r="J375">
        <v>0</v>
      </c>
      <c r="K375">
        <v>0</v>
      </c>
      <c r="L375">
        <v>0</v>
      </c>
      <c r="M375" s="148" t="s">
        <v>83</v>
      </c>
      <c r="N375" s="148" t="s">
        <v>83</v>
      </c>
      <c r="O375" s="148" t="s">
        <v>83</v>
      </c>
      <c r="P375" s="148" t="s">
        <v>83</v>
      </c>
      <c r="Q375" s="148" t="s">
        <v>83</v>
      </c>
      <c r="R375" s="148" t="s">
        <v>883</v>
      </c>
      <c r="S375" s="148" t="s">
        <v>83</v>
      </c>
      <c r="T375">
        <v>0</v>
      </c>
      <c r="U375" s="148" t="s">
        <v>83</v>
      </c>
      <c r="V375" s="148" t="s">
        <v>83</v>
      </c>
      <c r="W375" s="148" t="s">
        <v>83</v>
      </c>
      <c r="X375">
        <v>4</v>
      </c>
      <c r="Y375">
        <v>4</v>
      </c>
      <c r="Z375" s="148" t="s">
        <v>83</v>
      </c>
      <c r="AA375" s="148" t="s">
        <v>83</v>
      </c>
      <c r="AB375" s="148" t="s">
        <v>83</v>
      </c>
      <c r="AC375" s="148" t="s">
        <v>83</v>
      </c>
      <c r="AD375" s="148" t="s">
        <v>83</v>
      </c>
      <c r="AE375">
        <v>0</v>
      </c>
      <c r="AF375" s="148" t="s">
        <v>83</v>
      </c>
      <c r="AG375">
        <v>0</v>
      </c>
      <c r="AH375" s="148" t="s">
        <v>83</v>
      </c>
      <c r="AI375" s="148" t="s">
        <v>83</v>
      </c>
      <c r="AJ375" s="148" t="s">
        <v>83</v>
      </c>
      <c r="AK375" s="148" t="s">
        <v>83</v>
      </c>
      <c r="AL375" s="148" t="s">
        <v>83</v>
      </c>
      <c r="AM375" s="148" t="s">
        <v>83</v>
      </c>
      <c r="AN375" s="148" t="s">
        <v>83</v>
      </c>
      <c r="AO375" s="148" t="s">
        <v>83</v>
      </c>
      <c r="AP375" s="148" t="s">
        <v>83</v>
      </c>
      <c r="AQ375" s="148" t="s">
        <v>83</v>
      </c>
      <c r="AR375" s="148" t="s">
        <v>83</v>
      </c>
      <c r="AS375">
        <v>0</v>
      </c>
      <c r="AT375" s="148" t="s">
        <v>83</v>
      </c>
      <c r="AU375" s="148" t="s">
        <v>83</v>
      </c>
      <c r="AV375">
        <v>0</v>
      </c>
      <c r="AW375">
        <v>0</v>
      </c>
      <c r="AX375" s="148" t="s">
        <v>83</v>
      </c>
    </row>
    <row r="376" spans="1:50" x14ac:dyDescent="0.15">
      <c r="A376">
        <v>1</v>
      </c>
      <c r="B376">
        <v>9</v>
      </c>
      <c r="C376">
        <v>1</v>
      </c>
      <c r="D376">
        <v>4</v>
      </c>
      <c r="E376">
        <v>0</v>
      </c>
      <c r="F376" s="148" t="s">
        <v>83</v>
      </c>
      <c r="G376" s="148" t="s">
        <v>83</v>
      </c>
      <c r="H376">
        <v>17</v>
      </c>
      <c r="I376">
        <v>0</v>
      </c>
      <c r="J376">
        <v>0</v>
      </c>
      <c r="K376">
        <v>0</v>
      </c>
      <c r="L376">
        <v>0</v>
      </c>
      <c r="M376" s="148" t="s">
        <v>83</v>
      </c>
      <c r="N376" s="148" t="s">
        <v>83</v>
      </c>
      <c r="O376" s="148" t="s">
        <v>83</v>
      </c>
      <c r="P376" s="148" t="s">
        <v>83</v>
      </c>
      <c r="Q376" s="148" t="s">
        <v>83</v>
      </c>
      <c r="R376" s="148" t="s">
        <v>884</v>
      </c>
      <c r="S376" s="148" t="s">
        <v>83</v>
      </c>
      <c r="T376">
        <v>0</v>
      </c>
      <c r="U376" s="148" t="s">
        <v>83</v>
      </c>
      <c r="V376" s="148" t="s">
        <v>83</v>
      </c>
      <c r="W376" s="148" t="s">
        <v>83</v>
      </c>
      <c r="X376">
        <v>4</v>
      </c>
      <c r="Y376">
        <v>4</v>
      </c>
      <c r="Z376" s="148" t="s">
        <v>83</v>
      </c>
      <c r="AA376" s="148" t="s">
        <v>83</v>
      </c>
      <c r="AB376" s="148" t="s">
        <v>83</v>
      </c>
      <c r="AC376" s="148" t="s">
        <v>83</v>
      </c>
      <c r="AD376" s="148" t="s">
        <v>83</v>
      </c>
      <c r="AE376">
        <v>0</v>
      </c>
      <c r="AF376" s="148" t="s">
        <v>83</v>
      </c>
      <c r="AG376">
        <v>0</v>
      </c>
      <c r="AH376" s="148" t="s">
        <v>83</v>
      </c>
      <c r="AI376" s="148" t="s">
        <v>83</v>
      </c>
      <c r="AJ376" s="148" t="s">
        <v>83</v>
      </c>
      <c r="AK376" s="148" t="s">
        <v>83</v>
      </c>
      <c r="AL376" s="148" t="s">
        <v>83</v>
      </c>
      <c r="AM376" s="148" t="s">
        <v>83</v>
      </c>
      <c r="AN376" s="148" t="s">
        <v>83</v>
      </c>
      <c r="AO376" s="148" t="s">
        <v>83</v>
      </c>
      <c r="AP376" s="148" t="s">
        <v>83</v>
      </c>
      <c r="AQ376" s="148" t="s">
        <v>83</v>
      </c>
      <c r="AR376" s="148" t="s">
        <v>83</v>
      </c>
      <c r="AS376">
        <v>0</v>
      </c>
      <c r="AT376" s="148" t="s">
        <v>83</v>
      </c>
      <c r="AU376" s="148" t="s">
        <v>83</v>
      </c>
      <c r="AV376">
        <v>0</v>
      </c>
      <c r="AW376">
        <v>0</v>
      </c>
      <c r="AX376" s="148" t="s">
        <v>83</v>
      </c>
    </row>
    <row r="377" spans="1:50" x14ac:dyDescent="0.15">
      <c r="A377">
        <v>1</v>
      </c>
      <c r="B377">
        <v>9</v>
      </c>
      <c r="C377">
        <v>1</v>
      </c>
      <c r="D377">
        <v>5</v>
      </c>
      <c r="E377">
        <v>0</v>
      </c>
      <c r="F377" s="148" t="s">
        <v>83</v>
      </c>
      <c r="G377" s="148" t="s">
        <v>83</v>
      </c>
      <c r="H377">
        <v>18</v>
      </c>
      <c r="I377">
        <v>0</v>
      </c>
      <c r="J377">
        <v>0</v>
      </c>
      <c r="K377">
        <v>0</v>
      </c>
      <c r="L377">
        <v>0</v>
      </c>
      <c r="M377" s="148" t="s">
        <v>83</v>
      </c>
      <c r="N377" s="148" t="s">
        <v>83</v>
      </c>
      <c r="O377" s="148" t="s">
        <v>83</v>
      </c>
      <c r="P377" s="148" t="s">
        <v>83</v>
      </c>
      <c r="Q377" s="148" t="s">
        <v>83</v>
      </c>
      <c r="R377" s="148" t="s">
        <v>885</v>
      </c>
      <c r="S377" s="148" t="s">
        <v>83</v>
      </c>
      <c r="T377">
        <v>0</v>
      </c>
      <c r="U377" s="148" t="s">
        <v>83</v>
      </c>
      <c r="V377" s="148" t="s">
        <v>83</v>
      </c>
      <c r="W377" s="148" t="s">
        <v>83</v>
      </c>
      <c r="X377">
        <v>4</v>
      </c>
      <c r="Y377">
        <v>4</v>
      </c>
      <c r="Z377" s="148" t="s">
        <v>83</v>
      </c>
      <c r="AA377" s="148" t="s">
        <v>83</v>
      </c>
      <c r="AB377" s="148" t="s">
        <v>83</v>
      </c>
      <c r="AC377" s="148" t="s">
        <v>83</v>
      </c>
      <c r="AD377" s="148" t="s">
        <v>83</v>
      </c>
      <c r="AE377">
        <v>0</v>
      </c>
      <c r="AF377" s="148" t="s">
        <v>83</v>
      </c>
      <c r="AG377">
        <v>0</v>
      </c>
      <c r="AH377" s="148" t="s">
        <v>83</v>
      </c>
      <c r="AI377" s="148" t="s">
        <v>83</v>
      </c>
      <c r="AJ377" s="148" t="s">
        <v>83</v>
      </c>
      <c r="AK377" s="148" t="s">
        <v>83</v>
      </c>
      <c r="AL377" s="148" t="s">
        <v>83</v>
      </c>
      <c r="AM377" s="148" t="s">
        <v>83</v>
      </c>
      <c r="AN377" s="148" t="s">
        <v>83</v>
      </c>
      <c r="AO377" s="148" t="s">
        <v>83</v>
      </c>
      <c r="AP377" s="148" t="s">
        <v>83</v>
      </c>
      <c r="AQ377" s="148" t="s">
        <v>83</v>
      </c>
      <c r="AR377" s="148" t="s">
        <v>83</v>
      </c>
      <c r="AS377">
        <v>0</v>
      </c>
      <c r="AT377" s="148" t="s">
        <v>83</v>
      </c>
      <c r="AU377" s="148" t="s">
        <v>83</v>
      </c>
      <c r="AV377">
        <v>0</v>
      </c>
      <c r="AW377">
        <v>0</v>
      </c>
      <c r="AX377" s="148" t="s">
        <v>83</v>
      </c>
    </row>
    <row r="378" spans="1:50" x14ac:dyDescent="0.15">
      <c r="A378">
        <v>1</v>
      </c>
      <c r="B378">
        <v>9</v>
      </c>
      <c r="C378">
        <v>1</v>
      </c>
      <c r="D378">
        <v>6</v>
      </c>
      <c r="E378">
        <v>0</v>
      </c>
      <c r="F378" s="148" t="s">
        <v>83</v>
      </c>
      <c r="G378" s="148" t="s">
        <v>83</v>
      </c>
      <c r="H378">
        <v>110</v>
      </c>
      <c r="I378">
        <v>0</v>
      </c>
      <c r="J378">
        <v>0</v>
      </c>
      <c r="K378">
        <v>0</v>
      </c>
      <c r="L378">
        <v>0</v>
      </c>
      <c r="M378" s="148" t="s">
        <v>83</v>
      </c>
      <c r="N378" s="148" t="s">
        <v>83</v>
      </c>
      <c r="O378" s="148" t="s">
        <v>83</v>
      </c>
      <c r="P378" s="148" t="s">
        <v>83</v>
      </c>
      <c r="Q378" s="148" t="s">
        <v>83</v>
      </c>
      <c r="R378" s="148" t="s">
        <v>886</v>
      </c>
      <c r="S378" s="148" t="s">
        <v>83</v>
      </c>
      <c r="T378">
        <v>0</v>
      </c>
      <c r="U378" s="148" t="s">
        <v>83</v>
      </c>
      <c r="V378" s="148" t="s">
        <v>83</v>
      </c>
      <c r="W378" s="148" t="s">
        <v>83</v>
      </c>
      <c r="X378">
        <v>4</v>
      </c>
      <c r="Y378">
        <v>4</v>
      </c>
      <c r="Z378" s="148" t="s">
        <v>83</v>
      </c>
      <c r="AA378" s="148" t="s">
        <v>83</v>
      </c>
      <c r="AB378" s="148" t="s">
        <v>83</v>
      </c>
      <c r="AC378" s="148" t="s">
        <v>83</v>
      </c>
      <c r="AD378" s="148" t="s">
        <v>83</v>
      </c>
      <c r="AE378">
        <v>0</v>
      </c>
      <c r="AF378" s="148" t="s">
        <v>83</v>
      </c>
      <c r="AG378">
        <v>0</v>
      </c>
      <c r="AH378" s="148" t="s">
        <v>83</v>
      </c>
      <c r="AI378" s="148" t="s">
        <v>83</v>
      </c>
      <c r="AJ378" s="148" t="s">
        <v>83</v>
      </c>
      <c r="AK378" s="148" t="s">
        <v>83</v>
      </c>
      <c r="AL378" s="148" t="s">
        <v>83</v>
      </c>
      <c r="AM378" s="148" t="s">
        <v>83</v>
      </c>
      <c r="AN378" s="148" t="s">
        <v>83</v>
      </c>
      <c r="AO378" s="148" t="s">
        <v>83</v>
      </c>
      <c r="AP378" s="148" t="s">
        <v>83</v>
      </c>
      <c r="AQ378" s="148" t="s">
        <v>83</v>
      </c>
      <c r="AR378" s="148" t="s">
        <v>83</v>
      </c>
      <c r="AS378">
        <v>0</v>
      </c>
      <c r="AT378" s="148" t="s">
        <v>83</v>
      </c>
      <c r="AU378" s="148" t="s">
        <v>83</v>
      </c>
      <c r="AV378">
        <v>0</v>
      </c>
      <c r="AW378">
        <v>0</v>
      </c>
      <c r="AX378" s="148" t="s">
        <v>83</v>
      </c>
    </row>
    <row r="379" spans="1:50" x14ac:dyDescent="0.15">
      <c r="A379">
        <v>1</v>
      </c>
      <c r="B379">
        <v>9</v>
      </c>
      <c r="C379">
        <v>1</v>
      </c>
      <c r="D379">
        <v>7</v>
      </c>
      <c r="E379">
        <v>0</v>
      </c>
      <c r="F379" s="148" t="s">
        <v>83</v>
      </c>
      <c r="G379" s="148" t="s">
        <v>83</v>
      </c>
      <c r="H379">
        <v>0</v>
      </c>
      <c r="I379">
        <v>0</v>
      </c>
      <c r="J379">
        <v>0</v>
      </c>
      <c r="K379">
        <v>0</v>
      </c>
      <c r="L379">
        <v>0</v>
      </c>
      <c r="M379" s="148" t="s">
        <v>83</v>
      </c>
      <c r="N379" s="148" t="s">
        <v>83</v>
      </c>
      <c r="O379" s="148" t="s">
        <v>83</v>
      </c>
      <c r="P379" s="148" t="s">
        <v>83</v>
      </c>
      <c r="Q379" s="148" t="s">
        <v>83</v>
      </c>
      <c r="R379" s="148" t="s">
        <v>83</v>
      </c>
      <c r="S379" s="148" t="s">
        <v>83</v>
      </c>
      <c r="T379">
        <v>0</v>
      </c>
      <c r="U379" s="148" t="s">
        <v>83</v>
      </c>
      <c r="V379" s="148" t="s">
        <v>83</v>
      </c>
      <c r="W379" s="148" t="s">
        <v>83</v>
      </c>
      <c r="X379">
        <v>0</v>
      </c>
      <c r="Y379">
        <v>0</v>
      </c>
      <c r="Z379" s="148" t="s">
        <v>83</v>
      </c>
      <c r="AA379" s="148" t="s">
        <v>83</v>
      </c>
      <c r="AB379" s="148" t="s">
        <v>83</v>
      </c>
      <c r="AC379" s="148" t="s">
        <v>83</v>
      </c>
      <c r="AD379" s="148" t="s">
        <v>83</v>
      </c>
      <c r="AE379">
        <v>0</v>
      </c>
      <c r="AF379" s="148" t="s">
        <v>83</v>
      </c>
      <c r="AG379">
        <v>0</v>
      </c>
      <c r="AH379" s="148" t="s">
        <v>83</v>
      </c>
      <c r="AI379" s="148" t="s">
        <v>83</v>
      </c>
      <c r="AJ379" s="148" t="s">
        <v>83</v>
      </c>
      <c r="AK379" s="148" t="s">
        <v>83</v>
      </c>
      <c r="AL379" s="148" t="s">
        <v>83</v>
      </c>
      <c r="AM379" s="148" t="s">
        <v>83</v>
      </c>
      <c r="AN379" s="148" t="s">
        <v>83</v>
      </c>
      <c r="AO379" s="148" t="s">
        <v>83</v>
      </c>
      <c r="AP379" s="148" t="s">
        <v>83</v>
      </c>
      <c r="AQ379" s="148" t="s">
        <v>83</v>
      </c>
      <c r="AR379" s="148" t="s">
        <v>83</v>
      </c>
      <c r="AS379">
        <v>0</v>
      </c>
      <c r="AT379" s="148" t="s">
        <v>83</v>
      </c>
      <c r="AU379" s="148" t="s">
        <v>83</v>
      </c>
      <c r="AV379">
        <v>0</v>
      </c>
      <c r="AW379">
        <v>0</v>
      </c>
      <c r="AX379" s="148" t="s">
        <v>83</v>
      </c>
    </row>
    <row r="380" spans="1:50" x14ac:dyDescent="0.15">
      <c r="A380">
        <v>1</v>
      </c>
      <c r="B380">
        <v>10</v>
      </c>
      <c r="C380">
        <v>1</v>
      </c>
      <c r="D380">
        <v>1</v>
      </c>
      <c r="E380">
        <v>0</v>
      </c>
      <c r="F380" s="148" t="s">
        <v>83</v>
      </c>
      <c r="G380" s="148" t="s">
        <v>83</v>
      </c>
      <c r="H380">
        <v>0</v>
      </c>
      <c r="I380">
        <v>0</v>
      </c>
      <c r="J380">
        <v>0</v>
      </c>
      <c r="K380">
        <v>0</v>
      </c>
      <c r="L380">
        <v>0</v>
      </c>
      <c r="M380" s="148" t="s">
        <v>83</v>
      </c>
      <c r="N380" s="148" t="s">
        <v>83</v>
      </c>
      <c r="O380" s="148" t="s">
        <v>83</v>
      </c>
      <c r="P380" s="148" t="s">
        <v>83</v>
      </c>
      <c r="Q380" s="148" t="s">
        <v>83</v>
      </c>
      <c r="R380" s="148" t="s">
        <v>83</v>
      </c>
      <c r="S380" s="148" t="s">
        <v>83</v>
      </c>
      <c r="T380">
        <v>0</v>
      </c>
      <c r="U380" s="148" t="s">
        <v>83</v>
      </c>
      <c r="V380" s="148" t="s">
        <v>83</v>
      </c>
      <c r="W380" s="148" t="s">
        <v>83</v>
      </c>
      <c r="X380">
        <v>0</v>
      </c>
      <c r="Y380">
        <v>0</v>
      </c>
      <c r="Z380" s="148" t="s">
        <v>83</v>
      </c>
      <c r="AA380" s="148" t="s">
        <v>83</v>
      </c>
      <c r="AB380" s="148" t="s">
        <v>83</v>
      </c>
      <c r="AC380" s="148" t="s">
        <v>83</v>
      </c>
      <c r="AD380" s="148" t="s">
        <v>83</v>
      </c>
      <c r="AE380">
        <v>0</v>
      </c>
      <c r="AF380" s="148" t="s">
        <v>83</v>
      </c>
      <c r="AG380">
        <v>0</v>
      </c>
      <c r="AH380" s="148" t="s">
        <v>83</v>
      </c>
      <c r="AI380" s="148" t="s">
        <v>83</v>
      </c>
      <c r="AJ380" s="148" t="s">
        <v>83</v>
      </c>
      <c r="AK380" s="148" t="s">
        <v>83</v>
      </c>
      <c r="AL380" s="148" t="s">
        <v>83</v>
      </c>
      <c r="AM380" s="148" t="s">
        <v>83</v>
      </c>
      <c r="AN380" s="148" t="s">
        <v>83</v>
      </c>
      <c r="AO380" s="148" t="s">
        <v>83</v>
      </c>
      <c r="AP380" s="148" t="s">
        <v>83</v>
      </c>
      <c r="AQ380" s="148" t="s">
        <v>83</v>
      </c>
      <c r="AR380" s="148" t="s">
        <v>83</v>
      </c>
      <c r="AS380">
        <v>0</v>
      </c>
      <c r="AT380" s="148" t="s">
        <v>83</v>
      </c>
      <c r="AU380" s="148" t="s">
        <v>83</v>
      </c>
      <c r="AV380">
        <v>0</v>
      </c>
      <c r="AW380">
        <v>0</v>
      </c>
      <c r="AX380" s="148" t="s">
        <v>83</v>
      </c>
    </row>
    <row r="381" spans="1:50" x14ac:dyDescent="0.15">
      <c r="A381">
        <v>1</v>
      </c>
      <c r="B381">
        <v>10</v>
      </c>
      <c r="C381">
        <v>1</v>
      </c>
      <c r="D381">
        <v>2</v>
      </c>
      <c r="E381">
        <v>0</v>
      </c>
      <c r="F381" s="148" t="s">
        <v>83</v>
      </c>
      <c r="G381" s="148" t="s">
        <v>83</v>
      </c>
      <c r="H381">
        <v>0</v>
      </c>
      <c r="I381">
        <v>0</v>
      </c>
      <c r="J381">
        <v>0</v>
      </c>
      <c r="K381">
        <v>0</v>
      </c>
      <c r="L381">
        <v>0</v>
      </c>
      <c r="M381" s="148" t="s">
        <v>83</v>
      </c>
      <c r="N381" s="148" t="s">
        <v>83</v>
      </c>
      <c r="O381" s="148" t="s">
        <v>83</v>
      </c>
      <c r="P381" s="148" t="s">
        <v>83</v>
      </c>
      <c r="Q381" s="148" t="s">
        <v>83</v>
      </c>
      <c r="R381" s="148" t="s">
        <v>83</v>
      </c>
      <c r="S381" s="148" t="s">
        <v>83</v>
      </c>
      <c r="T381">
        <v>0</v>
      </c>
      <c r="U381" s="148" t="s">
        <v>83</v>
      </c>
      <c r="V381" s="148" t="s">
        <v>83</v>
      </c>
      <c r="W381" s="148" t="s">
        <v>83</v>
      </c>
      <c r="X381">
        <v>0</v>
      </c>
      <c r="Y381">
        <v>0</v>
      </c>
      <c r="Z381" s="148" t="s">
        <v>83</v>
      </c>
      <c r="AA381" s="148" t="s">
        <v>83</v>
      </c>
      <c r="AB381" s="148" t="s">
        <v>83</v>
      </c>
      <c r="AC381" s="148" t="s">
        <v>83</v>
      </c>
      <c r="AD381" s="148" t="s">
        <v>83</v>
      </c>
      <c r="AE381">
        <v>0</v>
      </c>
      <c r="AF381" s="148" t="s">
        <v>83</v>
      </c>
      <c r="AG381">
        <v>0</v>
      </c>
      <c r="AH381" s="148" t="s">
        <v>83</v>
      </c>
      <c r="AI381" s="148" t="s">
        <v>83</v>
      </c>
      <c r="AJ381" s="148" t="s">
        <v>83</v>
      </c>
      <c r="AK381" s="148" t="s">
        <v>83</v>
      </c>
      <c r="AL381" s="148" t="s">
        <v>83</v>
      </c>
      <c r="AM381" s="148" t="s">
        <v>83</v>
      </c>
      <c r="AN381" s="148" t="s">
        <v>83</v>
      </c>
      <c r="AO381" s="148" t="s">
        <v>83</v>
      </c>
      <c r="AP381" s="148" t="s">
        <v>83</v>
      </c>
      <c r="AQ381" s="148" t="s">
        <v>83</v>
      </c>
      <c r="AR381" s="148" t="s">
        <v>83</v>
      </c>
      <c r="AS381">
        <v>0</v>
      </c>
      <c r="AT381" s="148" t="s">
        <v>83</v>
      </c>
      <c r="AU381" s="148" t="s">
        <v>83</v>
      </c>
      <c r="AV381">
        <v>0</v>
      </c>
      <c r="AW381">
        <v>0</v>
      </c>
      <c r="AX381" s="148" t="s">
        <v>83</v>
      </c>
    </row>
    <row r="382" spans="1:50" x14ac:dyDescent="0.15">
      <c r="A382">
        <v>1</v>
      </c>
      <c r="B382">
        <v>10</v>
      </c>
      <c r="C382">
        <v>1</v>
      </c>
      <c r="D382">
        <v>3</v>
      </c>
      <c r="E382">
        <v>0</v>
      </c>
      <c r="F382" s="148" t="s">
        <v>83</v>
      </c>
      <c r="G382" s="148" t="s">
        <v>83</v>
      </c>
      <c r="H382">
        <v>364</v>
      </c>
      <c r="I382">
        <v>0</v>
      </c>
      <c r="J382">
        <v>0</v>
      </c>
      <c r="K382">
        <v>0</v>
      </c>
      <c r="L382">
        <v>0</v>
      </c>
      <c r="M382" s="148" t="s">
        <v>83</v>
      </c>
      <c r="N382" s="148" t="s">
        <v>83</v>
      </c>
      <c r="O382" s="148" t="s">
        <v>83</v>
      </c>
      <c r="P382" s="148" t="s">
        <v>83</v>
      </c>
      <c r="Q382" s="148" t="s">
        <v>83</v>
      </c>
      <c r="R382" s="148" t="s">
        <v>887</v>
      </c>
      <c r="S382" s="148" t="s">
        <v>83</v>
      </c>
      <c r="T382">
        <v>0</v>
      </c>
      <c r="U382" s="148" t="s">
        <v>83</v>
      </c>
      <c r="V382" s="148" t="s">
        <v>83</v>
      </c>
      <c r="W382" s="148" t="s">
        <v>83</v>
      </c>
      <c r="X382">
        <v>5</v>
      </c>
      <c r="Y382">
        <v>5</v>
      </c>
      <c r="Z382" s="148" t="s">
        <v>83</v>
      </c>
      <c r="AA382" s="148" t="s">
        <v>83</v>
      </c>
      <c r="AB382" s="148" t="s">
        <v>83</v>
      </c>
      <c r="AC382" s="148" t="s">
        <v>83</v>
      </c>
      <c r="AD382" s="148" t="s">
        <v>83</v>
      </c>
      <c r="AE382">
        <v>0</v>
      </c>
      <c r="AF382" s="148" t="s">
        <v>83</v>
      </c>
      <c r="AG382">
        <v>0</v>
      </c>
      <c r="AH382" s="148" t="s">
        <v>83</v>
      </c>
      <c r="AI382" s="148" t="s">
        <v>83</v>
      </c>
      <c r="AJ382" s="148" t="s">
        <v>83</v>
      </c>
      <c r="AK382" s="148" t="s">
        <v>83</v>
      </c>
      <c r="AL382" s="148" t="s">
        <v>83</v>
      </c>
      <c r="AM382" s="148" t="s">
        <v>83</v>
      </c>
      <c r="AN382" s="148" t="s">
        <v>83</v>
      </c>
      <c r="AO382" s="148" t="s">
        <v>83</v>
      </c>
      <c r="AP382" s="148" t="s">
        <v>83</v>
      </c>
      <c r="AQ382" s="148" t="s">
        <v>83</v>
      </c>
      <c r="AR382" s="148" t="s">
        <v>83</v>
      </c>
      <c r="AS382">
        <v>0</v>
      </c>
      <c r="AT382" s="148" t="s">
        <v>83</v>
      </c>
      <c r="AU382" s="148" t="s">
        <v>83</v>
      </c>
      <c r="AV382">
        <v>0</v>
      </c>
      <c r="AW382">
        <v>0</v>
      </c>
      <c r="AX382" s="148" t="s">
        <v>83</v>
      </c>
    </row>
    <row r="383" spans="1:50" x14ac:dyDescent="0.15">
      <c r="A383">
        <v>1</v>
      </c>
      <c r="B383">
        <v>10</v>
      </c>
      <c r="C383">
        <v>1</v>
      </c>
      <c r="D383">
        <v>4</v>
      </c>
      <c r="E383">
        <v>0</v>
      </c>
      <c r="F383" s="148" t="s">
        <v>83</v>
      </c>
      <c r="G383" s="148" t="s">
        <v>83</v>
      </c>
      <c r="H383">
        <v>345</v>
      </c>
      <c r="I383">
        <v>0</v>
      </c>
      <c r="J383">
        <v>0</v>
      </c>
      <c r="K383">
        <v>0</v>
      </c>
      <c r="L383">
        <v>0</v>
      </c>
      <c r="M383" s="148" t="s">
        <v>83</v>
      </c>
      <c r="N383" s="148" t="s">
        <v>83</v>
      </c>
      <c r="O383" s="148" t="s">
        <v>83</v>
      </c>
      <c r="P383" s="148" t="s">
        <v>83</v>
      </c>
      <c r="Q383" s="148" t="s">
        <v>83</v>
      </c>
      <c r="R383" s="148" t="s">
        <v>888</v>
      </c>
      <c r="S383" s="148" t="s">
        <v>83</v>
      </c>
      <c r="T383">
        <v>0</v>
      </c>
      <c r="U383" s="148" t="s">
        <v>83</v>
      </c>
      <c r="V383" s="148" t="s">
        <v>83</v>
      </c>
      <c r="W383" s="148" t="s">
        <v>83</v>
      </c>
      <c r="X383">
        <v>5</v>
      </c>
      <c r="Y383">
        <v>5</v>
      </c>
      <c r="Z383" s="148" t="s">
        <v>83</v>
      </c>
      <c r="AA383" s="148" t="s">
        <v>83</v>
      </c>
      <c r="AB383" s="148" t="s">
        <v>83</v>
      </c>
      <c r="AC383" s="148" t="s">
        <v>83</v>
      </c>
      <c r="AD383" s="148" t="s">
        <v>83</v>
      </c>
      <c r="AE383">
        <v>0</v>
      </c>
      <c r="AF383" s="148" t="s">
        <v>83</v>
      </c>
      <c r="AG383">
        <v>0</v>
      </c>
      <c r="AH383" s="148" t="s">
        <v>83</v>
      </c>
      <c r="AI383" s="148" t="s">
        <v>83</v>
      </c>
      <c r="AJ383" s="148" t="s">
        <v>83</v>
      </c>
      <c r="AK383" s="148" t="s">
        <v>83</v>
      </c>
      <c r="AL383" s="148" t="s">
        <v>83</v>
      </c>
      <c r="AM383" s="148" t="s">
        <v>83</v>
      </c>
      <c r="AN383" s="148" t="s">
        <v>83</v>
      </c>
      <c r="AO383" s="148" t="s">
        <v>83</v>
      </c>
      <c r="AP383" s="148" t="s">
        <v>83</v>
      </c>
      <c r="AQ383" s="148" t="s">
        <v>83</v>
      </c>
      <c r="AR383" s="148" t="s">
        <v>83</v>
      </c>
      <c r="AS383">
        <v>0</v>
      </c>
      <c r="AT383" s="148" t="s">
        <v>83</v>
      </c>
      <c r="AU383" s="148" t="s">
        <v>83</v>
      </c>
      <c r="AV383">
        <v>0</v>
      </c>
      <c r="AW383">
        <v>0</v>
      </c>
      <c r="AX383" s="148" t="s">
        <v>83</v>
      </c>
    </row>
    <row r="384" spans="1:50" x14ac:dyDescent="0.15">
      <c r="A384">
        <v>1</v>
      </c>
      <c r="B384">
        <v>10</v>
      </c>
      <c r="C384">
        <v>1</v>
      </c>
      <c r="D384">
        <v>5</v>
      </c>
      <c r="E384">
        <v>0</v>
      </c>
      <c r="F384" s="148" t="s">
        <v>83</v>
      </c>
      <c r="G384" s="148" t="s">
        <v>83</v>
      </c>
      <c r="H384">
        <v>6</v>
      </c>
      <c r="I384">
        <v>0</v>
      </c>
      <c r="J384">
        <v>0</v>
      </c>
      <c r="K384">
        <v>0</v>
      </c>
      <c r="L384">
        <v>0</v>
      </c>
      <c r="M384" s="148" t="s">
        <v>83</v>
      </c>
      <c r="N384" s="148" t="s">
        <v>83</v>
      </c>
      <c r="O384" s="148" t="s">
        <v>83</v>
      </c>
      <c r="P384" s="148" t="s">
        <v>83</v>
      </c>
      <c r="Q384" s="148" t="s">
        <v>83</v>
      </c>
      <c r="R384" s="148" t="s">
        <v>889</v>
      </c>
      <c r="S384" s="148" t="s">
        <v>83</v>
      </c>
      <c r="T384">
        <v>0</v>
      </c>
      <c r="U384" s="148" t="s">
        <v>83</v>
      </c>
      <c r="V384" s="148" t="s">
        <v>83</v>
      </c>
      <c r="W384" s="148" t="s">
        <v>83</v>
      </c>
      <c r="X384">
        <v>4</v>
      </c>
      <c r="Y384">
        <v>4</v>
      </c>
      <c r="Z384" s="148" t="s">
        <v>83</v>
      </c>
      <c r="AA384" s="148" t="s">
        <v>83</v>
      </c>
      <c r="AB384" s="148" t="s">
        <v>83</v>
      </c>
      <c r="AC384" s="148" t="s">
        <v>83</v>
      </c>
      <c r="AD384" s="148" t="s">
        <v>83</v>
      </c>
      <c r="AE384">
        <v>0</v>
      </c>
      <c r="AF384" s="148" t="s">
        <v>83</v>
      </c>
      <c r="AG384">
        <v>0</v>
      </c>
      <c r="AH384" s="148" t="s">
        <v>83</v>
      </c>
      <c r="AI384" s="148" t="s">
        <v>83</v>
      </c>
      <c r="AJ384" s="148" t="s">
        <v>83</v>
      </c>
      <c r="AK384" s="148" t="s">
        <v>83</v>
      </c>
      <c r="AL384" s="148" t="s">
        <v>83</v>
      </c>
      <c r="AM384" s="148" t="s">
        <v>83</v>
      </c>
      <c r="AN384" s="148" t="s">
        <v>83</v>
      </c>
      <c r="AO384" s="148" t="s">
        <v>83</v>
      </c>
      <c r="AP384" s="148" t="s">
        <v>83</v>
      </c>
      <c r="AQ384" s="148" t="s">
        <v>83</v>
      </c>
      <c r="AR384" s="148" t="s">
        <v>83</v>
      </c>
      <c r="AS384">
        <v>0</v>
      </c>
      <c r="AT384" s="148" t="s">
        <v>83</v>
      </c>
      <c r="AU384" s="148" t="s">
        <v>83</v>
      </c>
      <c r="AV384">
        <v>0</v>
      </c>
      <c r="AW384">
        <v>0</v>
      </c>
      <c r="AX384" s="148" t="s">
        <v>83</v>
      </c>
    </row>
    <row r="385" spans="1:50" x14ac:dyDescent="0.15">
      <c r="A385">
        <v>1</v>
      </c>
      <c r="B385">
        <v>10</v>
      </c>
      <c r="C385">
        <v>1</v>
      </c>
      <c r="D385">
        <v>6</v>
      </c>
      <c r="E385">
        <v>0</v>
      </c>
      <c r="F385" s="148" t="s">
        <v>83</v>
      </c>
      <c r="G385" s="148" t="s">
        <v>83</v>
      </c>
      <c r="H385">
        <v>0</v>
      </c>
      <c r="I385">
        <v>0</v>
      </c>
      <c r="J385">
        <v>0</v>
      </c>
      <c r="K385">
        <v>0</v>
      </c>
      <c r="L385">
        <v>0</v>
      </c>
      <c r="M385" s="148" t="s">
        <v>83</v>
      </c>
      <c r="N385" s="148" t="s">
        <v>83</v>
      </c>
      <c r="O385" s="148" t="s">
        <v>83</v>
      </c>
      <c r="P385" s="148" t="s">
        <v>83</v>
      </c>
      <c r="Q385" s="148" t="s">
        <v>83</v>
      </c>
      <c r="R385" s="148" t="s">
        <v>83</v>
      </c>
      <c r="S385" s="148" t="s">
        <v>83</v>
      </c>
      <c r="T385">
        <v>0</v>
      </c>
      <c r="U385" s="148" t="s">
        <v>83</v>
      </c>
      <c r="V385" s="148" t="s">
        <v>83</v>
      </c>
      <c r="W385" s="148" t="s">
        <v>83</v>
      </c>
      <c r="X385">
        <v>0</v>
      </c>
      <c r="Y385">
        <v>0</v>
      </c>
      <c r="Z385" s="148" t="s">
        <v>83</v>
      </c>
      <c r="AA385" s="148" t="s">
        <v>83</v>
      </c>
      <c r="AB385" s="148" t="s">
        <v>83</v>
      </c>
      <c r="AC385" s="148" t="s">
        <v>83</v>
      </c>
      <c r="AD385" s="148" t="s">
        <v>83</v>
      </c>
      <c r="AE385">
        <v>0</v>
      </c>
      <c r="AF385" s="148" t="s">
        <v>83</v>
      </c>
      <c r="AG385">
        <v>0</v>
      </c>
      <c r="AH385" s="148" t="s">
        <v>83</v>
      </c>
      <c r="AI385" s="148" t="s">
        <v>83</v>
      </c>
      <c r="AJ385" s="148" t="s">
        <v>83</v>
      </c>
      <c r="AK385" s="148" t="s">
        <v>83</v>
      </c>
      <c r="AL385" s="148" t="s">
        <v>83</v>
      </c>
      <c r="AM385" s="148" t="s">
        <v>83</v>
      </c>
      <c r="AN385" s="148" t="s">
        <v>83</v>
      </c>
      <c r="AO385" s="148" t="s">
        <v>83</v>
      </c>
      <c r="AP385" s="148" t="s">
        <v>83</v>
      </c>
      <c r="AQ385" s="148" t="s">
        <v>83</v>
      </c>
      <c r="AR385" s="148" t="s">
        <v>83</v>
      </c>
      <c r="AS385">
        <v>0</v>
      </c>
      <c r="AT385" s="148" t="s">
        <v>83</v>
      </c>
      <c r="AU385" s="148" t="s">
        <v>83</v>
      </c>
      <c r="AV385">
        <v>0</v>
      </c>
      <c r="AW385">
        <v>0</v>
      </c>
      <c r="AX385" s="148" t="s">
        <v>83</v>
      </c>
    </row>
    <row r="386" spans="1:50" x14ac:dyDescent="0.15">
      <c r="A386">
        <v>1</v>
      </c>
      <c r="B386">
        <v>10</v>
      </c>
      <c r="C386">
        <v>1</v>
      </c>
      <c r="D386">
        <v>7</v>
      </c>
      <c r="E386">
        <v>0</v>
      </c>
      <c r="F386" s="148" t="s">
        <v>83</v>
      </c>
      <c r="G386" s="148" t="s">
        <v>83</v>
      </c>
      <c r="H386">
        <v>0</v>
      </c>
      <c r="I386">
        <v>0</v>
      </c>
      <c r="J386">
        <v>0</v>
      </c>
      <c r="K386">
        <v>0</v>
      </c>
      <c r="L386">
        <v>0</v>
      </c>
      <c r="M386" s="148" t="s">
        <v>83</v>
      </c>
      <c r="N386" s="148" t="s">
        <v>83</v>
      </c>
      <c r="O386" s="148" t="s">
        <v>83</v>
      </c>
      <c r="P386" s="148" t="s">
        <v>83</v>
      </c>
      <c r="Q386" s="148" t="s">
        <v>83</v>
      </c>
      <c r="R386" s="148" t="s">
        <v>83</v>
      </c>
      <c r="S386" s="148" t="s">
        <v>83</v>
      </c>
      <c r="T386">
        <v>0</v>
      </c>
      <c r="U386" s="148" t="s">
        <v>83</v>
      </c>
      <c r="V386" s="148" t="s">
        <v>83</v>
      </c>
      <c r="W386" s="148" t="s">
        <v>83</v>
      </c>
      <c r="X386">
        <v>0</v>
      </c>
      <c r="Y386">
        <v>0</v>
      </c>
      <c r="Z386" s="148" t="s">
        <v>83</v>
      </c>
      <c r="AA386" s="148" t="s">
        <v>83</v>
      </c>
      <c r="AB386" s="148" t="s">
        <v>83</v>
      </c>
      <c r="AC386" s="148" t="s">
        <v>83</v>
      </c>
      <c r="AD386" s="148" t="s">
        <v>83</v>
      </c>
      <c r="AE386">
        <v>0</v>
      </c>
      <c r="AF386" s="148" t="s">
        <v>83</v>
      </c>
      <c r="AG386">
        <v>0</v>
      </c>
      <c r="AH386" s="148" t="s">
        <v>83</v>
      </c>
      <c r="AI386" s="148" t="s">
        <v>83</v>
      </c>
      <c r="AJ386" s="148" t="s">
        <v>83</v>
      </c>
      <c r="AK386" s="148" t="s">
        <v>83</v>
      </c>
      <c r="AL386" s="148" t="s">
        <v>83</v>
      </c>
      <c r="AM386" s="148" t="s">
        <v>83</v>
      </c>
      <c r="AN386" s="148" t="s">
        <v>83</v>
      </c>
      <c r="AO386" s="148" t="s">
        <v>83</v>
      </c>
      <c r="AP386" s="148" t="s">
        <v>83</v>
      </c>
      <c r="AQ386" s="148" t="s">
        <v>83</v>
      </c>
      <c r="AR386" s="148" t="s">
        <v>83</v>
      </c>
      <c r="AS386">
        <v>0</v>
      </c>
      <c r="AT386" s="148" t="s">
        <v>83</v>
      </c>
      <c r="AU386" s="148" t="s">
        <v>83</v>
      </c>
      <c r="AV386">
        <v>0</v>
      </c>
      <c r="AW386">
        <v>0</v>
      </c>
      <c r="AX386" s="148" t="s">
        <v>83</v>
      </c>
    </row>
    <row r="387" spans="1:50" x14ac:dyDescent="0.15">
      <c r="A387">
        <v>1</v>
      </c>
      <c r="B387">
        <v>10</v>
      </c>
      <c r="C387">
        <v>2</v>
      </c>
      <c r="D387">
        <v>1</v>
      </c>
      <c r="E387">
        <v>0</v>
      </c>
      <c r="F387" s="148" t="s">
        <v>83</v>
      </c>
      <c r="G387" s="148" t="s">
        <v>83</v>
      </c>
      <c r="H387">
        <v>0</v>
      </c>
      <c r="I387">
        <v>0</v>
      </c>
      <c r="J387">
        <v>0</v>
      </c>
      <c r="K387">
        <v>0</v>
      </c>
      <c r="L387">
        <v>0</v>
      </c>
      <c r="M387" s="148" t="s">
        <v>83</v>
      </c>
      <c r="N387" s="148" t="s">
        <v>83</v>
      </c>
      <c r="O387" s="148" t="s">
        <v>83</v>
      </c>
      <c r="P387" s="148" t="s">
        <v>83</v>
      </c>
      <c r="Q387" s="148" t="s">
        <v>83</v>
      </c>
      <c r="R387" s="148" t="s">
        <v>83</v>
      </c>
      <c r="S387" s="148" t="s">
        <v>83</v>
      </c>
      <c r="T387">
        <v>0</v>
      </c>
      <c r="U387" s="148" t="s">
        <v>83</v>
      </c>
      <c r="V387" s="148" t="s">
        <v>83</v>
      </c>
      <c r="W387" s="148" t="s">
        <v>83</v>
      </c>
      <c r="X387">
        <v>0</v>
      </c>
      <c r="Y387">
        <v>0</v>
      </c>
      <c r="Z387" s="148" t="s">
        <v>83</v>
      </c>
      <c r="AA387" s="148" t="s">
        <v>83</v>
      </c>
      <c r="AB387" s="148" t="s">
        <v>83</v>
      </c>
      <c r="AC387" s="148" t="s">
        <v>83</v>
      </c>
      <c r="AD387" s="148" t="s">
        <v>83</v>
      </c>
      <c r="AE387">
        <v>0</v>
      </c>
      <c r="AF387" s="148" t="s">
        <v>83</v>
      </c>
      <c r="AG387">
        <v>0</v>
      </c>
      <c r="AH387" s="148" t="s">
        <v>83</v>
      </c>
      <c r="AI387" s="148" t="s">
        <v>83</v>
      </c>
      <c r="AJ387" s="148" t="s">
        <v>83</v>
      </c>
      <c r="AK387" s="148" t="s">
        <v>83</v>
      </c>
      <c r="AL387" s="148" t="s">
        <v>83</v>
      </c>
      <c r="AM387" s="148" t="s">
        <v>83</v>
      </c>
      <c r="AN387" s="148" t="s">
        <v>83</v>
      </c>
      <c r="AO387" s="148" t="s">
        <v>83</v>
      </c>
      <c r="AP387" s="148" t="s">
        <v>83</v>
      </c>
      <c r="AQ387" s="148" t="s">
        <v>83</v>
      </c>
      <c r="AR387" s="148" t="s">
        <v>83</v>
      </c>
      <c r="AS387">
        <v>0</v>
      </c>
      <c r="AT387" s="148" t="s">
        <v>83</v>
      </c>
      <c r="AU387" s="148" t="s">
        <v>83</v>
      </c>
      <c r="AV387">
        <v>0</v>
      </c>
      <c r="AW387">
        <v>0</v>
      </c>
      <c r="AX387" s="148" t="s">
        <v>83</v>
      </c>
    </row>
    <row r="388" spans="1:50" x14ac:dyDescent="0.15">
      <c r="A388">
        <v>1</v>
      </c>
      <c r="B388">
        <v>10</v>
      </c>
      <c r="C388">
        <v>2</v>
      </c>
      <c r="D388">
        <v>2</v>
      </c>
      <c r="E388">
        <v>0</v>
      </c>
      <c r="F388" s="148" t="s">
        <v>83</v>
      </c>
      <c r="G388" s="148" t="s">
        <v>83</v>
      </c>
      <c r="H388">
        <v>225</v>
      </c>
      <c r="I388">
        <v>0</v>
      </c>
      <c r="J388">
        <v>0</v>
      </c>
      <c r="K388">
        <v>0</v>
      </c>
      <c r="L388">
        <v>0</v>
      </c>
      <c r="M388" s="148" t="s">
        <v>83</v>
      </c>
      <c r="N388" s="148" t="s">
        <v>83</v>
      </c>
      <c r="O388" s="148" t="s">
        <v>83</v>
      </c>
      <c r="P388" s="148" t="s">
        <v>83</v>
      </c>
      <c r="Q388" s="148" t="s">
        <v>83</v>
      </c>
      <c r="R388" s="148" t="s">
        <v>523</v>
      </c>
      <c r="S388" s="148" t="s">
        <v>83</v>
      </c>
      <c r="T388">
        <v>0</v>
      </c>
      <c r="U388" s="148" t="s">
        <v>83</v>
      </c>
      <c r="V388" s="148" t="s">
        <v>83</v>
      </c>
      <c r="W388" s="148" t="s">
        <v>83</v>
      </c>
      <c r="X388">
        <v>5</v>
      </c>
      <c r="Y388">
        <v>5</v>
      </c>
      <c r="Z388" s="148" t="s">
        <v>83</v>
      </c>
      <c r="AA388" s="148" t="s">
        <v>83</v>
      </c>
      <c r="AB388" s="148" t="s">
        <v>83</v>
      </c>
      <c r="AC388" s="148" t="s">
        <v>83</v>
      </c>
      <c r="AD388" s="148" t="s">
        <v>83</v>
      </c>
      <c r="AE388">
        <v>0</v>
      </c>
      <c r="AF388" s="148" t="s">
        <v>83</v>
      </c>
      <c r="AG388">
        <v>0</v>
      </c>
      <c r="AH388" s="148" t="s">
        <v>83</v>
      </c>
      <c r="AI388" s="148" t="s">
        <v>83</v>
      </c>
      <c r="AJ388" s="148" t="s">
        <v>83</v>
      </c>
      <c r="AK388" s="148" t="s">
        <v>83</v>
      </c>
      <c r="AL388" s="148" t="s">
        <v>83</v>
      </c>
      <c r="AM388" s="148" t="s">
        <v>83</v>
      </c>
      <c r="AN388" s="148" t="s">
        <v>83</v>
      </c>
      <c r="AO388" s="148" t="s">
        <v>83</v>
      </c>
      <c r="AP388" s="148" t="s">
        <v>83</v>
      </c>
      <c r="AQ388" s="148" t="s">
        <v>83</v>
      </c>
      <c r="AR388" s="148" t="s">
        <v>83</v>
      </c>
      <c r="AS388">
        <v>0</v>
      </c>
      <c r="AT388" s="148" t="s">
        <v>83</v>
      </c>
      <c r="AU388" s="148" t="s">
        <v>83</v>
      </c>
      <c r="AV388">
        <v>0</v>
      </c>
      <c r="AW388">
        <v>0</v>
      </c>
      <c r="AX388" s="148" t="s">
        <v>83</v>
      </c>
    </row>
    <row r="389" spans="1:50" x14ac:dyDescent="0.15">
      <c r="A389">
        <v>1</v>
      </c>
      <c r="B389">
        <v>10</v>
      </c>
      <c r="C389">
        <v>2</v>
      </c>
      <c r="D389">
        <v>3</v>
      </c>
      <c r="E389">
        <v>0</v>
      </c>
      <c r="F389" s="148" t="s">
        <v>83</v>
      </c>
      <c r="G389" s="148" t="s">
        <v>83</v>
      </c>
      <c r="H389">
        <v>2</v>
      </c>
      <c r="I389">
        <v>0</v>
      </c>
      <c r="J389">
        <v>0</v>
      </c>
      <c r="K389">
        <v>0</v>
      </c>
      <c r="L389">
        <v>0</v>
      </c>
      <c r="M389" s="148" t="s">
        <v>83</v>
      </c>
      <c r="N389" s="148" t="s">
        <v>83</v>
      </c>
      <c r="O389" s="148" t="s">
        <v>83</v>
      </c>
      <c r="P389" s="148" t="s">
        <v>83</v>
      </c>
      <c r="Q389" s="148" t="s">
        <v>83</v>
      </c>
      <c r="R389" s="148" t="s">
        <v>890</v>
      </c>
      <c r="S389" s="148" t="s">
        <v>83</v>
      </c>
      <c r="T389">
        <v>0</v>
      </c>
      <c r="U389" s="148" t="s">
        <v>83</v>
      </c>
      <c r="V389" s="148" t="s">
        <v>83</v>
      </c>
      <c r="W389" s="148" t="s">
        <v>83</v>
      </c>
      <c r="X389">
        <v>5</v>
      </c>
      <c r="Y389">
        <v>5</v>
      </c>
      <c r="Z389" s="148" t="s">
        <v>83</v>
      </c>
      <c r="AA389" s="148" t="s">
        <v>83</v>
      </c>
      <c r="AB389" s="148" t="s">
        <v>83</v>
      </c>
      <c r="AC389" s="148" t="s">
        <v>83</v>
      </c>
      <c r="AD389" s="148" t="s">
        <v>83</v>
      </c>
      <c r="AE389">
        <v>0</v>
      </c>
      <c r="AF389" s="148" t="s">
        <v>83</v>
      </c>
      <c r="AG389">
        <v>0</v>
      </c>
      <c r="AH389" s="148" t="s">
        <v>83</v>
      </c>
      <c r="AI389" s="148" t="s">
        <v>83</v>
      </c>
      <c r="AJ389" s="148" t="s">
        <v>83</v>
      </c>
      <c r="AK389" s="148" t="s">
        <v>83</v>
      </c>
      <c r="AL389" s="148" t="s">
        <v>83</v>
      </c>
      <c r="AM389" s="148" t="s">
        <v>83</v>
      </c>
      <c r="AN389" s="148" t="s">
        <v>83</v>
      </c>
      <c r="AO389" s="148" t="s">
        <v>83</v>
      </c>
      <c r="AP389" s="148" t="s">
        <v>83</v>
      </c>
      <c r="AQ389" s="148" t="s">
        <v>83</v>
      </c>
      <c r="AR389" s="148" t="s">
        <v>83</v>
      </c>
      <c r="AS389">
        <v>0</v>
      </c>
      <c r="AT389" s="148" t="s">
        <v>83</v>
      </c>
      <c r="AU389" s="148" t="s">
        <v>83</v>
      </c>
      <c r="AV389">
        <v>0</v>
      </c>
      <c r="AW389">
        <v>0</v>
      </c>
      <c r="AX389" s="148" t="s">
        <v>83</v>
      </c>
    </row>
    <row r="390" spans="1:50" x14ac:dyDescent="0.15">
      <c r="A390">
        <v>1</v>
      </c>
      <c r="B390">
        <v>10</v>
      </c>
      <c r="C390">
        <v>2</v>
      </c>
      <c r="D390">
        <v>4</v>
      </c>
      <c r="E390">
        <v>0</v>
      </c>
      <c r="F390" s="148" t="s">
        <v>83</v>
      </c>
      <c r="G390" s="148" t="s">
        <v>83</v>
      </c>
      <c r="H390">
        <v>94</v>
      </c>
      <c r="I390">
        <v>0</v>
      </c>
      <c r="J390">
        <v>0</v>
      </c>
      <c r="K390">
        <v>0</v>
      </c>
      <c r="L390">
        <v>0</v>
      </c>
      <c r="M390" s="148" t="s">
        <v>83</v>
      </c>
      <c r="N390" s="148" t="s">
        <v>83</v>
      </c>
      <c r="O390" s="148" t="s">
        <v>83</v>
      </c>
      <c r="P390" s="148" t="s">
        <v>83</v>
      </c>
      <c r="Q390" s="148" t="s">
        <v>83</v>
      </c>
      <c r="R390" s="148" t="s">
        <v>891</v>
      </c>
      <c r="S390" s="148" t="s">
        <v>83</v>
      </c>
      <c r="T390">
        <v>0</v>
      </c>
      <c r="U390" s="148" t="s">
        <v>83</v>
      </c>
      <c r="V390" s="148" t="s">
        <v>83</v>
      </c>
      <c r="W390" s="148" t="s">
        <v>83</v>
      </c>
      <c r="X390">
        <v>5</v>
      </c>
      <c r="Y390">
        <v>5</v>
      </c>
      <c r="Z390" s="148" t="s">
        <v>83</v>
      </c>
      <c r="AA390" s="148" t="s">
        <v>83</v>
      </c>
      <c r="AB390" s="148" t="s">
        <v>83</v>
      </c>
      <c r="AC390" s="148" t="s">
        <v>83</v>
      </c>
      <c r="AD390" s="148" t="s">
        <v>83</v>
      </c>
      <c r="AE390">
        <v>0</v>
      </c>
      <c r="AF390" s="148" t="s">
        <v>83</v>
      </c>
      <c r="AG390">
        <v>0</v>
      </c>
      <c r="AH390" s="148" t="s">
        <v>83</v>
      </c>
      <c r="AI390" s="148" t="s">
        <v>83</v>
      </c>
      <c r="AJ390" s="148" t="s">
        <v>83</v>
      </c>
      <c r="AK390" s="148" t="s">
        <v>83</v>
      </c>
      <c r="AL390" s="148" t="s">
        <v>83</v>
      </c>
      <c r="AM390" s="148" t="s">
        <v>83</v>
      </c>
      <c r="AN390" s="148" t="s">
        <v>83</v>
      </c>
      <c r="AO390" s="148" t="s">
        <v>83</v>
      </c>
      <c r="AP390" s="148" t="s">
        <v>83</v>
      </c>
      <c r="AQ390" s="148" t="s">
        <v>83</v>
      </c>
      <c r="AR390" s="148" t="s">
        <v>83</v>
      </c>
      <c r="AS390">
        <v>0</v>
      </c>
      <c r="AT390" s="148" t="s">
        <v>83</v>
      </c>
      <c r="AU390" s="148" t="s">
        <v>83</v>
      </c>
      <c r="AV390">
        <v>0</v>
      </c>
      <c r="AW390">
        <v>0</v>
      </c>
      <c r="AX390" s="148" t="s">
        <v>83</v>
      </c>
    </row>
    <row r="391" spans="1:50" x14ac:dyDescent="0.15">
      <c r="A391">
        <v>1</v>
      </c>
      <c r="B391">
        <v>10</v>
      </c>
      <c r="C391">
        <v>2</v>
      </c>
      <c r="D391">
        <v>5</v>
      </c>
      <c r="E391">
        <v>0</v>
      </c>
      <c r="F391" s="148" t="s">
        <v>83</v>
      </c>
      <c r="G391" s="148" t="s">
        <v>83</v>
      </c>
      <c r="H391">
        <v>323</v>
      </c>
      <c r="I391">
        <v>0</v>
      </c>
      <c r="J391">
        <v>0</v>
      </c>
      <c r="K391">
        <v>0</v>
      </c>
      <c r="L391">
        <v>0</v>
      </c>
      <c r="M391" s="148" t="s">
        <v>83</v>
      </c>
      <c r="N391" s="148" t="s">
        <v>83</v>
      </c>
      <c r="O391" s="148" t="s">
        <v>83</v>
      </c>
      <c r="P391" s="148" t="s">
        <v>83</v>
      </c>
      <c r="Q391" s="148" t="s">
        <v>83</v>
      </c>
      <c r="R391" s="148" t="s">
        <v>892</v>
      </c>
      <c r="S391" s="148" t="s">
        <v>83</v>
      </c>
      <c r="T391">
        <v>0</v>
      </c>
      <c r="U391" s="148" t="s">
        <v>83</v>
      </c>
      <c r="V391" s="148" t="s">
        <v>83</v>
      </c>
      <c r="W391" s="148" t="s">
        <v>83</v>
      </c>
      <c r="X391">
        <v>5</v>
      </c>
      <c r="Y391">
        <v>5</v>
      </c>
      <c r="Z391" s="148" t="s">
        <v>83</v>
      </c>
      <c r="AA391" s="148" t="s">
        <v>83</v>
      </c>
      <c r="AB391" s="148" t="s">
        <v>83</v>
      </c>
      <c r="AC391" s="148" t="s">
        <v>83</v>
      </c>
      <c r="AD391" s="148" t="s">
        <v>83</v>
      </c>
      <c r="AE391">
        <v>0</v>
      </c>
      <c r="AF391" s="148" t="s">
        <v>83</v>
      </c>
      <c r="AG391">
        <v>0</v>
      </c>
      <c r="AH391" s="148" t="s">
        <v>83</v>
      </c>
      <c r="AI391" s="148" t="s">
        <v>83</v>
      </c>
      <c r="AJ391" s="148" t="s">
        <v>83</v>
      </c>
      <c r="AK391" s="148" t="s">
        <v>83</v>
      </c>
      <c r="AL391" s="148" t="s">
        <v>83</v>
      </c>
      <c r="AM391" s="148" t="s">
        <v>83</v>
      </c>
      <c r="AN391" s="148" t="s">
        <v>83</v>
      </c>
      <c r="AO391" s="148" t="s">
        <v>83</v>
      </c>
      <c r="AP391" s="148" t="s">
        <v>83</v>
      </c>
      <c r="AQ391" s="148" t="s">
        <v>83</v>
      </c>
      <c r="AR391" s="148" t="s">
        <v>83</v>
      </c>
      <c r="AS391">
        <v>0</v>
      </c>
      <c r="AT391" s="148" t="s">
        <v>83</v>
      </c>
      <c r="AU391" s="148" t="s">
        <v>83</v>
      </c>
      <c r="AV391">
        <v>0</v>
      </c>
      <c r="AW391">
        <v>0</v>
      </c>
      <c r="AX391" s="148" t="s">
        <v>83</v>
      </c>
    </row>
    <row r="392" spans="1:50" x14ac:dyDescent="0.15">
      <c r="A392">
        <v>1</v>
      </c>
      <c r="B392">
        <v>10</v>
      </c>
      <c r="C392">
        <v>2</v>
      </c>
      <c r="D392">
        <v>6</v>
      </c>
      <c r="E392">
        <v>0</v>
      </c>
      <c r="F392" s="148" t="s">
        <v>83</v>
      </c>
      <c r="G392" s="148" t="s">
        <v>83</v>
      </c>
      <c r="H392">
        <v>53</v>
      </c>
      <c r="I392">
        <v>0</v>
      </c>
      <c r="J392">
        <v>0</v>
      </c>
      <c r="K392">
        <v>0</v>
      </c>
      <c r="L392">
        <v>0</v>
      </c>
      <c r="M392" s="148" t="s">
        <v>83</v>
      </c>
      <c r="N392" s="148" t="s">
        <v>83</v>
      </c>
      <c r="O392" s="148" t="s">
        <v>83</v>
      </c>
      <c r="P392" s="148" t="s">
        <v>83</v>
      </c>
      <c r="Q392" s="148" t="s">
        <v>83</v>
      </c>
      <c r="R392" s="148" t="s">
        <v>893</v>
      </c>
      <c r="S392" s="148" t="s">
        <v>83</v>
      </c>
      <c r="T392">
        <v>0</v>
      </c>
      <c r="U392" s="148" t="s">
        <v>83</v>
      </c>
      <c r="V392" s="148" t="s">
        <v>83</v>
      </c>
      <c r="W392" s="148" t="s">
        <v>83</v>
      </c>
      <c r="X392">
        <v>4</v>
      </c>
      <c r="Y392">
        <v>4</v>
      </c>
      <c r="Z392" s="148" t="s">
        <v>83</v>
      </c>
      <c r="AA392" s="148" t="s">
        <v>83</v>
      </c>
      <c r="AB392" s="148" t="s">
        <v>83</v>
      </c>
      <c r="AC392" s="148" t="s">
        <v>83</v>
      </c>
      <c r="AD392" s="148" t="s">
        <v>83</v>
      </c>
      <c r="AE392">
        <v>0</v>
      </c>
      <c r="AF392" s="148" t="s">
        <v>83</v>
      </c>
      <c r="AG392">
        <v>0</v>
      </c>
      <c r="AH392" s="148" t="s">
        <v>83</v>
      </c>
      <c r="AI392" s="148" t="s">
        <v>83</v>
      </c>
      <c r="AJ392" s="148" t="s">
        <v>83</v>
      </c>
      <c r="AK392" s="148" t="s">
        <v>83</v>
      </c>
      <c r="AL392" s="148" t="s">
        <v>83</v>
      </c>
      <c r="AM392" s="148" t="s">
        <v>83</v>
      </c>
      <c r="AN392" s="148" t="s">
        <v>83</v>
      </c>
      <c r="AO392" s="148" t="s">
        <v>83</v>
      </c>
      <c r="AP392" s="148" t="s">
        <v>83</v>
      </c>
      <c r="AQ392" s="148" t="s">
        <v>83</v>
      </c>
      <c r="AR392" s="148" t="s">
        <v>83</v>
      </c>
      <c r="AS392">
        <v>0</v>
      </c>
      <c r="AT392" s="148" t="s">
        <v>83</v>
      </c>
      <c r="AU392" s="148" t="s">
        <v>83</v>
      </c>
      <c r="AV392">
        <v>0</v>
      </c>
      <c r="AW392">
        <v>0</v>
      </c>
      <c r="AX392" s="148" t="s">
        <v>83</v>
      </c>
    </row>
    <row r="393" spans="1:50" x14ac:dyDescent="0.15">
      <c r="A393">
        <v>1</v>
      </c>
      <c r="B393">
        <v>10</v>
      </c>
      <c r="C393">
        <v>2</v>
      </c>
      <c r="D393">
        <v>7</v>
      </c>
      <c r="E393">
        <v>0</v>
      </c>
      <c r="F393" s="148" t="s">
        <v>83</v>
      </c>
      <c r="G393" s="148" t="s">
        <v>83</v>
      </c>
      <c r="H393">
        <v>0</v>
      </c>
      <c r="I393">
        <v>0</v>
      </c>
      <c r="J393">
        <v>0</v>
      </c>
      <c r="K393">
        <v>0</v>
      </c>
      <c r="L393">
        <v>0</v>
      </c>
      <c r="M393" s="148" t="s">
        <v>83</v>
      </c>
      <c r="N393" s="148" t="s">
        <v>83</v>
      </c>
      <c r="O393" s="148" t="s">
        <v>83</v>
      </c>
      <c r="P393" s="148" t="s">
        <v>83</v>
      </c>
      <c r="Q393" s="148" t="s">
        <v>83</v>
      </c>
      <c r="R393" s="148" t="s">
        <v>83</v>
      </c>
      <c r="S393" s="148" t="s">
        <v>83</v>
      </c>
      <c r="T393">
        <v>0</v>
      </c>
      <c r="U393" s="148" t="s">
        <v>83</v>
      </c>
      <c r="V393" s="148" t="s">
        <v>83</v>
      </c>
      <c r="W393" s="148" t="s">
        <v>83</v>
      </c>
      <c r="X393">
        <v>0</v>
      </c>
      <c r="Y393">
        <v>0</v>
      </c>
      <c r="Z393" s="148" t="s">
        <v>83</v>
      </c>
      <c r="AA393" s="148" t="s">
        <v>83</v>
      </c>
      <c r="AB393" s="148" t="s">
        <v>83</v>
      </c>
      <c r="AC393" s="148" t="s">
        <v>83</v>
      </c>
      <c r="AD393" s="148" t="s">
        <v>83</v>
      </c>
      <c r="AE393">
        <v>0</v>
      </c>
      <c r="AF393" s="148" t="s">
        <v>83</v>
      </c>
      <c r="AG393">
        <v>0</v>
      </c>
      <c r="AH393" s="148" t="s">
        <v>83</v>
      </c>
      <c r="AI393" s="148" t="s">
        <v>83</v>
      </c>
      <c r="AJ393" s="148" t="s">
        <v>83</v>
      </c>
      <c r="AK393" s="148" t="s">
        <v>83</v>
      </c>
      <c r="AL393" s="148" t="s">
        <v>83</v>
      </c>
      <c r="AM393" s="148" t="s">
        <v>83</v>
      </c>
      <c r="AN393" s="148" t="s">
        <v>83</v>
      </c>
      <c r="AO393" s="148" t="s">
        <v>83</v>
      </c>
      <c r="AP393" s="148" t="s">
        <v>83</v>
      </c>
      <c r="AQ393" s="148" t="s">
        <v>83</v>
      </c>
      <c r="AR393" s="148" t="s">
        <v>83</v>
      </c>
      <c r="AS393">
        <v>0</v>
      </c>
      <c r="AT393" s="148" t="s">
        <v>83</v>
      </c>
      <c r="AU393" s="148" t="s">
        <v>83</v>
      </c>
      <c r="AV393">
        <v>0</v>
      </c>
      <c r="AW393">
        <v>0</v>
      </c>
      <c r="AX393" s="148" t="s">
        <v>83</v>
      </c>
    </row>
    <row r="394" spans="1:50" x14ac:dyDescent="0.15">
      <c r="A394">
        <v>1</v>
      </c>
      <c r="B394">
        <v>11</v>
      </c>
      <c r="C394">
        <v>1</v>
      </c>
      <c r="D394">
        <v>1</v>
      </c>
      <c r="E394">
        <v>0</v>
      </c>
      <c r="F394" s="148" t="s">
        <v>83</v>
      </c>
      <c r="G394" s="148" t="s">
        <v>83</v>
      </c>
      <c r="H394">
        <v>0</v>
      </c>
      <c r="I394">
        <v>0</v>
      </c>
      <c r="J394">
        <v>0</v>
      </c>
      <c r="K394">
        <v>0</v>
      </c>
      <c r="L394">
        <v>0</v>
      </c>
      <c r="M394" s="148" t="s">
        <v>83</v>
      </c>
      <c r="N394" s="148" t="s">
        <v>83</v>
      </c>
      <c r="O394" s="148" t="s">
        <v>83</v>
      </c>
      <c r="P394" s="148" t="s">
        <v>83</v>
      </c>
      <c r="Q394" s="148" t="s">
        <v>83</v>
      </c>
      <c r="R394" s="148" t="s">
        <v>83</v>
      </c>
      <c r="S394" s="148" t="s">
        <v>83</v>
      </c>
      <c r="T394">
        <v>0</v>
      </c>
      <c r="U394" s="148" t="s">
        <v>83</v>
      </c>
      <c r="V394" s="148" t="s">
        <v>83</v>
      </c>
      <c r="W394" s="148" t="s">
        <v>83</v>
      </c>
      <c r="X394">
        <v>0</v>
      </c>
      <c r="Y394">
        <v>0</v>
      </c>
      <c r="Z394" s="148" t="s">
        <v>83</v>
      </c>
      <c r="AA394" s="148" t="s">
        <v>83</v>
      </c>
      <c r="AB394" s="148" t="s">
        <v>83</v>
      </c>
      <c r="AC394" s="148" t="s">
        <v>83</v>
      </c>
      <c r="AD394" s="148" t="s">
        <v>83</v>
      </c>
      <c r="AE394">
        <v>0</v>
      </c>
      <c r="AF394" s="148" t="s">
        <v>83</v>
      </c>
      <c r="AG394">
        <v>0</v>
      </c>
      <c r="AH394" s="148" t="s">
        <v>83</v>
      </c>
      <c r="AI394" s="148" t="s">
        <v>83</v>
      </c>
      <c r="AJ394" s="148" t="s">
        <v>83</v>
      </c>
      <c r="AK394" s="148" t="s">
        <v>83</v>
      </c>
      <c r="AL394" s="148" t="s">
        <v>83</v>
      </c>
      <c r="AM394" s="148" t="s">
        <v>83</v>
      </c>
      <c r="AN394" s="148" t="s">
        <v>83</v>
      </c>
      <c r="AO394" s="148" t="s">
        <v>83</v>
      </c>
      <c r="AP394" s="148" t="s">
        <v>83</v>
      </c>
      <c r="AQ394" s="148" t="s">
        <v>83</v>
      </c>
      <c r="AR394" s="148" t="s">
        <v>83</v>
      </c>
      <c r="AS394">
        <v>0</v>
      </c>
      <c r="AT394" s="148" t="s">
        <v>83</v>
      </c>
      <c r="AU394" s="148" t="s">
        <v>83</v>
      </c>
      <c r="AV394">
        <v>0</v>
      </c>
      <c r="AW394">
        <v>0</v>
      </c>
      <c r="AX394" s="148" t="s">
        <v>83</v>
      </c>
    </row>
    <row r="395" spans="1:50" x14ac:dyDescent="0.15">
      <c r="A395">
        <v>1</v>
      </c>
      <c r="B395">
        <v>11</v>
      </c>
      <c r="C395">
        <v>1</v>
      </c>
      <c r="D395">
        <v>2</v>
      </c>
      <c r="E395">
        <v>0</v>
      </c>
      <c r="F395" s="148" t="s">
        <v>83</v>
      </c>
      <c r="G395" s="148" t="s">
        <v>83</v>
      </c>
      <c r="H395">
        <v>192</v>
      </c>
      <c r="I395">
        <v>0</v>
      </c>
      <c r="J395">
        <v>0</v>
      </c>
      <c r="K395">
        <v>0</v>
      </c>
      <c r="L395">
        <v>0</v>
      </c>
      <c r="M395" s="148" t="s">
        <v>83</v>
      </c>
      <c r="N395" s="148" t="s">
        <v>83</v>
      </c>
      <c r="O395" s="148" t="s">
        <v>83</v>
      </c>
      <c r="P395" s="148" t="s">
        <v>83</v>
      </c>
      <c r="Q395" s="148" t="s">
        <v>83</v>
      </c>
      <c r="R395" s="148" t="s">
        <v>536</v>
      </c>
      <c r="S395" s="148" t="s">
        <v>83</v>
      </c>
      <c r="T395">
        <v>0</v>
      </c>
      <c r="U395" s="148" t="s">
        <v>83</v>
      </c>
      <c r="V395" s="148" t="s">
        <v>83</v>
      </c>
      <c r="W395" s="148" t="s">
        <v>83</v>
      </c>
      <c r="X395">
        <v>1</v>
      </c>
      <c r="Y395">
        <v>1</v>
      </c>
      <c r="Z395" s="148" t="s">
        <v>83</v>
      </c>
      <c r="AA395" s="148" t="s">
        <v>83</v>
      </c>
      <c r="AB395" s="148" t="s">
        <v>83</v>
      </c>
      <c r="AC395" s="148" t="s">
        <v>83</v>
      </c>
      <c r="AD395" s="148" t="s">
        <v>83</v>
      </c>
      <c r="AE395">
        <v>0</v>
      </c>
      <c r="AF395" s="148" t="s">
        <v>83</v>
      </c>
      <c r="AG395">
        <v>0</v>
      </c>
      <c r="AH395" s="148" t="s">
        <v>83</v>
      </c>
      <c r="AI395" s="148" t="s">
        <v>83</v>
      </c>
      <c r="AJ395" s="148" t="s">
        <v>83</v>
      </c>
      <c r="AK395" s="148" t="s">
        <v>83</v>
      </c>
      <c r="AL395" s="148" t="s">
        <v>83</v>
      </c>
      <c r="AM395" s="148" t="s">
        <v>83</v>
      </c>
      <c r="AN395" s="148" t="s">
        <v>83</v>
      </c>
      <c r="AO395" s="148" t="s">
        <v>83</v>
      </c>
      <c r="AP395" s="148" t="s">
        <v>83</v>
      </c>
      <c r="AQ395" s="148" t="s">
        <v>83</v>
      </c>
      <c r="AR395" s="148" t="s">
        <v>83</v>
      </c>
      <c r="AS395">
        <v>0</v>
      </c>
      <c r="AT395" s="148" t="s">
        <v>83</v>
      </c>
      <c r="AU395" s="148" t="s">
        <v>83</v>
      </c>
      <c r="AV395">
        <v>0</v>
      </c>
      <c r="AW395">
        <v>0</v>
      </c>
      <c r="AX395" s="148" t="s">
        <v>83</v>
      </c>
    </row>
    <row r="396" spans="1:50" x14ac:dyDescent="0.15">
      <c r="A396">
        <v>1</v>
      </c>
      <c r="B396">
        <v>11</v>
      </c>
      <c r="C396">
        <v>1</v>
      </c>
      <c r="D396">
        <v>3</v>
      </c>
      <c r="E396">
        <v>0</v>
      </c>
      <c r="F396" s="148" t="s">
        <v>83</v>
      </c>
      <c r="G396" s="148" t="s">
        <v>83</v>
      </c>
      <c r="H396">
        <v>307</v>
      </c>
      <c r="I396">
        <v>0</v>
      </c>
      <c r="J396">
        <v>0</v>
      </c>
      <c r="K396">
        <v>0</v>
      </c>
      <c r="L396">
        <v>0</v>
      </c>
      <c r="M396" s="148" t="s">
        <v>83</v>
      </c>
      <c r="N396" s="148" t="s">
        <v>83</v>
      </c>
      <c r="O396" s="148" t="s">
        <v>83</v>
      </c>
      <c r="P396" s="148" t="s">
        <v>83</v>
      </c>
      <c r="Q396" s="148" t="s">
        <v>83</v>
      </c>
      <c r="R396" s="148" t="s">
        <v>894</v>
      </c>
      <c r="S396" s="148" t="s">
        <v>83</v>
      </c>
      <c r="T396">
        <v>0</v>
      </c>
      <c r="U396" s="148" t="s">
        <v>83</v>
      </c>
      <c r="V396" s="148" t="s">
        <v>83</v>
      </c>
      <c r="W396" s="148" t="s">
        <v>83</v>
      </c>
      <c r="X396">
        <v>1</v>
      </c>
      <c r="Y396">
        <v>1</v>
      </c>
      <c r="Z396" s="148" t="s">
        <v>83</v>
      </c>
      <c r="AA396" s="148" t="s">
        <v>83</v>
      </c>
      <c r="AB396" s="148" t="s">
        <v>83</v>
      </c>
      <c r="AC396" s="148" t="s">
        <v>83</v>
      </c>
      <c r="AD396" s="148" t="s">
        <v>83</v>
      </c>
      <c r="AE396">
        <v>0</v>
      </c>
      <c r="AF396" s="148" t="s">
        <v>83</v>
      </c>
      <c r="AG396">
        <v>0</v>
      </c>
      <c r="AH396" s="148" t="s">
        <v>83</v>
      </c>
      <c r="AI396" s="148" t="s">
        <v>83</v>
      </c>
      <c r="AJ396" s="148" t="s">
        <v>83</v>
      </c>
      <c r="AK396" s="148" t="s">
        <v>83</v>
      </c>
      <c r="AL396" s="148" t="s">
        <v>83</v>
      </c>
      <c r="AM396" s="148" t="s">
        <v>83</v>
      </c>
      <c r="AN396" s="148" t="s">
        <v>83</v>
      </c>
      <c r="AO396" s="148" t="s">
        <v>83</v>
      </c>
      <c r="AP396" s="148" t="s">
        <v>83</v>
      </c>
      <c r="AQ396" s="148" t="s">
        <v>83</v>
      </c>
      <c r="AR396" s="148" t="s">
        <v>83</v>
      </c>
      <c r="AS396">
        <v>0</v>
      </c>
      <c r="AT396" s="148" t="s">
        <v>83</v>
      </c>
      <c r="AU396" s="148" t="s">
        <v>83</v>
      </c>
      <c r="AV396">
        <v>0</v>
      </c>
      <c r="AW396">
        <v>0</v>
      </c>
      <c r="AX396" s="148" t="s">
        <v>83</v>
      </c>
    </row>
    <row r="397" spans="1:50" x14ac:dyDescent="0.15">
      <c r="A397">
        <v>1</v>
      </c>
      <c r="B397">
        <v>11</v>
      </c>
      <c r="C397">
        <v>1</v>
      </c>
      <c r="D397">
        <v>4</v>
      </c>
      <c r="E397">
        <v>0</v>
      </c>
      <c r="F397" s="148" t="s">
        <v>83</v>
      </c>
      <c r="G397" s="148" t="s">
        <v>83</v>
      </c>
      <c r="H397">
        <v>161</v>
      </c>
      <c r="I397">
        <v>0</v>
      </c>
      <c r="J397">
        <v>0</v>
      </c>
      <c r="K397">
        <v>0</v>
      </c>
      <c r="L397">
        <v>0</v>
      </c>
      <c r="M397" s="148" t="s">
        <v>83</v>
      </c>
      <c r="N397" s="148" t="s">
        <v>83</v>
      </c>
      <c r="O397" s="148" t="s">
        <v>83</v>
      </c>
      <c r="P397" s="148" t="s">
        <v>83</v>
      </c>
      <c r="Q397" s="148" t="s">
        <v>83</v>
      </c>
      <c r="R397" s="148" t="s">
        <v>895</v>
      </c>
      <c r="S397" s="148" t="s">
        <v>83</v>
      </c>
      <c r="T397">
        <v>0</v>
      </c>
      <c r="U397" s="148" t="s">
        <v>83</v>
      </c>
      <c r="V397" s="148" t="s">
        <v>83</v>
      </c>
      <c r="W397" s="148" t="s">
        <v>83</v>
      </c>
      <c r="X397">
        <v>2</v>
      </c>
      <c r="Y397">
        <v>2</v>
      </c>
      <c r="Z397" s="148" t="s">
        <v>83</v>
      </c>
      <c r="AA397" s="148" t="s">
        <v>83</v>
      </c>
      <c r="AB397" s="148" t="s">
        <v>83</v>
      </c>
      <c r="AC397" s="148" t="s">
        <v>83</v>
      </c>
      <c r="AD397" s="148" t="s">
        <v>83</v>
      </c>
      <c r="AE397">
        <v>0</v>
      </c>
      <c r="AF397" s="148" t="s">
        <v>83</v>
      </c>
      <c r="AG397">
        <v>0</v>
      </c>
      <c r="AH397" s="148" t="s">
        <v>83</v>
      </c>
      <c r="AI397" s="148" t="s">
        <v>83</v>
      </c>
      <c r="AJ397" s="148" t="s">
        <v>83</v>
      </c>
      <c r="AK397" s="148" t="s">
        <v>83</v>
      </c>
      <c r="AL397" s="148" t="s">
        <v>83</v>
      </c>
      <c r="AM397" s="148" t="s">
        <v>83</v>
      </c>
      <c r="AN397" s="148" t="s">
        <v>83</v>
      </c>
      <c r="AO397" s="148" t="s">
        <v>83</v>
      </c>
      <c r="AP397" s="148" t="s">
        <v>83</v>
      </c>
      <c r="AQ397" s="148" t="s">
        <v>83</v>
      </c>
      <c r="AR397" s="148" t="s">
        <v>83</v>
      </c>
      <c r="AS397">
        <v>0</v>
      </c>
      <c r="AT397" s="148" t="s">
        <v>83</v>
      </c>
      <c r="AU397" s="148" t="s">
        <v>83</v>
      </c>
      <c r="AV397">
        <v>0</v>
      </c>
      <c r="AW397">
        <v>0</v>
      </c>
      <c r="AX397" s="148" t="s">
        <v>83</v>
      </c>
    </row>
    <row r="398" spans="1:50" x14ac:dyDescent="0.15">
      <c r="A398">
        <v>1</v>
      </c>
      <c r="B398">
        <v>11</v>
      </c>
      <c r="C398">
        <v>1</v>
      </c>
      <c r="D398">
        <v>5</v>
      </c>
      <c r="E398">
        <v>0</v>
      </c>
      <c r="F398" s="148" t="s">
        <v>83</v>
      </c>
      <c r="G398" s="148" t="s">
        <v>83</v>
      </c>
      <c r="H398">
        <v>303</v>
      </c>
      <c r="I398">
        <v>0</v>
      </c>
      <c r="J398">
        <v>0</v>
      </c>
      <c r="K398">
        <v>0</v>
      </c>
      <c r="L398">
        <v>0</v>
      </c>
      <c r="M398" s="148" t="s">
        <v>83</v>
      </c>
      <c r="N398" s="148" t="s">
        <v>83</v>
      </c>
      <c r="O398" s="148" t="s">
        <v>83</v>
      </c>
      <c r="P398" s="148" t="s">
        <v>83</v>
      </c>
      <c r="Q398" s="148" t="s">
        <v>83</v>
      </c>
      <c r="R398" s="148" t="s">
        <v>896</v>
      </c>
      <c r="S398" s="148" t="s">
        <v>83</v>
      </c>
      <c r="T398">
        <v>0</v>
      </c>
      <c r="U398" s="148" t="s">
        <v>83</v>
      </c>
      <c r="V398" s="148" t="s">
        <v>83</v>
      </c>
      <c r="W398" s="148" t="s">
        <v>83</v>
      </c>
      <c r="X398">
        <v>1</v>
      </c>
      <c r="Y398">
        <v>1</v>
      </c>
      <c r="Z398" s="148" t="s">
        <v>83</v>
      </c>
      <c r="AA398" s="148" t="s">
        <v>83</v>
      </c>
      <c r="AB398" s="148" t="s">
        <v>83</v>
      </c>
      <c r="AC398" s="148" t="s">
        <v>83</v>
      </c>
      <c r="AD398" s="148" t="s">
        <v>83</v>
      </c>
      <c r="AE398">
        <v>0</v>
      </c>
      <c r="AF398" s="148" t="s">
        <v>83</v>
      </c>
      <c r="AG398">
        <v>0</v>
      </c>
      <c r="AH398" s="148" t="s">
        <v>83</v>
      </c>
      <c r="AI398" s="148" t="s">
        <v>83</v>
      </c>
      <c r="AJ398" s="148" t="s">
        <v>83</v>
      </c>
      <c r="AK398" s="148" t="s">
        <v>83</v>
      </c>
      <c r="AL398" s="148" t="s">
        <v>83</v>
      </c>
      <c r="AM398" s="148" t="s">
        <v>83</v>
      </c>
      <c r="AN398" s="148" t="s">
        <v>83</v>
      </c>
      <c r="AO398" s="148" t="s">
        <v>83</v>
      </c>
      <c r="AP398" s="148" t="s">
        <v>83</v>
      </c>
      <c r="AQ398" s="148" t="s">
        <v>83</v>
      </c>
      <c r="AR398" s="148" t="s">
        <v>83</v>
      </c>
      <c r="AS398">
        <v>0</v>
      </c>
      <c r="AT398" s="148" t="s">
        <v>83</v>
      </c>
      <c r="AU398" s="148" t="s">
        <v>83</v>
      </c>
      <c r="AV398">
        <v>0</v>
      </c>
      <c r="AW398">
        <v>0</v>
      </c>
      <c r="AX398" s="148" t="s">
        <v>83</v>
      </c>
    </row>
    <row r="399" spans="1:50" x14ac:dyDescent="0.15">
      <c r="A399">
        <v>1</v>
      </c>
      <c r="B399">
        <v>11</v>
      </c>
      <c r="C399">
        <v>1</v>
      </c>
      <c r="D399">
        <v>6</v>
      </c>
      <c r="E399">
        <v>0</v>
      </c>
      <c r="F399" s="148" t="s">
        <v>83</v>
      </c>
      <c r="G399" s="148" t="s">
        <v>83</v>
      </c>
      <c r="H399">
        <v>118</v>
      </c>
      <c r="I399">
        <v>0</v>
      </c>
      <c r="J399">
        <v>0</v>
      </c>
      <c r="K399">
        <v>0</v>
      </c>
      <c r="L399">
        <v>0</v>
      </c>
      <c r="M399" s="148" t="s">
        <v>83</v>
      </c>
      <c r="N399" s="148" t="s">
        <v>83</v>
      </c>
      <c r="O399" s="148" t="s">
        <v>83</v>
      </c>
      <c r="P399" s="148" t="s">
        <v>83</v>
      </c>
      <c r="Q399" s="148" t="s">
        <v>83</v>
      </c>
      <c r="R399" s="148" t="s">
        <v>897</v>
      </c>
      <c r="S399" s="148" t="s">
        <v>83</v>
      </c>
      <c r="T399">
        <v>0</v>
      </c>
      <c r="U399" s="148" t="s">
        <v>83</v>
      </c>
      <c r="V399" s="148" t="s">
        <v>83</v>
      </c>
      <c r="W399" s="148" t="s">
        <v>83</v>
      </c>
      <c r="X399">
        <v>1</v>
      </c>
      <c r="Y399">
        <v>1</v>
      </c>
      <c r="Z399" s="148" t="s">
        <v>83</v>
      </c>
      <c r="AA399" s="148" t="s">
        <v>83</v>
      </c>
      <c r="AB399" s="148" t="s">
        <v>83</v>
      </c>
      <c r="AC399" s="148" t="s">
        <v>83</v>
      </c>
      <c r="AD399" s="148" t="s">
        <v>83</v>
      </c>
      <c r="AE399">
        <v>0</v>
      </c>
      <c r="AF399" s="148" t="s">
        <v>83</v>
      </c>
      <c r="AG399">
        <v>0</v>
      </c>
      <c r="AH399" s="148" t="s">
        <v>83</v>
      </c>
      <c r="AI399" s="148" t="s">
        <v>83</v>
      </c>
      <c r="AJ399" s="148" t="s">
        <v>83</v>
      </c>
      <c r="AK399" s="148" t="s">
        <v>83</v>
      </c>
      <c r="AL399" s="148" t="s">
        <v>83</v>
      </c>
      <c r="AM399" s="148" t="s">
        <v>83</v>
      </c>
      <c r="AN399" s="148" t="s">
        <v>83</v>
      </c>
      <c r="AO399" s="148" t="s">
        <v>83</v>
      </c>
      <c r="AP399" s="148" t="s">
        <v>83</v>
      </c>
      <c r="AQ399" s="148" t="s">
        <v>83</v>
      </c>
      <c r="AR399" s="148" t="s">
        <v>83</v>
      </c>
      <c r="AS399">
        <v>0</v>
      </c>
      <c r="AT399" s="148" t="s">
        <v>83</v>
      </c>
      <c r="AU399" s="148" t="s">
        <v>83</v>
      </c>
      <c r="AV399">
        <v>0</v>
      </c>
      <c r="AW399">
        <v>0</v>
      </c>
      <c r="AX399" s="148" t="s">
        <v>83</v>
      </c>
    </row>
    <row r="400" spans="1:50" x14ac:dyDescent="0.15">
      <c r="A400">
        <v>1</v>
      </c>
      <c r="B400">
        <v>11</v>
      </c>
      <c r="C400">
        <v>1</v>
      </c>
      <c r="D400">
        <v>7</v>
      </c>
      <c r="E400">
        <v>0</v>
      </c>
      <c r="F400" s="148" t="s">
        <v>83</v>
      </c>
      <c r="G400" s="148" t="s">
        <v>83</v>
      </c>
      <c r="H400">
        <v>0</v>
      </c>
      <c r="I400">
        <v>0</v>
      </c>
      <c r="J400">
        <v>0</v>
      </c>
      <c r="K400">
        <v>0</v>
      </c>
      <c r="L400">
        <v>0</v>
      </c>
      <c r="M400" s="148" t="s">
        <v>83</v>
      </c>
      <c r="N400" s="148" t="s">
        <v>83</v>
      </c>
      <c r="O400" s="148" t="s">
        <v>83</v>
      </c>
      <c r="P400" s="148" t="s">
        <v>83</v>
      </c>
      <c r="Q400" s="148" t="s">
        <v>83</v>
      </c>
      <c r="R400" s="148" t="s">
        <v>83</v>
      </c>
      <c r="S400" s="148" t="s">
        <v>83</v>
      </c>
      <c r="T400">
        <v>0</v>
      </c>
      <c r="U400" s="148" t="s">
        <v>83</v>
      </c>
      <c r="V400" s="148" t="s">
        <v>83</v>
      </c>
      <c r="W400" s="148" t="s">
        <v>83</v>
      </c>
      <c r="X400">
        <v>0</v>
      </c>
      <c r="Y400">
        <v>0</v>
      </c>
      <c r="Z400" s="148" t="s">
        <v>83</v>
      </c>
      <c r="AA400" s="148" t="s">
        <v>83</v>
      </c>
      <c r="AB400" s="148" t="s">
        <v>83</v>
      </c>
      <c r="AC400" s="148" t="s">
        <v>83</v>
      </c>
      <c r="AD400" s="148" t="s">
        <v>83</v>
      </c>
      <c r="AE400">
        <v>0</v>
      </c>
      <c r="AF400" s="148" t="s">
        <v>83</v>
      </c>
      <c r="AG400">
        <v>0</v>
      </c>
      <c r="AH400" s="148" t="s">
        <v>83</v>
      </c>
      <c r="AI400" s="148" t="s">
        <v>83</v>
      </c>
      <c r="AJ400" s="148" t="s">
        <v>83</v>
      </c>
      <c r="AK400" s="148" t="s">
        <v>83</v>
      </c>
      <c r="AL400" s="148" t="s">
        <v>83</v>
      </c>
      <c r="AM400" s="148" t="s">
        <v>83</v>
      </c>
      <c r="AN400" s="148" t="s">
        <v>83</v>
      </c>
      <c r="AO400" s="148" t="s">
        <v>83</v>
      </c>
      <c r="AP400" s="148" t="s">
        <v>83</v>
      </c>
      <c r="AQ400" s="148" t="s">
        <v>83</v>
      </c>
      <c r="AR400" s="148" t="s">
        <v>83</v>
      </c>
      <c r="AS400">
        <v>0</v>
      </c>
      <c r="AT400" s="148" t="s">
        <v>83</v>
      </c>
      <c r="AU400" s="148" t="s">
        <v>83</v>
      </c>
      <c r="AV400">
        <v>0</v>
      </c>
      <c r="AW400">
        <v>0</v>
      </c>
      <c r="AX400" s="148" t="s">
        <v>83</v>
      </c>
    </row>
    <row r="401" spans="1:50" x14ac:dyDescent="0.15">
      <c r="A401">
        <v>1</v>
      </c>
      <c r="B401">
        <v>11</v>
      </c>
      <c r="C401">
        <v>2</v>
      </c>
      <c r="D401">
        <v>1</v>
      </c>
      <c r="E401">
        <v>0</v>
      </c>
      <c r="F401" s="148" t="s">
        <v>83</v>
      </c>
      <c r="G401" s="148" t="s">
        <v>83</v>
      </c>
      <c r="H401">
        <v>151</v>
      </c>
      <c r="I401">
        <v>0</v>
      </c>
      <c r="J401">
        <v>0</v>
      </c>
      <c r="K401">
        <v>0</v>
      </c>
      <c r="L401">
        <v>0</v>
      </c>
      <c r="M401" s="148" t="s">
        <v>83</v>
      </c>
      <c r="N401" s="148" t="s">
        <v>83</v>
      </c>
      <c r="O401" s="148" t="s">
        <v>83</v>
      </c>
      <c r="P401" s="148" t="s">
        <v>83</v>
      </c>
      <c r="Q401" s="148" t="s">
        <v>83</v>
      </c>
      <c r="R401" s="148" t="s">
        <v>898</v>
      </c>
      <c r="S401" s="148" t="s">
        <v>83</v>
      </c>
      <c r="T401">
        <v>0</v>
      </c>
      <c r="U401" s="148" t="s">
        <v>83</v>
      </c>
      <c r="V401" s="148" t="s">
        <v>83</v>
      </c>
      <c r="W401" s="148" t="s">
        <v>83</v>
      </c>
      <c r="X401">
        <v>1</v>
      </c>
      <c r="Y401">
        <v>1</v>
      </c>
      <c r="Z401" s="148" t="s">
        <v>83</v>
      </c>
      <c r="AA401" s="148" t="s">
        <v>83</v>
      </c>
      <c r="AB401" s="148" t="s">
        <v>83</v>
      </c>
      <c r="AC401" s="148" t="s">
        <v>83</v>
      </c>
      <c r="AD401" s="148" t="s">
        <v>83</v>
      </c>
      <c r="AE401">
        <v>0</v>
      </c>
      <c r="AF401" s="148" t="s">
        <v>83</v>
      </c>
      <c r="AG401">
        <v>0</v>
      </c>
      <c r="AH401" s="148" t="s">
        <v>83</v>
      </c>
      <c r="AI401" s="148" t="s">
        <v>83</v>
      </c>
      <c r="AJ401" s="148" t="s">
        <v>83</v>
      </c>
      <c r="AK401" s="148" t="s">
        <v>83</v>
      </c>
      <c r="AL401" s="148" t="s">
        <v>83</v>
      </c>
      <c r="AM401" s="148" t="s">
        <v>83</v>
      </c>
      <c r="AN401" s="148" t="s">
        <v>83</v>
      </c>
      <c r="AO401" s="148" t="s">
        <v>83</v>
      </c>
      <c r="AP401" s="148" t="s">
        <v>83</v>
      </c>
      <c r="AQ401" s="148" t="s">
        <v>83</v>
      </c>
      <c r="AR401" s="148" t="s">
        <v>83</v>
      </c>
      <c r="AS401">
        <v>0</v>
      </c>
      <c r="AT401" s="148" t="s">
        <v>83</v>
      </c>
      <c r="AU401" s="148" t="s">
        <v>83</v>
      </c>
      <c r="AV401">
        <v>0</v>
      </c>
      <c r="AW401">
        <v>0</v>
      </c>
      <c r="AX401" s="148" t="s">
        <v>83</v>
      </c>
    </row>
    <row r="402" spans="1:50" x14ac:dyDescent="0.15">
      <c r="A402">
        <v>1</v>
      </c>
      <c r="B402">
        <v>11</v>
      </c>
      <c r="C402">
        <v>2</v>
      </c>
      <c r="D402">
        <v>2</v>
      </c>
      <c r="E402">
        <v>0</v>
      </c>
      <c r="F402" s="148" t="s">
        <v>83</v>
      </c>
      <c r="G402" s="148" t="s">
        <v>83</v>
      </c>
      <c r="H402">
        <v>30</v>
      </c>
      <c r="I402">
        <v>0</v>
      </c>
      <c r="J402">
        <v>0</v>
      </c>
      <c r="K402">
        <v>0</v>
      </c>
      <c r="L402">
        <v>0</v>
      </c>
      <c r="M402" s="148" t="s">
        <v>83</v>
      </c>
      <c r="N402" s="148" t="s">
        <v>83</v>
      </c>
      <c r="O402" s="148" t="s">
        <v>83</v>
      </c>
      <c r="P402" s="148" t="s">
        <v>83</v>
      </c>
      <c r="Q402" s="148" t="s">
        <v>83</v>
      </c>
      <c r="R402" s="148" t="s">
        <v>899</v>
      </c>
      <c r="S402" s="148" t="s">
        <v>83</v>
      </c>
      <c r="T402">
        <v>0</v>
      </c>
      <c r="U402" s="148" t="s">
        <v>83</v>
      </c>
      <c r="V402" s="148" t="s">
        <v>83</v>
      </c>
      <c r="W402" s="148" t="s">
        <v>83</v>
      </c>
      <c r="X402">
        <v>1</v>
      </c>
      <c r="Y402">
        <v>1</v>
      </c>
      <c r="Z402" s="148" t="s">
        <v>83</v>
      </c>
      <c r="AA402" s="148" t="s">
        <v>83</v>
      </c>
      <c r="AB402" s="148" t="s">
        <v>83</v>
      </c>
      <c r="AC402" s="148" t="s">
        <v>83</v>
      </c>
      <c r="AD402" s="148" t="s">
        <v>83</v>
      </c>
      <c r="AE402">
        <v>0</v>
      </c>
      <c r="AF402" s="148" t="s">
        <v>83</v>
      </c>
      <c r="AG402">
        <v>0</v>
      </c>
      <c r="AH402" s="148" t="s">
        <v>83</v>
      </c>
      <c r="AI402" s="148" t="s">
        <v>83</v>
      </c>
      <c r="AJ402" s="148" t="s">
        <v>83</v>
      </c>
      <c r="AK402" s="148" t="s">
        <v>83</v>
      </c>
      <c r="AL402" s="148" t="s">
        <v>83</v>
      </c>
      <c r="AM402" s="148" t="s">
        <v>83</v>
      </c>
      <c r="AN402" s="148" t="s">
        <v>83</v>
      </c>
      <c r="AO402" s="148" t="s">
        <v>83</v>
      </c>
      <c r="AP402" s="148" t="s">
        <v>83</v>
      </c>
      <c r="AQ402" s="148" t="s">
        <v>83</v>
      </c>
      <c r="AR402" s="148" t="s">
        <v>83</v>
      </c>
      <c r="AS402">
        <v>0</v>
      </c>
      <c r="AT402" s="148" t="s">
        <v>83</v>
      </c>
      <c r="AU402" s="148" t="s">
        <v>83</v>
      </c>
      <c r="AV402">
        <v>0</v>
      </c>
      <c r="AW402">
        <v>0</v>
      </c>
      <c r="AX402" s="148" t="s">
        <v>83</v>
      </c>
    </row>
    <row r="403" spans="1:50" x14ac:dyDescent="0.15">
      <c r="A403">
        <v>1</v>
      </c>
      <c r="B403">
        <v>11</v>
      </c>
      <c r="C403">
        <v>2</v>
      </c>
      <c r="D403">
        <v>3</v>
      </c>
      <c r="E403">
        <v>0</v>
      </c>
      <c r="F403" s="148" t="s">
        <v>83</v>
      </c>
      <c r="G403" s="148" t="s">
        <v>83</v>
      </c>
      <c r="H403">
        <v>190</v>
      </c>
      <c r="I403">
        <v>0</v>
      </c>
      <c r="J403">
        <v>0</v>
      </c>
      <c r="K403">
        <v>0</v>
      </c>
      <c r="L403">
        <v>0</v>
      </c>
      <c r="M403" s="148" t="s">
        <v>83</v>
      </c>
      <c r="N403" s="148" t="s">
        <v>83</v>
      </c>
      <c r="O403" s="148" t="s">
        <v>83</v>
      </c>
      <c r="P403" s="148" t="s">
        <v>83</v>
      </c>
      <c r="Q403" s="148" t="s">
        <v>83</v>
      </c>
      <c r="R403" s="148" t="s">
        <v>678</v>
      </c>
      <c r="S403" s="148" t="s">
        <v>83</v>
      </c>
      <c r="T403">
        <v>0</v>
      </c>
      <c r="U403" s="148" t="s">
        <v>83</v>
      </c>
      <c r="V403" s="148" t="s">
        <v>83</v>
      </c>
      <c r="W403" s="148" t="s">
        <v>83</v>
      </c>
      <c r="X403">
        <v>1</v>
      </c>
      <c r="Y403">
        <v>1</v>
      </c>
      <c r="Z403" s="148" t="s">
        <v>83</v>
      </c>
      <c r="AA403" s="148" t="s">
        <v>83</v>
      </c>
      <c r="AB403" s="148" t="s">
        <v>83</v>
      </c>
      <c r="AC403" s="148" t="s">
        <v>83</v>
      </c>
      <c r="AD403" s="148" t="s">
        <v>83</v>
      </c>
      <c r="AE403">
        <v>0</v>
      </c>
      <c r="AF403" s="148" t="s">
        <v>83</v>
      </c>
      <c r="AG403">
        <v>0</v>
      </c>
      <c r="AH403" s="148" t="s">
        <v>83</v>
      </c>
      <c r="AI403" s="148" t="s">
        <v>83</v>
      </c>
      <c r="AJ403" s="148" t="s">
        <v>83</v>
      </c>
      <c r="AK403" s="148" t="s">
        <v>83</v>
      </c>
      <c r="AL403" s="148" t="s">
        <v>83</v>
      </c>
      <c r="AM403" s="148" t="s">
        <v>83</v>
      </c>
      <c r="AN403" s="148" t="s">
        <v>83</v>
      </c>
      <c r="AO403" s="148" t="s">
        <v>83</v>
      </c>
      <c r="AP403" s="148" t="s">
        <v>83</v>
      </c>
      <c r="AQ403" s="148" t="s">
        <v>83</v>
      </c>
      <c r="AR403" s="148" t="s">
        <v>83</v>
      </c>
      <c r="AS403">
        <v>0</v>
      </c>
      <c r="AT403" s="148" t="s">
        <v>83</v>
      </c>
      <c r="AU403" s="148" t="s">
        <v>83</v>
      </c>
      <c r="AV403">
        <v>0</v>
      </c>
      <c r="AW403">
        <v>0</v>
      </c>
      <c r="AX403" s="148" t="s">
        <v>83</v>
      </c>
    </row>
    <row r="404" spans="1:50" x14ac:dyDescent="0.15">
      <c r="A404">
        <v>1</v>
      </c>
      <c r="B404">
        <v>11</v>
      </c>
      <c r="C404">
        <v>2</v>
      </c>
      <c r="D404">
        <v>4</v>
      </c>
      <c r="E404">
        <v>0</v>
      </c>
      <c r="F404" s="148" t="s">
        <v>83</v>
      </c>
      <c r="G404" s="148" t="s">
        <v>83</v>
      </c>
      <c r="H404">
        <v>214</v>
      </c>
      <c r="I404">
        <v>0</v>
      </c>
      <c r="J404">
        <v>0</v>
      </c>
      <c r="K404">
        <v>0</v>
      </c>
      <c r="L404">
        <v>0</v>
      </c>
      <c r="M404" s="148" t="s">
        <v>83</v>
      </c>
      <c r="N404" s="148" t="s">
        <v>83</v>
      </c>
      <c r="O404" s="148" t="s">
        <v>83</v>
      </c>
      <c r="P404" s="148" t="s">
        <v>83</v>
      </c>
      <c r="Q404" s="148" t="s">
        <v>83</v>
      </c>
      <c r="R404" s="148" t="s">
        <v>900</v>
      </c>
      <c r="S404" s="148" t="s">
        <v>83</v>
      </c>
      <c r="T404">
        <v>0</v>
      </c>
      <c r="U404" s="148" t="s">
        <v>83</v>
      </c>
      <c r="V404" s="148" t="s">
        <v>83</v>
      </c>
      <c r="W404" s="148" t="s">
        <v>83</v>
      </c>
      <c r="X404">
        <v>1</v>
      </c>
      <c r="Y404">
        <v>1</v>
      </c>
      <c r="Z404" s="148" t="s">
        <v>83</v>
      </c>
      <c r="AA404" s="148" t="s">
        <v>83</v>
      </c>
      <c r="AB404" s="148" t="s">
        <v>83</v>
      </c>
      <c r="AC404" s="148" t="s">
        <v>83</v>
      </c>
      <c r="AD404" s="148" t="s">
        <v>83</v>
      </c>
      <c r="AE404">
        <v>0</v>
      </c>
      <c r="AF404" s="148" t="s">
        <v>83</v>
      </c>
      <c r="AG404">
        <v>0</v>
      </c>
      <c r="AH404" s="148" t="s">
        <v>83</v>
      </c>
      <c r="AI404" s="148" t="s">
        <v>83</v>
      </c>
      <c r="AJ404" s="148" t="s">
        <v>83</v>
      </c>
      <c r="AK404" s="148" t="s">
        <v>83</v>
      </c>
      <c r="AL404" s="148" t="s">
        <v>83</v>
      </c>
      <c r="AM404" s="148" t="s">
        <v>83</v>
      </c>
      <c r="AN404" s="148" t="s">
        <v>83</v>
      </c>
      <c r="AO404" s="148" t="s">
        <v>83</v>
      </c>
      <c r="AP404" s="148" t="s">
        <v>83</v>
      </c>
      <c r="AQ404" s="148" t="s">
        <v>83</v>
      </c>
      <c r="AR404" s="148" t="s">
        <v>83</v>
      </c>
      <c r="AS404">
        <v>0</v>
      </c>
      <c r="AT404" s="148" t="s">
        <v>83</v>
      </c>
      <c r="AU404" s="148" t="s">
        <v>83</v>
      </c>
      <c r="AV404">
        <v>0</v>
      </c>
      <c r="AW404">
        <v>0</v>
      </c>
      <c r="AX404" s="148" t="s">
        <v>83</v>
      </c>
    </row>
    <row r="405" spans="1:50" x14ac:dyDescent="0.15">
      <c r="A405">
        <v>1</v>
      </c>
      <c r="B405">
        <v>11</v>
      </c>
      <c r="C405">
        <v>2</v>
      </c>
      <c r="D405">
        <v>5</v>
      </c>
      <c r="E405">
        <v>0</v>
      </c>
      <c r="F405" s="148" t="s">
        <v>83</v>
      </c>
      <c r="G405" s="148" t="s">
        <v>83</v>
      </c>
      <c r="H405">
        <v>213</v>
      </c>
      <c r="I405">
        <v>0</v>
      </c>
      <c r="J405">
        <v>0</v>
      </c>
      <c r="K405">
        <v>0</v>
      </c>
      <c r="L405">
        <v>0</v>
      </c>
      <c r="M405" s="148" t="s">
        <v>83</v>
      </c>
      <c r="N405" s="148" t="s">
        <v>83</v>
      </c>
      <c r="O405" s="148" t="s">
        <v>83</v>
      </c>
      <c r="P405" s="148" t="s">
        <v>83</v>
      </c>
      <c r="Q405" s="148" t="s">
        <v>83</v>
      </c>
      <c r="R405" s="148" t="s">
        <v>901</v>
      </c>
      <c r="S405" s="148" t="s">
        <v>83</v>
      </c>
      <c r="T405">
        <v>0</v>
      </c>
      <c r="U405" s="148" t="s">
        <v>83</v>
      </c>
      <c r="V405" s="148" t="s">
        <v>83</v>
      </c>
      <c r="W405" s="148" t="s">
        <v>83</v>
      </c>
      <c r="X405">
        <v>2</v>
      </c>
      <c r="Y405">
        <v>2</v>
      </c>
      <c r="Z405" s="148" t="s">
        <v>83</v>
      </c>
      <c r="AA405" s="148" t="s">
        <v>83</v>
      </c>
      <c r="AB405" s="148" t="s">
        <v>83</v>
      </c>
      <c r="AC405" s="148" t="s">
        <v>83</v>
      </c>
      <c r="AD405" s="148" t="s">
        <v>83</v>
      </c>
      <c r="AE405">
        <v>0</v>
      </c>
      <c r="AF405" s="148" t="s">
        <v>83</v>
      </c>
      <c r="AG405">
        <v>0</v>
      </c>
      <c r="AH405" s="148" t="s">
        <v>83</v>
      </c>
      <c r="AI405" s="148" t="s">
        <v>83</v>
      </c>
      <c r="AJ405" s="148" t="s">
        <v>83</v>
      </c>
      <c r="AK405" s="148" t="s">
        <v>83</v>
      </c>
      <c r="AL405" s="148" t="s">
        <v>83</v>
      </c>
      <c r="AM405" s="148" t="s">
        <v>83</v>
      </c>
      <c r="AN405" s="148" t="s">
        <v>83</v>
      </c>
      <c r="AO405" s="148" t="s">
        <v>83</v>
      </c>
      <c r="AP405" s="148" t="s">
        <v>83</v>
      </c>
      <c r="AQ405" s="148" t="s">
        <v>83</v>
      </c>
      <c r="AR405" s="148" t="s">
        <v>83</v>
      </c>
      <c r="AS405">
        <v>0</v>
      </c>
      <c r="AT405" s="148" t="s">
        <v>83</v>
      </c>
      <c r="AU405" s="148" t="s">
        <v>83</v>
      </c>
      <c r="AV405">
        <v>0</v>
      </c>
      <c r="AW405">
        <v>0</v>
      </c>
      <c r="AX405" s="148" t="s">
        <v>83</v>
      </c>
    </row>
    <row r="406" spans="1:50" x14ac:dyDescent="0.15">
      <c r="A406">
        <v>1</v>
      </c>
      <c r="B406">
        <v>11</v>
      </c>
      <c r="C406">
        <v>2</v>
      </c>
      <c r="D406">
        <v>6</v>
      </c>
      <c r="E406">
        <v>0</v>
      </c>
      <c r="F406" s="148" t="s">
        <v>83</v>
      </c>
      <c r="G406" s="148" t="s">
        <v>83</v>
      </c>
      <c r="H406">
        <v>219</v>
      </c>
      <c r="I406">
        <v>0</v>
      </c>
      <c r="J406">
        <v>0</v>
      </c>
      <c r="K406">
        <v>0</v>
      </c>
      <c r="L406">
        <v>0</v>
      </c>
      <c r="M406" s="148" t="s">
        <v>83</v>
      </c>
      <c r="N406" s="148" t="s">
        <v>83</v>
      </c>
      <c r="O406" s="148" t="s">
        <v>83</v>
      </c>
      <c r="P406" s="148" t="s">
        <v>83</v>
      </c>
      <c r="Q406" s="148" t="s">
        <v>83</v>
      </c>
      <c r="R406" s="148" t="s">
        <v>902</v>
      </c>
      <c r="S406" s="148" t="s">
        <v>83</v>
      </c>
      <c r="T406">
        <v>0</v>
      </c>
      <c r="U406" s="148" t="s">
        <v>83</v>
      </c>
      <c r="V406" s="148" t="s">
        <v>83</v>
      </c>
      <c r="W406" s="148" t="s">
        <v>83</v>
      </c>
      <c r="X406">
        <v>1</v>
      </c>
      <c r="Y406">
        <v>1</v>
      </c>
      <c r="Z406" s="148" t="s">
        <v>83</v>
      </c>
      <c r="AA406" s="148" t="s">
        <v>83</v>
      </c>
      <c r="AB406" s="148" t="s">
        <v>83</v>
      </c>
      <c r="AC406" s="148" t="s">
        <v>83</v>
      </c>
      <c r="AD406" s="148" t="s">
        <v>83</v>
      </c>
      <c r="AE406">
        <v>0</v>
      </c>
      <c r="AF406" s="148" t="s">
        <v>83</v>
      </c>
      <c r="AG406">
        <v>0</v>
      </c>
      <c r="AH406" s="148" t="s">
        <v>83</v>
      </c>
      <c r="AI406" s="148" t="s">
        <v>83</v>
      </c>
      <c r="AJ406" s="148" t="s">
        <v>83</v>
      </c>
      <c r="AK406" s="148" t="s">
        <v>83</v>
      </c>
      <c r="AL406" s="148" t="s">
        <v>83</v>
      </c>
      <c r="AM406" s="148" t="s">
        <v>83</v>
      </c>
      <c r="AN406" s="148" t="s">
        <v>83</v>
      </c>
      <c r="AO406" s="148" t="s">
        <v>83</v>
      </c>
      <c r="AP406" s="148" t="s">
        <v>83</v>
      </c>
      <c r="AQ406" s="148" t="s">
        <v>83</v>
      </c>
      <c r="AR406" s="148" t="s">
        <v>83</v>
      </c>
      <c r="AS406">
        <v>0</v>
      </c>
      <c r="AT406" s="148" t="s">
        <v>83</v>
      </c>
      <c r="AU406" s="148" t="s">
        <v>83</v>
      </c>
      <c r="AV406">
        <v>0</v>
      </c>
      <c r="AW406">
        <v>0</v>
      </c>
      <c r="AX406" s="148" t="s">
        <v>83</v>
      </c>
    </row>
    <row r="407" spans="1:50" x14ac:dyDescent="0.15">
      <c r="A407">
        <v>1</v>
      </c>
      <c r="B407">
        <v>11</v>
      </c>
      <c r="C407">
        <v>2</v>
      </c>
      <c r="D407">
        <v>7</v>
      </c>
      <c r="E407">
        <v>0</v>
      </c>
      <c r="F407" s="148" t="s">
        <v>83</v>
      </c>
      <c r="G407" s="148" t="s">
        <v>83</v>
      </c>
      <c r="H407">
        <v>150</v>
      </c>
      <c r="I407">
        <v>0</v>
      </c>
      <c r="J407">
        <v>0</v>
      </c>
      <c r="K407">
        <v>0</v>
      </c>
      <c r="L407">
        <v>0</v>
      </c>
      <c r="M407" s="148" t="s">
        <v>83</v>
      </c>
      <c r="N407" s="148" t="s">
        <v>83</v>
      </c>
      <c r="O407" s="148" t="s">
        <v>83</v>
      </c>
      <c r="P407" s="148" t="s">
        <v>83</v>
      </c>
      <c r="Q407" s="148" t="s">
        <v>83</v>
      </c>
      <c r="R407" s="148" t="s">
        <v>903</v>
      </c>
      <c r="S407" s="148" t="s">
        <v>83</v>
      </c>
      <c r="T407">
        <v>0</v>
      </c>
      <c r="U407" s="148" t="s">
        <v>83</v>
      </c>
      <c r="V407" s="148" t="s">
        <v>83</v>
      </c>
      <c r="W407" s="148" t="s">
        <v>83</v>
      </c>
      <c r="X407">
        <v>1</v>
      </c>
      <c r="Y407">
        <v>1</v>
      </c>
      <c r="Z407" s="148" t="s">
        <v>83</v>
      </c>
      <c r="AA407" s="148" t="s">
        <v>83</v>
      </c>
      <c r="AB407" s="148" t="s">
        <v>83</v>
      </c>
      <c r="AC407" s="148" t="s">
        <v>83</v>
      </c>
      <c r="AD407" s="148" t="s">
        <v>83</v>
      </c>
      <c r="AE407">
        <v>0</v>
      </c>
      <c r="AF407" s="148" t="s">
        <v>83</v>
      </c>
      <c r="AG407">
        <v>0</v>
      </c>
      <c r="AH407" s="148" t="s">
        <v>83</v>
      </c>
      <c r="AI407" s="148" t="s">
        <v>83</v>
      </c>
      <c r="AJ407" s="148" t="s">
        <v>83</v>
      </c>
      <c r="AK407" s="148" t="s">
        <v>83</v>
      </c>
      <c r="AL407" s="148" t="s">
        <v>83</v>
      </c>
      <c r="AM407" s="148" t="s">
        <v>83</v>
      </c>
      <c r="AN407" s="148" t="s">
        <v>83</v>
      </c>
      <c r="AO407" s="148" t="s">
        <v>83</v>
      </c>
      <c r="AP407" s="148" t="s">
        <v>83</v>
      </c>
      <c r="AQ407" s="148" t="s">
        <v>83</v>
      </c>
      <c r="AR407" s="148" t="s">
        <v>83</v>
      </c>
      <c r="AS407">
        <v>0</v>
      </c>
      <c r="AT407" s="148" t="s">
        <v>83</v>
      </c>
      <c r="AU407" s="148" t="s">
        <v>83</v>
      </c>
      <c r="AV407">
        <v>0</v>
      </c>
      <c r="AW407">
        <v>0</v>
      </c>
      <c r="AX407" s="148" t="s">
        <v>83</v>
      </c>
    </row>
    <row r="408" spans="1:50" x14ac:dyDescent="0.15">
      <c r="A408">
        <v>1</v>
      </c>
      <c r="B408">
        <v>11</v>
      </c>
      <c r="C408">
        <v>3</v>
      </c>
      <c r="D408">
        <v>1</v>
      </c>
      <c r="E408">
        <v>0</v>
      </c>
      <c r="F408" s="148" t="s">
        <v>83</v>
      </c>
      <c r="G408" s="148" t="s">
        <v>83</v>
      </c>
      <c r="H408">
        <v>268</v>
      </c>
      <c r="I408">
        <v>0</v>
      </c>
      <c r="J408">
        <v>0</v>
      </c>
      <c r="K408">
        <v>0</v>
      </c>
      <c r="L408">
        <v>0</v>
      </c>
      <c r="M408" s="148" t="s">
        <v>83</v>
      </c>
      <c r="N408" s="148" t="s">
        <v>83</v>
      </c>
      <c r="O408" s="148" t="s">
        <v>83</v>
      </c>
      <c r="P408" s="148" t="s">
        <v>83</v>
      </c>
      <c r="Q408" s="148" t="s">
        <v>83</v>
      </c>
      <c r="R408" s="148" t="s">
        <v>904</v>
      </c>
      <c r="S408" s="148" t="s">
        <v>83</v>
      </c>
      <c r="T408">
        <v>0</v>
      </c>
      <c r="U408" s="148" t="s">
        <v>83</v>
      </c>
      <c r="V408" s="148" t="s">
        <v>83</v>
      </c>
      <c r="W408" s="148" t="s">
        <v>83</v>
      </c>
      <c r="X408">
        <v>1</v>
      </c>
      <c r="Y408">
        <v>1</v>
      </c>
      <c r="Z408" s="148" t="s">
        <v>83</v>
      </c>
      <c r="AA408" s="148" t="s">
        <v>83</v>
      </c>
      <c r="AB408" s="148" t="s">
        <v>83</v>
      </c>
      <c r="AC408" s="148" t="s">
        <v>83</v>
      </c>
      <c r="AD408" s="148" t="s">
        <v>83</v>
      </c>
      <c r="AE408">
        <v>0</v>
      </c>
      <c r="AF408" s="148" t="s">
        <v>83</v>
      </c>
      <c r="AG408">
        <v>0</v>
      </c>
      <c r="AH408" s="148" t="s">
        <v>83</v>
      </c>
      <c r="AI408" s="148" t="s">
        <v>83</v>
      </c>
      <c r="AJ408" s="148" t="s">
        <v>83</v>
      </c>
      <c r="AK408" s="148" t="s">
        <v>83</v>
      </c>
      <c r="AL408" s="148" t="s">
        <v>83</v>
      </c>
      <c r="AM408" s="148" t="s">
        <v>83</v>
      </c>
      <c r="AN408" s="148" t="s">
        <v>83</v>
      </c>
      <c r="AO408" s="148" t="s">
        <v>83</v>
      </c>
      <c r="AP408" s="148" t="s">
        <v>83</v>
      </c>
      <c r="AQ408" s="148" t="s">
        <v>83</v>
      </c>
      <c r="AR408" s="148" t="s">
        <v>83</v>
      </c>
      <c r="AS408">
        <v>0</v>
      </c>
      <c r="AT408" s="148" t="s">
        <v>83</v>
      </c>
      <c r="AU408" s="148" t="s">
        <v>83</v>
      </c>
      <c r="AV408">
        <v>0</v>
      </c>
      <c r="AW408">
        <v>0</v>
      </c>
      <c r="AX408" s="148" t="s">
        <v>83</v>
      </c>
    </row>
    <row r="409" spans="1:50" x14ac:dyDescent="0.15">
      <c r="A409">
        <v>1</v>
      </c>
      <c r="B409">
        <v>11</v>
      </c>
      <c r="C409">
        <v>3</v>
      </c>
      <c r="D409">
        <v>2</v>
      </c>
      <c r="E409">
        <v>0</v>
      </c>
      <c r="F409" s="148" t="s">
        <v>83</v>
      </c>
      <c r="G409" s="148" t="s">
        <v>83</v>
      </c>
      <c r="H409">
        <v>28</v>
      </c>
      <c r="I409">
        <v>0</v>
      </c>
      <c r="J409">
        <v>0</v>
      </c>
      <c r="K409">
        <v>0</v>
      </c>
      <c r="L409">
        <v>0</v>
      </c>
      <c r="M409" s="148" t="s">
        <v>83</v>
      </c>
      <c r="N409" s="148" t="s">
        <v>83</v>
      </c>
      <c r="O409" s="148" t="s">
        <v>83</v>
      </c>
      <c r="P409" s="148" t="s">
        <v>83</v>
      </c>
      <c r="Q409" s="148" t="s">
        <v>83</v>
      </c>
      <c r="R409" s="148" t="s">
        <v>905</v>
      </c>
      <c r="S409" s="148" t="s">
        <v>83</v>
      </c>
      <c r="T409">
        <v>0</v>
      </c>
      <c r="U409" s="148" t="s">
        <v>83</v>
      </c>
      <c r="V409" s="148" t="s">
        <v>83</v>
      </c>
      <c r="W409" s="148" t="s">
        <v>83</v>
      </c>
      <c r="X409">
        <v>1</v>
      </c>
      <c r="Y409">
        <v>1</v>
      </c>
      <c r="Z409" s="148" t="s">
        <v>83</v>
      </c>
      <c r="AA409" s="148" t="s">
        <v>83</v>
      </c>
      <c r="AB409" s="148" t="s">
        <v>83</v>
      </c>
      <c r="AC409" s="148" t="s">
        <v>83</v>
      </c>
      <c r="AD409" s="148" t="s">
        <v>83</v>
      </c>
      <c r="AE409">
        <v>0</v>
      </c>
      <c r="AF409" s="148" t="s">
        <v>83</v>
      </c>
      <c r="AG409">
        <v>0</v>
      </c>
      <c r="AH409" s="148" t="s">
        <v>83</v>
      </c>
      <c r="AI409" s="148" t="s">
        <v>83</v>
      </c>
      <c r="AJ409" s="148" t="s">
        <v>83</v>
      </c>
      <c r="AK409" s="148" t="s">
        <v>83</v>
      </c>
      <c r="AL409" s="148" t="s">
        <v>83</v>
      </c>
      <c r="AM409" s="148" t="s">
        <v>83</v>
      </c>
      <c r="AN409" s="148" t="s">
        <v>83</v>
      </c>
      <c r="AO409" s="148" t="s">
        <v>83</v>
      </c>
      <c r="AP409" s="148" t="s">
        <v>83</v>
      </c>
      <c r="AQ409" s="148" t="s">
        <v>83</v>
      </c>
      <c r="AR409" s="148" t="s">
        <v>83</v>
      </c>
      <c r="AS409">
        <v>0</v>
      </c>
      <c r="AT409" s="148" t="s">
        <v>83</v>
      </c>
      <c r="AU409" s="148" t="s">
        <v>83</v>
      </c>
      <c r="AV409">
        <v>0</v>
      </c>
      <c r="AW409">
        <v>0</v>
      </c>
      <c r="AX409" s="148" t="s">
        <v>83</v>
      </c>
    </row>
    <row r="410" spans="1:50" x14ac:dyDescent="0.15">
      <c r="A410">
        <v>1</v>
      </c>
      <c r="B410">
        <v>11</v>
      </c>
      <c r="C410">
        <v>3</v>
      </c>
      <c r="D410">
        <v>3</v>
      </c>
      <c r="E410">
        <v>0</v>
      </c>
      <c r="F410" s="148" t="s">
        <v>83</v>
      </c>
      <c r="G410" s="148" t="s">
        <v>83</v>
      </c>
      <c r="H410">
        <v>266</v>
      </c>
      <c r="I410">
        <v>0</v>
      </c>
      <c r="J410">
        <v>0</v>
      </c>
      <c r="K410">
        <v>0</v>
      </c>
      <c r="L410">
        <v>0</v>
      </c>
      <c r="M410" s="148" t="s">
        <v>83</v>
      </c>
      <c r="N410" s="148" t="s">
        <v>83</v>
      </c>
      <c r="O410" s="148" t="s">
        <v>83</v>
      </c>
      <c r="P410" s="148" t="s">
        <v>83</v>
      </c>
      <c r="Q410" s="148" t="s">
        <v>83</v>
      </c>
      <c r="R410" s="148" t="s">
        <v>906</v>
      </c>
      <c r="S410" s="148" t="s">
        <v>83</v>
      </c>
      <c r="T410">
        <v>0</v>
      </c>
      <c r="U410" s="148" t="s">
        <v>83</v>
      </c>
      <c r="V410" s="148" t="s">
        <v>83</v>
      </c>
      <c r="W410" s="148" t="s">
        <v>83</v>
      </c>
      <c r="X410">
        <v>3</v>
      </c>
      <c r="Y410">
        <v>3</v>
      </c>
      <c r="Z410" s="148" t="s">
        <v>83</v>
      </c>
      <c r="AA410" s="148" t="s">
        <v>83</v>
      </c>
      <c r="AB410" s="148" t="s">
        <v>83</v>
      </c>
      <c r="AC410" s="148" t="s">
        <v>83</v>
      </c>
      <c r="AD410" s="148" t="s">
        <v>83</v>
      </c>
      <c r="AE410">
        <v>0</v>
      </c>
      <c r="AF410" s="148" t="s">
        <v>83</v>
      </c>
      <c r="AG410">
        <v>0</v>
      </c>
      <c r="AH410" s="148" t="s">
        <v>83</v>
      </c>
      <c r="AI410" s="148" t="s">
        <v>83</v>
      </c>
      <c r="AJ410" s="148" t="s">
        <v>83</v>
      </c>
      <c r="AK410" s="148" t="s">
        <v>83</v>
      </c>
      <c r="AL410" s="148" t="s">
        <v>83</v>
      </c>
      <c r="AM410" s="148" t="s">
        <v>83</v>
      </c>
      <c r="AN410" s="148" t="s">
        <v>83</v>
      </c>
      <c r="AO410" s="148" t="s">
        <v>83</v>
      </c>
      <c r="AP410" s="148" t="s">
        <v>83</v>
      </c>
      <c r="AQ410" s="148" t="s">
        <v>83</v>
      </c>
      <c r="AR410" s="148" t="s">
        <v>83</v>
      </c>
      <c r="AS410">
        <v>0</v>
      </c>
      <c r="AT410" s="148" t="s">
        <v>83</v>
      </c>
      <c r="AU410" s="148" t="s">
        <v>83</v>
      </c>
      <c r="AV410">
        <v>0</v>
      </c>
      <c r="AW410">
        <v>0</v>
      </c>
      <c r="AX410" s="148" t="s">
        <v>83</v>
      </c>
    </row>
    <row r="411" spans="1:50" x14ac:dyDescent="0.15">
      <c r="A411">
        <v>1</v>
      </c>
      <c r="B411">
        <v>11</v>
      </c>
      <c r="C411">
        <v>3</v>
      </c>
      <c r="D411">
        <v>4</v>
      </c>
      <c r="E411">
        <v>0</v>
      </c>
      <c r="F411" s="148" t="s">
        <v>83</v>
      </c>
      <c r="G411" s="148" t="s">
        <v>83</v>
      </c>
      <c r="H411">
        <v>217</v>
      </c>
      <c r="I411">
        <v>0</v>
      </c>
      <c r="J411">
        <v>0</v>
      </c>
      <c r="K411">
        <v>0</v>
      </c>
      <c r="L411">
        <v>0</v>
      </c>
      <c r="M411" s="148" t="s">
        <v>83</v>
      </c>
      <c r="N411" s="148" t="s">
        <v>83</v>
      </c>
      <c r="O411" s="148" t="s">
        <v>83</v>
      </c>
      <c r="P411" s="148" t="s">
        <v>83</v>
      </c>
      <c r="Q411" s="148" t="s">
        <v>83</v>
      </c>
      <c r="R411" s="148" t="s">
        <v>907</v>
      </c>
      <c r="S411" s="148" t="s">
        <v>83</v>
      </c>
      <c r="T411">
        <v>0</v>
      </c>
      <c r="U411" s="148" t="s">
        <v>83</v>
      </c>
      <c r="V411" s="148" t="s">
        <v>83</v>
      </c>
      <c r="W411" s="148" t="s">
        <v>83</v>
      </c>
      <c r="X411">
        <v>1</v>
      </c>
      <c r="Y411">
        <v>1</v>
      </c>
      <c r="Z411" s="148" t="s">
        <v>83</v>
      </c>
      <c r="AA411" s="148" t="s">
        <v>83</v>
      </c>
      <c r="AB411" s="148" t="s">
        <v>83</v>
      </c>
      <c r="AC411" s="148" t="s">
        <v>83</v>
      </c>
      <c r="AD411" s="148" t="s">
        <v>83</v>
      </c>
      <c r="AE411">
        <v>0</v>
      </c>
      <c r="AF411" s="148" t="s">
        <v>83</v>
      </c>
      <c r="AG411">
        <v>0</v>
      </c>
      <c r="AH411" s="148" t="s">
        <v>83</v>
      </c>
      <c r="AI411" s="148" t="s">
        <v>83</v>
      </c>
      <c r="AJ411" s="148" t="s">
        <v>83</v>
      </c>
      <c r="AK411" s="148" t="s">
        <v>83</v>
      </c>
      <c r="AL411" s="148" t="s">
        <v>83</v>
      </c>
      <c r="AM411" s="148" t="s">
        <v>83</v>
      </c>
      <c r="AN411" s="148" t="s">
        <v>83</v>
      </c>
      <c r="AO411" s="148" t="s">
        <v>83</v>
      </c>
      <c r="AP411" s="148" t="s">
        <v>83</v>
      </c>
      <c r="AQ411" s="148" t="s">
        <v>83</v>
      </c>
      <c r="AR411" s="148" t="s">
        <v>83</v>
      </c>
      <c r="AS411">
        <v>0</v>
      </c>
      <c r="AT411" s="148" t="s">
        <v>83</v>
      </c>
      <c r="AU411" s="148" t="s">
        <v>83</v>
      </c>
      <c r="AV411">
        <v>0</v>
      </c>
      <c r="AW411">
        <v>0</v>
      </c>
      <c r="AX411" s="148" t="s">
        <v>83</v>
      </c>
    </row>
    <row r="412" spans="1:50" x14ac:dyDescent="0.15">
      <c r="A412">
        <v>1</v>
      </c>
      <c r="B412">
        <v>11</v>
      </c>
      <c r="C412">
        <v>3</v>
      </c>
      <c r="D412">
        <v>5</v>
      </c>
      <c r="E412">
        <v>0</v>
      </c>
      <c r="F412" s="148" t="s">
        <v>83</v>
      </c>
      <c r="G412" s="148" t="s">
        <v>83</v>
      </c>
      <c r="H412">
        <v>65</v>
      </c>
      <c r="I412">
        <v>0</v>
      </c>
      <c r="J412">
        <v>0</v>
      </c>
      <c r="K412">
        <v>0</v>
      </c>
      <c r="L412">
        <v>0</v>
      </c>
      <c r="M412" s="148" t="s">
        <v>83</v>
      </c>
      <c r="N412" s="148" t="s">
        <v>83</v>
      </c>
      <c r="O412" s="148" t="s">
        <v>83</v>
      </c>
      <c r="P412" s="148" t="s">
        <v>83</v>
      </c>
      <c r="Q412" s="148" t="s">
        <v>83</v>
      </c>
      <c r="R412" s="148" t="s">
        <v>908</v>
      </c>
      <c r="S412" s="148" t="s">
        <v>83</v>
      </c>
      <c r="T412">
        <v>0</v>
      </c>
      <c r="U412" s="148" t="s">
        <v>83</v>
      </c>
      <c r="V412" s="148" t="s">
        <v>83</v>
      </c>
      <c r="W412" s="148" t="s">
        <v>83</v>
      </c>
      <c r="X412">
        <v>2</v>
      </c>
      <c r="Y412">
        <v>2</v>
      </c>
      <c r="Z412" s="148" t="s">
        <v>83</v>
      </c>
      <c r="AA412" s="148" t="s">
        <v>83</v>
      </c>
      <c r="AB412" s="148" t="s">
        <v>83</v>
      </c>
      <c r="AC412" s="148" t="s">
        <v>83</v>
      </c>
      <c r="AD412" s="148" t="s">
        <v>83</v>
      </c>
      <c r="AE412">
        <v>0</v>
      </c>
      <c r="AF412" s="148" t="s">
        <v>83</v>
      </c>
      <c r="AG412">
        <v>0</v>
      </c>
      <c r="AH412" s="148" t="s">
        <v>83</v>
      </c>
      <c r="AI412" s="148" t="s">
        <v>83</v>
      </c>
      <c r="AJ412" s="148" t="s">
        <v>83</v>
      </c>
      <c r="AK412" s="148" t="s">
        <v>83</v>
      </c>
      <c r="AL412" s="148" t="s">
        <v>83</v>
      </c>
      <c r="AM412" s="148" t="s">
        <v>83</v>
      </c>
      <c r="AN412" s="148" t="s">
        <v>83</v>
      </c>
      <c r="AO412" s="148" t="s">
        <v>83</v>
      </c>
      <c r="AP412" s="148" t="s">
        <v>83</v>
      </c>
      <c r="AQ412" s="148" t="s">
        <v>83</v>
      </c>
      <c r="AR412" s="148" t="s">
        <v>83</v>
      </c>
      <c r="AS412">
        <v>0</v>
      </c>
      <c r="AT412" s="148" t="s">
        <v>83</v>
      </c>
      <c r="AU412" s="148" t="s">
        <v>83</v>
      </c>
      <c r="AV412">
        <v>0</v>
      </c>
      <c r="AW412">
        <v>0</v>
      </c>
      <c r="AX412" s="148" t="s">
        <v>83</v>
      </c>
    </row>
    <row r="413" spans="1:50" x14ac:dyDescent="0.15">
      <c r="A413">
        <v>1</v>
      </c>
      <c r="B413">
        <v>11</v>
      </c>
      <c r="C413">
        <v>3</v>
      </c>
      <c r="D413">
        <v>6</v>
      </c>
      <c r="E413">
        <v>0</v>
      </c>
      <c r="F413" s="148" t="s">
        <v>83</v>
      </c>
      <c r="G413" s="148" t="s">
        <v>83</v>
      </c>
      <c r="H413">
        <v>22</v>
      </c>
      <c r="I413">
        <v>0</v>
      </c>
      <c r="J413">
        <v>0</v>
      </c>
      <c r="K413">
        <v>0</v>
      </c>
      <c r="L413">
        <v>0</v>
      </c>
      <c r="M413" s="148" t="s">
        <v>83</v>
      </c>
      <c r="N413" s="148" t="s">
        <v>83</v>
      </c>
      <c r="O413" s="148" t="s">
        <v>83</v>
      </c>
      <c r="P413" s="148" t="s">
        <v>83</v>
      </c>
      <c r="Q413" s="148" t="s">
        <v>83</v>
      </c>
      <c r="R413" s="148" t="s">
        <v>909</v>
      </c>
      <c r="S413" s="148" t="s">
        <v>83</v>
      </c>
      <c r="T413">
        <v>0</v>
      </c>
      <c r="U413" s="148" t="s">
        <v>83</v>
      </c>
      <c r="V413" s="148" t="s">
        <v>83</v>
      </c>
      <c r="W413" s="148" t="s">
        <v>83</v>
      </c>
      <c r="X413">
        <v>3</v>
      </c>
      <c r="Y413">
        <v>3</v>
      </c>
      <c r="Z413" s="148" t="s">
        <v>83</v>
      </c>
      <c r="AA413" s="148" t="s">
        <v>83</v>
      </c>
      <c r="AB413" s="148" t="s">
        <v>83</v>
      </c>
      <c r="AC413" s="148" t="s">
        <v>83</v>
      </c>
      <c r="AD413" s="148" t="s">
        <v>83</v>
      </c>
      <c r="AE413">
        <v>0</v>
      </c>
      <c r="AF413" s="148" t="s">
        <v>83</v>
      </c>
      <c r="AG413">
        <v>0</v>
      </c>
      <c r="AH413" s="148" t="s">
        <v>83</v>
      </c>
      <c r="AI413" s="148" t="s">
        <v>83</v>
      </c>
      <c r="AJ413" s="148" t="s">
        <v>83</v>
      </c>
      <c r="AK413" s="148" t="s">
        <v>83</v>
      </c>
      <c r="AL413" s="148" t="s">
        <v>83</v>
      </c>
      <c r="AM413" s="148" t="s">
        <v>83</v>
      </c>
      <c r="AN413" s="148" t="s">
        <v>83</v>
      </c>
      <c r="AO413" s="148" t="s">
        <v>83</v>
      </c>
      <c r="AP413" s="148" t="s">
        <v>83</v>
      </c>
      <c r="AQ413" s="148" t="s">
        <v>83</v>
      </c>
      <c r="AR413" s="148" t="s">
        <v>83</v>
      </c>
      <c r="AS413">
        <v>0</v>
      </c>
      <c r="AT413" s="148" t="s">
        <v>83</v>
      </c>
      <c r="AU413" s="148" t="s">
        <v>83</v>
      </c>
      <c r="AV413">
        <v>0</v>
      </c>
      <c r="AW413">
        <v>0</v>
      </c>
      <c r="AX413" s="148" t="s">
        <v>83</v>
      </c>
    </row>
    <row r="414" spans="1:50" x14ac:dyDescent="0.15">
      <c r="A414">
        <v>1</v>
      </c>
      <c r="B414">
        <v>11</v>
      </c>
      <c r="C414">
        <v>3</v>
      </c>
      <c r="D414">
        <v>7</v>
      </c>
      <c r="E414">
        <v>0</v>
      </c>
      <c r="F414" s="148" t="s">
        <v>83</v>
      </c>
      <c r="G414" s="148" t="s">
        <v>83</v>
      </c>
      <c r="H414">
        <v>26</v>
      </c>
      <c r="I414">
        <v>0</v>
      </c>
      <c r="J414">
        <v>0</v>
      </c>
      <c r="K414">
        <v>0</v>
      </c>
      <c r="L414">
        <v>0</v>
      </c>
      <c r="M414" s="148" t="s">
        <v>83</v>
      </c>
      <c r="N414" s="148" t="s">
        <v>83</v>
      </c>
      <c r="O414" s="148" t="s">
        <v>83</v>
      </c>
      <c r="P414" s="148" t="s">
        <v>83</v>
      </c>
      <c r="Q414" s="148" t="s">
        <v>83</v>
      </c>
      <c r="R414" s="148" t="s">
        <v>871</v>
      </c>
      <c r="S414" s="148" t="s">
        <v>83</v>
      </c>
      <c r="T414">
        <v>0</v>
      </c>
      <c r="U414" s="148" t="s">
        <v>83</v>
      </c>
      <c r="V414" s="148" t="s">
        <v>83</v>
      </c>
      <c r="W414" s="148" t="s">
        <v>83</v>
      </c>
      <c r="X414">
        <v>2</v>
      </c>
      <c r="Y414">
        <v>2</v>
      </c>
      <c r="Z414" s="148" t="s">
        <v>83</v>
      </c>
      <c r="AA414" s="148" t="s">
        <v>83</v>
      </c>
      <c r="AB414" s="148" t="s">
        <v>83</v>
      </c>
      <c r="AC414" s="148" t="s">
        <v>83</v>
      </c>
      <c r="AD414" s="148" t="s">
        <v>83</v>
      </c>
      <c r="AE414">
        <v>0</v>
      </c>
      <c r="AF414" s="148" t="s">
        <v>83</v>
      </c>
      <c r="AG414">
        <v>0</v>
      </c>
      <c r="AH414" s="148" t="s">
        <v>83</v>
      </c>
      <c r="AI414" s="148" t="s">
        <v>83</v>
      </c>
      <c r="AJ414" s="148" t="s">
        <v>83</v>
      </c>
      <c r="AK414" s="148" t="s">
        <v>83</v>
      </c>
      <c r="AL414" s="148" t="s">
        <v>83</v>
      </c>
      <c r="AM414" s="148" t="s">
        <v>83</v>
      </c>
      <c r="AN414" s="148" t="s">
        <v>83</v>
      </c>
      <c r="AO414" s="148" t="s">
        <v>83</v>
      </c>
      <c r="AP414" s="148" t="s">
        <v>83</v>
      </c>
      <c r="AQ414" s="148" t="s">
        <v>83</v>
      </c>
      <c r="AR414" s="148" t="s">
        <v>83</v>
      </c>
      <c r="AS414">
        <v>0</v>
      </c>
      <c r="AT414" s="148" t="s">
        <v>83</v>
      </c>
      <c r="AU414" s="148" t="s">
        <v>83</v>
      </c>
      <c r="AV414">
        <v>0</v>
      </c>
      <c r="AW414">
        <v>0</v>
      </c>
      <c r="AX414" s="148" t="s">
        <v>83</v>
      </c>
    </row>
    <row r="415" spans="1:50" x14ac:dyDescent="0.15">
      <c r="A415">
        <v>1</v>
      </c>
      <c r="B415">
        <v>11</v>
      </c>
      <c r="C415">
        <v>4</v>
      </c>
      <c r="D415">
        <v>1</v>
      </c>
      <c r="E415">
        <v>0</v>
      </c>
      <c r="F415" s="148" t="s">
        <v>83</v>
      </c>
      <c r="G415" s="148" t="s">
        <v>83</v>
      </c>
      <c r="H415">
        <v>23</v>
      </c>
      <c r="I415">
        <v>0</v>
      </c>
      <c r="J415">
        <v>0</v>
      </c>
      <c r="K415">
        <v>0</v>
      </c>
      <c r="L415">
        <v>0</v>
      </c>
      <c r="M415" s="148" t="s">
        <v>83</v>
      </c>
      <c r="N415" s="148" t="s">
        <v>83</v>
      </c>
      <c r="O415" s="148" t="s">
        <v>83</v>
      </c>
      <c r="P415" s="148" t="s">
        <v>83</v>
      </c>
      <c r="Q415" s="148" t="s">
        <v>83</v>
      </c>
      <c r="R415" s="148" t="s">
        <v>910</v>
      </c>
      <c r="S415" s="148" t="s">
        <v>83</v>
      </c>
      <c r="T415">
        <v>0</v>
      </c>
      <c r="U415" s="148" t="s">
        <v>83</v>
      </c>
      <c r="V415" s="148" t="s">
        <v>83</v>
      </c>
      <c r="W415" s="148" t="s">
        <v>83</v>
      </c>
      <c r="X415">
        <v>3</v>
      </c>
      <c r="Y415">
        <v>3</v>
      </c>
      <c r="Z415" s="148" t="s">
        <v>83</v>
      </c>
      <c r="AA415" s="148" t="s">
        <v>83</v>
      </c>
      <c r="AB415" s="148" t="s">
        <v>83</v>
      </c>
      <c r="AC415" s="148" t="s">
        <v>83</v>
      </c>
      <c r="AD415" s="148" t="s">
        <v>83</v>
      </c>
      <c r="AE415">
        <v>0</v>
      </c>
      <c r="AF415" s="148" t="s">
        <v>83</v>
      </c>
      <c r="AG415">
        <v>0</v>
      </c>
      <c r="AH415" s="148" t="s">
        <v>83</v>
      </c>
      <c r="AI415" s="148" t="s">
        <v>83</v>
      </c>
      <c r="AJ415" s="148" t="s">
        <v>83</v>
      </c>
      <c r="AK415" s="148" t="s">
        <v>83</v>
      </c>
      <c r="AL415" s="148" t="s">
        <v>83</v>
      </c>
      <c r="AM415" s="148" t="s">
        <v>83</v>
      </c>
      <c r="AN415" s="148" t="s">
        <v>83</v>
      </c>
      <c r="AO415" s="148" t="s">
        <v>83</v>
      </c>
      <c r="AP415" s="148" t="s">
        <v>83</v>
      </c>
      <c r="AQ415" s="148" t="s">
        <v>83</v>
      </c>
      <c r="AR415" s="148" t="s">
        <v>83</v>
      </c>
      <c r="AS415">
        <v>0</v>
      </c>
      <c r="AT415" s="148" t="s">
        <v>83</v>
      </c>
      <c r="AU415" s="148" t="s">
        <v>83</v>
      </c>
      <c r="AV415">
        <v>0</v>
      </c>
      <c r="AW415">
        <v>0</v>
      </c>
      <c r="AX415" s="148" t="s">
        <v>83</v>
      </c>
    </row>
    <row r="416" spans="1:50" x14ac:dyDescent="0.15">
      <c r="A416">
        <v>1</v>
      </c>
      <c r="B416">
        <v>11</v>
      </c>
      <c r="C416">
        <v>4</v>
      </c>
      <c r="D416">
        <v>2</v>
      </c>
      <c r="E416">
        <v>0</v>
      </c>
      <c r="F416" s="148" t="s">
        <v>83</v>
      </c>
      <c r="G416" s="148" t="s">
        <v>83</v>
      </c>
      <c r="H416">
        <v>296</v>
      </c>
      <c r="I416">
        <v>0</v>
      </c>
      <c r="J416">
        <v>0</v>
      </c>
      <c r="K416">
        <v>0</v>
      </c>
      <c r="L416">
        <v>0</v>
      </c>
      <c r="M416" s="148" t="s">
        <v>83</v>
      </c>
      <c r="N416" s="148" t="s">
        <v>83</v>
      </c>
      <c r="O416" s="148" t="s">
        <v>83</v>
      </c>
      <c r="P416" s="148" t="s">
        <v>83</v>
      </c>
      <c r="Q416" s="148" t="s">
        <v>83</v>
      </c>
      <c r="R416" s="148" t="s">
        <v>597</v>
      </c>
      <c r="S416" s="148" t="s">
        <v>83</v>
      </c>
      <c r="T416">
        <v>0</v>
      </c>
      <c r="U416" s="148" t="s">
        <v>83</v>
      </c>
      <c r="V416" s="148" t="s">
        <v>83</v>
      </c>
      <c r="W416" s="148" t="s">
        <v>83</v>
      </c>
      <c r="X416">
        <v>3</v>
      </c>
      <c r="Y416">
        <v>3</v>
      </c>
      <c r="Z416" s="148" t="s">
        <v>83</v>
      </c>
      <c r="AA416" s="148" t="s">
        <v>83</v>
      </c>
      <c r="AB416" s="148" t="s">
        <v>83</v>
      </c>
      <c r="AC416" s="148" t="s">
        <v>83</v>
      </c>
      <c r="AD416" s="148" t="s">
        <v>83</v>
      </c>
      <c r="AE416">
        <v>0</v>
      </c>
      <c r="AF416" s="148" t="s">
        <v>83</v>
      </c>
      <c r="AG416">
        <v>0</v>
      </c>
      <c r="AH416" s="148" t="s">
        <v>83</v>
      </c>
      <c r="AI416" s="148" t="s">
        <v>83</v>
      </c>
      <c r="AJ416" s="148" t="s">
        <v>83</v>
      </c>
      <c r="AK416" s="148" t="s">
        <v>83</v>
      </c>
      <c r="AL416" s="148" t="s">
        <v>83</v>
      </c>
      <c r="AM416" s="148" t="s">
        <v>83</v>
      </c>
      <c r="AN416" s="148" t="s">
        <v>83</v>
      </c>
      <c r="AO416" s="148" t="s">
        <v>83</v>
      </c>
      <c r="AP416" s="148" t="s">
        <v>83</v>
      </c>
      <c r="AQ416" s="148" t="s">
        <v>83</v>
      </c>
      <c r="AR416" s="148" t="s">
        <v>83</v>
      </c>
      <c r="AS416">
        <v>0</v>
      </c>
      <c r="AT416" s="148" t="s">
        <v>83</v>
      </c>
      <c r="AU416" s="148" t="s">
        <v>83</v>
      </c>
      <c r="AV416">
        <v>0</v>
      </c>
      <c r="AW416">
        <v>0</v>
      </c>
      <c r="AX416" s="148" t="s">
        <v>83</v>
      </c>
    </row>
    <row r="417" spans="1:50" x14ac:dyDescent="0.15">
      <c r="A417">
        <v>1</v>
      </c>
      <c r="B417">
        <v>11</v>
      </c>
      <c r="C417">
        <v>4</v>
      </c>
      <c r="D417">
        <v>3</v>
      </c>
      <c r="E417">
        <v>0</v>
      </c>
      <c r="F417" s="148" t="s">
        <v>83</v>
      </c>
      <c r="G417" s="148" t="s">
        <v>83</v>
      </c>
      <c r="H417">
        <v>347</v>
      </c>
      <c r="I417">
        <v>0</v>
      </c>
      <c r="J417">
        <v>0</v>
      </c>
      <c r="K417">
        <v>0</v>
      </c>
      <c r="L417">
        <v>0</v>
      </c>
      <c r="M417" s="148" t="s">
        <v>83</v>
      </c>
      <c r="N417" s="148" t="s">
        <v>83</v>
      </c>
      <c r="O417" s="148" t="s">
        <v>83</v>
      </c>
      <c r="P417" s="148" t="s">
        <v>83</v>
      </c>
      <c r="Q417" s="148" t="s">
        <v>83</v>
      </c>
      <c r="R417" s="148" t="s">
        <v>911</v>
      </c>
      <c r="S417" s="148" t="s">
        <v>83</v>
      </c>
      <c r="T417">
        <v>0</v>
      </c>
      <c r="U417" s="148" t="s">
        <v>83</v>
      </c>
      <c r="V417" s="148" t="s">
        <v>83</v>
      </c>
      <c r="W417" s="148" t="s">
        <v>83</v>
      </c>
      <c r="X417">
        <v>5</v>
      </c>
      <c r="Y417">
        <v>5</v>
      </c>
      <c r="Z417" s="148" t="s">
        <v>83</v>
      </c>
      <c r="AA417" s="148" t="s">
        <v>83</v>
      </c>
      <c r="AB417" s="148" t="s">
        <v>83</v>
      </c>
      <c r="AC417" s="148" t="s">
        <v>83</v>
      </c>
      <c r="AD417" s="148" t="s">
        <v>83</v>
      </c>
      <c r="AE417">
        <v>0</v>
      </c>
      <c r="AF417" s="148" t="s">
        <v>83</v>
      </c>
      <c r="AG417">
        <v>0</v>
      </c>
      <c r="AH417" s="148" t="s">
        <v>83</v>
      </c>
      <c r="AI417" s="148" t="s">
        <v>83</v>
      </c>
      <c r="AJ417" s="148" t="s">
        <v>83</v>
      </c>
      <c r="AK417" s="148" t="s">
        <v>83</v>
      </c>
      <c r="AL417" s="148" t="s">
        <v>83</v>
      </c>
      <c r="AM417" s="148" t="s">
        <v>83</v>
      </c>
      <c r="AN417" s="148" t="s">
        <v>83</v>
      </c>
      <c r="AO417" s="148" t="s">
        <v>83</v>
      </c>
      <c r="AP417" s="148" t="s">
        <v>83</v>
      </c>
      <c r="AQ417" s="148" t="s">
        <v>83</v>
      </c>
      <c r="AR417" s="148" t="s">
        <v>83</v>
      </c>
      <c r="AS417">
        <v>0</v>
      </c>
      <c r="AT417" s="148" t="s">
        <v>83</v>
      </c>
      <c r="AU417" s="148" t="s">
        <v>83</v>
      </c>
      <c r="AV417">
        <v>0</v>
      </c>
      <c r="AW417">
        <v>0</v>
      </c>
      <c r="AX417" s="148" t="s">
        <v>83</v>
      </c>
    </row>
    <row r="418" spans="1:50" x14ac:dyDescent="0.15">
      <c r="A418">
        <v>1</v>
      </c>
      <c r="B418">
        <v>11</v>
      </c>
      <c r="C418">
        <v>4</v>
      </c>
      <c r="D418">
        <v>4</v>
      </c>
      <c r="E418">
        <v>0</v>
      </c>
      <c r="F418" s="148" t="s">
        <v>83</v>
      </c>
      <c r="G418" s="148" t="s">
        <v>83</v>
      </c>
      <c r="H418">
        <v>342</v>
      </c>
      <c r="I418">
        <v>0</v>
      </c>
      <c r="J418">
        <v>0</v>
      </c>
      <c r="K418">
        <v>0</v>
      </c>
      <c r="L418">
        <v>0</v>
      </c>
      <c r="M418" s="148" t="s">
        <v>83</v>
      </c>
      <c r="N418" s="148" t="s">
        <v>83</v>
      </c>
      <c r="O418" s="148" t="s">
        <v>83</v>
      </c>
      <c r="P418" s="148" t="s">
        <v>83</v>
      </c>
      <c r="Q418" s="148" t="s">
        <v>83</v>
      </c>
      <c r="R418" s="148" t="s">
        <v>912</v>
      </c>
      <c r="S418" s="148" t="s">
        <v>83</v>
      </c>
      <c r="T418">
        <v>0</v>
      </c>
      <c r="U418" s="148" t="s">
        <v>83</v>
      </c>
      <c r="V418" s="148" t="s">
        <v>83</v>
      </c>
      <c r="W418" s="148" t="s">
        <v>83</v>
      </c>
      <c r="X418">
        <v>4</v>
      </c>
      <c r="Y418">
        <v>4</v>
      </c>
      <c r="Z418" s="148" t="s">
        <v>83</v>
      </c>
      <c r="AA418" s="148" t="s">
        <v>83</v>
      </c>
      <c r="AB418" s="148" t="s">
        <v>83</v>
      </c>
      <c r="AC418" s="148" t="s">
        <v>83</v>
      </c>
      <c r="AD418" s="148" t="s">
        <v>83</v>
      </c>
      <c r="AE418">
        <v>0</v>
      </c>
      <c r="AF418" s="148" t="s">
        <v>83</v>
      </c>
      <c r="AG418">
        <v>0</v>
      </c>
      <c r="AH418" s="148" t="s">
        <v>83</v>
      </c>
      <c r="AI418" s="148" t="s">
        <v>83</v>
      </c>
      <c r="AJ418" s="148" t="s">
        <v>83</v>
      </c>
      <c r="AK418" s="148" t="s">
        <v>83</v>
      </c>
      <c r="AL418" s="148" t="s">
        <v>83</v>
      </c>
      <c r="AM418" s="148" t="s">
        <v>83</v>
      </c>
      <c r="AN418" s="148" t="s">
        <v>83</v>
      </c>
      <c r="AO418" s="148" t="s">
        <v>83</v>
      </c>
      <c r="AP418" s="148" t="s">
        <v>83</v>
      </c>
      <c r="AQ418" s="148" t="s">
        <v>83</v>
      </c>
      <c r="AR418" s="148" t="s">
        <v>83</v>
      </c>
      <c r="AS418">
        <v>0</v>
      </c>
      <c r="AT418" s="148" t="s">
        <v>83</v>
      </c>
      <c r="AU418" s="148" t="s">
        <v>83</v>
      </c>
      <c r="AV418">
        <v>0</v>
      </c>
      <c r="AW418">
        <v>0</v>
      </c>
      <c r="AX418" s="148" t="s">
        <v>83</v>
      </c>
    </row>
    <row r="419" spans="1:50" x14ac:dyDescent="0.15">
      <c r="A419">
        <v>1</v>
      </c>
      <c r="B419">
        <v>11</v>
      </c>
      <c r="C419">
        <v>4</v>
      </c>
      <c r="D419">
        <v>5</v>
      </c>
      <c r="E419">
        <v>0</v>
      </c>
      <c r="F419" s="148" t="s">
        <v>83</v>
      </c>
      <c r="G419" s="148" t="s">
        <v>83</v>
      </c>
      <c r="H419">
        <v>187</v>
      </c>
      <c r="I419">
        <v>0</v>
      </c>
      <c r="J419">
        <v>0</v>
      </c>
      <c r="K419">
        <v>0</v>
      </c>
      <c r="L419">
        <v>0</v>
      </c>
      <c r="M419" s="148" t="s">
        <v>83</v>
      </c>
      <c r="N419" s="148" t="s">
        <v>83</v>
      </c>
      <c r="O419" s="148" t="s">
        <v>83</v>
      </c>
      <c r="P419" s="148" t="s">
        <v>83</v>
      </c>
      <c r="Q419" s="148" t="s">
        <v>83</v>
      </c>
      <c r="R419" s="148" t="s">
        <v>913</v>
      </c>
      <c r="S419" s="148" t="s">
        <v>83</v>
      </c>
      <c r="T419">
        <v>0</v>
      </c>
      <c r="U419" s="148" t="s">
        <v>83</v>
      </c>
      <c r="V419" s="148" t="s">
        <v>83</v>
      </c>
      <c r="W419" s="148" t="s">
        <v>83</v>
      </c>
      <c r="X419">
        <v>3</v>
      </c>
      <c r="Y419">
        <v>3</v>
      </c>
      <c r="Z419" s="148" t="s">
        <v>83</v>
      </c>
      <c r="AA419" s="148" t="s">
        <v>83</v>
      </c>
      <c r="AB419" s="148" t="s">
        <v>83</v>
      </c>
      <c r="AC419" s="148" t="s">
        <v>83</v>
      </c>
      <c r="AD419" s="148" t="s">
        <v>83</v>
      </c>
      <c r="AE419">
        <v>0</v>
      </c>
      <c r="AF419" s="148" t="s">
        <v>83</v>
      </c>
      <c r="AG419">
        <v>0</v>
      </c>
      <c r="AH419" s="148" t="s">
        <v>83</v>
      </c>
      <c r="AI419" s="148" t="s">
        <v>83</v>
      </c>
      <c r="AJ419" s="148" t="s">
        <v>83</v>
      </c>
      <c r="AK419" s="148" t="s">
        <v>83</v>
      </c>
      <c r="AL419" s="148" t="s">
        <v>83</v>
      </c>
      <c r="AM419" s="148" t="s">
        <v>83</v>
      </c>
      <c r="AN419" s="148" t="s">
        <v>83</v>
      </c>
      <c r="AO419" s="148" t="s">
        <v>83</v>
      </c>
      <c r="AP419" s="148" t="s">
        <v>83</v>
      </c>
      <c r="AQ419" s="148" t="s">
        <v>83</v>
      </c>
      <c r="AR419" s="148" t="s">
        <v>83</v>
      </c>
      <c r="AS419">
        <v>0</v>
      </c>
      <c r="AT419" s="148" t="s">
        <v>83</v>
      </c>
      <c r="AU419" s="148" t="s">
        <v>83</v>
      </c>
      <c r="AV419">
        <v>0</v>
      </c>
      <c r="AW419">
        <v>0</v>
      </c>
      <c r="AX419" s="148" t="s">
        <v>83</v>
      </c>
    </row>
    <row r="420" spans="1:50" x14ac:dyDescent="0.15">
      <c r="A420">
        <v>1</v>
      </c>
      <c r="B420">
        <v>11</v>
      </c>
      <c r="C420">
        <v>4</v>
      </c>
      <c r="D420">
        <v>6</v>
      </c>
      <c r="E420">
        <v>0</v>
      </c>
      <c r="F420" s="148" t="s">
        <v>83</v>
      </c>
      <c r="G420" s="148" t="s">
        <v>83</v>
      </c>
      <c r="H420">
        <v>64</v>
      </c>
      <c r="I420">
        <v>0</v>
      </c>
      <c r="J420">
        <v>0</v>
      </c>
      <c r="K420">
        <v>0</v>
      </c>
      <c r="L420">
        <v>0</v>
      </c>
      <c r="M420" s="148" t="s">
        <v>83</v>
      </c>
      <c r="N420" s="148" t="s">
        <v>83</v>
      </c>
      <c r="O420" s="148" t="s">
        <v>83</v>
      </c>
      <c r="P420" s="148" t="s">
        <v>83</v>
      </c>
      <c r="Q420" s="148" t="s">
        <v>83</v>
      </c>
      <c r="R420" s="148" t="s">
        <v>914</v>
      </c>
      <c r="S420" s="148" t="s">
        <v>83</v>
      </c>
      <c r="T420">
        <v>0</v>
      </c>
      <c r="U420" s="148" t="s">
        <v>83</v>
      </c>
      <c r="V420" s="148" t="s">
        <v>83</v>
      </c>
      <c r="W420" s="148" t="s">
        <v>83</v>
      </c>
      <c r="X420">
        <v>3</v>
      </c>
      <c r="Y420">
        <v>3</v>
      </c>
      <c r="Z420" s="148" t="s">
        <v>83</v>
      </c>
      <c r="AA420" s="148" t="s">
        <v>83</v>
      </c>
      <c r="AB420" s="148" t="s">
        <v>83</v>
      </c>
      <c r="AC420" s="148" t="s">
        <v>83</v>
      </c>
      <c r="AD420" s="148" t="s">
        <v>83</v>
      </c>
      <c r="AE420">
        <v>0</v>
      </c>
      <c r="AF420" s="148" t="s">
        <v>83</v>
      </c>
      <c r="AG420">
        <v>0</v>
      </c>
      <c r="AH420" s="148" t="s">
        <v>83</v>
      </c>
      <c r="AI420" s="148" t="s">
        <v>83</v>
      </c>
      <c r="AJ420" s="148" t="s">
        <v>83</v>
      </c>
      <c r="AK420" s="148" t="s">
        <v>83</v>
      </c>
      <c r="AL420" s="148" t="s">
        <v>83</v>
      </c>
      <c r="AM420" s="148" t="s">
        <v>83</v>
      </c>
      <c r="AN420" s="148" t="s">
        <v>83</v>
      </c>
      <c r="AO420" s="148" t="s">
        <v>83</v>
      </c>
      <c r="AP420" s="148" t="s">
        <v>83</v>
      </c>
      <c r="AQ420" s="148" t="s">
        <v>83</v>
      </c>
      <c r="AR420" s="148" t="s">
        <v>83</v>
      </c>
      <c r="AS420">
        <v>0</v>
      </c>
      <c r="AT420" s="148" t="s">
        <v>83</v>
      </c>
      <c r="AU420" s="148" t="s">
        <v>83</v>
      </c>
      <c r="AV420">
        <v>0</v>
      </c>
      <c r="AW420">
        <v>0</v>
      </c>
      <c r="AX420" s="148" t="s">
        <v>83</v>
      </c>
    </row>
    <row r="421" spans="1:50" x14ac:dyDescent="0.15">
      <c r="A421">
        <v>1</v>
      </c>
      <c r="B421">
        <v>11</v>
      </c>
      <c r="C421">
        <v>4</v>
      </c>
      <c r="D421">
        <v>7</v>
      </c>
      <c r="E421">
        <v>0</v>
      </c>
      <c r="F421" s="148" t="s">
        <v>83</v>
      </c>
      <c r="G421" s="148" t="s">
        <v>83</v>
      </c>
      <c r="H421">
        <v>211</v>
      </c>
      <c r="I421">
        <v>0</v>
      </c>
      <c r="J421">
        <v>0</v>
      </c>
      <c r="K421">
        <v>0</v>
      </c>
      <c r="L421">
        <v>0</v>
      </c>
      <c r="M421" s="148" t="s">
        <v>83</v>
      </c>
      <c r="N421" s="148" t="s">
        <v>83</v>
      </c>
      <c r="O421" s="148" t="s">
        <v>83</v>
      </c>
      <c r="P421" s="148" t="s">
        <v>83</v>
      </c>
      <c r="Q421" s="148" t="s">
        <v>83</v>
      </c>
      <c r="R421" s="148" t="s">
        <v>915</v>
      </c>
      <c r="S421" s="148" t="s">
        <v>83</v>
      </c>
      <c r="T421">
        <v>0</v>
      </c>
      <c r="U421" s="148" t="s">
        <v>83</v>
      </c>
      <c r="V421" s="148" t="s">
        <v>83</v>
      </c>
      <c r="W421" s="148" t="s">
        <v>83</v>
      </c>
      <c r="X421">
        <v>3</v>
      </c>
      <c r="Y421">
        <v>3</v>
      </c>
      <c r="Z421" s="148" t="s">
        <v>83</v>
      </c>
      <c r="AA421" s="148" t="s">
        <v>83</v>
      </c>
      <c r="AB421" s="148" t="s">
        <v>83</v>
      </c>
      <c r="AC421" s="148" t="s">
        <v>83</v>
      </c>
      <c r="AD421" s="148" t="s">
        <v>83</v>
      </c>
      <c r="AE421">
        <v>0</v>
      </c>
      <c r="AF421" s="148" t="s">
        <v>83</v>
      </c>
      <c r="AG421">
        <v>0</v>
      </c>
      <c r="AH421" s="148" t="s">
        <v>83</v>
      </c>
      <c r="AI421" s="148" t="s">
        <v>83</v>
      </c>
      <c r="AJ421" s="148" t="s">
        <v>83</v>
      </c>
      <c r="AK421" s="148" t="s">
        <v>83</v>
      </c>
      <c r="AL421" s="148" t="s">
        <v>83</v>
      </c>
      <c r="AM421" s="148" t="s">
        <v>83</v>
      </c>
      <c r="AN421" s="148" t="s">
        <v>83</v>
      </c>
      <c r="AO421" s="148" t="s">
        <v>83</v>
      </c>
      <c r="AP421" s="148" t="s">
        <v>83</v>
      </c>
      <c r="AQ421" s="148" t="s">
        <v>83</v>
      </c>
      <c r="AR421" s="148" t="s">
        <v>83</v>
      </c>
      <c r="AS421">
        <v>0</v>
      </c>
      <c r="AT421" s="148" t="s">
        <v>83</v>
      </c>
      <c r="AU421" s="148" t="s">
        <v>83</v>
      </c>
      <c r="AV421">
        <v>0</v>
      </c>
      <c r="AW421">
        <v>0</v>
      </c>
      <c r="AX421" s="148" t="s">
        <v>83</v>
      </c>
    </row>
    <row r="422" spans="1:50" x14ac:dyDescent="0.15">
      <c r="A422">
        <v>1</v>
      </c>
      <c r="B422">
        <v>12</v>
      </c>
      <c r="C422">
        <v>1</v>
      </c>
      <c r="D422">
        <v>1</v>
      </c>
      <c r="E422">
        <v>0</v>
      </c>
      <c r="F422" s="148" t="s">
        <v>83</v>
      </c>
      <c r="G422" s="148" t="s">
        <v>83</v>
      </c>
      <c r="H422">
        <v>0</v>
      </c>
      <c r="I422">
        <v>0</v>
      </c>
      <c r="J422">
        <v>0</v>
      </c>
      <c r="K422">
        <v>0</v>
      </c>
      <c r="L422">
        <v>0</v>
      </c>
      <c r="M422" s="148" t="s">
        <v>83</v>
      </c>
      <c r="N422" s="148" t="s">
        <v>83</v>
      </c>
      <c r="O422" s="148" t="s">
        <v>83</v>
      </c>
      <c r="P422" s="148" t="s">
        <v>83</v>
      </c>
      <c r="Q422" s="148" t="s">
        <v>83</v>
      </c>
      <c r="R422" s="148" t="s">
        <v>83</v>
      </c>
      <c r="S422" s="148" t="s">
        <v>83</v>
      </c>
      <c r="T422">
        <v>0</v>
      </c>
      <c r="U422" s="148" t="s">
        <v>83</v>
      </c>
      <c r="V422" s="148" t="s">
        <v>83</v>
      </c>
      <c r="W422" s="148" t="s">
        <v>83</v>
      </c>
      <c r="X422">
        <v>0</v>
      </c>
      <c r="Y422">
        <v>0</v>
      </c>
      <c r="Z422" s="148" t="s">
        <v>83</v>
      </c>
      <c r="AA422" s="148" t="s">
        <v>83</v>
      </c>
      <c r="AB422" s="148" t="s">
        <v>83</v>
      </c>
      <c r="AC422" s="148" t="s">
        <v>83</v>
      </c>
      <c r="AD422" s="148" t="s">
        <v>83</v>
      </c>
      <c r="AE422">
        <v>0</v>
      </c>
      <c r="AF422" s="148" t="s">
        <v>83</v>
      </c>
      <c r="AG422">
        <v>0</v>
      </c>
      <c r="AH422" s="148" t="s">
        <v>83</v>
      </c>
      <c r="AI422" s="148" t="s">
        <v>83</v>
      </c>
      <c r="AJ422" s="148" t="s">
        <v>83</v>
      </c>
      <c r="AK422" s="148" t="s">
        <v>83</v>
      </c>
      <c r="AL422" s="148" t="s">
        <v>83</v>
      </c>
      <c r="AM422" s="148" t="s">
        <v>83</v>
      </c>
      <c r="AN422" s="148" t="s">
        <v>83</v>
      </c>
      <c r="AO422" s="148" t="s">
        <v>83</v>
      </c>
      <c r="AP422" s="148" t="s">
        <v>83</v>
      </c>
      <c r="AQ422" s="148" t="s">
        <v>83</v>
      </c>
      <c r="AR422" s="148" t="s">
        <v>83</v>
      </c>
      <c r="AS422">
        <v>0</v>
      </c>
      <c r="AT422" s="148" t="s">
        <v>83</v>
      </c>
      <c r="AU422" s="148" t="s">
        <v>83</v>
      </c>
      <c r="AV422">
        <v>0</v>
      </c>
      <c r="AW422">
        <v>0</v>
      </c>
      <c r="AX422" s="148" t="s">
        <v>83</v>
      </c>
    </row>
    <row r="423" spans="1:50" x14ac:dyDescent="0.15">
      <c r="A423">
        <v>1</v>
      </c>
      <c r="B423">
        <v>12</v>
      </c>
      <c r="C423">
        <v>1</v>
      </c>
      <c r="D423">
        <v>2</v>
      </c>
      <c r="E423">
        <v>0</v>
      </c>
      <c r="F423" s="148" t="s">
        <v>83</v>
      </c>
      <c r="G423" s="148" t="s">
        <v>83</v>
      </c>
      <c r="H423">
        <v>0</v>
      </c>
      <c r="I423">
        <v>0</v>
      </c>
      <c r="J423">
        <v>0</v>
      </c>
      <c r="K423">
        <v>0</v>
      </c>
      <c r="L423">
        <v>0</v>
      </c>
      <c r="M423" s="148" t="s">
        <v>83</v>
      </c>
      <c r="N423" s="148" t="s">
        <v>83</v>
      </c>
      <c r="O423" s="148" t="s">
        <v>83</v>
      </c>
      <c r="P423" s="148" t="s">
        <v>83</v>
      </c>
      <c r="Q423" s="148" t="s">
        <v>83</v>
      </c>
      <c r="R423" s="148" t="s">
        <v>83</v>
      </c>
      <c r="S423" s="148" t="s">
        <v>83</v>
      </c>
      <c r="T423">
        <v>0</v>
      </c>
      <c r="U423" s="148" t="s">
        <v>83</v>
      </c>
      <c r="V423" s="148" t="s">
        <v>83</v>
      </c>
      <c r="W423" s="148" t="s">
        <v>83</v>
      </c>
      <c r="X423">
        <v>0</v>
      </c>
      <c r="Y423">
        <v>0</v>
      </c>
      <c r="Z423" s="148" t="s">
        <v>83</v>
      </c>
      <c r="AA423" s="148" t="s">
        <v>83</v>
      </c>
      <c r="AB423" s="148" t="s">
        <v>83</v>
      </c>
      <c r="AC423" s="148" t="s">
        <v>83</v>
      </c>
      <c r="AD423" s="148" t="s">
        <v>83</v>
      </c>
      <c r="AE423">
        <v>0</v>
      </c>
      <c r="AF423" s="148" t="s">
        <v>83</v>
      </c>
      <c r="AG423">
        <v>0</v>
      </c>
      <c r="AH423" s="148" t="s">
        <v>83</v>
      </c>
      <c r="AI423" s="148" t="s">
        <v>83</v>
      </c>
      <c r="AJ423" s="148" t="s">
        <v>83</v>
      </c>
      <c r="AK423" s="148" t="s">
        <v>83</v>
      </c>
      <c r="AL423" s="148" t="s">
        <v>83</v>
      </c>
      <c r="AM423" s="148" t="s">
        <v>83</v>
      </c>
      <c r="AN423" s="148" t="s">
        <v>83</v>
      </c>
      <c r="AO423" s="148" t="s">
        <v>83</v>
      </c>
      <c r="AP423" s="148" t="s">
        <v>83</v>
      </c>
      <c r="AQ423" s="148" t="s">
        <v>83</v>
      </c>
      <c r="AR423" s="148" t="s">
        <v>83</v>
      </c>
      <c r="AS423">
        <v>0</v>
      </c>
      <c r="AT423" s="148" t="s">
        <v>83</v>
      </c>
      <c r="AU423" s="148" t="s">
        <v>83</v>
      </c>
      <c r="AV423">
        <v>0</v>
      </c>
      <c r="AW423">
        <v>0</v>
      </c>
      <c r="AX423" s="148" t="s">
        <v>83</v>
      </c>
    </row>
    <row r="424" spans="1:50" x14ac:dyDescent="0.15">
      <c r="A424">
        <v>1</v>
      </c>
      <c r="B424">
        <v>12</v>
      </c>
      <c r="C424">
        <v>1</v>
      </c>
      <c r="D424">
        <v>3</v>
      </c>
      <c r="E424">
        <v>0</v>
      </c>
      <c r="F424" s="148" t="s">
        <v>83</v>
      </c>
      <c r="G424" s="148" t="s">
        <v>83</v>
      </c>
      <c r="H424">
        <v>60</v>
      </c>
      <c r="I424">
        <v>0</v>
      </c>
      <c r="J424">
        <v>0</v>
      </c>
      <c r="K424">
        <v>0</v>
      </c>
      <c r="L424">
        <v>0</v>
      </c>
      <c r="M424" s="148" t="s">
        <v>83</v>
      </c>
      <c r="N424" s="148" t="s">
        <v>83</v>
      </c>
      <c r="O424" s="148" t="s">
        <v>83</v>
      </c>
      <c r="P424" s="148" t="s">
        <v>83</v>
      </c>
      <c r="Q424" s="148" t="s">
        <v>83</v>
      </c>
      <c r="R424" s="148" t="s">
        <v>916</v>
      </c>
      <c r="S424" s="148" t="s">
        <v>83</v>
      </c>
      <c r="T424">
        <v>0</v>
      </c>
      <c r="U424" s="148" t="s">
        <v>83</v>
      </c>
      <c r="V424" s="148" t="s">
        <v>83</v>
      </c>
      <c r="W424" s="148" t="s">
        <v>83</v>
      </c>
      <c r="X424">
        <v>1</v>
      </c>
      <c r="Y424">
        <v>1</v>
      </c>
      <c r="Z424" s="148" t="s">
        <v>83</v>
      </c>
      <c r="AA424" s="148" t="s">
        <v>83</v>
      </c>
      <c r="AB424" s="148" t="s">
        <v>83</v>
      </c>
      <c r="AC424" s="148" t="s">
        <v>83</v>
      </c>
      <c r="AD424" s="148" t="s">
        <v>83</v>
      </c>
      <c r="AE424">
        <v>0</v>
      </c>
      <c r="AF424" s="148" t="s">
        <v>83</v>
      </c>
      <c r="AG424">
        <v>0</v>
      </c>
      <c r="AH424" s="148" t="s">
        <v>83</v>
      </c>
      <c r="AI424" s="148" t="s">
        <v>83</v>
      </c>
      <c r="AJ424" s="148" t="s">
        <v>83</v>
      </c>
      <c r="AK424" s="148" t="s">
        <v>83</v>
      </c>
      <c r="AL424" s="148" t="s">
        <v>83</v>
      </c>
      <c r="AM424" s="148" t="s">
        <v>83</v>
      </c>
      <c r="AN424" s="148" t="s">
        <v>83</v>
      </c>
      <c r="AO424" s="148" t="s">
        <v>83</v>
      </c>
      <c r="AP424" s="148" t="s">
        <v>83</v>
      </c>
      <c r="AQ424" s="148" t="s">
        <v>83</v>
      </c>
      <c r="AR424" s="148" t="s">
        <v>83</v>
      </c>
      <c r="AS424">
        <v>0</v>
      </c>
      <c r="AT424" s="148" t="s">
        <v>83</v>
      </c>
      <c r="AU424" s="148" t="s">
        <v>83</v>
      </c>
      <c r="AV424">
        <v>0</v>
      </c>
      <c r="AW424">
        <v>0</v>
      </c>
      <c r="AX424" s="148" t="s">
        <v>83</v>
      </c>
    </row>
    <row r="425" spans="1:50" x14ac:dyDescent="0.15">
      <c r="A425">
        <v>1</v>
      </c>
      <c r="B425">
        <v>12</v>
      </c>
      <c r="C425">
        <v>1</v>
      </c>
      <c r="D425">
        <v>4</v>
      </c>
      <c r="E425">
        <v>0</v>
      </c>
      <c r="F425" s="148" t="s">
        <v>83</v>
      </c>
      <c r="G425" s="148" t="s">
        <v>83</v>
      </c>
      <c r="H425">
        <v>290</v>
      </c>
      <c r="I425">
        <v>0</v>
      </c>
      <c r="J425">
        <v>0</v>
      </c>
      <c r="K425">
        <v>0</v>
      </c>
      <c r="L425">
        <v>0</v>
      </c>
      <c r="M425" s="148" t="s">
        <v>83</v>
      </c>
      <c r="N425" s="148" t="s">
        <v>83</v>
      </c>
      <c r="O425" s="148" t="s">
        <v>83</v>
      </c>
      <c r="P425" s="148" t="s">
        <v>83</v>
      </c>
      <c r="Q425" s="148" t="s">
        <v>83</v>
      </c>
      <c r="R425" s="148" t="s">
        <v>917</v>
      </c>
      <c r="S425" s="148" t="s">
        <v>83</v>
      </c>
      <c r="T425">
        <v>0</v>
      </c>
      <c r="U425" s="148" t="s">
        <v>83</v>
      </c>
      <c r="V425" s="148" t="s">
        <v>83</v>
      </c>
      <c r="W425" s="148" t="s">
        <v>83</v>
      </c>
      <c r="X425">
        <v>1</v>
      </c>
      <c r="Y425">
        <v>1</v>
      </c>
      <c r="Z425" s="148" t="s">
        <v>83</v>
      </c>
      <c r="AA425" s="148" t="s">
        <v>83</v>
      </c>
      <c r="AB425" s="148" t="s">
        <v>83</v>
      </c>
      <c r="AC425" s="148" t="s">
        <v>83</v>
      </c>
      <c r="AD425" s="148" t="s">
        <v>83</v>
      </c>
      <c r="AE425">
        <v>0</v>
      </c>
      <c r="AF425" s="148" t="s">
        <v>83</v>
      </c>
      <c r="AG425">
        <v>0</v>
      </c>
      <c r="AH425" s="148" t="s">
        <v>83</v>
      </c>
      <c r="AI425" s="148" t="s">
        <v>83</v>
      </c>
      <c r="AJ425" s="148" t="s">
        <v>83</v>
      </c>
      <c r="AK425" s="148" t="s">
        <v>83</v>
      </c>
      <c r="AL425" s="148" t="s">
        <v>83</v>
      </c>
      <c r="AM425" s="148" t="s">
        <v>83</v>
      </c>
      <c r="AN425" s="148" t="s">
        <v>83</v>
      </c>
      <c r="AO425" s="148" t="s">
        <v>83</v>
      </c>
      <c r="AP425" s="148" t="s">
        <v>83</v>
      </c>
      <c r="AQ425" s="148" t="s">
        <v>83</v>
      </c>
      <c r="AR425" s="148" t="s">
        <v>83</v>
      </c>
      <c r="AS425">
        <v>0</v>
      </c>
      <c r="AT425" s="148" t="s">
        <v>83</v>
      </c>
      <c r="AU425" s="148" t="s">
        <v>83</v>
      </c>
      <c r="AV425">
        <v>0</v>
      </c>
      <c r="AW425">
        <v>0</v>
      </c>
      <c r="AX425" s="148" t="s">
        <v>83</v>
      </c>
    </row>
    <row r="426" spans="1:50" x14ac:dyDescent="0.15">
      <c r="A426">
        <v>1</v>
      </c>
      <c r="B426">
        <v>12</v>
      </c>
      <c r="C426">
        <v>1</v>
      </c>
      <c r="D426">
        <v>5</v>
      </c>
      <c r="E426">
        <v>0</v>
      </c>
      <c r="F426" s="148" t="s">
        <v>83</v>
      </c>
      <c r="G426" s="148" t="s">
        <v>83</v>
      </c>
      <c r="H426">
        <v>72</v>
      </c>
      <c r="I426">
        <v>0</v>
      </c>
      <c r="J426">
        <v>0</v>
      </c>
      <c r="K426">
        <v>0</v>
      </c>
      <c r="L426">
        <v>0</v>
      </c>
      <c r="M426" s="148" t="s">
        <v>83</v>
      </c>
      <c r="N426" s="148" t="s">
        <v>83</v>
      </c>
      <c r="O426" s="148" t="s">
        <v>83</v>
      </c>
      <c r="P426" s="148" t="s">
        <v>83</v>
      </c>
      <c r="Q426" s="148" t="s">
        <v>83</v>
      </c>
      <c r="R426" s="148" t="s">
        <v>918</v>
      </c>
      <c r="S426" s="148" t="s">
        <v>83</v>
      </c>
      <c r="T426">
        <v>0</v>
      </c>
      <c r="U426" s="148" t="s">
        <v>83</v>
      </c>
      <c r="V426" s="148" t="s">
        <v>83</v>
      </c>
      <c r="W426" s="148" t="s">
        <v>83</v>
      </c>
      <c r="X426">
        <v>1</v>
      </c>
      <c r="Y426">
        <v>1</v>
      </c>
      <c r="Z426" s="148" t="s">
        <v>83</v>
      </c>
      <c r="AA426" s="148" t="s">
        <v>83</v>
      </c>
      <c r="AB426" s="148" t="s">
        <v>83</v>
      </c>
      <c r="AC426" s="148" t="s">
        <v>83</v>
      </c>
      <c r="AD426" s="148" t="s">
        <v>83</v>
      </c>
      <c r="AE426">
        <v>0</v>
      </c>
      <c r="AF426" s="148" t="s">
        <v>83</v>
      </c>
      <c r="AG426">
        <v>0</v>
      </c>
      <c r="AH426" s="148" t="s">
        <v>83</v>
      </c>
      <c r="AI426" s="148" t="s">
        <v>83</v>
      </c>
      <c r="AJ426" s="148" t="s">
        <v>83</v>
      </c>
      <c r="AK426" s="148" t="s">
        <v>83</v>
      </c>
      <c r="AL426" s="148" t="s">
        <v>83</v>
      </c>
      <c r="AM426" s="148" t="s">
        <v>83</v>
      </c>
      <c r="AN426" s="148" t="s">
        <v>83</v>
      </c>
      <c r="AO426" s="148" t="s">
        <v>83</v>
      </c>
      <c r="AP426" s="148" t="s">
        <v>83</v>
      </c>
      <c r="AQ426" s="148" t="s">
        <v>83</v>
      </c>
      <c r="AR426" s="148" t="s">
        <v>83</v>
      </c>
      <c r="AS426">
        <v>0</v>
      </c>
      <c r="AT426" s="148" t="s">
        <v>83</v>
      </c>
      <c r="AU426" s="148" t="s">
        <v>83</v>
      </c>
      <c r="AV426">
        <v>0</v>
      </c>
      <c r="AW426">
        <v>0</v>
      </c>
      <c r="AX426" s="148" t="s">
        <v>83</v>
      </c>
    </row>
    <row r="427" spans="1:50" x14ac:dyDescent="0.15">
      <c r="A427">
        <v>1</v>
      </c>
      <c r="B427">
        <v>12</v>
      </c>
      <c r="C427">
        <v>1</v>
      </c>
      <c r="D427">
        <v>6</v>
      </c>
      <c r="E427">
        <v>0</v>
      </c>
      <c r="F427" s="148" t="s">
        <v>83</v>
      </c>
      <c r="G427" s="148" t="s">
        <v>83</v>
      </c>
      <c r="H427">
        <v>291</v>
      </c>
      <c r="I427">
        <v>0</v>
      </c>
      <c r="J427">
        <v>0</v>
      </c>
      <c r="K427">
        <v>0</v>
      </c>
      <c r="L427">
        <v>0</v>
      </c>
      <c r="M427" s="148" t="s">
        <v>83</v>
      </c>
      <c r="N427" s="148" t="s">
        <v>83</v>
      </c>
      <c r="O427" s="148" t="s">
        <v>83</v>
      </c>
      <c r="P427" s="148" t="s">
        <v>83</v>
      </c>
      <c r="Q427" s="148" t="s">
        <v>83</v>
      </c>
      <c r="R427" s="148" t="s">
        <v>919</v>
      </c>
      <c r="S427" s="148" t="s">
        <v>83</v>
      </c>
      <c r="T427">
        <v>0</v>
      </c>
      <c r="U427" s="148" t="s">
        <v>83</v>
      </c>
      <c r="V427" s="148" t="s">
        <v>83</v>
      </c>
      <c r="W427" s="148" t="s">
        <v>83</v>
      </c>
      <c r="X427">
        <v>1</v>
      </c>
      <c r="Y427">
        <v>1</v>
      </c>
      <c r="Z427" s="148" t="s">
        <v>83</v>
      </c>
      <c r="AA427" s="148" t="s">
        <v>83</v>
      </c>
      <c r="AB427" s="148" t="s">
        <v>83</v>
      </c>
      <c r="AC427" s="148" t="s">
        <v>83</v>
      </c>
      <c r="AD427" s="148" t="s">
        <v>83</v>
      </c>
      <c r="AE427">
        <v>0</v>
      </c>
      <c r="AF427" s="148" t="s">
        <v>83</v>
      </c>
      <c r="AG427">
        <v>0</v>
      </c>
      <c r="AH427" s="148" t="s">
        <v>83</v>
      </c>
      <c r="AI427" s="148" t="s">
        <v>83</v>
      </c>
      <c r="AJ427" s="148" t="s">
        <v>83</v>
      </c>
      <c r="AK427" s="148" t="s">
        <v>83</v>
      </c>
      <c r="AL427" s="148" t="s">
        <v>83</v>
      </c>
      <c r="AM427" s="148" t="s">
        <v>83</v>
      </c>
      <c r="AN427" s="148" t="s">
        <v>83</v>
      </c>
      <c r="AO427" s="148" t="s">
        <v>83</v>
      </c>
      <c r="AP427" s="148" t="s">
        <v>83</v>
      </c>
      <c r="AQ427" s="148" t="s">
        <v>83</v>
      </c>
      <c r="AR427" s="148" t="s">
        <v>83</v>
      </c>
      <c r="AS427">
        <v>0</v>
      </c>
      <c r="AT427" s="148" t="s">
        <v>83</v>
      </c>
      <c r="AU427" s="148" t="s">
        <v>83</v>
      </c>
      <c r="AV427">
        <v>0</v>
      </c>
      <c r="AW427">
        <v>0</v>
      </c>
      <c r="AX427" s="148" t="s">
        <v>83</v>
      </c>
    </row>
    <row r="428" spans="1:50" x14ac:dyDescent="0.15">
      <c r="A428">
        <v>1</v>
      </c>
      <c r="B428">
        <v>12</v>
      </c>
      <c r="C428">
        <v>1</v>
      </c>
      <c r="D428">
        <v>7</v>
      </c>
      <c r="E428">
        <v>0</v>
      </c>
      <c r="F428" s="148" t="s">
        <v>83</v>
      </c>
      <c r="G428" s="148" t="s">
        <v>83</v>
      </c>
      <c r="H428">
        <v>0</v>
      </c>
      <c r="I428">
        <v>0</v>
      </c>
      <c r="J428">
        <v>0</v>
      </c>
      <c r="K428">
        <v>0</v>
      </c>
      <c r="L428">
        <v>0</v>
      </c>
      <c r="M428" s="148" t="s">
        <v>83</v>
      </c>
      <c r="N428" s="148" t="s">
        <v>83</v>
      </c>
      <c r="O428" s="148" t="s">
        <v>83</v>
      </c>
      <c r="P428" s="148" t="s">
        <v>83</v>
      </c>
      <c r="Q428" s="148" t="s">
        <v>83</v>
      </c>
      <c r="R428" s="148" t="s">
        <v>83</v>
      </c>
      <c r="S428" s="148" t="s">
        <v>83</v>
      </c>
      <c r="T428">
        <v>0</v>
      </c>
      <c r="U428" s="148" t="s">
        <v>83</v>
      </c>
      <c r="V428" s="148" t="s">
        <v>83</v>
      </c>
      <c r="W428" s="148" t="s">
        <v>83</v>
      </c>
      <c r="X428">
        <v>0</v>
      </c>
      <c r="Y428">
        <v>0</v>
      </c>
      <c r="Z428" s="148" t="s">
        <v>83</v>
      </c>
      <c r="AA428" s="148" t="s">
        <v>83</v>
      </c>
      <c r="AB428" s="148" t="s">
        <v>83</v>
      </c>
      <c r="AC428" s="148" t="s">
        <v>83</v>
      </c>
      <c r="AD428" s="148" t="s">
        <v>83</v>
      </c>
      <c r="AE428">
        <v>0</v>
      </c>
      <c r="AF428" s="148" t="s">
        <v>83</v>
      </c>
      <c r="AG428">
        <v>0</v>
      </c>
      <c r="AH428" s="148" t="s">
        <v>83</v>
      </c>
      <c r="AI428" s="148" t="s">
        <v>83</v>
      </c>
      <c r="AJ428" s="148" t="s">
        <v>83</v>
      </c>
      <c r="AK428" s="148" t="s">
        <v>83</v>
      </c>
      <c r="AL428" s="148" t="s">
        <v>83</v>
      </c>
      <c r="AM428" s="148" t="s">
        <v>83</v>
      </c>
      <c r="AN428" s="148" t="s">
        <v>83</v>
      </c>
      <c r="AO428" s="148" t="s">
        <v>83</v>
      </c>
      <c r="AP428" s="148" t="s">
        <v>83</v>
      </c>
      <c r="AQ428" s="148" t="s">
        <v>83</v>
      </c>
      <c r="AR428" s="148" t="s">
        <v>83</v>
      </c>
      <c r="AS428">
        <v>0</v>
      </c>
      <c r="AT428" s="148" t="s">
        <v>83</v>
      </c>
      <c r="AU428" s="148" t="s">
        <v>83</v>
      </c>
      <c r="AV428">
        <v>0</v>
      </c>
      <c r="AW428">
        <v>0</v>
      </c>
      <c r="AX428" s="148" t="s">
        <v>83</v>
      </c>
    </row>
    <row r="429" spans="1:50" x14ac:dyDescent="0.15">
      <c r="A429">
        <v>1</v>
      </c>
      <c r="B429">
        <v>12</v>
      </c>
      <c r="C429">
        <v>2</v>
      </c>
      <c r="D429">
        <v>1</v>
      </c>
      <c r="E429">
        <v>0</v>
      </c>
      <c r="F429" s="148" t="s">
        <v>83</v>
      </c>
      <c r="G429" s="148" t="s">
        <v>83</v>
      </c>
      <c r="H429">
        <v>179</v>
      </c>
      <c r="I429">
        <v>0</v>
      </c>
      <c r="J429">
        <v>0</v>
      </c>
      <c r="K429">
        <v>0</v>
      </c>
      <c r="L429">
        <v>0</v>
      </c>
      <c r="M429" s="148" t="s">
        <v>83</v>
      </c>
      <c r="N429" s="148" t="s">
        <v>83</v>
      </c>
      <c r="O429" s="148" t="s">
        <v>83</v>
      </c>
      <c r="P429" s="148" t="s">
        <v>83</v>
      </c>
      <c r="Q429" s="148" t="s">
        <v>83</v>
      </c>
      <c r="R429" s="148" t="s">
        <v>920</v>
      </c>
      <c r="S429" s="148" t="s">
        <v>83</v>
      </c>
      <c r="T429">
        <v>0</v>
      </c>
      <c r="U429" s="148" t="s">
        <v>83</v>
      </c>
      <c r="V429" s="148" t="s">
        <v>83</v>
      </c>
      <c r="W429" s="148" t="s">
        <v>83</v>
      </c>
      <c r="X429">
        <v>1</v>
      </c>
      <c r="Y429">
        <v>1</v>
      </c>
      <c r="Z429" s="148" t="s">
        <v>83</v>
      </c>
      <c r="AA429" s="148" t="s">
        <v>83</v>
      </c>
      <c r="AB429" s="148" t="s">
        <v>83</v>
      </c>
      <c r="AC429" s="148" t="s">
        <v>83</v>
      </c>
      <c r="AD429" s="148" t="s">
        <v>83</v>
      </c>
      <c r="AE429">
        <v>0</v>
      </c>
      <c r="AF429" s="148" t="s">
        <v>83</v>
      </c>
      <c r="AG429">
        <v>0</v>
      </c>
      <c r="AH429" s="148" t="s">
        <v>83</v>
      </c>
      <c r="AI429" s="148" t="s">
        <v>83</v>
      </c>
      <c r="AJ429" s="148" t="s">
        <v>83</v>
      </c>
      <c r="AK429" s="148" t="s">
        <v>83</v>
      </c>
      <c r="AL429" s="148" t="s">
        <v>83</v>
      </c>
      <c r="AM429" s="148" t="s">
        <v>83</v>
      </c>
      <c r="AN429" s="148" t="s">
        <v>83</v>
      </c>
      <c r="AO429" s="148" t="s">
        <v>83</v>
      </c>
      <c r="AP429" s="148" t="s">
        <v>83</v>
      </c>
      <c r="AQ429" s="148" t="s">
        <v>83</v>
      </c>
      <c r="AR429" s="148" t="s">
        <v>83</v>
      </c>
      <c r="AS429">
        <v>0</v>
      </c>
      <c r="AT429" s="148" t="s">
        <v>83</v>
      </c>
      <c r="AU429" s="148" t="s">
        <v>83</v>
      </c>
      <c r="AV429">
        <v>0</v>
      </c>
      <c r="AW429">
        <v>0</v>
      </c>
      <c r="AX429" s="148" t="s">
        <v>83</v>
      </c>
    </row>
    <row r="430" spans="1:50" x14ac:dyDescent="0.15">
      <c r="A430">
        <v>1</v>
      </c>
      <c r="B430">
        <v>12</v>
      </c>
      <c r="C430">
        <v>2</v>
      </c>
      <c r="D430">
        <v>2</v>
      </c>
      <c r="E430">
        <v>0</v>
      </c>
      <c r="F430" s="148" t="s">
        <v>83</v>
      </c>
      <c r="G430" s="148" t="s">
        <v>83</v>
      </c>
      <c r="H430">
        <v>341</v>
      </c>
      <c r="I430">
        <v>0</v>
      </c>
      <c r="J430">
        <v>0</v>
      </c>
      <c r="K430">
        <v>0</v>
      </c>
      <c r="L430">
        <v>0</v>
      </c>
      <c r="M430" s="148" t="s">
        <v>83</v>
      </c>
      <c r="N430" s="148" t="s">
        <v>83</v>
      </c>
      <c r="O430" s="148" t="s">
        <v>83</v>
      </c>
      <c r="P430" s="148" t="s">
        <v>83</v>
      </c>
      <c r="Q430" s="148" t="s">
        <v>83</v>
      </c>
      <c r="R430" s="148" t="s">
        <v>921</v>
      </c>
      <c r="S430" s="148" t="s">
        <v>83</v>
      </c>
      <c r="T430">
        <v>0</v>
      </c>
      <c r="U430" s="148" t="s">
        <v>83</v>
      </c>
      <c r="V430" s="148" t="s">
        <v>83</v>
      </c>
      <c r="W430" s="148" t="s">
        <v>83</v>
      </c>
      <c r="X430">
        <v>2</v>
      </c>
      <c r="Y430">
        <v>2</v>
      </c>
      <c r="Z430" s="148" t="s">
        <v>83</v>
      </c>
      <c r="AA430" s="148" t="s">
        <v>83</v>
      </c>
      <c r="AB430" s="148" t="s">
        <v>83</v>
      </c>
      <c r="AC430" s="148" t="s">
        <v>83</v>
      </c>
      <c r="AD430" s="148" t="s">
        <v>83</v>
      </c>
      <c r="AE430">
        <v>0</v>
      </c>
      <c r="AF430" s="148" t="s">
        <v>83</v>
      </c>
      <c r="AG430">
        <v>0</v>
      </c>
      <c r="AH430" s="148" t="s">
        <v>83</v>
      </c>
      <c r="AI430" s="148" t="s">
        <v>83</v>
      </c>
      <c r="AJ430" s="148" t="s">
        <v>83</v>
      </c>
      <c r="AK430" s="148" t="s">
        <v>83</v>
      </c>
      <c r="AL430" s="148" t="s">
        <v>83</v>
      </c>
      <c r="AM430" s="148" t="s">
        <v>83</v>
      </c>
      <c r="AN430" s="148" t="s">
        <v>83</v>
      </c>
      <c r="AO430" s="148" t="s">
        <v>83</v>
      </c>
      <c r="AP430" s="148" t="s">
        <v>83</v>
      </c>
      <c r="AQ430" s="148" t="s">
        <v>83</v>
      </c>
      <c r="AR430" s="148" t="s">
        <v>83</v>
      </c>
      <c r="AS430">
        <v>0</v>
      </c>
      <c r="AT430" s="148" t="s">
        <v>83</v>
      </c>
      <c r="AU430" s="148" t="s">
        <v>83</v>
      </c>
      <c r="AV430">
        <v>0</v>
      </c>
      <c r="AW430">
        <v>0</v>
      </c>
      <c r="AX430" s="148" t="s">
        <v>83</v>
      </c>
    </row>
    <row r="431" spans="1:50" x14ac:dyDescent="0.15">
      <c r="A431">
        <v>1</v>
      </c>
      <c r="B431">
        <v>12</v>
      </c>
      <c r="C431">
        <v>2</v>
      </c>
      <c r="D431">
        <v>3</v>
      </c>
      <c r="E431">
        <v>0</v>
      </c>
      <c r="F431" s="148" t="s">
        <v>83</v>
      </c>
      <c r="G431" s="148" t="s">
        <v>83</v>
      </c>
      <c r="H431">
        <v>354</v>
      </c>
      <c r="I431">
        <v>0</v>
      </c>
      <c r="J431">
        <v>0</v>
      </c>
      <c r="K431">
        <v>0</v>
      </c>
      <c r="L431">
        <v>0</v>
      </c>
      <c r="M431" s="148" t="s">
        <v>83</v>
      </c>
      <c r="N431" s="148" t="s">
        <v>83</v>
      </c>
      <c r="O431" s="148" t="s">
        <v>83</v>
      </c>
      <c r="P431" s="148" t="s">
        <v>83</v>
      </c>
      <c r="Q431" s="148" t="s">
        <v>83</v>
      </c>
      <c r="R431" s="148" t="s">
        <v>922</v>
      </c>
      <c r="S431" s="148" t="s">
        <v>83</v>
      </c>
      <c r="T431">
        <v>0</v>
      </c>
      <c r="U431" s="148" t="s">
        <v>83</v>
      </c>
      <c r="V431" s="148" t="s">
        <v>83</v>
      </c>
      <c r="W431" s="148" t="s">
        <v>83</v>
      </c>
      <c r="X431">
        <v>3</v>
      </c>
      <c r="Y431">
        <v>3</v>
      </c>
      <c r="Z431" s="148" t="s">
        <v>83</v>
      </c>
      <c r="AA431" s="148" t="s">
        <v>83</v>
      </c>
      <c r="AB431" s="148" t="s">
        <v>83</v>
      </c>
      <c r="AC431" s="148" t="s">
        <v>83</v>
      </c>
      <c r="AD431" s="148" t="s">
        <v>83</v>
      </c>
      <c r="AE431">
        <v>0</v>
      </c>
      <c r="AF431" s="148" t="s">
        <v>83</v>
      </c>
      <c r="AG431">
        <v>0</v>
      </c>
      <c r="AH431" s="148" t="s">
        <v>83</v>
      </c>
      <c r="AI431" s="148" t="s">
        <v>83</v>
      </c>
      <c r="AJ431" s="148" t="s">
        <v>83</v>
      </c>
      <c r="AK431" s="148" t="s">
        <v>83</v>
      </c>
      <c r="AL431" s="148" t="s">
        <v>83</v>
      </c>
      <c r="AM431" s="148" t="s">
        <v>83</v>
      </c>
      <c r="AN431" s="148" t="s">
        <v>83</v>
      </c>
      <c r="AO431" s="148" t="s">
        <v>83</v>
      </c>
      <c r="AP431" s="148" t="s">
        <v>83</v>
      </c>
      <c r="AQ431" s="148" t="s">
        <v>83</v>
      </c>
      <c r="AR431" s="148" t="s">
        <v>83</v>
      </c>
      <c r="AS431">
        <v>0</v>
      </c>
      <c r="AT431" s="148" t="s">
        <v>83</v>
      </c>
      <c r="AU431" s="148" t="s">
        <v>83</v>
      </c>
      <c r="AV431">
        <v>0</v>
      </c>
      <c r="AW431">
        <v>0</v>
      </c>
      <c r="AX431" s="148" t="s">
        <v>83</v>
      </c>
    </row>
    <row r="432" spans="1:50" x14ac:dyDescent="0.15">
      <c r="A432">
        <v>1</v>
      </c>
      <c r="B432">
        <v>12</v>
      </c>
      <c r="C432">
        <v>2</v>
      </c>
      <c r="D432">
        <v>4</v>
      </c>
      <c r="E432">
        <v>0</v>
      </c>
      <c r="F432" s="148" t="s">
        <v>83</v>
      </c>
      <c r="G432" s="148" t="s">
        <v>83</v>
      </c>
      <c r="H432">
        <v>173</v>
      </c>
      <c r="I432">
        <v>0</v>
      </c>
      <c r="J432">
        <v>0</v>
      </c>
      <c r="K432">
        <v>0</v>
      </c>
      <c r="L432">
        <v>0</v>
      </c>
      <c r="M432" s="148" t="s">
        <v>83</v>
      </c>
      <c r="N432" s="148" t="s">
        <v>83</v>
      </c>
      <c r="O432" s="148" t="s">
        <v>83</v>
      </c>
      <c r="P432" s="148" t="s">
        <v>83</v>
      </c>
      <c r="Q432" s="148" t="s">
        <v>83</v>
      </c>
      <c r="R432" s="148" t="s">
        <v>923</v>
      </c>
      <c r="S432" s="148" t="s">
        <v>83</v>
      </c>
      <c r="T432">
        <v>0</v>
      </c>
      <c r="U432" s="148" t="s">
        <v>83</v>
      </c>
      <c r="V432" s="148" t="s">
        <v>83</v>
      </c>
      <c r="W432" s="148" t="s">
        <v>83</v>
      </c>
      <c r="X432">
        <v>2</v>
      </c>
      <c r="Y432">
        <v>2</v>
      </c>
      <c r="Z432" s="148" t="s">
        <v>83</v>
      </c>
      <c r="AA432" s="148" t="s">
        <v>83</v>
      </c>
      <c r="AB432" s="148" t="s">
        <v>83</v>
      </c>
      <c r="AC432" s="148" t="s">
        <v>83</v>
      </c>
      <c r="AD432" s="148" t="s">
        <v>83</v>
      </c>
      <c r="AE432">
        <v>0</v>
      </c>
      <c r="AF432" s="148" t="s">
        <v>83</v>
      </c>
      <c r="AG432">
        <v>0</v>
      </c>
      <c r="AH432" s="148" t="s">
        <v>83</v>
      </c>
      <c r="AI432" s="148" t="s">
        <v>83</v>
      </c>
      <c r="AJ432" s="148" t="s">
        <v>83</v>
      </c>
      <c r="AK432" s="148" t="s">
        <v>83</v>
      </c>
      <c r="AL432" s="148" t="s">
        <v>83</v>
      </c>
      <c r="AM432" s="148" t="s">
        <v>83</v>
      </c>
      <c r="AN432" s="148" t="s">
        <v>83</v>
      </c>
      <c r="AO432" s="148" t="s">
        <v>83</v>
      </c>
      <c r="AP432" s="148" t="s">
        <v>83</v>
      </c>
      <c r="AQ432" s="148" t="s">
        <v>83</v>
      </c>
      <c r="AR432" s="148" t="s">
        <v>83</v>
      </c>
      <c r="AS432">
        <v>0</v>
      </c>
      <c r="AT432" s="148" t="s">
        <v>83</v>
      </c>
      <c r="AU432" s="148" t="s">
        <v>83</v>
      </c>
      <c r="AV432">
        <v>0</v>
      </c>
      <c r="AW432">
        <v>0</v>
      </c>
      <c r="AX432" s="148" t="s">
        <v>83</v>
      </c>
    </row>
    <row r="433" spans="1:50" x14ac:dyDescent="0.15">
      <c r="A433">
        <v>1</v>
      </c>
      <c r="B433">
        <v>12</v>
      </c>
      <c r="C433">
        <v>2</v>
      </c>
      <c r="D433">
        <v>5</v>
      </c>
      <c r="E433">
        <v>0</v>
      </c>
      <c r="F433" s="148" t="s">
        <v>83</v>
      </c>
      <c r="G433" s="148" t="s">
        <v>83</v>
      </c>
      <c r="H433">
        <v>201</v>
      </c>
      <c r="I433">
        <v>0</v>
      </c>
      <c r="J433">
        <v>0</v>
      </c>
      <c r="K433">
        <v>0</v>
      </c>
      <c r="L433">
        <v>0</v>
      </c>
      <c r="M433" s="148" t="s">
        <v>83</v>
      </c>
      <c r="N433" s="148" t="s">
        <v>83</v>
      </c>
      <c r="O433" s="148" t="s">
        <v>83</v>
      </c>
      <c r="P433" s="148" t="s">
        <v>83</v>
      </c>
      <c r="Q433" s="148" t="s">
        <v>83</v>
      </c>
      <c r="R433" s="148" t="s">
        <v>922</v>
      </c>
      <c r="S433" s="148" t="s">
        <v>83</v>
      </c>
      <c r="T433">
        <v>0</v>
      </c>
      <c r="U433" s="148" t="s">
        <v>83</v>
      </c>
      <c r="V433" s="148" t="s">
        <v>83</v>
      </c>
      <c r="W433" s="148" t="s">
        <v>83</v>
      </c>
      <c r="X433">
        <v>2</v>
      </c>
      <c r="Y433">
        <v>2</v>
      </c>
      <c r="Z433" s="148" t="s">
        <v>83</v>
      </c>
      <c r="AA433" s="148" t="s">
        <v>83</v>
      </c>
      <c r="AB433" s="148" t="s">
        <v>83</v>
      </c>
      <c r="AC433" s="148" t="s">
        <v>83</v>
      </c>
      <c r="AD433" s="148" t="s">
        <v>83</v>
      </c>
      <c r="AE433">
        <v>0</v>
      </c>
      <c r="AF433" s="148" t="s">
        <v>83</v>
      </c>
      <c r="AG433">
        <v>0</v>
      </c>
      <c r="AH433" s="148" t="s">
        <v>83</v>
      </c>
      <c r="AI433" s="148" t="s">
        <v>83</v>
      </c>
      <c r="AJ433" s="148" t="s">
        <v>83</v>
      </c>
      <c r="AK433" s="148" t="s">
        <v>83</v>
      </c>
      <c r="AL433" s="148" t="s">
        <v>83</v>
      </c>
      <c r="AM433" s="148" t="s">
        <v>83</v>
      </c>
      <c r="AN433" s="148" t="s">
        <v>83</v>
      </c>
      <c r="AO433" s="148" t="s">
        <v>83</v>
      </c>
      <c r="AP433" s="148" t="s">
        <v>83</v>
      </c>
      <c r="AQ433" s="148" t="s">
        <v>83</v>
      </c>
      <c r="AR433" s="148" t="s">
        <v>83</v>
      </c>
      <c r="AS433">
        <v>0</v>
      </c>
      <c r="AT433" s="148" t="s">
        <v>83</v>
      </c>
      <c r="AU433" s="148" t="s">
        <v>83</v>
      </c>
      <c r="AV433">
        <v>0</v>
      </c>
      <c r="AW433">
        <v>0</v>
      </c>
      <c r="AX433" s="148" t="s">
        <v>83</v>
      </c>
    </row>
    <row r="434" spans="1:50" x14ac:dyDescent="0.15">
      <c r="A434">
        <v>1</v>
      </c>
      <c r="B434">
        <v>12</v>
      </c>
      <c r="C434">
        <v>2</v>
      </c>
      <c r="D434">
        <v>6</v>
      </c>
      <c r="E434">
        <v>0</v>
      </c>
      <c r="F434" s="148" t="s">
        <v>83</v>
      </c>
      <c r="G434" s="148" t="s">
        <v>83</v>
      </c>
      <c r="H434">
        <v>101</v>
      </c>
      <c r="I434">
        <v>0</v>
      </c>
      <c r="J434">
        <v>0</v>
      </c>
      <c r="K434">
        <v>0</v>
      </c>
      <c r="L434">
        <v>0</v>
      </c>
      <c r="M434" s="148" t="s">
        <v>83</v>
      </c>
      <c r="N434" s="148" t="s">
        <v>83</v>
      </c>
      <c r="O434" s="148" t="s">
        <v>83</v>
      </c>
      <c r="P434" s="148" t="s">
        <v>83</v>
      </c>
      <c r="Q434" s="148" t="s">
        <v>83</v>
      </c>
      <c r="R434" s="148" t="s">
        <v>680</v>
      </c>
      <c r="S434" s="148" t="s">
        <v>83</v>
      </c>
      <c r="T434">
        <v>0</v>
      </c>
      <c r="U434" s="148" t="s">
        <v>83</v>
      </c>
      <c r="V434" s="148" t="s">
        <v>83</v>
      </c>
      <c r="W434" s="148" t="s">
        <v>83</v>
      </c>
      <c r="X434">
        <v>3</v>
      </c>
      <c r="Y434">
        <v>3</v>
      </c>
      <c r="Z434" s="148" t="s">
        <v>83</v>
      </c>
      <c r="AA434" s="148" t="s">
        <v>83</v>
      </c>
      <c r="AB434" s="148" t="s">
        <v>83</v>
      </c>
      <c r="AC434" s="148" t="s">
        <v>83</v>
      </c>
      <c r="AD434" s="148" t="s">
        <v>83</v>
      </c>
      <c r="AE434">
        <v>0</v>
      </c>
      <c r="AF434" s="148" t="s">
        <v>83</v>
      </c>
      <c r="AG434">
        <v>0</v>
      </c>
      <c r="AH434" s="148" t="s">
        <v>83</v>
      </c>
      <c r="AI434" s="148" t="s">
        <v>83</v>
      </c>
      <c r="AJ434" s="148" t="s">
        <v>83</v>
      </c>
      <c r="AK434" s="148" t="s">
        <v>83</v>
      </c>
      <c r="AL434" s="148" t="s">
        <v>83</v>
      </c>
      <c r="AM434" s="148" t="s">
        <v>83</v>
      </c>
      <c r="AN434" s="148" t="s">
        <v>83</v>
      </c>
      <c r="AO434" s="148" t="s">
        <v>83</v>
      </c>
      <c r="AP434" s="148" t="s">
        <v>83</v>
      </c>
      <c r="AQ434" s="148" t="s">
        <v>83</v>
      </c>
      <c r="AR434" s="148" t="s">
        <v>83</v>
      </c>
      <c r="AS434">
        <v>0</v>
      </c>
      <c r="AT434" s="148" t="s">
        <v>83</v>
      </c>
      <c r="AU434" s="148" t="s">
        <v>83</v>
      </c>
      <c r="AV434">
        <v>0</v>
      </c>
      <c r="AW434">
        <v>0</v>
      </c>
      <c r="AX434" s="148" t="s">
        <v>83</v>
      </c>
    </row>
    <row r="435" spans="1:50" x14ac:dyDescent="0.15">
      <c r="A435">
        <v>1</v>
      </c>
      <c r="B435">
        <v>12</v>
      </c>
      <c r="C435">
        <v>2</v>
      </c>
      <c r="D435">
        <v>7</v>
      </c>
      <c r="E435">
        <v>0</v>
      </c>
      <c r="F435" s="148" t="s">
        <v>83</v>
      </c>
      <c r="G435" s="148" t="s">
        <v>83</v>
      </c>
      <c r="H435">
        <v>289</v>
      </c>
      <c r="I435">
        <v>0</v>
      </c>
      <c r="J435">
        <v>0</v>
      </c>
      <c r="K435">
        <v>0</v>
      </c>
      <c r="L435">
        <v>0</v>
      </c>
      <c r="M435" s="148" t="s">
        <v>83</v>
      </c>
      <c r="N435" s="148" t="s">
        <v>83</v>
      </c>
      <c r="O435" s="148" t="s">
        <v>83</v>
      </c>
      <c r="P435" s="148" t="s">
        <v>83</v>
      </c>
      <c r="Q435" s="148" t="s">
        <v>83</v>
      </c>
      <c r="R435" s="148" t="s">
        <v>924</v>
      </c>
      <c r="S435" s="148" t="s">
        <v>83</v>
      </c>
      <c r="T435">
        <v>0</v>
      </c>
      <c r="U435" s="148" t="s">
        <v>83</v>
      </c>
      <c r="V435" s="148" t="s">
        <v>83</v>
      </c>
      <c r="W435" s="148" t="s">
        <v>83</v>
      </c>
      <c r="X435">
        <v>1</v>
      </c>
      <c r="Y435">
        <v>1</v>
      </c>
      <c r="Z435" s="148" t="s">
        <v>83</v>
      </c>
      <c r="AA435" s="148" t="s">
        <v>83</v>
      </c>
      <c r="AB435" s="148" t="s">
        <v>83</v>
      </c>
      <c r="AC435" s="148" t="s">
        <v>83</v>
      </c>
      <c r="AD435" s="148" t="s">
        <v>83</v>
      </c>
      <c r="AE435">
        <v>0</v>
      </c>
      <c r="AF435" s="148" t="s">
        <v>83</v>
      </c>
      <c r="AG435">
        <v>0</v>
      </c>
      <c r="AH435" s="148" t="s">
        <v>83</v>
      </c>
      <c r="AI435" s="148" t="s">
        <v>83</v>
      </c>
      <c r="AJ435" s="148" t="s">
        <v>83</v>
      </c>
      <c r="AK435" s="148" t="s">
        <v>83</v>
      </c>
      <c r="AL435" s="148" t="s">
        <v>83</v>
      </c>
      <c r="AM435" s="148" t="s">
        <v>83</v>
      </c>
      <c r="AN435" s="148" t="s">
        <v>83</v>
      </c>
      <c r="AO435" s="148" t="s">
        <v>83</v>
      </c>
      <c r="AP435" s="148" t="s">
        <v>83</v>
      </c>
      <c r="AQ435" s="148" t="s">
        <v>83</v>
      </c>
      <c r="AR435" s="148" t="s">
        <v>83</v>
      </c>
      <c r="AS435">
        <v>0</v>
      </c>
      <c r="AT435" s="148" t="s">
        <v>83</v>
      </c>
      <c r="AU435" s="148" t="s">
        <v>83</v>
      </c>
      <c r="AV435">
        <v>0</v>
      </c>
      <c r="AW435">
        <v>0</v>
      </c>
      <c r="AX435" s="148" t="s">
        <v>83</v>
      </c>
    </row>
    <row r="436" spans="1:50" x14ac:dyDescent="0.15">
      <c r="A436">
        <v>1</v>
      </c>
      <c r="B436">
        <v>12</v>
      </c>
      <c r="C436">
        <v>3</v>
      </c>
      <c r="D436">
        <v>1</v>
      </c>
      <c r="E436">
        <v>0</v>
      </c>
      <c r="F436" s="148" t="s">
        <v>83</v>
      </c>
      <c r="G436" s="148" t="s">
        <v>83</v>
      </c>
      <c r="H436">
        <v>58</v>
      </c>
      <c r="I436">
        <v>0</v>
      </c>
      <c r="J436">
        <v>0</v>
      </c>
      <c r="K436">
        <v>0</v>
      </c>
      <c r="L436">
        <v>0</v>
      </c>
      <c r="M436" s="148" t="s">
        <v>83</v>
      </c>
      <c r="N436" s="148" t="s">
        <v>83</v>
      </c>
      <c r="O436" s="148" t="s">
        <v>83</v>
      </c>
      <c r="P436" s="148" t="s">
        <v>83</v>
      </c>
      <c r="Q436" s="148" t="s">
        <v>83</v>
      </c>
      <c r="R436" s="148" t="s">
        <v>925</v>
      </c>
      <c r="S436" s="148" t="s">
        <v>83</v>
      </c>
      <c r="T436">
        <v>0</v>
      </c>
      <c r="U436" s="148" t="s">
        <v>83</v>
      </c>
      <c r="V436" s="148" t="s">
        <v>83</v>
      </c>
      <c r="W436" s="148" t="s">
        <v>83</v>
      </c>
      <c r="X436">
        <v>2</v>
      </c>
      <c r="Y436">
        <v>2</v>
      </c>
      <c r="Z436" s="148" t="s">
        <v>83</v>
      </c>
      <c r="AA436" s="148" t="s">
        <v>83</v>
      </c>
      <c r="AB436" s="148" t="s">
        <v>83</v>
      </c>
      <c r="AC436" s="148" t="s">
        <v>83</v>
      </c>
      <c r="AD436" s="148" t="s">
        <v>83</v>
      </c>
      <c r="AE436">
        <v>0</v>
      </c>
      <c r="AF436" s="148" t="s">
        <v>83</v>
      </c>
      <c r="AG436">
        <v>0</v>
      </c>
      <c r="AH436" s="148" t="s">
        <v>83</v>
      </c>
      <c r="AI436" s="148" t="s">
        <v>83</v>
      </c>
      <c r="AJ436" s="148" t="s">
        <v>83</v>
      </c>
      <c r="AK436" s="148" t="s">
        <v>83</v>
      </c>
      <c r="AL436" s="148" t="s">
        <v>83</v>
      </c>
      <c r="AM436" s="148" t="s">
        <v>83</v>
      </c>
      <c r="AN436" s="148" t="s">
        <v>83</v>
      </c>
      <c r="AO436" s="148" t="s">
        <v>83</v>
      </c>
      <c r="AP436" s="148" t="s">
        <v>83</v>
      </c>
      <c r="AQ436" s="148" t="s">
        <v>83</v>
      </c>
      <c r="AR436" s="148" t="s">
        <v>83</v>
      </c>
      <c r="AS436">
        <v>0</v>
      </c>
      <c r="AT436" s="148" t="s">
        <v>83</v>
      </c>
      <c r="AU436" s="148" t="s">
        <v>83</v>
      </c>
      <c r="AV436">
        <v>0</v>
      </c>
      <c r="AW436">
        <v>0</v>
      </c>
      <c r="AX436" s="148" t="s">
        <v>83</v>
      </c>
    </row>
    <row r="437" spans="1:50" x14ac:dyDescent="0.15">
      <c r="A437">
        <v>1</v>
      </c>
      <c r="B437">
        <v>12</v>
      </c>
      <c r="C437">
        <v>3</v>
      </c>
      <c r="D437">
        <v>2</v>
      </c>
      <c r="E437">
        <v>0</v>
      </c>
      <c r="F437" s="148" t="s">
        <v>83</v>
      </c>
      <c r="G437" s="148" t="s">
        <v>83</v>
      </c>
      <c r="H437">
        <v>13</v>
      </c>
      <c r="I437">
        <v>0</v>
      </c>
      <c r="J437">
        <v>0</v>
      </c>
      <c r="K437">
        <v>0</v>
      </c>
      <c r="L437">
        <v>0</v>
      </c>
      <c r="M437" s="148" t="s">
        <v>83</v>
      </c>
      <c r="N437" s="148" t="s">
        <v>83</v>
      </c>
      <c r="O437" s="148" t="s">
        <v>83</v>
      </c>
      <c r="P437" s="148" t="s">
        <v>83</v>
      </c>
      <c r="Q437" s="148" t="s">
        <v>83</v>
      </c>
      <c r="R437" s="148" t="s">
        <v>926</v>
      </c>
      <c r="S437" s="148" t="s">
        <v>83</v>
      </c>
      <c r="T437">
        <v>0</v>
      </c>
      <c r="U437" s="148" t="s">
        <v>83</v>
      </c>
      <c r="V437" s="148" t="s">
        <v>83</v>
      </c>
      <c r="W437" s="148" t="s">
        <v>83</v>
      </c>
      <c r="X437">
        <v>1</v>
      </c>
      <c r="Y437">
        <v>1</v>
      </c>
      <c r="Z437" s="148" t="s">
        <v>83</v>
      </c>
      <c r="AA437" s="148" t="s">
        <v>83</v>
      </c>
      <c r="AB437" s="148" t="s">
        <v>83</v>
      </c>
      <c r="AC437" s="148" t="s">
        <v>83</v>
      </c>
      <c r="AD437" s="148" t="s">
        <v>83</v>
      </c>
      <c r="AE437">
        <v>0</v>
      </c>
      <c r="AF437" s="148" t="s">
        <v>83</v>
      </c>
      <c r="AG437">
        <v>0</v>
      </c>
      <c r="AH437" s="148" t="s">
        <v>83</v>
      </c>
      <c r="AI437" s="148" t="s">
        <v>83</v>
      </c>
      <c r="AJ437" s="148" t="s">
        <v>83</v>
      </c>
      <c r="AK437" s="148" t="s">
        <v>83</v>
      </c>
      <c r="AL437" s="148" t="s">
        <v>83</v>
      </c>
      <c r="AM437" s="148" t="s">
        <v>83</v>
      </c>
      <c r="AN437" s="148" t="s">
        <v>83</v>
      </c>
      <c r="AO437" s="148" t="s">
        <v>83</v>
      </c>
      <c r="AP437" s="148" t="s">
        <v>83</v>
      </c>
      <c r="AQ437" s="148" t="s">
        <v>83</v>
      </c>
      <c r="AR437" s="148" t="s">
        <v>83</v>
      </c>
      <c r="AS437">
        <v>0</v>
      </c>
      <c r="AT437" s="148" t="s">
        <v>83</v>
      </c>
      <c r="AU437" s="148" t="s">
        <v>83</v>
      </c>
      <c r="AV437">
        <v>0</v>
      </c>
      <c r="AW437">
        <v>0</v>
      </c>
      <c r="AX437" s="148" t="s">
        <v>83</v>
      </c>
    </row>
    <row r="438" spans="1:50" x14ac:dyDescent="0.15">
      <c r="A438">
        <v>1</v>
      </c>
      <c r="B438">
        <v>12</v>
      </c>
      <c r="C438">
        <v>3</v>
      </c>
      <c r="D438">
        <v>3</v>
      </c>
      <c r="E438">
        <v>0</v>
      </c>
      <c r="F438" s="148" t="s">
        <v>83</v>
      </c>
      <c r="G438" s="148" t="s">
        <v>83</v>
      </c>
      <c r="H438">
        <v>200</v>
      </c>
      <c r="I438">
        <v>0</v>
      </c>
      <c r="J438">
        <v>0</v>
      </c>
      <c r="K438">
        <v>0</v>
      </c>
      <c r="L438">
        <v>0</v>
      </c>
      <c r="M438" s="148" t="s">
        <v>83</v>
      </c>
      <c r="N438" s="148" t="s">
        <v>83</v>
      </c>
      <c r="O438" s="148" t="s">
        <v>83</v>
      </c>
      <c r="P438" s="148" t="s">
        <v>83</v>
      </c>
      <c r="Q438" s="148" t="s">
        <v>83</v>
      </c>
      <c r="R438" s="148" t="s">
        <v>927</v>
      </c>
      <c r="S438" s="148" t="s">
        <v>83</v>
      </c>
      <c r="T438">
        <v>0</v>
      </c>
      <c r="U438" s="148" t="s">
        <v>83</v>
      </c>
      <c r="V438" s="148" t="s">
        <v>83</v>
      </c>
      <c r="W438" s="148" t="s">
        <v>83</v>
      </c>
      <c r="X438">
        <v>3</v>
      </c>
      <c r="Y438">
        <v>3</v>
      </c>
      <c r="Z438" s="148" t="s">
        <v>83</v>
      </c>
      <c r="AA438" s="148" t="s">
        <v>83</v>
      </c>
      <c r="AB438" s="148" t="s">
        <v>83</v>
      </c>
      <c r="AC438" s="148" t="s">
        <v>83</v>
      </c>
      <c r="AD438" s="148" t="s">
        <v>83</v>
      </c>
      <c r="AE438">
        <v>0</v>
      </c>
      <c r="AF438" s="148" t="s">
        <v>83</v>
      </c>
      <c r="AG438">
        <v>0</v>
      </c>
      <c r="AH438" s="148" t="s">
        <v>83</v>
      </c>
      <c r="AI438" s="148" t="s">
        <v>83</v>
      </c>
      <c r="AJ438" s="148" t="s">
        <v>83</v>
      </c>
      <c r="AK438" s="148" t="s">
        <v>83</v>
      </c>
      <c r="AL438" s="148" t="s">
        <v>83</v>
      </c>
      <c r="AM438" s="148" t="s">
        <v>83</v>
      </c>
      <c r="AN438" s="148" t="s">
        <v>83</v>
      </c>
      <c r="AO438" s="148" t="s">
        <v>83</v>
      </c>
      <c r="AP438" s="148" t="s">
        <v>83</v>
      </c>
      <c r="AQ438" s="148" t="s">
        <v>83</v>
      </c>
      <c r="AR438" s="148" t="s">
        <v>83</v>
      </c>
      <c r="AS438">
        <v>0</v>
      </c>
      <c r="AT438" s="148" t="s">
        <v>83</v>
      </c>
      <c r="AU438" s="148" t="s">
        <v>83</v>
      </c>
      <c r="AV438">
        <v>0</v>
      </c>
      <c r="AW438">
        <v>0</v>
      </c>
      <c r="AX438" s="148" t="s">
        <v>83</v>
      </c>
    </row>
    <row r="439" spans="1:50" x14ac:dyDescent="0.15">
      <c r="A439">
        <v>1</v>
      </c>
      <c r="B439">
        <v>12</v>
      </c>
      <c r="C439">
        <v>3</v>
      </c>
      <c r="D439">
        <v>4</v>
      </c>
      <c r="E439">
        <v>0</v>
      </c>
      <c r="F439" s="148" t="s">
        <v>83</v>
      </c>
      <c r="G439" s="148" t="s">
        <v>83</v>
      </c>
      <c r="H439">
        <v>121</v>
      </c>
      <c r="I439">
        <v>0</v>
      </c>
      <c r="J439">
        <v>0</v>
      </c>
      <c r="K439">
        <v>0</v>
      </c>
      <c r="L439">
        <v>0</v>
      </c>
      <c r="M439" s="148" t="s">
        <v>83</v>
      </c>
      <c r="N439" s="148" t="s">
        <v>83</v>
      </c>
      <c r="O439" s="148" t="s">
        <v>83</v>
      </c>
      <c r="P439" s="148" t="s">
        <v>83</v>
      </c>
      <c r="Q439" s="148" t="s">
        <v>83</v>
      </c>
      <c r="R439" s="148" t="s">
        <v>928</v>
      </c>
      <c r="S439" s="148" t="s">
        <v>83</v>
      </c>
      <c r="T439">
        <v>0</v>
      </c>
      <c r="U439" s="148" t="s">
        <v>83</v>
      </c>
      <c r="V439" s="148" t="s">
        <v>83</v>
      </c>
      <c r="W439" s="148" t="s">
        <v>83</v>
      </c>
      <c r="X439">
        <v>4</v>
      </c>
      <c r="Y439">
        <v>4</v>
      </c>
      <c r="Z439" s="148" t="s">
        <v>83</v>
      </c>
      <c r="AA439" s="148" t="s">
        <v>83</v>
      </c>
      <c r="AB439" s="148" t="s">
        <v>83</v>
      </c>
      <c r="AC439" s="148" t="s">
        <v>83</v>
      </c>
      <c r="AD439" s="148" t="s">
        <v>83</v>
      </c>
      <c r="AE439">
        <v>0</v>
      </c>
      <c r="AF439" s="148" t="s">
        <v>83</v>
      </c>
      <c r="AG439">
        <v>0</v>
      </c>
      <c r="AH439" s="148" t="s">
        <v>83</v>
      </c>
      <c r="AI439" s="148" t="s">
        <v>83</v>
      </c>
      <c r="AJ439" s="148" t="s">
        <v>83</v>
      </c>
      <c r="AK439" s="148" t="s">
        <v>83</v>
      </c>
      <c r="AL439" s="148" t="s">
        <v>83</v>
      </c>
      <c r="AM439" s="148" t="s">
        <v>83</v>
      </c>
      <c r="AN439" s="148" t="s">
        <v>83</v>
      </c>
      <c r="AO439" s="148" t="s">
        <v>83</v>
      </c>
      <c r="AP439" s="148" t="s">
        <v>83</v>
      </c>
      <c r="AQ439" s="148" t="s">
        <v>83</v>
      </c>
      <c r="AR439" s="148" t="s">
        <v>83</v>
      </c>
      <c r="AS439">
        <v>0</v>
      </c>
      <c r="AT439" s="148" t="s">
        <v>83</v>
      </c>
      <c r="AU439" s="148" t="s">
        <v>83</v>
      </c>
      <c r="AV439">
        <v>0</v>
      </c>
      <c r="AW439">
        <v>0</v>
      </c>
      <c r="AX439" s="148" t="s">
        <v>83</v>
      </c>
    </row>
    <row r="440" spans="1:50" x14ac:dyDescent="0.15">
      <c r="A440">
        <v>1</v>
      </c>
      <c r="B440">
        <v>12</v>
      </c>
      <c r="C440">
        <v>3</v>
      </c>
      <c r="D440">
        <v>5</v>
      </c>
      <c r="E440">
        <v>0</v>
      </c>
      <c r="F440" s="148" t="s">
        <v>83</v>
      </c>
      <c r="G440" s="148" t="s">
        <v>83</v>
      </c>
      <c r="H440">
        <v>55</v>
      </c>
      <c r="I440">
        <v>0</v>
      </c>
      <c r="J440">
        <v>0</v>
      </c>
      <c r="K440">
        <v>0</v>
      </c>
      <c r="L440">
        <v>0</v>
      </c>
      <c r="M440" s="148" t="s">
        <v>83</v>
      </c>
      <c r="N440" s="148" t="s">
        <v>83</v>
      </c>
      <c r="O440" s="148" t="s">
        <v>83</v>
      </c>
      <c r="P440" s="148" t="s">
        <v>83</v>
      </c>
      <c r="Q440" s="148" t="s">
        <v>83</v>
      </c>
      <c r="R440" s="148" t="s">
        <v>929</v>
      </c>
      <c r="S440" s="148" t="s">
        <v>83</v>
      </c>
      <c r="T440">
        <v>0</v>
      </c>
      <c r="U440" s="148" t="s">
        <v>83</v>
      </c>
      <c r="V440" s="148" t="s">
        <v>83</v>
      </c>
      <c r="W440" s="148" t="s">
        <v>83</v>
      </c>
      <c r="X440">
        <v>3</v>
      </c>
      <c r="Y440">
        <v>3</v>
      </c>
      <c r="Z440" s="148" t="s">
        <v>83</v>
      </c>
      <c r="AA440" s="148" t="s">
        <v>83</v>
      </c>
      <c r="AB440" s="148" t="s">
        <v>83</v>
      </c>
      <c r="AC440" s="148" t="s">
        <v>83</v>
      </c>
      <c r="AD440" s="148" t="s">
        <v>83</v>
      </c>
      <c r="AE440">
        <v>0</v>
      </c>
      <c r="AF440" s="148" t="s">
        <v>83</v>
      </c>
      <c r="AG440">
        <v>0</v>
      </c>
      <c r="AH440" s="148" t="s">
        <v>83</v>
      </c>
      <c r="AI440" s="148" t="s">
        <v>83</v>
      </c>
      <c r="AJ440" s="148" t="s">
        <v>83</v>
      </c>
      <c r="AK440" s="148" t="s">
        <v>83</v>
      </c>
      <c r="AL440" s="148" t="s">
        <v>83</v>
      </c>
      <c r="AM440" s="148" t="s">
        <v>83</v>
      </c>
      <c r="AN440" s="148" t="s">
        <v>83</v>
      </c>
      <c r="AO440" s="148" t="s">
        <v>83</v>
      </c>
      <c r="AP440" s="148" t="s">
        <v>83</v>
      </c>
      <c r="AQ440" s="148" t="s">
        <v>83</v>
      </c>
      <c r="AR440" s="148" t="s">
        <v>83</v>
      </c>
      <c r="AS440">
        <v>0</v>
      </c>
      <c r="AT440" s="148" t="s">
        <v>83</v>
      </c>
      <c r="AU440" s="148" t="s">
        <v>83</v>
      </c>
      <c r="AV440">
        <v>0</v>
      </c>
      <c r="AW440">
        <v>0</v>
      </c>
      <c r="AX440" s="148" t="s">
        <v>83</v>
      </c>
    </row>
    <row r="441" spans="1:50" x14ac:dyDescent="0.15">
      <c r="A441">
        <v>1</v>
      </c>
      <c r="B441">
        <v>12</v>
      </c>
      <c r="C441">
        <v>3</v>
      </c>
      <c r="D441">
        <v>6</v>
      </c>
      <c r="E441">
        <v>0</v>
      </c>
      <c r="F441" s="148" t="s">
        <v>83</v>
      </c>
      <c r="G441" s="148" t="s">
        <v>83</v>
      </c>
      <c r="H441">
        <v>37</v>
      </c>
      <c r="I441">
        <v>0</v>
      </c>
      <c r="J441">
        <v>0</v>
      </c>
      <c r="K441">
        <v>0</v>
      </c>
      <c r="L441">
        <v>0</v>
      </c>
      <c r="M441" s="148" t="s">
        <v>83</v>
      </c>
      <c r="N441" s="148" t="s">
        <v>83</v>
      </c>
      <c r="O441" s="148" t="s">
        <v>83</v>
      </c>
      <c r="P441" s="148" t="s">
        <v>83</v>
      </c>
      <c r="Q441" s="148" t="s">
        <v>83</v>
      </c>
      <c r="R441" s="148" t="s">
        <v>930</v>
      </c>
      <c r="S441" s="148" t="s">
        <v>83</v>
      </c>
      <c r="T441">
        <v>0</v>
      </c>
      <c r="U441" s="148" t="s">
        <v>83</v>
      </c>
      <c r="V441" s="148" t="s">
        <v>83</v>
      </c>
      <c r="W441" s="148" t="s">
        <v>83</v>
      </c>
      <c r="X441">
        <v>3</v>
      </c>
      <c r="Y441">
        <v>3</v>
      </c>
      <c r="Z441" s="148" t="s">
        <v>83</v>
      </c>
      <c r="AA441" s="148" t="s">
        <v>83</v>
      </c>
      <c r="AB441" s="148" t="s">
        <v>83</v>
      </c>
      <c r="AC441" s="148" t="s">
        <v>83</v>
      </c>
      <c r="AD441" s="148" t="s">
        <v>83</v>
      </c>
      <c r="AE441">
        <v>0</v>
      </c>
      <c r="AF441" s="148" t="s">
        <v>83</v>
      </c>
      <c r="AG441">
        <v>0</v>
      </c>
      <c r="AH441" s="148" t="s">
        <v>83</v>
      </c>
      <c r="AI441" s="148" t="s">
        <v>83</v>
      </c>
      <c r="AJ441" s="148" t="s">
        <v>83</v>
      </c>
      <c r="AK441" s="148" t="s">
        <v>83</v>
      </c>
      <c r="AL441" s="148" t="s">
        <v>83</v>
      </c>
      <c r="AM441" s="148" t="s">
        <v>83</v>
      </c>
      <c r="AN441" s="148" t="s">
        <v>83</v>
      </c>
      <c r="AO441" s="148" t="s">
        <v>83</v>
      </c>
      <c r="AP441" s="148" t="s">
        <v>83</v>
      </c>
      <c r="AQ441" s="148" t="s">
        <v>83</v>
      </c>
      <c r="AR441" s="148" t="s">
        <v>83</v>
      </c>
      <c r="AS441">
        <v>0</v>
      </c>
      <c r="AT441" s="148" t="s">
        <v>83</v>
      </c>
      <c r="AU441" s="148" t="s">
        <v>83</v>
      </c>
      <c r="AV441">
        <v>0</v>
      </c>
      <c r="AW441">
        <v>0</v>
      </c>
      <c r="AX441" s="148" t="s">
        <v>83</v>
      </c>
    </row>
    <row r="442" spans="1:50" x14ac:dyDescent="0.15">
      <c r="A442">
        <v>1</v>
      </c>
      <c r="B442">
        <v>12</v>
      </c>
      <c r="C442">
        <v>3</v>
      </c>
      <c r="D442">
        <v>7</v>
      </c>
      <c r="E442">
        <v>0</v>
      </c>
      <c r="F442" s="148" t="s">
        <v>83</v>
      </c>
      <c r="G442" s="148" t="s">
        <v>83</v>
      </c>
      <c r="H442">
        <v>175</v>
      </c>
      <c r="I442">
        <v>0</v>
      </c>
      <c r="J442">
        <v>0</v>
      </c>
      <c r="K442">
        <v>0</v>
      </c>
      <c r="L442">
        <v>0</v>
      </c>
      <c r="M442" s="148" t="s">
        <v>83</v>
      </c>
      <c r="N442" s="148" t="s">
        <v>83</v>
      </c>
      <c r="O442" s="148" t="s">
        <v>83</v>
      </c>
      <c r="P442" s="148" t="s">
        <v>83</v>
      </c>
      <c r="Q442" s="148" t="s">
        <v>83</v>
      </c>
      <c r="R442" s="148" t="s">
        <v>931</v>
      </c>
      <c r="S442" s="148" t="s">
        <v>83</v>
      </c>
      <c r="T442">
        <v>0</v>
      </c>
      <c r="U442" s="148" t="s">
        <v>83</v>
      </c>
      <c r="V442" s="148" t="s">
        <v>83</v>
      </c>
      <c r="W442" s="148" t="s">
        <v>83</v>
      </c>
      <c r="X442">
        <v>1</v>
      </c>
      <c r="Y442">
        <v>1</v>
      </c>
      <c r="Z442" s="148" t="s">
        <v>83</v>
      </c>
      <c r="AA442" s="148" t="s">
        <v>83</v>
      </c>
      <c r="AB442" s="148" t="s">
        <v>83</v>
      </c>
      <c r="AC442" s="148" t="s">
        <v>83</v>
      </c>
      <c r="AD442" s="148" t="s">
        <v>83</v>
      </c>
      <c r="AE442">
        <v>0</v>
      </c>
      <c r="AF442" s="148" t="s">
        <v>83</v>
      </c>
      <c r="AG442">
        <v>0</v>
      </c>
      <c r="AH442" s="148" t="s">
        <v>83</v>
      </c>
      <c r="AI442" s="148" t="s">
        <v>83</v>
      </c>
      <c r="AJ442" s="148" t="s">
        <v>83</v>
      </c>
      <c r="AK442" s="148" t="s">
        <v>83</v>
      </c>
      <c r="AL442" s="148" t="s">
        <v>83</v>
      </c>
      <c r="AM442" s="148" t="s">
        <v>83</v>
      </c>
      <c r="AN442" s="148" t="s">
        <v>83</v>
      </c>
      <c r="AO442" s="148" t="s">
        <v>83</v>
      </c>
      <c r="AP442" s="148" t="s">
        <v>83</v>
      </c>
      <c r="AQ442" s="148" t="s">
        <v>83</v>
      </c>
      <c r="AR442" s="148" t="s">
        <v>83</v>
      </c>
      <c r="AS442">
        <v>0</v>
      </c>
      <c r="AT442" s="148" t="s">
        <v>83</v>
      </c>
      <c r="AU442" s="148" t="s">
        <v>83</v>
      </c>
      <c r="AV442">
        <v>0</v>
      </c>
      <c r="AW442">
        <v>0</v>
      </c>
      <c r="AX442" s="148" t="s">
        <v>83</v>
      </c>
    </row>
    <row r="443" spans="1:50" x14ac:dyDescent="0.15">
      <c r="A443">
        <v>1</v>
      </c>
      <c r="B443">
        <v>12</v>
      </c>
      <c r="C443">
        <v>4</v>
      </c>
      <c r="D443">
        <v>1</v>
      </c>
      <c r="E443">
        <v>0</v>
      </c>
      <c r="F443" s="148" t="s">
        <v>83</v>
      </c>
      <c r="G443" s="148" t="s">
        <v>83</v>
      </c>
      <c r="H443">
        <v>366</v>
      </c>
      <c r="I443">
        <v>0</v>
      </c>
      <c r="J443">
        <v>0</v>
      </c>
      <c r="K443">
        <v>0</v>
      </c>
      <c r="L443">
        <v>0</v>
      </c>
      <c r="M443" s="148" t="s">
        <v>83</v>
      </c>
      <c r="N443" s="148" t="s">
        <v>83</v>
      </c>
      <c r="O443" s="148" t="s">
        <v>83</v>
      </c>
      <c r="P443" s="148" t="s">
        <v>83</v>
      </c>
      <c r="Q443" s="148" t="s">
        <v>83</v>
      </c>
      <c r="R443" s="148" t="s">
        <v>932</v>
      </c>
      <c r="S443" s="148" t="s">
        <v>83</v>
      </c>
      <c r="T443">
        <v>0</v>
      </c>
      <c r="U443" s="148" t="s">
        <v>83</v>
      </c>
      <c r="V443" s="148" t="s">
        <v>83</v>
      </c>
      <c r="W443" s="148" t="s">
        <v>83</v>
      </c>
      <c r="X443">
        <v>3</v>
      </c>
      <c r="Y443">
        <v>3</v>
      </c>
      <c r="Z443" s="148" t="s">
        <v>83</v>
      </c>
      <c r="AA443" s="148" t="s">
        <v>83</v>
      </c>
      <c r="AB443" s="148" t="s">
        <v>83</v>
      </c>
      <c r="AC443" s="148" t="s">
        <v>83</v>
      </c>
      <c r="AD443" s="148" t="s">
        <v>83</v>
      </c>
      <c r="AE443">
        <v>0</v>
      </c>
      <c r="AF443" s="148" t="s">
        <v>83</v>
      </c>
      <c r="AG443">
        <v>0</v>
      </c>
      <c r="AH443" s="148" t="s">
        <v>83</v>
      </c>
      <c r="AI443" s="148" t="s">
        <v>83</v>
      </c>
      <c r="AJ443" s="148" t="s">
        <v>83</v>
      </c>
      <c r="AK443" s="148" t="s">
        <v>83</v>
      </c>
      <c r="AL443" s="148" t="s">
        <v>83</v>
      </c>
      <c r="AM443" s="148" t="s">
        <v>83</v>
      </c>
      <c r="AN443" s="148" t="s">
        <v>83</v>
      </c>
      <c r="AO443" s="148" t="s">
        <v>83</v>
      </c>
      <c r="AP443" s="148" t="s">
        <v>83</v>
      </c>
      <c r="AQ443" s="148" t="s">
        <v>83</v>
      </c>
      <c r="AR443" s="148" t="s">
        <v>83</v>
      </c>
      <c r="AS443">
        <v>0</v>
      </c>
      <c r="AT443" s="148" t="s">
        <v>83</v>
      </c>
      <c r="AU443" s="148" t="s">
        <v>83</v>
      </c>
      <c r="AV443">
        <v>0</v>
      </c>
      <c r="AW443">
        <v>0</v>
      </c>
      <c r="AX443" s="148" t="s">
        <v>83</v>
      </c>
    </row>
    <row r="444" spans="1:50" x14ac:dyDescent="0.15">
      <c r="A444">
        <v>1</v>
      </c>
      <c r="B444">
        <v>12</v>
      </c>
      <c r="C444">
        <v>4</v>
      </c>
      <c r="D444">
        <v>2</v>
      </c>
      <c r="E444">
        <v>0</v>
      </c>
      <c r="F444" s="148" t="s">
        <v>83</v>
      </c>
      <c r="G444" s="148" t="s">
        <v>83</v>
      </c>
      <c r="H444">
        <v>333</v>
      </c>
      <c r="I444">
        <v>0</v>
      </c>
      <c r="J444">
        <v>0</v>
      </c>
      <c r="K444">
        <v>0</v>
      </c>
      <c r="L444">
        <v>0</v>
      </c>
      <c r="M444" s="148" t="s">
        <v>83</v>
      </c>
      <c r="N444" s="148" t="s">
        <v>83</v>
      </c>
      <c r="O444" s="148" t="s">
        <v>83</v>
      </c>
      <c r="P444" s="148" t="s">
        <v>83</v>
      </c>
      <c r="Q444" s="148" t="s">
        <v>83</v>
      </c>
      <c r="R444" s="148" t="s">
        <v>933</v>
      </c>
      <c r="S444" s="148" t="s">
        <v>83</v>
      </c>
      <c r="T444">
        <v>0</v>
      </c>
      <c r="U444" s="148" t="s">
        <v>83</v>
      </c>
      <c r="V444" s="148" t="s">
        <v>83</v>
      </c>
      <c r="W444" s="148" t="s">
        <v>83</v>
      </c>
      <c r="X444">
        <v>4</v>
      </c>
      <c r="Y444">
        <v>4</v>
      </c>
      <c r="Z444" s="148" t="s">
        <v>83</v>
      </c>
      <c r="AA444" s="148" t="s">
        <v>83</v>
      </c>
      <c r="AB444" s="148" t="s">
        <v>83</v>
      </c>
      <c r="AC444" s="148" t="s">
        <v>83</v>
      </c>
      <c r="AD444" s="148" t="s">
        <v>83</v>
      </c>
      <c r="AE444">
        <v>0</v>
      </c>
      <c r="AF444" s="148" t="s">
        <v>83</v>
      </c>
      <c r="AG444">
        <v>0</v>
      </c>
      <c r="AH444" s="148" t="s">
        <v>83</v>
      </c>
      <c r="AI444" s="148" t="s">
        <v>83</v>
      </c>
      <c r="AJ444" s="148" t="s">
        <v>83</v>
      </c>
      <c r="AK444" s="148" t="s">
        <v>83</v>
      </c>
      <c r="AL444" s="148" t="s">
        <v>83</v>
      </c>
      <c r="AM444" s="148" t="s">
        <v>83</v>
      </c>
      <c r="AN444" s="148" t="s">
        <v>83</v>
      </c>
      <c r="AO444" s="148" t="s">
        <v>83</v>
      </c>
      <c r="AP444" s="148" t="s">
        <v>83</v>
      </c>
      <c r="AQ444" s="148" t="s">
        <v>83</v>
      </c>
      <c r="AR444" s="148" t="s">
        <v>83</v>
      </c>
      <c r="AS444">
        <v>0</v>
      </c>
      <c r="AT444" s="148" t="s">
        <v>83</v>
      </c>
      <c r="AU444" s="148" t="s">
        <v>83</v>
      </c>
      <c r="AV444">
        <v>0</v>
      </c>
      <c r="AW444">
        <v>0</v>
      </c>
      <c r="AX444" s="148" t="s">
        <v>83</v>
      </c>
    </row>
    <row r="445" spans="1:50" x14ac:dyDescent="0.15">
      <c r="A445">
        <v>1</v>
      </c>
      <c r="B445">
        <v>12</v>
      </c>
      <c r="C445">
        <v>4</v>
      </c>
      <c r="D445">
        <v>3</v>
      </c>
      <c r="E445">
        <v>0</v>
      </c>
      <c r="F445" s="148" t="s">
        <v>83</v>
      </c>
      <c r="G445" s="148" t="s">
        <v>83</v>
      </c>
      <c r="H445">
        <v>286</v>
      </c>
      <c r="I445">
        <v>0</v>
      </c>
      <c r="J445">
        <v>0</v>
      </c>
      <c r="K445">
        <v>0</v>
      </c>
      <c r="L445">
        <v>0</v>
      </c>
      <c r="M445" s="148" t="s">
        <v>83</v>
      </c>
      <c r="N445" s="148" t="s">
        <v>83</v>
      </c>
      <c r="O445" s="148" t="s">
        <v>83</v>
      </c>
      <c r="P445" s="148" t="s">
        <v>83</v>
      </c>
      <c r="Q445" s="148" t="s">
        <v>83</v>
      </c>
      <c r="R445" s="148" t="s">
        <v>934</v>
      </c>
      <c r="S445" s="148" t="s">
        <v>83</v>
      </c>
      <c r="T445">
        <v>0</v>
      </c>
      <c r="U445" s="148" t="s">
        <v>83</v>
      </c>
      <c r="V445" s="148" t="s">
        <v>83</v>
      </c>
      <c r="W445" s="148" t="s">
        <v>83</v>
      </c>
      <c r="X445">
        <v>3</v>
      </c>
      <c r="Y445">
        <v>3</v>
      </c>
      <c r="Z445" s="148" t="s">
        <v>83</v>
      </c>
      <c r="AA445" s="148" t="s">
        <v>83</v>
      </c>
      <c r="AB445" s="148" t="s">
        <v>83</v>
      </c>
      <c r="AC445" s="148" t="s">
        <v>83</v>
      </c>
      <c r="AD445" s="148" t="s">
        <v>83</v>
      </c>
      <c r="AE445">
        <v>0</v>
      </c>
      <c r="AF445" s="148" t="s">
        <v>83</v>
      </c>
      <c r="AG445">
        <v>0</v>
      </c>
      <c r="AH445" s="148" t="s">
        <v>83</v>
      </c>
      <c r="AI445" s="148" t="s">
        <v>83</v>
      </c>
      <c r="AJ445" s="148" t="s">
        <v>83</v>
      </c>
      <c r="AK445" s="148" t="s">
        <v>83</v>
      </c>
      <c r="AL445" s="148" t="s">
        <v>83</v>
      </c>
      <c r="AM445" s="148" t="s">
        <v>83</v>
      </c>
      <c r="AN445" s="148" t="s">
        <v>83</v>
      </c>
      <c r="AO445" s="148" t="s">
        <v>83</v>
      </c>
      <c r="AP445" s="148" t="s">
        <v>83</v>
      </c>
      <c r="AQ445" s="148" t="s">
        <v>83</v>
      </c>
      <c r="AR445" s="148" t="s">
        <v>83</v>
      </c>
      <c r="AS445">
        <v>0</v>
      </c>
      <c r="AT445" s="148" t="s">
        <v>83</v>
      </c>
      <c r="AU445" s="148" t="s">
        <v>83</v>
      </c>
      <c r="AV445">
        <v>0</v>
      </c>
      <c r="AW445">
        <v>0</v>
      </c>
      <c r="AX445" s="148" t="s">
        <v>83</v>
      </c>
    </row>
    <row r="446" spans="1:50" x14ac:dyDescent="0.15">
      <c r="A446">
        <v>1</v>
      </c>
      <c r="B446">
        <v>12</v>
      </c>
      <c r="C446">
        <v>4</v>
      </c>
      <c r="D446">
        <v>4</v>
      </c>
      <c r="E446">
        <v>0</v>
      </c>
      <c r="F446" s="148" t="s">
        <v>83</v>
      </c>
      <c r="G446" s="148" t="s">
        <v>83</v>
      </c>
      <c r="H446">
        <v>51</v>
      </c>
      <c r="I446">
        <v>0</v>
      </c>
      <c r="J446">
        <v>0</v>
      </c>
      <c r="K446">
        <v>0</v>
      </c>
      <c r="L446">
        <v>0</v>
      </c>
      <c r="M446" s="148" t="s">
        <v>83</v>
      </c>
      <c r="N446" s="148" t="s">
        <v>83</v>
      </c>
      <c r="O446" s="148" t="s">
        <v>83</v>
      </c>
      <c r="P446" s="148" t="s">
        <v>83</v>
      </c>
      <c r="Q446" s="148" t="s">
        <v>83</v>
      </c>
      <c r="R446" s="148" t="s">
        <v>502</v>
      </c>
      <c r="S446" s="148" t="s">
        <v>83</v>
      </c>
      <c r="T446">
        <v>0</v>
      </c>
      <c r="U446" s="148" t="s">
        <v>83</v>
      </c>
      <c r="V446" s="148" t="s">
        <v>83</v>
      </c>
      <c r="W446" s="148" t="s">
        <v>83</v>
      </c>
      <c r="X446">
        <v>5</v>
      </c>
      <c r="Y446">
        <v>5</v>
      </c>
      <c r="Z446" s="148" t="s">
        <v>83</v>
      </c>
      <c r="AA446" s="148" t="s">
        <v>83</v>
      </c>
      <c r="AB446" s="148" t="s">
        <v>83</v>
      </c>
      <c r="AC446" s="148" t="s">
        <v>83</v>
      </c>
      <c r="AD446" s="148" t="s">
        <v>83</v>
      </c>
      <c r="AE446">
        <v>0</v>
      </c>
      <c r="AF446" s="148" t="s">
        <v>83</v>
      </c>
      <c r="AG446">
        <v>0</v>
      </c>
      <c r="AH446" s="148" t="s">
        <v>83</v>
      </c>
      <c r="AI446" s="148" t="s">
        <v>83</v>
      </c>
      <c r="AJ446" s="148" t="s">
        <v>83</v>
      </c>
      <c r="AK446" s="148" t="s">
        <v>83</v>
      </c>
      <c r="AL446" s="148" t="s">
        <v>83</v>
      </c>
      <c r="AM446" s="148" t="s">
        <v>83</v>
      </c>
      <c r="AN446" s="148" t="s">
        <v>83</v>
      </c>
      <c r="AO446" s="148" t="s">
        <v>83</v>
      </c>
      <c r="AP446" s="148" t="s">
        <v>83</v>
      </c>
      <c r="AQ446" s="148" t="s">
        <v>83</v>
      </c>
      <c r="AR446" s="148" t="s">
        <v>83</v>
      </c>
      <c r="AS446">
        <v>0</v>
      </c>
      <c r="AT446" s="148" t="s">
        <v>83</v>
      </c>
      <c r="AU446" s="148" t="s">
        <v>83</v>
      </c>
      <c r="AV446">
        <v>0</v>
      </c>
      <c r="AW446">
        <v>0</v>
      </c>
      <c r="AX446" s="148" t="s">
        <v>83</v>
      </c>
    </row>
    <row r="447" spans="1:50" x14ac:dyDescent="0.15">
      <c r="A447">
        <v>1</v>
      </c>
      <c r="B447">
        <v>12</v>
      </c>
      <c r="C447">
        <v>4</v>
      </c>
      <c r="D447">
        <v>5</v>
      </c>
      <c r="E447">
        <v>0</v>
      </c>
      <c r="F447" s="148" t="s">
        <v>83</v>
      </c>
      <c r="G447" s="148" t="s">
        <v>83</v>
      </c>
      <c r="H447">
        <v>7</v>
      </c>
      <c r="I447">
        <v>0</v>
      </c>
      <c r="J447">
        <v>0</v>
      </c>
      <c r="K447">
        <v>0</v>
      </c>
      <c r="L447">
        <v>0</v>
      </c>
      <c r="M447" s="148" t="s">
        <v>83</v>
      </c>
      <c r="N447" s="148" t="s">
        <v>83</v>
      </c>
      <c r="O447" s="148" t="s">
        <v>83</v>
      </c>
      <c r="P447" s="148" t="s">
        <v>83</v>
      </c>
      <c r="Q447" s="148" t="s">
        <v>83</v>
      </c>
      <c r="R447" s="148" t="s">
        <v>935</v>
      </c>
      <c r="S447" s="148" t="s">
        <v>83</v>
      </c>
      <c r="T447">
        <v>0</v>
      </c>
      <c r="U447" s="148" t="s">
        <v>83</v>
      </c>
      <c r="V447" s="148" t="s">
        <v>83</v>
      </c>
      <c r="W447" s="148" t="s">
        <v>83</v>
      </c>
      <c r="X447">
        <v>4</v>
      </c>
      <c r="Y447">
        <v>4</v>
      </c>
      <c r="Z447" s="148" t="s">
        <v>83</v>
      </c>
      <c r="AA447" s="148" t="s">
        <v>83</v>
      </c>
      <c r="AB447" s="148" t="s">
        <v>83</v>
      </c>
      <c r="AC447" s="148" t="s">
        <v>83</v>
      </c>
      <c r="AD447" s="148" t="s">
        <v>83</v>
      </c>
      <c r="AE447">
        <v>0</v>
      </c>
      <c r="AF447" s="148" t="s">
        <v>83</v>
      </c>
      <c r="AG447">
        <v>0</v>
      </c>
      <c r="AH447" s="148" t="s">
        <v>83</v>
      </c>
      <c r="AI447" s="148" t="s">
        <v>83</v>
      </c>
      <c r="AJ447" s="148" t="s">
        <v>83</v>
      </c>
      <c r="AK447" s="148" t="s">
        <v>83</v>
      </c>
      <c r="AL447" s="148" t="s">
        <v>83</v>
      </c>
      <c r="AM447" s="148" t="s">
        <v>83</v>
      </c>
      <c r="AN447" s="148" t="s">
        <v>83</v>
      </c>
      <c r="AO447" s="148" t="s">
        <v>83</v>
      </c>
      <c r="AP447" s="148" t="s">
        <v>83</v>
      </c>
      <c r="AQ447" s="148" t="s">
        <v>83</v>
      </c>
      <c r="AR447" s="148" t="s">
        <v>83</v>
      </c>
      <c r="AS447">
        <v>0</v>
      </c>
      <c r="AT447" s="148" t="s">
        <v>83</v>
      </c>
      <c r="AU447" s="148" t="s">
        <v>83</v>
      </c>
      <c r="AV447">
        <v>0</v>
      </c>
      <c r="AW447">
        <v>0</v>
      </c>
      <c r="AX447" s="148" t="s">
        <v>83</v>
      </c>
    </row>
    <row r="448" spans="1:50" x14ac:dyDescent="0.15">
      <c r="A448">
        <v>1</v>
      </c>
      <c r="B448">
        <v>12</v>
      </c>
      <c r="C448">
        <v>4</v>
      </c>
      <c r="D448">
        <v>6</v>
      </c>
      <c r="E448">
        <v>0</v>
      </c>
      <c r="F448" s="148" t="s">
        <v>83</v>
      </c>
      <c r="G448" s="148" t="s">
        <v>83</v>
      </c>
      <c r="H448">
        <v>100</v>
      </c>
      <c r="I448">
        <v>0</v>
      </c>
      <c r="J448">
        <v>0</v>
      </c>
      <c r="K448">
        <v>0</v>
      </c>
      <c r="L448">
        <v>0</v>
      </c>
      <c r="M448" s="148" t="s">
        <v>83</v>
      </c>
      <c r="N448" s="148" t="s">
        <v>83</v>
      </c>
      <c r="O448" s="148" t="s">
        <v>83</v>
      </c>
      <c r="P448" s="148" t="s">
        <v>83</v>
      </c>
      <c r="Q448" s="148" t="s">
        <v>83</v>
      </c>
      <c r="R448" s="148" t="s">
        <v>936</v>
      </c>
      <c r="S448" s="148" t="s">
        <v>83</v>
      </c>
      <c r="T448">
        <v>0</v>
      </c>
      <c r="U448" s="148" t="s">
        <v>83</v>
      </c>
      <c r="V448" s="148" t="s">
        <v>83</v>
      </c>
      <c r="W448" s="148" t="s">
        <v>83</v>
      </c>
      <c r="X448">
        <v>3</v>
      </c>
      <c r="Y448">
        <v>3</v>
      </c>
      <c r="Z448" s="148" t="s">
        <v>83</v>
      </c>
      <c r="AA448" s="148" t="s">
        <v>83</v>
      </c>
      <c r="AB448" s="148" t="s">
        <v>83</v>
      </c>
      <c r="AC448" s="148" t="s">
        <v>83</v>
      </c>
      <c r="AD448" s="148" t="s">
        <v>83</v>
      </c>
      <c r="AE448">
        <v>0</v>
      </c>
      <c r="AF448" s="148" t="s">
        <v>83</v>
      </c>
      <c r="AG448">
        <v>0</v>
      </c>
      <c r="AH448" s="148" t="s">
        <v>83</v>
      </c>
      <c r="AI448" s="148" t="s">
        <v>83</v>
      </c>
      <c r="AJ448" s="148" t="s">
        <v>83</v>
      </c>
      <c r="AK448" s="148" t="s">
        <v>83</v>
      </c>
      <c r="AL448" s="148" t="s">
        <v>83</v>
      </c>
      <c r="AM448" s="148" t="s">
        <v>83</v>
      </c>
      <c r="AN448" s="148" t="s">
        <v>83</v>
      </c>
      <c r="AO448" s="148" t="s">
        <v>83</v>
      </c>
      <c r="AP448" s="148" t="s">
        <v>83</v>
      </c>
      <c r="AQ448" s="148" t="s">
        <v>83</v>
      </c>
      <c r="AR448" s="148" t="s">
        <v>83</v>
      </c>
      <c r="AS448">
        <v>0</v>
      </c>
      <c r="AT448" s="148" t="s">
        <v>83</v>
      </c>
      <c r="AU448" s="148" t="s">
        <v>83</v>
      </c>
      <c r="AV448">
        <v>0</v>
      </c>
      <c r="AW448">
        <v>0</v>
      </c>
      <c r="AX448" s="148" t="s">
        <v>83</v>
      </c>
    </row>
    <row r="449" spans="1:50" x14ac:dyDescent="0.15">
      <c r="A449">
        <v>1</v>
      </c>
      <c r="B449">
        <v>12</v>
      </c>
      <c r="C449">
        <v>4</v>
      </c>
      <c r="D449">
        <v>7</v>
      </c>
      <c r="E449">
        <v>0</v>
      </c>
      <c r="F449" s="148" t="s">
        <v>83</v>
      </c>
      <c r="G449" s="148" t="s">
        <v>83</v>
      </c>
      <c r="H449">
        <v>285</v>
      </c>
      <c r="I449">
        <v>0</v>
      </c>
      <c r="J449">
        <v>0</v>
      </c>
      <c r="K449">
        <v>0</v>
      </c>
      <c r="L449">
        <v>0</v>
      </c>
      <c r="M449" s="148" t="s">
        <v>83</v>
      </c>
      <c r="N449" s="148" t="s">
        <v>83</v>
      </c>
      <c r="O449" s="148" t="s">
        <v>83</v>
      </c>
      <c r="P449" s="148" t="s">
        <v>83</v>
      </c>
      <c r="Q449" s="148" t="s">
        <v>83</v>
      </c>
      <c r="R449" s="148" t="s">
        <v>937</v>
      </c>
      <c r="S449" s="148" t="s">
        <v>83</v>
      </c>
      <c r="T449">
        <v>0</v>
      </c>
      <c r="U449" s="148" t="s">
        <v>83</v>
      </c>
      <c r="V449" s="148" t="s">
        <v>83</v>
      </c>
      <c r="W449" s="148" t="s">
        <v>83</v>
      </c>
      <c r="X449">
        <v>4</v>
      </c>
      <c r="Y449">
        <v>4</v>
      </c>
      <c r="Z449" s="148" t="s">
        <v>83</v>
      </c>
      <c r="AA449" s="148" t="s">
        <v>83</v>
      </c>
      <c r="AB449" s="148" t="s">
        <v>83</v>
      </c>
      <c r="AC449" s="148" t="s">
        <v>83</v>
      </c>
      <c r="AD449" s="148" t="s">
        <v>83</v>
      </c>
      <c r="AE449">
        <v>0</v>
      </c>
      <c r="AF449" s="148" t="s">
        <v>83</v>
      </c>
      <c r="AG449">
        <v>0</v>
      </c>
      <c r="AH449" s="148" t="s">
        <v>83</v>
      </c>
      <c r="AI449" s="148" t="s">
        <v>83</v>
      </c>
      <c r="AJ449" s="148" t="s">
        <v>83</v>
      </c>
      <c r="AK449" s="148" t="s">
        <v>83</v>
      </c>
      <c r="AL449" s="148" t="s">
        <v>83</v>
      </c>
      <c r="AM449" s="148" t="s">
        <v>83</v>
      </c>
      <c r="AN449" s="148" t="s">
        <v>83</v>
      </c>
      <c r="AO449" s="148" t="s">
        <v>83</v>
      </c>
      <c r="AP449" s="148" t="s">
        <v>83</v>
      </c>
      <c r="AQ449" s="148" t="s">
        <v>83</v>
      </c>
      <c r="AR449" s="148" t="s">
        <v>83</v>
      </c>
      <c r="AS449">
        <v>0</v>
      </c>
      <c r="AT449" s="148" t="s">
        <v>83</v>
      </c>
      <c r="AU449" s="148" t="s">
        <v>83</v>
      </c>
      <c r="AV449">
        <v>0</v>
      </c>
      <c r="AW449">
        <v>0</v>
      </c>
      <c r="AX449" s="148" t="s">
        <v>83</v>
      </c>
    </row>
    <row r="450" spans="1:50" x14ac:dyDescent="0.15">
      <c r="A450">
        <v>1</v>
      </c>
      <c r="B450">
        <v>12</v>
      </c>
      <c r="C450">
        <v>5</v>
      </c>
      <c r="D450">
        <v>1</v>
      </c>
      <c r="E450">
        <v>0</v>
      </c>
      <c r="F450" s="148" t="s">
        <v>83</v>
      </c>
      <c r="G450" s="148" t="s">
        <v>83</v>
      </c>
      <c r="H450">
        <v>322</v>
      </c>
      <c r="I450">
        <v>0</v>
      </c>
      <c r="J450">
        <v>0</v>
      </c>
      <c r="K450">
        <v>0</v>
      </c>
      <c r="L450">
        <v>0</v>
      </c>
      <c r="M450" s="148" t="s">
        <v>83</v>
      </c>
      <c r="N450" s="148" t="s">
        <v>83</v>
      </c>
      <c r="O450" s="148" t="s">
        <v>83</v>
      </c>
      <c r="P450" s="148" t="s">
        <v>83</v>
      </c>
      <c r="Q450" s="148" t="s">
        <v>83</v>
      </c>
      <c r="R450" s="148" t="s">
        <v>938</v>
      </c>
      <c r="S450" s="148" t="s">
        <v>83</v>
      </c>
      <c r="T450">
        <v>0</v>
      </c>
      <c r="U450" s="148" t="s">
        <v>83</v>
      </c>
      <c r="V450" s="148" t="s">
        <v>83</v>
      </c>
      <c r="W450" s="148" t="s">
        <v>83</v>
      </c>
      <c r="X450">
        <v>5</v>
      </c>
      <c r="Y450">
        <v>5</v>
      </c>
      <c r="Z450" s="148" t="s">
        <v>83</v>
      </c>
      <c r="AA450" s="148" t="s">
        <v>83</v>
      </c>
      <c r="AB450" s="148" t="s">
        <v>83</v>
      </c>
      <c r="AC450" s="148" t="s">
        <v>83</v>
      </c>
      <c r="AD450" s="148" t="s">
        <v>83</v>
      </c>
      <c r="AE450">
        <v>0</v>
      </c>
      <c r="AF450" s="148" t="s">
        <v>83</v>
      </c>
      <c r="AG450">
        <v>0</v>
      </c>
      <c r="AH450" s="148" t="s">
        <v>83</v>
      </c>
      <c r="AI450" s="148" t="s">
        <v>83</v>
      </c>
      <c r="AJ450" s="148" t="s">
        <v>83</v>
      </c>
      <c r="AK450" s="148" t="s">
        <v>83</v>
      </c>
      <c r="AL450" s="148" t="s">
        <v>83</v>
      </c>
      <c r="AM450" s="148" t="s">
        <v>83</v>
      </c>
      <c r="AN450" s="148" t="s">
        <v>83</v>
      </c>
      <c r="AO450" s="148" t="s">
        <v>83</v>
      </c>
      <c r="AP450" s="148" t="s">
        <v>83</v>
      </c>
      <c r="AQ450" s="148" t="s">
        <v>83</v>
      </c>
      <c r="AR450" s="148" t="s">
        <v>83</v>
      </c>
      <c r="AS450">
        <v>0</v>
      </c>
      <c r="AT450" s="148" t="s">
        <v>83</v>
      </c>
      <c r="AU450" s="148" t="s">
        <v>83</v>
      </c>
      <c r="AV450">
        <v>0</v>
      </c>
      <c r="AW450">
        <v>0</v>
      </c>
      <c r="AX450" s="148" t="s">
        <v>83</v>
      </c>
    </row>
    <row r="451" spans="1:50" x14ac:dyDescent="0.15">
      <c r="A451">
        <v>1</v>
      </c>
      <c r="B451">
        <v>12</v>
      </c>
      <c r="C451">
        <v>5</v>
      </c>
      <c r="D451">
        <v>2</v>
      </c>
      <c r="E451">
        <v>0</v>
      </c>
      <c r="F451" s="148" t="s">
        <v>83</v>
      </c>
      <c r="G451" s="148" t="s">
        <v>83</v>
      </c>
      <c r="H451">
        <v>331</v>
      </c>
      <c r="I451">
        <v>0</v>
      </c>
      <c r="J451">
        <v>0</v>
      </c>
      <c r="K451">
        <v>0</v>
      </c>
      <c r="L451">
        <v>0</v>
      </c>
      <c r="M451" s="148" t="s">
        <v>83</v>
      </c>
      <c r="N451" s="148" t="s">
        <v>83</v>
      </c>
      <c r="O451" s="148" t="s">
        <v>83</v>
      </c>
      <c r="P451" s="148" t="s">
        <v>83</v>
      </c>
      <c r="Q451" s="148" t="s">
        <v>83</v>
      </c>
      <c r="R451" s="148" t="s">
        <v>939</v>
      </c>
      <c r="S451" s="148" t="s">
        <v>83</v>
      </c>
      <c r="T451">
        <v>0</v>
      </c>
      <c r="U451" s="148" t="s">
        <v>83</v>
      </c>
      <c r="V451" s="148" t="s">
        <v>83</v>
      </c>
      <c r="W451" s="148" t="s">
        <v>83</v>
      </c>
      <c r="X451">
        <v>5</v>
      </c>
      <c r="Y451">
        <v>5</v>
      </c>
      <c r="Z451" s="148" t="s">
        <v>83</v>
      </c>
      <c r="AA451" s="148" t="s">
        <v>83</v>
      </c>
      <c r="AB451" s="148" t="s">
        <v>83</v>
      </c>
      <c r="AC451" s="148" t="s">
        <v>83</v>
      </c>
      <c r="AD451" s="148" t="s">
        <v>83</v>
      </c>
      <c r="AE451">
        <v>0</v>
      </c>
      <c r="AF451" s="148" t="s">
        <v>83</v>
      </c>
      <c r="AG451">
        <v>0</v>
      </c>
      <c r="AH451" s="148" t="s">
        <v>83</v>
      </c>
      <c r="AI451" s="148" t="s">
        <v>83</v>
      </c>
      <c r="AJ451" s="148" t="s">
        <v>83</v>
      </c>
      <c r="AK451" s="148" t="s">
        <v>83</v>
      </c>
      <c r="AL451" s="148" t="s">
        <v>83</v>
      </c>
      <c r="AM451" s="148" t="s">
        <v>83</v>
      </c>
      <c r="AN451" s="148" t="s">
        <v>83</v>
      </c>
      <c r="AO451" s="148" t="s">
        <v>83</v>
      </c>
      <c r="AP451" s="148" t="s">
        <v>83</v>
      </c>
      <c r="AQ451" s="148" t="s">
        <v>83</v>
      </c>
      <c r="AR451" s="148" t="s">
        <v>83</v>
      </c>
      <c r="AS451">
        <v>0</v>
      </c>
      <c r="AT451" s="148" t="s">
        <v>83</v>
      </c>
      <c r="AU451" s="148" t="s">
        <v>83</v>
      </c>
      <c r="AV451">
        <v>0</v>
      </c>
      <c r="AW451">
        <v>0</v>
      </c>
      <c r="AX451" s="148" t="s">
        <v>83</v>
      </c>
    </row>
    <row r="452" spans="1:50" x14ac:dyDescent="0.15">
      <c r="A452">
        <v>1</v>
      </c>
      <c r="B452">
        <v>12</v>
      </c>
      <c r="C452">
        <v>5</v>
      </c>
      <c r="D452">
        <v>3</v>
      </c>
      <c r="E452">
        <v>0</v>
      </c>
      <c r="F452" s="148" t="s">
        <v>83</v>
      </c>
      <c r="G452" s="148" t="s">
        <v>83</v>
      </c>
      <c r="H452">
        <v>129</v>
      </c>
      <c r="I452">
        <v>0</v>
      </c>
      <c r="J452">
        <v>0</v>
      </c>
      <c r="K452">
        <v>0</v>
      </c>
      <c r="L452">
        <v>0</v>
      </c>
      <c r="M452" s="148" t="s">
        <v>83</v>
      </c>
      <c r="N452" s="148" t="s">
        <v>83</v>
      </c>
      <c r="O452" s="148" t="s">
        <v>83</v>
      </c>
      <c r="P452" s="148" t="s">
        <v>83</v>
      </c>
      <c r="Q452" s="148" t="s">
        <v>83</v>
      </c>
      <c r="R452" s="148" t="s">
        <v>940</v>
      </c>
      <c r="S452" s="148" t="s">
        <v>83</v>
      </c>
      <c r="T452">
        <v>0</v>
      </c>
      <c r="U452" s="148" t="s">
        <v>83</v>
      </c>
      <c r="V452" s="148" t="s">
        <v>83</v>
      </c>
      <c r="W452" s="148" t="s">
        <v>83</v>
      </c>
      <c r="X452">
        <v>5</v>
      </c>
      <c r="Y452">
        <v>5</v>
      </c>
      <c r="Z452" s="148" t="s">
        <v>83</v>
      </c>
      <c r="AA452" s="148" t="s">
        <v>83</v>
      </c>
      <c r="AB452" s="148" t="s">
        <v>83</v>
      </c>
      <c r="AC452" s="148" t="s">
        <v>83</v>
      </c>
      <c r="AD452" s="148" t="s">
        <v>83</v>
      </c>
      <c r="AE452">
        <v>0</v>
      </c>
      <c r="AF452" s="148" t="s">
        <v>83</v>
      </c>
      <c r="AG452">
        <v>0</v>
      </c>
      <c r="AH452" s="148" t="s">
        <v>83</v>
      </c>
      <c r="AI452" s="148" t="s">
        <v>83</v>
      </c>
      <c r="AJ452" s="148" t="s">
        <v>83</v>
      </c>
      <c r="AK452" s="148" t="s">
        <v>83</v>
      </c>
      <c r="AL452" s="148" t="s">
        <v>83</v>
      </c>
      <c r="AM452" s="148" t="s">
        <v>83</v>
      </c>
      <c r="AN452" s="148" t="s">
        <v>83</v>
      </c>
      <c r="AO452" s="148" t="s">
        <v>83</v>
      </c>
      <c r="AP452" s="148" t="s">
        <v>83</v>
      </c>
      <c r="AQ452" s="148" t="s">
        <v>83</v>
      </c>
      <c r="AR452" s="148" t="s">
        <v>83</v>
      </c>
      <c r="AS452">
        <v>0</v>
      </c>
      <c r="AT452" s="148" t="s">
        <v>83</v>
      </c>
      <c r="AU452" s="148" t="s">
        <v>83</v>
      </c>
      <c r="AV452">
        <v>0</v>
      </c>
      <c r="AW452">
        <v>0</v>
      </c>
      <c r="AX452" s="148" t="s">
        <v>83</v>
      </c>
    </row>
    <row r="453" spans="1:50" x14ac:dyDescent="0.15">
      <c r="A453">
        <v>1</v>
      </c>
      <c r="B453">
        <v>12</v>
      </c>
      <c r="C453">
        <v>5</v>
      </c>
      <c r="D453">
        <v>4</v>
      </c>
      <c r="E453">
        <v>0</v>
      </c>
      <c r="F453" s="148" t="s">
        <v>83</v>
      </c>
      <c r="G453" s="148" t="s">
        <v>83</v>
      </c>
      <c r="H453">
        <v>164</v>
      </c>
      <c r="I453">
        <v>0</v>
      </c>
      <c r="J453">
        <v>0</v>
      </c>
      <c r="K453">
        <v>0</v>
      </c>
      <c r="L453">
        <v>0</v>
      </c>
      <c r="M453" s="148" t="s">
        <v>83</v>
      </c>
      <c r="N453" s="148" t="s">
        <v>83</v>
      </c>
      <c r="O453" s="148" t="s">
        <v>83</v>
      </c>
      <c r="P453" s="148" t="s">
        <v>83</v>
      </c>
      <c r="Q453" s="148" t="s">
        <v>83</v>
      </c>
      <c r="R453" s="148" t="s">
        <v>941</v>
      </c>
      <c r="S453" s="148" t="s">
        <v>83</v>
      </c>
      <c r="T453">
        <v>0</v>
      </c>
      <c r="U453" s="148" t="s">
        <v>83</v>
      </c>
      <c r="V453" s="148" t="s">
        <v>83</v>
      </c>
      <c r="W453" s="148" t="s">
        <v>83</v>
      </c>
      <c r="X453">
        <v>5</v>
      </c>
      <c r="Y453">
        <v>5</v>
      </c>
      <c r="Z453" s="148" t="s">
        <v>83</v>
      </c>
      <c r="AA453" s="148" t="s">
        <v>83</v>
      </c>
      <c r="AB453" s="148" t="s">
        <v>83</v>
      </c>
      <c r="AC453" s="148" t="s">
        <v>83</v>
      </c>
      <c r="AD453" s="148" t="s">
        <v>83</v>
      </c>
      <c r="AE453">
        <v>0</v>
      </c>
      <c r="AF453" s="148" t="s">
        <v>83</v>
      </c>
      <c r="AG453">
        <v>0</v>
      </c>
      <c r="AH453" s="148" t="s">
        <v>83</v>
      </c>
      <c r="AI453" s="148" t="s">
        <v>83</v>
      </c>
      <c r="AJ453" s="148" t="s">
        <v>83</v>
      </c>
      <c r="AK453" s="148" t="s">
        <v>83</v>
      </c>
      <c r="AL453" s="148" t="s">
        <v>83</v>
      </c>
      <c r="AM453" s="148" t="s">
        <v>83</v>
      </c>
      <c r="AN453" s="148" t="s">
        <v>83</v>
      </c>
      <c r="AO453" s="148" t="s">
        <v>83</v>
      </c>
      <c r="AP453" s="148" t="s">
        <v>83</v>
      </c>
      <c r="AQ453" s="148" t="s">
        <v>83</v>
      </c>
      <c r="AR453" s="148" t="s">
        <v>83</v>
      </c>
      <c r="AS453">
        <v>0</v>
      </c>
      <c r="AT453" s="148" t="s">
        <v>83</v>
      </c>
      <c r="AU453" s="148" t="s">
        <v>83</v>
      </c>
      <c r="AV453">
        <v>0</v>
      </c>
      <c r="AW453">
        <v>0</v>
      </c>
      <c r="AX453" s="148" t="s">
        <v>83</v>
      </c>
    </row>
    <row r="454" spans="1:50" x14ac:dyDescent="0.15">
      <c r="A454">
        <v>1</v>
      </c>
      <c r="B454">
        <v>12</v>
      </c>
      <c r="C454">
        <v>5</v>
      </c>
      <c r="D454">
        <v>5</v>
      </c>
      <c r="E454">
        <v>0</v>
      </c>
      <c r="F454" s="148" t="s">
        <v>83</v>
      </c>
      <c r="G454" s="148" t="s">
        <v>83</v>
      </c>
      <c r="H454">
        <v>314</v>
      </c>
      <c r="I454">
        <v>0</v>
      </c>
      <c r="J454">
        <v>0</v>
      </c>
      <c r="K454">
        <v>0</v>
      </c>
      <c r="L454">
        <v>0</v>
      </c>
      <c r="M454" s="148" t="s">
        <v>83</v>
      </c>
      <c r="N454" s="148" t="s">
        <v>83</v>
      </c>
      <c r="O454" s="148" t="s">
        <v>83</v>
      </c>
      <c r="P454" s="148" t="s">
        <v>83</v>
      </c>
      <c r="Q454" s="148" t="s">
        <v>83</v>
      </c>
      <c r="R454" s="148" t="s">
        <v>942</v>
      </c>
      <c r="S454" s="148" t="s">
        <v>83</v>
      </c>
      <c r="T454">
        <v>0</v>
      </c>
      <c r="U454" s="148" t="s">
        <v>83</v>
      </c>
      <c r="V454" s="148" t="s">
        <v>83</v>
      </c>
      <c r="W454" s="148" t="s">
        <v>83</v>
      </c>
      <c r="X454">
        <v>6</v>
      </c>
      <c r="Y454">
        <v>6</v>
      </c>
      <c r="Z454" s="148" t="s">
        <v>83</v>
      </c>
      <c r="AA454" s="148" t="s">
        <v>83</v>
      </c>
      <c r="AB454" s="148" t="s">
        <v>83</v>
      </c>
      <c r="AC454" s="148" t="s">
        <v>83</v>
      </c>
      <c r="AD454" s="148" t="s">
        <v>83</v>
      </c>
      <c r="AE454">
        <v>0</v>
      </c>
      <c r="AF454" s="148" t="s">
        <v>83</v>
      </c>
      <c r="AG454">
        <v>0</v>
      </c>
      <c r="AH454" s="148" t="s">
        <v>83</v>
      </c>
      <c r="AI454" s="148" t="s">
        <v>83</v>
      </c>
      <c r="AJ454" s="148" t="s">
        <v>83</v>
      </c>
      <c r="AK454" s="148" t="s">
        <v>83</v>
      </c>
      <c r="AL454" s="148" t="s">
        <v>83</v>
      </c>
      <c r="AM454" s="148" t="s">
        <v>83</v>
      </c>
      <c r="AN454" s="148" t="s">
        <v>83</v>
      </c>
      <c r="AO454" s="148" t="s">
        <v>83</v>
      </c>
      <c r="AP454" s="148" t="s">
        <v>83</v>
      </c>
      <c r="AQ454" s="148" t="s">
        <v>83</v>
      </c>
      <c r="AR454" s="148" t="s">
        <v>83</v>
      </c>
      <c r="AS454">
        <v>0</v>
      </c>
      <c r="AT454" s="148" t="s">
        <v>83</v>
      </c>
      <c r="AU454" s="148" t="s">
        <v>83</v>
      </c>
      <c r="AV454">
        <v>0</v>
      </c>
      <c r="AW454">
        <v>0</v>
      </c>
      <c r="AX454" s="148" t="s">
        <v>83</v>
      </c>
    </row>
    <row r="455" spans="1:50" x14ac:dyDescent="0.15">
      <c r="A455">
        <v>1</v>
      </c>
      <c r="B455">
        <v>12</v>
      </c>
      <c r="C455">
        <v>5</v>
      </c>
      <c r="D455">
        <v>6</v>
      </c>
      <c r="E455">
        <v>0</v>
      </c>
      <c r="F455" s="148" t="s">
        <v>83</v>
      </c>
      <c r="G455" s="148" t="s">
        <v>83</v>
      </c>
      <c r="H455">
        <v>133</v>
      </c>
      <c r="I455">
        <v>0</v>
      </c>
      <c r="J455">
        <v>0</v>
      </c>
      <c r="K455">
        <v>0</v>
      </c>
      <c r="L455">
        <v>0</v>
      </c>
      <c r="M455" s="148" t="s">
        <v>83</v>
      </c>
      <c r="N455" s="148" t="s">
        <v>83</v>
      </c>
      <c r="O455" s="148" t="s">
        <v>83</v>
      </c>
      <c r="P455" s="148" t="s">
        <v>83</v>
      </c>
      <c r="Q455" s="148" t="s">
        <v>83</v>
      </c>
      <c r="R455" s="148" t="s">
        <v>943</v>
      </c>
      <c r="S455" s="148" t="s">
        <v>83</v>
      </c>
      <c r="T455">
        <v>0</v>
      </c>
      <c r="U455" s="148" t="s">
        <v>83</v>
      </c>
      <c r="V455" s="148" t="s">
        <v>83</v>
      </c>
      <c r="W455" s="148" t="s">
        <v>83</v>
      </c>
      <c r="X455">
        <v>4</v>
      </c>
      <c r="Y455">
        <v>4</v>
      </c>
      <c r="Z455" s="148" t="s">
        <v>83</v>
      </c>
      <c r="AA455" s="148" t="s">
        <v>83</v>
      </c>
      <c r="AB455" s="148" t="s">
        <v>83</v>
      </c>
      <c r="AC455" s="148" t="s">
        <v>83</v>
      </c>
      <c r="AD455" s="148" t="s">
        <v>83</v>
      </c>
      <c r="AE455">
        <v>0</v>
      </c>
      <c r="AF455" s="148" t="s">
        <v>83</v>
      </c>
      <c r="AG455">
        <v>0</v>
      </c>
      <c r="AH455" s="148" t="s">
        <v>83</v>
      </c>
      <c r="AI455" s="148" t="s">
        <v>83</v>
      </c>
      <c r="AJ455" s="148" t="s">
        <v>83</v>
      </c>
      <c r="AK455" s="148" t="s">
        <v>83</v>
      </c>
      <c r="AL455" s="148" t="s">
        <v>83</v>
      </c>
      <c r="AM455" s="148" t="s">
        <v>83</v>
      </c>
      <c r="AN455" s="148" t="s">
        <v>83</v>
      </c>
      <c r="AO455" s="148" t="s">
        <v>83</v>
      </c>
      <c r="AP455" s="148" t="s">
        <v>83</v>
      </c>
      <c r="AQ455" s="148" t="s">
        <v>83</v>
      </c>
      <c r="AR455" s="148" t="s">
        <v>83</v>
      </c>
      <c r="AS455">
        <v>0</v>
      </c>
      <c r="AT455" s="148" t="s">
        <v>83</v>
      </c>
      <c r="AU455" s="148" t="s">
        <v>83</v>
      </c>
      <c r="AV455">
        <v>0</v>
      </c>
      <c r="AW455">
        <v>0</v>
      </c>
      <c r="AX455" s="148" t="s">
        <v>83</v>
      </c>
    </row>
    <row r="456" spans="1:50" x14ac:dyDescent="0.15">
      <c r="A456">
        <v>1</v>
      </c>
      <c r="B456">
        <v>12</v>
      </c>
      <c r="C456">
        <v>5</v>
      </c>
      <c r="D456">
        <v>7</v>
      </c>
      <c r="E456">
        <v>0</v>
      </c>
      <c r="F456" s="148" t="s">
        <v>83</v>
      </c>
      <c r="G456" s="148" t="s">
        <v>83</v>
      </c>
      <c r="H456">
        <v>90</v>
      </c>
      <c r="I456">
        <v>0</v>
      </c>
      <c r="J456">
        <v>0</v>
      </c>
      <c r="K456">
        <v>0</v>
      </c>
      <c r="L456">
        <v>0</v>
      </c>
      <c r="M456" s="148" t="s">
        <v>83</v>
      </c>
      <c r="N456" s="148" t="s">
        <v>83</v>
      </c>
      <c r="O456" s="148" t="s">
        <v>83</v>
      </c>
      <c r="P456" s="148" t="s">
        <v>83</v>
      </c>
      <c r="Q456" s="148" t="s">
        <v>83</v>
      </c>
      <c r="R456" s="148" t="s">
        <v>944</v>
      </c>
      <c r="S456" s="148" t="s">
        <v>83</v>
      </c>
      <c r="T456">
        <v>0</v>
      </c>
      <c r="U456" s="148" t="s">
        <v>83</v>
      </c>
      <c r="V456" s="148" t="s">
        <v>83</v>
      </c>
      <c r="W456" s="148" t="s">
        <v>83</v>
      </c>
      <c r="X456">
        <v>5</v>
      </c>
      <c r="Y456">
        <v>5</v>
      </c>
      <c r="Z456" s="148" t="s">
        <v>83</v>
      </c>
      <c r="AA456" s="148" t="s">
        <v>83</v>
      </c>
      <c r="AB456" s="148" t="s">
        <v>83</v>
      </c>
      <c r="AC456" s="148" t="s">
        <v>83</v>
      </c>
      <c r="AD456" s="148" t="s">
        <v>83</v>
      </c>
      <c r="AE456">
        <v>0</v>
      </c>
      <c r="AF456" s="148" t="s">
        <v>83</v>
      </c>
      <c r="AG456">
        <v>0</v>
      </c>
      <c r="AH456" s="148" t="s">
        <v>83</v>
      </c>
      <c r="AI456" s="148" t="s">
        <v>83</v>
      </c>
      <c r="AJ456" s="148" t="s">
        <v>83</v>
      </c>
      <c r="AK456" s="148" t="s">
        <v>83</v>
      </c>
      <c r="AL456" s="148" t="s">
        <v>83</v>
      </c>
      <c r="AM456" s="148" t="s">
        <v>83</v>
      </c>
      <c r="AN456" s="148" t="s">
        <v>83</v>
      </c>
      <c r="AO456" s="148" t="s">
        <v>83</v>
      </c>
      <c r="AP456" s="148" t="s">
        <v>83</v>
      </c>
      <c r="AQ456" s="148" t="s">
        <v>83</v>
      </c>
      <c r="AR456" s="148" t="s">
        <v>83</v>
      </c>
      <c r="AS456">
        <v>0</v>
      </c>
      <c r="AT456" s="148" t="s">
        <v>83</v>
      </c>
      <c r="AU456" s="148" t="s">
        <v>83</v>
      </c>
      <c r="AV456">
        <v>0</v>
      </c>
      <c r="AW456">
        <v>0</v>
      </c>
      <c r="AX456" s="148" t="s">
        <v>83</v>
      </c>
    </row>
    <row r="457" spans="1:50" x14ac:dyDescent="0.15">
      <c r="A457">
        <v>1</v>
      </c>
      <c r="B457">
        <v>13</v>
      </c>
      <c r="C457">
        <v>1</v>
      </c>
      <c r="D457">
        <v>1</v>
      </c>
      <c r="E457">
        <v>0</v>
      </c>
      <c r="F457" s="148" t="s">
        <v>83</v>
      </c>
      <c r="G457" s="148" t="s">
        <v>83</v>
      </c>
      <c r="H457">
        <v>0</v>
      </c>
      <c r="I457">
        <v>0</v>
      </c>
      <c r="J457">
        <v>0</v>
      </c>
      <c r="K457">
        <v>0</v>
      </c>
      <c r="L457">
        <v>0</v>
      </c>
      <c r="M457" s="148" t="s">
        <v>83</v>
      </c>
      <c r="N457" s="148" t="s">
        <v>83</v>
      </c>
      <c r="O457" s="148" t="s">
        <v>83</v>
      </c>
      <c r="P457" s="148" t="s">
        <v>83</v>
      </c>
      <c r="Q457" s="148" t="s">
        <v>83</v>
      </c>
      <c r="R457" s="148" t="s">
        <v>83</v>
      </c>
      <c r="S457" s="148" t="s">
        <v>83</v>
      </c>
      <c r="T457">
        <v>0</v>
      </c>
      <c r="U457" s="148" t="s">
        <v>83</v>
      </c>
      <c r="V457" s="148" t="s">
        <v>83</v>
      </c>
      <c r="W457" s="148" t="s">
        <v>83</v>
      </c>
      <c r="X457">
        <v>0</v>
      </c>
      <c r="Y457">
        <v>0</v>
      </c>
      <c r="Z457" s="148" t="s">
        <v>83</v>
      </c>
      <c r="AA457" s="148" t="s">
        <v>83</v>
      </c>
      <c r="AB457" s="148" t="s">
        <v>83</v>
      </c>
      <c r="AC457" s="148" t="s">
        <v>83</v>
      </c>
      <c r="AD457" s="148" t="s">
        <v>83</v>
      </c>
      <c r="AE457">
        <v>0</v>
      </c>
      <c r="AF457" s="148" t="s">
        <v>83</v>
      </c>
      <c r="AG457">
        <v>0</v>
      </c>
      <c r="AH457" s="148" t="s">
        <v>83</v>
      </c>
      <c r="AI457" s="148" t="s">
        <v>83</v>
      </c>
      <c r="AJ457" s="148" t="s">
        <v>83</v>
      </c>
      <c r="AK457" s="148" t="s">
        <v>83</v>
      </c>
      <c r="AL457" s="148" t="s">
        <v>83</v>
      </c>
      <c r="AM457" s="148" t="s">
        <v>83</v>
      </c>
      <c r="AN457" s="148" t="s">
        <v>83</v>
      </c>
      <c r="AO457" s="148" t="s">
        <v>83</v>
      </c>
      <c r="AP457" s="148" t="s">
        <v>83</v>
      </c>
      <c r="AQ457" s="148" t="s">
        <v>83</v>
      </c>
      <c r="AR457" s="148" t="s">
        <v>83</v>
      </c>
      <c r="AS457">
        <v>0</v>
      </c>
      <c r="AT457" s="148" t="s">
        <v>83</v>
      </c>
      <c r="AU457" s="148" t="s">
        <v>83</v>
      </c>
      <c r="AV457">
        <v>0</v>
      </c>
      <c r="AW457">
        <v>0</v>
      </c>
      <c r="AX457" s="148" t="s">
        <v>83</v>
      </c>
    </row>
    <row r="458" spans="1:50" x14ac:dyDescent="0.15">
      <c r="A458">
        <v>1</v>
      </c>
      <c r="B458">
        <v>13</v>
      </c>
      <c r="C458">
        <v>1</v>
      </c>
      <c r="D458">
        <v>2</v>
      </c>
      <c r="E458">
        <v>0</v>
      </c>
      <c r="F458" s="148" t="s">
        <v>83</v>
      </c>
      <c r="G458" s="148" t="s">
        <v>83</v>
      </c>
      <c r="H458">
        <v>336</v>
      </c>
      <c r="I458">
        <v>0</v>
      </c>
      <c r="J458">
        <v>0</v>
      </c>
      <c r="K458">
        <v>0</v>
      </c>
      <c r="L458">
        <v>0</v>
      </c>
      <c r="M458" s="148" t="s">
        <v>83</v>
      </c>
      <c r="N458" s="148" t="s">
        <v>83</v>
      </c>
      <c r="O458" s="148" t="s">
        <v>83</v>
      </c>
      <c r="P458" s="148" t="s">
        <v>83</v>
      </c>
      <c r="Q458" s="148" t="s">
        <v>83</v>
      </c>
      <c r="R458" s="148" t="s">
        <v>945</v>
      </c>
      <c r="S458" s="148" t="s">
        <v>83</v>
      </c>
      <c r="T458">
        <v>0</v>
      </c>
      <c r="U458" s="148" t="s">
        <v>83</v>
      </c>
      <c r="V458" s="148" t="s">
        <v>83</v>
      </c>
      <c r="W458" s="148" t="s">
        <v>83</v>
      </c>
      <c r="X458">
        <v>4</v>
      </c>
      <c r="Y458">
        <v>4</v>
      </c>
      <c r="Z458" s="148" t="s">
        <v>83</v>
      </c>
      <c r="AA458" s="148" t="s">
        <v>83</v>
      </c>
      <c r="AB458" s="148" t="s">
        <v>83</v>
      </c>
      <c r="AC458" s="148" t="s">
        <v>83</v>
      </c>
      <c r="AD458" s="148" t="s">
        <v>83</v>
      </c>
      <c r="AE458">
        <v>0</v>
      </c>
      <c r="AF458" s="148" t="s">
        <v>83</v>
      </c>
      <c r="AG458">
        <v>0</v>
      </c>
      <c r="AH458" s="148" t="s">
        <v>83</v>
      </c>
      <c r="AI458" s="148" t="s">
        <v>83</v>
      </c>
      <c r="AJ458" s="148" t="s">
        <v>83</v>
      </c>
      <c r="AK458" s="148" t="s">
        <v>83</v>
      </c>
      <c r="AL458" s="148" t="s">
        <v>83</v>
      </c>
      <c r="AM458" s="148" t="s">
        <v>83</v>
      </c>
      <c r="AN458" s="148" t="s">
        <v>83</v>
      </c>
      <c r="AO458" s="148" t="s">
        <v>83</v>
      </c>
      <c r="AP458" s="148" t="s">
        <v>83</v>
      </c>
      <c r="AQ458" s="148" t="s">
        <v>83</v>
      </c>
      <c r="AR458" s="148" t="s">
        <v>83</v>
      </c>
      <c r="AS458">
        <v>0</v>
      </c>
      <c r="AT458" s="148" t="s">
        <v>83</v>
      </c>
      <c r="AU458" s="148" t="s">
        <v>83</v>
      </c>
      <c r="AV458">
        <v>0</v>
      </c>
      <c r="AW458">
        <v>0</v>
      </c>
      <c r="AX458" s="148" t="s">
        <v>83</v>
      </c>
    </row>
    <row r="459" spans="1:50" x14ac:dyDescent="0.15">
      <c r="A459">
        <v>1</v>
      </c>
      <c r="B459">
        <v>13</v>
      </c>
      <c r="C459">
        <v>1</v>
      </c>
      <c r="D459">
        <v>3</v>
      </c>
      <c r="E459">
        <v>0</v>
      </c>
      <c r="F459" s="148" t="s">
        <v>83</v>
      </c>
      <c r="G459" s="148" t="s">
        <v>83</v>
      </c>
      <c r="H459">
        <v>62</v>
      </c>
      <c r="I459">
        <v>0</v>
      </c>
      <c r="J459">
        <v>0</v>
      </c>
      <c r="K459">
        <v>0</v>
      </c>
      <c r="L459">
        <v>0</v>
      </c>
      <c r="M459" s="148" t="s">
        <v>83</v>
      </c>
      <c r="N459" s="148" t="s">
        <v>83</v>
      </c>
      <c r="O459" s="148" t="s">
        <v>83</v>
      </c>
      <c r="P459" s="148" t="s">
        <v>83</v>
      </c>
      <c r="Q459" s="148" t="s">
        <v>83</v>
      </c>
      <c r="R459" s="148" t="s">
        <v>946</v>
      </c>
      <c r="S459" s="148" t="s">
        <v>83</v>
      </c>
      <c r="T459">
        <v>0</v>
      </c>
      <c r="U459" s="148" t="s">
        <v>83</v>
      </c>
      <c r="V459" s="148" t="s">
        <v>83</v>
      </c>
      <c r="W459" s="148" t="s">
        <v>83</v>
      </c>
      <c r="X459">
        <v>4</v>
      </c>
      <c r="Y459">
        <v>4</v>
      </c>
      <c r="Z459" s="148" t="s">
        <v>83</v>
      </c>
      <c r="AA459" s="148" t="s">
        <v>83</v>
      </c>
      <c r="AB459" s="148" t="s">
        <v>83</v>
      </c>
      <c r="AC459" s="148" t="s">
        <v>83</v>
      </c>
      <c r="AD459" s="148" t="s">
        <v>83</v>
      </c>
      <c r="AE459">
        <v>0</v>
      </c>
      <c r="AF459" s="148" t="s">
        <v>83</v>
      </c>
      <c r="AG459">
        <v>0</v>
      </c>
      <c r="AH459" s="148" t="s">
        <v>83</v>
      </c>
      <c r="AI459" s="148" t="s">
        <v>83</v>
      </c>
      <c r="AJ459" s="148" t="s">
        <v>83</v>
      </c>
      <c r="AK459" s="148" t="s">
        <v>83</v>
      </c>
      <c r="AL459" s="148" t="s">
        <v>83</v>
      </c>
      <c r="AM459" s="148" t="s">
        <v>83</v>
      </c>
      <c r="AN459" s="148" t="s">
        <v>83</v>
      </c>
      <c r="AO459" s="148" t="s">
        <v>83</v>
      </c>
      <c r="AP459" s="148" t="s">
        <v>83</v>
      </c>
      <c r="AQ459" s="148" t="s">
        <v>83</v>
      </c>
      <c r="AR459" s="148" t="s">
        <v>83</v>
      </c>
      <c r="AS459">
        <v>0</v>
      </c>
      <c r="AT459" s="148" t="s">
        <v>83</v>
      </c>
      <c r="AU459" s="148" t="s">
        <v>83</v>
      </c>
      <c r="AV459">
        <v>0</v>
      </c>
      <c r="AW459">
        <v>0</v>
      </c>
      <c r="AX459" s="148" t="s">
        <v>83</v>
      </c>
    </row>
    <row r="460" spans="1:50" x14ac:dyDescent="0.15">
      <c r="A460">
        <v>1</v>
      </c>
      <c r="B460">
        <v>13</v>
      </c>
      <c r="C460">
        <v>1</v>
      </c>
      <c r="D460">
        <v>4</v>
      </c>
      <c r="E460">
        <v>0</v>
      </c>
      <c r="F460" s="148" t="s">
        <v>83</v>
      </c>
      <c r="G460" s="148" t="s">
        <v>83</v>
      </c>
      <c r="H460">
        <v>234</v>
      </c>
      <c r="I460">
        <v>0</v>
      </c>
      <c r="J460">
        <v>0</v>
      </c>
      <c r="K460">
        <v>0</v>
      </c>
      <c r="L460">
        <v>0</v>
      </c>
      <c r="M460" s="148" t="s">
        <v>83</v>
      </c>
      <c r="N460" s="148" t="s">
        <v>83</v>
      </c>
      <c r="O460" s="148" t="s">
        <v>83</v>
      </c>
      <c r="P460" s="148" t="s">
        <v>83</v>
      </c>
      <c r="Q460" s="148" t="s">
        <v>83</v>
      </c>
      <c r="R460" s="148" t="s">
        <v>947</v>
      </c>
      <c r="S460" s="148" t="s">
        <v>83</v>
      </c>
      <c r="T460">
        <v>0</v>
      </c>
      <c r="U460" s="148" t="s">
        <v>83</v>
      </c>
      <c r="V460" s="148" t="s">
        <v>83</v>
      </c>
      <c r="W460" s="148" t="s">
        <v>83</v>
      </c>
      <c r="X460">
        <v>5</v>
      </c>
      <c r="Y460">
        <v>5</v>
      </c>
      <c r="Z460" s="148" t="s">
        <v>83</v>
      </c>
      <c r="AA460" s="148" t="s">
        <v>83</v>
      </c>
      <c r="AB460" s="148" t="s">
        <v>83</v>
      </c>
      <c r="AC460" s="148" t="s">
        <v>83</v>
      </c>
      <c r="AD460" s="148" t="s">
        <v>83</v>
      </c>
      <c r="AE460">
        <v>0</v>
      </c>
      <c r="AF460" s="148" t="s">
        <v>83</v>
      </c>
      <c r="AG460">
        <v>0</v>
      </c>
      <c r="AH460" s="148" t="s">
        <v>83</v>
      </c>
      <c r="AI460" s="148" t="s">
        <v>83</v>
      </c>
      <c r="AJ460" s="148" t="s">
        <v>83</v>
      </c>
      <c r="AK460" s="148" t="s">
        <v>83</v>
      </c>
      <c r="AL460" s="148" t="s">
        <v>83</v>
      </c>
      <c r="AM460" s="148" t="s">
        <v>83</v>
      </c>
      <c r="AN460" s="148" t="s">
        <v>83</v>
      </c>
      <c r="AO460" s="148" t="s">
        <v>83</v>
      </c>
      <c r="AP460" s="148" t="s">
        <v>83</v>
      </c>
      <c r="AQ460" s="148" t="s">
        <v>83</v>
      </c>
      <c r="AR460" s="148" t="s">
        <v>83</v>
      </c>
      <c r="AS460">
        <v>0</v>
      </c>
      <c r="AT460" s="148" t="s">
        <v>83</v>
      </c>
      <c r="AU460" s="148" t="s">
        <v>83</v>
      </c>
      <c r="AV460">
        <v>0</v>
      </c>
      <c r="AW460">
        <v>0</v>
      </c>
      <c r="AX460" s="148" t="s">
        <v>83</v>
      </c>
    </row>
    <row r="461" spans="1:50" x14ac:dyDescent="0.15">
      <c r="A461">
        <v>1</v>
      </c>
      <c r="B461">
        <v>13</v>
      </c>
      <c r="C461">
        <v>1</v>
      </c>
      <c r="D461">
        <v>5</v>
      </c>
      <c r="E461">
        <v>0</v>
      </c>
      <c r="F461" s="148" t="s">
        <v>83</v>
      </c>
      <c r="G461" s="148" t="s">
        <v>83</v>
      </c>
      <c r="H461">
        <v>108</v>
      </c>
      <c r="I461">
        <v>0</v>
      </c>
      <c r="J461">
        <v>0</v>
      </c>
      <c r="K461">
        <v>0</v>
      </c>
      <c r="L461">
        <v>0</v>
      </c>
      <c r="M461" s="148" t="s">
        <v>83</v>
      </c>
      <c r="N461" s="148" t="s">
        <v>83</v>
      </c>
      <c r="O461" s="148" t="s">
        <v>83</v>
      </c>
      <c r="P461" s="148" t="s">
        <v>83</v>
      </c>
      <c r="Q461" s="148" t="s">
        <v>83</v>
      </c>
      <c r="R461" s="148" t="s">
        <v>948</v>
      </c>
      <c r="S461" s="148" t="s">
        <v>83</v>
      </c>
      <c r="T461">
        <v>0</v>
      </c>
      <c r="U461" s="148" t="s">
        <v>83</v>
      </c>
      <c r="V461" s="148" t="s">
        <v>83</v>
      </c>
      <c r="W461" s="148" t="s">
        <v>83</v>
      </c>
      <c r="X461">
        <v>4</v>
      </c>
      <c r="Y461">
        <v>4</v>
      </c>
      <c r="Z461" s="148" t="s">
        <v>83</v>
      </c>
      <c r="AA461" s="148" t="s">
        <v>83</v>
      </c>
      <c r="AB461" s="148" t="s">
        <v>83</v>
      </c>
      <c r="AC461" s="148" t="s">
        <v>83</v>
      </c>
      <c r="AD461" s="148" t="s">
        <v>83</v>
      </c>
      <c r="AE461">
        <v>0</v>
      </c>
      <c r="AF461" s="148" t="s">
        <v>83</v>
      </c>
      <c r="AG461">
        <v>0</v>
      </c>
      <c r="AH461" s="148" t="s">
        <v>83</v>
      </c>
      <c r="AI461" s="148" t="s">
        <v>83</v>
      </c>
      <c r="AJ461" s="148" t="s">
        <v>83</v>
      </c>
      <c r="AK461" s="148" t="s">
        <v>83</v>
      </c>
      <c r="AL461" s="148" t="s">
        <v>83</v>
      </c>
      <c r="AM461" s="148" t="s">
        <v>83</v>
      </c>
      <c r="AN461" s="148" t="s">
        <v>83</v>
      </c>
      <c r="AO461" s="148" t="s">
        <v>83</v>
      </c>
      <c r="AP461" s="148" t="s">
        <v>83</v>
      </c>
      <c r="AQ461" s="148" t="s">
        <v>83</v>
      </c>
      <c r="AR461" s="148" t="s">
        <v>83</v>
      </c>
      <c r="AS461">
        <v>0</v>
      </c>
      <c r="AT461" s="148" t="s">
        <v>83</v>
      </c>
      <c r="AU461" s="148" t="s">
        <v>83</v>
      </c>
      <c r="AV461">
        <v>0</v>
      </c>
      <c r="AW461">
        <v>0</v>
      </c>
      <c r="AX461" s="148" t="s">
        <v>83</v>
      </c>
    </row>
    <row r="462" spans="1:50" x14ac:dyDescent="0.15">
      <c r="A462">
        <v>1</v>
      </c>
      <c r="B462">
        <v>13</v>
      </c>
      <c r="C462">
        <v>1</v>
      </c>
      <c r="D462">
        <v>6</v>
      </c>
      <c r="E462">
        <v>0</v>
      </c>
      <c r="F462" s="148" t="s">
        <v>83</v>
      </c>
      <c r="G462" s="148" t="s">
        <v>83</v>
      </c>
      <c r="H462">
        <v>276</v>
      </c>
      <c r="I462">
        <v>0</v>
      </c>
      <c r="J462">
        <v>0</v>
      </c>
      <c r="K462">
        <v>0</v>
      </c>
      <c r="L462">
        <v>0</v>
      </c>
      <c r="M462" s="148" t="s">
        <v>83</v>
      </c>
      <c r="N462" s="148" t="s">
        <v>83</v>
      </c>
      <c r="O462" s="148" t="s">
        <v>83</v>
      </c>
      <c r="P462" s="148" t="s">
        <v>83</v>
      </c>
      <c r="Q462" s="148" t="s">
        <v>83</v>
      </c>
      <c r="R462" s="148" t="s">
        <v>949</v>
      </c>
      <c r="S462" s="148" t="s">
        <v>83</v>
      </c>
      <c r="T462">
        <v>0</v>
      </c>
      <c r="U462" s="148" t="s">
        <v>83</v>
      </c>
      <c r="V462" s="148" t="s">
        <v>83</v>
      </c>
      <c r="W462" s="148" t="s">
        <v>83</v>
      </c>
      <c r="X462">
        <v>3</v>
      </c>
      <c r="Y462">
        <v>3</v>
      </c>
      <c r="Z462" s="148" t="s">
        <v>83</v>
      </c>
      <c r="AA462" s="148" t="s">
        <v>83</v>
      </c>
      <c r="AB462" s="148" t="s">
        <v>83</v>
      </c>
      <c r="AC462" s="148" t="s">
        <v>83</v>
      </c>
      <c r="AD462" s="148" t="s">
        <v>83</v>
      </c>
      <c r="AE462">
        <v>0</v>
      </c>
      <c r="AF462" s="148" t="s">
        <v>83</v>
      </c>
      <c r="AG462">
        <v>0</v>
      </c>
      <c r="AH462" s="148" t="s">
        <v>83</v>
      </c>
      <c r="AI462" s="148" t="s">
        <v>83</v>
      </c>
      <c r="AJ462" s="148" t="s">
        <v>83</v>
      </c>
      <c r="AK462" s="148" t="s">
        <v>83</v>
      </c>
      <c r="AL462" s="148" t="s">
        <v>83</v>
      </c>
      <c r="AM462" s="148" t="s">
        <v>83</v>
      </c>
      <c r="AN462" s="148" t="s">
        <v>83</v>
      </c>
      <c r="AO462" s="148" t="s">
        <v>83</v>
      </c>
      <c r="AP462" s="148" t="s">
        <v>83</v>
      </c>
      <c r="AQ462" s="148" t="s">
        <v>83</v>
      </c>
      <c r="AR462" s="148" t="s">
        <v>83</v>
      </c>
      <c r="AS462">
        <v>0</v>
      </c>
      <c r="AT462" s="148" t="s">
        <v>83</v>
      </c>
      <c r="AU462" s="148" t="s">
        <v>83</v>
      </c>
      <c r="AV462">
        <v>0</v>
      </c>
      <c r="AW462">
        <v>0</v>
      </c>
      <c r="AX462" s="148" t="s">
        <v>83</v>
      </c>
    </row>
    <row r="463" spans="1:50" x14ac:dyDescent="0.15">
      <c r="A463">
        <v>1</v>
      </c>
      <c r="B463">
        <v>13</v>
      </c>
      <c r="C463">
        <v>1</v>
      </c>
      <c r="D463">
        <v>7</v>
      </c>
      <c r="E463">
        <v>0</v>
      </c>
      <c r="F463" s="148" t="s">
        <v>83</v>
      </c>
      <c r="G463" s="148" t="s">
        <v>83</v>
      </c>
      <c r="H463">
        <v>0</v>
      </c>
      <c r="I463">
        <v>0</v>
      </c>
      <c r="J463">
        <v>0</v>
      </c>
      <c r="K463">
        <v>0</v>
      </c>
      <c r="L463">
        <v>0</v>
      </c>
      <c r="M463" s="148" t="s">
        <v>83</v>
      </c>
      <c r="N463" s="148" t="s">
        <v>83</v>
      </c>
      <c r="O463" s="148" t="s">
        <v>83</v>
      </c>
      <c r="P463" s="148" t="s">
        <v>83</v>
      </c>
      <c r="Q463" s="148" t="s">
        <v>83</v>
      </c>
      <c r="R463" s="148" t="s">
        <v>83</v>
      </c>
      <c r="S463" s="148" t="s">
        <v>83</v>
      </c>
      <c r="T463">
        <v>0</v>
      </c>
      <c r="U463" s="148" t="s">
        <v>83</v>
      </c>
      <c r="V463" s="148" t="s">
        <v>83</v>
      </c>
      <c r="W463" s="148" t="s">
        <v>83</v>
      </c>
      <c r="X463">
        <v>0</v>
      </c>
      <c r="Y463">
        <v>0</v>
      </c>
      <c r="Z463" s="148" t="s">
        <v>83</v>
      </c>
      <c r="AA463" s="148" t="s">
        <v>83</v>
      </c>
      <c r="AB463" s="148" t="s">
        <v>83</v>
      </c>
      <c r="AC463" s="148" t="s">
        <v>83</v>
      </c>
      <c r="AD463" s="148" t="s">
        <v>83</v>
      </c>
      <c r="AE463">
        <v>0</v>
      </c>
      <c r="AF463" s="148" t="s">
        <v>83</v>
      </c>
      <c r="AG463">
        <v>0</v>
      </c>
      <c r="AH463" s="148" t="s">
        <v>83</v>
      </c>
      <c r="AI463" s="148" t="s">
        <v>83</v>
      </c>
      <c r="AJ463" s="148" t="s">
        <v>83</v>
      </c>
      <c r="AK463" s="148" t="s">
        <v>83</v>
      </c>
      <c r="AL463" s="148" t="s">
        <v>83</v>
      </c>
      <c r="AM463" s="148" t="s">
        <v>83</v>
      </c>
      <c r="AN463" s="148" t="s">
        <v>83</v>
      </c>
      <c r="AO463" s="148" t="s">
        <v>83</v>
      </c>
      <c r="AP463" s="148" t="s">
        <v>83</v>
      </c>
      <c r="AQ463" s="148" t="s">
        <v>83</v>
      </c>
      <c r="AR463" s="148" t="s">
        <v>83</v>
      </c>
      <c r="AS463">
        <v>0</v>
      </c>
      <c r="AT463" s="148" t="s">
        <v>83</v>
      </c>
      <c r="AU463" s="148" t="s">
        <v>83</v>
      </c>
      <c r="AV463">
        <v>0</v>
      </c>
      <c r="AW463">
        <v>0</v>
      </c>
      <c r="AX463" s="148" t="s">
        <v>83</v>
      </c>
    </row>
    <row r="464" spans="1:50" x14ac:dyDescent="0.15">
      <c r="A464">
        <v>1</v>
      </c>
      <c r="B464">
        <v>13</v>
      </c>
      <c r="C464">
        <v>2</v>
      </c>
      <c r="D464">
        <v>1</v>
      </c>
      <c r="E464">
        <v>0</v>
      </c>
      <c r="F464" s="148" t="s">
        <v>83</v>
      </c>
      <c r="G464" s="148" t="s">
        <v>83</v>
      </c>
      <c r="H464">
        <v>347</v>
      </c>
      <c r="I464">
        <v>0</v>
      </c>
      <c r="J464">
        <v>0</v>
      </c>
      <c r="K464">
        <v>0</v>
      </c>
      <c r="L464">
        <v>0</v>
      </c>
      <c r="M464" s="148" t="s">
        <v>83</v>
      </c>
      <c r="N464" s="148" t="s">
        <v>83</v>
      </c>
      <c r="O464" s="148" t="s">
        <v>83</v>
      </c>
      <c r="P464" s="148" t="s">
        <v>83</v>
      </c>
      <c r="Q464" s="148" t="s">
        <v>83</v>
      </c>
      <c r="R464" s="148" t="s">
        <v>950</v>
      </c>
      <c r="S464" s="148" t="s">
        <v>83</v>
      </c>
      <c r="T464">
        <v>0</v>
      </c>
      <c r="U464" s="148" t="s">
        <v>83</v>
      </c>
      <c r="V464" s="148" t="s">
        <v>83</v>
      </c>
      <c r="W464" s="148" t="s">
        <v>83</v>
      </c>
      <c r="X464">
        <v>5</v>
      </c>
      <c r="Y464">
        <v>5</v>
      </c>
      <c r="Z464" s="148" t="s">
        <v>83</v>
      </c>
      <c r="AA464" s="148" t="s">
        <v>83</v>
      </c>
      <c r="AB464" s="148" t="s">
        <v>83</v>
      </c>
      <c r="AC464" s="148" t="s">
        <v>83</v>
      </c>
      <c r="AD464" s="148" t="s">
        <v>83</v>
      </c>
      <c r="AE464">
        <v>0</v>
      </c>
      <c r="AF464" s="148" t="s">
        <v>83</v>
      </c>
      <c r="AG464">
        <v>0</v>
      </c>
      <c r="AH464" s="148" t="s">
        <v>83</v>
      </c>
      <c r="AI464" s="148" t="s">
        <v>83</v>
      </c>
      <c r="AJ464" s="148" t="s">
        <v>83</v>
      </c>
      <c r="AK464" s="148" t="s">
        <v>83</v>
      </c>
      <c r="AL464" s="148" t="s">
        <v>83</v>
      </c>
      <c r="AM464" s="148" t="s">
        <v>83</v>
      </c>
      <c r="AN464" s="148" t="s">
        <v>83</v>
      </c>
      <c r="AO464" s="148" t="s">
        <v>83</v>
      </c>
      <c r="AP464" s="148" t="s">
        <v>83</v>
      </c>
      <c r="AQ464" s="148" t="s">
        <v>83</v>
      </c>
      <c r="AR464" s="148" t="s">
        <v>83</v>
      </c>
      <c r="AS464">
        <v>0</v>
      </c>
      <c r="AT464" s="148" t="s">
        <v>83</v>
      </c>
      <c r="AU464" s="148" t="s">
        <v>83</v>
      </c>
      <c r="AV464">
        <v>0</v>
      </c>
      <c r="AW464">
        <v>0</v>
      </c>
      <c r="AX464" s="148" t="s">
        <v>83</v>
      </c>
    </row>
    <row r="465" spans="1:50" x14ac:dyDescent="0.15">
      <c r="A465">
        <v>1</v>
      </c>
      <c r="B465">
        <v>13</v>
      </c>
      <c r="C465">
        <v>2</v>
      </c>
      <c r="D465">
        <v>2</v>
      </c>
      <c r="E465">
        <v>0</v>
      </c>
      <c r="F465" s="148" t="s">
        <v>83</v>
      </c>
      <c r="G465" s="148" t="s">
        <v>83</v>
      </c>
      <c r="H465">
        <v>250</v>
      </c>
      <c r="I465">
        <v>0</v>
      </c>
      <c r="J465">
        <v>0</v>
      </c>
      <c r="K465">
        <v>0</v>
      </c>
      <c r="L465">
        <v>0</v>
      </c>
      <c r="M465" s="148" t="s">
        <v>83</v>
      </c>
      <c r="N465" s="148" t="s">
        <v>83</v>
      </c>
      <c r="O465" s="148" t="s">
        <v>83</v>
      </c>
      <c r="P465" s="148" t="s">
        <v>83</v>
      </c>
      <c r="Q465" s="148" t="s">
        <v>83</v>
      </c>
      <c r="R465" s="148" t="s">
        <v>951</v>
      </c>
      <c r="S465" s="148" t="s">
        <v>83</v>
      </c>
      <c r="T465">
        <v>0</v>
      </c>
      <c r="U465" s="148" t="s">
        <v>83</v>
      </c>
      <c r="V465" s="148" t="s">
        <v>83</v>
      </c>
      <c r="W465" s="148" t="s">
        <v>83</v>
      </c>
      <c r="X465">
        <v>6</v>
      </c>
      <c r="Y465">
        <v>6</v>
      </c>
      <c r="Z465" s="148" t="s">
        <v>83</v>
      </c>
      <c r="AA465" s="148" t="s">
        <v>83</v>
      </c>
      <c r="AB465" s="148" t="s">
        <v>83</v>
      </c>
      <c r="AC465" s="148" t="s">
        <v>83</v>
      </c>
      <c r="AD465" s="148" t="s">
        <v>83</v>
      </c>
      <c r="AE465">
        <v>0</v>
      </c>
      <c r="AF465" s="148" t="s">
        <v>83</v>
      </c>
      <c r="AG465">
        <v>0</v>
      </c>
      <c r="AH465" s="148" t="s">
        <v>83</v>
      </c>
      <c r="AI465" s="148" t="s">
        <v>83</v>
      </c>
      <c r="AJ465" s="148" t="s">
        <v>83</v>
      </c>
      <c r="AK465" s="148" t="s">
        <v>83</v>
      </c>
      <c r="AL465" s="148" t="s">
        <v>83</v>
      </c>
      <c r="AM465" s="148" t="s">
        <v>83</v>
      </c>
      <c r="AN465" s="148" t="s">
        <v>83</v>
      </c>
      <c r="AO465" s="148" t="s">
        <v>83</v>
      </c>
      <c r="AP465" s="148" t="s">
        <v>83</v>
      </c>
      <c r="AQ465" s="148" t="s">
        <v>83</v>
      </c>
      <c r="AR465" s="148" t="s">
        <v>83</v>
      </c>
      <c r="AS465">
        <v>0</v>
      </c>
      <c r="AT465" s="148" t="s">
        <v>83</v>
      </c>
      <c r="AU465" s="148" t="s">
        <v>83</v>
      </c>
      <c r="AV465">
        <v>0</v>
      </c>
      <c r="AW465">
        <v>0</v>
      </c>
      <c r="AX465" s="148" t="s">
        <v>83</v>
      </c>
    </row>
    <row r="466" spans="1:50" x14ac:dyDescent="0.15">
      <c r="A466">
        <v>1</v>
      </c>
      <c r="B466">
        <v>13</v>
      </c>
      <c r="C466">
        <v>2</v>
      </c>
      <c r="D466">
        <v>3</v>
      </c>
      <c r="E466">
        <v>0</v>
      </c>
      <c r="F466" s="148" t="s">
        <v>83</v>
      </c>
      <c r="G466" s="148" t="s">
        <v>83</v>
      </c>
      <c r="H466">
        <v>265</v>
      </c>
      <c r="I466">
        <v>0</v>
      </c>
      <c r="J466">
        <v>0</v>
      </c>
      <c r="K466">
        <v>0</v>
      </c>
      <c r="L466">
        <v>0</v>
      </c>
      <c r="M466" s="148" t="s">
        <v>83</v>
      </c>
      <c r="N466" s="148" t="s">
        <v>83</v>
      </c>
      <c r="O466" s="148" t="s">
        <v>83</v>
      </c>
      <c r="P466" s="148" t="s">
        <v>83</v>
      </c>
      <c r="Q466" s="148" t="s">
        <v>83</v>
      </c>
      <c r="R466" s="148" t="s">
        <v>952</v>
      </c>
      <c r="S466" s="148" t="s">
        <v>83</v>
      </c>
      <c r="T466">
        <v>0</v>
      </c>
      <c r="U466" s="148" t="s">
        <v>83</v>
      </c>
      <c r="V466" s="148" t="s">
        <v>83</v>
      </c>
      <c r="W466" s="148" t="s">
        <v>83</v>
      </c>
      <c r="X466">
        <v>4</v>
      </c>
      <c r="Y466">
        <v>4</v>
      </c>
      <c r="Z466" s="148" t="s">
        <v>83</v>
      </c>
      <c r="AA466" s="148" t="s">
        <v>83</v>
      </c>
      <c r="AB466" s="148" t="s">
        <v>83</v>
      </c>
      <c r="AC466" s="148" t="s">
        <v>83</v>
      </c>
      <c r="AD466" s="148" t="s">
        <v>83</v>
      </c>
      <c r="AE466">
        <v>0</v>
      </c>
      <c r="AF466" s="148" t="s">
        <v>83</v>
      </c>
      <c r="AG466">
        <v>0</v>
      </c>
      <c r="AH466" s="148" t="s">
        <v>83</v>
      </c>
      <c r="AI466" s="148" t="s">
        <v>83</v>
      </c>
      <c r="AJ466" s="148" t="s">
        <v>83</v>
      </c>
      <c r="AK466" s="148" t="s">
        <v>83</v>
      </c>
      <c r="AL466" s="148" t="s">
        <v>83</v>
      </c>
      <c r="AM466" s="148" t="s">
        <v>83</v>
      </c>
      <c r="AN466" s="148" t="s">
        <v>83</v>
      </c>
      <c r="AO466" s="148" t="s">
        <v>83</v>
      </c>
      <c r="AP466" s="148" t="s">
        <v>83</v>
      </c>
      <c r="AQ466" s="148" t="s">
        <v>83</v>
      </c>
      <c r="AR466" s="148" t="s">
        <v>83</v>
      </c>
      <c r="AS466">
        <v>0</v>
      </c>
      <c r="AT466" s="148" t="s">
        <v>83</v>
      </c>
      <c r="AU466" s="148" t="s">
        <v>83</v>
      </c>
      <c r="AV466">
        <v>0</v>
      </c>
      <c r="AW466">
        <v>0</v>
      </c>
      <c r="AX466" s="148" t="s">
        <v>83</v>
      </c>
    </row>
    <row r="467" spans="1:50" x14ac:dyDescent="0.15">
      <c r="A467">
        <v>1</v>
      </c>
      <c r="B467">
        <v>13</v>
      </c>
      <c r="C467">
        <v>2</v>
      </c>
      <c r="D467">
        <v>4</v>
      </c>
      <c r="E467">
        <v>0</v>
      </c>
      <c r="F467" s="148" t="s">
        <v>83</v>
      </c>
      <c r="G467" s="148" t="s">
        <v>83</v>
      </c>
      <c r="H467">
        <v>160</v>
      </c>
      <c r="I467">
        <v>0</v>
      </c>
      <c r="J467">
        <v>0</v>
      </c>
      <c r="K467">
        <v>0</v>
      </c>
      <c r="L467">
        <v>0</v>
      </c>
      <c r="M467" s="148" t="s">
        <v>83</v>
      </c>
      <c r="N467" s="148" t="s">
        <v>83</v>
      </c>
      <c r="O467" s="148" t="s">
        <v>83</v>
      </c>
      <c r="P467" s="148" t="s">
        <v>83</v>
      </c>
      <c r="Q467" s="148" t="s">
        <v>83</v>
      </c>
      <c r="R467" s="148" t="s">
        <v>953</v>
      </c>
      <c r="S467" s="148" t="s">
        <v>83</v>
      </c>
      <c r="T467">
        <v>0</v>
      </c>
      <c r="U467" s="148" t="s">
        <v>83</v>
      </c>
      <c r="V467" s="148" t="s">
        <v>83</v>
      </c>
      <c r="W467" s="148" t="s">
        <v>83</v>
      </c>
      <c r="X467">
        <v>5</v>
      </c>
      <c r="Y467">
        <v>5</v>
      </c>
      <c r="Z467" s="148" t="s">
        <v>83</v>
      </c>
      <c r="AA467" s="148" t="s">
        <v>83</v>
      </c>
      <c r="AB467" s="148" t="s">
        <v>83</v>
      </c>
      <c r="AC467" s="148" t="s">
        <v>83</v>
      </c>
      <c r="AD467" s="148" t="s">
        <v>83</v>
      </c>
      <c r="AE467">
        <v>0</v>
      </c>
      <c r="AF467" s="148" t="s">
        <v>83</v>
      </c>
      <c r="AG467">
        <v>0</v>
      </c>
      <c r="AH467" s="148" t="s">
        <v>83</v>
      </c>
      <c r="AI467" s="148" t="s">
        <v>83</v>
      </c>
      <c r="AJ467" s="148" t="s">
        <v>83</v>
      </c>
      <c r="AK467" s="148" t="s">
        <v>83</v>
      </c>
      <c r="AL467" s="148" t="s">
        <v>83</v>
      </c>
      <c r="AM467" s="148" t="s">
        <v>83</v>
      </c>
      <c r="AN467" s="148" t="s">
        <v>83</v>
      </c>
      <c r="AO467" s="148" t="s">
        <v>83</v>
      </c>
      <c r="AP467" s="148" t="s">
        <v>83</v>
      </c>
      <c r="AQ467" s="148" t="s">
        <v>83</v>
      </c>
      <c r="AR467" s="148" t="s">
        <v>83</v>
      </c>
      <c r="AS467">
        <v>0</v>
      </c>
      <c r="AT467" s="148" t="s">
        <v>83</v>
      </c>
      <c r="AU467" s="148" t="s">
        <v>83</v>
      </c>
      <c r="AV467">
        <v>0</v>
      </c>
      <c r="AW467">
        <v>0</v>
      </c>
      <c r="AX467" s="148" t="s">
        <v>83</v>
      </c>
    </row>
    <row r="468" spans="1:50" x14ac:dyDescent="0.15">
      <c r="A468">
        <v>1</v>
      </c>
      <c r="B468">
        <v>13</v>
      </c>
      <c r="C468">
        <v>2</v>
      </c>
      <c r="D468">
        <v>5</v>
      </c>
      <c r="E468">
        <v>0</v>
      </c>
      <c r="F468" s="148" t="s">
        <v>83</v>
      </c>
      <c r="G468" s="148" t="s">
        <v>83</v>
      </c>
      <c r="H468">
        <v>292</v>
      </c>
      <c r="I468">
        <v>0</v>
      </c>
      <c r="J468">
        <v>0</v>
      </c>
      <c r="K468">
        <v>0</v>
      </c>
      <c r="L468">
        <v>0</v>
      </c>
      <c r="M468" s="148" t="s">
        <v>83</v>
      </c>
      <c r="N468" s="148" t="s">
        <v>83</v>
      </c>
      <c r="O468" s="148" t="s">
        <v>83</v>
      </c>
      <c r="P468" s="148" t="s">
        <v>83</v>
      </c>
      <c r="Q468" s="148" t="s">
        <v>83</v>
      </c>
      <c r="R468" s="148" t="s">
        <v>954</v>
      </c>
      <c r="S468" s="148" t="s">
        <v>83</v>
      </c>
      <c r="T468">
        <v>0</v>
      </c>
      <c r="U468" s="148" t="s">
        <v>83</v>
      </c>
      <c r="V468" s="148" t="s">
        <v>83</v>
      </c>
      <c r="W468" s="148" t="s">
        <v>83</v>
      </c>
      <c r="X468">
        <v>6</v>
      </c>
      <c r="Y468">
        <v>6</v>
      </c>
      <c r="Z468" s="148" t="s">
        <v>83</v>
      </c>
      <c r="AA468" s="148" t="s">
        <v>83</v>
      </c>
      <c r="AB468" s="148" t="s">
        <v>83</v>
      </c>
      <c r="AC468" s="148" t="s">
        <v>83</v>
      </c>
      <c r="AD468" s="148" t="s">
        <v>83</v>
      </c>
      <c r="AE468">
        <v>0</v>
      </c>
      <c r="AF468" s="148" t="s">
        <v>83</v>
      </c>
      <c r="AG468">
        <v>0</v>
      </c>
      <c r="AH468" s="148" t="s">
        <v>83</v>
      </c>
      <c r="AI468" s="148" t="s">
        <v>83</v>
      </c>
      <c r="AJ468" s="148" t="s">
        <v>83</v>
      </c>
      <c r="AK468" s="148" t="s">
        <v>83</v>
      </c>
      <c r="AL468" s="148" t="s">
        <v>83</v>
      </c>
      <c r="AM468" s="148" t="s">
        <v>83</v>
      </c>
      <c r="AN468" s="148" t="s">
        <v>83</v>
      </c>
      <c r="AO468" s="148" t="s">
        <v>83</v>
      </c>
      <c r="AP468" s="148" t="s">
        <v>83</v>
      </c>
      <c r="AQ468" s="148" t="s">
        <v>83</v>
      </c>
      <c r="AR468" s="148" t="s">
        <v>83</v>
      </c>
      <c r="AS468">
        <v>0</v>
      </c>
      <c r="AT468" s="148" t="s">
        <v>83</v>
      </c>
      <c r="AU468" s="148" t="s">
        <v>83</v>
      </c>
      <c r="AV468">
        <v>0</v>
      </c>
      <c r="AW468">
        <v>0</v>
      </c>
      <c r="AX468" s="148" t="s">
        <v>83</v>
      </c>
    </row>
    <row r="469" spans="1:50" x14ac:dyDescent="0.15">
      <c r="A469">
        <v>1</v>
      </c>
      <c r="B469">
        <v>13</v>
      </c>
      <c r="C469">
        <v>2</v>
      </c>
      <c r="D469">
        <v>6</v>
      </c>
      <c r="E469">
        <v>0</v>
      </c>
      <c r="F469" s="148" t="s">
        <v>83</v>
      </c>
      <c r="G469" s="148" t="s">
        <v>83</v>
      </c>
      <c r="H469">
        <v>61</v>
      </c>
      <c r="I469">
        <v>0</v>
      </c>
      <c r="J469">
        <v>0</v>
      </c>
      <c r="K469">
        <v>0</v>
      </c>
      <c r="L469">
        <v>0</v>
      </c>
      <c r="M469" s="148" t="s">
        <v>83</v>
      </c>
      <c r="N469" s="148" t="s">
        <v>83</v>
      </c>
      <c r="O469" s="148" t="s">
        <v>83</v>
      </c>
      <c r="P469" s="148" t="s">
        <v>83</v>
      </c>
      <c r="Q469" s="148" t="s">
        <v>83</v>
      </c>
      <c r="R469" s="148" t="s">
        <v>955</v>
      </c>
      <c r="S469" s="148" t="s">
        <v>83</v>
      </c>
      <c r="T469">
        <v>0</v>
      </c>
      <c r="U469" s="148" t="s">
        <v>83</v>
      </c>
      <c r="V469" s="148" t="s">
        <v>83</v>
      </c>
      <c r="W469" s="148" t="s">
        <v>83</v>
      </c>
      <c r="X469">
        <v>4</v>
      </c>
      <c r="Y469">
        <v>4</v>
      </c>
      <c r="Z469" s="148" t="s">
        <v>83</v>
      </c>
      <c r="AA469" s="148" t="s">
        <v>83</v>
      </c>
      <c r="AB469" s="148" t="s">
        <v>83</v>
      </c>
      <c r="AC469" s="148" t="s">
        <v>83</v>
      </c>
      <c r="AD469" s="148" t="s">
        <v>83</v>
      </c>
      <c r="AE469">
        <v>0</v>
      </c>
      <c r="AF469" s="148" t="s">
        <v>83</v>
      </c>
      <c r="AG469">
        <v>0</v>
      </c>
      <c r="AH469" s="148" t="s">
        <v>83</v>
      </c>
      <c r="AI469" s="148" t="s">
        <v>83</v>
      </c>
      <c r="AJ469" s="148" t="s">
        <v>83</v>
      </c>
      <c r="AK469" s="148" t="s">
        <v>83</v>
      </c>
      <c r="AL469" s="148" t="s">
        <v>83</v>
      </c>
      <c r="AM469" s="148" t="s">
        <v>83</v>
      </c>
      <c r="AN469" s="148" t="s">
        <v>83</v>
      </c>
      <c r="AO469" s="148" t="s">
        <v>83</v>
      </c>
      <c r="AP469" s="148" t="s">
        <v>83</v>
      </c>
      <c r="AQ469" s="148" t="s">
        <v>83</v>
      </c>
      <c r="AR469" s="148" t="s">
        <v>83</v>
      </c>
      <c r="AS469">
        <v>0</v>
      </c>
      <c r="AT469" s="148" t="s">
        <v>83</v>
      </c>
      <c r="AU469" s="148" t="s">
        <v>83</v>
      </c>
      <c r="AV469">
        <v>0</v>
      </c>
      <c r="AW469">
        <v>0</v>
      </c>
      <c r="AX469" s="148" t="s">
        <v>83</v>
      </c>
    </row>
    <row r="470" spans="1:50" x14ac:dyDescent="0.15">
      <c r="A470">
        <v>1</v>
      </c>
      <c r="B470">
        <v>13</v>
      </c>
      <c r="C470">
        <v>2</v>
      </c>
      <c r="D470">
        <v>7</v>
      </c>
      <c r="E470">
        <v>0</v>
      </c>
      <c r="F470" s="148" t="s">
        <v>83</v>
      </c>
      <c r="G470" s="148" t="s">
        <v>83</v>
      </c>
      <c r="H470">
        <v>42</v>
      </c>
      <c r="I470">
        <v>0</v>
      </c>
      <c r="J470">
        <v>0</v>
      </c>
      <c r="K470">
        <v>0</v>
      </c>
      <c r="L470">
        <v>0</v>
      </c>
      <c r="M470" s="148" t="s">
        <v>83</v>
      </c>
      <c r="N470" s="148" t="s">
        <v>83</v>
      </c>
      <c r="O470" s="148" t="s">
        <v>83</v>
      </c>
      <c r="P470" s="148" t="s">
        <v>83</v>
      </c>
      <c r="Q470" s="148" t="s">
        <v>83</v>
      </c>
      <c r="R470" s="148" t="s">
        <v>956</v>
      </c>
      <c r="S470" s="148" t="s">
        <v>83</v>
      </c>
      <c r="T470">
        <v>0</v>
      </c>
      <c r="U470" s="148" t="s">
        <v>83</v>
      </c>
      <c r="V470" s="148" t="s">
        <v>83</v>
      </c>
      <c r="W470" s="148" t="s">
        <v>83</v>
      </c>
      <c r="X470">
        <v>5</v>
      </c>
      <c r="Y470">
        <v>5</v>
      </c>
      <c r="Z470" s="148" t="s">
        <v>83</v>
      </c>
      <c r="AA470" s="148" t="s">
        <v>83</v>
      </c>
      <c r="AB470" s="148" t="s">
        <v>83</v>
      </c>
      <c r="AC470" s="148" t="s">
        <v>83</v>
      </c>
      <c r="AD470" s="148" t="s">
        <v>83</v>
      </c>
      <c r="AE470">
        <v>0</v>
      </c>
      <c r="AF470" s="148" t="s">
        <v>83</v>
      </c>
      <c r="AG470">
        <v>0</v>
      </c>
      <c r="AH470" s="148" t="s">
        <v>83</v>
      </c>
      <c r="AI470" s="148" t="s">
        <v>83</v>
      </c>
      <c r="AJ470" s="148" t="s">
        <v>83</v>
      </c>
      <c r="AK470" s="148" t="s">
        <v>83</v>
      </c>
      <c r="AL470" s="148" t="s">
        <v>83</v>
      </c>
      <c r="AM470" s="148" t="s">
        <v>83</v>
      </c>
      <c r="AN470" s="148" t="s">
        <v>83</v>
      </c>
      <c r="AO470" s="148" t="s">
        <v>83</v>
      </c>
      <c r="AP470" s="148" t="s">
        <v>83</v>
      </c>
      <c r="AQ470" s="148" t="s">
        <v>83</v>
      </c>
      <c r="AR470" s="148" t="s">
        <v>83</v>
      </c>
      <c r="AS470">
        <v>0</v>
      </c>
      <c r="AT470" s="148" t="s">
        <v>83</v>
      </c>
      <c r="AU470" s="148" t="s">
        <v>83</v>
      </c>
      <c r="AV470">
        <v>0</v>
      </c>
      <c r="AW470">
        <v>0</v>
      </c>
      <c r="AX470" s="148" t="s">
        <v>83</v>
      </c>
    </row>
    <row r="471" spans="1:50" x14ac:dyDescent="0.15">
      <c r="A471">
        <v>1</v>
      </c>
      <c r="B471">
        <v>14</v>
      </c>
      <c r="C471">
        <v>1</v>
      </c>
      <c r="D471">
        <v>1</v>
      </c>
      <c r="E471">
        <v>0</v>
      </c>
      <c r="F471" s="148" t="s">
        <v>83</v>
      </c>
      <c r="G471" s="148" t="s">
        <v>83</v>
      </c>
      <c r="H471">
        <v>0</v>
      </c>
      <c r="I471">
        <v>0</v>
      </c>
      <c r="J471">
        <v>0</v>
      </c>
      <c r="K471">
        <v>0</v>
      </c>
      <c r="L471">
        <v>0</v>
      </c>
      <c r="M471" s="148" t="s">
        <v>83</v>
      </c>
      <c r="N471" s="148" t="s">
        <v>83</v>
      </c>
      <c r="O471" s="148" t="s">
        <v>83</v>
      </c>
      <c r="P471" s="148" t="s">
        <v>83</v>
      </c>
      <c r="Q471" s="148" t="s">
        <v>83</v>
      </c>
      <c r="R471" s="148" t="s">
        <v>83</v>
      </c>
      <c r="S471" s="148" t="s">
        <v>83</v>
      </c>
      <c r="T471">
        <v>0</v>
      </c>
      <c r="U471" s="148" t="s">
        <v>83</v>
      </c>
      <c r="V471" s="148" t="s">
        <v>83</v>
      </c>
      <c r="W471" s="148" t="s">
        <v>83</v>
      </c>
      <c r="X471">
        <v>0</v>
      </c>
      <c r="Y471">
        <v>0</v>
      </c>
      <c r="Z471" s="148" t="s">
        <v>83</v>
      </c>
      <c r="AA471" s="148" t="s">
        <v>83</v>
      </c>
      <c r="AB471" s="148" t="s">
        <v>83</v>
      </c>
      <c r="AC471" s="148" t="s">
        <v>83</v>
      </c>
      <c r="AD471" s="148" t="s">
        <v>83</v>
      </c>
      <c r="AE471">
        <v>0</v>
      </c>
      <c r="AF471" s="148" t="s">
        <v>83</v>
      </c>
      <c r="AG471">
        <v>0</v>
      </c>
      <c r="AH471" s="148" t="s">
        <v>83</v>
      </c>
      <c r="AI471" s="148" t="s">
        <v>83</v>
      </c>
      <c r="AJ471" s="148" t="s">
        <v>83</v>
      </c>
      <c r="AK471" s="148" t="s">
        <v>83</v>
      </c>
      <c r="AL471" s="148" t="s">
        <v>83</v>
      </c>
      <c r="AM471" s="148" t="s">
        <v>83</v>
      </c>
      <c r="AN471" s="148" t="s">
        <v>83</v>
      </c>
      <c r="AO471" s="148" t="s">
        <v>83</v>
      </c>
      <c r="AP471" s="148" t="s">
        <v>83</v>
      </c>
      <c r="AQ471" s="148" t="s">
        <v>83</v>
      </c>
      <c r="AR471" s="148" t="s">
        <v>83</v>
      </c>
      <c r="AS471">
        <v>0</v>
      </c>
      <c r="AT471" s="148" t="s">
        <v>83</v>
      </c>
      <c r="AU471" s="148" t="s">
        <v>83</v>
      </c>
      <c r="AV471">
        <v>0</v>
      </c>
      <c r="AW471">
        <v>0</v>
      </c>
      <c r="AX471" s="148" t="s">
        <v>83</v>
      </c>
    </row>
    <row r="472" spans="1:50" x14ac:dyDescent="0.15">
      <c r="A472">
        <v>1</v>
      </c>
      <c r="B472">
        <v>14</v>
      </c>
      <c r="C472">
        <v>1</v>
      </c>
      <c r="D472">
        <v>2</v>
      </c>
      <c r="E472">
        <v>0</v>
      </c>
      <c r="F472" s="148" t="s">
        <v>83</v>
      </c>
      <c r="G472" s="148" t="s">
        <v>83</v>
      </c>
      <c r="H472">
        <v>0</v>
      </c>
      <c r="I472">
        <v>0</v>
      </c>
      <c r="J472">
        <v>0</v>
      </c>
      <c r="K472">
        <v>0</v>
      </c>
      <c r="L472">
        <v>0</v>
      </c>
      <c r="M472" s="148" t="s">
        <v>83</v>
      </c>
      <c r="N472" s="148" t="s">
        <v>83</v>
      </c>
      <c r="O472" s="148" t="s">
        <v>83</v>
      </c>
      <c r="P472" s="148" t="s">
        <v>83</v>
      </c>
      <c r="Q472" s="148" t="s">
        <v>83</v>
      </c>
      <c r="R472" s="148" t="s">
        <v>83</v>
      </c>
      <c r="S472" s="148" t="s">
        <v>83</v>
      </c>
      <c r="T472">
        <v>0</v>
      </c>
      <c r="U472" s="148" t="s">
        <v>83</v>
      </c>
      <c r="V472" s="148" t="s">
        <v>83</v>
      </c>
      <c r="W472" s="148" t="s">
        <v>83</v>
      </c>
      <c r="X472">
        <v>0</v>
      </c>
      <c r="Y472">
        <v>0</v>
      </c>
      <c r="Z472" s="148" t="s">
        <v>83</v>
      </c>
      <c r="AA472" s="148" t="s">
        <v>83</v>
      </c>
      <c r="AB472" s="148" t="s">
        <v>83</v>
      </c>
      <c r="AC472" s="148" t="s">
        <v>83</v>
      </c>
      <c r="AD472" s="148" t="s">
        <v>83</v>
      </c>
      <c r="AE472">
        <v>0</v>
      </c>
      <c r="AF472" s="148" t="s">
        <v>83</v>
      </c>
      <c r="AG472">
        <v>0</v>
      </c>
      <c r="AH472" s="148" t="s">
        <v>83</v>
      </c>
      <c r="AI472" s="148" t="s">
        <v>83</v>
      </c>
      <c r="AJ472" s="148" t="s">
        <v>83</v>
      </c>
      <c r="AK472" s="148" t="s">
        <v>83</v>
      </c>
      <c r="AL472" s="148" t="s">
        <v>83</v>
      </c>
      <c r="AM472" s="148" t="s">
        <v>83</v>
      </c>
      <c r="AN472" s="148" t="s">
        <v>83</v>
      </c>
      <c r="AO472" s="148" t="s">
        <v>83</v>
      </c>
      <c r="AP472" s="148" t="s">
        <v>83</v>
      </c>
      <c r="AQ472" s="148" t="s">
        <v>83</v>
      </c>
      <c r="AR472" s="148" t="s">
        <v>83</v>
      </c>
      <c r="AS472">
        <v>0</v>
      </c>
      <c r="AT472" s="148" t="s">
        <v>83</v>
      </c>
      <c r="AU472" s="148" t="s">
        <v>83</v>
      </c>
      <c r="AV472">
        <v>0</v>
      </c>
      <c r="AW472">
        <v>0</v>
      </c>
      <c r="AX472" s="148" t="s">
        <v>83</v>
      </c>
    </row>
    <row r="473" spans="1:50" x14ac:dyDescent="0.15">
      <c r="A473">
        <v>1</v>
      </c>
      <c r="B473">
        <v>14</v>
      </c>
      <c r="C473">
        <v>1</v>
      </c>
      <c r="D473">
        <v>3</v>
      </c>
      <c r="E473">
        <v>0</v>
      </c>
      <c r="F473" s="148" t="s">
        <v>83</v>
      </c>
      <c r="G473" s="148" t="s">
        <v>83</v>
      </c>
      <c r="H473">
        <v>56</v>
      </c>
      <c r="I473">
        <v>0</v>
      </c>
      <c r="J473">
        <v>0</v>
      </c>
      <c r="K473">
        <v>0</v>
      </c>
      <c r="L473">
        <v>0</v>
      </c>
      <c r="M473" s="148" t="s">
        <v>83</v>
      </c>
      <c r="N473" s="148" t="s">
        <v>83</v>
      </c>
      <c r="O473" s="148" t="s">
        <v>83</v>
      </c>
      <c r="P473" s="148" t="s">
        <v>83</v>
      </c>
      <c r="Q473" s="148" t="s">
        <v>83</v>
      </c>
      <c r="R473" s="148" t="s">
        <v>957</v>
      </c>
      <c r="S473" s="148" t="s">
        <v>83</v>
      </c>
      <c r="T473">
        <v>0</v>
      </c>
      <c r="U473" s="148" t="s">
        <v>83</v>
      </c>
      <c r="V473" s="148" t="s">
        <v>83</v>
      </c>
      <c r="W473" s="148" t="s">
        <v>83</v>
      </c>
      <c r="X473">
        <v>3</v>
      </c>
      <c r="Y473">
        <v>3</v>
      </c>
      <c r="Z473" s="148" t="s">
        <v>83</v>
      </c>
      <c r="AA473" s="148" t="s">
        <v>83</v>
      </c>
      <c r="AB473" s="148" t="s">
        <v>83</v>
      </c>
      <c r="AC473" s="148" t="s">
        <v>83</v>
      </c>
      <c r="AD473" s="148" t="s">
        <v>83</v>
      </c>
      <c r="AE473">
        <v>0</v>
      </c>
      <c r="AF473" s="148" t="s">
        <v>83</v>
      </c>
      <c r="AG473">
        <v>0</v>
      </c>
      <c r="AH473" s="148" t="s">
        <v>83</v>
      </c>
      <c r="AI473" s="148" t="s">
        <v>83</v>
      </c>
      <c r="AJ473" s="148" t="s">
        <v>83</v>
      </c>
      <c r="AK473" s="148" t="s">
        <v>83</v>
      </c>
      <c r="AL473" s="148" t="s">
        <v>83</v>
      </c>
      <c r="AM473" s="148" t="s">
        <v>83</v>
      </c>
      <c r="AN473" s="148" t="s">
        <v>83</v>
      </c>
      <c r="AO473" s="148" t="s">
        <v>83</v>
      </c>
      <c r="AP473" s="148" t="s">
        <v>83</v>
      </c>
      <c r="AQ473" s="148" t="s">
        <v>83</v>
      </c>
      <c r="AR473" s="148" t="s">
        <v>83</v>
      </c>
      <c r="AS473">
        <v>0</v>
      </c>
      <c r="AT473" s="148" t="s">
        <v>83</v>
      </c>
      <c r="AU473" s="148" t="s">
        <v>83</v>
      </c>
      <c r="AV473">
        <v>0</v>
      </c>
      <c r="AW473">
        <v>0</v>
      </c>
      <c r="AX473" s="148" t="s">
        <v>83</v>
      </c>
    </row>
    <row r="474" spans="1:50" x14ac:dyDescent="0.15">
      <c r="A474">
        <v>1</v>
      </c>
      <c r="B474">
        <v>14</v>
      </c>
      <c r="C474">
        <v>1</v>
      </c>
      <c r="D474">
        <v>4</v>
      </c>
      <c r="E474">
        <v>0</v>
      </c>
      <c r="F474" s="148" t="s">
        <v>83</v>
      </c>
      <c r="G474" s="148" t="s">
        <v>83</v>
      </c>
      <c r="H474">
        <v>7</v>
      </c>
      <c r="I474">
        <v>0</v>
      </c>
      <c r="J474">
        <v>0</v>
      </c>
      <c r="K474">
        <v>0</v>
      </c>
      <c r="L474">
        <v>0</v>
      </c>
      <c r="M474" s="148" t="s">
        <v>83</v>
      </c>
      <c r="N474" s="148" t="s">
        <v>83</v>
      </c>
      <c r="O474" s="148" t="s">
        <v>83</v>
      </c>
      <c r="P474" s="148" t="s">
        <v>83</v>
      </c>
      <c r="Q474" s="148" t="s">
        <v>83</v>
      </c>
      <c r="R474" s="148" t="s">
        <v>958</v>
      </c>
      <c r="S474" s="148" t="s">
        <v>83</v>
      </c>
      <c r="T474">
        <v>0</v>
      </c>
      <c r="U474" s="148" t="s">
        <v>83</v>
      </c>
      <c r="V474" s="148" t="s">
        <v>83</v>
      </c>
      <c r="W474" s="148" t="s">
        <v>83</v>
      </c>
      <c r="X474">
        <v>4</v>
      </c>
      <c r="Y474">
        <v>4</v>
      </c>
      <c r="Z474" s="148" t="s">
        <v>83</v>
      </c>
      <c r="AA474" s="148" t="s">
        <v>83</v>
      </c>
      <c r="AB474" s="148" t="s">
        <v>83</v>
      </c>
      <c r="AC474" s="148" t="s">
        <v>83</v>
      </c>
      <c r="AD474" s="148" t="s">
        <v>83</v>
      </c>
      <c r="AE474">
        <v>0</v>
      </c>
      <c r="AF474" s="148" t="s">
        <v>83</v>
      </c>
      <c r="AG474">
        <v>0</v>
      </c>
      <c r="AH474" s="148" t="s">
        <v>83</v>
      </c>
      <c r="AI474" s="148" t="s">
        <v>83</v>
      </c>
      <c r="AJ474" s="148" t="s">
        <v>83</v>
      </c>
      <c r="AK474" s="148" t="s">
        <v>83</v>
      </c>
      <c r="AL474" s="148" t="s">
        <v>83</v>
      </c>
      <c r="AM474" s="148" t="s">
        <v>83</v>
      </c>
      <c r="AN474" s="148" t="s">
        <v>83</v>
      </c>
      <c r="AO474" s="148" t="s">
        <v>83</v>
      </c>
      <c r="AP474" s="148" t="s">
        <v>83</v>
      </c>
      <c r="AQ474" s="148" t="s">
        <v>83</v>
      </c>
      <c r="AR474" s="148" t="s">
        <v>83</v>
      </c>
      <c r="AS474">
        <v>0</v>
      </c>
      <c r="AT474" s="148" t="s">
        <v>83</v>
      </c>
      <c r="AU474" s="148" t="s">
        <v>83</v>
      </c>
      <c r="AV474">
        <v>0</v>
      </c>
      <c r="AW474">
        <v>0</v>
      </c>
      <c r="AX474" s="148" t="s">
        <v>83</v>
      </c>
    </row>
    <row r="475" spans="1:50" x14ac:dyDescent="0.15">
      <c r="A475">
        <v>1</v>
      </c>
      <c r="B475">
        <v>14</v>
      </c>
      <c r="C475">
        <v>1</v>
      </c>
      <c r="D475">
        <v>5</v>
      </c>
      <c r="E475">
        <v>0</v>
      </c>
      <c r="F475" s="148" t="s">
        <v>83</v>
      </c>
      <c r="G475" s="148" t="s">
        <v>83</v>
      </c>
      <c r="H475">
        <v>229</v>
      </c>
      <c r="I475">
        <v>0</v>
      </c>
      <c r="J475">
        <v>0</v>
      </c>
      <c r="K475">
        <v>0</v>
      </c>
      <c r="L475">
        <v>0</v>
      </c>
      <c r="M475" s="148" t="s">
        <v>83</v>
      </c>
      <c r="N475" s="148" t="s">
        <v>83</v>
      </c>
      <c r="O475" s="148" t="s">
        <v>83</v>
      </c>
      <c r="P475" s="148" t="s">
        <v>83</v>
      </c>
      <c r="Q475" s="148" t="s">
        <v>83</v>
      </c>
      <c r="R475" s="148" t="s">
        <v>516</v>
      </c>
      <c r="S475" s="148" t="s">
        <v>83</v>
      </c>
      <c r="T475">
        <v>0</v>
      </c>
      <c r="U475" s="148" t="s">
        <v>83</v>
      </c>
      <c r="V475" s="148" t="s">
        <v>83</v>
      </c>
      <c r="W475" s="148" t="s">
        <v>83</v>
      </c>
      <c r="X475">
        <v>4</v>
      </c>
      <c r="Y475">
        <v>4</v>
      </c>
      <c r="Z475" s="148" t="s">
        <v>83</v>
      </c>
      <c r="AA475" s="148" t="s">
        <v>83</v>
      </c>
      <c r="AB475" s="148" t="s">
        <v>83</v>
      </c>
      <c r="AC475" s="148" t="s">
        <v>83</v>
      </c>
      <c r="AD475" s="148" t="s">
        <v>83</v>
      </c>
      <c r="AE475">
        <v>0</v>
      </c>
      <c r="AF475" s="148" t="s">
        <v>83</v>
      </c>
      <c r="AG475">
        <v>0</v>
      </c>
      <c r="AH475" s="148" t="s">
        <v>83</v>
      </c>
      <c r="AI475" s="148" t="s">
        <v>83</v>
      </c>
      <c r="AJ475" s="148" t="s">
        <v>83</v>
      </c>
      <c r="AK475" s="148" t="s">
        <v>83</v>
      </c>
      <c r="AL475" s="148" t="s">
        <v>83</v>
      </c>
      <c r="AM475" s="148" t="s">
        <v>83</v>
      </c>
      <c r="AN475" s="148" t="s">
        <v>83</v>
      </c>
      <c r="AO475" s="148" t="s">
        <v>83</v>
      </c>
      <c r="AP475" s="148" t="s">
        <v>83</v>
      </c>
      <c r="AQ475" s="148" t="s">
        <v>83</v>
      </c>
      <c r="AR475" s="148" t="s">
        <v>83</v>
      </c>
      <c r="AS475">
        <v>0</v>
      </c>
      <c r="AT475" s="148" t="s">
        <v>83</v>
      </c>
      <c r="AU475" s="148" t="s">
        <v>83</v>
      </c>
      <c r="AV475">
        <v>0</v>
      </c>
      <c r="AW475">
        <v>0</v>
      </c>
      <c r="AX475" s="148" t="s">
        <v>83</v>
      </c>
    </row>
    <row r="476" spans="1:50" x14ac:dyDescent="0.15">
      <c r="A476">
        <v>1</v>
      </c>
      <c r="B476">
        <v>14</v>
      </c>
      <c r="C476">
        <v>1</v>
      </c>
      <c r="D476">
        <v>6</v>
      </c>
      <c r="E476">
        <v>0</v>
      </c>
      <c r="F476" s="148" t="s">
        <v>83</v>
      </c>
      <c r="G476" s="148" t="s">
        <v>83</v>
      </c>
      <c r="H476">
        <v>270</v>
      </c>
      <c r="I476">
        <v>0</v>
      </c>
      <c r="J476">
        <v>0</v>
      </c>
      <c r="K476">
        <v>0</v>
      </c>
      <c r="L476">
        <v>0</v>
      </c>
      <c r="M476" s="148" t="s">
        <v>83</v>
      </c>
      <c r="N476" s="148" t="s">
        <v>83</v>
      </c>
      <c r="O476" s="148" t="s">
        <v>83</v>
      </c>
      <c r="P476" s="148" t="s">
        <v>83</v>
      </c>
      <c r="Q476" s="148" t="s">
        <v>83</v>
      </c>
      <c r="R476" s="148" t="s">
        <v>959</v>
      </c>
      <c r="S476" s="148" t="s">
        <v>83</v>
      </c>
      <c r="T476">
        <v>0</v>
      </c>
      <c r="U476" s="148" t="s">
        <v>83</v>
      </c>
      <c r="V476" s="148" t="s">
        <v>83</v>
      </c>
      <c r="W476" s="148" t="s">
        <v>83</v>
      </c>
      <c r="X476">
        <v>4</v>
      </c>
      <c r="Y476">
        <v>4</v>
      </c>
      <c r="Z476" s="148" t="s">
        <v>83</v>
      </c>
      <c r="AA476" s="148" t="s">
        <v>83</v>
      </c>
      <c r="AB476" s="148" t="s">
        <v>83</v>
      </c>
      <c r="AC476" s="148" t="s">
        <v>83</v>
      </c>
      <c r="AD476" s="148" t="s">
        <v>83</v>
      </c>
      <c r="AE476">
        <v>0</v>
      </c>
      <c r="AF476" s="148" t="s">
        <v>83</v>
      </c>
      <c r="AG476">
        <v>0</v>
      </c>
      <c r="AH476" s="148" t="s">
        <v>83</v>
      </c>
      <c r="AI476" s="148" t="s">
        <v>83</v>
      </c>
      <c r="AJ476" s="148" t="s">
        <v>83</v>
      </c>
      <c r="AK476" s="148" t="s">
        <v>83</v>
      </c>
      <c r="AL476" s="148" t="s">
        <v>83</v>
      </c>
      <c r="AM476" s="148" t="s">
        <v>83</v>
      </c>
      <c r="AN476" s="148" t="s">
        <v>83</v>
      </c>
      <c r="AO476" s="148" t="s">
        <v>83</v>
      </c>
      <c r="AP476" s="148" t="s">
        <v>83</v>
      </c>
      <c r="AQ476" s="148" t="s">
        <v>83</v>
      </c>
      <c r="AR476" s="148" t="s">
        <v>83</v>
      </c>
      <c r="AS476">
        <v>0</v>
      </c>
      <c r="AT476" s="148" t="s">
        <v>83</v>
      </c>
      <c r="AU476" s="148" t="s">
        <v>83</v>
      </c>
      <c r="AV476">
        <v>0</v>
      </c>
      <c r="AW476">
        <v>0</v>
      </c>
      <c r="AX476" s="148" t="s">
        <v>83</v>
      </c>
    </row>
    <row r="477" spans="1:50" x14ac:dyDescent="0.15">
      <c r="A477">
        <v>1</v>
      </c>
      <c r="B477">
        <v>14</v>
      </c>
      <c r="C477">
        <v>1</v>
      </c>
      <c r="D477">
        <v>7</v>
      </c>
      <c r="E477">
        <v>0</v>
      </c>
      <c r="F477" s="148" t="s">
        <v>83</v>
      </c>
      <c r="G477" s="148" t="s">
        <v>83</v>
      </c>
      <c r="H477">
        <v>0</v>
      </c>
      <c r="I477">
        <v>0</v>
      </c>
      <c r="J477">
        <v>0</v>
      </c>
      <c r="K477">
        <v>0</v>
      </c>
      <c r="L477">
        <v>0</v>
      </c>
      <c r="M477" s="148" t="s">
        <v>83</v>
      </c>
      <c r="N477" s="148" t="s">
        <v>83</v>
      </c>
      <c r="O477" s="148" t="s">
        <v>83</v>
      </c>
      <c r="P477" s="148" t="s">
        <v>83</v>
      </c>
      <c r="Q477" s="148" t="s">
        <v>83</v>
      </c>
      <c r="R477" s="148" t="s">
        <v>83</v>
      </c>
      <c r="S477" s="148" t="s">
        <v>83</v>
      </c>
      <c r="T477">
        <v>0</v>
      </c>
      <c r="U477" s="148" t="s">
        <v>83</v>
      </c>
      <c r="V477" s="148" t="s">
        <v>83</v>
      </c>
      <c r="W477" s="148" t="s">
        <v>83</v>
      </c>
      <c r="X477">
        <v>0</v>
      </c>
      <c r="Y477">
        <v>0</v>
      </c>
      <c r="Z477" s="148" t="s">
        <v>83</v>
      </c>
      <c r="AA477" s="148" t="s">
        <v>83</v>
      </c>
      <c r="AB477" s="148" t="s">
        <v>83</v>
      </c>
      <c r="AC477" s="148" t="s">
        <v>83</v>
      </c>
      <c r="AD477" s="148" t="s">
        <v>83</v>
      </c>
      <c r="AE477">
        <v>0</v>
      </c>
      <c r="AF477" s="148" t="s">
        <v>83</v>
      </c>
      <c r="AG477">
        <v>0</v>
      </c>
      <c r="AH477" s="148" t="s">
        <v>83</v>
      </c>
      <c r="AI477" s="148" t="s">
        <v>83</v>
      </c>
      <c r="AJ477" s="148" t="s">
        <v>83</v>
      </c>
      <c r="AK477" s="148" t="s">
        <v>83</v>
      </c>
      <c r="AL477" s="148" t="s">
        <v>83</v>
      </c>
      <c r="AM477" s="148" t="s">
        <v>83</v>
      </c>
      <c r="AN477" s="148" t="s">
        <v>83</v>
      </c>
      <c r="AO477" s="148" t="s">
        <v>83</v>
      </c>
      <c r="AP477" s="148" t="s">
        <v>83</v>
      </c>
      <c r="AQ477" s="148" t="s">
        <v>83</v>
      </c>
      <c r="AR477" s="148" t="s">
        <v>83</v>
      </c>
      <c r="AS477">
        <v>0</v>
      </c>
      <c r="AT477" s="148" t="s">
        <v>83</v>
      </c>
      <c r="AU477" s="148" t="s">
        <v>83</v>
      </c>
      <c r="AV477">
        <v>0</v>
      </c>
      <c r="AW477">
        <v>0</v>
      </c>
      <c r="AX477" s="148" t="s">
        <v>83</v>
      </c>
    </row>
    <row r="478" spans="1:50" x14ac:dyDescent="0.15">
      <c r="A478">
        <v>1</v>
      </c>
      <c r="B478">
        <v>14</v>
      </c>
      <c r="C478">
        <v>2</v>
      </c>
      <c r="D478">
        <v>1</v>
      </c>
      <c r="E478">
        <v>0</v>
      </c>
      <c r="F478" s="148" t="s">
        <v>83</v>
      </c>
      <c r="G478" s="148" t="s">
        <v>83</v>
      </c>
      <c r="H478">
        <v>314</v>
      </c>
      <c r="I478">
        <v>0</v>
      </c>
      <c r="J478">
        <v>0</v>
      </c>
      <c r="K478">
        <v>0</v>
      </c>
      <c r="L478">
        <v>0</v>
      </c>
      <c r="M478" s="148" t="s">
        <v>83</v>
      </c>
      <c r="N478" s="148" t="s">
        <v>83</v>
      </c>
      <c r="O478" s="148" t="s">
        <v>83</v>
      </c>
      <c r="P478" s="148" t="s">
        <v>83</v>
      </c>
      <c r="Q478" s="148" t="s">
        <v>83</v>
      </c>
      <c r="R478" s="148" t="s">
        <v>960</v>
      </c>
      <c r="S478" s="148" t="s">
        <v>83</v>
      </c>
      <c r="T478">
        <v>0</v>
      </c>
      <c r="U478" s="148" t="s">
        <v>83</v>
      </c>
      <c r="V478" s="148" t="s">
        <v>83</v>
      </c>
      <c r="W478" s="148" t="s">
        <v>83</v>
      </c>
      <c r="X478">
        <v>6</v>
      </c>
      <c r="Y478">
        <v>6</v>
      </c>
      <c r="Z478" s="148" t="s">
        <v>83</v>
      </c>
      <c r="AA478" s="148" t="s">
        <v>83</v>
      </c>
      <c r="AB478" s="148" t="s">
        <v>83</v>
      </c>
      <c r="AC478" s="148" t="s">
        <v>83</v>
      </c>
      <c r="AD478" s="148" t="s">
        <v>83</v>
      </c>
      <c r="AE478">
        <v>0</v>
      </c>
      <c r="AF478" s="148" t="s">
        <v>83</v>
      </c>
      <c r="AG478">
        <v>0</v>
      </c>
      <c r="AH478" s="148" t="s">
        <v>83</v>
      </c>
      <c r="AI478" s="148" t="s">
        <v>83</v>
      </c>
      <c r="AJ478" s="148" t="s">
        <v>83</v>
      </c>
      <c r="AK478" s="148" t="s">
        <v>83</v>
      </c>
      <c r="AL478" s="148" t="s">
        <v>83</v>
      </c>
      <c r="AM478" s="148" t="s">
        <v>83</v>
      </c>
      <c r="AN478" s="148" t="s">
        <v>83</v>
      </c>
      <c r="AO478" s="148" t="s">
        <v>83</v>
      </c>
      <c r="AP478" s="148" t="s">
        <v>83</v>
      </c>
      <c r="AQ478" s="148" t="s">
        <v>83</v>
      </c>
      <c r="AR478" s="148" t="s">
        <v>83</v>
      </c>
      <c r="AS478">
        <v>0</v>
      </c>
      <c r="AT478" s="148" t="s">
        <v>83</v>
      </c>
      <c r="AU478" s="148" t="s">
        <v>83</v>
      </c>
      <c r="AV478">
        <v>0</v>
      </c>
      <c r="AW478">
        <v>0</v>
      </c>
      <c r="AX478" s="148" t="s">
        <v>83</v>
      </c>
    </row>
    <row r="479" spans="1:50" x14ac:dyDescent="0.15">
      <c r="A479">
        <v>1</v>
      </c>
      <c r="B479">
        <v>14</v>
      </c>
      <c r="C479">
        <v>2</v>
      </c>
      <c r="D479">
        <v>2</v>
      </c>
      <c r="E479">
        <v>0</v>
      </c>
      <c r="F479" s="148" t="s">
        <v>83</v>
      </c>
      <c r="G479" s="148" t="s">
        <v>83</v>
      </c>
      <c r="H479">
        <v>167</v>
      </c>
      <c r="I479">
        <v>0</v>
      </c>
      <c r="J479">
        <v>0</v>
      </c>
      <c r="K479">
        <v>0</v>
      </c>
      <c r="L479">
        <v>0</v>
      </c>
      <c r="M479" s="148" t="s">
        <v>83</v>
      </c>
      <c r="N479" s="148" t="s">
        <v>83</v>
      </c>
      <c r="O479" s="148" t="s">
        <v>83</v>
      </c>
      <c r="P479" s="148" t="s">
        <v>83</v>
      </c>
      <c r="Q479" s="148" t="s">
        <v>83</v>
      </c>
      <c r="R479" s="148" t="s">
        <v>961</v>
      </c>
      <c r="S479" s="148" t="s">
        <v>83</v>
      </c>
      <c r="T479">
        <v>0</v>
      </c>
      <c r="U479" s="148" t="s">
        <v>83</v>
      </c>
      <c r="V479" s="148" t="s">
        <v>83</v>
      </c>
      <c r="W479" s="148" t="s">
        <v>83</v>
      </c>
      <c r="X479">
        <v>4</v>
      </c>
      <c r="Y479">
        <v>4</v>
      </c>
      <c r="Z479" s="148" t="s">
        <v>83</v>
      </c>
      <c r="AA479" s="148" t="s">
        <v>83</v>
      </c>
      <c r="AB479" s="148" t="s">
        <v>83</v>
      </c>
      <c r="AC479" s="148" t="s">
        <v>83</v>
      </c>
      <c r="AD479" s="148" t="s">
        <v>83</v>
      </c>
      <c r="AE479">
        <v>0</v>
      </c>
      <c r="AF479" s="148" t="s">
        <v>83</v>
      </c>
      <c r="AG479">
        <v>0</v>
      </c>
      <c r="AH479" s="148" t="s">
        <v>83</v>
      </c>
      <c r="AI479" s="148" t="s">
        <v>83</v>
      </c>
      <c r="AJ479" s="148" t="s">
        <v>83</v>
      </c>
      <c r="AK479" s="148" t="s">
        <v>83</v>
      </c>
      <c r="AL479" s="148" t="s">
        <v>83</v>
      </c>
      <c r="AM479" s="148" t="s">
        <v>83</v>
      </c>
      <c r="AN479" s="148" t="s">
        <v>83</v>
      </c>
      <c r="AO479" s="148" t="s">
        <v>83</v>
      </c>
      <c r="AP479" s="148" t="s">
        <v>83</v>
      </c>
      <c r="AQ479" s="148" t="s">
        <v>83</v>
      </c>
      <c r="AR479" s="148" t="s">
        <v>83</v>
      </c>
      <c r="AS479">
        <v>0</v>
      </c>
      <c r="AT479" s="148" t="s">
        <v>83</v>
      </c>
      <c r="AU479" s="148" t="s">
        <v>83</v>
      </c>
      <c r="AV479">
        <v>0</v>
      </c>
      <c r="AW479">
        <v>0</v>
      </c>
      <c r="AX479" s="148" t="s">
        <v>83</v>
      </c>
    </row>
    <row r="480" spans="1:50" x14ac:dyDescent="0.15">
      <c r="A480">
        <v>1</v>
      </c>
      <c r="B480">
        <v>14</v>
      </c>
      <c r="C480">
        <v>2</v>
      </c>
      <c r="D480">
        <v>3</v>
      </c>
      <c r="E480">
        <v>0</v>
      </c>
      <c r="F480" s="148" t="s">
        <v>83</v>
      </c>
      <c r="G480" s="148" t="s">
        <v>83</v>
      </c>
      <c r="H480">
        <v>154</v>
      </c>
      <c r="I480">
        <v>0</v>
      </c>
      <c r="J480">
        <v>0</v>
      </c>
      <c r="K480">
        <v>0</v>
      </c>
      <c r="L480">
        <v>0</v>
      </c>
      <c r="M480" s="148" t="s">
        <v>83</v>
      </c>
      <c r="N480" s="148" t="s">
        <v>83</v>
      </c>
      <c r="O480" s="148" t="s">
        <v>83</v>
      </c>
      <c r="P480" s="148" t="s">
        <v>83</v>
      </c>
      <c r="Q480" s="148" t="s">
        <v>83</v>
      </c>
      <c r="R480" s="148" t="s">
        <v>962</v>
      </c>
      <c r="S480" s="148" t="s">
        <v>83</v>
      </c>
      <c r="T480">
        <v>0</v>
      </c>
      <c r="U480" s="148" t="s">
        <v>83</v>
      </c>
      <c r="V480" s="148" t="s">
        <v>83</v>
      </c>
      <c r="W480" s="148" t="s">
        <v>83</v>
      </c>
      <c r="X480">
        <v>6</v>
      </c>
      <c r="Y480">
        <v>6</v>
      </c>
      <c r="Z480" s="148" t="s">
        <v>83</v>
      </c>
      <c r="AA480" s="148" t="s">
        <v>83</v>
      </c>
      <c r="AB480" s="148" t="s">
        <v>83</v>
      </c>
      <c r="AC480" s="148" t="s">
        <v>83</v>
      </c>
      <c r="AD480" s="148" t="s">
        <v>83</v>
      </c>
      <c r="AE480">
        <v>0</v>
      </c>
      <c r="AF480" s="148" t="s">
        <v>83</v>
      </c>
      <c r="AG480">
        <v>0</v>
      </c>
      <c r="AH480" s="148" t="s">
        <v>83</v>
      </c>
      <c r="AI480" s="148" t="s">
        <v>83</v>
      </c>
      <c r="AJ480" s="148" t="s">
        <v>83</v>
      </c>
      <c r="AK480" s="148" t="s">
        <v>83</v>
      </c>
      <c r="AL480" s="148" t="s">
        <v>83</v>
      </c>
      <c r="AM480" s="148" t="s">
        <v>83</v>
      </c>
      <c r="AN480" s="148" t="s">
        <v>83</v>
      </c>
      <c r="AO480" s="148" t="s">
        <v>83</v>
      </c>
      <c r="AP480" s="148" t="s">
        <v>83</v>
      </c>
      <c r="AQ480" s="148" t="s">
        <v>83</v>
      </c>
      <c r="AR480" s="148" t="s">
        <v>83</v>
      </c>
      <c r="AS480">
        <v>0</v>
      </c>
      <c r="AT480" s="148" t="s">
        <v>83</v>
      </c>
      <c r="AU480" s="148" t="s">
        <v>83</v>
      </c>
      <c r="AV480">
        <v>0</v>
      </c>
      <c r="AW480">
        <v>0</v>
      </c>
      <c r="AX480" s="148" t="s">
        <v>83</v>
      </c>
    </row>
    <row r="481" spans="1:50" x14ac:dyDescent="0.15">
      <c r="A481">
        <v>1</v>
      </c>
      <c r="B481">
        <v>14</v>
      </c>
      <c r="C481">
        <v>2</v>
      </c>
      <c r="D481">
        <v>4</v>
      </c>
      <c r="E481">
        <v>0</v>
      </c>
      <c r="F481" s="148" t="s">
        <v>83</v>
      </c>
      <c r="G481" s="148" t="s">
        <v>83</v>
      </c>
      <c r="H481">
        <v>324</v>
      </c>
      <c r="I481">
        <v>0</v>
      </c>
      <c r="J481">
        <v>0</v>
      </c>
      <c r="K481">
        <v>0</v>
      </c>
      <c r="L481">
        <v>0</v>
      </c>
      <c r="M481" s="148" t="s">
        <v>83</v>
      </c>
      <c r="N481" s="148" t="s">
        <v>83</v>
      </c>
      <c r="O481" s="148" t="s">
        <v>83</v>
      </c>
      <c r="P481" s="148" t="s">
        <v>83</v>
      </c>
      <c r="Q481" s="148" t="s">
        <v>83</v>
      </c>
      <c r="R481" s="148" t="s">
        <v>963</v>
      </c>
      <c r="S481" s="148" t="s">
        <v>83</v>
      </c>
      <c r="T481">
        <v>0</v>
      </c>
      <c r="U481" s="148" t="s">
        <v>83</v>
      </c>
      <c r="V481" s="148" t="s">
        <v>83</v>
      </c>
      <c r="W481" s="148" t="s">
        <v>83</v>
      </c>
      <c r="X481">
        <v>5</v>
      </c>
      <c r="Y481">
        <v>5</v>
      </c>
      <c r="Z481" s="148" t="s">
        <v>83</v>
      </c>
      <c r="AA481" s="148" t="s">
        <v>83</v>
      </c>
      <c r="AB481" s="148" t="s">
        <v>83</v>
      </c>
      <c r="AC481" s="148" t="s">
        <v>83</v>
      </c>
      <c r="AD481" s="148" t="s">
        <v>83</v>
      </c>
      <c r="AE481">
        <v>0</v>
      </c>
      <c r="AF481" s="148" t="s">
        <v>83</v>
      </c>
      <c r="AG481">
        <v>0</v>
      </c>
      <c r="AH481" s="148" t="s">
        <v>83</v>
      </c>
      <c r="AI481" s="148" t="s">
        <v>83</v>
      </c>
      <c r="AJ481" s="148" t="s">
        <v>83</v>
      </c>
      <c r="AK481" s="148" t="s">
        <v>83</v>
      </c>
      <c r="AL481" s="148" t="s">
        <v>83</v>
      </c>
      <c r="AM481" s="148" t="s">
        <v>83</v>
      </c>
      <c r="AN481" s="148" t="s">
        <v>83</v>
      </c>
      <c r="AO481" s="148" t="s">
        <v>83</v>
      </c>
      <c r="AP481" s="148" t="s">
        <v>83</v>
      </c>
      <c r="AQ481" s="148" t="s">
        <v>83</v>
      </c>
      <c r="AR481" s="148" t="s">
        <v>83</v>
      </c>
      <c r="AS481">
        <v>0</v>
      </c>
      <c r="AT481" s="148" t="s">
        <v>83</v>
      </c>
      <c r="AU481" s="148" t="s">
        <v>83</v>
      </c>
      <c r="AV481">
        <v>0</v>
      </c>
      <c r="AW481">
        <v>0</v>
      </c>
      <c r="AX481" s="148" t="s">
        <v>83</v>
      </c>
    </row>
    <row r="482" spans="1:50" x14ac:dyDescent="0.15">
      <c r="A482">
        <v>1</v>
      </c>
      <c r="B482">
        <v>14</v>
      </c>
      <c r="C482">
        <v>2</v>
      </c>
      <c r="D482">
        <v>5</v>
      </c>
      <c r="E482">
        <v>0</v>
      </c>
      <c r="F482" s="148" t="s">
        <v>83</v>
      </c>
      <c r="G482" s="148" t="s">
        <v>83</v>
      </c>
      <c r="H482">
        <v>197</v>
      </c>
      <c r="I482">
        <v>0</v>
      </c>
      <c r="J482">
        <v>0</v>
      </c>
      <c r="K482">
        <v>0</v>
      </c>
      <c r="L482">
        <v>0</v>
      </c>
      <c r="M482" s="148" t="s">
        <v>83</v>
      </c>
      <c r="N482" s="148" t="s">
        <v>83</v>
      </c>
      <c r="O482" s="148" t="s">
        <v>83</v>
      </c>
      <c r="P482" s="148" t="s">
        <v>83</v>
      </c>
      <c r="Q482" s="148" t="s">
        <v>83</v>
      </c>
      <c r="R482" s="148" t="s">
        <v>964</v>
      </c>
      <c r="S482" s="148" t="s">
        <v>83</v>
      </c>
      <c r="T482">
        <v>0</v>
      </c>
      <c r="U482" s="148" t="s">
        <v>83</v>
      </c>
      <c r="V482" s="148" t="s">
        <v>83</v>
      </c>
      <c r="W482" s="148" t="s">
        <v>83</v>
      </c>
      <c r="X482">
        <v>4</v>
      </c>
      <c r="Y482">
        <v>4</v>
      </c>
      <c r="Z482" s="148" t="s">
        <v>83</v>
      </c>
      <c r="AA482" s="148" t="s">
        <v>83</v>
      </c>
      <c r="AB482" s="148" t="s">
        <v>83</v>
      </c>
      <c r="AC482" s="148" t="s">
        <v>83</v>
      </c>
      <c r="AD482" s="148" t="s">
        <v>83</v>
      </c>
      <c r="AE482">
        <v>0</v>
      </c>
      <c r="AF482" s="148" t="s">
        <v>83</v>
      </c>
      <c r="AG482">
        <v>0</v>
      </c>
      <c r="AH482" s="148" t="s">
        <v>83</v>
      </c>
      <c r="AI482" s="148" t="s">
        <v>83</v>
      </c>
      <c r="AJ482" s="148" t="s">
        <v>83</v>
      </c>
      <c r="AK482" s="148" t="s">
        <v>83</v>
      </c>
      <c r="AL482" s="148" t="s">
        <v>83</v>
      </c>
      <c r="AM482" s="148" t="s">
        <v>83</v>
      </c>
      <c r="AN482" s="148" t="s">
        <v>83</v>
      </c>
      <c r="AO482" s="148" t="s">
        <v>83</v>
      </c>
      <c r="AP482" s="148" t="s">
        <v>83</v>
      </c>
      <c r="AQ482" s="148" t="s">
        <v>83</v>
      </c>
      <c r="AR482" s="148" t="s">
        <v>83</v>
      </c>
      <c r="AS482">
        <v>0</v>
      </c>
      <c r="AT482" s="148" t="s">
        <v>83</v>
      </c>
      <c r="AU482" s="148" t="s">
        <v>83</v>
      </c>
      <c r="AV482">
        <v>0</v>
      </c>
      <c r="AW482">
        <v>0</v>
      </c>
      <c r="AX482" s="148" t="s">
        <v>83</v>
      </c>
    </row>
    <row r="483" spans="1:50" x14ac:dyDescent="0.15">
      <c r="A483">
        <v>1</v>
      </c>
      <c r="B483">
        <v>14</v>
      </c>
      <c r="C483">
        <v>2</v>
      </c>
      <c r="D483">
        <v>6</v>
      </c>
      <c r="E483">
        <v>0</v>
      </c>
      <c r="F483" s="148" t="s">
        <v>83</v>
      </c>
      <c r="G483" s="148" t="s">
        <v>83</v>
      </c>
      <c r="H483">
        <v>222</v>
      </c>
      <c r="I483">
        <v>0</v>
      </c>
      <c r="J483">
        <v>0</v>
      </c>
      <c r="K483">
        <v>0</v>
      </c>
      <c r="L483">
        <v>0</v>
      </c>
      <c r="M483" s="148" t="s">
        <v>83</v>
      </c>
      <c r="N483" s="148" t="s">
        <v>83</v>
      </c>
      <c r="O483" s="148" t="s">
        <v>83</v>
      </c>
      <c r="P483" s="148" t="s">
        <v>83</v>
      </c>
      <c r="Q483" s="148" t="s">
        <v>83</v>
      </c>
      <c r="R483" s="148" t="s">
        <v>965</v>
      </c>
      <c r="S483" s="148" t="s">
        <v>83</v>
      </c>
      <c r="T483">
        <v>0</v>
      </c>
      <c r="U483" s="148" t="s">
        <v>83</v>
      </c>
      <c r="V483" s="148" t="s">
        <v>83</v>
      </c>
      <c r="W483" s="148" t="s">
        <v>83</v>
      </c>
      <c r="X483">
        <v>6</v>
      </c>
      <c r="Y483">
        <v>6</v>
      </c>
      <c r="Z483" s="148" t="s">
        <v>83</v>
      </c>
      <c r="AA483" s="148" t="s">
        <v>83</v>
      </c>
      <c r="AB483" s="148" t="s">
        <v>83</v>
      </c>
      <c r="AC483" s="148" t="s">
        <v>83</v>
      </c>
      <c r="AD483" s="148" t="s">
        <v>83</v>
      </c>
      <c r="AE483">
        <v>0</v>
      </c>
      <c r="AF483" s="148" t="s">
        <v>83</v>
      </c>
      <c r="AG483">
        <v>0</v>
      </c>
      <c r="AH483" s="148" t="s">
        <v>83</v>
      </c>
      <c r="AI483" s="148" t="s">
        <v>83</v>
      </c>
      <c r="AJ483" s="148" t="s">
        <v>83</v>
      </c>
      <c r="AK483" s="148" t="s">
        <v>83</v>
      </c>
      <c r="AL483" s="148" t="s">
        <v>83</v>
      </c>
      <c r="AM483" s="148" t="s">
        <v>83</v>
      </c>
      <c r="AN483" s="148" t="s">
        <v>83</v>
      </c>
      <c r="AO483" s="148" t="s">
        <v>83</v>
      </c>
      <c r="AP483" s="148" t="s">
        <v>83</v>
      </c>
      <c r="AQ483" s="148" t="s">
        <v>83</v>
      </c>
      <c r="AR483" s="148" t="s">
        <v>83</v>
      </c>
      <c r="AS483">
        <v>0</v>
      </c>
      <c r="AT483" s="148" t="s">
        <v>83</v>
      </c>
      <c r="AU483" s="148" t="s">
        <v>83</v>
      </c>
      <c r="AV483">
        <v>0</v>
      </c>
      <c r="AW483">
        <v>0</v>
      </c>
      <c r="AX483" s="148" t="s">
        <v>83</v>
      </c>
    </row>
    <row r="484" spans="1:50" x14ac:dyDescent="0.15">
      <c r="A484">
        <v>1</v>
      </c>
      <c r="B484">
        <v>14</v>
      </c>
      <c r="C484">
        <v>2</v>
      </c>
      <c r="D484">
        <v>7</v>
      </c>
      <c r="E484">
        <v>0</v>
      </c>
      <c r="F484" s="148" t="s">
        <v>83</v>
      </c>
      <c r="G484" s="148" t="s">
        <v>83</v>
      </c>
      <c r="H484">
        <v>3</v>
      </c>
      <c r="I484">
        <v>0</v>
      </c>
      <c r="J484">
        <v>0</v>
      </c>
      <c r="K484">
        <v>0</v>
      </c>
      <c r="L484">
        <v>0</v>
      </c>
      <c r="M484" s="148" t="s">
        <v>83</v>
      </c>
      <c r="N484" s="148" t="s">
        <v>83</v>
      </c>
      <c r="O484" s="148" t="s">
        <v>83</v>
      </c>
      <c r="P484" s="148" t="s">
        <v>83</v>
      </c>
      <c r="Q484" s="148" t="s">
        <v>83</v>
      </c>
      <c r="R484" s="148" t="s">
        <v>966</v>
      </c>
      <c r="S484" s="148" t="s">
        <v>83</v>
      </c>
      <c r="T484">
        <v>0</v>
      </c>
      <c r="U484" s="148" t="s">
        <v>83</v>
      </c>
      <c r="V484" s="148" t="s">
        <v>83</v>
      </c>
      <c r="W484" s="148" t="s">
        <v>83</v>
      </c>
      <c r="X484">
        <v>5</v>
      </c>
      <c r="Y484">
        <v>5</v>
      </c>
      <c r="Z484" s="148" t="s">
        <v>83</v>
      </c>
      <c r="AA484" s="148" t="s">
        <v>83</v>
      </c>
      <c r="AB484" s="148" t="s">
        <v>83</v>
      </c>
      <c r="AC484" s="148" t="s">
        <v>83</v>
      </c>
      <c r="AD484" s="148" t="s">
        <v>83</v>
      </c>
      <c r="AE484">
        <v>0</v>
      </c>
      <c r="AF484" s="148" t="s">
        <v>83</v>
      </c>
      <c r="AG484">
        <v>0</v>
      </c>
      <c r="AH484" s="148" t="s">
        <v>83</v>
      </c>
      <c r="AI484" s="148" t="s">
        <v>83</v>
      </c>
      <c r="AJ484" s="148" t="s">
        <v>83</v>
      </c>
      <c r="AK484" s="148" t="s">
        <v>83</v>
      </c>
      <c r="AL484" s="148" t="s">
        <v>83</v>
      </c>
      <c r="AM484" s="148" t="s">
        <v>83</v>
      </c>
      <c r="AN484" s="148" t="s">
        <v>83</v>
      </c>
      <c r="AO484" s="148" t="s">
        <v>83</v>
      </c>
      <c r="AP484" s="148" t="s">
        <v>83</v>
      </c>
      <c r="AQ484" s="148" t="s">
        <v>83</v>
      </c>
      <c r="AR484" s="148" t="s">
        <v>83</v>
      </c>
      <c r="AS484">
        <v>0</v>
      </c>
      <c r="AT484" s="148" t="s">
        <v>83</v>
      </c>
      <c r="AU484" s="148" t="s">
        <v>83</v>
      </c>
      <c r="AV484">
        <v>0</v>
      </c>
      <c r="AW484">
        <v>0</v>
      </c>
      <c r="AX484" s="148" t="s">
        <v>83</v>
      </c>
    </row>
    <row r="485" spans="1:50" x14ac:dyDescent="0.15">
      <c r="A485">
        <v>1</v>
      </c>
      <c r="B485">
        <v>15</v>
      </c>
      <c r="C485">
        <v>1</v>
      </c>
      <c r="D485">
        <v>1</v>
      </c>
      <c r="E485">
        <v>0</v>
      </c>
      <c r="F485" s="148" t="s">
        <v>83</v>
      </c>
      <c r="G485" s="148" t="s">
        <v>83</v>
      </c>
      <c r="H485">
        <v>0</v>
      </c>
      <c r="I485">
        <v>0</v>
      </c>
      <c r="J485">
        <v>0</v>
      </c>
      <c r="K485">
        <v>0</v>
      </c>
      <c r="L485">
        <v>0</v>
      </c>
      <c r="M485" s="148" t="s">
        <v>83</v>
      </c>
      <c r="N485" s="148" t="s">
        <v>83</v>
      </c>
      <c r="O485" s="148" t="s">
        <v>83</v>
      </c>
      <c r="P485" s="148" t="s">
        <v>83</v>
      </c>
      <c r="Q485" s="148" t="s">
        <v>83</v>
      </c>
      <c r="R485" s="148" t="s">
        <v>83</v>
      </c>
      <c r="S485" s="148" t="s">
        <v>83</v>
      </c>
      <c r="T485">
        <v>0</v>
      </c>
      <c r="U485" s="148" t="s">
        <v>83</v>
      </c>
      <c r="V485" s="148" t="s">
        <v>83</v>
      </c>
      <c r="W485" s="148" t="s">
        <v>83</v>
      </c>
      <c r="X485">
        <v>0</v>
      </c>
      <c r="Y485">
        <v>0</v>
      </c>
      <c r="Z485" s="148" t="s">
        <v>83</v>
      </c>
      <c r="AA485" s="148" t="s">
        <v>83</v>
      </c>
      <c r="AB485" s="148" t="s">
        <v>83</v>
      </c>
      <c r="AC485" s="148" t="s">
        <v>83</v>
      </c>
      <c r="AD485" s="148" t="s">
        <v>83</v>
      </c>
      <c r="AE485">
        <v>0</v>
      </c>
      <c r="AF485" s="148" t="s">
        <v>83</v>
      </c>
      <c r="AG485">
        <v>0</v>
      </c>
      <c r="AH485" s="148" t="s">
        <v>83</v>
      </c>
      <c r="AI485" s="148" t="s">
        <v>83</v>
      </c>
      <c r="AJ485" s="148" t="s">
        <v>83</v>
      </c>
      <c r="AK485" s="148" t="s">
        <v>83</v>
      </c>
      <c r="AL485" s="148" t="s">
        <v>83</v>
      </c>
      <c r="AM485" s="148" t="s">
        <v>83</v>
      </c>
      <c r="AN485" s="148" t="s">
        <v>83</v>
      </c>
      <c r="AO485" s="148" t="s">
        <v>83</v>
      </c>
      <c r="AP485" s="148" t="s">
        <v>83</v>
      </c>
      <c r="AQ485" s="148" t="s">
        <v>83</v>
      </c>
      <c r="AR485" s="148" t="s">
        <v>83</v>
      </c>
      <c r="AS485">
        <v>0</v>
      </c>
      <c r="AT485" s="148" t="s">
        <v>83</v>
      </c>
      <c r="AU485" s="148" t="s">
        <v>83</v>
      </c>
      <c r="AV485">
        <v>0</v>
      </c>
      <c r="AW485">
        <v>0</v>
      </c>
      <c r="AX485" s="148" t="s">
        <v>83</v>
      </c>
    </row>
    <row r="486" spans="1:50" x14ac:dyDescent="0.15">
      <c r="A486">
        <v>1</v>
      </c>
      <c r="B486">
        <v>15</v>
      </c>
      <c r="C486">
        <v>1</v>
      </c>
      <c r="D486">
        <v>2</v>
      </c>
      <c r="E486">
        <v>0</v>
      </c>
      <c r="F486" s="148" t="s">
        <v>83</v>
      </c>
      <c r="G486" s="148" t="s">
        <v>83</v>
      </c>
      <c r="H486">
        <v>0</v>
      </c>
      <c r="I486">
        <v>0</v>
      </c>
      <c r="J486">
        <v>0</v>
      </c>
      <c r="K486">
        <v>0</v>
      </c>
      <c r="L486">
        <v>0</v>
      </c>
      <c r="M486" s="148" t="s">
        <v>83</v>
      </c>
      <c r="N486" s="148" t="s">
        <v>83</v>
      </c>
      <c r="O486" s="148" t="s">
        <v>83</v>
      </c>
      <c r="P486" s="148" t="s">
        <v>83</v>
      </c>
      <c r="Q486" s="148" t="s">
        <v>83</v>
      </c>
      <c r="R486" s="148" t="s">
        <v>83</v>
      </c>
      <c r="S486" s="148" t="s">
        <v>83</v>
      </c>
      <c r="T486">
        <v>0</v>
      </c>
      <c r="U486" s="148" t="s">
        <v>83</v>
      </c>
      <c r="V486" s="148" t="s">
        <v>83</v>
      </c>
      <c r="W486" s="148" t="s">
        <v>83</v>
      </c>
      <c r="X486">
        <v>0</v>
      </c>
      <c r="Y486">
        <v>0</v>
      </c>
      <c r="Z486" s="148" t="s">
        <v>83</v>
      </c>
      <c r="AA486" s="148" t="s">
        <v>83</v>
      </c>
      <c r="AB486" s="148" t="s">
        <v>83</v>
      </c>
      <c r="AC486" s="148" t="s">
        <v>83</v>
      </c>
      <c r="AD486" s="148" t="s">
        <v>83</v>
      </c>
      <c r="AE486">
        <v>0</v>
      </c>
      <c r="AF486" s="148" t="s">
        <v>83</v>
      </c>
      <c r="AG486">
        <v>0</v>
      </c>
      <c r="AH486" s="148" t="s">
        <v>83</v>
      </c>
      <c r="AI486" s="148" t="s">
        <v>83</v>
      </c>
      <c r="AJ486" s="148" t="s">
        <v>83</v>
      </c>
      <c r="AK486" s="148" t="s">
        <v>83</v>
      </c>
      <c r="AL486" s="148" t="s">
        <v>83</v>
      </c>
      <c r="AM486" s="148" t="s">
        <v>83</v>
      </c>
      <c r="AN486" s="148" t="s">
        <v>83</v>
      </c>
      <c r="AO486" s="148" t="s">
        <v>83</v>
      </c>
      <c r="AP486" s="148" t="s">
        <v>83</v>
      </c>
      <c r="AQ486" s="148" t="s">
        <v>83</v>
      </c>
      <c r="AR486" s="148" t="s">
        <v>83</v>
      </c>
      <c r="AS486">
        <v>0</v>
      </c>
      <c r="AT486" s="148" t="s">
        <v>83</v>
      </c>
      <c r="AU486" s="148" t="s">
        <v>83</v>
      </c>
      <c r="AV486">
        <v>0</v>
      </c>
      <c r="AW486">
        <v>0</v>
      </c>
      <c r="AX486" s="148" t="s">
        <v>83</v>
      </c>
    </row>
    <row r="487" spans="1:50" x14ac:dyDescent="0.15">
      <c r="A487">
        <v>1</v>
      </c>
      <c r="B487">
        <v>15</v>
      </c>
      <c r="C487">
        <v>1</v>
      </c>
      <c r="D487">
        <v>3</v>
      </c>
      <c r="E487">
        <v>0</v>
      </c>
      <c r="F487" s="148" t="s">
        <v>83</v>
      </c>
      <c r="G487" s="148" t="s">
        <v>83</v>
      </c>
      <c r="H487">
        <v>240</v>
      </c>
      <c r="I487">
        <v>0</v>
      </c>
      <c r="J487">
        <v>0</v>
      </c>
      <c r="K487">
        <v>0</v>
      </c>
      <c r="L487">
        <v>0</v>
      </c>
      <c r="M487" s="148" t="s">
        <v>83</v>
      </c>
      <c r="N487" s="148" t="s">
        <v>83</v>
      </c>
      <c r="O487" s="148" t="s">
        <v>83</v>
      </c>
      <c r="P487" s="148" t="s">
        <v>83</v>
      </c>
      <c r="Q487" s="148" t="s">
        <v>83</v>
      </c>
      <c r="R487" s="148" t="s">
        <v>967</v>
      </c>
      <c r="S487" s="148" t="s">
        <v>83</v>
      </c>
      <c r="T487">
        <v>0</v>
      </c>
      <c r="U487" s="148" t="s">
        <v>83</v>
      </c>
      <c r="V487" s="148" t="s">
        <v>83</v>
      </c>
      <c r="W487" s="148" t="s">
        <v>83</v>
      </c>
      <c r="X487">
        <v>1</v>
      </c>
      <c r="Y487">
        <v>1</v>
      </c>
      <c r="Z487" s="148" t="s">
        <v>83</v>
      </c>
      <c r="AA487" s="148" t="s">
        <v>83</v>
      </c>
      <c r="AB487" s="148" t="s">
        <v>83</v>
      </c>
      <c r="AC487" s="148" t="s">
        <v>83</v>
      </c>
      <c r="AD487" s="148" t="s">
        <v>83</v>
      </c>
      <c r="AE487">
        <v>0</v>
      </c>
      <c r="AF487" s="148" t="s">
        <v>83</v>
      </c>
      <c r="AG487">
        <v>0</v>
      </c>
      <c r="AH487" s="148" t="s">
        <v>83</v>
      </c>
      <c r="AI487" s="148" t="s">
        <v>83</v>
      </c>
      <c r="AJ487" s="148" t="s">
        <v>83</v>
      </c>
      <c r="AK487" s="148" t="s">
        <v>83</v>
      </c>
      <c r="AL487" s="148" t="s">
        <v>83</v>
      </c>
      <c r="AM487" s="148" t="s">
        <v>83</v>
      </c>
      <c r="AN487" s="148" t="s">
        <v>83</v>
      </c>
      <c r="AO487" s="148" t="s">
        <v>83</v>
      </c>
      <c r="AP487" s="148" t="s">
        <v>83</v>
      </c>
      <c r="AQ487" s="148" t="s">
        <v>83</v>
      </c>
      <c r="AR487" s="148" t="s">
        <v>83</v>
      </c>
      <c r="AS487">
        <v>0</v>
      </c>
      <c r="AT487" s="148" t="s">
        <v>83</v>
      </c>
      <c r="AU487" s="148" t="s">
        <v>83</v>
      </c>
      <c r="AV487">
        <v>0</v>
      </c>
      <c r="AW487">
        <v>0</v>
      </c>
      <c r="AX487" s="148" t="s">
        <v>83</v>
      </c>
    </row>
    <row r="488" spans="1:50" x14ac:dyDescent="0.15">
      <c r="A488">
        <v>1</v>
      </c>
      <c r="B488">
        <v>15</v>
      </c>
      <c r="C488">
        <v>1</v>
      </c>
      <c r="D488">
        <v>4</v>
      </c>
      <c r="E488">
        <v>0</v>
      </c>
      <c r="F488" s="148" t="s">
        <v>83</v>
      </c>
      <c r="G488" s="148" t="s">
        <v>83</v>
      </c>
      <c r="H488">
        <v>221</v>
      </c>
      <c r="I488">
        <v>0</v>
      </c>
      <c r="J488">
        <v>0</v>
      </c>
      <c r="K488">
        <v>0</v>
      </c>
      <c r="L488">
        <v>0</v>
      </c>
      <c r="M488" s="148" t="s">
        <v>83</v>
      </c>
      <c r="N488" s="148" t="s">
        <v>83</v>
      </c>
      <c r="O488" s="148" t="s">
        <v>83</v>
      </c>
      <c r="P488" s="148" t="s">
        <v>83</v>
      </c>
      <c r="Q488" s="148" t="s">
        <v>83</v>
      </c>
      <c r="R488" s="148" t="s">
        <v>968</v>
      </c>
      <c r="S488" s="148" t="s">
        <v>83</v>
      </c>
      <c r="T488">
        <v>0</v>
      </c>
      <c r="U488" s="148" t="s">
        <v>83</v>
      </c>
      <c r="V488" s="148" t="s">
        <v>83</v>
      </c>
      <c r="W488" s="148" t="s">
        <v>83</v>
      </c>
      <c r="X488">
        <v>1</v>
      </c>
      <c r="Y488">
        <v>1</v>
      </c>
      <c r="Z488" s="148" t="s">
        <v>83</v>
      </c>
      <c r="AA488" s="148" t="s">
        <v>83</v>
      </c>
      <c r="AB488" s="148" t="s">
        <v>83</v>
      </c>
      <c r="AC488" s="148" t="s">
        <v>83</v>
      </c>
      <c r="AD488" s="148" t="s">
        <v>83</v>
      </c>
      <c r="AE488">
        <v>0</v>
      </c>
      <c r="AF488" s="148" t="s">
        <v>83</v>
      </c>
      <c r="AG488">
        <v>0</v>
      </c>
      <c r="AH488" s="148" t="s">
        <v>83</v>
      </c>
      <c r="AI488" s="148" t="s">
        <v>83</v>
      </c>
      <c r="AJ488" s="148" t="s">
        <v>83</v>
      </c>
      <c r="AK488" s="148" t="s">
        <v>83</v>
      </c>
      <c r="AL488" s="148" t="s">
        <v>83</v>
      </c>
      <c r="AM488" s="148" t="s">
        <v>83</v>
      </c>
      <c r="AN488" s="148" t="s">
        <v>83</v>
      </c>
      <c r="AO488" s="148" t="s">
        <v>83</v>
      </c>
      <c r="AP488" s="148" t="s">
        <v>83</v>
      </c>
      <c r="AQ488" s="148" t="s">
        <v>83</v>
      </c>
      <c r="AR488" s="148" t="s">
        <v>83</v>
      </c>
      <c r="AS488">
        <v>0</v>
      </c>
      <c r="AT488" s="148" t="s">
        <v>83</v>
      </c>
      <c r="AU488" s="148" t="s">
        <v>83</v>
      </c>
      <c r="AV488">
        <v>0</v>
      </c>
      <c r="AW488">
        <v>0</v>
      </c>
      <c r="AX488" s="148" t="s">
        <v>83</v>
      </c>
    </row>
    <row r="489" spans="1:50" x14ac:dyDescent="0.15">
      <c r="A489">
        <v>1</v>
      </c>
      <c r="B489">
        <v>15</v>
      </c>
      <c r="C489">
        <v>1</v>
      </c>
      <c r="D489">
        <v>5</v>
      </c>
      <c r="E489">
        <v>0</v>
      </c>
      <c r="F489" s="148" t="s">
        <v>83</v>
      </c>
      <c r="G489" s="148" t="s">
        <v>83</v>
      </c>
      <c r="H489">
        <v>161</v>
      </c>
      <c r="I489">
        <v>0</v>
      </c>
      <c r="J489">
        <v>0</v>
      </c>
      <c r="K489">
        <v>0</v>
      </c>
      <c r="L489">
        <v>0</v>
      </c>
      <c r="M489" s="148" t="s">
        <v>83</v>
      </c>
      <c r="N489" s="148" t="s">
        <v>83</v>
      </c>
      <c r="O489" s="148" t="s">
        <v>83</v>
      </c>
      <c r="P489" s="148" t="s">
        <v>83</v>
      </c>
      <c r="Q489" s="148" t="s">
        <v>83</v>
      </c>
      <c r="R489" s="148" t="s">
        <v>969</v>
      </c>
      <c r="S489" s="148" t="s">
        <v>83</v>
      </c>
      <c r="T489">
        <v>0</v>
      </c>
      <c r="U489" s="148" t="s">
        <v>83</v>
      </c>
      <c r="V489" s="148" t="s">
        <v>83</v>
      </c>
      <c r="W489" s="148" t="s">
        <v>83</v>
      </c>
      <c r="X489">
        <v>2</v>
      </c>
      <c r="Y489">
        <v>2</v>
      </c>
      <c r="Z489" s="148" t="s">
        <v>83</v>
      </c>
      <c r="AA489" s="148" t="s">
        <v>83</v>
      </c>
      <c r="AB489" s="148" t="s">
        <v>83</v>
      </c>
      <c r="AC489" s="148" t="s">
        <v>83</v>
      </c>
      <c r="AD489" s="148" t="s">
        <v>83</v>
      </c>
      <c r="AE489">
        <v>0</v>
      </c>
      <c r="AF489" s="148" t="s">
        <v>83</v>
      </c>
      <c r="AG489">
        <v>0</v>
      </c>
      <c r="AH489" s="148" t="s">
        <v>83</v>
      </c>
      <c r="AI489" s="148" t="s">
        <v>83</v>
      </c>
      <c r="AJ489" s="148" t="s">
        <v>83</v>
      </c>
      <c r="AK489" s="148" t="s">
        <v>83</v>
      </c>
      <c r="AL489" s="148" t="s">
        <v>83</v>
      </c>
      <c r="AM489" s="148" t="s">
        <v>83</v>
      </c>
      <c r="AN489" s="148" t="s">
        <v>83</v>
      </c>
      <c r="AO489" s="148" t="s">
        <v>83</v>
      </c>
      <c r="AP489" s="148" t="s">
        <v>83</v>
      </c>
      <c r="AQ489" s="148" t="s">
        <v>83</v>
      </c>
      <c r="AR489" s="148" t="s">
        <v>83</v>
      </c>
      <c r="AS489">
        <v>0</v>
      </c>
      <c r="AT489" s="148" t="s">
        <v>83</v>
      </c>
      <c r="AU489" s="148" t="s">
        <v>83</v>
      </c>
      <c r="AV489">
        <v>0</v>
      </c>
      <c r="AW489">
        <v>0</v>
      </c>
      <c r="AX489" s="148" t="s">
        <v>83</v>
      </c>
    </row>
    <row r="490" spans="1:50" x14ac:dyDescent="0.15">
      <c r="A490">
        <v>1</v>
      </c>
      <c r="B490">
        <v>15</v>
      </c>
      <c r="C490">
        <v>1</v>
      </c>
      <c r="D490">
        <v>6</v>
      </c>
      <c r="E490">
        <v>0</v>
      </c>
      <c r="F490" s="148" t="s">
        <v>83</v>
      </c>
      <c r="G490" s="148" t="s">
        <v>83</v>
      </c>
      <c r="H490">
        <v>0</v>
      </c>
      <c r="I490">
        <v>0</v>
      </c>
      <c r="J490">
        <v>0</v>
      </c>
      <c r="K490">
        <v>0</v>
      </c>
      <c r="L490">
        <v>0</v>
      </c>
      <c r="M490" s="148" t="s">
        <v>83</v>
      </c>
      <c r="N490" s="148" t="s">
        <v>83</v>
      </c>
      <c r="O490" s="148" t="s">
        <v>83</v>
      </c>
      <c r="P490" s="148" t="s">
        <v>83</v>
      </c>
      <c r="Q490" s="148" t="s">
        <v>83</v>
      </c>
      <c r="R490" s="148" t="s">
        <v>83</v>
      </c>
      <c r="S490" s="148" t="s">
        <v>83</v>
      </c>
      <c r="T490">
        <v>0</v>
      </c>
      <c r="U490" s="148" t="s">
        <v>83</v>
      </c>
      <c r="V490" s="148" t="s">
        <v>83</v>
      </c>
      <c r="W490" s="148" t="s">
        <v>83</v>
      </c>
      <c r="X490">
        <v>0</v>
      </c>
      <c r="Y490">
        <v>0</v>
      </c>
      <c r="Z490" s="148" t="s">
        <v>83</v>
      </c>
      <c r="AA490" s="148" t="s">
        <v>83</v>
      </c>
      <c r="AB490" s="148" t="s">
        <v>83</v>
      </c>
      <c r="AC490" s="148" t="s">
        <v>83</v>
      </c>
      <c r="AD490" s="148" t="s">
        <v>83</v>
      </c>
      <c r="AE490">
        <v>0</v>
      </c>
      <c r="AF490" s="148" t="s">
        <v>83</v>
      </c>
      <c r="AG490">
        <v>0</v>
      </c>
      <c r="AH490" s="148" t="s">
        <v>83</v>
      </c>
      <c r="AI490" s="148" t="s">
        <v>83</v>
      </c>
      <c r="AJ490" s="148" t="s">
        <v>83</v>
      </c>
      <c r="AK490" s="148" t="s">
        <v>83</v>
      </c>
      <c r="AL490" s="148" t="s">
        <v>83</v>
      </c>
      <c r="AM490" s="148" t="s">
        <v>83</v>
      </c>
      <c r="AN490" s="148" t="s">
        <v>83</v>
      </c>
      <c r="AO490" s="148" t="s">
        <v>83</v>
      </c>
      <c r="AP490" s="148" t="s">
        <v>83</v>
      </c>
      <c r="AQ490" s="148" t="s">
        <v>83</v>
      </c>
      <c r="AR490" s="148" t="s">
        <v>83</v>
      </c>
      <c r="AS490">
        <v>0</v>
      </c>
      <c r="AT490" s="148" t="s">
        <v>83</v>
      </c>
      <c r="AU490" s="148" t="s">
        <v>83</v>
      </c>
      <c r="AV490">
        <v>0</v>
      </c>
      <c r="AW490">
        <v>0</v>
      </c>
      <c r="AX490" s="148" t="s">
        <v>83</v>
      </c>
    </row>
    <row r="491" spans="1:50" x14ac:dyDescent="0.15">
      <c r="A491">
        <v>1</v>
      </c>
      <c r="B491">
        <v>15</v>
      </c>
      <c r="C491">
        <v>1</v>
      </c>
      <c r="D491">
        <v>7</v>
      </c>
      <c r="E491">
        <v>0</v>
      </c>
      <c r="F491" s="148" t="s">
        <v>83</v>
      </c>
      <c r="G491" s="148" t="s">
        <v>83</v>
      </c>
      <c r="H491">
        <v>0</v>
      </c>
      <c r="I491">
        <v>0</v>
      </c>
      <c r="J491">
        <v>0</v>
      </c>
      <c r="K491">
        <v>0</v>
      </c>
      <c r="L491">
        <v>0</v>
      </c>
      <c r="M491" s="148" t="s">
        <v>83</v>
      </c>
      <c r="N491" s="148" t="s">
        <v>83</v>
      </c>
      <c r="O491" s="148" t="s">
        <v>83</v>
      </c>
      <c r="P491" s="148" t="s">
        <v>83</v>
      </c>
      <c r="Q491" s="148" t="s">
        <v>83</v>
      </c>
      <c r="R491" s="148" t="s">
        <v>83</v>
      </c>
      <c r="S491" s="148" t="s">
        <v>83</v>
      </c>
      <c r="T491">
        <v>0</v>
      </c>
      <c r="U491" s="148" t="s">
        <v>83</v>
      </c>
      <c r="V491" s="148" t="s">
        <v>83</v>
      </c>
      <c r="W491" s="148" t="s">
        <v>83</v>
      </c>
      <c r="X491">
        <v>0</v>
      </c>
      <c r="Y491">
        <v>0</v>
      </c>
      <c r="Z491" s="148" t="s">
        <v>83</v>
      </c>
      <c r="AA491" s="148" t="s">
        <v>83</v>
      </c>
      <c r="AB491" s="148" t="s">
        <v>83</v>
      </c>
      <c r="AC491" s="148" t="s">
        <v>83</v>
      </c>
      <c r="AD491" s="148" t="s">
        <v>83</v>
      </c>
      <c r="AE491">
        <v>0</v>
      </c>
      <c r="AF491" s="148" t="s">
        <v>83</v>
      </c>
      <c r="AG491">
        <v>0</v>
      </c>
      <c r="AH491" s="148" t="s">
        <v>83</v>
      </c>
      <c r="AI491" s="148" t="s">
        <v>83</v>
      </c>
      <c r="AJ491" s="148" t="s">
        <v>83</v>
      </c>
      <c r="AK491" s="148" t="s">
        <v>83</v>
      </c>
      <c r="AL491" s="148" t="s">
        <v>83</v>
      </c>
      <c r="AM491" s="148" t="s">
        <v>83</v>
      </c>
      <c r="AN491" s="148" t="s">
        <v>83</v>
      </c>
      <c r="AO491" s="148" t="s">
        <v>83</v>
      </c>
      <c r="AP491" s="148" t="s">
        <v>83</v>
      </c>
      <c r="AQ491" s="148" t="s">
        <v>83</v>
      </c>
      <c r="AR491" s="148" t="s">
        <v>83</v>
      </c>
      <c r="AS491">
        <v>0</v>
      </c>
      <c r="AT491" s="148" t="s">
        <v>83</v>
      </c>
      <c r="AU491" s="148" t="s">
        <v>83</v>
      </c>
      <c r="AV491">
        <v>0</v>
      </c>
      <c r="AW491">
        <v>0</v>
      </c>
      <c r="AX491" s="148" t="s">
        <v>83</v>
      </c>
    </row>
    <row r="492" spans="1:50" x14ac:dyDescent="0.15">
      <c r="A492">
        <v>1</v>
      </c>
      <c r="B492">
        <v>15</v>
      </c>
      <c r="C492">
        <v>2</v>
      </c>
      <c r="D492">
        <v>1</v>
      </c>
      <c r="E492">
        <v>0</v>
      </c>
      <c r="F492" s="148" t="s">
        <v>83</v>
      </c>
      <c r="G492" s="148" t="s">
        <v>83</v>
      </c>
      <c r="H492">
        <v>87</v>
      </c>
      <c r="I492">
        <v>0</v>
      </c>
      <c r="J492">
        <v>0</v>
      </c>
      <c r="K492">
        <v>0</v>
      </c>
      <c r="L492">
        <v>0</v>
      </c>
      <c r="M492" s="148" t="s">
        <v>83</v>
      </c>
      <c r="N492" s="148" t="s">
        <v>83</v>
      </c>
      <c r="O492" s="148" t="s">
        <v>83</v>
      </c>
      <c r="P492" s="148" t="s">
        <v>83</v>
      </c>
      <c r="Q492" s="148" t="s">
        <v>83</v>
      </c>
      <c r="R492" s="148" t="s">
        <v>970</v>
      </c>
      <c r="S492" s="148" t="s">
        <v>83</v>
      </c>
      <c r="T492">
        <v>0</v>
      </c>
      <c r="U492" s="148" t="s">
        <v>83</v>
      </c>
      <c r="V492" s="148" t="s">
        <v>83</v>
      </c>
      <c r="W492" s="148" t="s">
        <v>83</v>
      </c>
      <c r="X492">
        <v>1</v>
      </c>
      <c r="Y492">
        <v>1</v>
      </c>
      <c r="Z492" s="148" t="s">
        <v>83</v>
      </c>
      <c r="AA492" s="148" t="s">
        <v>83</v>
      </c>
      <c r="AB492" s="148" t="s">
        <v>83</v>
      </c>
      <c r="AC492" s="148" t="s">
        <v>83</v>
      </c>
      <c r="AD492" s="148" t="s">
        <v>83</v>
      </c>
      <c r="AE492">
        <v>0</v>
      </c>
      <c r="AF492" s="148" t="s">
        <v>83</v>
      </c>
      <c r="AG492">
        <v>0</v>
      </c>
      <c r="AH492" s="148" t="s">
        <v>83</v>
      </c>
      <c r="AI492" s="148" t="s">
        <v>83</v>
      </c>
      <c r="AJ492" s="148" t="s">
        <v>83</v>
      </c>
      <c r="AK492" s="148" t="s">
        <v>83</v>
      </c>
      <c r="AL492" s="148" t="s">
        <v>83</v>
      </c>
      <c r="AM492" s="148" t="s">
        <v>83</v>
      </c>
      <c r="AN492" s="148" t="s">
        <v>83</v>
      </c>
      <c r="AO492" s="148" t="s">
        <v>83</v>
      </c>
      <c r="AP492" s="148" t="s">
        <v>83</v>
      </c>
      <c r="AQ492" s="148" t="s">
        <v>83</v>
      </c>
      <c r="AR492" s="148" t="s">
        <v>83</v>
      </c>
      <c r="AS492">
        <v>0</v>
      </c>
      <c r="AT492" s="148" t="s">
        <v>83</v>
      </c>
      <c r="AU492" s="148" t="s">
        <v>83</v>
      </c>
      <c r="AV492">
        <v>0</v>
      </c>
      <c r="AW492">
        <v>0</v>
      </c>
      <c r="AX492" s="148" t="s">
        <v>83</v>
      </c>
    </row>
    <row r="493" spans="1:50" x14ac:dyDescent="0.15">
      <c r="A493">
        <v>1</v>
      </c>
      <c r="B493">
        <v>15</v>
      </c>
      <c r="C493">
        <v>2</v>
      </c>
      <c r="D493">
        <v>2</v>
      </c>
      <c r="E493">
        <v>0</v>
      </c>
      <c r="F493" s="148" t="s">
        <v>83</v>
      </c>
      <c r="G493" s="148" t="s">
        <v>83</v>
      </c>
      <c r="H493">
        <v>220</v>
      </c>
      <c r="I493">
        <v>0</v>
      </c>
      <c r="J493">
        <v>0</v>
      </c>
      <c r="K493">
        <v>0</v>
      </c>
      <c r="L493">
        <v>0</v>
      </c>
      <c r="M493" s="148" t="s">
        <v>83</v>
      </c>
      <c r="N493" s="148" t="s">
        <v>83</v>
      </c>
      <c r="O493" s="148" t="s">
        <v>83</v>
      </c>
      <c r="P493" s="148" t="s">
        <v>83</v>
      </c>
      <c r="Q493" s="148" t="s">
        <v>83</v>
      </c>
      <c r="R493" s="148" t="s">
        <v>971</v>
      </c>
      <c r="S493" s="148" t="s">
        <v>83</v>
      </c>
      <c r="T493">
        <v>0</v>
      </c>
      <c r="U493" s="148" t="s">
        <v>83</v>
      </c>
      <c r="V493" s="148" t="s">
        <v>83</v>
      </c>
      <c r="W493" s="148" t="s">
        <v>83</v>
      </c>
      <c r="X493">
        <v>1</v>
      </c>
      <c r="Y493">
        <v>1</v>
      </c>
      <c r="Z493" s="148" t="s">
        <v>83</v>
      </c>
      <c r="AA493" s="148" t="s">
        <v>83</v>
      </c>
      <c r="AB493" s="148" t="s">
        <v>83</v>
      </c>
      <c r="AC493" s="148" t="s">
        <v>83</v>
      </c>
      <c r="AD493" s="148" t="s">
        <v>83</v>
      </c>
      <c r="AE493">
        <v>0</v>
      </c>
      <c r="AF493" s="148" t="s">
        <v>83</v>
      </c>
      <c r="AG493">
        <v>0</v>
      </c>
      <c r="AH493" s="148" t="s">
        <v>83</v>
      </c>
      <c r="AI493" s="148" t="s">
        <v>83</v>
      </c>
      <c r="AJ493" s="148" t="s">
        <v>83</v>
      </c>
      <c r="AK493" s="148" t="s">
        <v>83</v>
      </c>
      <c r="AL493" s="148" t="s">
        <v>83</v>
      </c>
      <c r="AM493" s="148" t="s">
        <v>83</v>
      </c>
      <c r="AN493" s="148" t="s">
        <v>83</v>
      </c>
      <c r="AO493" s="148" t="s">
        <v>83</v>
      </c>
      <c r="AP493" s="148" t="s">
        <v>83</v>
      </c>
      <c r="AQ493" s="148" t="s">
        <v>83</v>
      </c>
      <c r="AR493" s="148" t="s">
        <v>83</v>
      </c>
      <c r="AS493">
        <v>0</v>
      </c>
      <c r="AT493" s="148" t="s">
        <v>83</v>
      </c>
      <c r="AU493" s="148" t="s">
        <v>83</v>
      </c>
      <c r="AV493">
        <v>0</v>
      </c>
      <c r="AW493">
        <v>0</v>
      </c>
      <c r="AX493" s="148" t="s">
        <v>83</v>
      </c>
    </row>
    <row r="494" spans="1:50" x14ac:dyDescent="0.15">
      <c r="A494">
        <v>1</v>
      </c>
      <c r="B494">
        <v>15</v>
      </c>
      <c r="C494">
        <v>2</v>
      </c>
      <c r="D494">
        <v>3</v>
      </c>
      <c r="E494">
        <v>0</v>
      </c>
      <c r="F494" s="148" t="s">
        <v>83</v>
      </c>
      <c r="G494" s="148" t="s">
        <v>83</v>
      </c>
      <c r="H494">
        <v>76</v>
      </c>
      <c r="I494">
        <v>0</v>
      </c>
      <c r="J494">
        <v>0</v>
      </c>
      <c r="K494">
        <v>0</v>
      </c>
      <c r="L494">
        <v>0</v>
      </c>
      <c r="M494" s="148" t="s">
        <v>83</v>
      </c>
      <c r="N494" s="148" t="s">
        <v>83</v>
      </c>
      <c r="O494" s="148" t="s">
        <v>83</v>
      </c>
      <c r="P494" s="148" t="s">
        <v>83</v>
      </c>
      <c r="Q494" s="148" t="s">
        <v>83</v>
      </c>
      <c r="R494" s="148" t="s">
        <v>972</v>
      </c>
      <c r="S494" s="148" t="s">
        <v>83</v>
      </c>
      <c r="T494">
        <v>0</v>
      </c>
      <c r="U494" s="148" t="s">
        <v>83</v>
      </c>
      <c r="V494" s="148" t="s">
        <v>83</v>
      </c>
      <c r="W494" s="148" t="s">
        <v>83</v>
      </c>
      <c r="X494">
        <v>2</v>
      </c>
      <c r="Y494">
        <v>2</v>
      </c>
      <c r="Z494" s="148" t="s">
        <v>83</v>
      </c>
      <c r="AA494" s="148" t="s">
        <v>83</v>
      </c>
      <c r="AB494" s="148" t="s">
        <v>83</v>
      </c>
      <c r="AC494" s="148" t="s">
        <v>83</v>
      </c>
      <c r="AD494" s="148" t="s">
        <v>83</v>
      </c>
      <c r="AE494">
        <v>0</v>
      </c>
      <c r="AF494" s="148" t="s">
        <v>83</v>
      </c>
      <c r="AG494">
        <v>0</v>
      </c>
      <c r="AH494" s="148" t="s">
        <v>83</v>
      </c>
      <c r="AI494" s="148" t="s">
        <v>83</v>
      </c>
      <c r="AJ494" s="148" t="s">
        <v>83</v>
      </c>
      <c r="AK494" s="148" t="s">
        <v>83</v>
      </c>
      <c r="AL494" s="148" t="s">
        <v>83</v>
      </c>
      <c r="AM494" s="148" t="s">
        <v>83</v>
      </c>
      <c r="AN494" s="148" t="s">
        <v>83</v>
      </c>
      <c r="AO494" s="148" t="s">
        <v>83</v>
      </c>
      <c r="AP494" s="148" t="s">
        <v>83</v>
      </c>
      <c r="AQ494" s="148" t="s">
        <v>83</v>
      </c>
      <c r="AR494" s="148" t="s">
        <v>83</v>
      </c>
      <c r="AS494">
        <v>0</v>
      </c>
      <c r="AT494" s="148" t="s">
        <v>83</v>
      </c>
      <c r="AU494" s="148" t="s">
        <v>83</v>
      </c>
      <c r="AV494">
        <v>0</v>
      </c>
      <c r="AW494">
        <v>0</v>
      </c>
      <c r="AX494" s="148" t="s">
        <v>83</v>
      </c>
    </row>
    <row r="495" spans="1:50" x14ac:dyDescent="0.15">
      <c r="A495">
        <v>1</v>
      </c>
      <c r="B495">
        <v>15</v>
      </c>
      <c r="C495">
        <v>2</v>
      </c>
      <c r="D495">
        <v>4</v>
      </c>
      <c r="E495">
        <v>0</v>
      </c>
      <c r="F495" s="148" t="s">
        <v>83</v>
      </c>
      <c r="G495" s="148" t="s">
        <v>83</v>
      </c>
      <c r="H495">
        <v>267</v>
      </c>
      <c r="I495">
        <v>0</v>
      </c>
      <c r="J495">
        <v>0</v>
      </c>
      <c r="K495">
        <v>0</v>
      </c>
      <c r="L495">
        <v>0</v>
      </c>
      <c r="M495" s="148" t="s">
        <v>83</v>
      </c>
      <c r="N495" s="148" t="s">
        <v>83</v>
      </c>
      <c r="O495" s="148" t="s">
        <v>83</v>
      </c>
      <c r="P495" s="148" t="s">
        <v>83</v>
      </c>
      <c r="Q495" s="148" t="s">
        <v>83</v>
      </c>
      <c r="R495" s="148" t="s">
        <v>973</v>
      </c>
      <c r="S495" s="148" t="s">
        <v>83</v>
      </c>
      <c r="T495">
        <v>0</v>
      </c>
      <c r="U495" s="148" t="s">
        <v>83</v>
      </c>
      <c r="V495" s="148" t="s">
        <v>83</v>
      </c>
      <c r="W495" s="148" t="s">
        <v>83</v>
      </c>
      <c r="X495">
        <v>3</v>
      </c>
      <c r="Y495">
        <v>3</v>
      </c>
      <c r="Z495" s="148" t="s">
        <v>83</v>
      </c>
      <c r="AA495" s="148" t="s">
        <v>83</v>
      </c>
      <c r="AB495" s="148" t="s">
        <v>83</v>
      </c>
      <c r="AC495" s="148" t="s">
        <v>83</v>
      </c>
      <c r="AD495" s="148" t="s">
        <v>83</v>
      </c>
      <c r="AE495">
        <v>0</v>
      </c>
      <c r="AF495" s="148" t="s">
        <v>83</v>
      </c>
      <c r="AG495">
        <v>0</v>
      </c>
      <c r="AH495" s="148" t="s">
        <v>83</v>
      </c>
      <c r="AI495" s="148" t="s">
        <v>83</v>
      </c>
      <c r="AJ495" s="148" t="s">
        <v>83</v>
      </c>
      <c r="AK495" s="148" t="s">
        <v>83</v>
      </c>
      <c r="AL495" s="148" t="s">
        <v>83</v>
      </c>
      <c r="AM495" s="148" t="s">
        <v>83</v>
      </c>
      <c r="AN495" s="148" t="s">
        <v>83</v>
      </c>
      <c r="AO495" s="148" t="s">
        <v>83</v>
      </c>
      <c r="AP495" s="148" t="s">
        <v>83</v>
      </c>
      <c r="AQ495" s="148" t="s">
        <v>83</v>
      </c>
      <c r="AR495" s="148" t="s">
        <v>83</v>
      </c>
      <c r="AS495">
        <v>0</v>
      </c>
      <c r="AT495" s="148" t="s">
        <v>83</v>
      </c>
      <c r="AU495" s="148" t="s">
        <v>83</v>
      </c>
      <c r="AV495">
        <v>0</v>
      </c>
      <c r="AW495">
        <v>0</v>
      </c>
      <c r="AX495" s="148" t="s">
        <v>83</v>
      </c>
    </row>
    <row r="496" spans="1:50" x14ac:dyDescent="0.15">
      <c r="A496">
        <v>1</v>
      </c>
      <c r="B496">
        <v>15</v>
      </c>
      <c r="C496">
        <v>2</v>
      </c>
      <c r="D496">
        <v>5</v>
      </c>
      <c r="E496">
        <v>0</v>
      </c>
      <c r="F496" s="148" t="s">
        <v>83</v>
      </c>
      <c r="G496" s="148" t="s">
        <v>83</v>
      </c>
      <c r="H496">
        <v>117</v>
      </c>
      <c r="I496">
        <v>0</v>
      </c>
      <c r="J496">
        <v>0</v>
      </c>
      <c r="K496">
        <v>0</v>
      </c>
      <c r="L496">
        <v>0</v>
      </c>
      <c r="M496" s="148" t="s">
        <v>83</v>
      </c>
      <c r="N496" s="148" t="s">
        <v>83</v>
      </c>
      <c r="O496" s="148" t="s">
        <v>83</v>
      </c>
      <c r="P496" s="148" t="s">
        <v>83</v>
      </c>
      <c r="Q496" s="148" t="s">
        <v>83</v>
      </c>
      <c r="R496" s="148" t="s">
        <v>974</v>
      </c>
      <c r="S496" s="148" t="s">
        <v>83</v>
      </c>
      <c r="T496">
        <v>0</v>
      </c>
      <c r="U496" s="148" t="s">
        <v>83</v>
      </c>
      <c r="V496" s="148" t="s">
        <v>83</v>
      </c>
      <c r="W496" s="148" t="s">
        <v>83</v>
      </c>
      <c r="X496">
        <v>1</v>
      </c>
      <c r="Y496">
        <v>1</v>
      </c>
      <c r="Z496" s="148" t="s">
        <v>83</v>
      </c>
      <c r="AA496" s="148" t="s">
        <v>83</v>
      </c>
      <c r="AB496" s="148" t="s">
        <v>83</v>
      </c>
      <c r="AC496" s="148" t="s">
        <v>83</v>
      </c>
      <c r="AD496" s="148" t="s">
        <v>83</v>
      </c>
      <c r="AE496">
        <v>0</v>
      </c>
      <c r="AF496" s="148" t="s">
        <v>83</v>
      </c>
      <c r="AG496">
        <v>0</v>
      </c>
      <c r="AH496" s="148" t="s">
        <v>83</v>
      </c>
      <c r="AI496" s="148" t="s">
        <v>83</v>
      </c>
      <c r="AJ496" s="148" t="s">
        <v>83</v>
      </c>
      <c r="AK496" s="148" t="s">
        <v>83</v>
      </c>
      <c r="AL496" s="148" t="s">
        <v>83</v>
      </c>
      <c r="AM496" s="148" t="s">
        <v>83</v>
      </c>
      <c r="AN496" s="148" t="s">
        <v>83</v>
      </c>
      <c r="AO496" s="148" t="s">
        <v>83</v>
      </c>
      <c r="AP496" s="148" t="s">
        <v>83</v>
      </c>
      <c r="AQ496" s="148" t="s">
        <v>83</v>
      </c>
      <c r="AR496" s="148" t="s">
        <v>83</v>
      </c>
      <c r="AS496">
        <v>0</v>
      </c>
      <c r="AT496" s="148" t="s">
        <v>83</v>
      </c>
      <c r="AU496" s="148" t="s">
        <v>83</v>
      </c>
      <c r="AV496">
        <v>0</v>
      </c>
      <c r="AW496">
        <v>0</v>
      </c>
      <c r="AX496" s="148" t="s">
        <v>83</v>
      </c>
    </row>
    <row r="497" spans="1:50" x14ac:dyDescent="0.15">
      <c r="A497">
        <v>1</v>
      </c>
      <c r="B497">
        <v>15</v>
      </c>
      <c r="C497">
        <v>2</v>
      </c>
      <c r="D497">
        <v>6</v>
      </c>
      <c r="E497">
        <v>0</v>
      </c>
      <c r="F497" s="148" t="s">
        <v>83</v>
      </c>
      <c r="G497" s="148" t="s">
        <v>83</v>
      </c>
      <c r="H497">
        <v>48</v>
      </c>
      <c r="I497">
        <v>0</v>
      </c>
      <c r="J497">
        <v>0</v>
      </c>
      <c r="K497">
        <v>0</v>
      </c>
      <c r="L497">
        <v>0</v>
      </c>
      <c r="M497" s="148" t="s">
        <v>83</v>
      </c>
      <c r="N497" s="148" t="s">
        <v>83</v>
      </c>
      <c r="O497" s="148" t="s">
        <v>83</v>
      </c>
      <c r="P497" s="148" t="s">
        <v>83</v>
      </c>
      <c r="Q497" s="148" t="s">
        <v>83</v>
      </c>
      <c r="R497" s="148" t="s">
        <v>975</v>
      </c>
      <c r="S497" s="148" t="s">
        <v>83</v>
      </c>
      <c r="T497">
        <v>0</v>
      </c>
      <c r="U497" s="148" t="s">
        <v>83</v>
      </c>
      <c r="V497" s="148" t="s">
        <v>83</v>
      </c>
      <c r="W497" s="148" t="s">
        <v>83</v>
      </c>
      <c r="X497">
        <v>1</v>
      </c>
      <c r="Y497">
        <v>1</v>
      </c>
      <c r="Z497" s="148" t="s">
        <v>83</v>
      </c>
      <c r="AA497" s="148" t="s">
        <v>83</v>
      </c>
      <c r="AB497" s="148" t="s">
        <v>83</v>
      </c>
      <c r="AC497" s="148" t="s">
        <v>83</v>
      </c>
      <c r="AD497" s="148" t="s">
        <v>83</v>
      </c>
      <c r="AE497">
        <v>0</v>
      </c>
      <c r="AF497" s="148" t="s">
        <v>83</v>
      </c>
      <c r="AG497">
        <v>0</v>
      </c>
      <c r="AH497" s="148" t="s">
        <v>83</v>
      </c>
      <c r="AI497" s="148" t="s">
        <v>83</v>
      </c>
      <c r="AJ497" s="148" t="s">
        <v>83</v>
      </c>
      <c r="AK497" s="148" t="s">
        <v>83</v>
      </c>
      <c r="AL497" s="148" t="s">
        <v>83</v>
      </c>
      <c r="AM497" s="148" t="s">
        <v>83</v>
      </c>
      <c r="AN497" s="148" t="s">
        <v>83</v>
      </c>
      <c r="AO497" s="148" t="s">
        <v>83</v>
      </c>
      <c r="AP497" s="148" t="s">
        <v>83</v>
      </c>
      <c r="AQ497" s="148" t="s">
        <v>83</v>
      </c>
      <c r="AR497" s="148" t="s">
        <v>83</v>
      </c>
      <c r="AS497">
        <v>0</v>
      </c>
      <c r="AT497" s="148" t="s">
        <v>83</v>
      </c>
      <c r="AU497" s="148" t="s">
        <v>83</v>
      </c>
      <c r="AV497">
        <v>0</v>
      </c>
      <c r="AW497">
        <v>0</v>
      </c>
      <c r="AX497" s="148" t="s">
        <v>83</v>
      </c>
    </row>
    <row r="498" spans="1:50" x14ac:dyDescent="0.15">
      <c r="A498">
        <v>1</v>
      </c>
      <c r="B498">
        <v>15</v>
      </c>
      <c r="C498">
        <v>2</v>
      </c>
      <c r="D498">
        <v>7</v>
      </c>
      <c r="E498">
        <v>0</v>
      </c>
      <c r="F498" s="148" t="s">
        <v>83</v>
      </c>
      <c r="G498" s="148" t="s">
        <v>83</v>
      </c>
      <c r="H498">
        <v>128</v>
      </c>
      <c r="I498">
        <v>0</v>
      </c>
      <c r="J498">
        <v>0</v>
      </c>
      <c r="K498">
        <v>0</v>
      </c>
      <c r="L498">
        <v>0</v>
      </c>
      <c r="M498" s="148" t="s">
        <v>83</v>
      </c>
      <c r="N498" s="148" t="s">
        <v>83</v>
      </c>
      <c r="O498" s="148" t="s">
        <v>83</v>
      </c>
      <c r="P498" s="148" t="s">
        <v>83</v>
      </c>
      <c r="Q498" s="148" t="s">
        <v>83</v>
      </c>
      <c r="R498" s="148" t="s">
        <v>976</v>
      </c>
      <c r="S498" s="148" t="s">
        <v>83</v>
      </c>
      <c r="T498">
        <v>0</v>
      </c>
      <c r="U498" s="148" t="s">
        <v>83</v>
      </c>
      <c r="V498" s="148" t="s">
        <v>83</v>
      </c>
      <c r="W498" s="148" t="s">
        <v>83</v>
      </c>
      <c r="X498">
        <v>1</v>
      </c>
      <c r="Y498">
        <v>1</v>
      </c>
      <c r="Z498" s="148" t="s">
        <v>83</v>
      </c>
      <c r="AA498" s="148" t="s">
        <v>83</v>
      </c>
      <c r="AB498" s="148" t="s">
        <v>83</v>
      </c>
      <c r="AC498" s="148" t="s">
        <v>83</v>
      </c>
      <c r="AD498" s="148" t="s">
        <v>83</v>
      </c>
      <c r="AE498">
        <v>0</v>
      </c>
      <c r="AF498" s="148" t="s">
        <v>83</v>
      </c>
      <c r="AG498">
        <v>0</v>
      </c>
      <c r="AH498" s="148" t="s">
        <v>83</v>
      </c>
      <c r="AI498" s="148" t="s">
        <v>83</v>
      </c>
      <c r="AJ498" s="148" t="s">
        <v>83</v>
      </c>
      <c r="AK498" s="148" t="s">
        <v>83</v>
      </c>
      <c r="AL498" s="148" t="s">
        <v>83</v>
      </c>
      <c r="AM498" s="148" t="s">
        <v>83</v>
      </c>
      <c r="AN498" s="148" t="s">
        <v>83</v>
      </c>
      <c r="AO498" s="148" t="s">
        <v>83</v>
      </c>
      <c r="AP498" s="148" t="s">
        <v>83</v>
      </c>
      <c r="AQ498" s="148" t="s">
        <v>83</v>
      </c>
      <c r="AR498" s="148" t="s">
        <v>83</v>
      </c>
      <c r="AS498">
        <v>0</v>
      </c>
      <c r="AT498" s="148" t="s">
        <v>83</v>
      </c>
      <c r="AU498" s="148" t="s">
        <v>83</v>
      </c>
      <c r="AV498">
        <v>0</v>
      </c>
      <c r="AW498">
        <v>0</v>
      </c>
      <c r="AX498" s="148" t="s">
        <v>83</v>
      </c>
    </row>
    <row r="499" spans="1:50" x14ac:dyDescent="0.15">
      <c r="A499">
        <v>1</v>
      </c>
      <c r="B499">
        <v>15</v>
      </c>
      <c r="C499">
        <v>3</v>
      </c>
      <c r="D499">
        <v>1</v>
      </c>
      <c r="E499">
        <v>0</v>
      </c>
      <c r="F499" s="148" t="s">
        <v>83</v>
      </c>
      <c r="G499" s="148" t="s">
        <v>83</v>
      </c>
      <c r="H499">
        <v>191</v>
      </c>
      <c r="I499">
        <v>0</v>
      </c>
      <c r="J499">
        <v>0</v>
      </c>
      <c r="K499">
        <v>0</v>
      </c>
      <c r="L499">
        <v>0</v>
      </c>
      <c r="M499" s="148" t="s">
        <v>83</v>
      </c>
      <c r="N499" s="148" t="s">
        <v>83</v>
      </c>
      <c r="O499" s="148" t="s">
        <v>83</v>
      </c>
      <c r="P499" s="148" t="s">
        <v>83</v>
      </c>
      <c r="Q499" s="148" t="s">
        <v>83</v>
      </c>
      <c r="R499" s="148" t="s">
        <v>915</v>
      </c>
      <c r="S499" s="148" t="s">
        <v>83</v>
      </c>
      <c r="T499">
        <v>0</v>
      </c>
      <c r="U499" s="148" t="s">
        <v>83</v>
      </c>
      <c r="V499" s="148" t="s">
        <v>83</v>
      </c>
      <c r="W499" s="148" t="s">
        <v>83</v>
      </c>
      <c r="X499">
        <v>1</v>
      </c>
      <c r="Y499">
        <v>1</v>
      </c>
      <c r="Z499" s="148" t="s">
        <v>83</v>
      </c>
      <c r="AA499" s="148" t="s">
        <v>83</v>
      </c>
      <c r="AB499" s="148" t="s">
        <v>83</v>
      </c>
      <c r="AC499" s="148" t="s">
        <v>83</v>
      </c>
      <c r="AD499" s="148" t="s">
        <v>83</v>
      </c>
      <c r="AE499">
        <v>0</v>
      </c>
      <c r="AF499" s="148" t="s">
        <v>83</v>
      </c>
      <c r="AG499">
        <v>0</v>
      </c>
      <c r="AH499" s="148" t="s">
        <v>83</v>
      </c>
      <c r="AI499" s="148" t="s">
        <v>83</v>
      </c>
      <c r="AJ499" s="148" t="s">
        <v>83</v>
      </c>
      <c r="AK499" s="148" t="s">
        <v>83</v>
      </c>
      <c r="AL499" s="148" t="s">
        <v>83</v>
      </c>
      <c r="AM499" s="148" t="s">
        <v>83</v>
      </c>
      <c r="AN499" s="148" t="s">
        <v>83</v>
      </c>
      <c r="AO499" s="148" t="s">
        <v>83</v>
      </c>
      <c r="AP499" s="148" t="s">
        <v>83</v>
      </c>
      <c r="AQ499" s="148" t="s">
        <v>83</v>
      </c>
      <c r="AR499" s="148" t="s">
        <v>83</v>
      </c>
      <c r="AS499">
        <v>0</v>
      </c>
      <c r="AT499" s="148" t="s">
        <v>83</v>
      </c>
      <c r="AU499" s="148" t="s">
        <v>83</v>
      </c>
      <c r="AV499">
        <v>0</v>
      </c>
      <c r="AW499">
        <v>0</v>
      </c>
      <c r="AX499" s="148" t="s">
        <v>83</v>
      </c>
    </row>
    <row r="500" spans="1:50" x14ac:dyDescent="0.15">
      <c r="A500">
        <v>1</v>
      </c>
      <c r="B500">
        <v>15</v>
      </c>
      <c r="C500">
        <v>3</v>
      </c>
      <c r="D500">
        <v>2</v>
      </c>
      <c r="E500">
        <v>0</v>
      </c>
      <c r="F500" s="148" t="s">
        <v>83</v>
      </c>
      <c r="G500" s="148" t="s">
        <v>83</v>
      </c>
      <c r="H500">
        <v>301</v>
      </c>
      <c r="I500">
        <v>0</v>
      </c>
      <c r="J500">
        <v>0</v>
      </c>
      <c r="K500">
        <v>0</v>
      </c>
      <c r="L500">
        <v>0</v>
      </c>
      <c r="M500" s="148" t="s">
        <v>83</v>
      </c>
      <c r="N500" s="148" t="s">
        <v>83</v>
      </c>
      <c r="O500" s="148" t="s">
        <v>83</v>
      </c>
      <c r="P500" s="148" t="s">
        <v>83</v>
      </c>
      <c r="Q500" s="148" t="s">
        <v>83</v>
      </c>
      <c r="R500" s="148" t="s">
        <v>977</v>
      </c>
      <c r="S500" s="148" t="s">
        <v>83</v>
      </c>
      <c r="T500">
        <v>0</v>
      </c>
      <c r="U500" s="148" t="s">
        <v>83</v>
      </c>
      <c r="V500" s="148" t="s">
        <v>83</v>
      </c>
      <c r="W500" s="148" t="s">
        <v>83</v>
      </c>
      <c r="X500">
        <v>2</v>
      </c>
      <c r="Y500">
        <v>2</v>
      </c>
      <c r="Z500" s="148" t="s">
        <v>83</v>
      </c>
      <c r="AA500" s="148" t="s">
        <v>83</v>
      </c>
      <c r="AB500" s="148" t="s">
        <v>83</v>
      </c>
      <c r="AC500" s="148" t="s">
        <v>83</v>
      </c>
      <c r="AD500" s="148" t="s">
        <v>83</v>
      </c>
      <c r="AE500">
        <v>0</v>
      </c>
      <c r="AF500" s="148" t="s">
        <v>83</v>
      </c>
      <c r="AG500">
        <v>0</v>
      </c>
      <c r="AH500" s="148" t="s">
        <v>83</v>
      </c>
      <c r="AI500" s="148" t="s">
        <v>83</v>
      </c>
      <c r="AJ500" s="148" t="s">
        <v>83</v>
      </c>
      <c r="AK500" s="148" t="s">
        <v>83</v>
      </c>
      <c r="AL500" s="148" t="s">
        <v>83</v>
      </c>
      <c r="AM500" s="148" t="s">
        <v>83</v>
      </c>
      <c r="AN500" s="148" t="s">
        <v>83</v>
      </c>
      <c r="AO500" s="148" t="s">
        <v>83</v>
      </c>
      <c r="AP500" s="148" t="s">
        <v>83</v>
      </c>
      <c r="AQ500" s="148" t="s">
        <v>83</v>
      </c>
      <c r="AR500" s="148" t="s">
        <v>83</v>
      </c>
      <c r="AS500">
        <v>0</v>
      </c>
      <c r="AT500" s="148" t="s">
        <v>83</v>
      </c>
      <c r="AU500" s="148" t="s">
        <v>83</v>
      </c>
      <c r="AV500">
        <v>0</v>
      </c>
      <c r="AW500">
        <v>0</v>
      </c>
      <c r="AX500" s="148" t="s">
        <v>83</v>
      </c>
    </row>
    <row r="501" spans="1:50" x14ac:dyDescent="0.15">
      <c r="A501">
        <v>1</v>
      </c>
      <c r="B501">
        <v>15</v>
      </c>
      <c r="C501">
        <v>3</v>
      </c>
      <c r="D501">
        <v>3</v>
      </c>
      <c r="E501">
        <v>0</v>
      </c>
      <c r="F501" s="148" t="s">
        <v>83</v>
      </c>
      <c r="G501" s="148" t="s">
        <v>83</v>
      </c>
      <c r="H501">
        <v>127</v>
      </c>
      <c r="I501">
        <v>0</v>
      </c>
      <c r="J501">
        <v>0</v>
      </c>
      <c r="K501">
        <v>0</v>
      </c>
      <c r="L501">
        <v>0</v>
      </c>
      <c r="M501" s="148" t="s">
        <v>83</v>
      </c>
      <c r="N501" s="148" t="s">
        <v>83</v>
      </c>
      <c r="O501" s="148" t="s">
        <v>83</v>
      </c>
      <c r="P501" s="148" t="s">
        <v>83</v>
      </c>
      <c r="Q501" s="148" t="s">
        <v>83</v>
      </c>
      <c r="R501" s="148" t="s">
        <v>602</v>
      </c>
      <c r="S501" s="148" t="s">
        <v>83</v>
      </c>
      <c r="T501">
        <v>0</v>
      </c>
      <c r="U501" s="148" t="s">
        <v>83</v>
      </c>
      <c r="V501" s="148" t="s">
        <v>83</v>
      </c>
      <c r="W501" s="148" t="s">
        <v>83</v>
      </c>
      <c r="X501">
        <v>3</v>
      </c>
      <c r="Y501">
        <v>3</v>
      </c>
      <c r="Z501" s="148" t="s">
        <v>83</v>
      </c>
      <c r="AA501" s="148" t="s">
        <v>83</v>
      </c>
      <c r="AB501" s="148" t="s">
        <v>83</v>
      </c>
      <c r="AC501" s="148" t="s">
        <v>83</v>
      </c>
      <c r="AD501" s="148" t="s">
        <v>83</v>
      </c>
      <c r="AE501">
        <v>0</v>
      </c>
      <c r="AF501" s="148" t="s">
        <v>83</v>
      </c>
      <c r="AG501">
        <v>0</v>
      </c>
      <c r="AH501" s="148" t="s">
        <v>83</v>
      </c>
      <c r="AI501" s="148" t="s">
        <v>83</v>
      </c>
      <c r="AJ501" s="148" t="s">
        <v>83</v>
      </c>
      <c r="AK501" s="148" t="s">
        <v>83</v>
      </c>
      <c r="AL501" s="148" t="s">
        <v>83</v>
      </c>
      <c r="AM501" s="148" t="s">
        <v>83</v>
      </c>
      <c r="AN501" s="148" t="s">
        <v>83</v>
      </c>
      <c r="AO501" s="148" t="s">
        <v>83</v>
      </c>
      <c r="AP501" s="148" t="s">
        <v>83</v>
      </c>
      <c r="AQ501" s="148" t="s">
        <v>83</v>
      </c>
      <c r="AR501" s="148" t="s">
        <v>83</v>
      </c>
      <c r="AS501">
        <v>0</v>
      </c>
      <c r="AT501" s="148" t="s">
        <v>83</v>
      </c>
      <c r="AU501" s="148" t="s">
        <v>83</v>
      </c>
      <c r="AV501">
        <v>0</v>
      </c>
      <c r="AW501">
        <v>0</v>
      </c>
      <c r="AX501" s="148" t="s">
        <v>83</v>
      </c>
    </row>
    <row r="502" spans="1:50" x14ac:dyDescent="0.15">
      <c r="A502">
        <v>1</v>
      </c>
      <c r="B502">
        <v>15</v>
      </c>
      <c r="C502">
        <v>3</v>
      </c>
      <c r="D502">
        <v>4</v>
      </c>
      <c r="E502">
        <v>0</v>
      </c>
      <c r="F502" s="148" t="s">
        <v>83</v>
      </c>
      <c r="G502" s="148" t="s">
        <v>83</v>
      </c>
      <c r="H502">
        <v>305</v>
      </c>
      <c r="I502">
        <v>0</v>
      </c>
      <c r="J502">
        <v>0</v>
      </c>
      <c r="K502">
        <v>0</v>
      </c>
      <c r="L502">
        <v>0</v>
      </c>
      <c r="M502" s="148" t="s">
        <v>83</v>
      </c>
      <c r="N502" s="148" t="s">
        <v>83</v>
      </c>
      <c r="O502" s="148" t="s">
        <v>83</v>
      </c>
      <c r="P502" s="148" t="s">
        <v>83</v>
      </c>
      <c r="Q502" s="148" t="s">
        <v>83</v>
      </c>
      <c r="R502" s="148" t="s">
        <v>978</v>
      </c>
      <c r="S502" s="148" t="s">
        <v>83</v>
      </c>
      <c r="T502">
        <v>0</v>
      </c>
      <c r="U502" s="148" t="s">
        <v>83</v>
      </c>
      <c r="V502" s="148" t="s">
        <v>83</v>
      </c>
      <c r="W502" s="148" t="s">
        <v>83</v>
      </c>
      <c r="X502">
        <v>1</v>
      </c>
      <c r="Y502">
        <v>1</v>
      </c>
      <c r="Z502" s="148" t="s">
        <v>83</v>
      </c>
      <c r="AA502" s="148" t="s">
        <v>83</v>
      </c>
      <c r="AB502" s="148" t="s">
        <v>83</v>
      </c>
      <c r="AC502" s="148" t="s">
        <v>83</v>
      </c>
      <c r="AD502" s="148" t="s">
        <v>83</v>
      </c>
      <c r="AE502">
        <v>0</v>
      </c>
      <c r="AF502" s="148" t="s">
        <v>83</v>
      </c>
      <c r="AG502">
        <v>0</v>
      </c>
      <c r="AH502" s="148" t="s">
        <v>83</v>
      </c>
      <c r="AI502" s="148" t="s">
        <v>83</v>
      </c>
      <c r="AJ502" s="148" t="s">
        <v>83</v>
      </c>
      <c r="AK502" s="148" t="s">
        <v>83</v>
      </c>
      <c r="AL502" s="148" t="s">
        <v>83</v>
      </c>
      <c r="AM502" s="148" t="s">
        <v>83</v>
      </c>
      <c r="AN502" s="148" t="s">
        <v>83</v>
      </c>
      <c r="AO502" s="148" t="s">
        <v>83</v>
      </c>
      <c r="AP502" s="148" t="s">
        <v>83</v>
      </c>
      <c r="AQ502" s="148" t="s">
        <v>83</v>
      </c>
      <c r="AR502" s="148" t="s">
        <v>83</v>
      </c>
      <c r="AS502">
        <v>0</v>
      </c>
      <c r="AT502" s="148" t="s">
        <v>83</v>
      </c>
      <c r="AU502" s="148" t="s">
        <v>83</v>
      </c>
      <c r="AV502">
        <v>0</v>
      </c>
      <c r="AW502">
        <v>0</v>
      </c>
      <c r="AX502" s="148" t="s">
        <v>83</v>
      </c>
    </row>
    <row r="503" spans="1:50" x14ac:dyDescent="0.15">
      <c r="A503">
        <v>1</v>
      </c>
      <c r="B503">
        <v>15</v>
      </c>
      <c r="C503">
        <v>3</v>
      </c>
      <c r="D503">
        <v>5</v>
      </c>
      <c r="E503">
        <v>0</v>
      </c>
      <c r="F503" s="148" t="s">
        <v>83</v>
      </c>
      <c r="G503" s="148" t="s">
        <v>83</v>
      </c>
      <c r="H503">
        <v>320</v>
      </c>
      <c r="I503">
        <v>0</v>
      </c>
      <c r="J503">
        <v>0</v>
      </c>
      <c r="K503">
        <v>0</v>
      </c>
      <c r="L503">
        <v>0</v>
      </c>
      <c r="M503" s="148" t="s">
        <v>83</v>
      </c>
      <c r="N503" s="148" t="s">
        <v>83</v>
      </c>
      <c r="O503" s="148" t="s">
        <v>83</v>
      </c>
      <c r="P503" s="148" t="s">
        <v>83</v>
      </c>
      <c r="Q503" s="148" t="s">
        <v>83</v>
      </c>
      <c r="R503" s="148" t="s">
        <v>979</v>
      </c>
      <c r="S503" s="148" t="s">
        <v>83</v>
      </c>
      <c r="T503">
        <v>0</v>
      </c>
      <c r="U503" s="148" t="s">
        <v>83</v>
      </c>
      <c r="V503" s="148" t="s">
        <v>83</v>
      </c>
      <c r="W503" s="148" t="s">
        <v>83</v>
      </c>
      <c r="X503">
        <v>1</v>
      </c>
      <c r="Y503">
        <v>1</v>
      </c>
      <c r="Z503" s="148" t="s">
        <v>83</v>
      </c>
      <c r="AA503" s="148" t="s">
        <v>83</v>
      </c>
      <c r="AB503" s="148" t="s">
        <v>83</v>
      </c>
      <c r="AC503" s="148" t="s">
        <v>83</v>
      </c>
      <c r="AD503" s="148" t="s">
        <v>83</v>
      </c>
      <c r="AE503">
        <v>0</v>
      </c>
      <c r="AF503" s="148" t="s">
        <v>83</v>
      </c>
      <c r="AG503">
        <v>0</v>
      </c>
      <c r="AH503" s="148" t="s">
        <v>83</v>
      </c>
      <c r="AI503" s="148" t="s">
        <v>83</v>
      </c>
      <c r="AJ503" s="148" t="s">
        <v>83</v>
      </c>
      <c r="AK503" s="148" t="s">
        <v>83</v>
      </c>
      <c r="AL503" s="148" t="s">
        <v>83</v>
      </c>
      <c r="AM503" s="148" t="s">
        <v>83</v>
      </c>
      <c r="AN503" s="148" t="s">
        <v>83</v>
      </c>
      <c r="AO503" s="148" t="s">
        <v>83</v>
      </c>
      <c r="AP503" s="148" t="s">
        <v>83</v>
      </c>
      <c r="AQ503" s="148" t="s">
        <v>83</v>
      </c>
      <c r="AR503" s="148" t="s">
        <v>83</v>
      </c>
      <c r="AS503">
        <v>0</v>
      </c>
      <c r="AT503" s="148" t="s">
        <v>83</v>
      </c>
      <c r="AU503" s="148" t="s">
        <v>83</v>
      </c>
      <c r="AV503">
        <v>0</v>
      </c>
      <c r="AW503">
        <v>0</v>
      </c>
      <c r="AX503" s="148" t="s">
        <v>83</v>
      </c>
    </row>
    <row r="504" spans="1:50" x14ac:dyDescent="0.15">
      <c r="A504">
        <v>1</v>
      </c>
      <c r="B504">
        <v>15</v>
      </c>
      <c r="C504">
        <v>3</v>
      </c>
      <c r="D504">
        <v>6</v>
      </c>
      <c r="E504">
        <v>0</v>
      </c>
      <c r="F504" s="148" t="s">
        <v>83</v>
      </c>
      <c r="G504" s="148" t="s">
        <v>83</v>
      </c>
      <c r="H504">
        <v>47</v>
      </c>
      <c r="I504">
        <v>0</v>
      </c>
      <c r="J504">
        <v>0</v>
      </c>
      <c r="K504">
        <v>0</v>
      </c>
      <c r="L504">
        <v>0</v>
      </c>
      <c r="M504" s="148" t="s">
        <v>83</v>
      </c>
      <c r="N504" s="148" t="s">
        <v>83</v>
      </c>
      <c r="O504" s="148" t="s">
        <v>83</v>
      </c>
      <c r="P504" s="148" t="s">
        <v>83</v>
      </c>
      <c r="Q504" s="148" t="s">
        <v>83</v>
      </c>
      <c r="R504" s="148" t="s">
        <v>980</v>
      </c>
      <c r="S504" s="148" t="s">
        <v>83</v>
      </c>
      <c r="T504">
        <v>0</v>
      </c>
      <c r="U504" s="148" t="s">
        <v>83</v>
      </c>
      <c r="V504" s="148" t="s">
        <v>83</v>
      </c>
      <c r="W504" s="148" t="s">
        <v>83</v>
      </c>
      <c r="X504">
        <v>1</v>
      </c>
      <c r="Y504">
        <v>1</v>
      </c>
      <c r="Z504" s="148" t="s">
        <v>83</v>
      </c>
      <c r="AA504" s="148" t="s">
        <v>83</v>
      </c>
      <c r="AB504" s="148" t="s">
        <v>83</v>
      </c>
      <c r="AC504" s="148" t="s">
        <v>83</v>
      </c>
      <c r="AD504" s="148" t="s">
        <v>83</v>
      </c>
      <c r="AE504">
        <v>0</v>
      </c>
      <c r="AF504" s="148" t="s">
        <v>83</v>
      </c>
      <c r="AG504">
        <v>0</v>
      </c>
      <c r="AH504" s="148" t="s">
        <v>83</v>
      </c>
      <c r="AI504" s="148" t="s">
        <v>83</v>
      </c>
      <c r="AJ504" s="148" t="s">
        <v>83</v>
      </c>
      <c r="AK504" s="148" t="s">
        <v>83</v>
      </c>
      <c r="AL504" s="148" t="s">
        <v>83</v>
      </c>
      <c r="AM504" s="148" t="s">
        <v>83</v>
      </c>
      <c r="AN504" s="148" t="s">
        <v>83</v>
      </c>
      <c r="AO504" s="148" t="s">
        <v>83</v>
      </c>
      <c r="AP504" s="148" t="s">
        <v>83</v>
      </c>
      <c r="AQ504" s="148" t="s">
        <v>83</v>
      </c>
      <c r="AR504" s="148" t="s">
        <v>83</v>
      </c>
      <c r="AS504">
        <v>0</v>
      </c>
      <c r="AT504" s="148" t="s">
        <v>83</v>
      </c>
      <c r="AU504" s="148" t="s">
        <v>83</v>
      </c>
      <c r="AV504">
        <v>0</v>
      </c>
      <c r="AW504">
        <v>0</v>
      </c>
      <c r="AX504" s="148" t="s">
        <v>83</v>
      </c>
    </row>
    <row r="505" spans="1:50" x14ac:dyDescent="0.15">
      <c r="A505">
        <v>1</v>
      </c>
      <c r="B505">
        <v>15</v>
      </c>
      <c r="C505">
        <v>3</v>
      </c>
      <c r="D505">
        <v>7</v>
      </c>
      <c r="E505">
        <v>0</v>
      </c>
      <c r="F505" s="148" t="s">
        <v>83</v>
      </c>
      <c r="G505" s="148" t="s">
        <v>83</v>
      </c>
      <c r="H505">
        <v>115</v>
      </c>
      <c r="I505">
        <v>0</v>
      </c>
      <c r="J505">
        <v>0</v>
      </c>
      <c r="K505">
        <v>0</v>
      </c>
      <c r="L505">
        <v>0</v>
      </c>
      <c r="M505" s="148" t="s">
        <v>83</v>
      </c>
      <c r="N505" s="148" t="s">
        <v>83</v>
      </c>
      <c r="O505" s="148" t="s">
        <v>83</v>
      </c>
      <c r="P505" s="148" t="s">
        <v>83</v>
      </c>
      <c r="Q505" s="148" t="s">
        <v>83</v>
      </c>
      <c r="R505" s="148" t="s">
        <v>981</v>
      </c>
      <c r="S505" s="148" t="s">
        <v>83</v>
      </c>
      <c r="T505">
        <v>0</v>
      </c>
      <c r="U505" s="148" t="s">
        <v>83</v>
      </c>
      <c r="V505" s="148" t="s">
        <v>83</v>
      </c>
      <c r="W505" s="148" t="s">
        <v>83</v>
      </c>
      <c r="X505">
        <v>2</v>
      </c>
      <c r="Y505">
        <v>2</v>
      </c>
      <c r="Z505" s="148" t="s">
        <v>83</v>
      </c>
      <c r="AA505" s="148" t="s">
        <v>83</v>
      </c>
      <c r="AB505" s="148" t="s">
        <v>83</v>
      </c>
      <c r="AC505" s="148" t="s">
        <v>83</v>
      </c>
      <c r="AD505" s="148" t="s">
        <v>83</v>
      </c>
      <c r="AE505">
        <v>0</v>
      </c>
      <c r="AF505" s="148" t="s">
        <v>83</v>
      </c>
      <c r="AG505">
        <v>0</v>
      </c>
      <c r="AH505" s="148" t="s">
        <v>83</v>
      </c>
      <c r="AI505" s="148" t="s">
        <v>83</v>
      </c>
      <c r="AJ505" s="148" t="s">
        <v>83</v>
      </c>
      <c r="AK505" s="148" t="s">
        <v>83</v>
      </c>
      <c r="AL505" s="148" t="s">
        <v>83</v>
      </c>
      <c r="AM505" s="148" t="s">
        <v>83</v>
      </c>
      <c r="AN505" s="148" t="s">
        <v>83</v>
      </c>
      <c r="AO505" s="148" t="s">
        <v>83</v>
      </c>
      <c r="AP505" s="148" t="s">
        <v>83</v>
      </c>
      <c r="AQ505" s="148" t="s">
        <v>83</v>
      </c>
      <c r="AR505" s="148" t="s">
        <v>83</v>
      </c>
      <c r="AS505">
        <v>0</v>
      </c>
      <c r="AT505" s="148" t="s">
        <v>83</v>
      </c>
      <c r="AU505" s="148" t="s">
        <v>83</v>
      </c>
      <c r="AV505">
        <v>0</v>
      </c>
      <c r="AW505">
        <v>0</v>
      </c>
      <c r="AX505" s="148" t="s">
        <v>83</v>
      </c>
    </row>
    <row r="506" spans="1:50" x14ac:dyDescent="0.15">
      <c r="A506">
        <v>1</v>
      </c>
      <c r="B506">
        <v>15</v>
      </c>
      <c r="C506">
        <v>4</v>
      </c>
      <c r="D506">
        <v>1</v>
      </c>
      <c r="E506">
        <v>0</v>
      </c>
      <c r="F506" s="148" t="s">
        <v>83</v>
      </c>
      <c r="G506" s="148" t="s">
        <v>83</v>
      </c>
      <c r="H506">
        <v>114</v>
      </c>
      <c r="I506">
        <v>0</v>
      </c>
      <c r="J506">
        <v>0</v>
      </c>
      <c r="K506">
        <v>0</v>
      </c>
      <c r="L506">
        <v>0</v>
      </c>
      <c r="M506" s="148" t="s">
        <v>83</v>
      </c>
      <c r="N506" s="148" t="s">
        <v>83</v>
      </c>
      <c r="O506" s="148" t="s">
        <v>83</v>
      </c>
      <c r="P506" s="148" t="s">
        <v>83</v>
      </c>
      <c r="Q506" s="148" t="s">
        <v>83</v>
      </c>
      <c r="R506" s="148" t="s">
        <v>982</v>
      </c>
      <c r="S506" s="148" t="s">
        <v>83</v>
      </c>
      <c r="T506">
        <v>0</v>
      </c>
      <c r="U506" s="148" t="s">
        <v>83</v>
      </c>
      <c r="V506" s="148" t="s">
        <v>83</v>
      </c>
      <c r="W506" s="148" t="s">
        <v>83</v>
      </c>
      <c r="X506">
        <v>2</v>
      </c>
      <c r="Y506">
        <v>2</v>
      </c>
      <c r="Z506" s="148" t="s">
        <v>83</v>
      </c>
      <c r="AA506" s="148" t="s">
        <v>83</v>
      </c>
      <c r="AB506" s="148" t="s">
        <v>83</v>
      </c>
      <c r="AC506" s="148" t="s">
        <v>83</v>
      </c>
      <c r="AD506" s="148" t="s">
        <v>83</v>
      </c>
      <c r="AE506">
        <v>0</v>
      </c>
      <c r="AF506" s="148" t="s">
        <v>83</v>
      </c>
      <c r="AG506">
        <v>0</v>
      </c>
      <c r="AH506" s="148" t="s">
        <v>83</v>
      </c>
      <c r="AI506" s="148" t="s">
        <v>83</v>
      </c>
      <c r="AJ506" s="148" t="s">
        <v>83</v>
      </c>
      <c r="AK506" s="148" t="s">
        <v>83</v>
      </c>
      <c r="AL506" s="148" t="s">
        <v>83</v>
      </c>
      <c r="AM506" s="148" t="s">
        <v>83</v>
      </c>
      <c r="AN506" s="148" t="s">
        <v>83</v>
      </c>
      <c r="AO506" s="148" t="s">
        <v>83</v>
      </c>
      <c r="AP506" s="148" t="s">
        <v>83</v>
      </c>
      <c r="AQ506" s="148" t="s">
        <v>83</v>
      </c>
      <c r="AR506" s="148" t="s">
        <v>83</v>
      </c>
      <c r="AS506">
        <v>0</v>
      </c>
      <c r="AT506" s="148" t="s">
        <v>83</v>
      </c>
      <c r="AU506" s="148" t="s">
        <v>83</v>
      </c>
      <c r="AV506">
        <v>0</v>
      </c>
      <c r="AW506">
        <v>0</v>
      </c>
      <c r="AX506" s="148" t="s">
        <v>83</v>
      </c>
    </row>
    <row r="507" spans="1:50" x14ac:dyDescent="0.15">
      <c r="A507">
        <v>1</v>
      </c>
      <c r="B507">
        <v>15</v>
      </c>
      <c r="C507">
        <v>4</v>
      </c>
      <c r="D507">
        <v>2</v>
      </c>
      <c r="E507">
        <v>0</v>
      </c>
      <c r="F507" s="148" t="s">
        <v>83</v>
      </c>
      <c r="G507" s="148" t="s">
        <v>83</v>
      </c>
      <c r="H507">
        <v>215</v>
      </c>
      <c r="I507">
        <v>0</v>
      </c>
      <c r="J507">
        <v>0</v>
      </c>
      <c r="K507">
        <v>0</v>
      </c>
      <c r="L507">
        <v>0</v>
      </c>
      <c r="M507" s="148" t="s">
        <v>83</v>
      </c>
      <c r="N507" s="148" t="s">
        <v>83</v>
      </c>
      <c r="O507" s="148" t="s">
        <v>83</v>
      </c>
      <c r="P507" s="148" t="s">
        <v>83</v>
      </c>
      <c r="Q507" s="148" t="s">
        <v>83</v>
      </c>
      <c r="R507" s="148" t="s">
        <v>983</v>
      </c>
      <c r="S507" s="148" t="s">
        <v>83</v>
      </c>
      <c r="T507">
        <v>0</v>
      </c>
      <c r="U507" s="148" t="s">
        <v>83</v>
      </c>
      <c r="V507" s="148" t="s">
        <v>83</v>
      </c>
      <c r="W507" s="148" t="s">
        <v>83</v>
      </c>
      <c r="X507">
        <v>1</v>
      </c>
      <c r="Y507">
        <v>1</v>
      </c>
      <c r="Z507" s="148" t="s">
        <v>83</v>
      </c>
      <c r="AA507" s="148" t="s">
        <v>83</v>
      </c>
      <c r="AB507" s="148" t="s">
        <v>83</v>
      </c>
      <c r="AC507" s="148" t="s">
        <v>83</v>
      </c>
      <c r="AD507" s="148" t="s">
        <v>83</v>
      </c>
      <c r="AE507">
        <v>0</v>
      </c>
      <c r="AF507" s="148" t="s">
        <v>83</v>
      </c>
      <c r="AG507">
        <v>0</v>
      </c>
      <c r="AH507" s="148" t="s">
        <v>83</v>
      </c>
      <c r="AI507" s="148" t="s">
        <v>83</v>
      </c>
      <c r="AJ507" s="148" t="s">
        <v>83</v>
      </c>
      <c r="AK507" s="148" t="s">
        <v>83</v>
      </c>
      <c r="AL507" s="148" t="s">
        <v>83</v>
      </c>
      <c r="AM507" s="148" t="s">
        <v>83</v>
      </c>
      <c r="AN507" s="148" t="s">
        <v>83</v>
      </c>
      <c r="AO507" s="148" t="s">
        <v>83</v>
      </c>
      <c r="AP507" s="148" t="s">
        <v>83</v>
      </c>
      <c r="AQ507" s="148" t="s">
        <v>83</v>
      </c>
      <c r="AR507" s="148" t="s">
        <v>83</v>
      </c>
      <c r="AS507">
        <v>0</v>
      </c>
      <c r="AT507" s="148" t="s">
        <v>83</v>
      </c>
      <c r="AU507" s="148" t="s">
        <v>83</v>
      </c>
      <c r="AV507">
        <v>0</v>
      </c>
      <c r="AW507">
        <v>0</v>
      </c>
      <c r="AX507" s="148" t="s">
        <v>83</v>
      </c>
    </row>
    <row r="508" spans="1:50" x14ac:dyDescent="0.15">
      <c r="A508">
        <v>1</v>
      </c>
      <c r="B508">
        <v>15</v>
      </c>
      <c r="C508">
        <v>4</v>
      </c>
      <c r="D508">
        <v>3</v>
      </c>
      <c r="E508">
        <v>0</v>
      </c>
      <c r="F508" s="148" t="s">
        <v>83</v>
      </c>
      <c r="G508" s="148" t="s">
        <v>83</v>
      </c>
      <c r="H508">
        <v>138</v>
      </c>
      <c r="I508">
        <v>0</v>
      </c>
      <c r="J508">
        <v>0</v>
      </c>
      <c r="K508">
        <v>0</v>
      </c>
      <c r="L508">
        <v>0</v>
      </c>
      <c r="M508" s="148" t="s">
        <v>83</v>
      </c>
      <c r="N508" s="148" t="s">
        <v>83</v>
      </c>
      <c r="O508" s="148" t="s">
        <v>83</v>
      </c>
      <c r="P508" s="148" t="s">
        <v>83</v>
      </c>
      <c r="Q508" s="148" t="s">
        <v>83</v>
      </c>
      <c r="R508" s="148" t="s">
        <v>502</v>
      </c>
      <c r="S508" s="148" t="s">
        <v>83</v>
      </c>
      <c r="T508">
        <v>0</v>
      </c>
      <c r="U508" s="148" t="s">
        <v>83</v>
      </c>
      <c r="V508" s="148" t="s">
        <v>83</v>
      </c>
      <c r="W508" s="148" t="s">
        <v>83</v>
      </c>
      <c r="X508">
        <v>4</v>
      </c>
      <c r="Y508">
        <v>4</v>
      </c>
      <c r="Z508" s="148" t="s">
        <v>83</v>
      </c>
      <c r="AA508" s="148" t="s">
        <v>83</v>
      </c>
      <c r="AB508" s="148" t="s">
        <v>83</v>
      </c>
      <c r="AC508" s="148" t="s">
        <v>83</v>
      </c>
      <c r="AD508" s="148" t="s">
        <v>83</v>
      </c>
      <c r="AE508">
        <v>0</v>
      </c>
      <c r="AF508" s="148" t="s">
        <v>83</v>
      </c>
      <c r="AG508">
        <v>0</v>
      </c>
      <c r="AH508" s="148" t="s">
        <v>83</v>
      </c>
      <c r="AI508" s="148" t="s">
        <v>83</v>
      </c>
      <c r="AJ508" s="148" t="s">
        <v>83</v>
      </c>
      <c r="AK508" s="148" t="s">
        <v>83</v>
      </c>
      <c r="AL508" s="148" t="s">
        <v>83</v>
      </c>
      <c r="AM508" s="148" t="s">
        <v>83</v>
      </c>
      <c r="AN508" s="148" t="s">
        <v>83</v>
      </c>
      <c r="AO508" s="148" t="s">
        <v>83</v>
      </c>
      <c r="AP508" s="148" t="s">
        <v>83</v>
      </c>
      <c r="AQ508" s="148" t="s">
        <v>83</v>
      </c>
      <c r="AR508" s="148" t="s">
        <v>83</v>
      </c>
      <c r="AS508">
        <v>0</v>
      </c>
      <c r="AT508" s="148" t="s">
        <v>83</v>
      </c>
      <c r="AU508" s="148" t="s">
        <v>83</v>
      </c>
      <c r="AV508">
        <v>0</v>
      </c>
      <c r="AW508">
        <v>0</v>
      </c>
      <c r="AX508" s="148" t="s">
        <v>83</v>
      </c>
    </row>
    <row r="509" spans="1:50" x14ac:dyDescent="0.15">
      <c r="A509">
        <v>1</v>
      </c>
      <c r="B509">
        <v>15</v>
      </c>
      <c r="C509">
        <v>4</v>
      </c>
      <c r="D509">
        <v>4</v>
      </c>
      <c r="E509">
        <v>0</v>
      </c>
      <c r="F509" s="148" t="s">
        <v>83</v>
      </c>
      <c r="G509" s="148" t="s">
        <v>83</v>
      </c>
      <c r="H509">
        <v>309</v>
      </c>
      <c r="I509">
        <v>0</v>
      </c>
      <c r="J509">
        <v>0</v>
      </c>
      <c r="K509">
        <v>0</v>
      </c>
      <c r="L509">
        <v>0</v>
      </c>
      <c r="M509" s="148" t="s">
        <v>83</v>
      </c>
      <c r="N509" s="148" t="s">
        <v>83</v>
      </c>
      <c r="O509" s="148" t="s">
        <v>83</v>
      </c>
      <c r="P509" s="148" t="s">
        <v>83</v>
      </c>
      <c r="Q509" s="148" t="s">
        <v>83</v>
      </c>
      <c r="R509" s="148" t="s">
        <v>938</v>
      </c>
      <c r="S509" s="148" t="s">
        <v>83</v>
      </c>
      <c r="T509">
        <v>0</v>
      </c>
      <c r="U509" s="148" t="s">
        <v>83</v>
      </c>
      <c r="V509" s="148" t="s">
        <v>83</v>
      </c>
      <c r="W509" s="148" t="s">
        <v>83</v>
      </c>
      <c r="X509">
        <v>6</v>
      </c>
      <c r="Y509">
        <v>6</v>
      </c>
      <c r="Z509" s="148" t="s">
        <v>83</v>
      </c>
      <c r="AA509" s="148" t="s">
        <v>83</v>
      </c>
      <c r="AB509" s="148" t="s">
        <v>83</v>
      </c>
      <c r="AC509" s="148" t="s">
        <v>83</v>
      </c>
      <c r="AD509" s="148" t="s">
        <v>83</v>
      </c>
      <c r="AE509">
        <v>0</v>
      </c>
      <c r="AF509" s="148" t="s">
        <v>83</v>
      </c>
      <c r="AG509">
        <v>0</v>
      </c>
      <c r="AH509" s="148" t="s">
        <v>83</v>
      </c>
      <c r="AI509" s="148" t="s">
        <v>83</v>
      </c>
      <c r="AJ509" s="148" t="s">
        <v>83</v>
      </c>
      <c r="AK509" s="148" t="s">
        <v>83</v>
      </c>
      <c r="AL509" s="148" t="s">
        <v>83</v>
      </c>
      <c r="AM509" s="148" t="s">
        <v>83</v>
      </c>
      <c r="AN509" s="148" t="s">
        <v>83</v>
      </c>
      <c r="AO509" s="148" t="s">
        <v>83</v>
      </c>
      <c r="AP509" s="148" t="s">
        <v>83</v>
      </c>
      <c r="AQ509" s="148" t="s">
        <v>83</v>
      </c>
      <c r="AR509" s="148" t="s">
        <v>83</v>
      </c>
      <c r="AS509">
        <v>0</v>
      </c>
      <c r="AT509" s="148" t="s">
        <v>83</v>
      </c>
      <c r="AU509" s="148" t="s">
        <v>83</v>
      </c>
      <c r="AV509">
        <v>0</v>
      </c>
      <c r="AW509">
        <v>0</v>
      </c>
      <c r="AX509" s="148" t="s">
        <v>83</v>
      </c>
    </row>
    <row r="510" spans="1:50" x14ac:dyDescent="0.15">
      <c r="A510">
        <v>1</v>
      </c>
      <c r="B510">
        <v>15</v>
      </c>
      <c r="C510">
        <v>4</v>
      </c>
      <c r="D510">
        <v>5</v>
      </c>
      <c r="E510">
        <v>0</v>
      </c>
      <c r="F510" s="148" t="s">
        <v>83</v>
      </c>
      <c r="G510" s="148" t="s">
        <v>83</v>
      </c>
      <c r="H510">
        <v>113</v>
      </c>
      <c r="I510">
        <v>0</v>
      </c>
      <c r="J510">
        <v>0</v>
      </c>
      <c r="K510">
        <v>0</v>
      </c>
      <c r="L510">
        <v>0</v>
      </c>
      <c r="M510" s="148" t="s">
        <v>83</v>
      </c>
      <c r="N510" s="148" t="s">
        <v>83</v>
      </c>
      <c r="O510" s="148" t="s">
        <v>83</v>
      </c>
      <c r="P510" s="148" t="s">
        <v>83</v>
      </c>
      <c r="Q510" s="148" t="s">
        <v>83</v>
      </c>
      <c r="R510" s="148" t="s">
        <v>984</v>
      </c>
      <c r="S510" s="148" t="s">
        <v>83</v>
      </c>
      <c r="T510">
        <v>0</v>
      </c>
      <c r="U510" s="148" t="s">
        <v>83</v>
      </c>
      <c r="V510" s="148" t="s">
        <v>83</v>
      </c>
      <c r="W510" s="148" t="s">
        <v>83</v>
      </c>
      <c r="X510">
        <v>2</v>
      </c>
      <c r="Y510">
        <v>2</v>
      </c>
      <c r="Z510" s="148" t="s">
        <v>83</v>
      </c>
      <c r="AA510" s="148" t="s">
        <v>83</v>
      </c>
      <c r="AB510" s="148" t="s">
        <v>83</v>
      </c>
      <c r="AC510" s="148" t="s">
        <v>83</v>
      </c>
      <c r="AD510" s="148" t="s">
        <v>83</v>
      </c>
      <c r="AE510">
        <v>0</v>
      </c>
      <c r="AF510" s="148" t="s">
        <v>83</v>
      </c>
      <c r="AG510">
        <v>0</v>
      </c>
      <c r="AH510" s="148" t="s">
        <v>83</v>
      </c>
      <c r="AI510" s="148" t="s">
        <v>83</v>
      </c>
      <c r="AJ510" s="148" t="s">
        <v>83</v>
      </c>
      <c r="AK510" s="148" t="s">
        <v>83</v>
      </c>
      <c r="AL510" s="148" t="s">
        <v>83</v>
      </c>
      <c r="AM510" s="148" t="s">
        <v>83</v>
      </c>
      <c r="AN510" s="148" t="s">
        <v>83</v>
      </c>
      <c r="AO510" s="148" t="s">
        <v>83</v>
      </c>
      <c r="AP510" s="148" t="s">
        <v>83</v>
      </c>
      <c r="AQ510" s="148" t="s">
        <v>83</v>
      </c>
      <c r="AR510" s="148" t="s">
        <v>83</v>
      </c>
      <c r="AS510">
        <v>0</v>
      </c>
      <c r="AT510" s="148" t="s">
        <v>83</v>
      </c>
      <c r="AU510" s="148" t="s">
        <v>83</v>
      </c>
      <c r="AV510">
        <v>0</v>
      </c>
      <c r="AW510">
        <v>0</v>
      </c>
      <c r="AX510" s="148" t="s">
        <v>83</v>
      </c>
    </row>
    <row r="511" spans="1:50" x14ac:dyDescent="0.15">
      <c r="A511">
        <v>1</v>
      </c>
      <c r="B511">
        <v>15</v>
      </c>
      <c r="C511">
        <v>4</v>
      </c>
      <c r="D511">
        <v>6</v>
      </c>
      <c r="E511">
        <v>0</v>
      </c>
      <c r="F511" s="148" t="s">
        <v>83</v>
      </c>
      <c r="G511" s="148" t="s">
        <v>83</v>
      </c>
      <c r="H511">
        <v>306</v>
      </c>
      <c r="I511">
        <v>0</v>
      </c>
      <c r="J511">
        <v>0</v>
      </c>
      <c r="K511">
        <v>0</v>
      </c>
      <c r="L511">
        <v>0</v>
      </c>
      <c r="M511" s="148" t="s">
        <v>83</v>
      </c>
      <c r="N511" s="148" t="s">
        <v>83</v>
      </c>
      <c r="O511" s="148" t="s">
        <v>83</v>
      </c>
      <c r="P511" s="148" t="s">
        <v>83</v>
      </c>
      <c r="Q511" s="148" t="s">
        <v>83</v>
      </c>
      <c r="R511" s="148" t="s">
        <v>618</v>
      </c>
      <c r="S511" s="148" t="s">
        <v>83</v>
      </c>
      <c r="T511">
        <v>0</v>
      </c>
      <c r="U511" s="148" t="s">
        <v>83</v>
      </c>
      <c r="V511" s="148" t="s">
        <v>83</v>
      </c>
      <c r="W511" s="148" t="s">
        <v>83</v>
      </c>
      <c r="X511">
        <v>1</v>
      </c>
      <c r="Y511">
        <v>1</v>
      </c>
      <c r="Z511" s="148" t="s">
        <v>83</v>
      </c>
      <c r="AA511" s="148" t="s">
        <v>83</v>
      </c>
      <c r="AB511" s="148" t="s">
        <v>83</v>
      </c>
      <c r="AC511" s="148" t="s">
        <v>83</v>
      </c>
      <c r="AD511" s="148" t="s">
        <v>83</v>
      </c>
      <c r="AE511">
        <v>0</v>
      </c>
      <c r="AF511" s="148" t="s">
        <v>83</v>
      </c>
      <c r="AG511">
        <v>0</v>
      </c>
      <c r="AH511" s="148" t="s">
        <v>83</v>
      </c>
      <c r="AI511" s="148" t="s">
        <v>83</v>
      </c>
      <c r="AJ511" s="148" t="s">
        <v>83</v>
      </c>
      <c r="AK511" s="148" t="s">
        <v>83</v>
      </c>
      <c r="AL511" s="148" t="s">
        <v>83</v>
      </c>
      <c r="AM511" s="148" t="s">
        <v>83</v>
      </c>
      <c r="AN511" s="148" t="s">
        <v>83</v>
      </c>
      <c r="AO511" s="148" t="s">
        <v>83</v>
      </c>
      <c r="AP511" s="148" t="s">
        <v>83</v>
      </c>
      <c r="AQ511" s="148" t="s">
        <v>83</v>
      </c>
      <c r="AR511" s="148" t="s">
        <v>83</v>
      </c>
      <c r="AS511">
        <v>0</v>
      </c>
      <c r="AT511" s="148" t="s">
        <v>83</v>
      </c>
      <c r="AU511" s="148" t="s">
        <v>83</v>
      </c>
      <c r="AV511">
        <v>0</v>
      </c>
      <c r="AW511">
        <v>0</v>
      </c>
      <c r="AX511" s="148" t="s">
        <v>83</v>
      </c>
    </row>
    <row r="512" spans="1:50" x14ac:dyDescent="0.15">
      <c r="A512">
        <v>1</v>
      </c>
      <c r="B512">
        <v>15</v>
      </c>
      <c r="C512">
        <v>4</v>
      </c>
      <c r="D512">
        <v>7</v>
      </c>
      <c r="E512">
        <v>0</v>
      </c>
      <c r="F512" s="148" t="s">
        <v>83</v>
      </c>
      <c r="G512" s="148" t="s">
        <v>83</v>
      </c>
      <c r="H512">
        <v>302</v>
      </c>
      <c r="I512">
        <v>0</v>
      </c>
      <c r="J512">
        <v>0</v>
      </c>
      <c r="K512">
        <v>0</v>
      </c>
      <c r="L512">
        <v>0</v>
      </c>
      <c r="M512" s="148" t="s">
        <v>83</v>
      </c>
      <c r="N512" s="148" t="s">
        <v>83</v>
      </c>
      <c r="O512" s="148" t="s">
        <v>83</v>
      </c>
      <c r="P512" s="148" t="s">
        <v>83</v>
      </c>
      <c r="Q512" s="148" t="s">
        <v>83</v>
      </c>
      <c r="R512" s="148" t="s">
        <v>985</v>
      </c>
      <c r="S512" s="148" t="s">
        <v>83</v>
      </c>
      <c r="T512">
        <v>0</v>
      </c>
      <c r="U512" s="148" t="s">
        <v>83</v>
      </c>
      <c r="V512" s="148" t="s">
        <v>83</v>
      </c>
      <c r="W512" s="148" t="s">
        <v>83</v>
      </c>
      <c r="X512">
        <v>2</v>
      </c>
      <c r="Y512">
        <v>2</v>
      </c>
      <c r="Z512" s="148" t="s">
        <v>83</v>
      </c>
      <c r="AA512" s="148" t="s">
        <v>83</v>
      </c>
      <c r="AB512" s="148" t="s">
        <v>83</v>
      </c>
      <c r="AC512" s="148" t="s">
        <v>83</v>
      </c>
      <c r="AD512" s="148" t="s">
        <v>83</v>
      </c>
      <c r="AE512">
        <v>0</v>
      </c>
      <c r="AF512" s="148" t="s">
        <v>83</v>
      </c>
      <c r="AG512">
        <v>0</v>
      </c>
      <c r="AH512" s="148" t="s">
        <v>83</v>
      </c>
      <c r="AI512" s="148" t="s">
        <v>83</v>
      </c>
      <c r="AJ512" s="148" t="s">
        <v>83</v>
      </c>
      <c r="AK512" s="148" t="s">
        <v>83</v>
      </c>
      <c r="AL512" s="148" t="s">
        <v>83</v>
      </c>
      <c r="AM512" s="148" t="s">
        <v>83</v>
      </c>
      <c r="AN512" s="148" t="s">
        <v>83</v>
      </c>
      <c r="AO512" s="148" t="s">
        <v>83</v>
      </c>
      <c r="AP512" s="148" t="s">
        <v>83</v>
      </c>
      <c r="AQ512" s="148" t="s">
        <v>83</v>
      </c>
      <c r="AR512" s="148" t="s">
        <v>83</v>
      </c>
      <c r="AS512">
        <v>0</v>
      </c>
      <c r="AT512" s="148" t="s">
        <v>83</v>
      </c>
      <c r="AU512" s="148" t="s">
        <v>83</v>
      </c>
      <c r="AV512">
        <v>0</v>
      </c>
      <c r="AW512">
        <v>0</v>
      </c>
      <c r="AX512" s="148" t="s">
        <v>83</v>
      </c>
    </row>
    <row r="513" spans="1:50" x14ac:dyDescent="0.15">
      <c r="A513">
        <v>1</v>
      </c>
      <c r="B513">
        <v>15</v>
      </c>
      <c r="C513">
        <v>5</v>
      </c>
      <c r="D513">
        <v>1</v>
      </c>
      <c r="E513">
        <v>0</v>
      </c>
      <c r="F513" s="148" t="s">
        <v>83</v>
      </c>
      <c r="G513" s="148" t="s">
        <v>83</v>
      </c>
      <c r="H513">
        <v>294</v>
      </c>
      <c r="I513">
        <v>0</v>
      </c>
      <c r="J513">
        <v>0</v>
      </c>
      <c r="K513">
        <v>0</v>
      </c>
      <c r="L513">
        <v>0</v>
      </c>
      <c r="M513" s="148" t="s">
        <v>83</v>
      </c>
      <c r="N513" s="148" t="s">
        <v>83</v>
      </c>
      <c r="O513" s="148" t="s">
        <v>83</v>
      </c>
      <c r="P513" s="148" t="s">
        <v>83</v>
      </c>
      <c r="Q513" s="148" t="s">
        <v>83</v>
      </c>
      <c r="R513" s="148" t="s">
        <v>634</v>
      </c>
      <c r="S513" s="148" t="s">
        <v>83</v>
      </c>
      <c r="T513">
        <v>0</v>
      </c>
      <c r="U513" s="148" t="s">
        <v>83</v>
      </c>
      <c r="V513" s="148" t="s">
        <v>83</v>
      </c>
      <c r="W513" s="148" t="s">
        <v>83</v>
      </c>
      <c r="X513">
        <v>5</v>
      </c>
      <c r="Y513">
        <v>5</v>
      </c>
      <c r="Z513" s="148" t="s">
        <v>83</v>
      </c>
      <c r="AA513" s="148" t="s">
        <v>83</v>
      </c>
      <c r="AB513" s="148" t="s">
        <v>83</v>
      </c>
      <c r="AC513" s="148" t="s">
        <v>83</v>
      </c>
      <c r="AD513" s="148" t="s">
        <v>83</v>
      </c>
      <c r="AE513">
        <v>0</v>
      </c>
      <c r="AF513" s="148" t="s">
        <v>83</v>
      </c>
      <c r="AG513">
        <v>0</v>
      </c>
      <c r="AH513" s="148" t="s">
        <v>83</v>
      </c>
      <c r="AI513" s="148" t="s">
        <v>83</v>
      </c>
      <c r="AJ513" s="148" t="s">
        <v>83</v>
      </c>
      <c r="AK513" s="148" t="s">
        <v>83</v>
      </c>
      <c r="AL513" s="148" t="s">
        <v>83</v>
      </c>
      <c r="AM513" s="148" t="s">
        <v>83</v>
      </c>
      <c r="AN513" s="148" t="s">
        <v>83</v>
      </c>
      <c r="AO513" s="148" t="s">
        <v>83</v>
      </c>
      <c r="AP513" s="148" t="s">
        <v>83</v>
      </c>
      <c r="AQ513" s="148" t="s">
        <v>83</v>
      </c>
      <c r="AR513" s="148" t="s">
        <v>83</v>
      </c>
      <c r="AS513">
        <v>0</v>
      </c>
      <c r="AT513" s="148" t="s">
        <v>83</v>
      </c>
      <c r="AU513" s="148" t="s">
        <v>83</v>
      </c>
      <c r="AV513">
        <v>0</v>
      </c>
      <c r="AW513">
        <v>0</v>
      </c>
      <c r="AX513" s="148" t="s">
        <v>83</v>
      </c>
    </row>
    <row r="514" spans="1:50" x14ac:dyDescent="0.15">
      <c r="A514">
        <v>1</v>
      </c>
      <c r="B514">
        <v>15</v>
      </c>
      <c r="C514">
        <v>5</v>
      </c>
      <c r="D514">
        <v>2</v>
      </c>
      <c r="E514">
        <v>0</v>
      </c>
      <c r="F514" s="148" t="s">
        <v>83</v>
      </c>
      <c r="G514" s="148" t="s">
        <v>83</v>
      </c>
      <c r="H514">
        <v>147</v>
      </c>
      <c r="I514">
        <v>0</v>
      </c>
      <c r="J514">
        <v>0</v>
      </c>
      <c r="K514">
        <v>0</v>
      </c>
      <c r="L514">
        <v>0</v>
      </c>
      <c r="M514" s="148" t="s">
        <v>83</v>
      </c>
      <c r="N514" s="148" t="s">
        <v>83</v>
      </c>
      <c r="O514" s="148" t="s">
        <v>83</v>
      </c>
      <c r="P514" s="148" t="s">
        <v>83</v>
      </c>
      <c r="Q514" s="148" t="s">
        <v>83</v>
      </c>
      <c r="R514" s="148" t="s">
        <v>986</v>
      </c>
      <c r="S514" s="148" t="s">
        <v>83</v>
      </c>
      <c r="T514">
        <v>0</v>
      </c>
      <c r="U514" s="148" t="s">
        <v>83</v>
      </c>
      <c r="V514" s="148" t="s">
        <v>83</v>
      </c>
      <c r="W514" s="148" t="s">
        <v>83</v>
      </c>
      <c r="X514">
        <v>4</v>
      </c>
      <c r="Y514">
        <v>4</v>
      </c>
      <c r="Z514" s="148" t="s">
        <v>83</v>
      </c>
      <c r="AA514" s="148" t="s">
        <v>83</v>
      </c>
      <c r="AB514" s="148" t="s">
        <v>83</v>
      </c>
      <c r="AC514" s="148" t="s">
        <v>83</v>
      </c>
      <c r="AD514" s="148" t="s">
        <v>83</v>
      </c>
      <c r="AE514">
        <v>0</v>
      </c>
      <c r="AF514" s="148" t="s">
        <v>83</v>
      </c>
      <c r="AG514">
        <v>0</v>
      </c>
      <c r="AH514" s="148" t="s">
        <v>83</v>
      </c>
      <c r="AI514" s="148" t="s">
        <v>83</v>
      </c>
      <c r="AJ514" s="148" t="s">
        <v>83</v>
      </c>
      <c r="AK514" s="148" t="s">
        <v>83</v>
      </c>
      <c r="AL514" s="148" t="s">
        <v>83</v>
      </c>
      <c r="AM514" s="148" t="s">
        <v>83</v>
      </c>
      <c r="AN514" s="148" t="s">
        <v>83</v>
      </c>
      <c r="AO514" s="148" t="s">
        <v>83</v>
      </c>
      <c r="AP514" s="148" t="s">
        <v>83</v>
      </c>
      <c r="AQ514" s="148" t="s">
        <v>83</v>
      </c>
      <c r="AR514" s="148" t="s">
        <v>83</v>
      </c>
      <c r="AS514">
        <v>0</v>
      </c>
      <c r="AT514" s="148" t="s">
        <v>83</v>
      </c>
      <c r="AU514" s="148" t="s">
        <v>83</v>
      </c>
      <c r="AV514">
        <v>0</v>
      </c>
      <c r="AW514">
        <v>0</v>
      </c>
      <c r="AX514" s="148" t="s">
        <v>83</v>
      </c>
    </row>
    <row r="515" spans="1:50" x14ac:dyDescent="0.15">
      <c r="A515">
        <v>1</v>
      </c>
      <c r="B515">
        <v>15</v>
      </c>
      <c r="C515">
        <v>5</v>
      </c>
      <c r="D515">
        <v>3</v>
      </c>
      <c r="E515">
        <v>0</v>
      </c>
      <c r="F515" s="148" t="s">
        <v>83</v>
      </c>
      <c r="G515" s="148" t="s">
        <v>83</v>
      </c>
      <c r="H515">
        <v>300</v>
      </c>
      <c r="I515">
        <v>0</v>
      </c>
      <c r="J515">
        <v>0</v>
      </c>
      <c r="K515">
        <v>0</v>
      </c>
      <c r="L515">
        <v>0</v>
      </c>
      <c r="M515" s="148" t="s">
        <v>83</v>
      </c>
      <c r="N515" s="148" t="s">
        <v>83</v>
      </c>
      <c r="O515" s="148" t="s">
        <v>83</v>
      </c>
      <c r="P515" s="148" t="s">
        <v>83</v>
      </c>
      <c r="Q515" s="148" t="s">
        <v>83</v>
      </c>
      <c r="R515" s="148" t="s">
        <v>508</v>
      </c>
      <c r="S515" s="148" t="s">
        <v>83</v>
      </c>
      <c r="T515">
        <v>0</v>
      </c>
      <c r="U515" s="148" t="s">
        <v>83</v>
      </c>
      <c r="V515" s="148" t="s">
        <v>83</v>
      </c>
      <c r="W515" s="148" t="s">
        <v>83</v>
      </c>
      <c r="X515">
        <v>2</v>
      </c>
      <c r="Y515">
        <v>2</v>
      </c>
      <c r="Z515" s="148" t="s">
        <v>83</v>
      </c>
      <c r="AA515" s="148" t="s">
        <v>83</v>
      </c>
      <c r="AB515" s="148" t="s">
        <v>83</v>
      </c>
      <c r="AC515" s="148" t="s">
        <v>83</v>
      </c>
      <c r="AD515" s="148" t="s">
        <v>83</v>
      </c>
      <c r="AE515">
        <v>0</v>
      </c>
      <c r="AF515" s="148" t="s">
        <v>83</v>
      </c>
      <c r="AG515">
        <v>0</v>
      </c>
      <c r="AH515" s="148" t="s">
        <v>83</v>
      </c>
      <c r="AI515" s="148" t="s">
        <v>83</v>
      </c>
      <c r="AJ515" s="148" t="s">
        <v>83</v>
      </c>
      <c r="AK515" s="148" t="s">
        <v>83</v>
      </c>
      <c r="AL515" s="148" t="s">
        <v>83</v>
      </c>
      <c r="AM515" s="148" t="s">
        <v>83</v>
      </c>
      <c r="AN515" s="148" t="s">
        <v>83</v>
      </c>
      <c r="AO515" s="148" t="s">
        <v>83</v>
      </c>
      <c r="AP515" s="148" t="s">
        <v>83</v>
      </c>
      <c r="AQ515" s="148" t="s">
        <v>83</v>
      </c>
      <c r="AR515" s="148" t="s">
        <v>83</v>
      </c>
      <c r="AS515">
        <v>0</v>
      </c>
      <c r="AT515" s="148" t="s">
        <v>83</v>
      </c>
      <c r="AU515" s="148" t="s">
        <v>83</v>
      </c>
      <c r="AV515">
        <v>0</v>
      </c>
      <c r="AW515">
        <v>0</v>
      </c>
      <c r="AX515" s="148" t="s">
        <v>83</v>
      </c>
    </row>
    <row r="516" spans="1:50" x14ac:dyDescent="0.15">
      <c r="A516">
        <v>1</v>
      </c>
      <c r="B516">
        <v>15</v>
      </c>
      <c r="C516">
        <v>5</v>
      </c>
      <c r="D516">
        <v>4</v>
      </c>
      <c r="E516">
        <v>0</v>
      </c>
      <c r="F516" s="148" t="s">
        <v>83</v>
      </c>
      <c r="G516" s="148" t="s">
        <v>83</v>
      </c>
      <c r="H516">
        <v>112</v>
      </c>
      <c r="I516">
        <v>0</v>
      </c>
      <c r="J516">
        <v>0</v>
      </c>
      <c r="K516">
        <v>0</v>
      </c>
      <c r="L516">
        <v>0</v>
      </c>
      <c r="M516" s="148" t="s">
        <v>83</v>
      </c>
      <c r="N516" s="148" t="s">
        <v>83</v>
      </c>
      <c r="O516" s="148" t="s">
        <v>83</v>
      </c>
      <c r="P516" s="148" t="s">
        <v>83</v>
      </c>
      <c r="Q516" s="148" t="s">
        <v>83</v>
      </c>
      <c r="R516" s="148" t="s">
        <v>987</v>
      </c>
      <c r="S516" s="148" t="s">
        <v>83</v>
      </c>
      <c r="T516">
        <v>0</v>
      </c>
      <c r="U516" s="148" t="s">
        <v>83</v>
      </c>
      <c r="V516" s="148" t="s">
        <v>83</v>
      </c>
      <c r="W516" s="148" t="s">
        <v>83</v>
      </c>
      <c r="X516">
        <v>3</v>
      </c>
      <c r="Y516">
        <v>3</v>
      </c>
      <c r="Z516" s="148" t="s">
        <v>83</v>
      </c>
      <c r="AA516" s="148" t="s">
        <v>83</v>
      </c>
      <c r="AB516" s="148" t="s">
        <v>83</v>
      </c>
      <c r="AC516" s="148" t="s">
        <v>83</v>
      </c>
      <c r="AD516" s="148" t="s">
        <v>83</v>
      </c>
      <c r="AE516">
        <v>0</v>
      </c>
      <c r="AF516" s="148" t="s">
        <v>83</v>
      </c>
      <c r="AG516">
        <v>0</v>
      </c>
      <c r="AH516" s="148" t="s">
        <v>83</v>
      </c>
      <c r="AI516" s="148" t="s">
        <v>83</v>
      </c>
      <c r="AJ516" s="148" t="s">
        <v>83</v>
      </c>
      <c r="AK516" s="148" t="s">
        <v>83</v>
      </c>
      <c r="AL516" s="148" t="s">
        <v>83</v>
      </c>
      <c r="AM516" s="148" t="s">
        <v>83</v>
      </c>
      <c r="AN516" s="148" t="s">
        <v>83</v>
      </c>
      <c r="AO516" s="148" t="s">
        <v>83</v>
      </c>
      <c r="AP516" s="148" t="s">
        <v>83</v>
      </c>
      <c r="AQ516" s="148" t="s">
        <v>83</v>
      </c>
      <c r="AR516" s="148" t="s">
        <v>83</v>
      </c>
      <c r="AS516">
        <v>0</v>
      </c>
      <c r="AT516" s="148" t="s">
        <v>83</v>
      </c>
      <c r="AU516" s="148" t="s">
        <v>83</v>
      </c>
      <c r="AV516">
        <v>0</v>
      </c>
      <c r="AW516">
        <v>0</v>
      </c>
      <c r="AX516" s="148" t="s">
        <v>83</v>
      </c>
    </row>
    <row r="517" spans="1:50" x14ac:dyDescent="0.15">
      <c r="A517">
        <v>1</v>
      </c>
      <c r="B517">
        <v>15</v>
      </c>
      <c r="C517">
        <v>5</v>
      </c>
      <c r="D517">
        <v>5</v>
      </c>
      <c r="E517">
        <v>0</v>
      </c>
      <c r="F517" s="148" t="s">
        <v>83</v>
      </c>
      <c r="G517" s="148" t="s">
        <v>83</v>
      </c>
      <c r="H517">
        <v>252</v>
      </c>
      <c r="I517">
        <v>0</v>
      </c>
      <c r="J517">
        <v>0</v>
      </c>
      <c r="K517">
        <v>0</v>
      </c>
      <c r="L517">
        <v>0</v>
      </c>
      <c r="M517" s="148" t="s">
        <v>83</v>
      </c>
      <c r="N517" s="148" t="s">
        <v>83</v>
      </c>
      <c r="O517" s="148" t="s">
        <v>83</v>
      </c>
      <c r="P517" s="148" t="s">
        <v>83</v>
      </c>
      <c r="Q517" s="148" t="s">
        <v>83</v>
      </c>
      <c r="R517" s="148" t="s">
        <v>707</v>
      </c>
      <c r="S517" s="148" t="s">
        <v>83</v>
      </c>
      <c r="T517">
        <v>0</v>
      </c>
      <c r="U517" s="148" t="s">
        <v>83</v>
      </c>
      <c r="V517" s="148" t="s">
        <v>83</v>
      </c>
      <c r="W517" s="148" t="s">
        <v>83</v>
      </c>
      <c r="X517">
        <v>6</v>
      </c>
      <c r="Y517">
        <v>6</v>
      </c>
      <c r="Z517" s="148" t="s">
        <v>83</v>
      </c>
      <c r="AA517" s="148" t="s">
        <v>83</v>
      </c>
      <c r="AB517" s="148" t="s">
        <v>83</v>
      </c>
      <c r="AC517" s="148" t="s">
        <v>83</v>
      </c>
      <c r="AD517" s="148" t="s">
        <v>83</v>
      </c>
      <c r="AE517">
        <v>0</v>
      </c>
      <c r="AF517" s="148" t="s">
        <v>83</v>
      </c>
      <c r="AG517">
        <v>0</v>
      </c>
      <c r="AH517" s="148" t="s">
        <v>83</v>
      </c>
      <c r="AI517" s="148" t="s">
        <v>83</v>
      </c>
      <c r="AJ517" s="148" t="s">
        <v>83</v>
      </c>
      <c r="AK517" s="148" t="s">
        <v>83</v>
      </c>
      <c r="AL517" s="148" t="s">
        <v>83</v>
      </c>
      <c r="AM517" s="148" t="s">
        <v>83</v>
      </c>
      <c r="AN517" s="148" t="s">
        <v>83</v>
      </c>
      <c r="AO517" s="148" t="s">
        <v>83</v>
      </c>
      <c r="AP517" s="148" t="s">
        <v>83</v>
      </c>
      <c r="AQ517" s="148" t="s">
        <v>83</v>
      </c>
      <c r="AR517" s="148" t="s">
        <v>83</v>
      </c>
      <c r="AS517">
        <v>0</v>
      </c>
      <c r="AT517" s="148" t="s">
        <v>83</v>
      </c>
      <c r="AU517" s="148" t="s">
        <v>83</v>
      </c>
      <c r="AV517">
        <v>0</v>
      </c>
      <c r="AW517">
        <v>0</v>
      </c>
      <c r="AX517" s="148" t="s">
        <v>83</v>
      </c>
    </row>
    <row r="518" spans="1:50" x14ac:dyDescent="0.15">
      <c r="A518">
        <v>1</v>
      </c>
      <c r="B518">
        <v>15</v>
      </c>
      <c r="C518">
        <v>5</v>
      </c>
      <c r="D518">
        <v>6</v>
      </c>
      <c r="E518">
        <v>0</v>
      </c>
      <c r="F518" s="148" t="s">
        <v>83</v>
      </c>
      <c r="G518" s="148" t="s">
        <v>83</v>
      </c>
      <c r="H518">
        <v>255</v>
      </c>
      <c r="I518">
        <v>0</v>
      </c>
      <c r="J518">
        <v>0</v>
      </c>
      <c r="K518">
        <v>0</v>
      </c>
      <c r="L518">
        <v>0</v>
      </c>
      <c r="M518" s="148" t="s">
        <v>83</v>
      </c>
      <c r="N518" s="148" t="s">
        <v>83</v>
      </c>
      <c r="O518" s="148" t="s">
        <v>83</v>
      </c>
      <c r="P518" s="148" t="s">
        <v>83</v>
      </c>
      <c r="Q518" s="148" t="s">
        <v>83</v>
      </c>
      <c r="R518" s="148" t="s">
        <v>988</v>
      </c>
      <c r="S518" s="148" t="s">
        <v>83</v>
      </c>
      <c r="T518">
        <v>0</v>
      </c>
      <c r="U518" s="148" t="s">
        <v>83</v>
      </c>
      <c r="V518" s="148" t="s">
        <v>83</v>
      </c>
      <c r="W518" s="148" t="s">
        <v>83</v>
      </c>
      <c r="X518">
        <v>5</v>
      </c>
      <c r="Y518">
        <v>5</v>
      </c>
      <c r="Z518" s="148" t="s">
        <v>83</v>
      </c>
      <c r="AA518" s="148" t="s">
        <v>83</v>
      </c>
      <c r="AB518" s="148" t="s">
        <v>83</v>
      </c>
      <c r="AC518" s="148" t="s">
        <v>83</v>
      </c>
      <c r="AD518" s="148" t="s">
        <v>83</v>
      </c>
      <c r="AE518">
        <v>0</v>
      </c>
      <c r="AF518" s="148" t="s">
        <v>83</v>
      </c>
      <c r="AG518">
        <v>0</v>
      </c>
      <c r="AH518" s="148" t="s">
        <v>83</v>
      </c>
      <c r="AI518" s="148" t="s">
        <v>83</v>
      </c>
      <c r="AJ518" s="148" t="s">
        <v>83</v>
      </c>
      <c r="AK518" s="148" t="s">
        <v>83</v>
      </c>
      <c r="AL518" s="148" t="s">
        <v>83</v>
      </c>
      <c r="AM518" s="148" t="s">
        <v>83</v>
      </c>
      <c r="AN518" s="148" t="s">
        <v>83</v>
      </c>
      <c r="AO518" s="148" t="s">
        <v>83</v>
      </c>
      <c r="AP518" s="148" t="s">
        <v>83</v>
      </c>
      <c r="AQ518" s="148" t="s">
        <v>83</v>
      </c>
      <c r="AR518" s="148" t="s">
        <v>83</v>
      </c>
      <c r="AS518">
        <v>0</v>
      </c>
      <c r="AT518" s="148" t="s">
        <v>83</v>
      </c>
      <c r="AU518" s="148" t="s">
        <v>83</v>
      </c>
      <c r="AV518">
        <v>0</v>
      </c>
      <c r="AW518">
        <v>0</v>
      </c>
      <c r="AX518" s="148" t="s">
        <v>83</v>
      </c>
    </row>
    <row r="519" spans="1:50" x14ac:dyDescent="0.15">
      <c r="A519">
        <v>1</v>
      </c>
      <c r="B519">
        <v>15</v>
      </c>
      <c r="C519">
        <v>5</v>
      </c>
      <c r="D519">
        <v>7</v>
      </c>
      <c r="E519">
        <v>0</v>
      </c>
      <c r="F519" s="148" t="s">
        <v>83</v>
      </c>
      <c r="G519" s="148" t="s">
        <v>83</v>
      </c>
      <c r="H519">
        <v>264</v>
      </c>
      <c r="I519">
        <v>0</v>
      </c>
      <c r="J519">
        <v>0</v>
      </c>
      <c r="K519">
        <v>0</v>
      </c>
      <c r="L519">
        <v>0</v>
      </c>
      <c r="M519" s="148" t="s">
        <v>83</v>
      </c>
      <c r="N519" s="148" t="s">
        <v>83</v>
      </c>
      <c r="O519" s="148" t="s">
        <v>83</v>
      </c>
      <c r="P519" s="148" t="s">
        <v>83</v>
      </c>
      <c r="Q519" s="148" t="s">
        <v>83</v>
      </c>
      <c r="R519" s="148" t="s">
        <v>634</v>
      </c>
      <c r="S519" s="148" t="s">
        <v>83</v>
      </c>
      <c r="T519">
        <v>0</v>
      </c>
      <c r="U519" s="148" t="s">
        <v>83</v>
      </c>
      <c r="V519" s="148" t="s">
        <v>83</v>
      </c>
      <c r="W519" s="148" t="s">
        <v>83</v>
      </c>
      <c r="X519">
        <v>4</v>
      </c>
      <c r="Y519">
        <v>4</v>
      </c>
      <c r="Z519" s="148" t="s">
        <v>83</v>
      </c>
      <c r="AA519" s="148" t="s">
        <v>83</v>
      </c>
      <c r="AB519" s="148" t="s">
        <v>83</v>
      </c>
      <c r="AC519" s="148" t="s">
        <v>83</v>
      </c>
      <c r="AD519" s="148" t="s">
        <v>83</v>
      </c>
      <c r="AE519">
        <v>0</v>
      </c>
      <c r="AF519" s="148" t="s">
        <v>83</v>
      </c>
      <c r="AG519">
        <v>0</v>
      </c>
      <c r="AH519" s="148" t="s">
        <v>83</v>
      </c>
      <c r="AI519" s="148" t="s">
        <v>83</v>
      </c>
      <c r="AJ519" s="148" t="s">
        <v>83</v>
      </c>
      <c r="AK519" s="148" t="s">
        <v>83</v>
      </c>
      <c r="AL519" s="148" t="s">
        <v>83</v>
      </c>
      <c r="AM519" s="148" t="s">
        <v>83</v>
      </c>
      <c r="AN519" s="148" t="s">
        <v>83</v>
      </c>
      <c r="AO519" s="148" t="s">
        <v>83</v>
      </c>
      <c r="AP519" s="148" t="s">
        <v>83</v>
      </c>
      <c r="AQ519" s="148" t="s">
        <v>83</v>
      </c>
      <c r="AR519" s="148" t="s">
        <v>83</v>
      </c>
      <c r="AS519">
        <v>0</v>
      </c>
      <c r="AT519" s="148" t="s">
        <v>83</v>
      </c>
      <c r="AU519" s="148" t="s">
        <v>83</v>
      </c>
      <c r="AV519">
        <v>0</v>
      </c>
      <c r="AW519">
        <v>0</v>
      </c>
      <c r="AX519" s="148" t="s">
        <v>83</v>
      </c>
    </row>
    <row r="520" spans="1:50" x14ac:dyDescent="0.15">
      <c r="A520">
        <v>1</v>
      </c>
      <c r="B520">
        <v>15</v>
      </c>
      <c r="C520">
        <v>6</v>
      </c>
      <c r="D520">
        <v>1</v>
      </c>
      <c r="E520">
        <v>0</v>
      </c>
      <c r="F520" s="148" t="s">
        <v>83</v>
      </c>
      <c r="G520" s="148" t="s">
        <v>83</v>
      </c>
      <c r="H520">
        <v>329</v>
      </c>
      <c r="I520">
        <v>0</v>
      </c>
      <c r="J520">
        <v>0</v>
      </c>
      <c r="K520">
        <v>0</v>
      </c>
      <c r="L520">
        <v>0</v>
      </c>
      <c r="M520" s="148" t="s">
        <v>83</v>
      </c>
      <c r="N520" s="148" t="s">
        <v>83</v>
      </c>
      <c r="O520" s="148" t="s">
        <v>83</v>
      </c>
      <c r="P520" s="148" t="s">
        <v>83</v>
      </c>
      <c r="Q520" s="148" t="s">
        <v>83</v>
      </c>
      <c r="R520" s="148" t="s">
        <v>881</v>
      </c>
      <c r="S520" s="148" t="s">
        <v>83</v>
      </c>
      <c r="T520">
        <v>0</v>
      </c>
      <c r="U520" s="148" t="s">
        <v>83</v>
      </c>
      <c r="V520" s="148" t="s">
        <v>83</v>
      </c>
      <c r="W520" s="148" t="s">
        <v>83</v>
      </c>
      <c r="X520">
        <v>5</v>
      </c>
      <c r="Y520">
        <v>5</v>
      </c>
      <c r="Z520" s="148" t="s">
        <v>83</v>
      </c>
      <c r="AA520" s="148" t="s">
        <v>83</v>
      </c>
      <c r="AB520" s="148" t="s">
        <v>83</v>
      </c>
      <c r="AC520" s="148" t="s">
        <v>83</v>
      </c>
      <c r="AD520" s="148" t="s">
        <v>83</v>
      </c>
      <c r="AE520">
        <v>0</v>
      </c>
      <c r="AF520" s="148" t="s">
        <v>83</v>
      </c>
      <c r="AG520">
        <v>0</v>
      </c>
      <c r="AH520" s="148" t="s">
        <v>83</v>
      </c>
      <c r="AI520" s="148" t="s">
        <v>83</v>
      </c>
      <c r="AJ520" s="148" t="s">
        <v>83</v>
      </c>
      <c r="AK520" s="148" t="s">
        <v>83</v>
      </c>
      <c r="AL520" s="148" t="s">
        <v>83</v>
      </c>
      <c r="AM520" s="148" t="s">
        <v>83</v>
      </c>
      <c r="AN520" s="148" t="s">
        <v>83</v>
      </c>
      <c r="AO520" s="148" t="s">
        <v>83</v>
      </c>
      <c r="AP520" s="148" t="s">
        <v>83</v>
      </c>
      <c r="AQ520" s="148" t="s">
        <v>83</v>
      </c>
      <c r="AR520" s="148" t="s">
        <v>83</v>
      </c>
      <c r="AS520">
        <v>0</v>
      </c>
      <c r="AT520" s="148" t="s">
        <v>83</v>
      </c>
      <c r="AU520" s="148" t="s">
        <v>83</v>
      </c>
      <c r="AV520">
        <v>0</v>
      </c>
      <c r="AW520">
        <v>0</v>
      </c>
      <c r="AX520" s="148" t="s">
        <v>83</v>
      </c>
    </row>
    <row r="521" spans="1:50" x14ac:dyDescent="0.15">
      <c r="A521">
        <v>1</v>
      </c>
      <c r="B521">
        <v>15</v>
      </c>
      <c r="C521">
        <v>6</v>
      </c>
      <c r="D521">
        <v>2</v>
      </c>
      <c r="E521">
        <v>0</v>
      </c>
      <c r="F521" s="148" t="s">
        <v>83</v>
      </c>
      <c r="G521" s="148" t="s">
        <v>83</v>
      </c>
      <c r="H521">
        <v>263</v>
      </c>
      <c r="I521">
        <v>0</v>
      </c>
      <c r="J521">
        <v>0</v>
      </c>
      <c r="K521">
        <v>0</v>
      </c>
      <c r="L521">
        <v>0</v>
      </c>
      <c r="M521" s="148" t="s">
        <v>83</v>
      </c>
      <c r="N521" s="148" t="s">
        <v>83</v>
      </c>
      <c r="O521" s="148" t="s">
        <v>83</v>
      </c>
      <c r="P521" s="148" t="s">
        <v>83</v>
      </c>
      <c r="Q521" s="148" t="s">
        <v>83</v>
      </c>
      <c r="R521" s="148" t="s">
        <v>989</v>
      </c>
      <c r="S521" s="148" t="s">
        <v>83</v>
      </c>
      <c r="T521">
        <v>0</v>
      </c>
      <c r="U521" s="148" t="s">
        <v>83</v>
      </c>
      <c r="V521" s="148" t="s">
        <v>83</v>
      </c>
      <c r="W521" s="148" t="s">
        <v>83</v>
      </c>
      <c r="X521">
        <v>5</v>
      </c>
      <c r="Y521">
        <v>5</v>
      </c>
      <c r="Z521" s="148" t="s">
        <v>83</v>
      </c>
      <c r="AA521" s="148" t="s">
        <v>83</v>
      </c>
      <c r="AB521" s="148" t="s">
        <v>83</v>
      </c>
      <c r="AC521" s="148" t="s">
        <v>83</v>
      </c>
      <c r="AD521" s="148" t="s">
        <v>83</v>
      </c>
      <c r="AE521">
        <v>0</v>
      </c>
      <c r="AF521" s="148" t="s">
        <v>83</v>
      </c>
      <c r="AG521">
        <v>0</v>
      </c>
      <c r="AH521" s="148" t="s">
        <v>83</v>
      </c>
      <c r="AI521" s="148" t="s">
        <v>83</v>
      </c>
      <c r="AJ521" s="148" t="s">
        <v>83</v>
      </c>
      <c r="AK521" s="148" t="s">
        <v>83</v>
      </c>
      <c r="AL521" s="148" t="s">
        <v>83</v>
      </c>
      <c r="AM521" s="148" t="s">
        <v>83</v>
      </c>
      <c r="AN521" s="148" t="s">
        <v>83</v>
      </c>
      <c r="AO521" s="148" t="s">
        <v>83</v>
      </c>
      <c r="AP521" s="148" t="s">
        <v>83</v>
      </c>
      <c r="AQ521" s="148" t="s">
        <v>83</v>
      </c>
      <c r="AR521" s="148" t="s">
        <v>83</v>
      </c>
      <c r="AS521">
        <v>0</v>
      </c>
      <c r="AT521" s="148" t="s">
        <v>83</v>
      </c>
      <c r="AU521" s="148" t="s">
        <v>83</v>
      </c>
      <c r="AV521">
        <v>0</v>
      </c>
      <c r="AW521">
        <v>0</v>
      </c>
      <c r="AX521" s="148" t="s">
        <v>83</v>
      </c>
    </row>
    <row r="522" spans="1:50" x14ac:dyDescent="0.15">
      <c r="A522">
        <v>1</v>
      </c>
      <c r="B522">
        <v>15</v>
      </c>
      <c r="C522">
        <v>6</v>
      </c>
      <c r="D522">
        <v>3</v>
      </c>
      <c r="E522">
        <v>0</v>
      </c>
      <c r="F522" s="148" t="s">
        <v>83</v>
      </c>
      <c r="G522" s="148" t="s">
        <v>83</v>
      </c>
      <c r="H522">
        <v>360</v>
      </c>
      <c r="I522">
        <v>0</v>
      </c>
      <c r="J522">
        <v>0</v>
      </c>
      <c r="K522">
        <v>0</v>
      </c>
      <c r="L522">
        <v>0</v>
      </c>
      <c r="M522" s="148" t="s">
        <v>83</v>
      </c>
      <c r="N522" s="148" t="s">
        <v>83</v>
      </c>
      <c r="O522" s="148" t="s">
        <v>83</v>
      </c>
      <c r="P522" s="148" t="s">
        <v>83</v>
      </c>
      <c r="Q522" s="148" t="s">
        <v>83</v>
      </c>
      <c r="R522" s="148" t="s">
        <v>712</v>
      </c>
      <c r="S522" s="148" t="s">
        <v>83</v>
      </c>
      <c r="T522">
        <v>0</v>
      </c>
      <c r="U522" s="148" t="s">
        <v>83</v>
      </c>
      <c r="V522" s="148" t="s">
        <v>83</v>
      </c>
      <c r="W522" s="148" t="s">
        <v>83</v>
      </c>
      <c r="X522">
        <v>4</v>
      </c>
      <c r="Y522">
        <v>4</v>
      </c>
      <c r="Z522" s="148" t="s">
        <v>83</v>
      </c>
      <c r="AA522" s="148" t="s">
        <v>83</v>
      </c>
      <c r="AB522" s="148" t="s">
        <v>83</v>
      </c>
      <c r="AC522" s="148" t="s">
        <v>83</v>
      </c>
      <c r="AD522" s="148" t="s">
        <v>83</v>
      </c>
      <c r="AE522">
        <v>0</v>
      </c>
      <c r="AF522" s="148" t="s">
        <v>83</v>
      </c>
      <c r="AG522">
        <v>0</v>
      </c>
      <c r="AH522" s="148" t="s">
        <v>83</v>
      </c>
      <c r="AI522" s="148" t="s">
        <v>83</v>
      </c>
      <c r="AJ522" s="148" t="s">
        <v>83</v>
      </c>
      <c r="AK522" s="148" t="s">
        <v>83</v>
      </c>
      <c r="AL522" s="148" t="s">
        <v>83</v>
      </c>
      <c r="AM522" s="148" t="s">
        <v>83</v>
      </c>
      <c r="AN522" s="148" t="s">
        <v>83</v>
      </c>
      <c r="AO522" s="148" t="s">
        <v>83</v>
      </c>
      <c r="AP522" s="148" t="s">
        <v>83</v>
      </c>
      <c r="AQ522" s="148" t="s">
        <v>83</v>
      </c>
      <c r="AR522" s="148" t="s">
        <v>83</v>
      </c>
      <c r="AS522">
        <v>0</v>
      </c>
      <c r="AT522" s="148" t="s">
        <v>83</v>
      </c>
      <c r="AU522" s="148" t="s">
        <v>83</v>
      </c>
      <c r="AV522">
        <v>0</v>
      </c>
      <c r="AW522">
        <v>0</v>
      </c>
      <c r="AX522" s="148" t="s">
        <v>83</v>
      </c>
    </row>
    <row r="523" spans="1:50" x14ac:dyDescent="0.15">
      <c r="A523">
        <v>1</v>
      </c>
      <c r="B523">
        <v>15</v>
      </c>
      <c r="C523">
        <v>6</v>
      </c>
      <c r="D523">
        <v>4</v>
      </c>
      <c r="E523">
        <v>0</v>
      </c>
      <c r="F523" s="148" t="s">
        <v>83</v>
      </c>
      <c r="G523" s="148" t="s">
        <v>83</v>
      </c>
      <c r="H523">
        <v>327</v>
      </c>
      <c r="I523">
        <v>0</v>
      </c>
      <c r="J523">
        <v>0</v>
      </c>
      <c r="K523">
        <v>0</v>
      </c>
      <c r="L523">
        <v>0</v>
      </c>
      <c r="M523" s="148" t="s">
        <v>83</v>
      </c>
      <c r="N523" s="148" t="s">
        <v>83</v>
      </c>
      <c r="O523" s="148" t="s">
        <v>83</v>
      </c>
      <c r="P523" s="148" t="s">
        <v>83</v>
      </c>
      <c r="Q523" s="148" t="s">
        <v>83</v>
      </c>
      <c r="R523" s="148" t="s">
        <v>713</v>
      </c>
      <c r="S523" s="148" t="s">
        <v>83</v>
      </c>
      <c r="T523">
        <v>0</v>
      </c>
      <c r="U523" s="148" t="s">
        <v>83</v>
      </c>
      <c r="V523" s="148" t="s">
        <v>83</v>
      </c>
      <c r="W523" s="148" t="s">
        <v>83</v>
      </c>
      <c r="X523">
        <v>6</v>
      </c>
      <c r="Y523">
        <v>6</v>
      </c>
      <c r="Z523" s="148" t="s">
        <v>83</v>
      </c>
      <c r="AA523" s="148" t="s">
        <v>83</v>
      </c>
      <c r="AB523" s="148" t="s">
        <v>83</v>
      </c>
      <c r="AC523" s="148" t="s">
        <v>83</v>
      </c>
      <c r="AD523" s="148" t="s">
        <v>83</v>
      </c>
      <c r="AE523">
        <v>0</v>
      </c>
      <c r="AF523" s="148" t="s">
        <v>83</v>
      </c>
      <c r="AG523">
        <v>0</v>
      </c>
      <c r="AH523" s="148" t="s">
        <v>83</v>
      </c>
      <c r="AI523" s="148" t="s">
        <v>83</v>
      </c>
      <c r="AJ523" s="148" t="s">
        <v>83</v>
      </c>
      <c r="AK523" s="148" t="s">
        <v>83</v>
      </c>
      <c r="AL523" s="148" t="s">
        <v>83</v>
      </c>
      <c r="AM523" s="148" t="s">
        <v>83</v>
      </c>
      <c r="AN523" s="148" t="s">
        <v>83</v>
      </c>
      <c r="AO523" s="148" t="s">
        <v>83</v>
      </c>
      <c r="AP523" s="148" t="s">
        <v>83</v>
      </c>
      <c r="AQ523" s="148" t="s">
        <v>83</v>
      </c>
      <c r="AR523" s="148" t="s">
        <v>83</v>
      </c>
      <c r="AS523">
        <v>0</v>
      </c>
      <c r="AT523" s="148" t="s">
        <v>83</v>
      </c>
      <c r="AU523" s="148" t="s">
        <v>83</v>
      </c>
      <c r="AV523">
        <v>0</v>
      </c>
      <c r="AW523">
        <v>0</v>
      </c>
      <c r="AX523" s="148" t="s">
        <v>83</v>
      </c>
    </row>
    <row r="524" spans="1:50" x14ac:dyDescent="0.15">
      <c r="A524">
        <v>1</v>
      </c>
      <c r="B524">
        <v>15</v>
      </c>
      <c r="C524">
        <v>6</v>
      </c>
      <c r="D524">
        <v>5</v>
      </c>
      <c r="E524">
        <v>0</v>
      </c>
      <c r="F524" s="148" t="s">
        <v>83</v>
      </c>
      <c r="G524" s="148" t="s">
        <v>83</v>
      </c>
      <c r="H524">
        <v>256</v>
      </c>
      <c r="I524">
        <v>0</v>
      </c>
      <c r="J524">
        <v>0</v>
      </c>
      <c r="K524">
        <v>0</v>
      </c>
      <c r="L524">
        <v>0</v>
      </c>
      <c r="M524" s="148" t="s">
        <v>83</v>
      </c>
      <c r="N524" s="148" t="s">
        <v>83</v>
      </c>
      <c r="O524" s="148" t="s">
        <v>83</v>
      </c>
      <c r="P524" s="148" t="s">
        <v>83</v>
      </c>
      <c r="Q524" s="148" t="s">
        <v>83</v>
      </c>
      <c r="R524" s="148" t="s">
        <v>990</v>
      </c>
      <c r="S524" s="148" t="s">
        <v>83</v>
      </c>
      <c r="T524">
        <v>0</v>
      </c>
      <c r="U524" s="148" t="s">
        <v>83</v>
      </c>
      <c r="V524" s="148" t="s">
        <v>83</v>
      </c>
      <c r="W524" s="148" t="s">
        <v>83</v>
      </c>
      <c r="X524">
        <v>5</v>
      </c>
      <c r="Y524">
        <v>5</v>
      </c>
      <c r="Z524" s="148" t="s">
        <v>83</v>
      </c>
      <c r="AA524" s="148" t="s">
        <v>83</v>
      </c>
      <c r="AB524" s="148" t="s">
        <v>83</v>
      </c>
      <c r="AC524" s="148" t="s">
        <v>83</v>
      </c>
      <c r="AD524" s="148" t="s">
        <v>83</v>
      </c>
      <c r="AE524">
        <v>0</v>
      </c>
      <c r="AF524" s="148" t="s">
        <v>83</v>
      </c>
      <c r="AG524">
        <v>0</v>
      </c>
      <c r="AH524" s="148" t="s">
        <v>83</v>
      </c>
      <c r="AI524" s="148" t="s">
        <v>83</v>
      </c>
      <c r="AJ524" s="148" t="s">
        <v>83</v>
      </c>
      <c r="AK524" s="148" t="s">
        <v>83</v>
      </c>
      <c r="AL524" s="148" t="s">
        <v>83</v>
      </c>
      <c r="AM524" s="148" t="s">
        <v>83</v>
      </c>
      <c r="AN524" s="148" t="s">
        <v>83</v>
      </c>
      <c r="AO524" s="148" t="s">
        <v>83</v>
      </c>
      <c r="AP524" s="148" t="s">
        <v>83</v>
      </c>
      <c r="AQ524" s="148" t="s">
        <v>83</v>
      </c>
      <c r="AR524" s="148" t="s">
        <v>83</v>
      </c>
      <c r="AS524">
        <v>0</v>
      </c>
      <c r="AT524" s="148" t="s">
        <v>83</v>
      </c>
      <c r="AU524" s="148" t="s">
        <v>83</v>
      </c>
      <c r="AV524">
        <v>0</v>
      </c>
      <c r="AW524">
        <v>0</v>
      </c>
      <c r="AX524" s="148" t="s">
        <v>83</v>
      </c>
    </row>
    <row r="525" spans="1:50" x14ac:dyDescent="0.15">
      <c r="A525">
        <v>1</v>
      </c>
      <c r="B525">
        <v>15</v>
      </c>
      <c r="C525">
        <v>6</v>
      </c>
      <c r="D525">
        <v>6</v>
      </c>
      <c r="E525">
        <v>0</v>
      </c>
      <c r="F525" s="148" t="s">
        <v>83</v>
      </c>
      <c r="G525" s="148" t="s">
        <v>83</v>
      </c>
      <c r="H525">
        <v>334</v>
      </c>
      <c r="I525">
        <v>0</v>
      </c>
      <c r="J525">
        <v>0</v>
      </c>
      <c r="K525">
        <v>0</v>
      </c>
      <c r="L525">
        <v>0</v>
      </c>
      <c r="M525" s="148" t="s">
        <v>83</v>
      </c>
      <c r="N525" s="148" t="s">
        <v>83</v>
      </c>
      <c r="O525" s="148" t="s">
        <v>83</v>
      </c>
      <c r="P525" s="148" t="s">
        <v>83</v>
      </c>
      <c r="Q525" s="148" t="s">
        <v>83</v>
      </c>
      <c r="R525" s="148" t="s">
        <v>645</v>
      </c>
      <c r="S525" s="148" t="s">
        <v>83</v>
      </c>
      <c r="T525">
        <v>0</v>
      </c>
      <c r="U525" s="148" t="s">
        <v>83</v>
      </c>
      <c r="V525" s="148" t="s">
        <v>83</v>
      </c>
      <c r="W525" s="148" t="s">
        <v>83</v>
      </c>
      <c r="X525">
        <v>6</v>
      </c>
      <c r="Y525">
        <v>6</v>
      </c>
      <c r="Z525" s="148" t="s">
        <v>83</v>
      </c>
      <c r="AA525" s="148" t="s">
        <v>83</v>
      </c>
      <c r="AB525" s="148" t="s">
        <v>83</v>
      </c>
      <c r="AC525" s="148" t="s">
        <v>83</v>
      </c>
      <c r="AD525" s="148" t="s">
        <v>83</v>
      </c>
      <c r="AE525">
        <v>0</v>
      </c>
      <c r="AF525" s="148" t="s">
        <v>83</v>
      </c>
      <c r="AG525">
        <v>0</v>
      </c>
      <c r="AH525" s="148" t="s">
        <v>83</v>
      </c>
      <c r="AI525" s="148" t="s">
        <v>83</v>
      </c>
      <c r="AJ525" s="148" t="s">
        <v>83</v>
      </c>
      <c r="AK525" s="148" t="s">
        <v>83</v>
      </c>
      <c r="AL525" s="148" t="s">
        <v>83</v>
      </c>
      <c r="AM525" s="148" t="s">
        <v>83</v>
      </c>
      <c r="AN525" s="148" t="s">
        <v>83</v>
      </c>
      <c r="AO525" s="148" t="s">
        <v>83</v>
      </c>
      <c r="AP525" s="148" t="s">
        <v>83</v>
      </c>
      <c r="AQ525" s="148" t="s">
        <v>83</v>
      </c>
      <c r="AR525" s="148" t="s">
        <v>83</v>
      </c>
      <c r="AS525">
        <v>0</v>
      </c>
      <c r="AT525" s="148" t="s">
        <v>83</v>
      </c>
      <c r="AU525" s="148" t="s">
        <v>83</v>
      </c>
      <c r="AV525">
        <v>0</v>
      </c>
      <c r="AW525">
        <v>0</v>
      </c>
      <c r="AX525" s="148" t="s">
        <v>83</v>
      </c>
    </row>
    <row r="526" spans="1:50" x14ac:dyDescent="0.15">
      <c r="A526">
        <v>1</v>
      </c>
      <c r="B526">
        <v>15</v>
      </c>
      <c r="C526">
        <v>6</v>
      </c>
      <c r="D526">
        <v>7</v>
      </c>
      <c r="E526">
        <v>0</v>
      </c>
      <c r="F526" s="148" t="s">
        <v>83</v>
      </c>
      <c r="G526" s="148" t="s">
        <v>83</v>
      </c>
      <c r="H526">
        <v>205</v>
      </c>
      <c r="I526">
        <v>0</v>
      </c>
      <c r="J526">
        <v>0</v>
      </c>
      <c r="K526">
        <v>0</v>
      </c>
      <c r="L526">
        <v>0</v>
      </c>
      <c r="M526" s="148" t="s">
        <v>83</v>
      </c>
      <c r="N526" s="148" t="s">
        <v>83</v>
      </c>
      <c r="O526" s="148" t="s">
        <v>83</v>
      </c>
      <c r="P526" s="148" t="s">
        <v>83</v>
      </c>
      <c r="Q526" s="148" t="s">
        <v>83</v>
      </c>
      <c r="R526" s="148" t="s">
        <v>881</v>
      </c>
      <c r="S526" s="148" t="s">
        <v>83</v>
      </c>
      <c r="T526">
        <v>0</v>
      </c>
      <c r="U526" s="148" t="s">
        <v>83</v>
      </c>
      <c r="V526" s="148" t="s">
        <v>83</v>
      </c>
      <c r="W526" s="148" t="s">
        <v>83</v>
      </c>
      <c r="X526">
        <v>5</v>
      </c>
      <c r="Y526">
        <v>5</v>
      </c>
      <c r="Z526" s="148" t="s">
        <v>83</v>
      </c>
      <c r="AA526" s="148" t="s">
        <v>83</v>
      </c>
      <c r="AB526" s="148" t="s">
        <v>83</v>
      </c>
      <c r="AC526" s="148" t="s">
        <v>83</v>
      </c>
      <c r="AD526" s="148" t="s">
        <v>83</v>
      </c>
      <c r="AE526">
        <v>0</v>
      </c>
      <c r="AF526" s="148" t="s">
        <v>83</v>
      </c>
      <c r="AG526">
        <v>0</v>
      </c>
      <c r="AH526" s="148" t="s">
        <v>83</v>
      </c>
      <c r="AI526" s="148" t="s">
        <v>83</v>
      </c>
      <c r="AJ526" s="148" t="s">
        <v>83</v>
      </c>
      <c r="AK526" s="148" t="s">
        <v>83</v>
      </c>
      <c r="AL526" s="148" t="s">
        <v>83</v>
      </c>
      <c r="AM526" s="148" t="s">
        <v>83</v>
      </c>
      <c r="AN526" s="148" t="s">
        <v>83</v>
      </c>
      <c r="AO526" s="148" t="s">
        <v>83</v>
      </c>
      <c r="AP526" s="148" t="s">
        <v>83</v>
      </c>
      <c r="AQ526" s="148" t="s">
        <v>83</v>
      </c>
      <c r="AR526" s="148" t="s">
        <v>83</v>
      </c>
      <c r="AS526">
        <v>0</v>
      </c>
      <c r="AT526" s="148" t="s">
        <v>83</v>
      </c>
      <c r="AU526" s="148" t="s">
        <v>83</v>
      </c>
      <c r="AV526">
        <v>0</v>
      </c>
      <c r="AW526">
        <v>0</v>
      </c>
      <c r="AX526" s="148" t="s">
        <v>83</v>
      </c>
    </row>
    <row r="527" spans="1:50" x14ac:dyDescent="0.15">
      <c r="A527">
        <v>1</v>
      </c>
      <c r="B527">
        <v>15</v>
      </c>
      <c r="C527">
        <v>7</v>
      </c>
      <c r="D527">
        <v>1</v>
      </c>
      <c r="E527">
        <v>0</v>
      </c>
      <c r="F527" s="148" t="s">
        <v>83</v>
      </c>
      <c r="G527" s="148" t="s">
        <v>83</v>
      </c>
      <c r="H527">
        <v>299</v>
      </c>
      <c r="I527">
        <v>0</v>
      </c>
      <c r="J527">
        <v>0</v>
      </c>
      <c r="K527">
        <v>0</v>
      </c>
      <c r="L527">
        <v>0</v>
      </c>
      <c r="M527" s="148" t="s">
        <v>83</v>
      </c>
      <c r="N527" s="148" t="s">
        <v>83</v>
      </c>
      <c r="O527" s="148" t="s">
        <v>83</v>
      </c>
      <c r="P527" s="148" t="s">
        <v>83</v>
      </c>
      <c r="Q527" s="148" t="s">
        <v>83</v>
      </c>
      <c r="R527" s="148" t="s">
        <v>713</v>
      </c>
      <c r="S527" s="148" t="s">
        <v>83</v>
      </c>
      <c r="T527">
        <v>0</v>
      </c>
      <c r="U527" s="148" t="s">
        <v>83</v>
      </c>
      <c r="V527" s="148" t="s">
        <v>83</v>
      </c>
      <c r="W527" s="148" t="s">
        <v>83</v>
      </c>
      <c r="X527">
        <v>3</v>
      </c>
      <c r="Y527">
        <v>3</v>
      </c>
      <c r="Z527" s="148" t="s">
        <v>83</v>
      </c>
      <c r="AA527" s="148" t="s">
        <v>83</v>
      </c>
      <c r="AB527" s="148" t="s">
        <v>83</v>
      </c>
      <c r="AC527" s="148" t="s">
        <v>83</v>
      </c>
      <c r="AD527" s="148" t="s">
        <v>83</v>
      </c>
      <c r="AE527">
        <v>0</v>
      </c>
      <c r="AF527" s="148" t="s">
        <v>83</v>
      </c>
      <c r="AG527">
        <v>0</v>
      </c>
      <c r="AH527" s="148" t="s">
        <v>83</v>
      </c>
      <c r="AI527" s="148" t="s">
        <v>83</v>
      </c>
      <c r="AJ527" s="148" t="s">
        <v>83</v>
      </c>
      <c r="AK527" s="148" t="s">
        <v>83</v>
      </c>
      <c r="AL527" s="148" t="s">
        <v>83</v>
      </c>
      <c r="AM527" s="148" t="s">
        <v>83</v>
      </c>
      <c r="AN527" s="148" t="s">
        <v>83</v>
      </c>
      <c r="AO527" s="148" t="s">
        <v>83</v>
      </c>
      <c r="AP527" s="148" t="s">
        <v>83</v>
      </c>
      <c r="AQ527" s="148" t="s">
        <v>83</v>
      </c>
      <c r="AR527" s="148" t="s">
        <v>83</v>
      </c>
      <c r="AS527">
        <v>0</v>
      </c>
      <c r="AT527" s="148" t="s">
        <v>83</v>
      </c>
      <c r="AU527" s="148" t="s">
        <v>83</v>
      </c>
      <c r="AV527">
        <v>0</v>
      </c>
      <c r="AW527">
        <v>0</v>
      </c>
      <c r="AX527" s="148" t="s">
        <v>83</v>
      </c>
    </row>
    <row r="528" spans="1:50" x14ac:dyDescent="0.15">
      <c r="A528">
        <v>1</v>
      </c>
      <c r="B528">
        <v>15</v>
      </c>
      <c r="C528">
        <v>7</v>
      </c>
      <c r="D528">
        <v>2</v>
      </c>
      <c r="E528">
        <v>0</v>
      </c>
      <c r="F528" s="148" t="s">
        <v>83</v>
      </c>
      <c r="G528" s="148" t="s">
        <v>83</v>
      </c>
      <c r="H528">
        <v>247</v>
      </c>
      <c r="I528">
        <v>0</v>
      </c>
      <c r="J528">
        <v>0</v>
      </c>
      <c r="K528">
        <v>0</v>
      </c>
      <c r="L528">
        <v>0</v>
      </c>
      <c r="M528" s="148" t="s">
        <v>83</v>
      </c>
      <c r="N528" s="148" t="s">
        <v>83</v>
      </c>
      <c r="O528" s="148" t="s">
        <v>83</v>
      </c>
      <c r="P528" s="148" t="s">
        <v>83</v>
      </c>
      <c r="Q528" s="148" t="s">
        <v>83</v>
      </c>
      <c r="R528" s="148" t="s">
        <v>991</v>
      </c>
      <c r="S528" s="148" t="s">
        <v>83</v>
      </c>
      <c r="T528">
        <v>0</v>
      </c>
      <c r="U528" s="148" t="s">
        <v>83</v>
      </c>
      <c r="V528" s="148" t="s">
        <v>83</v>
      </c>
      <c r="W528" s="148" t="s">
        <v>83</v>
      </c>
      <c r="X528">
        <v>6</v>
      </c>
      <c r="Y528">
        <v>6</v>
      </c>
      <c r="Z528" s="148" t="s">
        <v>83</v>
      </c>
      <c r="AA528" s="148" t="s">
        <v>83</v>
      </c>
      <c r="AB528" s="148" t="s">
        <v>83</v>
      </c>
      <c r="AC528" s="148" t="s">
        <v>83</v>
      </c>
      <c r="AD528" s="148" t="s">
        <v>83</v>
      </c>
      <c r="AE528">
        <v>0</v>
      </c>
      <c r="AF528" s="148" t="s">
        <v>83</v>
      </c>
      <c r="AG528">
        <v>0</v>
      </c>
      <c r="AH528" s="148" t="s">
        <v>83</v>
      </c>
      <c r="AI528" s="148" t="s">
        <v>83</v>
      </c>
      <c r="AJ528" s="148" t="s">
        <v>83</v>
      </c>
      <c r="AK528" s="148" t="s">
        <v>83</v>
      </c>
      <c r="AL528" s="148" t="s">
        <v>83</v>
      </c>
      <c r="AM528" s="148" t="s">
        <v>83</v>
      </c>
      <c r="AN528" s="148" t="s">
        <v>83</v>
      </c>
      <c r="AO528" s="148" t="s">
        <v>83</v>
      </c>
      <c r="AP528" s="148" t="s">
        <v>83</v>
      </c>
      <c r="AQ528" s="148" t="s">
        <v>83</v>
      </c>
      <c r="AR528" s="148" t="s">
        <v>83</v>
      </c>
      <c r="AS528">
        <v>0</v>
      </c>
      <c r="AT528" s="148" t="s">
        <v>83</v>
      </c>
      <c r="AU528" s="148" t="s">
        <v>83</v>
      </c>
      <c r="AV528">
        <v>0</v>
      </c>
      <c r="AW528">
        <v>0</v>
      </c>
      <c r="AX528" s="148" t="s">
        <v>83</v>
      </c>
    </row>
    <row r="529" spans="1:50" x14ac:dyDescent="0.15">
      <c r="A529">
        <v>1</v>
      </c>
      <c r="B529">
        <v>15</v>
      </c>
      <c r="C529">
        <v>7</v>
      </c>
      <c r="D529">
        <v>3</v>
      </c>
      <c r="E529">
        <v>0</v>
      </c>
      <c r="F529" s="148" t="s">
        <v>83</v>
      </c>
      <c r="G529" s="148" t="s">
        <v>83</v>
      </c>
      <c r="H529">
        <v>248</v>
      </c>
      <c r="I529">
        <v>0</v>
      </c>
      <c r="J529">
        <v>0</v>
      </c>
      <c r="K529">
        <v>0</v>
      </c>
      <c r="L529">
        <v>0</v>
      </c>
      <c r="M529" s="148" t="s">
        <v>83</v>
      </c>
      <c r="N529" s="148" t="s">
        <v>83</v>
      </c>
      <c r="O529" s="148" t="s">
        <v>83</v>
      </c>
      <c r="P529" s="148" t="s">
        <v>83</v>
      </c>
      <c r="Q529" s="148" t="s">
        <v>83</v>
      </c>
      <c r="R529" s="148" t="s">
        <v>716</v>
      </c>
      <c r="S529" s="148" t="s">
        <v>83</v>
      </c>
      <c r="T529">
        <v>0</v>
      </c>
      <c r="U529" s="148" t="s">
        <v>83</v>
      </c>
      <c r="V529" s="148" t="s">
        <v>83</v>
      </c>
      <c r="W529" s="148" t="s">
        <v>83</v>
      </c>
      <c r="X529">
        <v>6</v>
      </c>
      <c r="Y529">
        <v>6</v>
      </c>
      <c r="Z529" s="148" t="s">
        <v>83</v>
      </c>
      <c r="AA529" s="148" t="s">
        <v>83</v>
      </c>
      <c r="AB529" s="148" t="s">
        <v>83</v>
      </c>
      <c r="AC529" s="148" t="s">
        <v>83</v>
      </c>
      <c r="AD529" s="148" t="s">
        <v>83</v>
      </c>
      <c r="AE529">
        <v>0</v>
      </c>
      <c r="AF529" s="148" t="s">
        <v>83</v>
      </c>
      <c r="AG529">
        <v>0</v>
      </c>
      <c r="AH529" s="148" t="s">
        <v>83</v>
      </c>
      <c r="AI529" s="148" t="s">
        <v>83</v>
      </c>
      <c r="AJ529" s="148" t="s">
        <v>83</v>
      </c>
      <c r="AK529" s="148" t="s">
        <v>83</v>
      </c>
      <c r="AL529" s="148" t="s">
        <v>83</v>
      </c>
      <c r="AM529" s="148" t="s">
        <v>83</v>
      </c>
      <c r="AN529" s="148" t="s">
        <v>83</v>
      </c>
      <c r="AO529" s="148" t="s">
        <v>83</v>
      </c>
      <c r="AP529" s="148" t="s">
        <v>83</v>
      </c>
      <c r="AQ529" s="148" t="s">
        <v>83</v>
      </c>
      <c r="AR529" s="148" t="s">
        <v>83</v>
      </c>
      <c r="AS529">
        <v>0</v>
      </c>
      <c r="AT529" s="148" t="s">
        <v>83</v>
      </c>
      <c r="AU529" s="148" t="s">
        <v>83</v>
      </c>
      <c r="AV529">
        <v>0</v>
      </c>
      <c r="AW529">
        <v>0</v>
      </c>
      <c r="AX529" s="148" t="s">
        <v>83</v>
      </c>
    </row>
    <row r="530" spans="1:50" x14ac:dyDescent="0.15">
      <c r="A530">
        <v>1</v>
      </c>
      <c r="B530">
        <v>15</v>
      </c>
      <c r="C530">
        <v>7</v>
      </c>
      <c r="D530">
        <v>4</v>
      </c>
      <c r="E530">
        <v>0</v>
      </c>
      <c r="F530" s="148" t="s">
        <v>83</v>
      </c>
      <c r="G530" s="148" t="s">
        <v>83</v>
      </c>
      <c r="H530">
        <v>356</v>
      </c>
      <c r="I530">
        <v>0</v>
      </c>
      <c r="J530">
        <v>0</v>
      </c>
      <c r="K530">
        <v>0</v>
      </c>
      <c r="L530">
        <v>0</v>
      </c>
      <c r="M530" s="148" t="s">
        <v>83</v>
      </c>
      <c r="N530" s="148" t="s">
        <v>83</v>
      </c>
      <c r="O530" s="148" t="s">
        <v>83</v>
      </c>
      <c r="P530" s="148" t="s">
        <v>83</v>
      </c>
      <c r="Q530" s="148" t="s">
        <v>83</v>
      </c>
      <c r="R530" s="148" t="s">
        <v>992</v>
      </c>
      <c r="S530" s="148" t="s">
        <v>83</v>
      </c>
      <c r="T530">
        <v>0</v>
      </c>
      <c r="U530" s="148" t="s">
        <v>83</v>
      </c>
      <c r="V530" s="148" t="s">
        <v>83</v>
      </c>
      <c r="W530" s="148" t="s">
        <v>83</v>
      </c>
      <c r="X530">
        <v>8</v>
      </c>
      <c r="Y530">
        <v>8</v>
      </c>
      <c r="Z530" s="148" t="s">
        <v>83</v>
      </c>
      <c r="AA530" s="148" t="s">
        <v>83</v>
      </c>
      <c r="AB530" s="148" t="s">
        <v>83</v>
      </c>
      <c r="AC530" s="148" t="s">
        <v>83</v>
      </c>
      <c r="AD530" s="148" t="s">
        <v>83</v>
      </c>
      <c r="AE530">
        <v>0</v>
      </c>
      <c r="AF530" s="148" t="s">
        <v>83</v>
      </c>
      <c r="AG530">
        <v>0</v>
      </c>
      <c r="AH530" s="148" t="s">
        <v>83</v>
      </c>
      <c r="AI530" s="148" t="s">
        <v>83</v>
      </c>
      <c r="AJ530" s="148" t="s">
        <v>83</v>
      </c>
      <c r="AK530" s="148" t="s">
        <v>83</v>
      </c>
      <c r="AL530" s="148" t="s">
        <v>83</v>
      </c>
      <c r="AM530" s="148" t="s">
        <v>83</v>
      </c>
      <c r="AN530" s="148" t="s">
        <v>83</v>
      </c>
      <c r="AO530" s="148" t="s">
        <v>83</v>
      </c>
      <c r="AP530" s="148" t="s">
        <v>83</v>
      </c>
      <c r="AQ530" s="148" t="s">
        <v>83</v>
      </c>
      <c r="AR530" s="148" t="s">
        <v>83</v>
      </c>
      <c r="AS530">
        <v>0</v>
      </c>
      <c r="AT530" s="148" t="s">
        <v>83</v>
      </c>
      <c r="AU530" s="148" t="s">
        <v>83</v>
      </c>
      <c r="AV530">
        <v>0</v>
      </c>
      <c r="AW530">
        <v>0</v>
      </c>
      <c r="AX530" s="148" t="s">
        <v>83</v>
      </c>
    </row>
    <row r="531" spans="1:50" x14ac:dyDescent="0.15">
      <c r="A531">
        <v>1</v>
      </c>
      <c r="B531">
        <v>15</v>
      </c>
      <c r="C531">
        <v>7</v>
      </c>
      <c r="D531">
        <v>5</v>
      </c>
      <c r="E531">
        <v>0</v>
      </c>
      <c r="F531" s="148" t="s">
        <v>83</v>
      </c>
      <c r="G531" s="148" t="s">
        <v>83</v>
      </c>
      <c r="H531">
        <v>343</v>
      </c>
      <c r="I531">
        <v>0</v>
      </c>
      <c r="J531">
        <v>0</v>
      </c>
      <c r="K531">
        <v>0</v>
      </c>
      <c r="L531">
        <v>0</v>
      </c>
      <c r="M531" s="148" t="s">
        <v>83</v>
      </c>
      <c r="N531" s="148" t="s">
        <v>83</v>
      </c>
      <c r="O531" s="148" t="s">
        <v>83</v>
      </c>
      <c r="P531" s="148" t="s">
        <v>83</v>
      </c>
      <c r="Q531" s="148" t="s">
        <v>83</v>
      </c>
      <c r="R531" s="148" t="s">
        <v>993</v>
      </c>
      <c r="S531" s="148" t="s">
        <v>83</v>
      </c>
      <c r="T531">
        <v>0</v>
      </c>
      <c r="U531" s="148" t="s">
        <v>83</v>
      </c>
      <c r="V531" s="148" t="s">
        <v>83</v>
      </c>
      <c r="W531" s="148" t="s">
        <v>83</v>
      </c>
      <c r="X531">
        <v>4</v>
      </c>
      <c r="Y531">
        <v>4</v>
      </c>
      <c r="Z531" s="148" t="s">
        <v>83</v>
      </c>
      <c r="AA531" s="148" t="s">
        <v>83</v>
      </c>
      <c r="AB531" s="148" t="s">
        <v>83</v>
      </c>
      <c r="AC531" s="148" t="s">
        <v>83</v>
      </c>
      <c r="AD531" s="148" t="s">
        <v>83</v>
      </c>
      <c r="AE531">
        <v>0</v>
      </c>
      <c r="AF531" s="148" t="s">
        <v>83</v>
      </c>
      <c r="AG531">
        <v>0</v>
      </c>
      <c r="AH531" s="148" t="s">
        <v>83</v>
      </c>
      <c r="AI531" s="148" t="s">
        <v>83</v>
      </c>
      <c r="AJ531" s="148" t="s">
        <v>83</v>
      </c>
      <c r="AK531" s="148" t="s">
        <v>83</v>
      </c>
      <c r="AL531" s="148" t="s">
        <v>83</v>
      </c>
      <c r="AM531" s="148" t="s">
        <v>83</v>
      </c>
      <c r="AN531" s="148" t="s">
        <v>83</v>
      </c>
      <c r="AO531" s="148" t="s">
        <v>83</v>
      </c>
      <c r="AP531" s="148" t="s">
        <v>83</v>
      </c>
      <c r="AQ531" s="148" t="s">
        <v>83</v>
      </c>
      <c r="AR531" s="148" t="s">
        <v>83</v>
      </c>
      <c r="AS531">
        <v>0</v>
      </c>
      <c r="AT531" s="148" t="s">
        <v>83</v>
      </c>
      <c r="AU531" s="148" t="s">
        <v>83</v>
      </c>
      <c r="AV531">
        <v>0</v>
      </c>
      <c r="AW531">
        <v>0</v>
      </c>
      <c r="AX531" s="148" t="s">
        <v>83</v>
      </c>
    </row>
    <row r="532" spans="1:50" x14ac:dyDescent="0.15">
      <c r="A532">
        <v>1</v>
      </c>
      <c r="B532">
        <v>15</v>
      </c>
      <c r="C532">
        <v>7</v>
      </c>
      <c r="D532">
        <v>6</v>
      </c>
      <c r="E532">
        <v>0</v>
      </c>
      <c r="F532" s="148" t="s">
        <v>83</v>
      </c>
      <c r="G532" s="148" t="s">
        <v>83</v>
      </c>
      <c r="H532">
        <v>249</v>
      </c>
      <c r="I532">
        <v>0</v>
      </c>
      <c r="J532">
        <v>0</v>
      </c>
      <c r="K532">
        <v>0</v>
      </c>
      <c r="L532">
        <v>0</v>
      </c>
      <c r="M532" s="148" t="s">
        <v>83</v>
      </c>
      <c r="N532" s="148" t="s">
        <v>83</v>
      </c>
      <c r="O532" s="148" t="s">
        <v>83</v>
      </c>
      <c r="P532" s="148" t="s">
        <v>83</v>
      </c>
      <c r="Q532" s="148" t="s">
        <v>83</v>
      </c>
      <c r="R532" s="148" t="s">
        <v>506</v>
      </c>
      <c r="S532" s="148" t="s">
        <v>83</v>
      </c>
      <c r="T532">
        <v>0</v>
      </c>
      <c r="U532" s="148" t="s">
        <v>83</v>
      </c>
      <c r="V532" s="148" t="s">
        <v>83</v>
      </c>
      <c r="W532" s="148" t="s">
        <v>83</v>
      </c>
      <c r="X532">
        <v>6</v>
      </c>
      <c r="Y532">
        <v>6</v>
      </c>
      <c r="Z532" s="148" t="s">
        <v>83</v>
      </c>
      <c r="AA532" s="148" t="s">
        <v>83</v>
      </c>
      <c r="AB532" s="148" t="s">
        <v>83</v>
      </c>
      <c r="AC532" s="148" t="s">
        <v>83</v>
      </c>
      <c r="AD532" s="148" t="s">
        <v>83</v>
      </c>
      <c r="AE532">
        <v>0</v>
      </c>
      <c r="AF532" s="148" t="s">
        <v>83</v>
      </c>
      <c r="AG532">
        <v>0</v>
      </c>
      <c r="AH532" s="148" t="s">
        <v>83</v>
      </c>
      <c r="AI532" s="148" t="s">
        <v>83</v>
      </c>
      <c r="AJ532" s="148" t="s">
        <v>83</v>
      </c>
      <c r="AK532" s="148" t="s">
        <v>83</v>
      </c>
      <c r="AL532" s="148" t="s">
        <v>83</v>
      </c>
      <c r="AM532" s="148" t="s">
        <v>83</v>
      </c>
      <c r="AN532" s="148" t="s">
        <v>83</v>
      </c>
      <c r="AO532" s="148" t="s">
        <v>83</v>
      </c>
      <c r="AP532" s="148" t="s">
        <v>83</v>
      </c>
      <c r="AQ532" s="148" t="s">
        <v>83</v>
      </c>
      <c r="AR532" s="148" t="s">
        <v>83</v>
      </c>
      <c r="AS532">
        <v>0</v>
      </c>
      <c r="AT532" s="148" t="s">
        <v>83</v>
      </c>
      <c r="AU532" s="148" t="s">
        <v>83</v>
      </c>
      <c r="AV532">
        <v>0</v>
      </c>
      <c r="AW532">
        <v>0</v>
      </c>
      <c r="AX532" s="148" t="s">
        <v>83</v>
      </c>
    </row>
    <row r="533" spans="1:50" x14ac:dyDescent="0.15">
      <c r="A533">
        <v>1</v>
      </c>
      <c r="B533">
        <v>15</v>
      </c>
      <c r="C533">
        <v>7</v>
      </c>
      <c r="D533">
        <v>7</v>
      </c>
      <c r="E533">
        <v>0</v>
      </c>
      <c r="F533" s="148" t="s">
        <v>83</v>
      </c>
      <c r="G533" s="148" t="s">
        <v>83</v>
      </c>
      <c r="H533">
        <v>357</v>
      </c>
      <c r="I533">
        <v>0</v>
      </c>
      <c r="J533">
        <v>0</v>
      </c>
      <c r="K533">
        <v>0</v>
      </c>
      <c r="L533">
        <v>0</v>
      </c>
      <c r="M533" s="148" t="s">
        <v>83</v>
      </c>
      <c r="N533" s="148" t="s">
        <v>83</v>
      </c>
      <c r="O533" s="148" t="s">
        <v>83</v>
      </c>
      <c r="P533" s="148" t="s">
        <v>83</v>
      </c>
      <c r="Q533" s="148" t="s">
        <v>83</v>
      </c>
      <c r="R533" s="148" t="s">
        <v>648</v>
      </c>
      <c r="S533" s="148" t="s">
        <v>83</v>
      </c>
      <c r="T533">
        <v>0</v>
      </c>
      <c r="U533" s="148" t="s">
        <v>83</v>
      </c>
      <c r="V533" s="148" t="s">
        <v>83</v>
      </c>
      <c r="W533" s="148" t="s">
        <v>83</v>
      </c>
      <c r="X533">
        <v>6</v>
      </c>
      <c r="Y533">
        <v>6</v>
      </c>
      <c r="Z533" s="148" t="s">
        <v>83</v>
      </c>
      <c r="AA533" s="148" t="s">
        <v>83</v>
      </c>
      <c r="AB533" s="148" t="s">
        <v>83</v>
      </c>
      <c r="AC533" s="148" t="s">
        <v>83</v>
      </c>
      <c r="AD533" s="148" t="s">
        <v>83</v>
      </c>
      <c r="AE533">
        <v>0</v>
      </c>
      <c r="AF533" s="148" t="s">
        <v>83</v>
      </c>
      <c r="AG533">
        <v>0</v>
      </c>
      <c r="AH533" s="148" t="s">
        <v>83</v>
      </c>
      <c r="AI533" s="148" t="s">
        <v>83</v>
      </c>
      <c r="AJ533" s="148" t="s">
        <v>83</v>
      </c>
      <c r="AK533" s="148" t="s">
        <v>83</v>
      </c>
      <c r="AL533" s="148" t="s">
        <v>83</v>
      </c>
      <c r="AM533" s="148" t="s">
        <v>83</v>
      </c>
      <c r="AN533" s="148" t="s">
        <v>83</v>
      </c>
      <c r="AO533" s="148" t="s">
        <v>83</v>
      </c>
      <c r="AP533" s="148" t="s">
        <v>83</v>
      </c>
      <c r="AQ533" s="148" t="s">
        <v>83</v>
      </c>
      <c r="AR533" s="148" t="s">
        <v>83</v>
      </c>
      <c r="AS533">
        <v>0</v>
      </c>
      <c r="AT533" s="148" t="s">
        <v>83</v>
      </c>
      <c r="AU533" s="148" t="s">
        <v>83</v>
      </c>
      <c r="AV533">
        <v>0</v>
      </c>
      <c r="AW533">
        <v>0</v>
      </c>
      <c r="AX533" s="148" t="s">
        <v>83</v>
      </c>
    </row>
    <row r="534" spans="1:50" x14ac:dyDescent="0.15">
      <c r="A534">
        <v>1</v>
      </c>
      <c r="B534">
        <v>16</v>
      </c>
      <c r="C534">
        <v>1</v>
      </c>
      <c r="D534">
        <v>1</v>
      </c>
      <c r="E534">
        <v>0</v>
      </c>
      <c r="F534" s="148" t="s">
        <v>83</v>
      </c>
      <c r="G534" s="148" t="s">
        <v>83</v>
      </c>
      <c r="H534">
        <v>0</v>
      </c>
      <c r="I534">
        <v>0</v>
      </c>
      <c r="J534">
        <v>0</v>
      </c>
      <c r="K534">
        <v>0</v>
      </c>
      <c r="L534">
        <v>0</v>
      </c>
      <c r="M534" s="148" t="s">
        <v>83</v>
      </c>
      <c r="N534" s="148" t="s">
        <v>83</v>
      </c>
      <c r="O534" s="148" t="s">
        <v>83</v>
      </c>
      <c r="P534" s="148" t="s">
        <v>83</v>
      </c>
      <c r="Q534" s="148" t="s">
        <v>83</v>
      </c>
      <c r="R534" s="148" t="s">
        <v>83</v>
      </c>
      <c r="S534" s="148" t="s">
        <v>83</v>
      </c>
      <c r="T534">
        <v>0</v>
      </c>
      <c r="U534" s="148" t="s">
        <v>83</v>
      </c>
      <c r="V534" s="148" t="s">
        <v>83</v>
      </c>
      <c r="W534" s="148" t="s">
        <v>83</v>
      </c>
      <c r="X534">
        <v>0</v>
      </c>
      <c r="Y534">
        <v>0</v>
      </c>
      <c r="Z534" s="148" t="s">
        <v>83</v>
      </c>
      <c r="AA534" s="148" t="s">
        <v>83</v>
      </c>
      <c r="AB534" s="148" t="s">
        <v>83</v>
      </c>
      <c r="AC534" s="148" t="s">
        <v>83</v>
      </c>
      <c r="AD534" s="148" t="s">
        <v>83</v>
      </c>
      <c r="AE534">
        <v>0</v>
      </c>
      <c r="AF534" s="148" t="s">
        <v>83</v>
      </c>
      <c r="AG534">
        <v>0</v>
      </c>
      <c r="AH534" s="148" t="s">
        <v>83</v>
      </c>
      <c r="AI534" s="148" t="s">
        <v>83</v>
      </c>
      <c r="AJ534" s="148" t="s">
        <v>83</v>
      </c>
      <c r="AK534" s="148" t="s">
        <v>83</v>
      </c>
      <c r="AL534" s="148" t="s">
        <v>83</v>
      </c>
      <c r="AM534" s="148" t="s">
        <v>83</v>
      </c>
      <c r="AN534" s="148" t="s">
        <v>83</v>
      </c>
      <c r="AO534" s="148" t="s">
        <v>83</v>
      </c>
      <c r="AP534" s="148" t="s">
        <v>83</v>
      </c>
      <c r="AQ534" s="148" t="s">
        <v>83</v>
      </c>
      <c r="AR534" s="148" t="s">
        <v>83</v>
      </c>
      <c r="AS534">
        <v>0</v>
      </c>
      <c r="AT534" s="148" t="s">
        <v>83</v>
      </c>
      <c r="AU534" s="148" t="s">
        <v>83</v>
      </c>
      <c r="AV534">
        <v>0</v>
      </c>
      <c r="AW534">
        <v>0</v>
      </c>
      <c r="AX534" s="148" t="s">
        <v>83</v>
      </c>
    </row>
    <row r="535" spans="1:50" x14ac:dyDescent="0.15">
      <c r="A535">
        <v>1</v>
      </c>
      <c r="B535">
        <v>16</v>
      </c>
      <c r="C535">
        <v>1</v>
      </c>
      <c r="D535">
        <v>2</v>
      </c>
      <c r="E535">
        <v>0</v>
      </c>
      <c r="F535" s="148" t="s">
        <v>83</v>
      </c>
      <c r="G535" s="148" t="s">
        <v>83</v>
      </c>
      <c r="H535">
        <v>182</v>
      </c>
      <c r="I535">
        <v>0</v>
      </c>
      <c r="J535">
        <v>0</v>
      </c>
      <c r="K535">
        <v>0</v>
      </c>
      <c r="L535">
        <v>0</v>
      </c>
      <c r="M535" s="148" t="s">
        <v>83</v>
      </c>
      <c r="N535" s="148" t="s">
        <v>83</v>
      </c>
      <c r="O535" s="148" t="s">
        <v>83</v>
      </c>
      <c r="P535" s="148" t="s">
        <v>83</v>
      </c>
      <c r="Q535" s="148" t="s">
        <v>83</v>
      </c>
      <c r="R535" s="148" t="s">
        <v>994</v>
      </c>
      <c r="S535" s="148" t="s">
        <v>83</v>
      </c>
      <c r="T535">
        <v>0</v>
      </c>
      <c r="U535" s="148" t="s">
        <v>83</v>
      </c>
      <c r="V535" s="148" t="s">
        <v>83</v>
      </c>
      <c r="W535" s="148" t="s">
        <v>83</v>
      </c>
      <c r="X535">
        <v>1</v>
      </c>
      <c r="Y535">
        <v>1</v>
      </c>
      <c r="Z535" s="148" t="s">
        <v>83</v>
      </c>
      <c r="AA535" s="148" t="s">
        <v>83</v>
      </c>
      <c r="AB535" s="148" t="s">
        <v>83</v>
      </c>
      <c r="AC535" s="148" t="s">
        <v>83</v>
      </c>
      <c r="AD535" s="148" t="s">
        <v>83</v>
      </c>
      <c r="AE535">
        <v>0</v>
      </c>
      <c r="AF535" s="148" t="s">
        <v>83</v>
      </c>
      <c r="AG535">
        <v>0</v>
      </c>
      <c r="AH535" s="148" t="s">
        <v>83</v>
      </c>
      <c r="AI535" s="148" t="s">
        <v>83</v>
      </c>
      <c r="AJ535" s="148" t="s">
        <v>83</v>
      </c>
      <c r="AK535" s="148" t="s">
        <v>83</v>
      </c>
      <c r="AL535" s="148" t="s">
        <v>83</v>
      </c>
      <c r="AM535" s="148" t="s">
        <v>83</v>
      </c>
      <c r="AN535" s="148" t="s">
        <v>83</v>
      </c>
      <c r="AO535" s="148" t="s">
        <v>83</v>
      </c>
      <c r="AP535" s="148" t="s">
        <v>83</v>
      </c>
      <c r="AQ535" s="148" t="s">
        <v>83</v>
      </c>
      <c r="AR535" s="148" t="s">
        <v>83</v>
      </c>
      <c r="AS535">
        <v>0</v>
      </c>
      <c r="AT535" s="148" t="s">
        <v>83</v>
      </c>
      <c r="AU535" s="148" t="s">
        <v>83</v>
      </c>
      <c r="AV535">
        <v>0</v>
      </c>
      <c r="AW535">
        <v>0</v>
      </c>
      <c r="AX535" s="148" t="s">
        <v>83</v>
      </c>
    </row>
    <row r="536" spans="1:50" x14ac:dyDescent="0.15">
      <c r="A536">
        <v>1</v>
      </c>
      <c r="B536">
        <v>16</v>
      </c>
      <c r="C536">
        <v>1</v>
      </c>
      <c r="D536">
        <v>3</v>
      </c>
      <c r="E536">
        <v>0</v>
      </c>
      <c r="F536" s="148" t="s">
        <v>83</v>
      </c>
      <c r="G536" s="148" t="s">
        <v>83</v>
      </c>
      <c r="H536">
        <v>145</v>
      </c>
      <c r="I536">
        <v>0</v>
      </c>
      <c r="J536">
        <v>0</v>
      </c>
      <c r="K536">
        <v>0</v>
      </c>
      <c r="L536">
        <v>0</v>
      </c>
      <c r="M536" s="148" t="s">
        <v>83</v>
      </c>
      <c r="N536" s="148" t="s">
        <v>83</v>
      </c>
      <c r="O536" s="148" t="s">
        <v>83</v>
      </c>
      <c r="P536" s="148" t="s">
        <v>83</v>
      </c>
      <c r="Q536" s="148" t="s">
        <v>83</v>
      </c>
      <c r="R536" s="148" t="s">
        <v>680</v>
      </c>
      <c r="S536" s="148" t="s">
        <v>83</v>
      </c>
      <c r="T536">
        <v>0</v>
      </c>
      <c r="U536" s="148" t="s">
        <v>83</v>
      </c>
      <c r="V536" s="148" t="s">
        <v>83</v>
      </c>
      <c r="W536" s="148" t="s">
        <v>83</v>
      </c>
      <c r="X536">
        <v>1</v>
      </c>
      <c r="Y536">
        <v>1</v>
      </c>
      <c r="Z536" s="148" t="s">
        <v>83</v>
      </c>
      <c r="AA536" s="148" t="s">
        <v>83</v>
      </c>
      <c r="AB536" s="148" t="s">
        <v>83</v>
      </c>
      <c r="AC536" s="148" t="s">
        <v>83</v>
      </c>
      <c r="AD536" s="148" t="s">
        <v>83</v>
      </c>
      <c r="AE536">
        <v>0</v>
      </c>
      <c r="AF536" s="148" t="s">
        <v>83</v>
      </c>
      <c r="AG536">
        <v>0</v>
      </c>
      <c r="AH536" s="148" t="s">
        <v>83</v>
      </c>
      <c r="AI536" s="148" t="s">
        <v>83</v>
      </c>
      <c r="AJ536" s="148" t="s">
        <v>83</v>
      </c>
      <c r="AK536" s="148" t="s">
        <v>83</v>
      </c>
      <c r="AL536" s="148" t="s">
        <v>83</v>
      </c>
      <c r="AM536" s="148" t="s">
        <v>83</v>
      </c>
      <c r="AN536" s="148" t="s">
        <v>83</v>
      </c>
      <c r="AO536" s="148" t="s">
        <v>83</v>
      </c>
      <c r="AP536" s="148" t="s">
        <v>83</v>
      </c>
      <c r="AQ536" s="148" t="s">
        <v>83</v>
      </c>
      <c r="AR536" s="148" t="s">
        <v>83</v>
      </c>
      <c r="AS536">
        <v>0</v>
      </c>
      <c r="AT536" s="148" t="s">
        <v>83</v>
      </c>
      <c r="AU536" s="148" t="s">
        <v>83</v>
      </c>
      <c r="AV536">
        <v>0</v>
      </c>
      <c r="AW536">
        <v>0</v>
      </c>
      <c r="AX536" s="148" t="s">
        <v>83</v>
      </c>
    </row>
    <row r="537" spans="1:50" x14ac:dyDescent="0.15">
      <c r="A537">
        <v>1</v>
      </c>
      <c r="B537">
        <v>16</v>
      </c>
      <c r="C537">
        <v>1</v>
      </c>
      <c r="D537">
        <v>4</v>
      </c>
      <c r="E537">
        <v>0</v>
      </c>
      <c r="F537" s="148" t="s">
        <v>83</v>
      </c>
      <c r="G537" s="148" t="s">
        <v>83</v>
      </c>
      <c r="H537">
        <v>355</v>
      </c>
      <c r="I537">
        <v>0</v>
      </c>
      <c r="J537">
        <v>0</v>
      </c>
      <c r="K537">
        <v>0</v>
      </c>
      <c r="L537">
        <v>0</v>
      </c>
      <c r="M537" s="148" t="s">
        <v>83</v>
      </c>
      <c r="N537" s="148" t="s">
        <v>83</v>
      </c>
      <c r="O537" s="148" t="s">
        <v>83</v>
      </c>
      <c r="P537" s="148" t="s">
        <v>83</v>
      </c>
      <c r="Q537" s="148" t="s">
        <v>83</v>
      </c>
      <c r="R537" s="148" t="s">
        <v>922</v>
      </c>
      <c r="S537" s="148" t="s">
        <v>83</v>
      </c>
      <c r="T537">
        <v>0</v>
      </c>
      <c r="U537" s="148" t="s">
        <v>83</v>
      </c>
      <c r="V537" s="148" t="s">
        <v>83</v>
      </c>
      <c r="W537" s="148" t="s">
        <v>83</v>
      </c>
      <c r="X537">
        <v>1</v>
      </c>
      <c r="Y537">
        <v>1</v>
      </c>
      <c r="Z537" s="148" t="s">
        <v>83</v>
      </c>
      <c r="AA537" s="148" t="s">
        <v>83</v>
      </c>
      <c r="AB537" s="148" t="s">
        <v>83</v>
      </c>
      <c r="AC537" s="148" t="s">
        <v>83</v>
      </c>
      <c r="AD537" s="148" t="s">
        <v>83</v>
      </c>
      <c r="AE537">
        <v>0</v>
      </c>
      <c r="AF537" s="148" t="s">
        <v>83</v>
      </c>
      <c r="AG537">
        <v>0</v>
      </c>
      <c r="AH537" s="148" t="s">
        <v>83</v>
      </c>
      <c r="AI537" s="148" t="s">
        <v>83</v>
      </c>
      <c r="AJ537" s="148" t="s">
        <v>83</v>
      </c>
      <c r="AK537" s="148" t="s">
        <v>83</v>
      </c>
      <c r="AL537" s="148" t="s">
        <v>83</v>
      </c>
      <c r="AM537" s="148" t="s">
        <v>83</v>
      </c>
      <c r="AN537" s="148" t="s">
        <v>83</v>
      </c>
      <c r="AO537" s="148" t="s">
        <v>83</v>
      </c>
      <c r="AP537" s="148" t="s">
        <v>83</v>
      </c>
      <c r="AQ537" s="148" t="s">
        <v>83</v>
      </c>
      <c r="AR537" s="148" t="s">
        <v>83</v>
      </c>
      <c r="AS537">
        <v>0</v>
      </c>
      <c r="AT537" s="148" t="s">
        <v>83</v>
      </c>
      <c r="AU537" s="148" t="s">
        <v>83</v>
      </c>
      <c r="AV537">
        <v>0</v>
      </c>
      <c r="AW537">
        <v>0</v>
      </c>
      <c r="AX537" s="148" t="s">
        <v>83</v>
      </c>
    </row>
    <row r="538" spans="1:50" x14ac:dyDescent="0.15">
      <c r="A538">
        <v>1</v>
      </c>
      <c r="B538">
        <v>16</v>
      </c>
      <c r="C538">
        <v>1</v>
      </c>
      <c r="D538">
        <v>5</v>
      </c>
      <c r="E538">
        <v>0</v>
      </c>
      <c r="F538" s="148" t="s">
        <v>83</v>
      </c>
      <c r="G538" s="148" t="s">
        <v>83</v>
      </c>
      <c r="H538">
        <v>274</v>
      </c>
      <c r="I538">
        <v>0</v>
      </c>
      <c r="J538">
        <v>0</v>
      </c>
      <c r="K538">
        <v>0</v>
      </c>
      <c r="L538">
        <v>0</v>
      </c>
      <c r="M538" s="148" t="s">
        <v>83</v>
      </c>
      <c r="N538" s="148" t="s">
        <v>83</v>
      </c>
      <c r="O538" s="148" t="s">
        <v>83</v>
      </c>
      <c r="P538" s="148" t="s">
        <v>83</v>
      </c>
      <c r="Q538" s="148" t="s">
        <v>83</v>
      </c>
      <c r="R538" s="148" t="s">
        <v>995</v>
      </c>
      <c r="S538" s="148" t="s">
        <v>83</v>
      </c>
      <c r="T538">
        <v>0</v>
      </c>
      <c r="U538" s="148" t="s">
        <v>83</v>
      </c>
      <c r="V538" s="148" t="s">
        <v>83</v>
      </c>
      <c r="W538" s="148" t="s">
        <v>83</v>
      </c>
      <c r="X538">
        <v>1</v>
      </c>
      <c r="Y538">
        <v>1</v>
      </c>
      <c r="Z538" s="148" t="s">
        <v>83</v>
      </c>
      <c r="AA538" s="148" t="s">
        <v>83</v>
      </c>
      <c r="AB538" s="148" t="s">
        <v>83</v>
      </c>
      <c r="AC538" s="148" t="s">
        <v>83</v>
      </c>
      <c r="AD538" s="148" t="s">
        <v>83</v>
      </c>
      <c r="AE538">
        <v>0</v>
      </c>
      <c r="AF538" s="148" t="s">
        <v>83</v>
      </c>
      <c r="AG538">
        <v>0</v>
      </c>
      <c r="AH538" s="148" t="s">
        <v>83</v>
      </c>
      <c r="AI538" s="148" t="s">
        <v>83</v>
      </c>
      <c r="AJ538" s="148" t="s">
        <v>83</v>
      </c>
      <c r="AK538" s="148" t="s">
        <v>83</v>
      </c>
      <c r="AL538" s="148" t="s">
        <v>83</v>
      </c>
      <c r="AM538" s="148" t="s">
        <v>83</v>
      </c>
      <c r="AN538" s="148" t="s">
        <v>83</v>
      </c>
      <c r="AO538" s="148" t="s">
        <v>83</v>
      </c>
      <c r="AP538" s="148" t="s">
        <v>83</v>
      </c>
      <c r="AQ538" s="148" t="s">
        <v>83</v>
      </c>
      <c r="AR538" s="148" t="s">
        <v>83</v>
      </c>
      <c r="AS538">
        <v>0</v>
      </c>
      <c r="AT538" s="148" t="s">
        <v>83</v>
      </c>
      <c r="AU538" s="148" t="s">
        <v>83</v>
      </c>
      <c r="AV538">
        <v>0</v>
      </c>
      <c r="AW538">
        <v>0</v>
      </c>
      <c r="AX538" s="148" t="s">
        <v>83</v>
      </c>
    </row>
    <row r="539" spans="1:50" x14ac:dyDescent="0.15">
      <c r="A539">
        <v>1</v>
      </c>
      <c r="B539">
        <v>16</v>
      </c>
      <c r="C539">
        <v>1</v>
      </c>
      <c r="D539">
        <v>6</v>
      </c>
      <c r="E539">
        <v>0</v>
      </c>
      <c r="F539" s="148" t="s">
        <v>83</v>
      </c>
      <c r="G539" s="148" t="s">
        <v>83</v>
      </c>
      <c r="H539">
        <v>181</v>
      </c>
      <c r="I539">
        <v>0</v>
      </c>
      <c r="J539">
        <v>0</v>
      </c>
      <c r="K539">
        <v>0</v>
      </c>
      <c r="L539">
        <v>0</v>
      </c>
      <c r="M539" s="148" t="s">
        <v>83</v>
      </c>
      <c r="N539" s="148" t="s">
        <v>83</v>
      </c>
      <c r="O539" s="148" t="s">
        <v>83</v>
      </c>
      <c r="P539" s="148" t="s">
        <v>83</v>
      </c>
      <c r="Q539" s="148" t="s">
        <v>83</v>
      </c>
      <c r="R539" s="148" t="s">
        <v>996</v>
      </c>
      <c r="S539" s="148" t="s">
        <v>83</v>
      </c>
      <c r="T539">
        <v>0</v>
      </c>
      <c r="U539" s="148" t="s">
        <v>83</v>
      </c>
      <c r="V539" s="148" t="s">
        <v>83</v>
      </c>
      <c r="W539" s="148" t="s">
        <v>83</v>
      </c>
      <c r="X539">
        <v>1</v>
      </c>
      <c r="Y539">
        <v>1</v>
      </c>
      <c r="Z539" s="148" t="s">
        <v>83</v>
      </c>
      <c r="AA539" s="148" t="s">
        <v>83</v>
      </c>
      <c r="AB539" s="148" t="s">
        <v>83</v>
      </c>
      <c r="AC539" s="148" t="s">
        <v>83</v>
      </c>
      <c r="AD539" s="148" t="s">
        <v>83</v>
      </c>
      <c r="AE539">
        <v>0</v>
      </c>
      <c r="AF539" s="148" t="s">
        <v>83</v>
      </c>
      <c r="AG539">
        <v>0</v>
      </c>
      <c r="AH539" s="148" t="s">
        <v>83</v>
      </c>
      <c r="AI539" s="148" t="s">
        <v>83</v>
      </c>
      <c r="AJ539" s="148" t="s">
        <v>83</v>
      </c>
      <c r="AK539" s="148" t="s">
        <v>83</v>
      </c>
      <c r="AL539" s="148" t="s">
        <v>83</v>
      </c>
      <c r="AM539" s="148" t="s">
        <v>83</v>
      </c>
      <c r="AN539" s="148" t="s">
        <v>83</v>
      </c>
      <c r="AO539" s="148" t="s">
        <v>83</v>
      </c>
      <c r="AP539" s="148" t="s">
        <v>83</v>
      </c>
      <c r="AQ539" s="148" t="s">
        <v>83</v>
      </c>
      <c r="AR539" s="148" t="s">
        <v>83</v>
      </c>
      <c r="AS539">
        <v>0</v>
      </c>
      <c r="AT539" s="148" t="s">
        <v>83</v>
      </c>
      <c r="AU539" s="148" t="s">
        <v>83</v>
      </c>
      <c r="AV539">
        <v>0</v>
      </c>
      <c r="AW539">
        <v>0</v>
      </c>
      <c r="AX539" s="148" t="s">
        <v>83</v>
      </c>
    </row>
    <row r="540" spans="1:50" x14ac:dyDescent="0.15">
      <c r="A540">
        <v>1</v>
      </c>
      <c r="B540">
        <v>16</v>
      </c>
      <c r="C540">
        <v>1</v>
      </c>
      <c r="D540">
        <v>7</v>
      </c>
      <c r="E540">
        <v>0</v>
      </c>
      <c r="F540" s="148" t="s">
        <v>83</v>
      </c>
      <c r="G540" s="148" t="s">
        <v>83</v>
      </c>
      <c r="H540">
        <v>0</v>
      </c>
      <c r="I540">
        <v>0</v>
      </c>
      <c r="J540">
        <v>0</v>
      </c>
      <c r="K540">
        <v>0</v>
      </c>
      <c r="L540">
        <v>0</v>
      </c>
      <c r="M540" s="148" t="s">
        <v>83</v>
      </c>
      <c r="N540" s="148" t="s">
        <v>83</v>
      </c>
      <c r="O540" s="148" t="s">
        <v>83</v>
      </c>
      <c r="P540" s="148" t="s">
        <v>83</v>
      </c>
      <c r="Q540" s="148" t="s">
        <v>83</v>
      </c>
      <c r="R540" s="148" t="s">
        <v>83</v>
      </c>
      <c r="S540" s="148" t="s">
        <v>83</v>
      </c>
      <c r="T540">
        <v>0</v>
      </c>
      <c r="U540" s="148" t="s">
        <v>83</v>
      </c>
      <c r="V540" s="148" t="s">
        <v>83</v>
      </c>
      <c r="W540" s="148" t="s">
        <v>83</v>
      </c>
      <c r="X540">
        <v>0</v>
      </c>
      <c r="Y540">
        <v>0</v>
      </c>
      <c r="Z540" s="148" t="s">
        <v>83</v>
      </c>
      <c r="AA540" s="148" t="s">
        <v>83</v>
      </c>
      <c r="AB540" s="148" t="s">
        <v>83</v>
      </c>
      <c r="AC540" s="148" t="s">
        <v>83</v>
      </c>
      <c r="AD540" s="148" t="s">
        <v>83</v>
      </c>
      <c r="AE540">
        <v>0</v>
      </c>
      <c r="AF540" s="148" t="s">
        <v>83</v>
      </c>
      <c r="AG540">
        <v>0</v>
      </c>
      <c r="AH540" s="148" t="s">
        <v>83</v>
      </c>
      <c r="AI540" s="148" t="s">
        <v>83</v>
      </c>
      <c r="AJ540" s="148" t="s">
        <v>83</v>
      </c>
      <c r="AK540" s="148" t="s">
        <v>83</v>
      </c>
      <c r="AL540" s="148" t="s">
        <v>83</v>
      </c>
      <c r="AM540" s="148" t="s">
        <v>83</v>
      </c>
      <c r="AN540" s="148" t="s">
        <v>83</v>
      </c>
      <c r="AO540" s="148" t="s">
        <v>83</v>
      </c>
      <c r="AP540" s="148" t="s">
        <v>83</v>
      </c>
      <c r="AQ540" s="148" t="s">
        <v>83</v>
      </c>
      <c r="AR540" s="148" t="s">
        <v>83</v>
      </c>
      <c r="AS540">
        <v>0</v>
      </c>
      <c r="AT540" s="148" t="s">
        <v>83</v>
      </c>
      <c r="AU540" s="148" t="s">
        <v>83</v>
      </c>
      <c r="AV540">
        <v>0</v>
      </c>
      <c r="AW540">
        <v>0</v>
      </c>
      <c r="AX540" s="148" t="s">
        <v>83</v>
      </c>
    </row>
    <row r="541" spans="1:50" x14ac:dyDescent="0.15">
      <c r="A541">
        <v>1</v>
      </c>
      <c r="B541">
        <v>16</v>
      </c>
      <c r="C541">
        <v>2</v>
      </c>
      <c r="D541">
        <v>1</v>
      </c>
      <c r="E541">
        <v>0</v>
      </c>
      <c r="F541" s="148" t="s">
        <v>83</v>
      </c>
      <c r="G541" s="148" t="s">
        <v>83</v>
      </c>
      <c r="H541">
        <v>291</v>
      </c>
      <c r="I541">
        <v>0</v>
      </c>
      <c r="J541">
        <v>0</v>
      </c>
      <c r="K541">
        <v>0</v>
      </c>
      <c r="L541">
        <v>0</v>
      </c>
      <c r="M541" s="148" t="s">
        <v>83</v>
      </c>
      <c r="N541" s="148" t="s">
        <v>83</v>
      </c>
      <c r="O541" s="148" t="s">
        <v>83</v>
      </c>
      <c r="P541" s="148" t="s">
        <v>83</v>
      </c>
      <c r="Q541" s="148" t="s">
        <v>83</v>
      </c>
      <c r="R541" s="148" t="s">
        <v>997</v>
      </c>
      <c r="S541" s="148" t="s">
        <v>83</v>
      </c>
      <c r="T541">
        <v>0</v>
      </c>
      <c r="U541" s="148" t="s">
        <v>83</v>
      </c>
      <c r="V541" s="148" t="s">
        <v>83</v>
      </c>
      <c r="W541" s="148" t="s">
        <v>83</v>
      </c>
      <c r="X541">
        <v>1</v>
      </c>
      <c r="Y541">
        <v>1</v>
      </c>
      <c r="Z541" s="148" t="s">
        <v>83</v>
      </c>
      <c r="AA541" s="148" t="s">
        <v>83</v>
      </c>
      <c r="AB541" s="148" t="s">
        <v>83</v>
      </c>
      <c r="AC541" s="148" t="s">
        <v>83</v>
      </c>
      <c r="AD541" s="148" t="s">
        <v>83</v>
      </c>
      <c r="AE541">
        <v>0</v>
      </c>
      <c r="AF541" s="148" t="s">
        <v>83</v>
      </c>
      <c r="AG541">
        <v>0</v>
      </c>
      <c r="AH541" s="148" t="s">
        <v>83</v>
      </c>
      <c r="AI541" s="148" t="s">
        <v>83</v>
      </c>
      <c r="AJ541" s="148" t="s">
        <v>83</v>
      </c>
      <c r="AK541" s="148" t="s">
        <v>83</v>
      </c>
      <c r="AL541" s="148" t="s">
        <v>83</v>
      </c>
      <c r="AM541" s="148" t="s">
        <v>83</v>
      </c>
      <c r="AN541" s="148" t="s">
        <v>83</v>
      </c>
      <c r="AO541" s="148" t="s">
        <v>83</v>
      </c>
      <c r="AP541" s="148" t="s">
        <v>83</v>
      </c>
      <c r="AQ541" s="148" t="s">
        <v>83</v>
      </c>
      <c r="AR541" s="148" t="s">
        <v>83</v>
      </c>
      <c r="AS541">
        <v>0</v>
      </c>
      <c r="AT541" s="148" t="s">
        <v>83</v>
      </c>
      <c r="AU541" s="148" t="s">
        <v>83</v>
      </c>
      <c r="AV541">
        <v>0</v>
      </c>
      <c r="AW541">
        <v>0</v>
      </c>
      <c r="AX541" s="148" t="s">
        <v>83</v>
      </c>
    </row>
    <row r="542" spans="1:50" x14ac:dyDescent="0.15">
      <c r="A542">
        <v>1</v>
      </c>
      <c r="B542">
        <v>16</v>
      </c>
      <c r="C542">
        <v>2</v>
      </c>
      <c r="D542">
        <v>2</v>
      </c>
      <c r="E542">
        <v>0</v>
      </c>
      <c r="F542" s="148" t="s">
        <v>83</v>
      </c>
      <c r="G542" s="148" t="s">
        <v>83</v>
      </c>
      <c r="H542">
        <v>231</v>
      </c>
      <c r="I542">
        <v>0</v>
      </c>
      <c r="J542">
        <v>0</v>
      </c>
      <c r="K542">
        <v>0</v>
      </c>
      <c r="L542">
        <v>0</v>
      </c>
      <c r="M542" s="148" t="s">
        <v>83</v>
      </c>
      <c r="N542" s="148" t="s">
        <v>83</v>
      </c>
      <c r="O542" s="148" t="s">
        <v>83</v>
      </c>
      <c r="P542" s="148" t="s">
        <v>83</v>
      </c>
      <c r="Q542" s="148" t="s">
        <v>83</v>
      </c>
      <c r="R542" s="148" t="s">
        <v>500</v>
      </c>
      <c r="S542" s="148" t="s">
        <v>83</v>
      </c>
      <c r="T542">
        <v>0</v>
      </c>
      <c r="U542" s="148" t="s">
        <v>83</v>
      </c>
      <c r="V542" s="148" t="s">
        <v>83</v>
      </c>
      <c r="W542" s="148" t="s">
        <v>83</v>
      </c>
      <c r="X542">
        <v>1</v>
      </c>
      <c r="Y542">
        <v>1</v>
      </c>
      <c r="Z542" s="148" t="s">
        <v>83</v>
      </c>
      <c r="AA542" s="148" t="s">
        <v>83</v>
      </c>
      <c r="AB542" s="148" t="s">
        <v>83</v>
      </c>
      <c r="AC542" s="148" t="s">
        <v>83</v>
      </c>
      <c r="AD542" s="148" t="s">
        <v>83</v>
      </c>
      <c r="AE542">
        <v>0</v>
      </c>
      <c r="AF542" s="148" t="s">
        <v>83</v>
      </c>
      <c r="AG542">
        <v>0</v>
      </c>
      <c r="AH542" s="148" t="s">
        <v>83</v>
      </c>
      <c r="AI542" s="148" t="s">
        <v>83</v>
      </c>
      <c r="AJ542" s="148" t="s">
        <v>83</v>
      </c>
      <c r="AK542" s="148" t="s">
        <v>83</v>
      </c>
      <c r="AL542" s="148" t="s">
        <v>83</v>
      </c>
      <c r="AM542" s="148" t="s">
        <v>83</v>
      </c>
      <c r="AN542" s="148" t="s">
        <v>83</v>
      </c>
      <c r="AO542" s="148" t="s">
        <v>83</v>
      </c>
      <c r="AP542" s="148" t="s">
        <v>83</v>
      </c>
      <c r="AQ542" s="148" t="s">
        <v>83</v>
      </c>
      <c r="AR542" s="148" t="s">
        <v>83</v>
      </c>
      <c r="AS542">
        <v>0</v>
      </c>
      <c r="AT542" s="148" t="s">
        <v>83</v>
      </c>
      <c r="AU542" s="148" t="s">
        <v>83</v>
      </c>
      <c r="AV542">
        <v>0</v>
      </c>
      <c r="AW542">
        <v>0</v>
      </c>
      <c r="AX542" s="148" t="s">
        <v>83</v>
      </c>
    </row>
    <row r="543" spans="1:50" x14ac:dyDescent="0.15">
      <c r="A543">
        <v>1</v>
      </c>
      <c r="B543">
        <v>16</v>
      </c>
      <c r="C543">
        <v>2</v>
      </c>
      <c r="D543">
        <v>3</v>
      </c>
      <c r="E543">
        <v>0</v>
      </c>
      <c r="F543" s="148" t="s">
        <v>83</v>
      </c>
      <c r="G543" s="148" t="s">
        <v>83</v>
      </c>
      <c r="H543">
        <v>179</v>
      </c>
      <c r="I543">
        <v>0</v>
      </c>
      <c r="J543">
        <v>0</v>
      </c>
      <c r="K543">
        <v>0</v>
      </c>
      <c r="L543">
        <v>0</v>
      </c>
      <c r="M543" s="148" t="s">
        <v>83</v>
      </c>
      <c r="N543" s="148" t="s">
        <v>83</v>
      </c>
      <c r="O543" s="148" t="s">
        <v>83</v>
      </c>
      <c r="P543" s="148" t="s">
        <v>83</v>
      </c>
      <c r="Q543" s="148" t="s">
        <v>83</v>
      </c>
      <c r="R543" s="148" t="s">
        <v>998</v>
      </c>
      <c r="S543" s="148" t="s">
        <v>83</v>
      </c>
      <c r="T543">
        <v>0</v>
      </c>
      <c r="U543" s="148" t="s">
        <v>83</v>
      </c>
      <c r="V543" s="148" t="s">
        <v>83</v>
      </c>
      <c r="W543" s="148" t="s">
        <v>83</v>
      </c>
      <c r="X543">
        <v>1</v>
      </c>
      <c r="Y543">
        <v>1</v>
      </c>
      <c r="Z543" s="148" t="s">
        <v>83</v>
      </c>
      <c r="AA543" s="148" t="s">
        <v>83</v>
      </c>
      <c r="AB543" s="148" t="s">
        <v>83</v>
      </c>
      <c r="AC543" s="148" t="s">
        <v>83</v>
      </c>
      <c r="AD543" s="148" t="s">
        <v>83</v>
      </c>
      <c r="AE543">
        <v>0</v>
      </c>
      <c r="AF543" s="148" t="s">
        <v>83</v>
      </c>
      <c r="AG543">
        <v>0</v>
      </c>
      <c r="AH543" s="148" t="s">
        <v>83</v>
      </c>
      <c r="AI543" s="148" t="s">
        <v>83</v>
      </c>
      <c r="AJ543" s="148" t="s">
        <v>83</v>
      </c>
      <c r="AK543" s="148" t="s">
        <v>83</v>
      </c>
      <c r="AL543" s="148" t="s">
        <v>83</v>
      </c>
      <c r="AM543" s="148" t="s">
        <v>83</v>
      </c>
      <c r="AN543" s="148" t="s">
        <v>83</v>
      </c>
      <c r="AO543" s="148" t="s">
        <v>83</v>
      </c>
      <c r="AP543" s="148" t="s">
        <v>83</v>
      </c>
      <c r="AQ543" s="148" t="s">
        <v>83</v>
      </c>
      <c r="AR543" s="148" t="s">
        <v>83</v>
      </c>
      <c r="AS543">
        <v>0</v>
      </c>
      <c r="AT543" s="148" t="s">
        <v>83</v>
      </c>
      <c r="AU543" s="148" t="s">
        <v>83</v>
      </c>
      <c r="AV543">
        <v>0</v>
      </c>
      <c r="AW543">
        <v>0</v>
      </c>
      <c r="AX543" s="148" t="s">
        <v>83</v>
      </c>
    </row>
    <row r="544" spans="1:50" x14ac:dyDescent="0.15">
      <c r="A544">
        <v>1</v>
      </c>
      <c r="B544">
        <v>16</v>
      </c>
      <c r="C544">
        <v>2</v>
      </c>
      <c r="D544">
        <v>4</v>
      </c>
      <c r="E544">
        <v>0</v>
      </c>
      <c r="F544" s="148" t="s">
        <v>83</v>
      </c>
      <c r="G544" s="148" t="s">
        <v>83</v>
      </c>
      <c r="H544">
        <v>103</v>
      </c>
      <c r="I544">
        <v>0</v>
      </c>
      <c r="J544">
        <v>0</v>
      </c>
      <c r="K544">
        <v>0</v>
      </c>
      <c r="L544">
        <v>0</v>
      </c>
      <c r="M544" s="148" t="s">
        <v>83</v>
      </c>
      <c r="N544" s="148" t="s">
        <v>83</v>
      </c>
      <c r="O544" s="148" t="s">
        <v>83</v>
      </c>
      <c r="P544" s="148" t="s">
        <v>83</v>
      </c>
      <c r="Q544" s="148" t="s">
        <v>83</v>
      </c>
      <c r="R544" s="148" t="s">
        <v>501</v>
      </c>
      <c r="S544" s="148" t="s">
        <v>83</v>
      </c>
      <c r="T544">
        <v>0</v>
      </c>
      <c r="U544" s="148" t="s">
        <v>83</v>
      </c>
      <c r="V544" s="148" t="s">
        <v>83</v>
      </c>
      <c r="W544" s="148" t="s">
        <v>83</v>
      </c>
      <c r="X544">
        <v>3</v>
      </c>
      <c r="Y544">
        <v>3</v>
      </c>
      <c r="Z544" s="148" t="s">
        <v>83</v>
      </c>
      <c r="AA544" s="148" t="s">
        <v>83</v>
      </c>
      <c r="AB544" s="148" t="s">
        <v>83</v>
      </c>
      <c r="AC544" s="148" t="s">
        <v>83</v>
      </c>
      <c r="AD544" s="148" t="s">
        <v>83</v>
      </c>
      <c r="AE544">
        <v>0</v>
      </c>
      <c r="AF544" s="148" t="s">
        <v>83</v>
      </c>
      <c r="AG544">
        <v>0</v>
      </c>
      <c r="AH544" s="148" t="s">
        <v>83</v>
      </c>
      <c r="AI544" s="148" t="s">
        <v>83</v>
      </c>
      <c r="AJ544" s="148" t="s">
        <v>83</v>
      </c>
      <c r="AK544" s="148" t="s">
        <v>83</v>
      </c>
      <c r="AL544" s="148" t="s">
        <v>83</v>
      </c>
      <c r="AM544" s="148" t="s">
        <v>83</v>
      </c>
      <c r="AN544" s="148" t="s">
        <v>83</v>
      </c>
      <c r="AO544" s="148" t="s">
        <v>83</v>
      </c>
      <c r="AP544" s="148" t="s">
        <v>83</v>
      </c>
      <c r="AQ544" s="148" t="s">
        <v>83</v>
      </c>
      <c r="AR544" s="148" t="s">
        <v>83</v>
      </c>
      <c r="AS544">
        <v>0</v>
      </c>
      <c r="AT544" s="148" t="s">
        <v>83</v>
      </c>
      <c r="AU544" s="148" t="s">
        <v>83</v>
      </c>
      <c r="AV544">
        <v>0</v>
      </c>
      <c r="AW544">
        <v>0</v>
      </c>
      <c r="AX544" s="148" t="s">
        <v>83</v>
      </c>
    </row>
    <row r="545" spans="1:50" x14ac:dyDescent="0.15">
      <c r="A545">
        <v>1</v>
      </c>
      <c r="B545">
        <v>16</v>
      </c>
      <c r="C545">
        <v>2</v>
      </c>
      <c r="D545">
        <v>5</v>
      </c>
      <c r="E545">
        <v>0</v>
      </c>
      <c r="F545" s="148" t="s">
        <v>83</v>
      </c>
      <c r="G545" s="148" t="s">
        <v>83</v>
      </c>
      <c r="H545">
        <v>80</v>
      </c>
      <c r="I545">
        <v>0</v>
      </c>
      <c r="J545">
        <v>0</v>
      </c>
      <c r="K545">
        <v>0</v>
      </c>
      <c r="L545">
        <v>0</v>
      </c>
      <c r="M545" s="148" t="s">
        <v>83</v>
      </c>
      <c r="N545" s="148" t="s">
        <v>83</v>
      </c>
      <c r="O545" s="148" t="s">
        <v>83</v>
      </c>
      <c r="P545" s="148" t="s">
        <v>83</v>
      </c>
      <c r="Q545" s="148" t="s">
        <v>83</v>
      </c>
      <c r="R545" s="148" t="s">
        <v>999</v>
      </c>
      <c r="S545" s="148" t="s">
        <v>83</v>
      </c>
      <c r="T545">
        <v>0</v>
      </c>
      <c r="U545" s="148" t="s">
        <v>83</v>
      </c>
      <c r="V545" s="148" t="s">
        <v>83</v>
      </c>
      <c r="W545" s="148" t="s">
        <v>83</v>
      </c>
      <c r="X545">
        <v>1</v>
      </c>
      <c r="Y545">
        <v>1</v>
      </c>
      <c r="Z545" s="148" t="s">
        <v>83</v>
      </c>
      <c r="AA545" s="148" t="s">
        <v>83</v>
      </c>
      <c r="AB545" s="148" t="s">
        <v>83</v>
      </c>
      <c r="AC545" s="148" t="s">
        <v>83</v>
      </c>
      <c r="AD545" s="148" t="s">
        <v>83</v>
      </c>
      <c r="AE545">
        <v>0</v>
      </c>
      <c r="AF545" s="148" t="s">
        <v>83</v>
      </c>
      <c r="AG545">
        <v>0</v>
      </c>
      <c r="AH545" s="148" t="s">
        <v>83</v>
      </c>
      <c r="AI545" s="148" t="s">
        <v>83</v>
      </c>
      <c r="AJ545" s="148" t="s">
        <v>83</v>
      </c>
      <c r="AK545" s="148" t="s">
        <v>83</v>
      </c>
      <c r="AL545" s="148" t="s">
        <v>83</v>
      </c>
      <c r="AM545" s="148" t="s">
        <v>83</v>
      </c>
      <c r="AN545" s="148" t="s">
        <v>83</v>
      </c>
      <c r="AO545" s="148" t="s">
        <v>83</v>
      </c>
      <c r="AP545" s="148" t="s">
        <v>83</v>
      </c>
      <c r="AQ545" s="148" t="s">
        <v>83</v>
      </c>
      <c r="AR545" s="148" t="s">
        <v>83</v>
      </c>
      <c r="AS545">
        <v>0</v>
      </c>
      <c r="AT545" s="148" t="s">
        <v>83</v>
      </c>
      <c r="AU545" s="148" t="s">
        <v>83</v>
      </c>
      <c r="AV545">
        <v>0</v>
      </c>
      <c r="AW545">
        <v>0</v>
      </c>
      <c r="AX545" s="148" t="s">
        <v>83</v>
      </c>
    </row>
    <row r="546" spans="1:50" x14ac:dyDescent="0.15">
      <c r="A546">
        <v>1</v>
      </c>
      <c r="B546">
        <v>16</v>
      </c>
      <c r="C546">
        <v>2</v>
      </c>
      <c r="D546">
        <v>6</v>
      </c>
      <c r="E546">
        <v>0</v>
      </c>
      <c r="F546" s="148" t="s">
        <v>83</v>
      </c>
      <c r="G546" s="148" t="s">
        <v>83</v>
      </c>
      <c r="H546">
        <v>71</v>
      </c>
      <c r="I546">
        <v>0</v>
      </c>
      <c r="J546">
        <v>0</v>
      </c>
      <c r="K546">
        <v>0</v>
      </c>
      <c r="L546">
        <v>0</v>
      </c>
      <c r="M546" s="148" t="s">
        <v>83</v>
      </c>
      <c r="N546" s="148" t="s">
        <v>83</v>
      </c>
      <c r="O546" s="148" t="s">
        <v>83</v>
      </c>
      <c r="P546" s="148" t="s">
        <v>83</v>
      </c>
      <c r="Q546" s="148" t="s">
        <v>83</v>
      </c>
      <c r="R546" s="148" t="s">
        <v>1000</v>
      </c>
      <c r="S546" s="148" t="s">
        <v>83</v>
      </c>
      <c r="T546">
        <v>0</v>
      </c>
      <c r="U546" s="148" t="s">
        <v>83</v>
      </c>
      <c r="V546" s="148" t="s">
        <v>83</v>
      </c>
      <c r="W546" s="148" t="s">
        <v>83</v>
      </c>
      <c r="X546">
        <v>1</v>
      </c>
      <c r="Y546">
        <v>1</v>
      </c>
      <c r="Z546" s="148" t="s">
        <v>83</v>
      </c>
      <c r="AA546" s="148" t="s">
        <v>83</v>
      </c>
      <c r="AB546" s="148" t="s">
        <v>83</v>
      </c>
      <c r="AC546" s="148" t="s">
        <v>83</v>
      </c>
      <c r="AD546" s="148" t="s">
        <v>83</v>
      </c>
      <c r="AE546">
        <v>0</v>
      </c>
      <c r="AF546" s="148" t="s">
        <v>83</v>
      </c>
      <c r="AG546">
        <v>0</v>
      </c>
      <c r="AH546" s="148" t="s">
        <v>83</v>
      </c>
      <c r="AI546" s="148" t="s">
        <v>83</v>
      </c>
      <c r="AJ546" s="148" t="s">
        <v>83</v>
      </c>
      <c r="AK546" s="148" t="s">
        <v>83</v>
      </c>
      <c r="AL546" s="148" t="s">
        <v>83</v>
      </c>
      <c r="AM546" s="148" t="s">
        <v>83</v>
      </c>
      <c r="AN546" s="148" t="s">
        <v>83</v>
      </c>
      <c r="AO546" s="148" t="s">
        <v>83</v>
      </c>
      <c r="AP546" s="148" t="s">
        <v>83</v>
      </c>
      <c r="AQ546" s="148" t="s">
        <v>83</v>
      </c>
      <c r="AR546" s="148" t="s">
        <v>83</v>
      </c>
      <c r="AS546">
        <v>0</v>
      </c>
      <c r="AT546" s="148" t="s">
        <v>83</v>
      </c>
      <c r="AU546" s="148" t="s">
        <v>83</v>
      </c>
      <c r="AV546">
        <v>0</v>
      </c>
      <c r="AW546">
        <v>0</v>
      </c>
      <c r="AX546" s="148" t="s">
        <v>83</v>
      </c>
    </row>
    <row r="547" spans="1:50" x14ac:dyDescent="0.15">
      <c r="A547">
        <v>1</v>
      </c>
      <c r="B547">
        <v>16</v>
      </c>
      <c r="C547">
        <v>2</v>
      </c>
      <c r="D547">
        <v>7</v>
      </c>
      <c r="E547">
        <v>0</v>
      </c>
      <c r="F547" s="148" t="s">
        <v>83</v>
      </c>
      <c r="G547" s="148" t="s">
        <v>83</v>
      </c>
      <c r="H547">
        <v>177</v>
      </c>
      <c r="I547">
        <v>0</v>
      </c>
      <c r="J547">
        <v>0</v>
      </c>
      <c r="K547">
        <v>0</v>
      </c>
      <c r="L547">
        <v>0</v>
      </c>
      <c r="M547" s="148" t="s">
        <v>83</v>
      </c>
      <c r="N547" s="148" t="s">
        <v>83</v>
      </c>
      <c r="O547" s="148" t="s">
        <v>83</v>
      </c>
      <c r="P547" s="148" t="s">
        <v>83</v>
      </c>
      <c r="Q547" s="148" t="s">
        <v>83</v>
      </c>
      <c r="R547" s="148" t="s">
        <v>1001</v>
      </c>
      <c r="S547" s="148" t="s">
        <v>83</v>
      </c>
      <c r="T547">
        <v>0</v>
      </c>
      <c r="U547" s="148" t="s">
        <v>83</v>
      </c>
      <c r="V547" s="148" t="s">
        <v>83</v>
      </c>
      <c r="W547" s="148" t="s">
        <v>83</v>
      </c>
      <c r="X547">
        <v>1</v>
      </c>
      <c r="Y547">
        <v>1</v>
      </c>
      <c r="Z547" s="148" t="s">
        <v>83</v>
      </c>
      <c r="AA547" s="148" t="s">
        <v>83</v>
      </c>
      <c r="AB547" s="148" t="s">
        <v>83</v>
      </c>
      <c r="AC547" s="148" t="s">
        <v>83</v>
      </c>
      <c r="AD547" s="148" t="s">
        <v>83</v>
      </c>
      <c r="AE547">
        <v>0</v>
      </c>
      <c r="AF547" s="148" t="s">
        <v>83</v>
      </c>
      <c r="AG547">
        <v>0</v>
      </c>
      <c r="AH547" s="148" t="s">
        <v>83</v>
      </c>
      <c r="AI547" s="148" t="s">
        <v>83</v>
      </c>
      <c r="AJ547" s="148" t="s">
        <v>83</v>
      </c>
      <c r="AK547" s="148" t="s">
        <v>83</v>
      </c>
      <c r="AL547" s="148" t="s">
        <v>83</v>
      </c>
      <c r="AM547" s="148" t="s">
        <v>83</v>
      </c>
      <c r="AN547" s="148" t="s">
        <v>83</v>
      </c>
      <c r="AO547" s="148" t="s">
        <v>83</v>
      </c>
      <c r="AP547" s="148" t="s">
        <v>83</v>
      </c>
      <c r="AQ547" s="148" t="s">
        <v>83</v>
      </c>
      <c r="AR547" s="148" t="s">
        <v>83</v>
      </c>
      <c r="AS547">
        <v>0</v>
      </c>
      <c r="AT547" s="148" t="s">
        <v>83</v>
      </c>
      <c r="AU547" s="148" t="s">
        <v>83</v>
      </c>
      <c r="AV547">
        <v>0</v>
      </c>
      <c r="AW547">
        <v>0</v>
      </c>
      <c r="AX547" s="148" t="s">
        <v>83</v>
      </c>
    </row>
    <row r="548" spans="1:50" x14ac:dyDescent="0.15">
      <c r="A548">
        <v>1</v>
      </c>
      <c r="B548">
        <v>16</v>
      </c>
      <c r="C548">
        <v>3</v>
      </c>
      <c r="D548">
        <v>1</v>
      </c>
      <c r="E548">
        <v>0</v>
      </c>
      <c r="F548" s="148" t="s">
        <v>83</v>
      </c>
      <c r="G548" s="148" t="s">
        <v>83</v>
      </c>
      <c r="H548">
        <v>38</v>
      </c>
      <c r="I548">
        <v>0</v>
      </c>
      <c r="J548">
        <v>0</v>
      </c>
      <c r="K548">
        <v>0</v>
      </c>
      <c r="L548">
        <v>0</v>
      </c>
      <c r="M548" s="148" t="s">
        <v>83</v>
      </c>
      <c r="N548" s="148" t="s">
        <v>83</v>
      </c>
      <c r="O548" s="148" t="s">
        <v>83</v>
      </c>
      <c r="P548" s="148" t="s">
        <v>83</v>
      </c>
      <c r="Q548" s="148" t="s">
        <v>83</v>
      </c>
      <c r="R548" s="148" t="s">
        <v>1002</v>
      </c>
      <c r="S548" s="148" t="s">
        <v>83</v>
      </c>
      <c r="T548">
        <v>0</v>
      </c>
      <c r="U548" s="148" t="s">
        <v>83</v>
      </c>
      <c r="V548" s="148" t="s">
        <v>83</v>
      </c>
      <c r="W548" s="148" t="s">
        <v>83</v>
      </c>
      <c r="X548">
        <v>1</v>
      </c>
      <c r="Y548">
        <v>1</v>
      </c>
      <c r="Z548" s="148" t="s">
        <v>83</v>
      </c>
      <c r="AA548" s="148" t="s">
        <v>83</v>
      </c>
      <c r="AB548" s="148" t="s">
        <v>83</v>
      </c>
      <c r="AC548" s="148" t="s">
        <v>83</v>
      </c>
      <c r="AD548" s="148" t="s">
        <v>83</v>
      </c>
      <c r="AE548">
        <v>0</v>
      </c>
      <c r="AF548" s="148" t="s">
        <v>83</v>
      </c>
      <c r="AG548">
        <v>0</v>
      </c>
      <c r="AH548" s="148" t="s">
        <v>83</v>
      </c>
      <c r="AI548" s="148" t="s">
        <v>83</v>
      </c>
      <c r="AJ548" s="148" t="s">
        <v>83</v>
      </c>
      <c r="AK548" s="148" t="s">
        <v>83</v>
      </c>
      <c r="AL548" s="148" t="s">
        <v>83</v>
      </c>
      <c r="AM548" s="148" t="s">
        <v>83</v>
      </c>
      <c r="AN548" s="148" t="s">
        <v>83</v>
      </c>
      <c r="AO548" s="148" t="s">
        <v>83</v>
      </c>
      <c r="AP548" s="148" t="s">
        <v>83</v>
      </c>
      <c r="AQ548" s="148" t="s">
        <v>83</v>
      </c>
      <c r="AR548" s="148" t="s">
        <v>83</v>
      </c>
      <c r="AS548">
        <v>0</v>
      </c>
      <c r="AT548" s="148" t="s">
        <v>83</v>
      </c>
      <c r="AU548" s="148" t="s">
        <v>83</v>
      </c>
      <c r="AV548">
        <v>0</v>
      </c>
      <c r="AW548">
        <v>0</v>
      </c>
      <c r="AX548" s="148" t="s">
        <v>83</v>
      </c>
    </row>
    <row r="549" spans="1:50" x14ac:dyDescent="0.15">
      <c r="A549">
        <v>1</v>
      </c>
      <c r="B549">
        <v>16</v>
      </c>
      <c r="C549">
        <v>3</v>
      </c>
      <c r="D549">
        <v>2</v>
      </c>
      <c r="E549">
        <v>0</v>
      </c>
      <c r="F549" s="148" t="s">
        <v>83</v>
      </c>
      <c r="G549" s="148" t="s">
        <v>83</v>
      </c>
      <c r="H549">
        <v>288</v>
      </c>
      <c r="I549">
        <v>0</v>
      </c>
      <c r="J549">
        <v>0</v>
      </c>
      <c r="K549">
        <v>0</v>
      </c>
      <c r="L549">
        <v>0</v>
      </c>
      <c r="M549" s="148" t="s">
        <v>83</v>
      </c>
      <c r="N549" s="148" t="s">
        <v>83</v>
      </c>
      <c r="O549" s="148" t="s">
        <v>83</v>
      </c>
      <c r="P549" s="148" t="s">
        <v>83</v>
      </c>
      <c r="Q549" s="148" t="s">
        <v>83</v>
      </c>
      <c r="R549" s="148" t="s">
        <v>1003</v>
      </c>
      <c r="S549" s="148" t="s">
        <v>83</v>
      </c>
      <c r="T549">
        <v>0</v>
      </c>
      <c r="U549" s="148" t="s">
        <v>83</v>
      </c>
      <c r="V549" s="148" t="s">
        <v>83</v>
      </c>
      <c r="W549" s="148" t="s">
        <v>83</v>
      </c>
      <c r="X549">
        <v>2</v>
      </c>
      <c r="Y549">
        <v>2</v>
      </c>
      <c r="Z549" s="148" t="s">
        <v>83</v>
      </c>
      <c r="AA549" s="148" t="s">
        <v>83</v>
      </c>
      <c r="AB549" s="148" t="s">
        <v>83</v>
      </c>
      <c r="AC549" s="148" t="s">
        <v>83</v>
      </c>
      <c r="AD549" s="148" t="s">
        <v>83</v>
      </c>
      <c r="AE549">
        <v>0</v>
      </c>
      <c r="AF549" s="148" t="s">
        <v>83</v>
      </c>
      <c r="AG549">
        <v>0</v>
      </c>
      <c r="AH549" s="148" t="s">
        <v>83</v>
      </c>
      <c r="AI549" s="148" t="s">
        <v>83</v>
      </c>
      <c r="AJ549" s="148" t="s">
        <v>83</v>
      </c>
      <c r="AK549" s="148" t="s">
        <v>83</v>
      </c>
      <c r="AL549" s="148" t="s">
        <v>83</v>
      </c>
      <c r="AM549" s="148" t="s">
        <v>83</v>
      </c>
      <c r="AN549" s="148" t="s">
        <v>83</v>
      </c>
      <c r="AO549" s="148" t="s">
        <v>83</v>
      </c>
      <c r="AP549" s="148" t="s">
        <v>83</v>
      </c>
      <c r="AQ549" s="148" t="s">
        <v>83</v>
      </c>
      <c r="AR549" s="148" t="s">
        <v>83</v>
      </c>
      <c r="AS549">
        <v>0</v>
      </c>
      <c r="AT549" s="148" t="s">
        <v>83</v>
      </c>
      <c r="AU549" s="148" t="s">
        <v>83</v>
      </c>
      <c r="AV549">
        <v>0</v>
      </c>
      <c r="AW549">
        <v>0</v>
      </c>
      <c r="AX549" s="148" t="s">
        <v>83</v>
      </c>
    </row>
    <row r="550" spans="1:50" x14ac:dyDescent="0.15">
      <c r="A550">
        <v>1</v>
      </c>
      <c r="B550">
        <v>16</v>
      </c>
      <c r="C550">
        <v>3</v>
      </c>
      <c r="D550">
        <v>3</v>
      </c>
      <c r="E550">
        <v>0</v>
      </c>
      <c r="F550" s="148" t="s">
        <v>83</v>
      </c>
      <c r="G550" s="148" t="s">
        <v>83</v>
      </c>
      <c r="H550">
        <v>54</v>
      </c>
      <c r="I550">
        <v>0</v>
      </c>
      <c r="J550">
        <v>0</v>
      </c>
      <c r="K550">
        <v>0</v>
      </c>
      <c r="L550">
        <v>0</v>
      </c>
      <c r="M550" s="148" t="s">
        <v>83</v>
      </c>
      <c r="N550" s="148" t="s">
        <v>83</v>
      </c>
      <c r="O550" s="148" t="s">
        <v>83</v>
      </c>
      <c r="P550" s="148" t="s">
        <v>83</v>
      </c>
      <c r="Q550" s="148" t="s">
        <v>83</v>
      </c>
      <c r="R550" s="148" t="s">
        <v>1004</v>
      </c>
      <c r="S550" s="148" t="s">
        <v>83</v>
      </c>
      <c r="T550">
        <v>0</v>
      </c>
      <c r="U550" s="148" t="s">
        <v>83</v>
      </c>
      <c r="V550" s="148" t="s">
        <v>83</v>
      </c>
      <c r="W550" s="148" t="s">
        <v>83</v>
      </c>
      <c r="X550">
        <v>3</v>
      </c>
      <c r="Y550">
        <v>3</v>
      </c>
      <c r="Z550" s="148" t="s">
        <v>83</v>
      </c>
      <c r="AA550" s="148" t="s">
        <v>83</v>
      </c>
      <c r="AB550" s="148" t="s">
        <v>83</v>
      </c>
      <c r="AC550" s="148" t="s">
        <v>83</v>
      </c>
      <c r="AD550" s="148" t="s">
        <v>83</v>
      </c>
      <c r="AE550">
        <v>0</v>
      </c>
      <c r="AF550" s="148" t="s">
        <v>83</v>
      </c>
      <c r="AG550">
        <v>0</v>
      </c>
      <c r="AH550" s="148" t="s">
        <v>83</v>
      </c>
      <c r="AI550" s="148" t="s">
        <v>83</v>
      </c>
      <c r="AJ550" s="148" t="s">
        <v>83</v>
      </c>
      <c r="AK550" s="148" t="s">
        <v>83</v>
      </c>
      <c r="AL550" s="148" t="s">
        <v>83</v>
      </c>
      <c r="AM550" s="148" t="s">
        <v>83</v>
      </c>
      <c r="AN550" s="148" t="s">
        <v>83</v>
      </c>
      <c r="AO550" s="148" t="s">
        <v>83</v>
      </c>
      <c r="AP550" s="148" t="s">
        <v>83</v>
      </c>
      <c r="AQ550" s="148" t="s">
        <v>83</v>
      </c>
      <c r="AR550" s="148" t="s">
        <v>83</v>
      </c>
      <c r="AS550">
        <v>0</v>
      </c>
      <c r="AT550" s="148" t="s">
        <v>83</v>
      </c>
      <c r="AU550" s="148" t="s">
        <v>83</v>
      </c>
      <c r="AV550">
        <v>0</v>
      </c>
      <c r="AW550">
        <v>0</v>
      </c>
      <c r="AX550" s="148" t="s">
        <v>83</v>
      </c>
    </row>
    <row r="551" spans="1:50" x14ac:dyDescent="0.15">
      <c r="A551">
        <v>1</v>
      </c>
      <c r="B551">
        <v>16</v>
      </c>
      <c r="C551">
        <v>3</v>
      </c>
      <c r="D551">
        <v>4</v>
      </c>
      <c r="E551">
        <v>0</v>
      </c>
      <c r="F551" s="148" t="s">
        <v>83</v>
      </c>
      <c r="G551" s="148" t="s">
        <v>83</v>
      </c>
      <c r="H551">
        <v>135</v>
      </c>
      <c r="I551">
        <v>0</v>
      </c>
      <c r="J551">
        <v>0</v>
      </c>
      <c r="K551">
        <v>0</v>
      </c>
      <c r="L551">
        <v>0</v>
      </c>
      <c r="M551" s="148" t="s">
        <v>83</v>
      </c>
      <c r="N551" s="148" t="s">
        <v>83</v>
      </c>
      <c r="O551" s="148" t="s">
        <v>83</v>
      </c>
      <c r="P551" s="148" t="s">
        <v>83</v>
      </c>
      <c r="Q551" s="148" t="s">
        <v>83</v>
      </c>
      <c r="R551" s="148" t="s">
        <v>1005</v>
      </c>
      <c r="S551" s="148" t="s">
        <v>83</v>
      </c>
      <c r="T551">
        <v>0</v>
      </c>
      <c r="U551" s="148" t="s">
        <v>83</v>
      </c>
      <c r="V551" s="148" t="s">
        <v>83</v>
      </c>
      <c r="W551" s="148" t="s">
        <v>83</v>
      </c>
      <c r="X551">
        <v>3</v>
      </c>
      <c r="Y551">
        <v>3</v>
      </c>
      <c r="Z551" s="148" t="s">
        <v>83</v>
      </c>
      <c r="AA551" s="148" t="s">
        <v>83</v>
      </c>
      <c r="AB551" s="148" t="s">
        <v>83</v>
      </c>
      <c r="AC551" s="148" t="s">
        <v>83</v>
      </c>
      <c r="AD551" s="148" t="s">
        <v>83</v>
      </c>
      <c r="AE551">
        <v>0</v>
      </c>
      <c r="AF551" s="148" t="s">
        <v>83</v>
      </c>
      <c r="AG551">
        <v>0</v>
      </c>
      <c r="AH551" s="148" t="s">
        <v>83</v>
      </c>
      <c r="AI551" s="148" t="s">
        <v>83</v>
      </c>
      <c r="AJ551" s="148" t="s">
        <v>83</v>
      </c>
      <c r="AK551" s="148" t="s">
        <v>83</v>
      </c>
      <c r="AL551" s="148" t="s">
        <v>83</v>
      </c>
      <c r="AM551" s="148" t="s">
        <v>83</v>
      </c>
      <c r="AN551" s="148" t="s">
        <v>83</v>
      </c>
      <c r="AO551" s="148" t="s">
        <v>83</v>
      </c>
      <c r="AP551" s="148" t="s">
        <v>83</v>
      </c>
      <c r="AQ551" s="148" t="s">
        <v>83</v>
      </c>
      <c r="AR551" s="148" t="s">
        <v>83</v>
      </c>
      <c r="AS551">
        <v>0</v>
      </c>
      <c r="AT551" s="148" t="s">
        <v>83</v>
      </c>
      <c r="AU551" s="148" t="s">
        <v>83</v>
      </c>
      <c r="AV551">
        <v>0</v>
      </c>
      <c r="AW551">
        <v>0</v>
      </c>
      <c r="AX551" s="148" t="s">
        <v>83</v>
      </c>
    </row>
    <row r="552" spans="1:50" x14ac:dyDescent="0.15">
      <c r="A552">
        <v>1</v>
      </c>
      <c r="B552">
        <v>16</v>
      </c>
      <c r="C552">
        <v>3</v>
      </c>
      <c r="D552">
        <v>5</v>
      </c>
      <c r="E552">
        <v>0</v>
      </c>
      <c r="F552" s="148" t="s">
        <v>83</v>
      </c>
      <c r="G552" s="148" t="s">
        <v>83</v>
      </c>
      <c r="H552">
        <v>203</v>
      </c>
      <c r="I552">
        <v>0</v>
      </c>
      <c r="J552">
        <v>0</v>
      </c>
      <c r="K552">
        <v>0</v>
      </c>
      <c r="L552">
        <v>0</v>
      </c>
      <c r="M552" s="148" t="s">
        <v>83</v>
      </c>
      <c r="N552" s="148" t="s">
        <v>83</v>
      </c>
      <c r="O552" s="148" t="s">
        <v>83</v>
      </c>
      <c r="P552" s="148" t="s">
        <v>83</v>
      </c>
      <c r="Q552" s="148" t="s">
        <v>83</v>
      </c>
      <c r="R552" s="148" t="s">
        <v>1006</v>
      </c>
      <c r="S552" s="148" t="s">
        <v>83</v>
      </c>
      <c r="T552">
        <v>0</v>
      </c>
      <c r="U552" s="148" t="s">
        <v>83</v>
      </c>
      <c r="V552" s="148" t="s">
        <v>83</v>
      </c>
      <c r="W552" s="148" t="s">
        <v>83</v>
      </c>
      <c r="X552">
        <v>1</v>
      </c>
      <c r="Y552">
        <v>1</v>
      </c>
      <c r="Z552" s="148" t="s">
        <v>83</v>
      </c>
      <c r="AA552" s="148" t="s">
        <v>83</v>
      </c>
      <c r="AB552" s="148" t="s">
        <v>83</v>
      </c>
      <c r="AC552" s="148" t="s">
        <v>83</v>
      </c>
      <c r="AD552" s="148" t="s">
        <v>83</v>
      </c>
      <c r="AE552">
        <v>0</v>
      </c>
      <c r="AF552" s="148" t="s">
        <v>83</v>
      </c>
      <c r="AG552">
        <v>0</v>
      </c>
      <c r="AH552" s="148" t="s">
        <v>83</v>
      </c>
      <c r="AI552" s="148" t="s">
        <v>83</v>
      </c>
      <c r="AJ552" s="148" t="s">
        <v>83</v>
      </c>
      <c r="AK552" s="148" t="s">
        <v>83</v>
      </c>
      <c r="AL552" s="148" t="s">
        <v>83</v>
      </c>
      <c r="AM552" s="148" t="s">
        <v>83</v>
      </c>
      <c r="AN552" s="148" t="s">
        <v>83</v>
      </c>
      <c r="AO552" s="148" t="s">
        <v>83</v>
      </c>
      <c r="AP552" s="148" t="s">
        <v>83</v>
      </c>
      <c r="AQ552" s="148" t="s">
        <v>83</v>
      </c>
      <c r="AR552" s="148" t="s">
        <v>83</v>
      </c>
      <c r="AS552">
        <v>0</v>
      </c>
      <c r="AT552" s="148" t="s">
        <v>83</v>
      </c>
      <c r="AU552" s="148" t="s">
        <v>83</v>
      </c>
      <c r="AV552">
        <v>0</v>
      </c>
      <c r="AW552">
        <v>0</v>
      </c>
      <c r="AX552" s="148" t="s">
        <v>83</v>
      </c>
    </row>
    <row r="553" spans="1:50" x14ac:dyDescent="0.15">
      <c r="A553">
        <v>1</v>
      </c>
      <c r="B553">
        <v>16</v>
      </c>
      <c r="C553">
        <v>3</v>
      </c>
      <c r="D553">
        <v>6</v>
      </c>
      <c r="E553">
        <v>0</v>
      </c>
      <c r="F553" s="148" t="s">
        <v>83</v>
      </c>
      <c r="G553" s="148" t="s">
        <v>83</v>
      </c>
      <c r="H553">
        <v>11</v>
      </c>
      <c r="I553">
        <v>0</v>
      </c>
      <c r="J553">
        <v>0</v>
      </c>
      <c r="K553">
        <v>0</v>
      </c>
      <c r="L553">
        <v>0</v>
      </c>
      <c r="M553" s="148" t="s">
        <v>83</v>
      </c>
      <c r="N553" s="148" t="s">
        <v>83</v>
      </c>
      <c r="O553" s="148" t="s">
        <v>83</v>
      </c>
      <c r="P553" s="148" t="s">
        <v>83</v>
      </c>
      <c r="Q553" s="148" t="s">
        <v>83</v>
      </c>
      <c r="R553" s="148" t="s">
        <v>913</v>
      </c>
      <c r="S553" s="148" t="s">
        <v>83</v>
      </c>
      <c r="T553">
        <v>0</v>
      </c>
      <c r="U553" s="148" t="s">
        <v>83</v>
      </c>
      <c r="V553" s="148" t="s">
        <v>83</v>
      </c>
      <c r="W553" s="148" t="s">
        <v>83</v>
      </c>
      <c r="X553">
        <v>2</v>
      </c>
      <c r="Y553">
        <v>2</v>
      </c>
      <c r="Z553" s="148" t="s">
        <v>83</v>
      </c>
      <c r="AA553" s="148" t="s">
        <v>83</v>
      </c>
      <c r="AB553" s="148" t="s">
        <v>83</v>
      </c>
      <c r="AC553" s="148" t="s">
        <v>83</v>
      </c>
      <c r="AD553" s="148" t="s">
        <v>83</v>
      </c>
      <c r="AE553">
        <v>0</v>
      </c>
      <c r="AF553" s="148" t="s">
        <v>83</v>
      </c>
      <c r="AG553">
        <v>0</v>
      </c>
      <c r="AH553" s="148" t="s">
        <v>83</v>
      </c>
      <c r="AI553" s="148" t="s">
        <v>83</v>
      </c>
      <c r="AJ553" s="148" t="s">
        <v>83</v>
      </c>
      <c r="AK553" s="148" t="s">
        <v>83</v>
      </c>
      <c r="AL553" s="148" t="s">
        <v>83</v>
      </c>
      <c r="AM553" s="148" t="s">
        <v>83</v>
      </c>
      <c r="AN553" s="148" t="s">
        <v>83</v>
      </c>
      <c r="AO553" s="148" t="s">
        <v>83</v>
      </c>
      <c r="AP553" s="148" t="s">
        <v>83</v>
      </c>
      <c r="AQ553" s="148" t="s">
        <v>83</v>
      </c>
      <c r="AR553" s="148" t="s">
        <v>83</v>
      </c>
      <c r="AS553">
        <v>0</v>
      </c>
      <c r="AT553" s="148" t="s">
        <v>83</v>
      </c>
      <c r="AU553" s="148" t="s">
        <v>83</v>
      </c>
      <c r="AV553">
        <v>0</v>
      </c>
      <c r="AW553">
        <v>0</v>
      </c>
      <c r="AX553" s="148" t="s">
        <v>83</v>
      </c>
    </row>
    <row r="554" spans="1:50" x14ac:dyDescent="0.15">
      <c r="A554">
        <v>1</v>
      </c>
      <c r="B554">
        <v>16</v>
      </c>
      <c r="C554">
        <v>3</v>
      </c>
      <c r="D554">
        <v>7</v>
      </c>
      <c r="E554">
        <v>0</v>
      </c>
      <c r="F554" s="148" t="s">
        <v>83</v>
      </c>
      <c r="G554" s="148" t="s">
        <v>83</v>
      </c>
      <c r="H554">
        <v>104</v>
      </c>
      <c r="I554">
        <v>0</v>
      </c>
      <c r="J554">
        <v>0</v>
      </c>
      <c r="K554">
        <v>0</v>
      </c>
      <c r="L554">
        <v>0</v>
      </c>
      <c r="M554" s="148" t="s">
        <v>83</v>
      </c>
      <c r="N554" s="148" t="s">
        <v>83</v>
      </c>
      <c r="O554" s="148" t="s">
        <v>83</v>
      </c>
      <c r="P554" s="148" t="s">
        <v>83</v>
      </c>
      <c r="Q554" s="148" t="s">
        <v>83</v>
      </c>
      <c r="R554" s="148" t="s">
        <v>1007</v>
      </c>
      <c r="S554" s="148" t="s">
        <v>83</v>
      </c>
      <c r="T554">
        <v>0</v>
      </c>
      <c r="U554" s="148" t="s">
        <v>83</v>
      </c>
      <c r="V554" s="148" t="s">
        <v>83</v>
      </c>
      <c r="W554" s="148" t="s">
        <v>83</v>
      </c>
      <c r="X554">
        <v>2</v>
      </c>
      <c r="Y554">
        <v>2</v>
      </c>
      <c r="Z554" s="148" t="s">
        <v>83</v>
      </c>
      <c r="AA554" s="148" t="s">
        <v>83</v>
      </c>
      <c r="AB554" s="148" t="s">
        <v>83</v>
      </c>
      <c r="AC554" s="148" t="s">
        <v>83</v>
      </c>
      <c r="AD554" s="148" t="s">
        <v>83</v>
      </c>
      <c r="AE554">
        <v>0</v>
      </c>
      <c r="AF554" s="148" t="s">
        <v>83</v>
      </c>
      <c r="AG554">
        <v>0</v>
      </c>
      <c r="AH554" s="148" t="s">
        <v>83</v>
      </c>
      <c r="AI554" s="148" t="s">
        <v>83</v>
      </c>
      <c r="AJ554" s="148" t="s">
        <v>83</v>
      </c>
      <c r="AK554" s="148" t="s">
        <v>83</v>
      </c>
      <c r="AL554" s="148" t="s">
        <v>83</v>
      </c>
      <c r="AM554" s="148" t="s">
        <v>83</v>
      </c>
      <c r="AN554" s="148" t="s">
        <v>83</v>
      </c>
      <c r="AO554" s="148" t="s">
        <v>83</v>
      </c>
      <c r="AP554" s="148" t="s">
        <v>83</v>
      </c>
      <c r="AQ554" s="148" t="s">
        <v>83</v>
      </c>
      <c r="AR554" s="148" t="s">
        <v>83</v>
      </c>
      <c r="AS554">
        <v>0</v>
      </c>
      <c r="AT554" s="148" t="s">
        <v>83</v>
      </c>
      <c r="AU554" s="148" t="s">
        <v>83</v>
      </c>
      <c r="AV554">
        <v>0</v>
      </c>
      <c r="AW554">
        <v>0</v>
      </c>
      <c r="AX554" s="148" t="s">
        <v>83</v>
      </c>
    </row>
    <row r="555" spans="1:50" x14ac:dyDescent="0.15">
      <c r="A555">
        <v>1</v>
      </c>
      <c r="B555">
        <v>16</v>
      </c>
      <c r="C555">
        <v>4</v>
      </c>
      <c r="D555">
        <v>1</v>
      </c>
      <c r="E555">
        <v>0</v>
      </c>
      <c r="F555" s="148" t="s">
        <v>83</v>
      </c>
      <c r="G555" s="148" t="s">
        <v>83</v>
      </c>
      <c r="H555">
        <v>37</v>
      </c>
      <c r="I555">
        <v>0</v>
      </c>
      <c r="J555">
        <v>0</v>
      </c>
      <c r="K555">
        <v>0</v>
      </c>
      <c r="L555">
        <v>0</v>
      </c>
      <c r="M555" s="148" t="s">
        <v>83</v>
      </c>
      <c r="N555" s="148" t="s">
        <v>83</v>
      </c>
      <c r="O555" s="148" t="s">
        <v>83</v>
      </c>
      <c r="P555" s="148" t="s">
        <v>83</v>
      </c>
      <c r="Q555" s="148" t="s">
        <v>83</v>
      </c>
      <c r="R555" s="148" t="s">
        <v>1008</v>
      </c>
      <c r="S555" s="148" t="s">
        <v>83</v>
      </c>
      <c r="T555">
        <v>0</v>
      </c>
      <c r="U555" s="148" t="s">
        <v>83</v>
      </c>
      <c r="V555" s="148" t="s">
        <v>83</v>
      </c>
      <c r="W555" s="148" t="s">
        <v>83</v>
      </c>
      <c r="X555">
        <v>3</v>
      </c>
      <c r="Y555">
        <v>3</v>
      </c>
      <c r="Z555" s="148" t="s">
        <v>83</v>
      </c>
      <c r="AA555" s="148" t="s">
        <v>83</v>
      </c>
      <c r="AB555" s="148" t="s">
        <v>83</v>
      </c>
      <c r="AC555" s="148" t="s">
        <v>83</v>
      </c>
      <c r="AD555" s="148" t="s">
        <v>83</v>
      </c>
      <c r="AE555">
        <v>0</v>
      </c>
      <c r="AF555" s="148" t="s">
        <v>83</v>
      </c>
      <c r="AG555">
        <v>0</v>
      </c>
      <c r="AH555" s="148" t="s">
        <v>83</v>
      </c>
      <c r="AI555" s="148" t="s">
        <v>83</v>
      </c>
      <c r="AJ555" s="148" t="s">
        <v>83</v>
      </c>
      <c r="AK555" s="148" t="s">
        <v>83</v>
      </c>
      <c r="AL555" s="148" t="s">
        <v>83</v>
      </c>
      <c r="AM555" s="148" t="s">
        <v>83</v>
      </c>
      <c r="AN555" s="148" t="s">
        <v>83</v>
      </c>
      <c r="AO555" s="148" t="s">
        <v>83</v>
      </c>
      <c r="AP555" s="148" t="s">
        <v>83</v>
      </c>
      <c r="AQ555" s="148" t="s">
        <v>83</v>
      </c>
      <c r="AR555" s="148" t="s">
        <v>83</v>
      </c>
      <c r="AS555">
        <v>0</v>
      </c>
      <c r="AT555" s="148" t="s">
        <v>83</v>
      </c>
      <c r="AU555" s="148" t="s">
        <v>83</v>
      </c>
      <c r="AV555">
        <v>0</v>
      </c>
      <c r="AW555">
        <v>0</v>
      </c>
      <c r="AX555" s="148" t="s">
        <v>83</v>
      </c>
    </row>
    <row r="556" spans="1:50" x14ac:dyDescent="0.15">
      <c r="A556">
        <v>1</v>
      </c>
      <c r="B556">
        <v>16</v>
      </c>
      <c r="C556">
        <v>4</v>
      </c>
      <c r="D556">
        <v>2</v>
      </c>
      <c r="E556">
        <v>0</v>
      </c>
      <c r="F556" s="148" t="s">
        <v>83</v>
      </c>
      <c r="G556" s="148" t="s">
        <v>83</v>
      </c>
      <c r="H556">
        <v>124</v>
      </c>
      <c r="I556">
        <v>0</v>
      </c>
      <c r="J556">
        <v>0</v>
      </c>
      <c r="K556">
        <v>0</v>
      </c>
      <c r="L556">
        <v>0</v>
      </c>
      <c r="M556" s="148" t="s">
        <v>83</v>
      </c>
      <c r="N556" s="148" t="s">
        <v>83</v>
      </c>
      <c r="O556" s="148" t="s">
        <v>83</v>
      </c>
      <c r="P556" s="148" t="s">
        <v>83</v>
      </c>
      <c r="Q556" s="148" t="s">
        <v>83</v>
      </c>
      <c r="R556" s="148" t="s">
        <v>1009</v>
      </c>
      <c r="S556" s="148" t="s">
        <v>83</v>
      </c>
      <c r="T556">
        <v>0</v>
      </c>
      <c r="U556" s="148" t="s">
        <v>83</v>
      </c>
      <c r="V556" s="148" t="s">
        <v>83</v>
      </c>
      <c r="W556" s="148" t="s">
        <v>83</v>
      </c>
      <c r="X556">
        <v>2</v>
      </c>
      <c r="Y556">
        <v>2</v>
      </c>
      <c r="Z556" s="148" t="s">
        <v>83</v>
      </c>
      <c r="AA556" s="148" t="s">
        <v>83</v>
      </c>
      <c r="AB556" s="148" t="s">
        <v>83</v>
      </c>
      <c r="AC556" s="148" t="s">
        <v>83</v>
      </c>
      <c r="AD556" s="148" t="s">
        <v>83</v>
      </c>
      <c r="AE556">
        <v>0</v>
      </c>
      <c r="AF556" s="148" t="s">
        <v>83</v>
      </c>
      <c r="AG556">
        <v>0</v>
      </c>
      <c r="AH556" s="148" t="s">
        <v>83</v>
      </c>
      <c r="AI556" s="148" t="s">
        <v>83</v>
      </c>
      <c r="AJ556" s="148" t="s">
        <v>83</v>
      </c>
      <c r="AK556" s="148" t="s">
        <v>83</v>
      </c>
      <c r="AL556" s="148" t="s">
        <v>83</v>
      </c>
      <c r="AM556" s="148" t="s">
        <v>83</v>
      </c>
      <c r="AN556" s="148" t="s">
        <v>83</v>
      </c>
      <c r="AO556" s="148" t="s">
        <v>83</v>
      </c>
      <c r="AP556" s="148" t="s">
        <v>83</v>
      </c>
      <c r="AQ556" s="148" t="s">
        <v>83</v>
      </c>
      <c r="AR556" s="148" t="s">
        <v>83</v>
      </c>
      <c r="AS556">
        <v>0</v>
      </c>
      <c r="AT556" s="148" t="s">
        <v>83</v>
      </c>
      <c r="AU556" s="148" t="s">
        <v>83</v>
      </c>
      <c r="AV556">
        <v>0</v>
      </c>
      <c r="AW556">
        <v>0</v>
      </c>
      <c r="AX556" s="148" t="s">
        <v>83</v>
      </c>
    </row>
    <row r="557" spans="1:50" x14ac:dyDescent="0.15">
      <c r="A557">
        <v>1</v>
      </c>
      <c r="B557">
        <v>16</v>
      </c>
      <c r="C557">
        <v>4</v>
      </c>
      <c r="D557">
        <v>3</v>
      </c>
      <c r="E557">
        <v>0</v>
      </c>
      <c r="F557" s="148" t="s">
        <v>83</v>
      </c>
      <c r="G557" s="148" t="s">
        <v>83</v>
      </c>
      <c r="H557">
        <v>57</v>
      </c>
      <c r="I557">
        <v>0</v>
      </c>
      <c r="J557">
        <v>0</v>
      </c>
      <c r="K557">
        <v>0</v>
      </c>
      <c r="L557">
        <v>0</v>
      </c>
      <c r="M557" s="148" t="s">
        <v>83</v>
      </c>
      <c r="N557" s="148" t="s">
        <v>83</v>
      </c>
      <c r="O557" s="148" t="s">
        <v>83</v>
      </c>
      <c r="P557" s="148" t="s">
        <v>83</v>
      </c>
      <c r="Q557" s="148" t="s">
        <v>83</v>
      </c>
      <c r="R557" s="148" t="s">
        <v>1010</v>
      </c>
      <c r="S557" s="148" t="s">
        <v>83</v>
      </c>
      <c r="T557">
        <v>0</v>
      </c>
      <c r="U557" s="148" t="s">
        <v>83</v>
      </c>
      <c r="V557" s="148" t="s">
        <v>83</v>
      </c>
      <c r="W557" s="148" t="s">
        <v>83</v>
      </c>
      <c r="X557">
        <v>3</v>
      </c>
      <c r="Y557">
        <v>3</v>
      </c>
      <c r="Z557" s="148" t="s">
        <v>83</v>
      </c>
      <c r="AA557" s="148" t="s">
        <v>83</v>
      </c>
      <c r="AB557" s="148" t="s">
        <v>83</v>
      </c>
      <c r="AC557" s="148" t="s">
        <v>83</v>
      </c>
      <c r="AD557" s="148" t="s">
        <v>83</v>
      </c>
      <c r="AE557">
        <v>0</v>
      </c>
      <c r="AF557" s="148" t="s">
        <v>83</v>
      </c>
      <c r="AG557">
        <v>0</v>
      </c>
      <c r="AH557" s="148" t="s">
        <v>83</v>
      </c>
      <c r="AI557" s="148" t="s">
        <v>83</v>
      </c>
      <c r="AJ557" s="148" t="s">
        <v>83</v>
      </c>
      <c r="AK557" s="148" t="s">
        <v>83</v>
      </c>
      <c r="AL557" s="148" t="s">
        <v>83</v>
      </c>
      <c r="AM557" s="148" t="s">
        <v>83</v>
      </c>
      <c r="AN557" s="148" t="s">
        <v>83</v>
      </c>
      <c r="AO557" s="148" t="s">
        <v>83</v>
      </c>
      <c r="AP557" s="148" t="s">
        <v>83</v>
      </c>
      <c r="AQ557" s="148" t="s">
        <v>83</v>
      </c>
      <c r="AR557" s="148" t="s">
        <v>83</v>
      </c>
      <c r="AS557">
        <v>0</v>
      </c>
      <c r="AT557" s="148" t="s">
        <v>83</v>
      </c>
      <c r="AU557" s="148" t="s">
        <v>83</v>
      </c>
      <c r="AV557">
        <v>0</v>
      </c>
      <c r="AW557">
        <v>0</v>
      </c>
      <c r="AX557" s="148" t="s">
        <v>83</v>
      </c>
    </row>
    <row r="558" spans="1:50" x14ac:dyDescent="0.15">
      <c r="A558">
        <v>1</v>
      </c>
      <c r="B558">
        <v>16</v>
      </c>
      <c r="C558">
        <v>4</v>
      </c>
      <c r="D558">
        <v>4</v>
      </c>
      <c r="E558">
        <v>0</v>
      </c>
      <c r="F558" s="148" t="s">
        <v>83</v>
      </c>
      <c r="G558" s="148" t="s">
        <v>83</v>
      </c>
      <c r="H558">
        <v>169</v>
      </c>
      <c r="I558">
        <v>0</v>
      </c>
      <c r="J558">
        <v>0</v>
      </c>
      <c r="K558">
        <v>0</v>
      </c>
      <c r="L558">
        <v>0</v>
      </c>
      <c r="M558" s="148" t="s">
        <v>83</v>
      </c>
      <c r="N558" s="148" t="s">
        <v>83</v>
      </c>
      <c r="O558" s="148" t="s">
        <v>83</v>
      </c>
      <c r="P558" s="148" t="s">
        <v>83</v>
      </c>
      <c r="Q558" s="148" t="s">
        <v>83</v>
      </c>
      <c r="R558" s="148" t="s">
        <v>1011</v>
      </c>
      <c r="S558" s="148" t="s">
        <v>83</v>
      </c>
      <c r="T558">
        <v>0</v>
      </c>
      <c r="U558" s="148" t="s">
        <v>83</v>
      </c>
      <c r="V558" s="148" t="s">
        <v>83</v>
      </c>
      <c r="W558" s="148" t="s">
        <v>83</v>
      </c>
      <c r="X558">
        <v>4</v>
      </c>
      <c r="Y558">
        <v>4</v>
      </c>
      <c r="Z558" s="148" t="s">
        <v>83</v>
      </c>
      <c r="AA558" s="148" t="s">
        <v>83</v>
      </c>
      <c r="AB558" s="148" t="s">
        <v>83</v>
      </c>
      <c r="AC558" s="148" t="s">
        <v>83</v>
      </c>
      <c r="AD558" s="148" t="s">
        <v>83</v>
      </c>
      <c r="AE558">
        <v>0</v>
      </c>
      <c r="AF558" s="148" t="s">
        <v>83</v>
      </c>
      <c r="AG558">
        <v>0</v>
      </c>
      <c r="AH558" s="148" t="s">
        <v>83</v>
      </c>
      <c r="AI558" s="148" t="s">
        <v>83</v>
      </c>
      <c r="AJ558" s="148" t="s">
        <v>83</v>
      </c>
      <c r="AK558" s="148" t="s">
        <v>83</v>
      </c>
      <c r="AL558" s="148" t="s">
        <v>83</v>
      </c>
      <c r="AM558" s="148" t="s">
        <v>83</v>
      </c>
      <c r="AN558" s="148" t="s">
        <v>83</v>
      </c>
      <c r="AO558" s="148" t="s">
        <v>83</v>
      </c>
      <c r="AP558" s="148" t="s">
        <v>83</v>
      </c>
      <c r="AQ558" s="148" t="s">
        <v>83</v>
      </c>
      <c r="AR558" s="148" t="s">
        <v>83</v>
      </c>
      <c r="AS558">
        <v>0</v>
      </c>
      <c r="AT558" s="148" t="s">
        <v>83</v>
      </c>
      <c r="AU558" s="148" t="s">
        <v>83</v>
      </c>
      <c r="AV558">
        <v>0</v>
      </c>
      <c r="AW558">
        <v>0</v>
      </c>
      <c r="AX558" s="148" t="s">
        <v>83</v>
      </c>
    </row>
    <row r="559" spans="1:50" x14ac:dyDescent="0.15">
      <c r="A559">
        <v>1</v>
      </c>
      <c r="B559">
        <v>16</v>
      </c>
      <c r="C559">
        <v>4</v>
      </c>
      <c r="D559">
        <v>5</v>
      </c>
      <c r="E559">
        <v>0</v>
      </c>
      <c r="F559" s="148" t="s">
        <v>83</v>
      </c>
      <c r="G559" s="148" t="s">
        <v>83</v>
      </c>
      <c r="H559">
        <v>273</v>
      </c>
      <c r="I559">
        <v>0</v>
      </c>
      <c r="J559">
        <v>0</v>
      </c>
      <c r="K559">
        <v>0</v>
      </c>
      <c r="L559">
        <v>0</v>
      </c>
      <c r="M559" s="148" t="s">
        <v>83</v>
      </c>
      <c r="N559" s="148" t="s">
        <v>83</v>
      </c>
      <c r="O559" s="148" t="s">
        <v>83</v>
      </c>
      <c r="P559" s="148" t="s">
        <v>83</v>
      </c>
      <c r="Q559" s="148" t="s">
        <v>83</v>
      </c>
      <c r="R559" s="148" t="s">
        <v>1012</v>
      </c>
      <c r="S559" s="148" t="s">
        <v>83</v>
      </c>
      <c r="T559">
        <v>0</v>
      </c>
      <c r="U559" s="148" t="s">
        <v>83</v>
      </c>
      <c r="V559" s="148" t="s">
        <v>83</v>
      </c>
      <c r="W559" s="148" t="s">
        <v>83</v>
      </c>
      <c r="X559">
        <v>4</v>
      </c>
      <c r="Y559">
        <v>4</v>
      </c>
      <c r="Z559" s="148" t="s">
        <v>83</v>
      </c>
      <c r="AA559" s="148" t="s">
        <v>83</v>
      </c>
      <c r="AB559" s="148" t="s">
        <v>83</v>
      </c>
      <c r="AC559" s="148" t="s">
        <v>83</v>
      </c>
      <c r="AD559" s="148" t="s">
        <v>83</v>
      </c>
      <c r="AE559">
        <v>0</v>
      </c>
      <c r="AF559" s="148" t="s">
        <v>83</v>
      </c>
      <c r="AG559">
        <v>0</v>
      </c>
      <c r="AH559" s="148" t="s">
        <v>83</v>
      </c>
      <c r="AI559" s="148" t="s">
        <v>83</v>
      </c>
      <c r="AJ559" s="148" t="s">
        <v>83</v>
      </c>
      <c r="AK559" s="148" t="s">
        <v>83</v>
      </c>
      <c r="AL559" s="148" t="s">
        <v>83</v>
      </c>
      <c r="AM559" s="148" t="s">
        <v>83</v>
      </c>
      <c r="AN559" s="148" t="s">
        <v>83</v>
      </c>
      <c r="AO559" s="148" t="s">
        <v>83</v>
      </c>
      <c r="AP559" s="148" t="s">
        <v>83</v>
      </c>
      <c r="AQ559" s="148" t="s">
        <v>83</v>
      </c>
      <c r="AR559" s="148" t="s">
        <v>83</v>
      </c>
      <c r="AS559">
        <v>0</v>
      </c>
      <c r="AT559" s="148" t="s">
        <v>83</v>
      </c>
      <c r="AU559" s="148" t="s">
        <v>83</v>
      </c>
      <c r="AV559">
        <v>0</v>
      </c>
      <c r="AW559">
        <v>0</v>
      </c>
      <c r="AX559" s="148" t="s">
        <v>83</v>
      </c>
    </row>
    <row r="560" spans="1:50" x14ac:dyDescent="0.15">
      <c r="A560">
        <v>1</v>
      </c>
      <c r="B560">
        <v>16</v>
      </c>
      <c r="C560">
        <v>4</v>
      </c>
      <c r="D560">
        <v>6</v>
      </c>
      <c r="E560">
        <v>0</v>
      </c>
      <c r="F560" s="148" t="s">
        <v>83</v>
      </c>
      <c r="G560" s="148" t="s">
        <v>83</v>
      </c>
      <c r="H560">
        <v>261</v>
      </c>
      <c r="I560">
        <v>0</v>
      </c>
      <c r="J560">
        <v>0</v>
      </c>
      <c r="K560">
        <v>0</v>
      </c>
      <c r="L560">
        <v>0</v>
      </c>
      <c r="M560" s="148" t="s">
        <v>83</v>
      </c>
      <c r="N560" s="148" t="s">
        <v>83</v>
      </c>
      <c r="O560" s="148" t="s">
        <v>83</v>
      </c>
      <c r="P560" s="148" t="s">
        <v>83</v>
      </c>
      <c r="Q560" s="148" t="s">
        <v>83</v>
      </c>
      <c r="R560" s="148" t="s">
        <v>1013</v>
      </c>
      <c r="S560" s="148" t="s">
        <v>83</v>
      </c>
      <c r="T560">
        <v>0</v>
      </c>
      <c r="U560" s="148" t="s">
        <v>83</v>
      </c>
      <c r="V560" s="148" t="s">
        <v>83</v>
      </c>
      <c r="W560" s="148" t="s">
        <v>83</v>
      </c>
      <c r="X560">
        <v>4</v>
      </c>
      <c r="Y560">
        <v>4</v>
      </c>
      <c r="Z560" s="148" t="s">
        <v>83</v>
      </c>
      <c r="AA560" s="148" t="s">
        <v>83</v>
      </c>
      <c r="AB560" s="148" t="s">
        <v>83</v>
      </c>
      <c r="AC560" s="148" t="s">
        <v>83</v>
      </c>
      <c r="AD560" s="148" t="s">
        <v>83</v>
      </c>
      <c r="AE560">
        <v>0</v>
      </c>
      <c r="AF560" s="148" t="s">
        <v>83</v>
      </c>
      <c r="AG560">
        <v>0</v>
      </c>
      <c r="AH560" s="148" t="s">
        <v>83</v>
      </c>
      <c r="AI560" s="148" t="s">
        <v>83</v>
      </c>
      <c r="AJ560" s="148" t="s">
        <v>83</v>
      </c>
      <c r="AK560" s="148" t="s">
        <v>83</v>
      </c>
      <c r="AL560" s="148" t="s">
        <v>83</v>
      </c>
      <c r="AM560" s="148" t="s">
        <v>83</v>
      </c>
      <c r="AN560" s="148" t="s">
        <v>83</v>
      </c>
      <c r="AO560" s="148" t="s">
        <v>83</v>
      </c>
      <c r="AP560" s="148" t="s">
        <v>83</v>
      </c>
      <c r="AQ560" s="148" t="s">
        <v>83</v>
      </c>
      <c r="AR560" s="148" t="s">
        <v>83</v>
      </c>
      <c r="AS560">
        <v>0</v>
      </c>
      <c r="AT560" s="148" t="s">
        <v>83</v>
      </c>
      <c r="AU560" s="148" t="s">
        <v>83</v>
      </c>
      <c r="AV560">
        <v>0</v>
      </c>
      <c r="AW560">
        <v>0</v>
      </c>
      <c r="AX560" s="148" t="s">
        <v>83</v>
      </c>
    </row>
    <row r="561" spans="1:50" x14ac:dyDescent="0.15">
      <c r="A561">
        <v>1</v>
      </c>
      <c r="B561">
        <v>16</v>
      </c>
      <c r="C561">
        <v>4</v>
      </c>
      <c r="D561">
        <v>7</v>
      </c>
      <c r="E561">
        <v>0</v>
      </c>
      <c r="F561" s="148" t="s">
        <v>83</v>
      </c>
      <c r="G561" s="148" t="s">
        <v>83</v>
      </c>
      <c r="H561">
        <v>12</v>
      </c>
      <c r="I561">
        <v>0</v>
      </c>
      <c r="J561">
        <v>0</v>
      </c>
      <c r="K561">
        <v>0</v>
      </c>
      <c r="L561">
        <v>0</v>
      </c>
      <c r="M561" s="148" t="s">
        <v>83</v>
      </c>
      <c r="N561" s="148" t="s">
        <v>83</v>
      </c>
      <c r="O561" s="148" t="s">
        <v>83</v>
      </c>
      <c r="P561" s="148" t="s">
        <v>83</v>
      </c>
      <c r="Q561" s="148" t="s">
        <v>83</v>
      </c>
      <c r="R561" s="148" t="s">
        <v>1014</v>
      </c>
      <c r="S561" s="148" t="s">
        <v>83</v>
      </c>
      <c r="T561">
        <v>0</v>
      </c>
      <c r="U561" s="148" t="s">
        <v>83</v>
      </c>
      <c r="V561" s="148" t="s">
        <v>83</v>
      </c>
      <c r="W561" s="148" t="s">
        <v>83</v>
      </c>
      <c r="X561">
        <v>1</v>
      </c>
      <c r="Y561">
        <v>1</v>
      </c>
      <c r="Z561" s="148" t="s">
        <v>83</v>
      </c>
      <c r="AA561" s="148" t="s">
        <v>83</v>
      </c>
      <c r="AB561" s="148" t="s">
        <v>83</v>
      </c>
      <c r="AC561" s="148" t="s">
        <v>83</v>
      </c>
      <c r="AD561" s="148" t="s">
        <v>83</v>
      </c>
      <c r="AE561">
        <v>0</v>
      </c>
      <c r="AF561" s="148" t="s">
        <v>83</v>
      </c>
      <c r="AG561">
        <v>0</v>
      </c>
      <c r="AH561" s="148" t="s">
        <v>83</v>
      </c>
      <c r="AI561" s="148" t="s">
        <v>83</v>
      </c>
      <c r="AJ561" s="148" t="s">
        <v>83</v>
      </c>
      <c r="AK561" s="148" t="s">
        <v>83</v>
      </c>
      <c r="AL561" s="148" t="s">
        <v>83</v>
      </c>
      <c r="AM561" s="148" t="s">
        <v>83</v>
      </c>
      <c r="AN561" s="148" t="s">
        <v>83</v>
      </c>
      <c r="AO561" s="148" t="s">
        <v>83</v>
      </c>
      <c r="AP561" s="148" t="s">
        <v>83</v>
      </c>
      <c r="AQ561" s="148" t="s">
        <v>83</v>
      </c>
      <c r="AR561" s="148" t="s">
        <v>83</v>
      </c>
      <c r="AS561">
        <v>0</v>
      </c>
      <c r="AT561" s="148" t="s">
        <v>83</v>
      </c>
      <c r="AU561" s="148" t="s">
        <v>83</v>
      </c>
      <c r="AV561">
        <v>0</v>
      </c>
      <c r="AW561">
        <v>0</v>
      </c>
      <c r="AX561" s="148" t="s">
        <v>83</v>
      </c>
    </row>
    <row r="562" spans="1:50" x14ac:dyDescent="0.15">
      <c r="A562">
        <v>1</v>
      </c>
      <c r="B562">
        <v>16</v>
      </c>
      <c r="C562">
        <v>5</v>
      </c>
      <c r="D562">
        <v>1</v>
      </c>
      <c r="E562">
        <v>0</v>
      </c>
      <c r="F562" s="148" t="s">
        <v>83</v>
      </c>
      <c r="G562" s="148" t="s">
        <v>83</v>
      </c>
      <c r="H562">
        <v>246</v>
      </c>
      <c r="I562">
        <v>0</v>
      </c>
      <c r="J562">
        <v>0</v>
      </c>
      <c r="K562">
        <v>0</v>
      </c>
      <c r="L562">
        <v>0</v>
      </c>
      <c r="M562" s="148" t="s">
        <v>83</v>
      </c>
      <c r="N562" s="148" t="s">
        <v>83</v>
      </c>
      <c r="O562" s="148" t="s">
        <v>83</v>
      </c>
      <c r="P562" s="148" t="s">
        <v>83</v>
      </c>
      <c r="Q562" s="148" t="s">
        <v>83</v>
      </c>
      <c r="R562" s="148" t="s">
        <v>990</v>
      </c>
      <c r="S562" s="148" t="s">
        <v>83</v>
      </c>
      <c r="T562">
        <v>0</v>
      </c>
      <c r="U562" s="148" t="s">
        <v>83</v>
      </c>
      <c r="V562" s="148" t="s">
        <v>83</v>
      </c>
      <c r="W562" s="148" t="s">
        <v>83</v>
      </c>
      <c r="X562">
        <v>4</v>
      </c>
      <c r="Y562">
        <v>4</v>
      </c>
      <c r="Z562" s="148" t="s">
        <v>83</v>
      </c>
      <c r="AA562" s="148" t="s">
        <v>83</v>
      </c>
      <c r="AB562" s="148" t="s">
        <v>83</v>
      </c>
      <c r="AC562" s="148" t="s">
        <v>83</v>
      </c>
      <c r="AD562" s="148" t="s">
        <v>83</v>
      </c>
      <c r="AE562">
        <v>0</v>
      </c>
      <c r="AF562" s="148" t="s">
        <v>83</v>
      </c>
      <c r="AG562">
        <v>0</v>
      </c>
      <c r="AH562" s="148" t="s">
        <v>83</v>
      </c>
      <c r="AI562" s="148" t="s">
        <v>83</v>
      </c>
      <c r="AJ562" s="148" t="s">
        <v>83</v>
      </c>
      <c r="AK562" s="148" t="s">
        <v>83</v>
      </c>
      <c r="AL562" s="148" t="s">
        <v>83</v>
      </c>
      <c r="AM562" s="148" t="s">
        <v>83</v>
      </c>
      <c r="AN562" s="148" t="s">
        <v>83</v>
      </c>
      <c r="AO562" s="148" t="s">
        <v>83</v>
      </c>
      <c r="AP562" s="148" t="s">
        <v>83</v>
      </c>
      <c r="AQ562" s="148" t="s">
        <v>83</v>
      </c>
      <c r="AR562" s="148" t="s">
        <v>83</v>
      </c>
      <c r="AS562">
        <v>0</v>
      </c>
      <c r="AT562" s="148" t="s">
        <v>83</v>
      </c>
      <c r="AU562" s="148" t="s">
        <v>83</v>
      </c>
      <c r="AV562">
        <v>0</v>
      </c>
      <c r="AW562">
        <v>0</v>
      </c>
      <c r="AX562" s="148" t="s">
        <v>83</v>
      </c>
    </row>
    <row r="563" spans="1:50" x14ac:dyDescent="0.15">
      <c r="A563">
        <v>1</v>
      </c>
      <c r="B563">
        <v>16</v>
      </c>
      <c r="C563">
        <v>5</v>
      </c>
      <c r="D563">
        <v>2</v>
      </c>
      <c r="E563">
        <v>0</v>
      </c>
      <c r="F563" s="148" t="s">
        <v>83</v>
      </c>
      <c r="G563" s="148" t="s">
        <v>83</v>
      </c>
      <c r="H563">
        <v>226</v>
      </c>
      <c r="I563">
        <v>0</v>
      </c>
      <c r="J563">
        <v>0</v>
      </c>
      <c r="K563">
        <v>0</v>
      </c>
      <c r="L563">
        <v>0</v>
      </c>
      <c r="M563" s="148" t="s">
        <v>83</v>
      </c>
      <c r="N563" s="148" t="s">
        <v>83</v>
      </c>
      <c r="O563" s="148" t="s">
        <v>83</v>
      </c>
      <c r="P563" s="148" t="s">
        <v>83</v>
      </c>
      <c r="Q563" s="148" t="s">
        <v>83</v>
      </c>
      <c r="R563" s="148" t="s">
        <v>1015</v>
      </c>
      <c r="S563" s="148" t="s">
        <v>83</v>
      </c>
      <c r="T563">
        <v>0</v>
      </c>
      <c r="U563" s="148" t="s">
        <v>83</v>
      </c>
      <c r="V563" s="148" t="s">
        <v>83</v>
      </c>
      <c r="W563" s="148" t="s">
        <v>83</v>
      </c>
      <c r="X563">
        <v>4</v>
      </c>
      <c r="Y563">
        <v>4</v>
      </c>
      <c r="Z563" s="148" t="s">
        <v>83</v>
      </c>
      <c r="AA563" s="148" t="s">
        <v>83</v>
      </c>
      <c r="AB563" s="148" t="s">
        <v>83</v>
      </c>
      <c r="AC563" s="148" t="s">
        <v>83</v>
      </c>
      <c r="AD563" s="148" t="s">
        <v>83</v>
      </c>
      <c r="AE563">
        <v>0</v>
      </c>
      <c r="AF563" s="148" t="s">
        <v>83</v>
      </c>
      <c r="AG563">
        <v>0</v>
      </c>
      <c r="AH563" s="148" t="s">
        <v>83</v>
      </c>
      <c r="AI563" s="148" t="s">
        <v>83</v>
      </c>
      <c r="AJ563" s="148" t="s">
        <v>83</v>
      </c>
      <c r="AK563" s="148" t="s">
        <v>83</v>
      </c>
      <c r="AL563" s="148" t="s">
        <v>83</v>
      </c>
      <c r="AM563" s="148" t="s">
        <v>83</v>
      </c>
      <c r="AN563" s="148" t="s">
        <v>83</v>
      </c>
      <c r="AO563" s="148" t="s">
        <v>83</v>
      </c>
      <c r="AP563" s="148" t="s">
        <v>83</v>
      </c>
      <c r="AQ563" s="148" t="s">
        <v>83</v>
      </c>
      <c r="AR563" s="148" t="s">
        <v>83</v>
      </c>
      <c r="AS563">
        <v>0</v>
      </c>
      <c r="AT563" s="148" t="s">
        <v>83</v>
      </c>
      <c r="AU563" s="148" t="s">
        <v>83</v>
      </c>
      <c r="AV563">
        <v>0</v>
      </c>
      <c r="AW563">
        <v>0</v>
      </c>
      <c r="AX563" s="148" t="s">
        <v>83</v>
      </c>
    </row>
    <row r="564" spans="1:50" x14ac:dyDescent="0.15">
      <c r="A564">
        <v>1</v>
      </c>
      <c r="B564">
        <v>16</v>
      </c>
      <c r="C564">
        <v>5</v>
      </c>
      <c r="D564">
        <v>3</v>
      </c>
      <c r="E564">
        <v>0</v>
      </c>
      <c r="F564" s="148" t="s">
        <v>83</v>
      </c>
      <c r="G564" s="148" t="s">
        <v>83</v>
      </c>
      <c r="H564">
        <v>227</v>
      </c>
      <c r="I564">
        <v>0</v>
      </c>
      <c r="J564">
        <v>0</v>
      </c>
      <c r="K564">
        <v>0</v>
      </c>
      <c r="L564">
        <v>0</v>
      </c>
      <c r="M564" s="148" t="s">
        <v>83</v>
      </c>
      <c r="N564" s="148" t="s">
        <v>83</v>
      </c>
      <c r="O564" s="148" t="s">
        <v>83</v>
      </c>
      <c r="P564" s="148" t="s">
        <v>83</v>
      </c>
      <c r="Q564" s="148" t="s">
        <v>83</v>
      </c>
      <c r="R564" s="148" t="s">
        <v>1016</v>
      </c>
      <c r="S564" s="148" t="s">
        <v>83</v>
      </c>
      <c r="T564">
        <v>0</v>
      </c>
      <c r="U564" s="148" t="s">
        <v>83</v>
      </c>
      <c r="V564" s="148" t="s">
        <v>83</v>
      </c>
      <c r="W564" s="148" t="s">
        <v>83</v>
      </c>
      <c r="X564">
        <v>4</v>
      </c>
      <c r="Y564">
        <v>4</v>
      </c>
      <c r="Z564" s="148" t="s">
        <v>83</v>
      </c>
      <c r="AA564" s="148" t="s">
        <v>83</v>
      </c>
      <c r="AB564" s="148" t="s">
        <v>83</v>
      </c>
      <c r="AC564" s="148" t="s">
        <v>83</v>
      </c>
      <c r="AD564" s="148" t="s">
        <v>83</v>
      </c>
      <c r="AE564">
        <v>0</v>
      </c>
      <c r="AF564" s="148" t="s">
        <v>83</v>
      </c>
      <c r="AG564">
        <v>0</v>
      </c>
      <c r="AH564" s="148" t="s">
        <v>83</v>
      </c>
      <c r="AI564" s="148" t="s">
        <v>83</v>
      </c>
      <c r="AJ564" s="148" t="s">
        <v>83</v>
      </c>
      <c r="AK564" s="148" t="s">
        <v>83</v>
      </c>
      <c r="AL564" s="148" t="s">
        <v>83</v>
      </c>
      <c r="AM564" s="148" t="s">
        <v>83</v>
      </c>
      <c r="AN564" s="148" t="s">
        <v>83</v>
      </c>
      <c r="AO564" s="148" t="s">
        <v>83</v>
      </c>
      <c r="AP564" s="148" t="s">
        <v>83</v>
      </c>
      <c r="AQ564" s="148" t="s">
        <v>83</v>
      </c>
      <c r="AR564" s="148" t="s">
        <v>83</v>
      </c>
      <c r="AS564">
        <v>0</v>
      </c>
      <c r="AT564" s="148" t="s">
        <v>83</v>
      </c>
      <c r="AU564" s="148" t="s">
        <v>83</v>
      </c>
      <c r="AV564">
        <v>0</v>
      </c>
      <c r="AW564">
        <v>0</v>
      </c>
      <c r="AX564" s="148" t="s">
        <v>83</v>
      </c>
    </row>
    <row r="565" spans="1:50" x14ac:dyDescent="0.15">
      <c r="A565">
        <v>1</v>
      </c>
      <c r="B565">
        <v>16</v>
      </c>
      <c r="C565">
        <v>5</v>
      </c>
      <c r="D565">
        <v>4</v>
      </c>
      <c r="E565">
        <v>0</v>
      </c>
      <c r="F565" s="148" t="s">
        <v>83</v>
      </c>
      <c r="G565" s="148" t="s">
        <v>83</v>
      </c>
      <c r="H565">
        <v>165</v>
      </c>
      <c r="I565">
        <v>0</v>
      </c>
      <c r="J565">
        <v>0</v>
      </c>
      <c r="K565">
        <v>0</v>
      </c>
      <c r="L565">
        <v>0</v>
      </c>
      <c r="M565" s="148" t="s">
        <v>83</v>
      </c>
      <c r="N565" s="148" t="s">
        <v>83</v>
      </c>
      <c r="O565" s="148" t="s">
        <v>83</v>
      </c>
      <c r="P565" s="148" t="s">
        <v>83</v>
      </c>
      <c r="Q565" s="148" t="s">
        <v>83</v>
      </c>
      <c r="R565" s="148" t="s">
        <v>1017</v>
      </c>
      <c r="S565" s="148" t="s">
        <v>83</v>
      </c>
      <c r="T565">
        <v>0</v>
      </c>
      <c r="U565" s="148" t="s">
        <v>83</v>
      </c>
      <c r="V565" s="148" t="s">
        <v>83</v>
      </c>
      <c r="W565" s="148" t="s">
        <v>83</v>
      </c>
      <c r="X565">
        <v>5</v>
      </c>
      <c r="Y565">
        <v>5</v>
      </c>
      <c r="Z565" s="148" t="s">
        <v>83</v>
      </c>
      <c r="AA565" s="148" t="s">
        <v>83</v>
      </c>
      <c r="AB565" s="148" t="s">
        <v>83</v>
      </c>
      <c r="AC565" s="148" t="s">
        <v>83</v>
      </c>
      <c r="AD565" s="148" t="s">
        <v>83</v>
      </c>
      <c r="AE565">
        <v>0</v>
      </c>
      <c r="AF565" s="148" t="s">
        <v>83</v>
      </c>
      <c r="AG565">
        <v>0</v>
      </c>
      <c r="AH565" s="148" t="s">
        <v>83</v>
      </c>
      <c r="AI565" s="148" t="s">
        <v>83</v>
      </c>
      <c r="AJ565" s="148" t="s">
        <v>83</v>
      </c>
      <c r="AK565" s="148" t="s">
        <v>83</v>
      </c>
      <c r="AL565" s="148" t="s">
        <v>83</v>
      </c>
      <c r="AM565" s="148" t="s">
        <v>83</v>
      </c>
      <c r="AN565" s="148" t="s">
        <v>83</v>
      </c>
      <c r="AO565" s="148" t="s">
        <v>83</v>
      </c>
      <c r="AP565" s="148" t="s">
        <v>83</v>
      </c>
      <c r="AQ565" s="148" t="s">
        <v>83</v>
      </c>
      <c r="AR565" s="148" t="s">
        <v>83</v>
      </c>
      <c r="AS565">
        <v>0</v>
      </c>
      <c r="AT565" s="148" t="s">
        <v>83</v>
      </c>
      <c r="AU565" s="148" t="s">
        <v>83</v>
      </c>
      <c r="AV565">
        <v>0</v>
      </c>
      <c r="AW565">
        <v>0</v>
      </c>
      <c r="AX565" s="148" t="s">
        <v>83</v>
      </c>
    </row>
    <row r="566" spans="1:50" x14ac:dyDescent="0.15">
      <c r="A566">
        <v>1</v>
      </c>
      <c r="B566">
        <v>16</v>
      </c>
      <c r="C566">
        <v>5</v>
      </c>
      <c r="D566">
        <v>5</v>
      </c>
      <c r="E566">
        <v>0</v>
      </c>
      <c r="F566" s="148" t="s">
        <v>83</v>
      </c>
      <c r="G566" s="148" t="s">
        <v>83</v>
      </c>
      <c r="H566">
        <v>225</v>
      </c>
      <c r="I566">
        <v>0</v>
      </c>
      <c r="J566">
        <v>0</v>
      </c>
      <c r="K566">
        <v>0</v>
      </c>
      <c r="L566">
        <v>0</v>
      </c>
      <c r="M566" s="148" t="s">
        <v>83</v>
      </c>
      <c r="N566" s="148" t="s">
        <v>83</v>
      </c>
      <c r="O566" s="148" t="s">
        <v>83</v>
      </c>
      <c r="P566" s="148" t="s">
        <v>83</v>
      </c>
      <c r="Q566" s="148" t="s">
        <v>83</v>
      </c>
      <c r="R566" s="148" t="s">
        <v>507</v>
      </c>
      <c r="S566" s="148" t="s">
        <v>83</v>
      </c>
      <c r="T566">
        <v>0</v>
      </c>
      <c r="U566" s="148" t="s">
        <v>83</v>
      </c>
      <c r="V566" s="148" t="s">
        <v>83</v>
      </c>
      <c r="W566" s="148" t="s">
        <v>83</v>
      </c>
      <c r="X566">
        <v>5</v>
      </c>
      <c r="Y566">
        <v>5</v>
      </c>
      <c r="Z566" s="148" t="s">
        <v>83</v>
      </c>
      <c r="AA566" s="148" t="s">
        <v>83</v>
      </c>
      <c r="AB566" s="148" t="s">
        <v>83</v>
      </c>
      <c r="AC566" s="148" t="s">
        <v>83</v>
      </c>
      <c r="AD566" s="148" t="s">
        <v>83</v>
      </c>
      <c r="AE566">
        <v>0</v>
      </c>
      <c r="AF566" s="148" t="s">
        <v>83</v>
      </c>
      <c r="AG566">
        <v>0</v>
      </c>
      <c r="AH566" s="148" t="s">
        <v>83</v>
      </c>
      <c r="AI566" s="148" t="s">
        <v>83</v>
      </c>
      <c r="AJ566" s="148" t="s">
        <v>83</v>
      </c>
      <c r="AK566" s="148" t="s">
        <v>83</v>
      </c>
      <c r="AL566" s="148" t="s">
        <v>83</v>
      </c>
      <c r="AM566" s="148" t="s">
        <v>83</v>
      </c>
      <c r="AN566" s="148" t="s">
        <v>83</v>
      </c>
      <c r="AO566" s="148" t="s">
        <v>83</v>
      </c>
      <c r="AP566" s="148" t="s">
        <v>83</v>
      </c>
      <c r="AQ566" s="148" t="s">
        <v>83</v>
      </c>
      <c r="AR566" s="148" t="s">
        <v>83</v>
      </c>
      <c r="AS566">
        <v>0</v>
      </c>
      <c r="AT566" s="148" t="s">
        <v>83</v>
      </c>
      <c r="AU566" s="148" t="s">
        <v>83</v>
      </c>
      <c r="AV566">
        <v>0</v>
      </c>
      <c r="AW566">
        <v>0</v>
      </c>
      <c r="AX566" s="148" t="s">
        <v>83</v>
      </c>
    </row>
    <row r="567" spans="1:50" x14ac:dyDescent="0.15">
      <c r="A567">
        <v>1</v>
      </c>
      <c r="B567">
        <v>16</v>
      </c>
      <c r="C567">
        <v>5</v>
      </c>
      <c r="D567">
        <v>6</v>
      </c>
      <c r="E567">
        <v>0</v>
      </c>
      <c r="F567" s="148" t="s">
        <v>83</v>
      </c>
      <c r="G567" s="148" t="s">
        <v>83</v>
      </c>
      <c r="H567">
        <v>287</v>
      </c>
      <c r="I567">
        <v>0</v>
      </c>
      <c r="J567">
        <v>0</v>
      </c>
      <c r="K567">
        <v>0</v>
      </c>
      <c r="L567">
        <v>0</v>
      </c>
      <c r="M567" s="148" t="s">
        <v>83</v>
      </c>
      <c r="N567" s="148" t="s">
        <v>83</v>
      </c>
      <c r="O567" s="148" t="s">
        <v>83</v>
      </c>
      <c r="P567" s="148" t="s">
        <v>83</v>
      </c>
      <c r="Q567" s="148" t="s">
        <v>83</v>
      </c>
      <c r="R567" s="148" t="s">
        <v>1018</v>
      </c>
      <c r="S567" s="148" t="s">
        <v>83</v>
      </c>
      <c r="T567">
        <v>0</v>
      </c>
      <c r="U567" s="148" t="s">
        <v>83</v>
      </c>
      <c r="V567" s="148" t="s">
        <v>83</v>
      </c>
      <c r="W567" s="148" t="s">
        <v>83</v>
      </c>
      <c r="X567">
        <v>3</v>
      </c>
      <c r="Y567">
        <v>3</v>
      </c>
      <c r="Z567" s="148" t="s">
        <v>83</v>
      </c>
      <c r="AA567" s="148" t="s">
        <v>83</v>
      </c>
      <c r="AB567" s="148" t="s">
        <v>83</v>
      </c>
      <c r="AC567" s="148" t="s">
        <v>83</v>
      </c>
      <c r="AD567" s="148" t="s">
        <v>83</v>
      </c>
      <c r="AE567">
        <v>0</v>
      </c>
      <c r="AF567" s="148" t="s">
        <v>83</v>
      </c>
      <c r="AG567">
        <v>0</v>
      </c>
      <c r="AH567" s="148" t="s">
        <v>83</v>
      </c>
      <c r="AI567" s="148" t="s">
        <v>83</v>
      </c>
      <c r="AJ567" s="148" t="s">
        <v>83</v>
      </c>
      <c r="AK567" s="148" t="s">
        <v>83</v>
      </c>
      <c r="AL567" s="148" t="s">
        <v>83</v>
      </c>
      <c r="AM567" s="148" t="s">
        <v>83</v>
      </c>
      <c r="AN567" s="148" t="s">
        <v>83</v>
      </c>
      <c r="AO567" s="148" t="s">
        <v>83</v>
      </c>
      <c r="AP567" s="148" t="s">
        <v>83</v>
      </c>
      <c r="AQ567" s="148" t="s">
        <v>83</v>
      </c>
      <c r="AR567" s="148" t="s">
        <v>83</v>
      </c>
      <c r="AS567">
        <v>0</v>
      </c>
      <c r="AT567" s="148" t="s">
        <v>83</v>
      </c>
      <c r="AU567" s="148" t="s">
        <v>83</v>
      </c>
      <c r="AV567">
        <v>0</v>
      </c>
      <c r="AW567">
        <v>0</v>
      </c>
      <c r="AX567" s="148" t="s">
        <v>83</v>
      </c>
    </row>
    <row r="568" spans="1:50" x14ac:dyDescent="0.15">
      <c r="A568">
        <v>1</v>
      </c>
      <c r="B568">
        <v>16</v>
      </c>
      <c r="C568">
        <v>5</v>
      </c>
      <c r="D568">
        <v>7</v>
      </c>
      <c r="E568">
        <v>0</v>
      </c>
      <c r="F568" s="148" t="s">
        <v>83</v>
      </c>
      <c r="G568" s="148" t="s">
        <v>83</v>
      </c>
      <c r="H568">
        <v>83</v>
      </c>
      <c r="I568">
        <v>0</v>
      </c>
      <c r="J568">
        <v>0</v>
      </c>
      <c r="K568">
        <v>0</v>
      </c>
      <c r="L568">
        <v>0</v>
      </c>
      <c r="M568" s="148" t="s">
        <v>83</v>
      </c>
      <c r="N568" s="148" t="s">
        <v>83</v>
      </c>
      <c r="O568" s="148" t="s">
        <v>83</v>
      </c>
      <c r="P568" s="148" t="s">
        <v>83</v>
      </c>
      <c r="Q568" s="148" t="s">
        <v>83</v>
      </c>
      <c r="R568" s="148" t="s">
        <v>1019</v>
      </c>
      <c r="S568" s="148" t="s">
        <v>83</v>
      </c>
      <c r="T568">
        <v>0</v>
      </c>
      <c r="U568" s="148" t="s">
        <v>83</v>
      </c>
      <c r="V568" s="148" t="s">
        <v>83</v>
      </c>
      <c r="W568" s="148" t="s">
        <v>83</v>
      </c>
      <c r="X568">
        <v>4</v>
      </c>
      <c r="Y568">
        <v>4</v>
      </c>
      <c r="Z568" s="148" t="s">
        <v>83</v>
      </c>
      <c r="AA568" s="148" t="s">
        <v>83</v>
      </c>
      <c r="AB568" s="148" t="s">
        <v>83</v>
      </c>
      <c r="AC568" s="148" t="s">
        <v>83</v>
      </c>
      <c r="AD568" s="148" t="s">
        <v>83</v>
      </c>
      <c r="AE568">
        <v>0</v>
      </c>
      <c r="AF568" s="148" t="s">
        <v>83</v>
      </c>
      <c r="AG568">
        <v>0</v>
      </c>
      <c r="AH568" s="148" t="s">
        <v>83</v>
      </c>
      <c r="AI568" s="148" t="s">
        <v>83</v>
      </c>
      <c r="AJ568" s="148" t="s">
        <v>83</v>
      </c>
      <c r="AK568" s="148" t="s">
        <v>83</v>
      </c>
      <c r="AL568" s="148" t="s">
        <v>83</v>
      </c>
      <c r="AM568" s="148" t="s">
        <v>83</v>
      </c>
      <c r="AN568" s="148" t="s">
        <v>83</v>
      </c>
      <c r="AO568" s="148" t="s">
        <v>83</v>
      </c>
      <c r="AP568" s="148" t="s">
        <v>83</v>
      </c>
      <c r="AQ568" s="148" t="s">
        <v>83</v>
      </c>
      <c r="AR568" s="148" t="s">
        <v>83</v>
      </c>
      <c r="AS568">
        <v>0</v>
      </c>
      <c r="AT568" s="148" t="s">
        <v>83</v>
      </c>
      <c r="AU568" s="148" t="s">
        <v>83</v>
      </c>
      <c r="AV568">
        <v>0</v>
      </c>
      <c r="AW568">
        <v>0</v>
      </c>
      <c r="AX568" s="148" t="s">
        <v>83</v>
      </c>
    </row>
    <row r="569" spans="1:50" x14ac:dyDescent="0.15">
      <c r="A569">
        <v>1</v>
      </c>
      <c r="B569">
        <v>16</v>
      </c>
      <c r="C569">
        <v>6</v>
      </c>
      <c r="D569">
        <v>1</v>
      </c>
      <c r="E569">
        <v>0</v>
      </c>
      <c r="F569" s="148" t="s">
        <v>83</v>
      </c>
      <c r="G569" s="148" t="s">
        <v>83</v>
      </c>
      <c r="H569">
        <v>280</v>
      </c>
      <c r="I569">
        <v>0</v>
      </c>
      <c r="J569">
        <v>0</v>
      </c>
      <c r="K569">
        <v>0</v>
      </c>
      <c r="L569">
        <v>0</v>
      </c>
      <c r="M569" s="148" t="s">
        <v>83</v>
      </c>
      <c r="N569" s="148" t="s">
        <v>83</v>
      </c>
      <c r="O569" s="148" t="s">
        <v>83</v>
      </c>
      <c r="P569" s="148" t="s">
        <v>83</v>
      </c>
      <c r="Q569" s="148" t="s">
        <v>83</v>
      </c>
      <c r="R569" s="148" t="s">
        <v>1020</v>
      </c>
      <c r="S569" s="148" t="s">
        <v>83</v>
      </c>
      <c r="T569">
        <v>0</v>
      </c>
      <c r="U569" s="148" t="s">
        <v>83</v>
      </c>
      <c r="V569" s="148" t="s">
        <v>83</v>
      </c>
      <c r="W569" s="148" t="s">
        <v>83</v>
      </c>
      <c r="X569">
        <v>5</v>
      </c>
      <c r="Y569">
        <v>5</v>
      </c>
      <c r="Z569" s="148" t="s">
        <v>83</v>
      </c>
      <c r="AA569" s="148" t="s">
        <v>83</v>
      </c>
      <c r="AB569" s="148" t="s">
        <v>83</v>
      </c>
      <c r="AC569" s="148" t="s">
        <v>83</v>
      </c>
      <c r="AD569" s="148" t="s">
        <v>83</v>
      </c>
      <c r="AE569">
        <v>0</v>
      </c>
      <c r="AF569" s="148" t="s">
        <v>83</v>
      </c>
      <c r="AG569">
        <v>0</v>
      </c>
      <c r="AH569" s="148" t="s">
        <v>83</v>
      </c>
      <c r="AI569" s="148" t="s">
        <v>83</v>
      </c>
      <c r="AJ569" s="148" t="s">
        <v>83</v>
      </c>
      <c r="AK569" s="148" t="s">
        <v>83</v>
      </c>
      <c r="AL569" s="148" t="s">
        <v>83</v>
      </c>
      <c r="AM569" s="148" t="s">
        <v>83</v>
      </c>
      <c r="AN569" s="148" t="s">
        <v>83</v>
      </c>
      <c r="AO569" s="148" t="s">
        <v>83</v>
      </c>
      <c r="AP569" s="148" t="s">
        <v>83</v>
      </c>
      <c r="AQ569" s="148" t="s">
        <v>83</v>
      </c>
      <c r="AR569" s="148" t="s">
        <v>83</v>
      </c>
      <c r="AS569">
        <v>0</v>
      </c>
      <c r="AT569" s="148" t="s">
        <v>83</v>
      </c>
      <c r="AU569" s="148" t="s">
        <v>83</v>
      </c>
      <c r="AV569">
        <v>0</v>
      </c>
      <c r="AW569">
        <v>0</v>
      </c>
      <c r="AX569" s="148" t="s">
        <v>83</v>
      </c>
    </row>
    <row r="570" spans="1:50" x14ac:dyDescent="0.15">
      <c r="A570">
        <v>1</v>
      </c>
      <c r="B570">
        <v>16</v>
      </c>
      <c r="C570">
        <v>6</v>
      </c>
      <c r="D570">
        <v>2</v>
      </c>
      <c r="E570">
        <v>0</v>
      </c>
      <c r="F570" s="148" t="s">
        <v>83</v>
      </c>
      <c r="G570" s="148" t="s">
        <v>83</v>
      </c>
      <c r="H570">
        <v>244</v>
      </c>
      <c r="I570">
        <v>0</v>
      </c>
      <c r="J570">
        <v>0</v>
      </c>
      <c r="K570">
        <v>0</v>
      </c>
      <c r="L570">
        <v>0</v>
      </c>
      <c r="M570" s="148" t="s">
        <v>83</v>
      </c>
      <c r="N570" s="148" t="s">
        <v>83</v>
      </c>
      <c r="O570" s="148" t="s">
        <v>83</v>
      </c>
      <c r="P570" s="148" t="s">
        <v>83</v>
      </c>
      <c r="Q570" s="148" t="s">
        <v>83</v>
      </c>
      <c r="R570" s="148" t="s">
        <v>1021</v>
      </c>
      <c r="S570" s="148" t="s">
        <v>83</v>
      </c>
      <c r="T570">
        <v>0</v>
      </c>
      <c r="U570" s="148" t="s">
        <v>83</v>
      </c>
      <c r="V570" s="148" t="s">
        <v>83</v>
      </c>
      <c r="W570" s="148" t="s">
        <v>83</v>
      </c>
      <c r="X570">
        <v>5</v>
      </c>
      <c r="Y570">
        <v>5</v>
      </c>
      <c r="Z570" s="148" t="s">
        <v>83</v>
      </c>
      <c r="AA570" s="148" t="s">
        <v>83</v>
      </c>
      <c r="AB570" s="148" t="s">
        <v>83</v>
      </c>
      <c r="AC570" s="148" t="s">
        <v>83</v>
      </c>
      <c r="AD570" s="148" t="s">
        <v>83</v>
      </c>
      <c r="AE570">
        <v>0</v>
      </c>
      <c r="AF570" s="148" t="s">
        <v>83</v>
      </c>
      <c r="AG570">
        <v>0</v>
      </c>
      <c r="AH570" s="148" t="s">
        <v>83</v>
      </c>
      <c r="AI570" s="148" t="s">
        <v>83</v>
      </c>
      <c r="AJ570" s="148" t="s">
        <v>83</v>
      </c>
      <c r="AK570" s="148" t="s">
        <v>83</v>
      </c>
      <c r="AL570" s="148" t="s">
        <v>83</v>
      </c>
      <c r="AM570" s="148" t="s">
        <v>83</v>
      </c>
      <c r="AN570" s="148" t="s">
        <v>83</v>
      </c>
      <c r="AO570" s="148" t="s">
        <v>83</v>
      </c>
      <c r="AP570" s="148" t="s">
        <v>83</v>
      </c>
      <c r="AQ570" s="148" t="s">
        <v>83</v>
      </c>
      <c r="AR570" s="148" t="s">
        <v>83</v>
      </c>
      <c r="AS570">
        <v>0</v>
      </c>
      <c r="AT570" s="148" t="s">
        <v>83</v>
      </c>
      <c r="AU570" s="148" t="s">
        <v>83</v>
      </c>
      <c r="AV570">
        <v>0</v>
      </c>
      <c r="AW570">
        <v>0</v>
      </c>
      <c r="AX570" s="148" t="s">
        <v>83</v>
      </c>
    </row>
    <row r="571" spans="1:50" x14ac:dyDescent="0.15">
      <c r="A571">
        <v>1</v>
      </c>
      <c r="B571">
        <v>16</v>
      </c>
      <c r="C571">
        <v>6</v>
      </c>
      <c r="D571">
        <v>3</v>
      </c>
      <c r="E571">
        <v>0</v>
      </c>
      <c r="F571" s="148" t="s">
        <v>83</v>
      </c>
      <c r="G571" s="148" t="s">
        <v>83</v>
      </c>
      <c r="H571">
        <v>278</v>
      </c>
      <c r="I571">
        <v>0</v>
      </c>
      <c r="J571">
        <v>0</v>
      </c>
      <c r="K571">
        <v>0</v>
      </c>
      <c r="L571">
        <v>0</v>
      </c>
      <c r="M571" s="148" t="s">
        <v>83</v>
      </c>
      <c r="N571" s="148" t="s">
        <v>83</v>
      </c>
      <c r="O571" s="148" t="s">
        <v>83</v>
      </c>
      <c r="P571" s="148" t="s">
        <v>83</v>
      </c>
      <c r="Q571" s="148" t="s">
        <v>83</v>
      </c>
      <c r="R571" s="148" t="s">
        <v>513</v>
      </c>
      <c r="S571" s="148" t="s">
        <v>83</v>
      </c>
      <c r="T571">
        <v>0</v>
      </c>
      <c r="U571" s="148" t="s">
        <v>83</v>
      </c>
      <c r="V571" s="148" t="s">
        <v>83</v>
      </c>
      <c r="W571" s="148" t="s">
        <v>83</v>
      </c>
      <c r="X571">
        <v>6</v>
      </c>
      <c r="Y571">
        <v>6</v>
      </c>
      <c r="Z571" s="148" t="s">
        <v>83</v>
      </c>
      <c r="AA571" s="148" t="s">
        <v>83</v>
      </c>
      <c r="AB571" s="148" t="s">
        <v>83</v>
      </c>
      <c r="AC571" s="148" t="s">
        <v>83</v>
      </c>
      <c r="AD571" s="148" t="s">
        <v>83</v>
      </c>
      <c r="AE571">
        <v>0</v>
      </c>
      <c r="AF571" s="148" t="s">
        <v>83</v>
      </c>
      <c r="AG571">
        <v>0</v>
      </c>
      <c r="AH571" s="148" t="s">
        <v>83</v>
      </c>
      <c r="AI571" s="148" t="s">
        <v>83</v>
      </c>
      <c r="AJ571" s="148" t="s">
        <v>83</v>
      </c>
      <c r="AK571" s="148" t="s">
        <v>83</v>
      </c>
      <c r="AL571" s="148" t="s">
        <v>83</v>
      </c>
      <c r="AM571" s="148" t="s">
        <v>83</v>
      </c>
      <c r="AN571" s="148" t="s">
        <v>83</v>
      </c>
      <c r="AO571" s="148" t="s">
        <v>83</v>
      </c>
      <c r="AP571" s="148" t="s">
        <v>83</v>
      </c>
      <c r="AQ571" s="148" t="s">
        <v>83</v>
      </c>
      <c r="AR571" s="148" t="s">
        <v>83</v>
      </c>
      <c r="AS571">
        <v>0</v>
      </c>
      <c r="AT571" s="148" t="s">
        <v>83</v>
      </c>
      <c r="AU571" s="148" t="s">
        <v>83</v>
      </c>
      <c r="AV571">
        <v>0</v>
      </c>
      <c r="AW571">
        <v>0</v>
      </c>
      <c r="AX571" s="148" t="s">
        <v>83</v>
      </c>
    </row>
    <row r="572" spans="1:50" x14ac:dyDescent="0.15">
      <c r="A572">
        <v>1</v>
      </c>
      <c r="B572">
        <v>16</v>
      </c>
      <c r="C572">
        <v>6</v>
      </c>
      <c r="D572">
        <v>4</v>
      </c>
      <c r="E572">
        <v>0</v>
      </c>
      <c r="F572" s="148" t="s">
        <v>83</v>
      </c>
      <c r="G572" s="148" t="s">
        <v>83</v>
      </c>
      <c r="H572">
        <v>243</v>
      </c>
      <c r="I572">
        <v>0</v>
      </c>
      <c r="J572">
        <v>0</v>
      </c>
      <c r="K572">
        <v>0</v>
      </c>
      <c r="L572">
        <v>0</v>
      </c>
      <c r="M572" s="148" t="s">
        <v>83</v>
      </c>
      <c r="N572" s="148" t="s">
        <v>83</v>
      </c>
      <c r="O572" s="148" t="s">
        <v>83</v>
      </c>
      <c r="P572" s="148" t="s">
        <v>83</v>
      </c>
      <c r="Q572" s="148" t="s">
        <v>83</v>
      </c>
      <c r="R572" s="148" t="s">
        <v>1022</v>
      </c>
      <c r="S572" s="148" t="s">
        <v>83</v>
      </c>
      <c r="T572">
        <v>0</v>
      </c>
      <c r="U572" s="148" t="s">
        <v>83</v>
      </c>
      <c r="V572" s="148" t="s">
        <v>83</v>
      </c>
      <c r="W572" s="148" t="s">
        <v>83</v>
      </c>
      <c r="X572">
        <v>5</v>
      </c>
      <c r="Y572">
        <v>5</v>
      </c>
      <c r="Z572" s="148" t="s">
        <v>83</v>
      </c>
      <c r="AA572" s="148" t="s">
        <v>83</v>
      </c>
      <c r="AB572" s="148" t="s">
        <v>83</v>
      </c>
      <c r="AC572" s="148" t="s">
        <v>83</v>
      </c>
      <c r="AD572" s="148" t="s">
        <v>83</v>
      </c>
      <c r="AE572">
        <v>0</v>
      </c>
      <c r="AF572" s="148" t="s">
        <v>83</v>
      </c>
      <c r="AG572">
        <v>0</v>
      </c>
      <c r="AH572" s="148" t="s">
        <v>83</v>
      </c>
      <c r="AI572" s="148" t="s">
        <v>83</v>
      </c>
      <c r="AJ572" s="148" t="s">
        <v>83</v>
      </c>
      <c r="AK572" s="148" t="s">
        <v>83</v>
      </c>
      <c r="AL572" s="148" t="s">
        <v>83</v>
      </c>
      <c r="AM572" s="148" t="s">
        <v>83</v>
      </c>
      <c r="AN572" s="148" t="s">
        <v>83</v>
      </c>
      <c r="AO572" s="148" t="s">
        <v>83</v>
      </c>
      <c r="AP572" s="148" t="s">
        <v>83</v>
      </c>
      <c r="AQ572" s="148" t="s">
        <v>83</v>
      </c>
      <c r="AR572" s="148" t="s">
        <v>83</v>
      </c>
      <c r="AS572">
        <v>0</v>
      </c>
      <c r="AT572" s="148" t="s">
        <v>83</v>
      </c>
      <c r="AU572" s="148" t="s">
        <v>83</v>
      </c>
      <c r="AV572">
        <v>0</v>
      </c>
      <c r="AW572">
        <v>0</v>
      </c>
      <c r="AX572" s="148" t="s">
        <v>83</v>
      </c>
    </row>
    <row r="573" spans="1:50" x14ac:dyDescent="0.15">
      <c r="A573">
        <v>1</v>
      </c>
      <c r="B573">
        <v>16</v>
      </c>
      <c r="C573">
        <v>6</v>
      </c>
      <c r="D573">
        <v>5</v>
      </c>
      <c r="E573">
        <v>0</v>
      </c>
      <c r="F573" s="148" t="s">
        <v>83</v>
      </c>
      <c r="G573" s="148" t="s">
        <v>83</v>
      </c>
      <c r="H573">
        <v>223</v>
      </c>
      <c r="I573">
        <v>0</v>
      </c>
      <c r="J573">
        <v>0</v>
      </c>
      <c r="K573">
        <v>0</v>
      </c>
      <c r="L573">
        <v>0</v>
      </c>
      <c r="M573" s="148" t="s">
        <v>83</v>
      </c>
      <c r="N573" s="148" t="s">
        <v>83</v>
      </c>
      <c r="O573" s="148" t="s">
        <v>83</v>
      </c>
      <c r="P573" s="148" t="s">
        <v>83</v>
      </c>
      <c r="Q573" s="148" t="s">
        <v>83</v>
      </c>
      <c r="R573" s="148" t="s">
        <v>742</v>
      </c>
      <c r="S573" s="148" t="s">
        <v>83</v>
      </c>
      <c r="T573">
        <v>0</v>
      </c>
      <c r="U573" s="148" t="s">
        <v>83</v>
      </c>
      <c r="V573" s="148" t="s">
        <v>83</v>
      </c>
      <c r="W573" s="148" t="s">
        <v>83</v>
      </c>
      <c r="X573">
        <v>5</v>
      </c>
      <c r="Y573">
        <v>5</v>
      </c>
      <c r="Z573" s="148" t="s">
        <v>83</v>
      </c>
      <c r="AA573" s="148" t="s">
        <v>83</v>
      </c>
      <c r="AB573" s="148" t="s">
        <v>83</v>
      </c>
      <c r="AC573" s="148" t="s">
        <v>83</v>
      </c>
      <c r="AD573" s="148" t="s">
        <v>83</v>
      </c>
      <c r="AE573">
        <v>0</v>
      </c>
      <c r="AF573" s="148" t="s">
        <v>83</v>
      </c>
      <c r="AG573">
        <v>0</v>
      </c>
      <c r="AH573" s="148" t="s">
        <v>83</v>
      </c>
      <c r="AI573" s="148" t="s">
        <v>83</v>
      </c>
      <c r="AJ573" s="148" t="s">
        <v>83</v>
      </c>
      <c r="AK573" s="148" t="s">
        <v>83</v>
      </c>
      <c r="AL573" s="148" t="s">
        <v>83</v>
      </c>
      <c r="AM573" s="148" t="s">
        <v>83</v>
      </c>
      <c r="AN573" s="148" t="s">
        <v>83</v>
      </c>
      <c r="AO573" s="148" t="s">
        <v>83</v>
      </c>
      <c r="AP573" s="148" t="s">
        <v>83</v>
      </c>
      <c r="AQ573" s="148" t="s">
        <v>83</v>
      </c>
      <c r="AR573" s="148" t="s">
        <v>83</v>
      </c>
      <c r="AS573">
        <v>0</v>
      </c>
      <c r="AT573" s="148" t="s">
        <v>83</v>
      </c>
      <c r="AU573" s="148" t="s">
        <v>83</v>
      </c>
      <c r="AV573">
        <v>0</v>
      </c>
      <c r="AW573">
        <v>0</v>
      </c>
      <c r="AX573" s="148" t="s">
        <v>83</v>
      </c>
    </row>
    <row r="574" spans="1:50" x14ac:dyDescent="0.15">
      <c r="A574">
        <v>1</v>
      </c>
      <c r="B574">
        <v>16</v>
      </c>
      <c r="C574">
        <v>6</v>
      </c>
      <c r="D574">
        <v>6</v>
      </c>
      <c r="E574">
        <v>0</v>
      </c>
      <c r="F574" s="148" t="s">
        <v>83</v>
      </c>
      <c r="G574" s="148" t="s">
        <v>83</v>
      </c>
      <c r="H574">
        <v>352</v>
      </c>
      <c r="I574">
        <v>0</v>
      </c>
      <c r="J574">
        <v>0</v>
      </c>
      <c r="K574">
        <v>0</v>
      </c>
      <c r="L574">
        <v>0</v>
      </c>
      <c r="M574" s="148" t="s">
        <v>83</v>
      </c>
      <c r="N574" s="148" t="s">
        <v>83</v>
      </c>
      <c r="O574" s="148" t="s">
        <v>83</v>
      </c>
      <c r="P574" s="148" t="s">
        <v>83</v>
      </c>
      <c r="Q574" s="148" t="s">
        <v>83</v>
      </c>
      <c r="R574" s="148" t="s">
        <v>1023</v>
      </c>
      <c r="S574" s="148" t="s">
        <v>83</v>
      </c>
      <c r="T574">
        <v>0</v>
      </c>
      <c r="U574" s="148" t="s">
        <v>83</v>
      </c>
      <c r="V574" s="148" t="s">
        <v>83</v>
      </c>
      <c r="W574" s="148" t="s">
        <v>83</v>
      </c>
      <c r="X574">
        <v>5</v>
      </c>
      <c r="Y574">
        <v>5</v>
      </c>
      <c r="Z574" s="148" t="s">
        <v>83</v>
      </c>
      <c r="AA574" s="148" t="s">
        <v>83</v>
      </c>
      <c r="AB574" s="148" t="s">
        <v>83</v>
      </c>
      <c r="AC574" s="148" t="s">
        <v>83</v>
      </c>
      <c r="AD574" s="148" t="s">
        <v>83</v>
      </c>
      <c r="AE574">
        <v>0</v>
      </c>
      <c r="AF574" s="148" t="s">
        <v>83</v>
      </c>
      <c r="AG574">
        <v>0</v>
      </c>
      <c r="AH574" s="148" t="s">
        <v>83</v>
      </c>
      <c r="AI574" s="148" t="s">
        <v>83</v>
      </c>
      <c r="AJ574" s="148" t="s">
        <v>83</v>
      </c>
      <c r="AK574" s="148" t="s">
        <v>83</v>
      </c>
      <c r="AL574" s="148" t="s">
        <v>83</v>
      </c>
      <c r="AM574" s="148" t="s">
        <v>83</v>
      </c>
      <c r="AN574" s="148" t="s">
        <v>83</v>
      </c>
      <c r="AO574" s="148" t="s">
        <v>83</v>
      </c>
      <c r="AP574" s="148" t="s">
        <v>83</v>
      </c>
      <c r="AQ574" s="148" t="s">
        <v>83</v>
      </c>
      <c r="AR574" s="148" t="s">
        <v>83</v>
      </c>
      <c r="AS574">
        <v>0</v>
      </c>
      <c r="AT574" s="148" t="s">
        <v>83</v>
      </c>
      <c r="AU574" s="148" t="s">
        <v>83</v>
      </c>
      <c r="AV574">
        <v>0</v>
      </c>
      <c r="AW574">
        <v>0</v>
      </c>
      <c r="AX574" s="148" t="s">
        <v>83</v>
      </c>
    </row>
    <row r="575" spans="1:50" x14ac:dyDescent="0.15">
      <c r="A575">
        <v>1</v>
      </c>
      <c r="B575">
        <v>16</v>
      </c>
      <c r="C575">
        <v>6</v>
      </c>
      <c r="D575">
        <v>7</v>
      </c>
      <c r="E575">
        <v>0</v>
      </c>
      <c r="F575" s="148" t="s">
        <v>83</v>
      </c>
      <c r="G575" s="148" t="s">
        <v>83</v>
      </c>
      <c r="H575">
        <v>242</v>
      </c>
      <c r="I575">
        <v>0</v>
      </c>
      <c r="J575">
        <v>0</v>
      </c>
      <c r="K575">
        <v>0</v>
      </c>
      <c r="L575">
        <v>0</v>
      </c>
      <c r="M575" s="148" t="s">
        <v>83</v>
      </c>
      <c r="N575" s="148" t="s">
        <v>83</v>
      </c>
      <c r="O575" s="148" t="s">
        <v>83</v>
      </c>
      <c r="P575" s="148" t="s">
        <v>83</v>
      </c>
      <c r="Q575" s="148" t="s">
        <v>83</v>
      </c>
      <c r="R575" s="148" t="s">
        <v>1024</v>
      </c>
      <c r="S575" s="148" t="s">
        <v>83</v>
      </c>
      <c r="T575">
        <v>0</v>
      </c>
      <c r="U575" s="148" t="s">
        <v>83</v>
      </c>
      <c r="V575" s="148" t="s">
        <v>83</v>
      </c>
      <c r="W575" s="148" t="s">
        <v>83</v>
      </c>
      <c r="X575">
        <v>6</v>
      </c>
      <c r="Y575">
        <v>6</v>
      </c>
      <c r="Z575" s="148" t="s">
        <v>83</v>
      </c>
      <c r="AA575" s="148" t="s">
        <v>83</v>
      </c>
      <c r="AB575" s="148" t="s">
        <v>83</v>
      </c>
      <c r="AC575" s="148" t="s">
        <v>83</v>
      </c>
      <c r="AD575" s="148" t="s">
        <v>83</v>
      </c>
      <c r="AE575">
        <v>0</v>
      </c>
      <c r="AF575" s="148" t="s">
        <v>83</v>
      </c>
      <c r="AG575">
        <v>0</v>
      </c>
      <c r="AH575" s="148" t="s">
        <v>83</v>
      </c>
      <c r="AI575" s="148" t="s">
        <v>83</v>
      </c>
      <c r="AJ575" s="148" t="s">
        <v>83</v>
      </c>
      <c r="AK575" s="148" t="s">
        <v>83</v>
      </c>
      <c r="AL575" s="148" t="s">
        <v>83</v>
      </c>
      <c r="AM575" s="148" t="s">
        <v>83</v>
      </c>
      <c r="AN575" s="148" t="s">
        <v>83</v>
      </c>
      <c r="AO575" s="148" t="s">
        <v>83</v>
      </c>
      <c r="AP575" s="148" t="s">
        <v>83</v>
      </c>
      <c r="AQ575" s="148" t="s">
        <v>83</v>
      </c>
      <c r="AR575" s="148" t="s">
        <v>83</v>
      </c>
      <c r="AS575">
        <v>0</v>
      </c>
      <c r="AT575" s="148" t="s">
        <v>83</v>
      </c>
      <c r="AU575" s="148" t="s">
        <v>83</v>
      </c>
      <c r="AV575">
        <v>0</v>
      </c>
      <c r="AW575">
        <v>0</v>
      </c>
      <c r="AX575" s="148" t="s">
        <v>83</v>
      </c>
    </row>
    <row r="576" spans="1:50" x14ac:dyDescent="0.15">
      <c r="A576">
        <v>1</v>
      </c>
      <c r="B576">
        <v>17</v>
      </c>
      <c r="C576">
        <v>1</v>
      </c>
      <c r="D576">
        <v>1</v>
      </c>
      <c r="E576">
        <v>0</v>
      </c>
      <c r="F576" s="148" t="s">
        <v>83</v>
      </c>
      <c r="G576" s="148" t="s">
        <v>83</v>
      </c>
      <c r="H576">
        <v>0</v>
      </c>
      <c r="I576">
        <v>0</v>
      </c>
      <c r="J576">
        <v>0</v>
      </c>
      <c r="K576">
        <v>0</v>
      </c>
      <c r="L576">
        <v>0</v>
      </c>
      <c r="M576" s="148" t="s">
        <v>83</v>
      </c>
      <c r="N576" s="148" t="s">
        <v>83</v>
      </c>
      <c r="O576" s="148" t="s">
        <v>83</v>
      </c>
      <c r="P576" s="148" t="s">
        <v>83</v>
      </c>
      <c r="Q576" s="148" t="s">
        <v>83</v>
      </c>
      <c r="R576" s="148" t="s">
        <v>83</v>
      </c>
      <c r="S576" s="148" t="s">
        <v>83</v>
      </c>
      <c r="T576">
        <v>0</v>
      </c>
      <c r="U576" s="148" t="s">
        <v>83</v>
      </c>
      <c r="V576" s="148" t="s">
        <v>83</v>
      </c>
      <c r="W576" s="148" t="s">
        <v>83</v>
      </c>
      <c r="X576">
        <v>0</v>
      </c>
      <c r="Y576">
        <v>0</v>
      </c>
      <c r="Z576" s="148" t="s">
        <v>83</v>
      </c>
      <c r="AA576" s="148" t="s">
        <v>83</v>
      </c>
      <c r="AB576" s="148" t="s">
        <v>83</v>
      </c>
      <c r="AC576" s="148" t="s">
        <v>83</v>
      </c>
      <c r="AD576" s="148" t="s">
        <v>83</v>
      </c>
      <c r="AE576">
        <v>0</v>
      </c>
      <c r="AF576" s="148" t="s">
        <v>83</v>
      </c>
      <c r="AG576">
        <v>0</v>
      </c>
      <c r="AH576" s="148" t="s">
        <v>83</v>
      </c>
      <c r="AI576" s="148" t="s">
        <v>83</v>
      </c>
      <c r="AJ576" s="148" t="s">
        <v>83</v>
      </c>
      <c r="AK576" s="148" t="s">
        <v>83</v>
      </c>
      <c r="AL576" s="148" t="s">
        <v>83</v>
      </c>
      <c r="AM576" s="148" t="s">
        <v>83</v>
      </c>
      <c r="AN576" s="148" t="s">
        <v>83</v>
      </c>
      <c r="AO576" s="148" t="s">
        <v>83</v>
      </c>
      <c r="AP576" s="148" t="s">
        <v>83</v>
      </c>
      <c r="AQ576" s="148" t="s">
        <v>83</v>
      </c>
      <c r="AR576" s="148" t="s">
        <v>83</v>
      </c>
      <c r="AS576">
        <v>0</v>
      </c>
      <c r="AT576" s="148" t="s">
        <v>83</v>
      </c>
      <c r="AU576" s="148" t="s">
        <v>83</v>
      </c>
      <c r="AV576">
        <v>0</v>
      </c>
      <c r="AW576">
        <v>0</v>
      </c>
      <c r="AX576" s="148" t="s">
        <v>83</v>
      </c>
    </row>
    <row r="577" spans="1:50" x14ac:dyDescent="0.15">
      <c r="A577">
        <v>1</v>
      </c>
      <c r="B577">
        <v>17</v>
      </c>
      <c r="C577">
        <v>1</v>
      </c>
      <c r="D577">
        <v>2</v>
      </c>
      <c r="E577">
        <v>0</v>
      </c>
      <c r="F577" s="148" t="s">
        <v>83</v>
      </c>
      <c r="G577" s="148" t="s">
        <v>83</v>
      </c>
      <c r="H577">
        <v>125</v>
      </c>
      <c r="I577">
        <v>0</v>
      </c>
      <c r="J577">
        <v>0</v>
      </c>
      <c r="K577">
        <v>0</v>
      </c>
      <c r="L577">
        <v>0</v>
      </c>
      <c r="M577" s="148" t="s">
        <v>83</v>
      </c>
      <c r="N577" s="148" t="s">
        <v>83</v>
      </c>
      <c r="O577" s="148" t="s">
        <v>83</v>
      </c>
      <c r="P577" s="148" t="s">
        <v>83</v>
      </c>
      <c r="Q577" s="148" t="s">
        <v>83</v>
      </c>
      <c r="R577" s="148" t="s">
        <v>1025</v>
      </c>
      <c r="S577" s="148" t="s">
        <v>83</v>
      </c>
      <c r="T577">
        <v>0</v>
      </c>
      <c r="U577" s="148" t="s">
        <v>83</v>
      </c>
      <c r="V577" s="148" t="s">
        <v>83</v>
      </c>
      <c r="W577" s="148" t="s">
        <v>83</v>
      </c>
      <c r="X577">
        <v>5</v>
      </c>
      <c r="Y577">
        <v>5</v>
      </c>
      <c r="Z577" s="148" t="s">
        <v>83</v>
      </c>
      <c r="AA577" s="148" t="s">
        <v>83</v>
      </c>
      <c r="AB577" s="148" t="s">
        <v>83</v>
      </c>
      <c r="AC577" s="148" t="s">
        <v>83</v>
      </c>
      <c r="AD577" s="148" t="s">
        <v>83</v>
      </c>
      <c r="AE577">
        <v>0</v>
      </c>
      <c r="AF577" s="148" t="s">
        <v>83</v>
      </c>
      <c r="AG577">
        <v>0</v>
      </c>
      <c r="AH577" s="148" t="s">
        <v>83</v>
      </c>
      <c r="AI577" s="148" t="s">
        <v>83</v>
      </c>
      <c r="AJ577" s="148" t="s">
        <v>83</v>
      </c>
      <c r="AK577" s="148" t="s">
        <v>83</v>
      </c>
      <c r="AL577" s="148" t="s">
        <v>83</v>
      </c>
      <c r="AM577" s="148" t="s">
        <v>83</v>
      </c>
      <c r="AN577" s="148" t="s">
        <v>83</v>
      </c>
      <c r="AO577" s="148" t="s">
        <v>83</v>
      </c>
      <c r="AP577" s="148" t="s">
        <v>83</v>
      </c>
      <c r="AQ577" s="148" t="s">
        <v>83</v>
      </c>
      <c r="AR577" s="148" t="s">
        <v>83</v>
      </c>
      <c r="AS577">
        <v>0</v>
      </c>
      <c r="AT577" s="148" t="s">
        <v>83</v>
      </c>
      <c r="AU577" s="148" t="s">
        <v>83</v>
      </c>
      <c r="AV577">
        <v>0</v>
      </c>
      <c r="AW577">
        <v>0</v>
      </c>
      <c r="AX577" s="148" t="s">
        <v>83</v>
      </c>
    </row>
    <row r="578" spans="1:50" x14ac:dyDescent="0.15">
      <c r="A578">
        <v>1</v>
      </c>
      <c r="B578">
        <v>17</v>
      </c>
      <c r="C578">
        <v>1</v>
      </c>
      <c r="D578">
        <v>3</v>
      </c>
      <c r="E578">
        <v>0</v>
      </c>
      <c r="F578" s="148" t="s">
        <v>83</v>
      </c>
      <c r="G578" s="148" t="s">
        <v>83</v>
      </c>
      <c r="H578">
        <v>361</v>
      </c>
      <c r="I578">
        <v>0</v>
      </c>
      <c r="J578">
        <v>0</v>
      </c>
      <c r="K578">
        <v>0</v>
      </c>
      <c r="L578">
        <v>0</v>
      </c>
      <c r="M578" s="148" t="s">
        <v>83</v>
      </c>
      <c r="N578" s="148" t="s">
        <v>83</v>
      </c>
      <c r="O578" s="148" t="s">
        <v>83</v>
      </c>
      <c r="P578" s="148" t="s">
        <v>83</v>
      </c>
      <c r="Q578" s="148" t="s">
        <v>83</v>
      </c>
      <c r="R578" s="148" t="s">
        <v>1026</v>
      </c>
      <c r="S578" s="148" t="s">
        <v>83</v>
      </c>
      <c r="T578">
        <v>0</v>
      </c>
      <c r="U578" s="148" t="s">
        <v>83</v>
      </c>
      <c r="V578" s="148" t="s">
        <v>83</v>
      </c>
      <c r="W578" s="148" t="s">
        <v>83</v>
      </c>
      <c r="X578">
        <v>4</v>
      </c>
      <c r="Y578">
        <v>4</v>
      </c>
      <c r="Z578" s="148" t="s">
        <v>83</v>
      </c>
      <c r="AA578" s="148" t="s">
        <v>83</v>
      </c>
      <c r="AB578" s="148" t="s">
        <v>83</v>
      </c>
      <c r="AC578" s="148" t="s">
        <v>83</v>
      </c>
      <c r="AD578" s="148" t="s">
        <v>83</v>
      </c>
      <c r="AE578">
        <v>0</v>
      </c>
      <c r="AF578" s="148" t="s">
        <v>83</v>
      </c>
      <c r="AG578">
        <v>0</v>
      </c>
      <c r="AH578" s="148" t="s">
        <v>83</v>
      </c>
      <c r="AI578" s="148" t="s">
        <v>83</v>
      </c>
      <c r="AJ578" s="148" t="s">
        <v>83</v>
      </c>
      <c r="AK578" s="148" t="s">
        <v>83</v>
      </c>
      <c r="AL578" s="148" t="s">
        <v>83</v>
      </c>
      <c r="AM578" s="148" t="s">
        <v>83</v>
      </c>
      <c r="AN578" s="148" t="s">
        <v>83</v>
      </c>
      <c r="AO578" s="148" t="s">
        <v>83</v>
      </c>
      <c r="AP578" s="148" t="s">
        <v>83</v>
      </c>
      <c r="AQ578" s="148" t="s">
        <v>83</v>
      </c>
      <c r="AR578" s="148" t="s">
        <v>83</v>
      </c>
      <c r="AS578">
        <v>0</v>
      </c>
      <c r="AT578" s="148" t="s">
        <v>83</v>
      </c>
      <c r="AU578" s="148" t="s">
        <v>83</v>
      </c>
      <c r="AV578">
        <v>0</v>
      </c>
      <c r="AW578">
        <v>0</v>
      </c>
      <c r="AX578" s="148" t="s">
        <v>83</v>
      </c>
    </row>
    <row r="579" spans="1:50" x14ac:dyDescent="0.15">
      <c r="A579">
        <v>1</v>
      </c>
      <c r="B579">
        <v>17</v>
      </c>
      <c r="C579">
        <v>1</v>
      </c>
      <c r="D579">
        <v>4</v>
      </c>
      <c r="E579">
        <v>0</v>
      </c>
      <c r="F579" s="148" t="s">
        <v>83</v>
      </c>
      <c r="G579" s="148" t="s">
        <v>83</v>
      </c>
      <c r="H579">
        <v>106</v>
      </c>
      <c r="I579">
        <v>0</v>
      </c>
      <c r="J579">
        <v>0</v>
      </c>
      <c r="K579">
        <v>0</v>
      </c>
      <c r="L579">
        <v>0</v>
      </c>
      <c r="M579" s="148" t="s">
        <v>83</v>
      </c>
      <c r="N579" s="148" t="s">
        <v>83</v>
      </c>
      <c r="O579" s="148" t="s">
        <v>83</v>
      </c>
      <c r="P579" s="148" t="s">
        <v>83</v>
      </c>
      <c r="Q579" s="148" t="s">
        <v>83</v>
      </c>
      <c r="R579" s="148" t="s">
        <v>1027</v>
      </c>
      <c r="S579" s="148" t="s">
        <v>83</v>
      </c>
      <c r="T579">
        <v>0</v>
      </c>
      <c r="U579" s="148" t="s">
        <v>83</v>
      </c>
      <c r="V579" s="148" t="s">
        <v>83</v>
      </c>
      <c r="W579" s="148" t="s">
        <v>83</v>
      </c>
      <c r="X579">
        <v>4</v>
      </c>
      <c r="Y579">
        <v>4</v>
      </c>
      <c r="Z579" s="148" t="s">
        <v>83</v>
      </c>
      <c r="AA579" s="148" t="s">
        <v>83</v>
      </c>
      <c r="AB579" s="148" t="s">
        <v>83</v>
      </c>
      <c r="AC579" s="148" t="s">
        <v>83</v>
      </c>
      <c r="AD579" s="148" t="s">
        <v>83</v>
      </c>
      <c r="AE579">
        <v>0</v>
      </c>
      <c r="AF579" s="148" t="s">
        <v>83</v>
      </c>
      <c r="AG579">
        <v>0</v>
      </c>
      <c r="AH579" s="148" t="s">
        <v>83</v>
      </c>
      <c r="AI579" s="148" t="s">
        <v>83</v>
      </c>
      <c r="AJ579" s="148" t="s">
        <v>83</v>
      </c>
      <c r="AK579" s="148" t="s">
        <v>83</v>
      </c>
      <c r="AL579" s="148" t="s">
        <v>83</v>
      </c>
      <c r="AM579" s="148" t="s">
        <v>83</v>
      </c>
      <c r="AN579" s="148" t="s">
        <v>83</v>
      </c>
      <c r="AO579" s="148" t="s">
        <v>83</v>
      </c>
      <c r="AP579" s="148" t="s">
        <v>83</v>
      </c>
      <c r="AQ579" s="148" t="s">
        <v>83</v>
      </c>
      <c r="AR579" s="148" t="s">
        <v>83</v>
      </c>
      <c r="AS579">
        <v>0</v>
      </c>
      <c r="AT579" s="148" t="s">
        <v>83</v>
      </c>
      <c r="AU579" s="148" t="s">
        <v>83</v>
      </c>
      <c r="AV579">
        <v>0</v>
      </c>
      <c r="AW579">
        <v>0</v>
      </c>
      <c r="AX579" s="148" t="s">
        <v>83</v>
      </c>
    </row>
    <row r="580" spans="1:50" x14ac:dyDescent="0.15">
      <c r="A580">
        <v>1</v>
      </c>
      <c r="B580">
        <v>17</v>
      </c>
      <c r="C580">
        <v>1</v>
      </c>
      <c r="D580">
        <v>5</v>
      </c>
      <c r="E580">
        <v>0</v>
      </c>
      <c r="F580" s="148" t="s">
        <v>83</v>
      </c>
      <c r="G580" s="148" t="s">
        <v>83</v>
      </c>
      <c r="H580">
        <v>207</v>
      </c>
      <c r="I580">
        <v>0</v>
      </c>
      <c r="J580">
        <v>0</v>
      </c>
      <c r="K580">
        <v>0</v>
      </c>
      <c r="L580">
        <v>0</v>
      </c>
      <c r="M580" s="148" t="s">
        <v>83</v>
      </c>
      <c r="N580" s="148" t="s">
        <v>83</v>
      </c>
      <c r="O580" s="148" t="s">
        <v>83</v>
      </c>
      <c r="P580" s="148" t="s">
        <v>83</v>
      </c>
      <c r="Q580" s="148" t="s">
        <v>83</v>
      </c>
      <c r="R580" s="148" t="s">
        <v>1028</v>
      </c>
      <c r="S580" s="148" t="s">
        <v>83</v>
      </c>
      <c r="T580">
        <v>0</v>
      </c>
      <c r="U580" s="148" t="s">
        <v>83</v>
      </c>
      <c r="V580" s="148" t="s">
        <v>83</v>
      </c>
      <c r="W580" s="148" t="s">
        <v>83</v>
      </c>
      <c r="X580">
        <v>5</v>
      </c>
      <c r="Y580">
        <v>5</v>
      </c>
      <c r="Z580" s="148" t="s">
        <v>83</v>
      </c>
      <c r="AA580" s="148" t="s">
        <v>83</v>
      </c>
      <c r="AB580" s="148" t="s">
        <v>83</v>
      </c>
      <c r="AC580" s="148" t="s">
        <v>83</v>
      </c>
      <c r="AD580" s="148" t="s">
        <v>83</v>
      </c>
      <c r="AE580">
        <v>0</v>
      </c>
      <c r="AF580" s="148" t="s">
        <v>83</v>
      </c>
      <c r="AG580">
        <v>0</v>
      </c>
      <c r="AH580" s="148" t="s">
        <v>83</v>
      </c>
      <c r="AI580" s="148" t="s">
        <v>83</v>
      </c>
      <c r="AJ580" s="148" t="s">
        <v>83</v>
      </c>
      <c r="AK580" s="148" t="s">
        <v>83</v>
      </c>
      <c r="AL580" s="148" t="s">
        <v>83</v>
      </c>
      <c r="AM580" s="148" t="s">
        <v>83</v>
      </c>
      <c r="AN580" s="148" t="s">
        <v>83</v>
      </c>
      <c r="AO580" s="148" t="s">
        <v>83</v>
      </c>
      <c r="AP580" s="148" t="s">
        <v>83</v>
      </c>
      <c r="AQ580" s="148" t="s">
        <v>83</v>
      </c>
      <c r="AR580" s="148" t="s">
        <v>83</v>
      </c>
      <c r="AS580">
        <v>0</v>
      </c>
      <c r="AT580" s="148" t="s">
        <v>83</v>
      </c>
      <c r="AU580" s="148" t="s">
        <v>83</v>
      </c>
      <c r="AV580">
        <v>0</v>
      </c>
      <c r="AW580">
        <v>0</v>
      </c>
      <c r="AX580" s="148" t="s">
        <v>83</v>
      </c>
    </row>
    <row r="581" spans="1:50" x14ac:dyDescent="0.15">
      <c r="A581">
        <v>1</v>
      </c>
      <c r="B581">
        <v>17</v>
      </c>
      <c r="C581">
        <v>1</v>
      </c>
      <c r="D581">
        <v>6</v>
      </c>
      <c r="E581">
        <v>0</v>
      </c>
      <c r="F581" s="148" t="s">
        <v>83</v>
      </c>
      <c r="G581" s="148" t="s">
        <v>83</v>
      </c>
      <c r="H581">
        <v>210</v>
      </c>
      <c r="I581">
        <v>0</v>
      </c>
      <c r="J581">
        <v>0</v>
      </c>
      <c r="K581">
        <v>0</v>
      </c>
      <c r="L581">
        <v>0</v>
      </c>
      <c r="M581" s="148" t="s">
        <v>83</v>
      </c>
      <c r="N581" s="148" t="s">
        <v>83</v>
      </c>
      <c r="O581" s="148" t="s">
        <v>83</v>
      </c>
      <c r="P581" s="148" t="s">
        <v>83</v>
      </c>
      <c r="Q581" s="148" t="s">
        <v>83</v>
      </c>
      <c r="R581" s="148" t="s">
        <v>1029</v>
      </c>
      <c r="S581" s="148" t="s">
        <v>83</v>
      </c>
      <c r="T581">
        <v>0</v>
      </c>
      <c r="U581" s="148" t="s">
        <v>83</v>
      </c>
      <c r="V581" s="148" t="s">
        <v>83</v>
      </c>
      <c r="W581" s="148" t="s">
        <v>83</v>
      </c>
      <c r="X581">
        <v>4</v>
      </c>
      <c r="Y581">
        <v>4</v>
      </c>
      <c r="Z581" s="148" t="s">
        <v>83</v>
      </c>
      <c r="AA581" s="148" t="s">
        <v>83</v>
      </c>
      <c r="AB581" s="148" t="s">
        <v>83</v>
      </c>
      <c r="AC581" s="148" t="s">
        <v>83</v>
      </c>
      <c r="AD581" s="148" t="s">
        <v>83</v>
      </c>
      <c r="AE581">
        <v>0</v>
      </c>
      <c r="AF581" s="148" t="s">
        <v>83</v>
      </c>
      <c r="AG581">
        <v>0</v>
      </c>
      <c r="AH581" s="148" t="s">
        <v>83</v>
      </c>
      <c r="AI581" s="148" t="s">
        <v>83</v>
      </c>
      <c r="AJ581" s="148" t="s">
        <v>83</v>
      </c>
      <c r="AK581" s="148" t="s">
        <v>83</v>
      </c>
      <c r="AL581" s="148" t="s">
        <v>83</v>
      </c>
      <c r="AM581" s="148" t="s">
        <v>83</v>
      </c>
      <c r="AN581" s="148" t="s">
        <v>83</v>
      </c>
      <c r="AO581" s="148" t="s">
        <v>83</v>
      </c>
      <c r="AP581" s="148" t="s">
        <v>83</v>
      </c>
      <c r="AQ581" s="148" t="s">
        <v>83</v>
      </c>
      <c r="AR581" s="148" t="s">
        <v>83</v>
      </c>
      <c r="AS581">
        <v>0</v>
      </c>
      <c r="AT581" s="148" t="s">
        <v>83</v>
      </c>
      <c r="AU581" s="148" t="s">
        <v>83</v>
      </c>
      <c r="AV581">
        <v>0</v>
      </c>
      <c r="AW581">
        <v>0</v>
      </c>
      <c r="AX581" s="148" t="s">
        <v>83</v>
      </c>
    </row>
    <row r="582" spans="1:50" x14ac:dyDescent="0.15">
      <c r="A582">
        <v>1</v>
      </c>
      <c r="B582">
        <v>17</v>
      </c>
      <c r="C582">
        <v>1</v>
      </c>
      <c r="D582">
        <v>7</v>
      </c>
      <c r="E582">
        <v>0</v>
      </c>
      <c r="F582" s="148" t="s">
        <v>83</v>
      </c>
      <c r="G582" s="148" t="s">
        <v>83</v>
      </c>
      <c r="H582">
        <v>298</v>
      </c>
      <c r="I582">
        <v>0</v>
      </c>
      <c r="J582">
        <v>0</v>
      </c>
      <c r="K582">
        <v>0</v>
      </c>
      <c r="L582">
        <v>0</v>
      </c>
      <c r="M582" s="148" t="s">
        <v>83</v>
      </c>
      <c r="N582" s="148" t="s">
        <v>83</v>
      </c>
      <c r="O582" s="148" t="s">
        <v>83</v>
      </c>
      <c r="P582" s="148" t="s">
        <v>83</v>
      </c>
      <c r="Q582" s="148" t="s">
        <v>83</v>
      </c>
      <c r="R582" s="148" t="s">
        <v>1030</v>
      </c>
      <c r="S582" s="148" t="s">
        <v>83</v>
      </c>
      <c r="T582">
        <v>0</v>
      </c>
      <c r="U582" s="148" t="s">
        <v>83</v>
      </c>
      <c r="V582" s="148" t="s">
        <v>83</v>
      </c>
      <c r="W582" s="148" t="s">
        <v>83</v>
      </c>
      <c r="X582">
        <v>3</v>
      </c>
      <c r="Y582">
        <v>3</v>
      </c>
      <c r="Z582" s="148" t="s">
        <v>83</v>
      </c>
      <c r="AA582" s="148" t="s">
        <v>83</v>
      </c>
      <c r="AB582" s="148" t="s">
        <v>83</v>
      </c>
      <c r="AC582" s="148" t="s">
        <v>83</v>
      </c>
      <c r="AD582" s="148" t="s">
        <v>83</v>
      </c>
      <c r="AE582">
        <v>0</v>
      </c>
      <c r="AF582" s="148" t="s">
        <v>83</v>
      </c>
      <c r="AG582">
        <v>0</v>
      </c>
      <c r="AH582" s="148" t="s">
        <v>83</v>
      </c>
      <c r="AI582" s="148" t="s">
        <v>83</v>
      </c>
      <c r="AJ582" s="148" t="s">
        <v>83</v>
      </c>
      <c r="AK582" s="148" t="s">
        <v>83</v>
      </c>
      <c r="AL582" s="148" t="s">
        <v>83</v>
      </c>
      <c r="AM582" s="148" t="s">
        <v>83</v>
      </c>
      <c r="AN582" s="148" t="s">
        <v>83</v>
      </c>
      <c r="AO582" s="148" t="s">
        <v>83</v>
      </c>
      <c r="AP582" s="148" t="s">
        <v>83</v>
      </c>
      <c r="AQ582" s="148" t="s">
        <v>83</v>
      </c>
      <c r="AR582" s="148" t="s">
        <v>83</v>
      </c>
      <c r="AS582">
        <v>0</v>
      </c>
      <c r="AT582" s="148" t="s">
        <v>83</v>
      </c>
      <c r="AU582" s="148" t="s">
        <v>83</v>
      </c>
      <c r="AV582">
        <v>0</v>
      </c>
      <c r="AW582">
        <v>0</v>
      </c>
      <c r="AX582" s="148" t="s">
        <v>83</v>
      </c>
    </row>
    <row r="583" spans="1:50" x14ac:dyDescent="0.15">
      <c r="A583">
        <v>1</v>
      </c>
      <c r="B583">
        <v>18</v>
      </c>
      <c r="C583">
        <v>1</v>
      </c>
      <c r="D583">
        <v>1</v>
      </c>
      <c r="E583">
        <v>0</v>
      </c>
      <c r="F583" s="148" t="s">
        <v>83</v>
      </c>
      <c r="G583" s="148" t="s">
        <v>83</v>
      </c>
      <c r="H583">
        <v>0</v>
      </c>
      <c r="I583">
        <v>0</v>
      </c>
      <c r="J583">
        <v>0</v>
      </c>
      <c r="K583">
        <v>0</v>
      </c>
      <c r="L583">
        <v>0</v>
      </c>
      <c r="M583" s="148" t="s">
        <v>83</v>
      </c>
      <c r="N583" s="148" t="s">
        <v>83</v>
      </c>
      <c r="O583" s="148" t="s">
        <v>83</v>
      </c>
      <c r="P583" s="148" t="s">
        <v>83</v>
      </c>
      <c r="Q583" s="148" t="s">
        <v>83</v>
      </c>
      <c r="R583" s="148" t="s">
        <v>83</v>
      </c>
      <c r="S583" s="148" t="s">
        <v>83</v>
      </c>
      <c r="T583">
        <v>0</v>
      </c>
      <c r="U583" s="148" t="s">
        <v>83</v>
      </c>
      <c r="V583" s="148" t="s">
        <v>83</v>
      </c>
      <c r="W583" s="148" t="s">
        <v>83</v>
      </c>
      <c r="X583">
        <v>0</v>
      </c>
      <c r="Y583">
        <v>0</v>
      </c>
      <c r="Z583" s="148" t="s">
        <v>83</v>
      </c>
      <c r="AA583" s="148" t="s">
        <v>83</v>
      </c>
      <c r="AB583" s="148" t="s">
        <v>83</v>
      </c>
      <c r="AC583" s="148" t="s">
        <v>83</v>
      </c>
      <c r="AD583" s="148" t="s">
        <v>83</v>
      </c>
      <c r="AE583">
        <v>0</v>
      </c>
      <c r="AF583" s="148" t="s">
        <v>83</v>
      </c>
      <c r="AG583">
        <v>0</v>
      </c>
      <c r="AH583" s="148" t="s">
        <v>83</v>
      </c>
      <c r="AI583" s="148" t="s">
        <v>83</v>
      </c>
      <c r="AJ583" s="148" t="s">
        <v>83</v>
      </c>
      <c r="AK583" s="148" t="s">
        <v>83</v>
      </c>
      <c r="AL583" s="148" t="s">
        <v>83</v>
      </c>
      <c r="AM583" s="148" t="s">
        <v>83</v>
      </c>
      <c r="AN583" s="148" t="s">
        <v>83</v>
      </c>
      <c r="AO583" s="148" t="s">
        <v>83</v>
      </c>
      <c r="AP583" s="148" t="s">
        <v>83</v>
      </c>
      <c r="AQ583" s="148" t="s">
        <v>83</v>
      </c>
      <c r="AR583" s="148" t="s">
        <v>83</v>
      </c>
      <c r="AS583">
        <v>0</v>
      </c>
      <c r="AT583" s="148" t="s">
        <v>83</v>
      </c>
      <c r="AU583" s="148" t="s">
        <v>83</v>
      </c>
      <c r="AV583">
        <v>0</v>
      </c>
      <c r="AW583">
        <v>0</v>
      </c>
      <c r="AX583" s="148" t="s">
        <v>83</v>
      </c>
    </row>
    <row r="584" spans="1:50" x14ac:dyDescent="0.15">
      <c r="A584">
        <v>1</v>
      </c>
      <c r="B584">
        <v>18</v>
      </c>
      <c r="C584">
        <v>1</v>
      </c>
      <c r="D584">
        <v>2</v>
      </c>
      <c r="E584">
        <v>0</v>
      </c>
      <c r="F584" s="148" t="s">
        <v>83</v>
      </c>
      <c r="G584" s="148" t="s">
        <v>83</v>
      </c>
      <c r="H584">
        <v>89</v>
      </c>
      <c r="I584">
        <v>0</v>
      </c>
      <c r="J584">
        <v>0</v>
      </c>
      <c r="K584">
        <v>0</v>
      </c>
      <c r="L584">
        <v>0</v>
      </c>
      <c r="M584" s="148" t="s">
        <v>83</v>
      </c>
      <c r="N584" s="148" t="s">
        <v>83</v>
      </c>
      <c r="O584" s="148" t="s">
        <v>83</v>
      </c>
      <c r="P584" s="148" t="s">
        <v>83</v>
      </c>
      <c r="Q584" s="148" t="s">
        <v>83</v>
      </c>
      <c r="R584" s="148" t="s">
        <v>1031</v>
      </c>
      <c r="S584" s="148" t="s">
        <v>83</v>
      </c>
      <c r="T584">
        <v>0</v>
      </c>
      <c r="U584" s="148" t="s">
        <v>83</v>
      </c>
      <c r="V584" s="148" t="s">
        <v>83</v>
      </c>
      <c r="W584" s="148" t="s">
        <v>83</v>
      </c>
      <c r="X584">
        <v>5</v>
      </c>
      <c r="Y584">
        <v>5</v>
      </c>
      <c r="Z584" s="148" t="s">
        <v>83</v>
      </c>
      <c r="AA584" s="148" t="s">
        <v>83</v>
      </c>
      <c r="AB584" s="148" t="s">
        <v>83</v>
      </c>
      <c r="AC584" s="148" t="s">
        <v>83</v>
      </c>
      <c r="AD584" s="148" t="s">
        <v>83</v>
      </c>
      <c r="AE584">
        <v>0</v>
      </c>
      <c r="AF584" s="148" t="s">
        <v>83</v>
      </c>
      <c r="AG584">
        <v>0</v>
      </c>
      <c r="AH584" s="148" t="s">
        <v>83</v>
      </c>
      <c r="AI584" s="148" t="s">
        <v>83</v>
      </c>
      <c r="AJ584" s="148" t="s">
        <v>83</v>
      </c>
      <c r="AK584" s="148" t="s">
        <v>83</v>
      </c>
      <c r="AL584" s="148" t="s">
        <v>83</v>
      </c>
      <c r="AM584" s="148" t="s">
        <v>83</v>
      </c>
      <c r="AN584" s="148" t="s">
        <v>83</v>
      </c>
      <c r="AO584" s="148" t="s">
        <v>83</v>
      </c>
      <c r="AP584" s="148" t="s">
        <v>83</v>
      </c>
      <c r="AQ584" s="148" t="s">
        <v>83</v>
      </c>
      <c r="AR584" s="148" t="s">
        <v>83</v>
      </c>
      <c r="AS584">
        <v>0</v>
      </c>
      <c r="AT584" s="148" t="s">
        <v>83</v>
      </c>
      <c r="AU584" s="148" t="s">
        <v>83</v>
      </c>
      <c r="AV584">
        <v>0</v>
      </c>
      <c r="AW584">
        <v>0</v>
      </c>
      <c r="AX584" s="148" t="s">
        <v>83</v>
      </c>
    </row>
    <row r="585" spans="1:50" x14ac:dyDescent="0.15">
      <c r="A585">
        <v>1</v>
      </c>
      <c r="B585">
        <v>18</v>
      </c>
      <c r="C585">
        <v>1</v>
      </c>
      <c r="D585">
        <v>3</v>
      </c>
      <c r="E585">
        <v>0</v>
      </c>
      <c r="F585" s="148" t="s">
        <v>83</v>
      </c>
      <c r="G585" s="148" t="s">
        <v>83</v>
      </c>
      <c r="H585">
        <v>281</v>
      </c>
      <c r="I585">
        <v>0</v>
      </c>
      <c r="J585">
        <v>0</v>
      </c>
      <c r="K585">
        <v>0</v>
      </c>
      <c r="L585">
        <v>0</v>
      </c>
      <c r="M585" s="148" t="s">
        <v>83</v>
      </c>
      <c r="N585" s="148" t="s">
        <v>83</v>
      </c>
      <c r="O585" s="148" t="s">
        <v>83</v>
      </c>
      <c r="P585" s="148" t="s">
        <v>83</v>
      </c>
      <c r="Q585" s="148" t="s">
        <v>83</v>
      </c>
      <c r="R585" s="148" t="s">
        <v>1032</v>
      </c>
      <c r="S585" s="148" t="s">
        <v>83</v>
      </c>
      <c r="T585">
        <v>0</v>
      </c>
      <c r="U585" s="148" t="s">
        <v>83</v>
      </c>
      <c r="V585" s="148" t="s">
        <v>83</v>
      </c>
      <c r="W585" s="148" t="s">
        <v>83</v>
      </c>
      <c r="X585">
        <v>4</v>
      </c>
      <c r="Y585">
        <v>4</v>
      </c>
      <c r="Z585" s="148" t="s">
        <v>83</v>
      </c>
      <c r="AA585" s="148" t="s">
        <v>83</v>
      </c>
      <c r="AB585" s="148" t="s">
        <v>83</v>
      </c>
      <c r="AC585" s="148" t="s">
        <v>83</v>
      </c>
      <c r="AD585" s="148" t="s">
        <v>83</v>
      </c>
      <c r="AE585">
        <v>0</v>
      </c>
      <c r="AF585" s="148" t="s">
        <v>83</v>
      </c>
      <c r="AG585">
        <v>0</v>
      </c>
      <c r="AH585" s="148" t="s">
        <v>83</v>
      </c>
      <c r="AI585" s="148" t="s">
        <v>83</v>
      </c>
      <c r="AJ585" s="148" t="s">
        <v>83</v>
      </c>
      <c r="AK585" s="148" t="s">
        <v>83</v>
      </c>
      <c r="AL585" s="148" t="s">
        <v>83</v>
      </c>
      <c r="AM585" s="148" t="s">
        <v>83</v>
      </c>
      <c r="AN585" s="148" t="s">
        <v>83</v>
      </c>
      <c r="AO585" s="148" t="s">
        <v>83</v>
      </c>
      <c r="AP585" s="148" t="s">
        <v>83</v>
      </c>
      <c r="AQ585" s="148" t="s">
        <v>83</v>
      </c>
      <c r="AR585" s="148" t="s">
        <v>83</v>
      </c>
      <c r="AS585">
        <v>0</v>
      </c>
      <c r="AT585" s="148" t="s">
        <v>83</v>
      </c>
      <c r="AU585" s="148" t="s">
        <v>83</v>
      </c>
      <c r="AV585">
        <v>0</v>
      </c>
      <c r="AW585">
        <v>0</v>
      </c>
      <c r="AX585" s="148" t="s">
        <v>83</v>
      </c>
    </row>
    <row r="586" spans="1:50" x14ac:dyDescent="0.15">
      <c r="A586">
        <v>1</v>
      </c>
      <c r="B586">
        <v>18</v>
      </c>
      <c r="C586">
        <v>1</v>
      </c>
      <c r="D586">
        <v>4</v>
      </c>
      <c r="E586">
        <v>0</v>
      </c>
      <c r="F586" s="148" t="s">
        <v>83</v>
      </c>
      <c r="G586" s="148" t="s">
        <v>83</v>
      </c>
      <c r="H586">
        <v>78</v>
      </c>
      <c r="I586">
        <v>0</v>
      </c>
      <c r="J586">
        <v>0</v>
      </c>
      <c r="K586">
        <v>0</v>
      </c>
      <c r="L586">
        <v>0</v>
      </c>
      <c r="M586" s="148" t="s">
        <v>83</v>
      </c>
      <c r="N586" s="148" t="s">
        <v>83</v>
      </c>
      <c r="O586" s="148" t="s">
        <v>83</v>
      </c>
      <c r="P586" s="148" t="s">
        <v>83</v>
      </c>
      <c r="Q586" s="148" t="s">
        <v>83</v>
      </c>
      <c r="R586" s="148" t="s">
        <v>1033</v>
      </c>
      <c r="S586" s="148" t="s">
        <v>83</v>
      </c>
      <c r="T586">
        <v>0</v>
      </c>
      <c r="U586" s="148" t="s">
        <v>83</v>
      </c>
      <c r="V586" s="148" t="s">
        <v>83</v>
      </c>
      <c r="W586" s="148" t="s">
        <v>83</v>
      </c>
      <c r="X586">
        <v>6</v>
      </c>
      <c r="Y586">
        <v>6</v>
      </c>
      <c r="Z586" s="148" t="s">
        <v>83</v>
      </c>
      <c r="AA586" s="148" t="s">
        <v>83</v>
      </c>
      <c r="AB586" s="148" t="s">
        <v>83</v>
      </c>
      <c r="AC586" s="148" t="s">
        <v>83</v>
      </c>
      <c r="AD586" s="148" t="s">
        <v>83</v>
      </c>
      <c r="AE586">
        <v>0</v>
      </c>
      <c r="AF586" s="148" t="s">
        <v>83</v>
      </c>
      <c r="AG586">
        <v>0</v>
      </c>
      <c r="AH586" s="148" t="s">
        <v>83</v>
      </c>
      <c r="AI586" s="148" t="s">
        <v>83</v>
      </c>
      <c r="AJ586" s="148" t="s">
        <v>83</v>
      </c>
      <c r="AK586" s="148" t="s">
        <v>83</v>
      </c>
      <c r="AL586" s="148" t="s">
        <v>83</v>
      </c>
      <c r="AM586" s="148" t="s">
        <v>83</v>
      </c>
      <c r="AN586" s="148" t="s">
        <v>83</v>
      </c>
      <c r="AO586" s="148" t="s">
        <v>83</v>
      </c>
      <c r="AP586" s="148" t="s">
        <v>83</v>
      </c>
      <c r="AQ586" s="148" t="s">
        <v>83</v>
      </c>
      <c r="AR586" s="148" t="s">
        <v>83</v>
      </c>
      <c r="AS586">
        <v>0</v>
      </c>
      <c r="AT586" s="148" t="s">
        <v>83</v>
      </c>
      <c r="AU586" s="148" t="s">
        <v>83</v>
      </c>
      <c r="AV586">
        <v>0</v>
      </c>
      <c r="AW586">
        <v>0</v>
      </c>
      <c r="AX586" s="148" t="s">
        <v>83</v>
      </c>
    </row>
    <row r="587" spans="1:50" x14ac:dyDescent="0.15">
      <c r="A587">
        <v>1</v>
      </c>
      <c r="B587">
        <v>18</v>
      </c>
      <c r="C587">
        <v>1</v>
      </c>
      <c r="D587">
        <v>5</v>
      </c>
      <c r="E587">
        <v>0</v>
      </c>
      <c r="F587" s="148" t="s">
        <v>83</v>
      </c>
      <c r="G587" s="148" t="s">
        <v>83</v>
      </c>
      <c r="H587">
        <v>50</v>
      </c>
      <c r="I587">
        <v>0</v>
      </c>
      <c r="J587">
        <v>0</v>
      </c>
      <c r="K587">
        <v>0</v>
      </c>
      <c r="L587">
        <v>0</v>
      </c>
      <c r="M587" s="148" t="s">
        <v>83</v>
      </c>
      <c r="N587" s="148" t="s">
        <v>83</v>
      </c>
      <c r="O587" s="148" t="s">
        <v>83</v>
      </c>
      <c r="P587" s="148" t="s">
        <v>83</v>
      </c>
      <c r="Q587" s="148" t="s">
        <v>83</v>
      </c>
      <c r="R587" s="148" t="s">
        <v>1034</v>
      </c>
      <c r="S587" s="148" t="s">
        <v>83</v>
      </c>
      <c r="T587">
        <v>0</v>
      </c>
      <c r="U587" s="148" t="s">
        <v>83</v>
      </c>
      <c r="V587" s="148" t="s">
        <v>83</v>
      </c>
      <c r="W587" s="148" t="s">
        <v>83</v>
      </c>
      <c r="X587">
        <v>6</v>
      </c>
      <c r="Y587">
        <v>6</v>
      </c>
      <c r="Z587" s="148" t="s">
        <v>83</v>
      </c>
      <c r="AA587" s="148" t="s">
        <v>83</v>
      </c>
      <c r="AB587" s="148" t="s">
        <v>83</v>
      </c>
      <c r="AC587" s="148" t="s">
        <v>83</v>
      </c>
      <c r="AD587" s="148" t="s">
        <v>83</v>
      </c>
      <c r="AE587">
        <v>0</v>
      </c>
      <c r="AF587" s="148" t="s">
        <v>83</v>
      </c>
      <c r="AG587">
        <v>0</v>
      </c>
      <c r="AH587" s="148" t="s">
        <v>83</v>
      </c>
      <c r="AI587" s="148" t="s">
        <v>83</v>
      </c>
      <c r="AJ587" s="148" t="s">
        <v>83</v>
      </c>
      <c r="AK587" s="148" t="s">
        <v>83</v>
      </c>
      <c r="AL587" s="148" t="s">
        <v>83</v>
      </c>
      <c r="AM587" s="148" t="s">
        <v>83</v>
      </c>
      <c r="AN587" s="148" t="s">
        <v>83</v>
      </c>
      <c r="AO587" s="148" t="s">
        <v>83</v>
      </c>
      <c r="AP587" s="148" t="s">
        <v>83</v>
      </c>
      <c r="AQ587" s="148" t="s">
        <v>83</v>
      </c>
      <c r="AR587" s="148" t="s">
        <v>83</v>
      </c>
      <c r="AS587">
        <v>0</v>
      </c>
      <c r="AT587" s="148" t="s">
        <v>83</v>
      </c>
      <c r="AU587" s="148" t="s">
        <v>83</v>
      </c>
      <c r="AV587">
        <v>0</v>
      </c>
      <c r="AW587">
        <v>0</v>
      </c>
      <c r="AX587" s="148" t="s">
        <v>83</v>
      </c>
    </row>
    <row r="588" spans="1:50" x14ac:dyDescent="0.15">
      <c r="A588">
        <v>1</v>
      </c>
      <c r="B588">
        <v>18</v>
      </c>
      <c r="C588">
        <v>1</v>
      </c>
      <c r="D588">
        <v>6</v>
      </c>
      <c r="E588">
        <v>0</v>
      </c>
      <c r="F588" s="148" t="s">
        <v>83</v>
      </c>
      <c r="G588" s="148" t="s">
        <v>83</v>
      </c>
      <c r="H588">
        <v>330</v>
      </c>
      <c r="I588">
        <v>0</v>
      </c>
      <c r="J588">
        <v>0</v>
      </c>
      <c r="K588">
        <v>0</v>
      </c>
      <c r="L588">
        <v>0</v>
      </c>
      <c r="M588" s="148" t="s">
        <v>83</v>
      </c>
      <c r="N588" s="148" t="s">
        <v>83</v>
      </c>
      <c r="O588" s="148" t="s">
        <v>83</v>
      </c>
      <c r="P588" s="148" t="s">
        <v>83</v>
      </c>
      <c r="Q588" s="148" t="s">
        <v>83</v>
      </c>
      <c r="R588" s="148" t="s">
        <v>1035</v>
      </c>
      <c r="S588" s="148" t="s">
        <v>83</v>
      </c>
      <c r="T588">
        <v>0</v>
      </c>
      <c r="U588" s="148" t="s">
        <v>83</v>
      </c>
      <c r="V588" s="148" t="s">
        <v>83</v>
      </c>
      <c r="W588" s="148" t="s">
        <v>83</v>
      </c>
      <c r="X588">
        <v>6</v>
      </c>
      <c r="Y588">
        <v>6</v>
      </c>
      <c r="Z588" s="148" t="s">
        <v>83</v>
      </c>
      <c r="AA588" s="148" t="s">
        <v>83</v>
      </c>
      <c r="AB588" s="148" t="s">
        <v>83</v>
      </c>
      <c r="AC588" s="148" t="s">
        <v>83</v>
      </c>
      <c r="AD588" s="148" t="s">
        <v>83</v>
      </c>
      <c r="AE588">
        <v>0</v>
      </c>
      <c r="AF588" s="148" t="s">
        <v>83</v>
      </c>
      <c r="AG588">
        <v>0</v>
      </c>
      <c r="AH588" s="148" t="s">
        <v>83</v>
      </c>
      <c r="AI588" s="148" t="s">
        <v>83</v>
      </c>
      <c r="AJ588" s="148" t="s">
        <v>83</v>
      </c>
      <c r="AK588" s="148" t="s">
        <v>83</v>
      </c>
      <c r="AL588" s="148" t="s">
        <v>83</v>
      </c>
      <c r="AM588" s="148" t="s">
        <v>83</v>
      </c>
      <c r="AN588" s="148" t="s">
        <v>83</v>
      </c>
      <c r="AO588" s="148" t="s">
        <v>83</v>
      </c>
      <c r="AP588" s="148" t="s">
        <v>83</v>
      </c>
      <c r="AQ588" s="148" t="s">
        <v>83</v>
      </c>
      <c r="AR588" s="148" t="s">
        <v>83</v>
      </c>
      <c r="AS588">
        <v>0</v>
      </c>
      <c r="AT588" s="148" t="s">
        <v>83</v>
      </c>
      <c r="AU588" s="148" t="s">
        <v>83</v>
      </c>
      <c r="AV588">
        <v>0</v>
      </c>
      <c r="AW588">
        <v>0</v>
      </c>
      <c r="AX588" s="148" t="s">
        <v>83</v>
      </c>
    </row>
    <row r="589" spans="1:50" x14ac:dyDescent="0.15">
      <c r="A589">
        <v>1</v>
      </c>
      <c r="B589">
        <v>18</v>
      </c>
      <c r="C589">
        <v>1</v>
      </c>
      <c r="D589">
        <v>7</v>
      </c>
      <c r="E589">
        <v>0</v>
      </c>
      <c r="F589" s="148" t="s">
        <v>83</v>
      </c>
      <c r="G589" s="148" t="s">
        <v>83</v>
      </c>
      <c r="H589">
        <v>0</v>
      </c>
      <c r="I589">
        <v>0</v>
      </c>
      <c r="J589">
        <v>0</v>
      </c>
      <c r="K589">
        <v>0</v>
      </c>
      <c r="L589">
        <v>0</v>
      </c>
      <c r="M589" s="148" t="s">
        <v>83</v>
      </c>
      <c r="N589" s="148" t="s">
        <v>83</v>
      </c>
      <c r="O589" s="148" t="s">
        <v>83</v>
      </c>
      <c r="P589" s="148" t="s">
        <v>83</v>
      </c>
      <c r="Q589" s="148" t="s">
        <v>83</v>
      </c>
      <c r="R589" s="148" t="s">
        <v>83</v>
      </c>
      <c r="S589" s="148" t="s">
        <v>83</v>
      </c>
      <c r="T589">
        <v>0</v>
      </c>
      <c r="U589" s="148" t="s">
        <v>83</v>
      </c>
      <c r="V589" s="148" t="s">
        <v>83</v>
      </c>
      <c r="W589" s="148" t="s">
        <v>83</v>
      </c>
      <c r="X589">
        <v>0</v>
      </c>
      <c r="Y589">
        <v>0</v>
      </c>
      <c r="Z589" s="148" t="s">
        <v>83</v>
      </c>
      <c r="AA589" s="148" t="s">
        <v>83</v>
      </c>
      <c r="AB589" s="148" t="s">
        <v>83</v>
      </c>
      <c r="AC589" s="148" t="s">
        <v>83</v>
      </c>
      <c r="AD589" s="148" t="s">
        <v>83</v>
      </c>
      <c r="AE589">
        <v>0</v>
      </c>
      <c r="AF589" s="148" t="s">
        <v>83</v>
      </c>
      <c r="AG589">
        <v>0</v>
      </c>
      <c r="AH589" s="148" t="s">
        <v>83</v>
      </c>
      <c r="AI589" s="148" t="s">
        <v>83</v>
      </c>
      <c r="AJ589" s="148" t="s">
        <v>83</v>
      </c>
      <c r="AK589" s="148" t="s">
        <v>83</v>
      </c>
      <c r="AL589" s="148" t="s">
        <v>83</v>
      </c>
      <c r="AM589" s="148" t="s">
        <v>83</v>
      </c>
      <c r="AN589" s="148" t="s">
        <v>83</v>
      </c>
      <c r="AO589" s="148" t="s">
        <v>83</v>
      </c>
      <c r="AP589" s="148" t="s">
        <v>83</v>
      </c>
      <c r="AQ589" s="148" t="s">
        <v>83</v>
      </c>
      <c r="AR589" s="148" t="s">
        <v>83</v>
      </c>
      <c r="AS589">
        <v>0</v>
      </c>
      <c r="AT589" s="148" t="s">
        <v>83</v>
      </c>
      <c r="AU589" s="148" t="s">
        <v>83</v>
      </c>
      <c r="AV589">
        <v>0</v>
      </c>
      <c r="AW589">
        <v>0</v>
      </c>
      <c r="AX589" s="148" t="s">
        <v>83</v>
      </c>
    </row>
    <row r="590" spans="1:50" x14ac:dyDescent="0.15">
      <c r="A590">
        <v>1</v>
      </c>
      <c r="B590">
        <v>19</v>
      </c>
      <c r="C590">
        <v>1</v>
      </c>
      <c r="D590">
        <v>1</v>
      </c>
      <c r="E590">
        <v>0</v>
      </c>
      <c r="F590" s="148" t="s">
        <v>83</v>
      </c>
      <c r="G590" s="148" t="s">
        <v>83</v>
      </c>
      <c r="H590">
        <v>0</v>
      </c>
      <c r="I590">
        <v>0</v>
      </c>
      <c r="J590">
        <v>0</v>
      </c>
      <c r="K590">
        <v>0</v>
      </c>
      <c r="L590">
        <v>0</v>
      </c>
      <c r="M590" s="148" t="s">
        <v>83</v>
      </c>
      <c r="N590" s="148" t="s">
        <v>83</v>
      </c>
      <c r="O590" s="148" t="s">
        <v>83</v>
      </c>
      <c r="P590" s="148" t="s">
        <v>83</v>
      </c>
      <c r="Q590" s="148" t="s">
        <v>83</v>
      </c>
      <c r="R590" s="148" t="s">
        <v>83</v>
      </c>
      <c r="S590" s="148" t="s">
        <v>83</v>
      </c>
      <c r="T590">
        <v>0</v>
      </c>
      <c r="U590" s="148" t="s">
        <v>83</v>
      </c>
      <c r="V590" s="148" t="s">
        <v>83</v>
      </c>
      <c r="W590" s="148" t="s">
        <v>83</v>
      </c>
      <c r="X590">
        <v>0</v>
      </c>
      <c r="Y590">
        <v>0</v>
      </c>
      <c r="Z590" s="148" t="s">
        <v>83</v>
      </c>
      <c r="AA590" s="148" t="s">
        <v>83</v>
      </c>
      <c r="AB590" s="148" t="s">
        <v>83</v>
      </c>
      <c r="AC590" s="148" t="s">
        <v>83</v>
      </c>
      <c r="AD590" s="148" t="s">
        <v>83</v>
      </c>
      <c r="AE590">
        <v>0</v>
      </c>
      <c r="AF590" s="148" t="s">
        <v>83</v>
      </c>
      <c r="AG590">
        <v>0</v>
      </c>
      <c r="AH590" s="148" t="s">
        <v>83</v>
      </c>
      <c r="AI590" s="148" t="s">
        <v>83</v>
      </c>
      <c r="AJ590" s="148" t="s">
        <v>83</v>
      </c>
      <c r="AK590" s="148" t="s">
        <v>83</v>
      </c>
      <c r="AL590" s="148" t="s">
        <v>83</v>
      </c>
      <c r="AM590" s="148" t="s">
        <v>83</v>
      </c>
      <c r="AN590" s="148" t="s">
        <v>83</v>
      </c>
      <c r="AO590" s="148" t="s">
        <v>83</v>
      </c>
      <c r="AP590" s="148" t="s">
        <v>83</v>
      </c>
      <c r="AQ590" s="148" t="s">
        <v>83</v>
      </c>
      <c r="AR590" s="148" t="s">
        <v>83</v>
      </c>
      <c r="AS590">
        <v>0</v>
      </c>
      <c r="AT590" s="148" t="s">
        <v>83</v>
      </c>
      <c r="AU590" s="148" t="s">
        <v>83</v>
      </c>
      <c r="AV590">
        <v>0</v>
      </c>
      <c r="AW590">
        <v>0</v>
      </c>
      <c r="AX590" s="148" t="s">
        <v>83</v>
      </c>
    </row>
    <row r="591" spans="1:50" x14ac:dyDescent="0.15">
      <c r="A591">
        <v>1</v>
      </c>
      <c r="B591">
        <v>19</v>
      </c>
      <c r="C591">
        <v>1</v>
      </c>
      <c r="D591">
        <v>2</v>
      </c>
      <c r="E591">
        <v>0</v>
      </c>
      <c r="F591" s="148" t="s">
        <v>83</v>
      </c>
      <c r="G591" s="148" t="s">
        <v>83</v>
      </c>
      <c r="H591">
        <v>0</v>
      </c>
      <c r="I591">
        <v>0</v>
      </c>
      <c r="J591">
        <v>0</v>
      </c>
      <c r="K591">
        <v>0</v>
      </c>
      <c r="L591">
        <v>0</v>
      </c>
      <c r="M591" s="148" t="s">
        <v>83</v>
      </c>
      <c r="N591" s="148" t="s">
        <v>83</v>
      </c>
      <c r="O591" s="148" t="s">
        <v>83</v>
      </c>
      <c r="P591" s="148" t="s">
        <v>83</v>
      </c>
      <c r="Q591" s="148" t="s">
        <v>83</v>
      </c>
      <c r="R591" s="148" t="s">
        <v>83</v>
      </c>
      <c r="S591" s="148" t="s">
        <v>83</v>
      </c>
      <c r="T591">
        <v>0</v>
      </c>
      <c r="U591" s="148" t="s">
        <v>83</v>
      </c>
      <c r="V591" s="148" t="s">
        <v>83</v>
      </c>
      <c r="W591" s="148" t="s">
        <v>83</v>
      </c>
      <c r="X591">
        <v>0</v>
      </c>
      <c r="Y591">
        <v>0</v>
      </c>
      <c r="Z591" s="148" t="s">
        <v>83</v>
      </c>
      <c r="AA591" s="148" t="s">
        <v>83</v>
      </c>
      <c r="AB591" s="148" t="s">
        <v>83</v>
      </c>
      <c r="AC591" s="148" t="s">
        <v>83</v>
      </c>
      <c r="AD591" s="148" t="s">
        <v>83</v>
      </c>
      <c r="AE591">
        <v>0</v>
      </c>
      <c r="AF591" s="148" t="s">
        <v>83</v>
      </c>
      <c r="AG591">
        <v>0</v>
      </c>
      <c r="AH591" s="148" t="s">
        <v>83</v>
      </c>
      <c r="AI591" s="148" t="s">
        <v>83</v>
      </c>
      <c r="AJ591" s="148" t="s">
        <v>83</v>
      </c>
      <c r="AK591" s="148" t="s">
        <v>83</v>
      </c>
      <c r="AL591" s="148" t="s">
        <v>83</v>
      </c>
      <c r="AM591" s="148" t="s">
        <v>83</v>
      </c>
      <c r="AN591" s="148" t="s">
        <v>83</v>
      </c>
      <c r="AO591" s="148" t="s">
        <v>83</v>
      </c>
      <c r="AP591" s="148" t="s">
        <v>83</v>
      </c>
      <c r="AQ591" s="148" t="s">
        <v>83</v>
      </c>
      <c r="AR591" s="148" t="s">
        <v>83</v>
      </c>
      <c r="AS591">
        <v>0</v>
      </c>
      <c r="AT591" s="148" t="s">
        <v>83</v>
      </c>
      <c r="AU591" s="148" t="s">
        <v>83</v>
      </c>
      <c r="AV591">
        <v>0</v>
      </c>
      <c r="AW591">
        <v>0</v>
      </c>
      <c r="AX591" s="148" t="s">
        <v>83</v>
      </c>
    </row>
    <row r="592" spans="1:50" x14ac:dyDescent="0.15">
      <c r="A592">
        <v>1</v>
      </c>
      <c r="B592">
        <v>19</v>
      </c>
      <c r="C592">
        <v>1</v>
      </c>
      <c r="D592">
        <v>3</v>
      </c>
      <c r="E592">
        <v>0</v>
      </c>
      <c r="F592" s="148" t="s">
        <v>83</v>
      </c>
      <c r="G592" s="148" t="s">
        <v>83</v>
      </c>
      <c r="H592">
        <v>319</v>
      </c>
      <c r="I592">
        <v>0</v>
      </c>
      <c r="J592">
        <v>0</v>
      </c>
      <c r="K592">
        <v>0</v>
      </c>
      <c r="L592">
        <v>0</v>
      </c>
      <c r="M592" s="148" t="s">
        <v>83</v>
      </c>
      <c r="N592" s="148" t="s">
        <v>83</v>
      </c>
      <c r="O592" s="148" t="s">
        <v>83</v>
      </c>
      <c r="P592" s="148" t="s">
        <v>83</v>
      </c>
      <c r="Q592" s="148" t="s">
        <v>83</v>
      </c>
      <c r="R592" s="148" t="s">
        <v>1036</v>
      </c>
      <c r="S592" s="148" t="s">
        <v>83</v>
      </c>
      <c r="T592">
        <v>0</v>
      </c>
      <c r="U592" s="148" t="s">
        <v>83</v>
      </c>
      <c r="V592" s="148" t="s">
        <v>83</v>
      </c>
      <c r="W592" s="148" t="s">
        <v>83</v>
      </c>
      <c r="X592">
        <v>5</v>
      </c>
      <c r="Y592">
        <v>5</v>
      </c>
      <c r="Z592" s="148" t="s">
        <v>83</v>
      </c>
      <c r="AA592" s="148" t="s">
        <v>83</v>
      </c>
      <c r="AB592" s="148" t="s">
        <v>83</v>
      </c>
      <c r="AC592" s="148" t="s">
        <v>83</v>
      </c>
      <c r="AD592" s="148" t="s">
        <v>83</v>
      </c>
      <c r="AE592">
        <v>0</v>
      </c>
      <c r="AF592" s="148" t="s">
        <v>83</v>
      </c>
      <c r="AG592">
        <v>0</v>
      </c>
      <c r="AH592" s="148" t="s">
        <v>83</v>
      </c>
      <c r="AI592" s="148" t="s">
        <v>83</v>
      </c>
      <c r="AJ592" s="148" t="s">
        <v>83</v>
      </c>
      <c r="AK592" s="148" t="s">
        <v>83</v>
      </c>
      <c r="AL592" s="148" t="s">
        <v>83</v>
      </c>
      <c r="AM592" s="148" t="s">
        <v>83</v>
      </c>
      <c r="AN592" s="148" t="s">
        <v>83</v>
      </c>
      <c r="AO592" s="148" t="s">
        <v>83</v>
      </c>
      <c r="AP592" s="148" t="s">
        <v>83</v>
      </c>
      <c r="AQ592" s="148" t="s">
        <v>83</v>
      </c>
      <c r="AR592" s="148" t="s">
        <v>83</v>
      </c>
      <c r="AS592">
        <v>0</v>
      </c>
      <c r="AT592" s="148" t="s">
        <v>83</v>
      </c>
      <c r="AU592" s="148" t="s">
        <v>83</v>
      </c>
      <c r="AV592">
        <v>0</v>
      </c>
      <c r="AW592">
        <v>0</v>
      </c>
      <c r="AX592" s="148" t="s">
        <v>83</v>
      </c>
    </row>
    <row r="593" spans="1:50" x14ac:dyDescent="0.15">
      <c r="A593">
        <v>1</v>
      </c>
      <c r="B593">
        <v>19</v>
      </c>
      <c r="C593">
        <v>1</v>
      </c>
      <c r="D593">
        <v>4</v>
      </c>
      <c r="E593">
        <v>0</v>
      </c>
      <c r="F593" s="148" t="s">
        <v>83</v>
      </c>
      <c r="G593" s="148" t="s">
        <v>83</v>
      </c>
      <c r="H593">
        <v>39</v>
      </c>
      <c r="I593">
        <v>0</v>
      </c>
      <c r="J593">
        <v>0</v>
      </c>
      <c r="K593">
        <v>0</v>
      </c>
      <c r="L593">
        <v>0</v>
      </c>
      <c r="M593" s="148" t="s">
        <v>83</v>
      </c>
      <c r="N593" s="148" t="s">
        <v>83</v>
      </c>
      <c r="O593" s="148" t="s">
        <v>83</v>
      </c>
      <c r="P593" s="148" t="s">
        <v>83</v>
      </c>
      <c r="Q593" s="148" t="s">
        <v>83</v>
      </c>
      <c r="R593" s="148" t="s">
        <v>1037</v>
      </c>
      <c r="S593" s="148" t="s">
        <v>83</v>
      </c>
      <c r="T593">
        <v>0</v>
      </c>
      <c r="U593" s="148" t="s">
        <v>83</v>
      </c>
      <c r="V593" s="148" t="s">
        <v>83</v>
      </c>
      <c r="W593" s="148" t="s">
        <v>83</v>
      </c>
      <c r="X593">
        <v>6</v>
      </c>
      <c r="Y593">
        <v>6</v>
      </c>
      <c r="Z593" s="148" t="s">
        <v>83</v>
      </c>
      <c r="AA593" s="148" t="s">
        <v>83</v>
      </c>
      <c r="AB593" s="148" t="s">
        <v>83</v>
      </c>
      <c r="AC593" s="148" t="s">
        <v>83</v>
      </c>
      <c r="AD593" s="148" t="s">
        <v>83</v>
      </c>
      <c r="AE593">
        <v>0</v>
      </c>
      <c r="AF593" s="148" t="s">
        <v>83</v>
      </c>
      <c r="AG593">
        <v>0</v>
      </c>
      <c r="AH593" s="148" t="s">
        <v>83</v>
      </c>
      <c r="AI593" s="148" t="s">
        <v>83</v>
      </c>
      <c r="AJ593" s="148" t="s">
        <v>83</v>
      </c>
      <c r="AK593" s="148" t="s">
        <v>83</v>
      </c>
      <c r="AL593" s="148" t="s">
        <v>83</v>
      </c>
      <c r="AM593" s="148" t="s">
        <v>83</v>
      </c>
      <c r="AN593" s="148" t="s">
        <v>83</v>
      </c>
      <c r="AO593" s="148" t="s">
        <v>83</v>
      </c>
      <c r="AP593" s="148" t="s">
        <v>83</v>
      </c>
      <c r="AQ593" s="148" t="s">
        <v>83</v>
      </c>
      <c r="AR593" s="148" t="s">
        <v>83</v>
      </c>
      <c r="AS593">
        <v>0</v>
      </c>
      <c r="AT593" s="148" t="s">
        <v>83</v>
      </c>
      <c r="AU593" s="148" t="s">
        <v>83</v>
      </c>
      <c r="AV593">
        <v>0</v>
      </c>
      <c r="AW593">
        <v>0</v>
      </c>
      <c r="AX593" s="148" t="s">
        <v>83</v>
      </c>
    </row>
    <row r="594" spans="1:50" x14ac:dyDescent="0.15">
      <c r="A594">
        <v>1</v>
      </c>
      <c r="B594">
        <v>19</v>
      </c>
      <c r="C594">
        <v>1</v>
      </c>
      <c r="D594">
        <v>5</v>
      </c>
      <c r="E594">
        <v>0</v>
      </c>
      <c r="F594" s="148" t="s">
        <v>83</v>
      </c>
      <c r="G594" s="148" t="s">
        <v>83</v>
      </c>
      <c r="H594">
        <v>325</v>
      </c>
      <c r="I594">
        <v>0</v>
      </c>
      <c r="J594">
        <v>0</v>
      </c>
      <c r="K594">
        <v>0</v>
      </c>
      <c r="L594">
        <v>0</v>
      </c>
      <c r="M594" s="148" t="s">
        <v>83</v>
      </c>
      <c r="N594" s="148" t="s">
        <v>83</v>
      </c>
      <c r="O594" s="148" t="s">
        <v>83</v>
      </c>
      <c r="P594" s="148" t="s">
        <v>83</v>
      </c>
      <c r="Q594" s="148" t="s">
        <v>83</v>
      </c>
      <c r="R594" s="148" t="s">
        <v>1038</v>
      </c>
      <c r="S594" s="148" t="s">
        <v>83</v>
      </c>
      <c r="T594">
        <v>0</v>
      </c>
      <c r="U594" s="148" t="s">
        <v>83</v>
      </c>
      <c r="V594" s="148" t="s">
        <v>83</v>
      </c>
      <c r="W594" s="148" t="s">
        <v>83</v>
      </c>
      <c r="X594">
        <v>4</v>
      </c>
      <c r="Y594">
        <v>4</v>
      </c>
      <c r="Z594" s="148" t="s">
        <v>83</v>
      </c>
      <c r="AA594" s="148" t="s">
        <v>83</v>
      </c>
      <c r="AB594" s="148" t="s">
        <v>83</v>
      </c>
      <c r="AC594" s="148" t="s">
        <v>83</v>
      </c>
      <c r="AD594" s="148" t="s">
        <v>83</v>
      </c>
      <c r="AE594">
        <v>0</v>
      </c>
      <c r="AF594" s="148" t="s">
        <v>83</v>
      </c>
      <c r="AG594">
        <v>0</v>
      </c>
      <c r="AH594" s="148" t="s">
        <v>83</v>
      </c>
      <c r="AI594" s="148" t="s">
        <v>83</v>
      </c>
      <c r="AJ594" s="148" t="s">
        <v>83</v>
      </c>
      <c r="AK594" s="148" t="s">
        <v>83</v>
      </c>
      <c r="AL594" s="148" t="s">
        <v>83</v>
      </c>
      <c r="AM594" s="148" t="s">
        <v>83</v>
      </c>
      <c r="AN594" s="148" t="s">
        <v>83</v>
      </c>
      <c r="AO594" s="148" t="s">
        <v>83</v>
      </c>
      <c r="AP594" s="148" t="s">
        <v>83</v>
      </c>
      <c r="AQ594" s="148" t="s">
        <v>83</v>
      </c>
      <c r="AR594" s="148" t="s">
        <v>83</v>
      </c>
      <c r="AS594">
        <v>0</v>
      </c>
      <c r="AT594" s="148" t="s">
        <v>83</v>
      </c>
      <c r="AU594" s="148" t="s">
        <v>83</v>
      </c>
      <c r="AV594">
        <v>0</v>
      </c>
      <c r="AW594">
        <v>0</v>
      </c>
      <c r="AX594" s="148" t="s">
        <v>83</v>
      </c>
    </row>
    <row r="595" spans="1:50" x14ac:dyDescent="0.15">
      <c r="A595">
        <v>1</v>
      </c>
      <c r="B595">
        <v>19</v>
      </c>
      <c r="C595">
        <v>1</v>
      </c>
      <c r="D595">
        <v>6</v>
      </c>
      <c r="E595">
        <v>0</v>
      </c>
      <c r="F595" s="148" t="s">
        <v>83</v>
      </c>
      <c r="G595" s="148" t="s">
        <v>83</v>
      </c>
      <c r="H595">
        <v>73</v>
      </c>
      <c r="I595">
        <v>0</v>
      </c>
      <c r="J595">
        <v>0</v>
      </c>
      <c r="K595">
        <v>0</v>
      </c>
      <c r="L595">
        <v>0</v>
      </c>
      <c r="M595" s="148" t="s">
        <v>83</v>
      </c>
      <c r="N595" s="148" t="s">
        <v>83</v>
      </c>
      <c r="O595" s="148" t="s">
        <v>83</v>
      </c>
      <c r="P595" s="148" t="s">
        <v>83</v>
      </c>
      <c r="Q595" s="148" t="s">
        <v>83</v>
      </c>
      <c r="R595" s="148" t="s">
        <v>1039</v>
      </c>
      <c r="S595" s="148" t="s">
        <v>83</v>
      </c>
      <c r="T595">
        <v>0</v>
      </c>
      <c r="U595" s="148" t="s">
        <v>83</v>
      </c>
      <c r="V595" s="148" t="s">
        <v>83</v>
      </c>
      <c r="W595" s="148" t="s">
        <v>83</v>
      </c>
      <c r="X595">
        <v>4</v>
      </c>
      <c r="Y595">
        <v>4</v>
      </c>
      <c r="Z595" s="148" t="s">
        <v>83</v>
      </c>
      <c r="AA595" s="148" t="s">
        <v>83</v>
      </c>
      <c r="AB595" s="148" t="s">
        <v>83</v>
      </c>
      <c r="AC595" s="148" t="s">
        <v>83</v>
      </c>
      <c r="AD595" s="148" t="s">
        <v>83</v>
      </c>
      <c r="AE595">
        <v>0</v>
      </c>
      <c r="AF595" s="148" t="s">
        <v>83</v>
      </c>
      <c r="AG595">
        <v>0</v>
      </c>
      <c r="AH595" s="148" t="s">
        <v>83</v>
      </c>
      <c r="AI595" s="148" t="s">
        <v>83</v>
      </c>
      <c r="AJ595" s="148" t="s">
        <v>83</v>
      </c>
      <c r="AK595" s="148" t="s">
        <v>83</v>
      </c>
      <c r="AL595" s="148" t="s">
        <v>83</v>
      </c>
      <c r="AM595" s="148" t="s">
        <v>83</v>
      </c>
      <c r="AN595" s="148" t="s">
        <v>83</v>
      </c>
      <c r="AO595" s="148" t="s">
        <v>83</v>
      </c>
      <c r="AP595" s="148" t="s">
        <v>83</v>
      </c>
      <c r="AQ595" s="148" t="s">
        <v>83</v>
      </c>
      <c r="AR595" s="148" t="s">
        <v>83</v>
      </c>
      <c r="AS595">
        <v>0</v>
      </c>
      <c r="AT595" s="148" t="s">
        <v>83</v>
      </c>
      <c r="AU595" s="148" t="s">
        <v>83</v>
      </c>
      <c r="AV595">
        <v>0</v>
      </c>
      <c r="AW595">
        <v>0</v>
      </c>
      <c r="AX595" s="148" t="s">
        <v>83</v>
      </c>
    </row>
    <row r="596" spans="1:50" x14ac:dyDescent="0.15">
      <c r="A596">
        <v>1</v>
      </c>
      <c r="B596">
        <v>19</v>
      </c>
      <c r="C596">
        <v>1</v>
      </c>
      <c r="D596">
        <v>7</v>
      </c>
      <c r="E596">
        <v>0</v>
      </c>
      <c r="F596" s="148" t="s">
        <v>83</v>
      </c>
      <c r="G596" s="148" t="s">
        <v>83</v>
      </c>
      <c r="H596">
        <v>0</v>
      </c>
      <c r="I596">
        <v>0</v>
      </c>
      <c r="J596">
        <v>0</v>
      </c>
      <c r="K596">
        <v>0</v>
      </c>
      <c r="L596">
        <v>0</v>
      </c>
      <c r="M596" s="148" t="s">
        <v>83</v>
      </c>
      <c r="N596" s="148" t="s">
        <v>83</v>
      </c>
      <c r="O596" s="148" t="s">
        <v>83</v>
      </c>
      <c r="P596" s="148" t="s">
        <v>83</v>
      </c>
      <c r="Q596" s="148" t="s">
        <v>83</v>
      </c>
      <c r="R596" s="148" t="s">
        <v>83</v>
      </c>
      <c r="S596" s="148" t="s">
        <v>83</v>
      </c>
      <c r="T596">
        <v>0</v>
      </c>
      <c r="U596" s="148" t="s">
        <v>83</v>
      </c>
      <c r="V596" s="148" t="s">
        <v>83</v>
      </c>
      <c r="W596" s="148" t="s">
        <v>83</v>
      </c>
      <c r="X596">
        <v>0</v>
      </c>
      <c r="Y596">
        <v>0</v>
      </c>
      <c r="Z596" s="148" t="s">
        <v>83</v>
      </c>
      <c r="AA596" s="148" t="s">
        <v>83</v>
      </c>
      <c r="AB596" s="148" t="s">
        <v>83</v>
      </c>
      <c r="AC596" s="148" t="s">
        <v>83</v>
      </c>
      <c r="AD596" s="148" t="s">
        <v>83</v>
      </c>
      <c r="AE596">
        <v>0</v>
      </c>
      <c r="AF596" s="148" t="s">
        <v>83</v>
      </c>
      <c r="AG596">
        <v>0</v>
      </c>
      <c r="AH596" s="148" t="s">
        <v>83</v>
      </c>
      <c r="AI596" s="148" t="s">
        <v>83</v>
      </c>
      <c r="AJ596" s="148" t="s">
        <v>83</v>
      </c>
      <c r="AK596" s="148" t="s">
        <v>83</v>
      </c>
      <c r="AL596" s="148" t="s">
        <v>83</v>
      </c>
      <c r="AM596" s="148" t="s">
        <v>83</v>
      </c>
      <c r="AN596" s="148" t="s">
        <v>83</v>
      </c>
      <c r="AO596" s="148" t="s">
        <v>83</v>
      </c>
      <c r="AP596" s="148" t="s">
        <v>83</v>
      </c>
      <c r="AQ596" s="148" t="s">
        <v>83</v>
      </c>
      <c r="AR596" s="148" t="s">
        <v>83</v>
      </c>
      <c r="AS596">
        <v>0</v>
      </c>
      <c r="AT596" s="148" t="s">
        <v>83</v>
      </c>
      <c r="AU596" s="148" t="s">
        <v>83</v>
      </c>
      <c r="AV596">
        <v>0</v>
      </c>
      <c r="AW596">
        <v>0</v>
      </c>
      <c r="AX596" s="148" t="s">
        <v>83</v>
      </c>
    </row>
    <row r="597" spans="1:50" x14ac:dyDescent="0.15">
      <c r="A597">
        <v>1</v>
      </c>
      <c r="B597">
        <v>20</v>
      </c>
      <c r="C597">
        <v>1</v>
      </c>
      <c r="D597">
        <v>1</v>
      </c>
      <c r="E597">
        <v>0</v>
      </c>
      <c r="F597" s="148" t="s">
        <v>83</v>
      </c>
      <c r="G597" s="148" t="s">
        <v>83</v>
      </c>
      <c r="H597">
        <v>0</v>
      </c>
      <c r="I597">
        <v>0</v>
      </c>
      <c r="J597">
        <v>0</v>
      </c>
      <c r="K597">
        <v>0</v>
      </c>
      <c r="L597">
        <v>0</v>
      </c>
      <c r="M597" s="148" t="s">
        <v>83</v>
      </c>
      <c r="N597" s="148" t="s">
        <v>83</v>
      </c>
      <c r="O597" s="148" t="s">
        <v>83</v>
      </c>
      <c r="P597" s="148" t="s">
        <v>83</v>
      </c>
      <c r="Q597" s="148" t="s">
        <v>83</v>
      </c>
      <c r="R597" s="148" t="s">
        <v>83</v>
      </c>
      <c r="S597" s="148" t="s">
        <v>83</v>
      </c>
      <c r="T597">
        <v>0</v>
      </c>
      <c r="U597" s="148" t="s">
        <v>83</v>
      </c>
      <c r="V597" s="148" t="s">
        <v>83</v>
      </c>
      <c r="W597" s="148" t="s">
        <v>83</v>
      </c>
      <c r="X597">
        <v>0</v>
      </c>
      <c r="Y597">
        <v>0</v>
      </c>
      <c r="Z597" s="148" t="s">
        <v>83</v>
      </c>
      <c r="AA597" s="148" t="s">
        <v>83</v>
      </c>
      <c r="AB597" s="148" t="s">
        <v>83</v>
      </c>
      <c r="AC597" s="148" t="s">
        <v>83</v>
      </c>
      <c r="AD597" s="148" t="s">
        <v>83</v>
      </c>
      <c r="AE597">
        <v>0</v>
      </c>
      <c r="AF597" s="148" t="s">
        <v>83</v>
      </c>
      <c r="AG597">
        <v>0</v>
      </c>
      <c r="AH597" s="148" t="s">
        <v>83</v>
      </c>
      <c r="AI597" s="148" t="s">
        <v>83</v>
      </c>
      <c r="AJ597" s="148" t="s">
        <v>83</v>
      </c>
      <c r="AK597" s="148" t="s">
        <v>83</v>
      </c>
      <c r="AL597" s="148" t="s">
        <v>83</v>
      </c>
      <c r="AM597" s="148" t="s">
        <v>83</v>
      </c>
      <c r="AN597" s="148" t="s">
        <v>83</v>
      </c>
      <c r="AO597" s="148" t="s">
        <v>83</v>
      </c>
      <c r="AP597" s="148" t="s">
        <v>83</v>
      </c>
      <c r="AQ597" s="148" t="s">
        <v>83</v>
      </c>
      <c r="AR597" s="148" t="s">
        <v>83</v>
      </c>
      <c r="AS597">
        <v>0</v>
      </c>
      <c r="AT597" s="148" t="s">
        <v>83</v>
      </c>
      <c r="AU597" s="148" t="s">
        <v>83</v>
      </c>
      <c r="AV597">
        <v>0</v>
      </c>
      <c r="AW597">
        <v>0</v>
      </c>
      <c r="AX597" s="148" t="s">
        <v>83</v>
      </c>
    </row>
    <row r="598" spans="1:50" x14ac:dyDescent="0.15">
      <c r="A598">
        <v>1</v>
      </c>
      <c r="B598">
        <v>20</v>
      </c>
      <c r="C598">
        <v>1</v>
      </c>
      <c r="D598">
        <v>2</v>
      </c>
      <c r="E598">
        <v>0</v>
      </c>
      <c r="F598" s="148" t="s">
        <v>83</v>
      </c>
      <c r="G598" s="148" t="s">
        <v>83</v>
      </c>
      <c r="H598">
        <v>0</v>
      </c>
      <c r="I598">
        <v>0</v>
      </c>
      <c r="J598">
        <v>0</v>
      </c>
      <c r="K598">
        <v>0</v>
      </c>
      <c r="L598">
        <v>0</v>
      </c>
      <c r="M598" s="148" t="s">
        <v>83</v>
      </c>
      <c r="N598" s="148" t="s">
        <v>83</v>
      </c>
      <c r="O598" s="148" t="s">
        <v>83</v>
      </c>
      <c r="P598" s="148" t="s">
        <v>83</v>
      </c>
      <c r="Q598" s="148" t="s">
        <v>83</v>
      </c>
      <c r="R598" s="148" t="s">
        <v>1040</v>
      </c>
      <c r="S598" s="148" t="s">
        <v>83</v>
      </c>
      <c r="T598">
        <v>0</v>
      </c>
      <c r="U598" s="148" t="s">
        <v>83</v>
      </c>
      <c r="V598" s="148" t="s">
        <v>83</v>
      </c>
      <c r="W598" s="148" t="s">
        <v>83</v>
      </c>
      <c r="X598">
        <v>3</v>
      </c>
      <c r="Y598">
        <v>3</v>
      </c>
      <c r="Z598" s="148" t="s">
        <v>83</v>
      </c>
      <c r="AA598" s="148" t="s">
        <v>83</v>
      </c>
      <c r="AB598" s="148" t="s">
        <v>83</v>
      </c>
      <c r="AC598" s="148" t="s">
        <v>83</v>
      </c>
      <c r="AD598" s="148" t="s">
        <v>83</v>
      </c>
      <c r="AE598">
        <v>0</v>
      </c>
      <c r="AF598" s="148" t="s">
        <v>83</v>
      </c>
      <c r="AG598">
        <v>0</v>
      </c>
      <c r="AH598" s="148" t="s">
        <v>83</v>
      </c>
      <c r="AI598" s="148" t="s">
        <v>83</v>
      </c>
      <c r="AJ598" s="148" t="s">
        <v>83</v>
      </c>
      <c r="AK598" s="148" t="s">
        <v>83</v>
      </c>
      <c r="AL598" s="148" t="s">
        <v>83</v>
      </c>
      <c r="AM598" s="148" t="s">
        <v>83</v>
      </c>
      <c r="AN598" s="148" t="s">
        <v>83</v>
      </c>
      <c r="AO598" s="148" t="s">
        <v>83</v>
      </c>
      <c r="AP598" s="148" t="s">
        <v>83</v>
      </c>
      <c r="AQ598" s="148" t="s">
        <v>83</v>
      </c>
      <c r="AR598" s="148" t="s">
        <v>83</v>
      </c>
      <c r="AS598">
        <v>0</v>
      </c>
      <c r="AT598" s="148" t="s">
        <v>83</v>
      </c>
      <c r="AU598" s="148" t="s">
        <v>83</v>
      </c>
      <c r="AV598">
        <v>0</v>
      </c>
      <c r="AW598">
        <v>0</v>
      </c>
      <c r="AX598" s="148" t="s">
        <v>83</v>
      </c>
    </row>
    <row r="599" spans="1:50" x14ac:dyDescent="0.15">
      <c r="A599">
        <v>1</v>
      </c>
      <c r="B599">
        <v>20</v>
      </c>
      <c r="C599">
        <v>1</v>
      </c>
      <c r="D599">
        <v>3</v>
      </c>
      <c r="E599">
        <v>0</v>
      </c>
      <c r="F599" s="148" t="s">
        <v>83</v>
      </c>
      <c r="G599" s="148" t="s">
        <v>83</v>
      </c>
      <c r="H599">
        <v>144</v>
      </c>
      <c r="I599">
        <v>0</v>
      </c>
      <c r="J599">
        <v>0</v>
      </c>
      <c r="K599">
        <v>0</v>
      </c>
      <c r="L599">
        <v>0</v>
      </c>
      <c r="M599" s="148" t="s">
        <v>83</v>
      </c>
      <c r="N599" s="148" t="s">
        <v>83</v>
      </c>
      <c r="O599" s="148" t="s">
        <v>83</v>
      </c>
      <c r="P599" s="148" t="s">
        <v>83</v>
      </c>
      <c r="Q599" s="148" t="s">
        <v>83</v>
      </c>
      <c r="R599" s="148" t="s">
        <v>1041</v>
      </c>
      <c r="S599" s="148" t="s">
        <v>83</v>
      </c>
      <c r="T599">
        <v>0</v>
      </c>
      <c r="U599" s="148" t="s">
        <v>83</v>
      </c>
      <c r="V599" s="148" t="s">
        <v>83</v>
      </c>
      <c r="W599" s="148" t="s">
        <v>83</v>
      </c>
      <c r="X599">
        <v>4</v>
      </c>
      <c r="Y599">
        <v>4</v>
      </c>
      <c r="Z599" s="148" t="s">
        <v>83</v>
      </c>
      <c r="AA599" s="148" t="s">
        <v>83</v>
      </c>
      <c r="AB599" s="148" t="s">
        <v>83</v>
      </c>
      <c r="AC599" s="148" t="s">
        <v>83</v>
      </c>
      <c r="AD599" s="148" t="s">
        <v>83</v>
      </c>
      <c r="AE599">
        <v>0</v>
      </c>
      <c r="AF599" s="148" t="s">
        <v>83</v>
      </c>
      <c r="AG599">
        <v>0</v>
      </c>
      <c r="AH599" s="148" t="s">
        <v>83</v>
      </c>
      <c r="AI599" s="148" t="s">
        <v>83</v>
      </c>
      <c r="AJ599" s="148" t="s">
        <v>83</v>
      </c>
      <c r="AK599" s="148" t="s">
        <v>83</v>
      </c>
      <c r="AL599" s="148" t="s">
        <v>83</v>
      </c>
      <c r="AM599" s="148" t="s">
        <v>83</v>
      </c>
      <c r="AN599" s="148" t="s">
        <v>83</v>
      </c>
      <c r="AO599" s="148" t="s">
        <v>83</v>
      </c>
      <c r="AP599" s="148" t="s">
        <v>83</v>
      </c>
      <c r="AQ599" s="148" t="s">
        <v>83</v>
      </c>
      <c r="AR599" s="148" t="s">
        <v>83</v>
      </c>
      <c r="AS599">
        <v>0</v>
      </c>
      <c r="AT599" s="148" t="s">
        <v>83</v>
      </c>
      <c r="AU599" s="148" t="s">
        <v>83</v>
      </c>
      <c r="AV599">
        <v>0</v>
      </c>
      <c r="AW599">
        <v>0</v>
      </c>
      <c r="AX599" s="148" t="s">
        <v>83</v>
      </c>
    </row>
    <row r="600" spans="1:50" x14ac:dyDescent="0.15">
      <c r="A600">
        <v>1</v>
      </c>
      <c r="B600">
        <v>20</v>
      </c>
      <c r="C600">
        <v>1</v>
      </c>
      <c r="D600">
        <v>4</v>
      </c>
      <c r="E600">
        <v>0</v>
      </c>
      <c r="F600" s="148" t="s">
        <v>83</v>
      </c>
      <c r="G600" s="148" t="s">
        <v>83</v>
      </c>
      <c r="H600">
        <v>272</v>
      </c>
      <c r="I600">
        <v>0</v>
      </c>
      <c r="J600">
        <v>0</v>
      </c>
      <c r="K600">
        <v>0</v>
      </c>
      <c r="L600">
        <v>0</v>
      </c>
      <c r="M600" s="148" t="s">
        <v>83</v>
      </c>
      <c r="N600" s="148" t="s">
        <v>83</v>
      </c>
      <c r="O600" s="148" t="s">
        <v>83</v>
      </c>
      <c r="P600" s="148" t="s">
        <v>83</v>
      </c>
      <c r="Q600" s="148" t="s">
        <v>83</v>
      </c>
      <c r="R600" s="148" t="s">
        <v>1042</v>
      </c>
      <c r="S600" s="148" t="s">
        <v>83</v>
      </c>
      <c r="T600">
        <v>0</v>
      </c>
      <c r="U600" s="148" t="s">
        <v>83</v>
      </c>
      <c r="V600" s="148" t="s">
        <v>83</v>
      </c>
      <c r="W600" s="148" t="s">
        <v>83</v>
      </c>
      <c r="X600">
        <v>4</v>
      </c>
      <c r="Y600">
        <v>4</v>
      </c>
      <c r="Z600" s="148" t="s">
        <v>83</v>
      </c>
      <c r="AA600" s="148" t="s">
        <v>83</v>
      </c>
      <c r="AB600" s="148" t="s">
        <v>83</v>
      </c>
      <c r="AC600" s="148" t="s">
        <v>83</v>
      </c>
      <c r="AD600" s="148" t="s">
        <v>83</v>
      </c>
      <c r="AE600">
        <v>0</v>
      </c>
      <c r="AF600" s="148" t="s">
        <v>83</v>
      </c>
      <c r="AG600">
        <v>0</v>
      </c>
      <c r="AH600" s="148" t="s">
        <v>83</v>
      </c>
      <c r="AI600" s="148" t="s">
        <v>83</v>
      </c>
      <c r="AJ600" s="148" t="s">
        <v>83</v>
      </c>
      <c r="AK600" s="148" t="s">
        <v>83</v>
      </c>
      <c r="AL600" s="148" t="s">
        <v>83</v>
      </c>
      <c r="AM600" s="148" t="s">
        <v>83</v>
      </c>
      <c r="AN600" s="148" t="s">
        <v>83</v>
      </c>
      <c r="AO600" s="148" t="s">
        <v>83</v>
      </c>
      <c r="AP600" s="148" t="s">
        <v>83</v>
      </c>
      <c r="AQ600" s="148" t="s">
        <v>83</v>
      </c>
      <c r="AR600" s="148" t="s">
        <v>83</v>
      </c>
      <c r="AS600">
        <v>0</v>
      </c>
      <c r="AT600" s="148" t="s">
        <v>83</v>
      </c>
      <c r="AU600" s="148" t="s">
        <v>83</v>
      </c>
      <c r="AV600">
        <v>0</v>
      </c>
      <c r="AW600">
        <v>0</v>
      </c>
      <c r="AX600" s="148" t="s">
        <v>83</v>
      </c>
    </row>
    <row r="601" spans="1:50" x14ac:dyDescent="0.15">
      <c r="A601">
        <v>1</v>
      </c>
      <c r="B601">
        <v>20</v>
      </c>
      <c r="C601">
        <v>1</v>
      </c>
      <c r="D601">
        <v>5</v>
      </c>
      <c r="E601">
        <v>0</v>
      </c>
      <c r="F601" s="148" t="s">
        <v>83</v>
      </c>
      <c r="G601" s="148" t="s">
        <v>83</v>
      </c>
      <c r="H601">
        <v>69</v>
      </c>
      <c r="I601">
        <v>0</v>
      </c>
      <c r="J601">
        <v>0</v>
      </c>
      <c r="K601">
        <v>0</v>
      </c>
      <c r="L601">
        <v>0</v>
      </c>
      <c r="M601" s="148" t="s">
        <v>83</v>
      </c>
      <c r="N601" s="148" t="s">
        <v>83</v>
      </c>
      <c r="O601" s="148" t="s">
        <v>83</v>
      </c>
      <c r="P601" s="148" t="s">
        <v>83</v>
      </c>
      <c r="Q601" s="148" t="s">
        <v>83</v>
      </c>
      <c r="R601" s="148" t="s">
        <v>1043</v>
      </c>
      <c r="S601" s="148" t="s">
        <v>83</v>
      </c>
      <c r="T601">
        <v>0</v>
      </c>
      <c r="U601" s="148" t="s">
        <v>83</v>
      </c>
      <c r="V601" s="148" t="s">
        <v>83</v>
      </c>
      <c r="W601" s="148" t="s">
        <v>83</v>
      </c>
      <c r="X601">
        <v>4</v>
      </c>
      <c r="Y601">
        <v>4</v>
      </c>
      <c r="Z601" s="148" t="s">
        <v>83</v>
      </c>
      <c r="AA601" s="148" t="s">
        <v>83</v>
      </c>
      <c r="AB601" s="148" t="s">
        <v>83</v>
      </c>
      <c r="AC601" s="148" t="s">
        <v>83</v>
      </c>
      <c r="AD601" s="148" t="s">
        <v>83</v>
      </c>
      <c r="AE601">
        <v>0</v>
      </c>
      <c r="AF601" s="148" t="s">
        <v>83</v>
      </c>
      <c r="AG601">
        <v>0</v>
      </c>
      <c r="AH601" s="148" t="s">
        <v>83</v>
      </c>
      <c r="AI601" s="148" t="s">
        <v>83</v>
      </c>
      <c r="AJ601" s="148" t="s">
        <v>83</v>
      </c>
      <c r="AK601" s="148" t="s">
        <v>83</v>
      </c>
      <c r="AL601" s="148" t="s">
        <v>83</v>
      </c>
      <c r="AM601" s="148" t="s">
        <v>83</v>
      </c>
      <c r="AN601" s="148" t="s">
        <v>83</v>
      </c>
      <c r="AO601" s="148" t="s">
        <v>83</v>
      </c>
      <c r="AP601" s="148" t="s">
        <v>83</v>
      </c>
      <c r="AQ601" s="148" t="s">
        <v>83</v>
      </c>
      <c r="AR601" s="148" t="s">
        <v>83</v>
      </c>
      <c r="AS601">
        <v>0</v>
      </c>
      <c r="AT601" s="148" t="s">
        <v>83</v>
      </c>
      <c r="AU601" s="148" t="s">
        <v>83</v>
      </c>
      <c r="AV601">
        <v>0</v>
      </c>
      <c r="AW601">
        <v>0</v>
      </c>
      <c r="AX601" s="148" t="s">
        <v>83</v>
      </c>
    </row>
    <row r="602" spans="1:50" x14ac:dyDescent="0.15">
      <c r="A602">
        <v>1</v>
      </c>
      <c r="B602">
        <v>20</v>
      </c>
      <c r="C602">
        <v>1</v>
      </c>
      <c r="D602">
        <v>6</v>
      </c>
      <c r="E602">
        <v>0</v>
      </c>
      <c r="F602" s="148" t="s">
        <v>83</v>
      </c>
      <c r="G602" s="148" t="s">
        <v>83</v>
      </c>
      <c r="H602">
        <v>53</v>
      </c>
      <c r="I602">
        <v>0</v>
      </c>
      <c r="J602">
        <v>0</v>
      </c>
      <c r="K602">
        <v>0</v>
      </c>
      <c r="L602">
        <v>0</v>
      </c>
      <c r="M602" s="148" t="s">
        <v>83</v>
      </c>
      <c r="N602" s="148" t="s">
        <v>83</v>
      </c>
      <c r="O602" s="148" t="s">
        <v>83</v>
      </c>
      <c r="P602" s="148" t="s">
        <v>83</v>
      </c>
      <c r="Q602" s="148" t="s">
        <v>83</v>
      </c>
      <c r="R602" s="148" t="s">
        <v>1044</v>
      </c>
      <c r="S602" s="148" t="s">
        <v>83</v>
      </c>
      <c r="T602">
        <v>0</v>
      </c>
      <c r="U602" s="148" t="s">
        <v>83</v>
      </c>
      <c r="V602" s="148" t="s">
        <v>83</v>
      </c>
      <c r="W602" s="148" t="s">
        <v>83</v>
      </c>
      <c r="X602">
        <v>4</v>
      </c>
      <c r="Y602">
        <v>4</v>
      </c>
      <c r="Z602" s="148" t="s">
        <v>83</v>
      </c>
      <c r="AA602" s="148" t="s">
        <v>83</v>
      </c>
      <c r="AB602" s="148" t="s">
        <v>83</v>
      </c>
      <c r="AC602" s="148" t="s">
        <v>83</v>
      </c>
      <c r="AD602" s="148" t="s">
        <v>83</v>
      </c>
      <c r="AE602">
        <v>0</v>
      </c>
      <c r="AF602" s="148" t="s">
        <v>83</v>
      </c>
      <c r="AG602">
        <v>0</v>
      </c>
      <c r="AH602" s="148" t="s">
        <v>83</v>
      </c>
      <c r="AI602" s="148" t="s">
        <v>83</v>
      </c>
      <c r="AJ602" s="148" t="s">
        <v>83</v>
      </c>
      <c r="AK602" s="148" t="s">
        <v>83</v>
      </c>
      <c r="AL602" s="148" t="s">
        <v>83</v>
      </c>
      <c r="AM602" s="148" t="s">
        <v>83</v>
      </c>
      <c r="AN602" s="148" t="s">
        <v>83</v>
      </c>
      <c r="AO602" s="148" t="s">
        <v>83</v>
      </c>
      <c r="AP602" s="148" t="s">
        <v>83</v>
      </c>
      <c r="AQ602" s="148" t="s">
        <v>83</v>
      </c>
      <c r="AR602" s="148" t="s">
        <v>83</v>
      </c>
      <c r="AS602">
        <v>0</v>
      </c>
      <c r="AT602" s="148" t="s">
        <v>83</v>
      </c>
      <c r="AU602" s="148" t="s">
        <v>83</v>
      </c>
      <c r="AV602">
        <v>0</v>
      </c>
      <c r="AW602">
        <v>0</v>
      </c>
      <c r="AX602" s="148" t="s">
        <v>83</v>
      </c>
    </row>
    <row r="603" spans="1:50" x14ac:dyDescent="0.15">
      <c r="A603">
        <v>1</v>
      </c>
      <c r="B603">
        <v>20</v>
      </c>
      <c r="C603">
        <v>1</v>
      </c>
      <c r="D603">
        <v>7</v>
      </c>
      <c r="E603">
        <v>0</v>
      </c>
      <c r="F603" s="148" t="s">
        <v>83</v>
      </c>
      <c r="G603" s="148" t="s">
        <v>83</v>
      </c>
      <c r="H603">
        <v>97</v>
      </c>
      <c r="I603">
        <v>0</v>
      </c>
      <c r="J603">
        <v>0</v>
      </c>
      <c r="K603">
        <v>0</v>
      </c>
      <c r="L603">
        <v>0</v>
      </c>
      <c r="M603" s="148" t="s">
        <v>83</v>
      </c>
      <c r="N603" s="148" t="s">
        <v>83</v>
      </c>
      <c r="O603" s="148" t="s">
        <v>83</v>
      </c>
      <c r="P603" s="148" t="s">
        <v>83</v>
      </c>
      <c r="Q603" s="148" t="s">
        <v>83</v>
      </c>
      <c r="R603" s="148" t="s">
        <v>83</v>
      </c>
      <c r="S603" s="148" t="s">
        <v>83</v>
      </c>
      <c r="T603">
        <v>0</v>
      </c>
      <c r="U603" s="148" t="s">
        <v>83</v>
      </c>
      <c r="V603" s="148" t="s">
        <v>83</v>
      </c>
      <c r="W603" s="148" t="s">
        <v>83</v>
      </c>
      <c r="X603">
        <v>0</v>
      </c>
      <c r="Y603">
        <v>0</v>
      </c>
      <c r="Z603" s="148" t="s">
        <v>83</v>
      </c>
      <c r="AA603" s="148" t="s">
        <v>83</v>
      </c>
      <c r="AB603" s="148" t="s">
        <v>83</v>
      </c>
      <c r="AC603" s="148" t="s">
        <v>83</v>
      </c>
      <c r="AD603" s="148" t="s">
        <v>83</v>
      </c>
      <c r="AE603">
        <v>0</v>
      </c>
      <c r="AF603" s="148" t="s">
        <v>83</v>
      </c>
      <c r="AG603">
        <v>0</v>
      </c>
      <c r="AH603" s="148" t="s">
        <v>83</v>
      </c>
      <c r="AI603" s="148" t="s">
        <v>83</v>
      </c>
      <c r="AJ603" s="148" t="s">
        <v>83</v>
      </c>
      <c r="AK603" s="148" t="s">
        <v>83</v>
      </c>
      <c r="AL603" s="148" t="s">
        <v>83</v>
      </c>
      <c r="AM603" s="148" t="s">
        <v>83</v>
      </c>
      <c r="AN603" s="148" t="s">
        <v>83</v>
      </c>
      <c r="AO603" s="148" t="s">
        <v>83</v>
      </c>
      <c r="AP603" s="148" t="s">
        <v>83</v>
      </c>
      <c r="AQ603" s="148" t="s">
        <v>83</v>
      </c>
      <c r="AR603" s="148" t="s">
        <v>83</v>
      </c>
      <c r="AS603">
        <v>0</v>
      </c>
      <c r="AT603" s="148" t="s">
        <v>83</v>
      </c>
      <c r="AU603" s="148" t="s">
        <v>83</v>
      </c>
      <c r="AV603">
        <v>0</v>
      </c>
      <c r="AW603">
        <v>0</v>
      </c>
      <c r="AX603" s="148" t="s">
        <v>83</v>
      </c>
    </row>
    <row r="604" spans="1:50" x14ac:dyDescent="0.15">
      <c r="A604">
        <v>1</v>
      </c>
      <c r="B604">
        <v>21</v>
      </c>
      <c r="C604">
        <v>1</v>
      </c>
      <c r="D604">
        <v>1</v>
      </c>
      <c r="E604">
        <v>0</v>
      </c>
      <c r="F604" s="148" t="s">
        <v>83</v>
      </c>
      <c r="G604" s="148" t="s">
        <v>83</v>
      </c>
      <c r="H604">
        <v>321</v>
      </c>
      <c r="I604">
        <v>0</v>
      </c>
      <c r="J604">
        <v>0</v>
      </c>
      <c r="K604">
        <v>0</v>
      </c>
      <c r="L604">
        <v>0</v>
      </c>
      <c r="M604" s="148" t="s">
        <v>83</v>
      </c>
      <c r="N604" s="148" t="s">
        <v>83</v>
      </c>
      <c r="O604" s="148" t="s">
        <v>83</v>
      </c>
      <c r="P604" s="148" t="s">
        <v>83</v>
      </c>
      <c r="Q604" s="148" t="s">
        <v>83</v>
      </c>
      <c r="R604" s="148" t="s">
        <v>1045</v>
      </c>
      <c r="S604" s="148" t="s">
        <v>83</v>
      </c>
      <c r="T604">
        <v>0</v>
      </c>
      <c r="U604" s="148" t="s">
        <v>83</v>
      </c>
      <c r="V604" s="148" t="s">
        <v>83</v>
      </c>
      <c r="W604" s="148" t="s">
        <v>83</v>
      </c>
      <c r="X604">
        <v>1</v>
      </c>
      <c r="Y604">
        <v>1</v>
      </c>
      <c r="Z604" s="148" t="s">
        <v>83</v>
      </c>
      <c r="AA604" s="148" t="s">
        <v>83</v>
      </c>
      <c r="AB604" s="148" t="s">
        <v>83</v>
      </c>
      <c r="AC604" s="148" t="s">
        <v>83</v>
      </c>
      <c r="AD604" s="148" t="s">
        <v>83</v>
      </c>
      <c r="AE604">
        <v>0</v>
      </c>
      <c r="AF604" s="148" t="s">
        <v>83</v>
      </c>
      <c r="AG604">
        <v>0</v>
      </c>
      <c r="AH604" s="148" t="s">
        <v>83</v>
      </c>
      <c r="AI604" s="148" t="s">
        <v>83</v>
      </c>
      <c r="AJ604" s="148" t="s">
        <v>83</v>
      </c>
      <c r="AK604" s="148" t="s">
        <v>83</v>
      </c>
      <c r="AL604" s="148" t="s">
        <v>83</v>
      </c>
      <c r="AM604" s="148" t="s">
        <v>83</v>
      </c>
      <c r="AN604" s="148" t="s">
        <v>83</v>
      </c>
      <c r="AO604" s="148" t="s">
        <v>83</v>
      </c>
      <c r="AP604" s="148" t="s">
        <v>83</v>
      </c>
      <c r="AQ604" s="148" t="s">
        <v>83</v>
      </c>
      <c r="AR604" s="148" t="s">
        <v>83</v>
      </c>
      <c r="AS604">
        <v>0</v>
      </c>
      <c r="AT604" s="148" t="s">
        <v>83</v>
      </c>
      <c r="AU604" s="148" t="s">
        <v>83</v>
      </c>
      <c r="AV604">
        <v>0</v>
      </c>
      <c r="AW604">
        <v>0</v>
      </c>
      <c r="AX604" s="148" t="s">
        <v>83</v>
      </c>
    </row>
    <row r="605" spans="1:50" x14ac:dyDescent="0.15">
      <c r="A605">
        <v>1</v>
      </c>
      <c r="B605">
        <v>21</v>
      </c>
      <c r="C605">
        <v>1</v>
      </c>
      <c r="D605">
        <v>2</v>
      </c>
      <c r="E605">
        <v>0</v>
      </c>
      <c r="F605" s="148" t="s">
        <v>83</v>
      </c>
      <c r="G605" s="148" t="s">
        <v>83</v>
      </c>
      <c r="H605">
        <v>218</v>
      </c>
      <c r="I605">
        <v>0</v>
      </c>
      <c r="J605">
        <v>0</v>
      </c>
      <c r="K605">
        <v>0</v>
      </c>
      <c r="L605">
        <v>0</v>
      </c>
      <c r="M605" s="148" t="s">
        <v>83</v>
      </c>
      <c r="N605" s="148" t="s">
        <v>83</v>
      </c>
      <c r="O605" s="148" t="s">
        <v>83</v>
      </c>
      <c r="P605" s="148" t="s">
        <v>83</v>
      </c>
      <c r="Q605" s="148" t="s">
        <v>83</v>
      </c>
      <c r="R605" s="148" t="s">
        <v>1046</v>
      </c>
      <c r="S605" s="148" t="s">
        <v>83</v>
      </c>
      <c r="T605">
        <v>0</v>
      </c>
      <c r="U605" s="148" t="s">
        <v>83</v>
      </c>
      <c r="V605" s="148" t="s">
        <v>83</v>
      </c>
      <c r="W605" s="148" t="s">
        <v>83</v>
      </c>
      <c r="X605">
        <v>1</v>
      </c>
      <c r="Y605">
        <v>1</v>
      </c>
      <c r="Z605" s="148" t="s">
        <v>83</v>
      </c>
      <c r="AA605" s="148" t="s">
        <v>83</v>
      </c>
      <c r="AB605" s="148" t="s">
        <v>83</v>
      </c>
      <c r="AC605" s="148" t="s">
        <v>83</v>
      </c>
      <c r="AD605" s="148" t="s">
        <v>83</v>
      </c>
      <c r="AE605">
        <v>0</v>
      </c>
      <c r="AF605" s="148" t="s">
        <v>83</v>
      </c>
      <c r="AG605">
        <v>0</v>
      </c>
      <c r="AH605" s="148" t="s">
        <v>83</v>
      </c>
      <c r="AI605" s="148" t="s">
        <v>83</v>
      </c>
      <c r="AJ605" s="148" t="s">
        <v>83</v>
      </c>
      <c r="AK605" s="148" t="s">
        <v>83</v>
      </c>
      <c r="AL605" s="148" t="s">
        <v>83</v>
      </c>
      <c r="AM605" s="148" t="s">
        <v>83</v>
      </c>
      <c r="AN605" s="148" t="s">
        <v>83</v>
      </c>
      <c r="AO605" s="148" t="s">
        <v>83</v>
      </c>
      <c r="AP605" s="148" t="s">
        <v>83</v>
      </c>
      <c r="AQ605" s="148" t="s">
        <v>83</v>
      </c>
      <c r="AR605" s="148" t="s">
        <v>83</v>
      </c>
      <c r="AS605">
        <v>0</v>
      </c>
      <c r="AT605" s="148" t="s">
        <v>83</v>
      </c>
      <c r="AU605" s="148" t="s">
        <v>83</v>
      </c>
      <c r="AV605">
        <v>0</v>
      </c>
      <c r="AW605">
        <v>0</v>
      </c>
      <c r="AX605" s="148" t="s">
        <v>83</v>
      </c>
    </row>
    <row r="606" spans="1:50" x14ac:dyDescent="0.15">
      <c r="A606">
        <v>1</v>
      </c>
      <c r="B606">
        <v>21</v>
      </c>
      <c r="C606">
        <v>1</v>
      </c>
      <c r="D606">
        <v>3</v>
      </c>
      <c r="E606">
        <v>0</v>
      </c>
      <c r="F606" s="148" t="s">
        <v>83</v>
      </c>
      <c r="G606" s="148" t="s">
        <v>83</v>
      </c>
      <c r="H606">
        <v>118</v>
      </c>
      <c r="I606">
        <v>0</v>
      </c>
      <c r="J606">
        <v>0</v>
      </c>
      <c r="K606">
        <v>0</v>
      </c>
      <c r="L606">
        <v>0</v>
      </c>
      <c r="M606" s="148" t="s">
        <v>83</v>
      </c>
      <c r="N606" s="148" t="s">
        <v>83</v>
      </c>
      <c r="O606" s="148" t="s">
        <v>83</v>
      </c>
      <c r="P606" s="148" t="s">
        <v>83</v>
      </c>
      <c r="Q606" s="148" t="s">
        <v>83</v>
      </c>
      <c r="R606" s="148" t="s">
        <v>1047</v>
      </c>
      <c r="S606" s="148" t="s">
        <v>83</v>
      </c>
      <c r="T606">
        <v>0</v>
      </c>
      <c r="U606" s="148" t="s">
        <v>83</v>
      </c>
      <c r="V606" s="148" t="s">
        <v>83</v>
      </c>
      <c r="W606" s="148" t="s">
        <v>83</v>
      </c>
      <c r="X606">
        <v>1</v>
      </c>
      <c r="Y606">
        <v>1</v>
      </c>
      <c r="Z606" s="148" t="s">
        <v>83</v>
      </c>
      <c r="AA606" s="148" t="s">
        <v>83</v>
      </c>
      <c r="AB606" s="148" t="s">
        <v>83</v>
      </c>
      <c r="AC606" s="148" t="s">
        <v>83</v>
      </c>
      <c r="AD606" s="148" t="s">
        <v>83</v>
      </c>
      <c r="AE606">
        <v>0</v>
      </c>
      <c r="AF606" s="148" t="s">
        <v>83</v>
      </c>
      <c r="AG606">
        <v>0</v>
      </c>
      <c r="AH606" s="148" t="s">
        <v>83</v>
      </c>
      <c r="AI606" s="148" t="s">
        <v>83</v>
      </c>
      <c r="AJ606" s="148" t="s">
        <v>83</v>
      </c>
      <c r="AK606" s="148" t="s">
        <v>83</v>
      </c>
      <c r="AL606" s="148" t="s">
        <v>83</v>
      </c>
      <c r="AM606" s="148" t="s">
        <v>83</v>
      </c>
      <c r="AN606" s="148" t="s">
        <v>83</v>
      </c>
      <c r="AO606" s="148" t="s">
        <v>83</v>
      </c>
      <c r="AP606" s="148" t="s">
        <v>83</v>
      </c>
      <c r="AQ606" s="148" t="s">
        <v>83</v>
      </c>
      <c r="AR606" s="148" t="s">
        <v>83</v>
      </c>
      <c r="AS606">
        <v>0</v>
      </c>
      <c r="AT606" s="148" t="s">
        <v>83</v>
      </c>
      <c r="AU606" s="148" t="s">
        <v>83</v>
      </c>
      <c r="AV606">
        <v>0</v>
      </c>
      <c r="AW606">
        <v>0</v>
      </c>
      <c r="AX606" s="148" t="s">
        <v>83</v>
      </c>
    </row>
    <row r="607" spans="1:50" x14ac:dyDescent="0.15">
      <c r="A607">
        <v>1</v>
      </c>
      <c r="B607">
        <v>21</v>
      </c>
      <c r="C607">
        <v>1</v>
      </c>
      <c r="D607">
        <v>4</v>
      </c>
      <c r="E607">
        <v>0</v>
      </c>
      <c r="F607" s="148" t="s">
        <v>83</v>
      </c>
      <c r="G607" s="148" t="s">
        <v>83</v>
      </c>
      <c r="H607">
        <v>46</v>
      </c>
      <c r="I607">
        <v>0</v>
      </c>
      <c r="J607">
        <v>0</v>
      </c>
      <c r="K607">
        <v>0</v>
      </c>
      <c r="L607">
        <v>0</v>
      </c>
      <c r="M607" s="148" t="s">
        <v>83</v>
      </c>
      <c r="N607" s="148" t="s">
        <v>83</v>
      </c>
      <c r="O607" s="148" t="s">
        <v>83</v>
      </c>
      <c r="P607" s="148" t="s">
        <v>83</v>
      </c>
      <c r="Q607" s="148" t="s">
        <v>83</v>
      </c>
      <c r="R607" s="148" t="s">
        <v>1048</v>
      </c>
      <c r="S607" s="148" t="s">
        <v>83</v>
      </c>
      <c r="T607">
        <v>0</v>
      </c>
      <c r="U607" s="148" t="s">
        <v>83</v>
      </c>
      <c r="V607" s="148" t="s">
        <v>83</v>
      </c>
      <c r="W607" s="148" t="s">
        <v>83</v>
      </c>
      <c r="X607">
        <v>2</v>
      </c>
      <c r="Y607">
        <v>2</v>
      </c>
      <c r="Z607" s="148" t="s">
        <v>83</v>
      </c>
      <c r="AA607" s="148" t="s">
        <v>83</v>
      </c>
      <c r="AB607" s="148" t="s">
        <v>83</v>
      </c>
      <c r="AC607" s="148" t="s">
        <v>83</v>
      </c>
      <c r="AD607" s="148" t="s">
        <v>83</v>
      </c>
      <c r="AE607">
        <v>0</v>
      </c>
      <c r="AF607" s="148" t="s">
        <v>83</v>
      </c>
      <c r="AG607">
        <v>0</v>
      </c>
      <c r="AH607" s="148" t="s">
        <v>83</v>
      </c>
      <c r="AI607" s="148" t="s">
        <v>83</v>
      </c>
      <c r="AJ607" s="148" t="s">
        <v>83</v>
      </c>
      <c r="AK607" s="148" t="s">
        <v>83</v>
      </c>
      <c r="AL607" s="148" t="s">
        <v>83</v>
      </c>
      <c r="AM607" s="148" t="s">
        <v>83</v>
      </c>
      <c r="AN607" s="148" t="s">
        <v>83</v>
      </c>
      <c r="AO607" s="148" t="s">
        <v>83</v>
      </c>
      <c r="AP607" s="148" t="s">
        <v>83</v>
      </c>
      <c r="AQ607" s="148" t="s">
        <v>83</v>
      </c>
      <c r="AR607" s="148" t="s">
        <v>83</v>
      </c>
      <c r="AS607">
        <v>0</v>
      </c>
      <c r="AT607" s="148" t="s">
        <v>83</v>
      </c>
      <c r="AU607" s="148" t="s">
        <v>83</v>
      </c>
      <c r="AV607">
        <v>0</v>
      </c>
      <c r="AW607">
        <v>0</v>
      </c>
      <c r="AX607" s="148" t="s">
        <v>83</v>
      </c>
    </row>
    <row r="608" spans="1:50" x14ac:dyDescent="0.15">
      <c r="A608">
        <v>1</v>
      </c>
      <c r="B608">
        <v>21</v>
      </c>
      <c r="C608">
        <v>1</v>
      </c>
      <c r="D608">
        <v>5</v>
      </c>
      <c r="E608">
        <v>0</v>
      </c>
      <c r="F608" s="148" t="s">
        <v>83</v>
      </c>
      <c r="G608" s="148" t="s">
        <v>83</v>
      </c>
      <c r="H608">
        <v>28</v>
      </c>
      <c r="I608">
        <v>0</v>
      </c>
      <c r="J608">
        <v>0</v>
      </c>
      <c r="K608">
        <v>0</v>
      </c>
      <c r="L608">
        <v>0</v>
      </c>
      <c r="M608" s="148" t="s">
        <v>83</v>
      </c>
      <c r="N608" s="148" t="s">
        <v>83</v>
      </c>
      <c r="O608" s="148" t="s">
        <v>83</v>
      </c>
      <c r="P608" s="148" t="s">
        <v>83</v>
      </c>
      <c r="Q608" s="148" t="s">
        <v>83</v>
      </c>
      <c r="R608" s="148" t="s">
        <v>1049</v>
      </c>
      <c r="S608" s="148" t="s">
        <v>83</v>
      </c>
      <c r="T608">
        <v>0</v>
      </c>
      <c r="U608" s="148" t="s">
        <v>83</v>
      </c>
      <c r="V608" s="148" t="s">
        <v>83</v>
      </c>
      <c r="W608" s="148" t="s">
        <v>83</v>
      </c>
      <c r="X608">
        <v>1</v>
      </c>
      <c r="Y608">
        <v>1</v>
      </c>
      <c r="Z608" s="148" t="s">
        <v>83</v>
      </c>
      <c r="AA608" s="148" t="s">
        <v>83</v>
      </c>
      <c r="AB608" s="148" t="s">
        <v>83</v>
      </c>
      <c r="AC608" s="148" t="s">
        <v>83</v>
      </c>
      <c r="AD608" s="148" t="s">
        <v>83</v>
      </c>
      <c r="AE608">
        <v>0</v>
      </c>
      <c r="AF608" s="148" t="s">
        <v>83</v>
      </c>
      <c r="AG608">
        <v>0</v>
      </c>
      <c r="AH608" s="148" t="s">
        <v>83</v>
      </c>
      <c r="AI608" s="148" t="s">
        <v>83</v>
      </c>
      <c r="AJ608" s="148" t="s">
        <v>83</v>
      </c>
      <c r="AK608" s="148" t="s">
        <v>83</v>
      </c>
      <c r="AL608" s="148" t="s">
        <v>83</v>
      </c>
      <c r="AM608" s="148" t="s">
        <v>83</v>
      </c>
      <c r="AN608" s="148" t="s">
        <v>83</v>
      </c>
      <c r="AO608" s="148" t="s">
        <v>83</v>
      </c>
      <c r="AP608" s="148" t="s">
        <v>83</v>
      </c>
      <c r="AQ608" s="148" t="s">
        <v>83</v>
      </c>
      <c r="AR608" s="148" t="s">
        <v>83</v>
      </c>
      <c r="AS608">
        <v>0</v>
      </c>
      <c r="AT608" s="148" t="s">
        <v>83</v>
      </c>
      <c r="AU608" s="148" t="s">
        <v>83</v>
      </c>
      <c r="AV608">
        <v>0</v>
      </c>
      <c r="AW608">
        <v>0</v>
      </c>
      <c r="AX608" s="148" t="s">
        <v>83</v>
      </c>
    </row>
    <row r="609" spans="1:50" x14ac:dyDescent="0.15">
      <c r="A609">
        <v>1</v>
      </c>
      <c r="B609">
        <v>21</v>
      </c>
      <c r="C609">
        <v>1</v>
      </c>
      <c r="D609">
        <v>6</v>
      </c>
      <c r="E609">
        <v>0</v>
      </c>
      <c r="F609" s="148" t="s">
        <v>83</v>
      </c>
      <c r="G609" s="148" t="s">
        <v>83</v>
      </c>
      <c r="H609">
        <v>67</v>
      </c>
      <c r="I609">
        <v>0</v>
      </c>
      <c r="J609">
        <v>0</v>
      </c>
      <c r="K609">
        <v>0</v>
      </c>
      <c r="L609">
        <v>0</v>
      </c>
      <c r="M609" s="148" t="s">
        <v>83</v>
      </c>
      <c r="N609" s="148" t="s">
        <v>83</v>
      </c>
      <c r="O609" s="148" t="s">
        <v>83</v>
      </c>
      <c r="P609" s="148" t="s">
        <v>83</v>
      </c>
      <c r="Q609" s="148" t="s">
        <v>83</v>
      </c>
      <c r="R609" s="148" t="s">
        <v>1050</v>
      </c>
      <c r="S609" s="148" t="s">
        <v>83</v>
      </c>
      <c r="T609">
        <v>0</v>
      </c>
      <c r="U609" s="148" t="s">
        <v>83</v>
      </c>
      <c r="V609" s="148" t="s">
        <v>83</v>
      </c>
      <c r="W609" s="148" t="s">
        <v>83</v>
      </c>
      <c r="X609">
        <v>1</v>
      </c>
      <c r="Y609">
        <v>1</v>
      </c>
      <c r="Z609" s="148" t="s">
        <v>83</v>
      </c>
      <c r="AA609" s="148" t="s">
        <v>83</v>
      </c>
      <c r="AB609" s="148" t="s">
        <v>83</v>
      </c>
      <c r="AC609" s="148" t="s">
        <v>83</v>
      </c>
      <c r="AD609" s="148" t="s">
        <v>83</v>
      </c>
      <c r="AE609">
        <v>0</v>
      </c>
      <c r="AF609" s="148" t="s">
        <v>83</v>
      </c>
      <c r="AG609">
        <v>0</v>
      </c>
      <c r="AH609" s="148" t="s">
        <v>83</v>
      </c>
      <c r="AI609" s="148" t="s">
        <v>83</v>
      </c>
      <c r="AJ609" s="148" t="s">
        <v>83</v>
      </c>
      <c r="AK609" s="148" t="s">
        <v>83</v>
      </c>
      <c r="AL609" s="148" t="s">
        <v>83</v>
      </c>
      <c r="AM609" s="148" t="s">
        <v>83</v>
      </c>
      <c r="AN609" s="148" t="s">
        <v>83</v>
      </c>
      <c r="AO609" s="148" t="s">
        <v>83</v>
      </c>
      <c r="AP609" s="148" t="s">
        <v>83</v>
      </c>
      <c r="AQ609" s="148" t="s">
        <v>83</v>
      </c>
      <c r="AR609" s="148" t="s">
        <v>83</v>
      </c>
      <c r="AS609">
        <v>0</v>
      </c>
      <c r="AT609" s="148" t="s">
        <v>83</v>
      </c>
      <c r="AU609" s="148" t="s">
        <v>83</v>
      </c>
      <c r="AV609">
        <v>0</v>
      </c>
      <c r="AW609">
        <v>0</v>
      </c>
      <c r="AX609" s="148" t="s">
        <v>83</v>
      </c>
    </row>
    <row r="610" spans="1:50" x14ac:dyDescent="0.15">
      <c r="A610">
        <v>1</v>
      </c>
      <c r="B610">
        <v>21</v>
      </c>
      <c r="C610">
        <v>1</v>
      </c>
      <c r="D610">
        <v>7</v>
      </c>
      <c r="E610">
        <v>0</v>
      </c>
      <c r="F610" s="148" t="s">
        <v>83</v>
      </c>
      <c r="G610" s="148" t="s">
        <v>83</v>
      </c>
      <c r="H610">
        <v>368</v>
      </c>
      <c r="I610">
        <v>0</v>
      </c>
      <c r="J610">
        <v>0</v>
      </c>
      <c r="K610">
        <v>0</v>
      </c>
      <c r="L610">
        <v>0</v>
      </c>
      <c r="M610" s="148" t="s">
        <v>83</v>
      </c>
      <c r="N610" s="148" t="s">
        <v>83</v>
      </c>
      <c r="O610" s="148" t="s">
        <v>83</v>
      </c>
      <c r="P610" s="148" t="s">
        <v>83</v>
      </c>
      <c r="Q610" s="148" t="s">
        <v>83</v>
      </c>
      <c r="R610" s="148" t="s">
        <v>1051</v>
      </c>
      <c r="S610" s="148" t="s">
        <v>83</v>
      </c>
      <c r="T610">
        <v>0</v>
      </c>
      <c r="U610" s="148" t="s">
        <v>83</v>
      </c>
      <c r="V610" s="148" t="s">
        <v>83</v>
      </c>
      <c r="W610" s="148" t="s">
        <v>83</v>
      </c>
      <c r="X610">
        <v>1</v>
      </c>
      <c r="Y610">
        <v>1</v>
      </c>
      <c r="Z610" s="148" t="s">
        <v>83</v>
      </c>
      <c r="AA610" s="148" t="s">
        <v>83</v>
      </c>
      <c r="AB610" s="148" t="s">
        <v>83</v>
      </c>
      <c r="AC610" s="148" t="s">
        <v>83</v>
      </c>
      <c r="AD610" s="148" t="s">
        <v>83</v>
      </c>
      <c r="AE610">
        <v>0</v>
      </c>
      <c r="AF610" s="148" t="s">
        <v>83</v>
      </c>
      <c r="AG610">
        <v>0</v>
      </c>
      <c r="AH610" s="148" t="s">
        <v>83</v>
      </c>
      <c r="AI610" s="148" t="s">
        <v>83</v>
      </c>
      <c r="AJ610" s="148" t="s">
        <v>83</v>
      </c>
      <c r="AK610" s="148" t="s">
        <v>83</v>
      </c>
      <c r="AL610" s="148" t="s">
        <v>83</v>
      </c>
      <c r="AM610" s="148" t="s">
        <v>83</v>
      </c>
      <c r="AN610" s="148" t="s">
        <v>83</v>
      </c>
      <c r="AO610" s="148" t="s">
        <v>83</v>
      </c>
      <c r="AP610" s="148" t="s">
        <v>83</v>
      </c>
      <c r="AQ610" s="148" t="s">
        <v>83</v>
      </c>
      <c r="AR610" s="148" t="s">
        <v>83</v>
      </c>
      <c r="AS610">
        <v>0</v>
      </c>
      <c r="AT610" s="148" t="s">
        <v>83</v>
      </c>
      <c r="AU610" s="148" t="s">
        <v>83</v>
      </c>
      <c r="AV610">
        <v>0</v>
      </c>
      <c r="AW610">
        <v>0</v>
      </c>
      <c r="AX610" s="148" t="s">
        <v>83</v>
      </c>
    </row>
    <row r="611" spans="1:50" x14ac:dyDescent="0.15">
      <c r="A611">
        <v>1</v>
      </c>
      <c r="B611">
        <v>21</v>
      </c>
      <c r="C611">
        <v>2</v>
      </c>
      <c r="D611">
        <v>1</v>
      </c>
      <c r="E611">
        <v>0</v>
      </c>
      <c r="F611" s="148" t="s">
        <v>83</v>
      </c>
      <c r="G611" s="148" t="s">
        <v>83</v>
      </c>
      <c r="H611">
        <v>162</v>
      </c>
      <c r="I611">
        <v>0</v>
      </c>
      <c r="J611">
        <v>0</v>
      </c>
      <c r="K611">
        <v>0</v>
      </c>
      <c r="L611">
        <v>0</v>
      </c>
      <c r="M611" s="148" t="s">
        <v>83</v>
      </c>
      <c r="N611" s="148" t="s">
        <v>83</v>
      </c>
      <c r="O611" s="148" t="s">
        <v>83</v>
      </c>
      <c r="P611" s="148" t="s">
        <v>83</v>
      </c>
      <c r="Q611" s="148" t="s">
        <v>83</v>
      </c>
      <c r="R611" s="148" t="s">
        <v>1052</v>
      </c>
      <c r="S611" s="148" t="s">
        <v>83</v>
      </c>
      <c r="T611">
        <v>0</v>
      </c>
      <c r="U611" s="148" t="s">
        <v>83</v>
      </c>
      <c r="V611" s="148" t="s">
        <v>83</v>
      </c>
      <c r="W611" s="148" t="s">
        <v>83</v>
      </c>
      <c r="X611">
        <v>1</v>
      </c>
      <c r="Y611">
        <v>1</v>
      </c>
      <c r="Z611" s="148" t="s">
        <v>83</v>
      </c>
      <c r="AA611" s="148" t="s">
        <v>83</v>
      </c>
      <c r="AB611" s="148" t="s">
        <v>83</v>
      </c>
      <c r="AC611" s="148" t="s">
        <v>83</v>
      </c>
      <c r="AD611" s="148" t="s">
        <v>83</v>
      </c>
      <c r="AE611">
        <v>0</v>
      </c>
      <c r="AF611" s="148" t="s">
        <v>83</v>
      </c>
      <c r="AG611">
        <v>0</v>
      </c>
      <c r="AH611" s="148" t="s">
        <v>83</v>
      </c>
      <c r="AI611" s="148" t="s">
        <v>83</v>
      </c>
      <c r="AJ611" s="148" t="s">
        <v>83</v>
      </c>
      <c r="AK611" s="148" t="s">
        <v>83</v>
      </c>
      <c r="AL611" s="148" t="s">
        <v>83</v>
      </c>
      <c r="AM611" s="148" t="s">
        <v>83</v>
      </c>
      <c r="AN611" s="148" t="s">
        <v>83</v>
      </c>
      <c r="AO611" s="148" t="s">
        <v>83</v>
      </c>
      <c r="AP611" s="148" t="s">
        <v>83</v>
      </c>
      <c r="AQ611" s="148" t="s">
        <v>83</v>
      </c>
      <c r="AR611" s="148" t="s">
        <v>83</v>
      </c>
      <c r="AS611">
        <v>0</v>
      </c>
      <c r="AT611" s="148" t="s">
        <v>83</v>
      </c>
      <c r="AU611" s="148" t="s">
        <v>83</v>
      </c>
      <c r="AV611">
        <v>0</v>
      </c>
      <c r="AW611">
        <v>0</v>
      </c>
      <c r="AX611" s="148" t="s">
        <v>83</v>
      </c>
    </row>
    <row r="612" spans="1:50" x14ac:dyDescent="0.15">
      <c r="A612">
        <v>1</v>
      </c>
      <c r="B612">
        <v>21</v>
      </c>
      <c r="C612">
        <v>2</v>
      </c>
      <c r="D612">
        <v>2</v>
      </c>
      <c r="E612">
        <v>0</v>
      </c>
      <c r="F612" s="148" t="s">
        <v>83</v>
      </c>
      <c r="G612" s="148" t="s">
        <v>83</v>
      </c>
      <c r="H612">
        <v>149</v>
      </c>
      <c r="I612">
        <v>0</v>
      </c>
      <c r="J612">
        <v>0</v>
      </c>
      <c r="K612">
        <v>0</v>
      </c>
      <c r="L612">
        <v>0</v>
      </c>
      <c r="M612" s="148" t="s">
        <v>83</v>
      </c>
      <c r="N612" s="148" t="s">
        <v>83</v>
      </c>
      <c r="O612" s="148" t="s">
        <v>83</v>
      </c>
      <c r="P612" s="148" t="s">
        <v>83</v>
      </c>
      <c r="Q612" s="148" t="s">
        <v>83</v>
      </c>
      <c r="R612" s="148" t="s">
        <v>1053</v>
      </c>
      <c r="S612" s="148" t="s">
        <v>83</v>
      </c>
      <c r="T612">
        <v>0</v>
      </c>
      <c r="U612" s="148" t="s">
        <v>83</v>
      </c>
      <c r="V612" s="148" t="s">
        <v>83</v>
      </c>
      <c r="W612" s="148" t="s">
        <v>83</v>
      </c>
      <c r="X612">
        <v>1</v>
      </c>
      <c r="Y612">
        <v>1</v>
      </c>
      <c r="Z612" s="148" t="s">
        <v>83</v>
      </c>
      <c r="AA612" s="148" t="s">
        <v>83</v>
      </c>
      <c r="AB612" s="148" t="s">
        <v>83</v>
      </c>
      <c r="AC612" s="148" t="s">
        <v>83</v>
      </c>
      <c r="AD612" s="148" t="s">
        <v>83</v>
      </c>
      <c r="AE612">
        <v>0</v>
      </c>
      <c r="AF612" s="148" t="s">
        <v>83</v>
      </c>
      <c r="AG612">
        <v>0</v>
      </c>
      <c r="AH612" s="148" t="s">
        <v>83</v>
      </c>
      <c r="AI612" s="148" t="s">
        <v>83</v>
      </c>
      <c r="AJ612" s="148" t="s">
        <v>83</v>
      </c>
      <c r="AK612" s="148" t="s">
        <v>83</v>
      </c>
      <c r="AL612" s="148" t="s">
        <v>83</v>
      </c>
      <c r="AM612" s="148" t="s">
        <v>83</v>
      </c>
      <c r="AN612" s="148" t="s">
        <v>83</v>
      </c>
      <c r="AO612" s="148" t="s">
        <v>83</v>
      </c>
      <c r="AP612" s="148" t="s">
        <v>83</v>
      </c>
      <c r="AQ612" s="148" t="s">
        <v>83</v>
      </c>
      <c r="AR612" s="148" t="s">
        <v>83</v>
      </c>
      <c r="AS612">
        <v>0</v>
      </c>
      <c r="AT612" s="148" t="s">
        <v>83</v>
      </c>
      <c r="AU612" s="148" t="s">
        <v>83</v>
      </c>
      <c r="AV612">
        <v>0</v>
      </c>
      <c r="AW612">
        <v>0</v>
      </c>
      <c r="AX612" s="148" t="s">
        <v>83</v>
      </c>
    </row>
    <row r="613" spans="1:50" x14ac:dyDescent="0.15">
      <c r="A613">
        <v>1</v>
      </c>
      <c r="B613">
        <v>21</v>
      </c>
      <c r="C613">
        <v>2</v>
      </c>
      <c r="D613">
        <v>3</v>
      </c>
      <c r="E613">
        <v>0</v>
      </c>
      <c r="F613" s="148" t="s">
        <v>83</v>
      </c>
      <c r="G613" s="148" t="s">
        <v>83</v>
      </c>
      <c r="H613">
        <v>215</v>
      </c>
      <c r="I613">
        <v>0</v>
      </c>
      <c r="J613">
        <v>0</v>
      </c>
      <c r="K613">
        <v>0</v>
      </c>
      <c r="L613">
        <v>0</v>
      </c>
      <c r="M613" s="148" t="s">
        <v>83</v>
      </c>
      <c r="N613" s="148" t="s">
        <v>83</v>
      </c>
      <c r="O613" s="148" t="s">
        <v>83</v>
      </c>
      <c r="P613" s="148" t="s">
        <v>83</v>
      </c>
      <c r="Q613" s="148" t="s">
        <v>83</v>
      </c>
      <c r="R613" s="148" t="s">
        <v>1054</v>
      </c>
      <c r="S613" s="148" t="s">
        <v>83</v>
      </c>
      <c r="T613">
        <v>0</v>
      </c>
      <c r="U613" s="148" t="s">
        <v>83</v>
      </c>
      <c r="V613" s="148" t="s">
        <v>83</v>
      </c>
      <c r="W613" s="148" t="s">
        <v>83</v>
      </c>
      <c r="X613">
        <v>1</v>
      </c>
      <c r="Y613">
        <v>1</v>
      </c>
      <c r="Z613" s="148" t="s">
        <v>83</v>
      </c>
      <c r="AA613" s="148" t="s">
        <v>83</v>
      </c>
      <c r="AB613" s="148" t="s">
        <v>83</v>
      </c>
      <c r="AC613" s="148" t="s">
        <v>83</v>
      </c>
      <c r="AD613" s="148" t="s">
        <v>83</v>
      </c>
      <c r="AE613">
        <v>0</v>
      </c>
      <c r="AF613" s="148" t="s">
        <v>83</v>
      </c>
      <c r="AG613">
        <v>0</v>
      </c>
      <c r="AH613" s="148" t="s">
        <v>83</v>
      </c>
      <c r="AI613" s="148" t="s">
        <v>83</v>
      </c>
      <c r="AJ613" s="148" t="s">
        <v>83</v>
      </c>
      <c r="AK613" s="148" t="s">
        <v>83</v>
      </c>
      <c r="AL613" s="148" t="s">
        <v>83</v>
      </c>
      <c r="AM613" s="148" t="s">
        <v>83</v>
      </c>
      <c r="AN613" s="148" t="s">
        <v>83</v>
      </c>
      <c r="AO613" s="148" t="s">
        <v>83</v>
      </c>
      <c r="AP613" s="148" t="s">
        <v>83</v>
      </c>
      <c r="AQ613" s="148" t="s">
        <v>83</v>
      </c>
      <c r="AR613" s="148" t="s">
        <v>83</v>
      </c>
      <c r="AS613">
        <v>0</v>
      </c>
      <c r="AT613" s="148" t="s">
        <v>83</v>
      </c>
      <c r="AU613" s="148" t="s">
        <v>83</v>
      </c>
      <c r="AV613">
        <v>0</v>
      </c>
      <c r="AW613">
        <v>0</v>
      </c>
      <c r="AX613" s="148" t="s">
        <v>83</v>
      </c>
    </row>
    <row r="614" spans="1:50" x14ac:dyDescent="0.15">
      <c r="A614">
        <v>1</v>
      </c>
      <c r="B614">
        <v>21</v>
      </c>
      <c r="C614">
        <v>2</v>
      </c>
      <c r="D614">
        <v>4</v>
      </c>
      <c r="E614">
        <v>0</v>
      </c>
      <c r="F614" s="148" t="s">
        <v>83</v>
      </c>
      <c r="G614" s="148" t="s">
        <v>83</v>
      </c>
      <c r="H614">
        <v>216</v>
      </c>
      <c r="I614">
        <v>0</v>
      </c>
      <c r="J614">
        <v>0</v>
      </c>
      <c r="K614">
        <v>0</v>
      </c>
      <c r="L614">
        <v>0</v>
      </c>
      <c r="M614" s="148" t="s">
        <v>83</v>
      </c>
      <c r="N614" s="148" t="s">
        <v>83</v>
      </c>
      <c r="O614" s="148" t="s">
        <v>83</v>
      </c>
      <c r="P614" s="148" t="s">
        <v>83</v>
      </c>
      <c r="Q614" s="148" t="s">
        <v>83</v>
      </c>
      <c r="R614" s="148" t="s">
        <v>1055</v>
      </c>
      <c r="S614" s="148" t="s">
        <v>83</v>
      </c>
      <c r="T614">
        <v>0</v>
      </c>
      <c r="U614" s="148" t="s">
        <v>83</v>
      </c>
      <c r="V614" s="148" t="s">
        <v>83</v>
      </c>
      <c r="W614" s="148" t="s">
        <v>83</v>
      </c>
      <c r="X614">
        <v>1</v>
      </c>
      <c r="Y614">
        <v>1</v>
      </c>
      <c r="Z614" s="148" t="s">
        <v>83</v>
      </c>
      <c r="AA614" s="148" t="s">
        <v>83</v>
      </c>
      <c r="AB614" s="148" t="s">
        <v>83</v>
      </c>
      <c r="AC614" s="148" t="s">
        <v>83</v>
      </c>
      <c r="AD614" s="148" t="s">
        <v>83</v>
      </c>
      <c r="AE614">
        <v>0</v>
      </c>
      <c r="AF614" s="148" t="s">
        <v>83</v>
      </c>
      <c r="AG614">
        <v>0</v>
      </c>
      <c r="AH614" s="148" t="s">
        <v>83</v>
      </c>
      <c r="AI614" s="148" t="s">
        <v>83</v>
      </c>
      <c r="AJ614" s="148" t="s">
        <v>83</v>
      </c>
      <c r="AK614" s="148" t="s">
        <v>83</v>
      </c>
      <c r="AL614" s="148" t="s">
        <v>83</v>
      </c>
      <c r="AM614" s="148" t="s">
        <v>83</v>
      </c>
      <c r="AN614" s="148" t="s">
        <v>83</v>
      </c>
      <c r="AO614" s="148" t="s">
        <v>83</v>
      </c>
      <c r="AP614" s="148" t="s">
        <v>83</v>
      </c>
      <c r="AQ614" s="148" t="s">
        <v>83</v>
      </c>
      <c r="AR614" s="148" t="s">
        <v>83</v>
      </c>
      <c r="AS614">
        <v>0</v>
      </c>
      <c r="AT614" s="148" t="s">
        <v>83</v>
      </c>
      <c r="AU614" s="148" t="s">
        <v>83</v>
      </c>
      <c r="AV614">
        <v>0</v>
      </c>
      <c r="AW614">
        <v>0</v>
      </c>
      <c r="AX614" s="148" t="s">
        <v>83</v>
      </c>
    </row>
    <row r="615" spans="1:50" x14ac:dyDescent="0.15">
      <c r="A615">
        <v>1</v>
      </c>
      <c r="B615">
        <v>21</v>
      </c>
      <c r="C615">
        <v>2</v>
      </c>
      <c r="D615">
        <v>5</v>
      </c>
      <c r="E615">
        <v>0</v>
      </c>
      <c r="F615" s="148" t="s">
        <v>83</v>
      </c>
      <c r="G615" s="148" t="s">
        <v>83</v>
      </c>
      <c r="H615">
        <v>326</v>
      </c>
      <c r="I615">
        <v>0</v>
      </c>
      <c r="J615">
        <v>0</v>
      </c>
      <c r="K615">
        <v>0</v>
      </c>
      <c r="L615">
        <v>0</v>
      </c>
      <c r="M615" s="148" t="s">
        <v>83</v>
      </c>
      <c r="N615" s="148" t="s">
        <v>83</v>
      </c>
      <c r="O615" s="148" t="s">
        <v>83</v>
      </c>
      <c r="P615" s="148" t="s">
        <v>83</v>
      </c>
      <c r="Q615" s="148" t="s">
        <v>83</v>
      </c>
      <c r="R615" s="148" t="s">
        <v>1056</v>
      </c>
      <c r="S615" s="148" t="s">
        <v>83</v>
      </c>
      <c r="T615">
        <v>0</v>
      </c>
      <c r="U615" s="148" t="s">
        <v>83</v>
      </c>
      <c r="V615" s="148" t="s">
        <v>83</v>
      </c>
      <c r="W615" s="148" t="s">
        <v>83</v>
      </c>
      <c r="X615">
        <v>4</v>
      </c>
      <c r="Y615">
        <v>4</v>
      </c>
      <c r="Z615" s="148" t="s">
        <v>83</v>
      </c>
      <c r="AA615" s="148" t="s">
        <v>83</v>
      </c>
      <c r="AB615" s="148" t="s">
        <v>83</v>
      </c>
      <c r="AC615" s="148" t="s">
        <v>83</v>
      </c>
      <c r="AD615" s="148" t="s">
        <v>83</v>
      </c>
      <c r="AE615">
        <v>0</v>
      </c>
      <c r="AF615" s="148" t="s">
        <v>83</v>
      </c>
      <c r="AG615">
        <v>0</v>
      </c>
      <c r="AH615" s="148" t="s">
        <v>83</v>
      </c>
      <c r="AI615" s="148" t="s">
        <v>83</v>
      </c>
      <c r="AJ615" s="148" t="s">
        <v>83</v>
      </c>
      <c r="AK615" s="148" t="s">
        <v>83</v>
      </c>
      <c r="AL615" s="148" t="s">
        <v>83</v>
      </c>
      <c r="AM615" s="148" t="s">
        <v>83</v>
      </c>
      <c r="AN615" s="148" t="s">
        <v>83</v>
      </c>
      <c r="AO615" s="148" t="s">
        <v>83</v>
      </c>
      <c r="AP615" s="148" t="s">
        <v>83</v>
      </c>
      <c r="AQ615" s="148" t="s">
        <v>83</v>
      </c>
      <c r="AR615" s="148" t="s">
        <v>83</v>
      </c>
      <c r="AS615">
        <v>0</v>
      </c>
      <c r="AT615" s="148" t="s">
        <v>83</v>
      </c>
      <c r="AU615" s="148" t="s">
        <v>83</v>
      </c>
      <c r="AV615">
        <v>0</v>
      </c>
      <c r="AW615">
        <v>0</v>
      </c>
      <c r="AX615" s="148" t="s">
        <v>83</v>
      </c>
    </row>
    <row r="616" spans="1:50" x14ac:dyDescent="0.15">
      <c r="A616">
        <v>1</v>
      </c>
      <c r="B616">
        <v>21</v>
      </c>
      <c r="C616">
        <v>2</v>
      </c>
      <c r="D616">
        <v>6</v>
      </c>
      <c r="E616">
        <v>0</v>
      </c>
      <c r="F616" s="148" t="s">
        <v>83</v>
      </c>
      <c r="G616" s="148" t="s">
        <v>83</v>
      </c>
      <c r="H616">
        <v>219</v>
      </c>
      <c r="I616">
        <v>0</v>
      </c>
      <c r="J616">
        <v>0</v>
      </c>
      <c r="K616">
        <v>0</v>
      </c>
      <c r="L616">
        <v>0</v>
      </c>
      <c r="M616" s="148" t="s">
        <v>83</v>
      </c>
      <c r="N616" s="148" t="s">
        <v>83</v>
      </c>
      <c r="O616" s="148" t="s">
        <v>83</v>
      </c>
      <c r="P616" s="148" t="s">
        <v>83</v>
      </c>
      <c r="Q616" s="148" t="s">
        <v>83</v>
      </c>
      <c r="R616" s="148" t="s">
        <v>1057</v>
      </c>
      <c r="S616" s="148" t="s">
        <v>83</v>
      </c>
      <c r="T616">
        <v>0</v>
      </c>
      <c r="U616" s="148" t="s">
        <v>83</v>
      </c>
      <c r="V616" s="148" t="s">
        <v>83</v>
      </c>
      <c r="W616" s="148" t="s">
        <v>83</v>
      </c>
      <c r="X616">
        <v>1</v>
      </c>
      <c r="Y616">
        <v>1</v>
      </c>
      <c r="Z616" s="148" t="s">
        <v>83</v>
      </c>
      <c r="AA616" s="148" t="s">
        <v>83</v>
      </c>
      <c r="AB616" s="148" t="s">
        <v>83</v>
      </c>
      <c r="AC616" s="148" t="s">
        <v>83</v>
      </c>
      <c r="AD616" s="148" t="s">
        <v>83</v>
      </c>
      <c r="AE616">
        <v>0</v>
      </c>
      <c r="AF616" s="148" t="s">
        <v>83</v>
      </c>
      <c r="AG616">
        <v>0</v>
      </c>
      <c r="AH616" s="148" t="s">
        <v>83</v>
      </c>
      <c r="AI616" s="148" t="s">
        <v>83</v>
      </c>
      <c r="AJ616" s="148" t="s">
        <v>83</v>
      </c>
      <c r="AK616" s="148" t="s">
        <v>83</v>
      </c>
      <c r="AL616" s="148" t="s">
        <v>83</v>
      </c>
      <c r="AM616" s="148" t="s">
        <v>83</v>
      </c>
      <c r="AN616" s="148" t="s">
        <v>83</v>
      </c>
      <c r="AO616" s="148" t="s">
        <v>83</v>
      </c>
      <c r="AP616" s="148" t="s">
        <v>83</v>
      </c>
      <c r="AQ616" s="148" t="s">
        <v>83</v>
      </c>
      <c r="AR616" s="148" t="s">
        <v>83</v>
      </c>
      <c r="AS616">
        <v>0</v>
      </c>
      <c r="AT616" s="148" t="s">
        <v>83</v>
      </c>
      <c r="AU616" s="148" t="s">
        <v>83</v>
      </c>
      <c r="AV616">
        <v>0</v>
      </c>
      <c r="AW616">
        <v>0</v>
      </c>
      <c r="AX616" s="148" t="s">
        <v>83</v>
      </c>
    </row>
    <row r="617" spans="1:50" x14ac:dyDescent="0.15">
      <c r="A617">
        <v>1</v>
      </c>
      <c r="B617">
        <v>21</v>
      </c>
      <c r="C617">
        <v>2</v>
      </c>
      <c r="D617">
        <v>7</v>
      </c>
      <c r="E617">
        <v>0</v>
      </c>
      <c r="F617" s="148" t="s">
        <v>83</v>
      </c>
      <c r="G617" s="148" t="s">
        <v>83</v>
      </c>
      <c r="H617">
        <v>66</v>
      </c>
      <c r="I617">
        <v>0</v>
      </c>
      <c r="J617">
        <v>0</v>
      </c>
      <c r="K617">
        <v>0</v>
      </c>
      <c r="L617">
        <v>0</v>
      </c>
      <c r="M617" s="148" t="s">
        <v>83</v>
      </c>
      <c r="N617" s="148" t="s">
        <v>83</v>
      </c>
      <c r="O617" s="148" t="s">
        <v>83</v>
      </c>
      <c r="P617" s="148" t="s">
        <v>83</v>
      </c>
      <c r="Q617" s="148" t="s">
        <v>83</v>
      </c>
      <c r="R617" s="148" t="s">
        <v>1058</v>
      </c>
      <c r="S617" s="148" t="s">
        <v>83</v>
      </c>
      <c r="T617">
        <v>0</v>
      </c>
      <c r="U617" s="148" t="s">
        <v>83</v>
      </c>
      <c r="V617" s="148" t="s">
        <v>83</v>
      </c>
      <c r="W617" s="148" t="s">
        <v>83</v>
      </c>
      <c r="X617">
        <v>1</v>
      </c>
      <c r="Y617">
        <v>1</v>
      </c>
      <c r="Z617" s="148" t="s">
        <v>83</v>
      </c>
      <c r="AA617" s="148" t="s">
        <v>83</v>
      </c>
      <c r="AB617" s="148" t="s">
        <v>83</v>
      </c>
      <c r="AC617" s="148" t="s">
        <v>83</v>
      </c>
      <c r="AD617" s="148" t="s">
        <v>83</v>
      </c>
      <c r="AE617">
        <v>0</v>
      </c>
      <c r="AF617" s="148" t="s">
        <v>83</v>
      </c>
      <c r="AG617">
        <v>0</v>
      </c>
      <c r="AH617" s="148" t="s">
        <v>83</v>
      </c>
      <c r="AI617" s="148" t="s">
        <v>83</v>
      </c>
      <c r="AJ617" s="148" t="s">
        <v>83</v>
      </c>
      <c r="AK617" s="148" t="s">
        <v>83</v>
      </c>
      <c r="AL617" s="148" t="s">
        <v>83</v>
      </c>
      <c r="AM617" s="148" t="s">
        <v>83</v>
      </c>
      <c r="AN617" s="148" t="s">
        <v>83</v>
      </c>
      <c r="AO617" s="148" t="s">
        <v>83</v>
      </c>
      <c r="AP617" s="148" t="s">
        <v>83</v>
      </c>
      <c r="AQ617" s="148" t="s">
        <v>83</v>
      </c>
      <c r="AR617" s="148" t="s">
        <v>83</v>
      </c>
      <c r="AS617">
        <v>0</v>
      </c>
      <c r="AT617" s="148" t="s">
        <v>83</v>
      </c>
      <c r="AU617" s="148" t="s">
        <v>83</v>
      </c>
      <c r="AV617">
        <v>0</v>
      </c>
      <c r="AW617">
        <v>0</v>
      </c>
      <c r="AX617" s="148" t="s">
        <v>83</v>
      </c>
    </row>
    <row r="618" spans="1:50" x14ac:dyDescent="0.15">
      <c r="A618">
        <v>1</v>
      </c>
      <c r="B618">
        <v>21</v>
      </c>
      <c r="C618">
        <v>3</v>
      </c>
      <c r="D618">
        <v>1</v>
      </c>
      <c r="E618">
        <v>0</v>
      </c>
      <c r="F618" s="148" t="s">
        <v>83</v>
      </c>
      <c r="G618" s="148" t="s">
        <v>83</v>
      </c>
      <c r="H618">
        <v>344</v>
      </c>
      <c r="I618">
        <v>0</v>
      </c>
      <c r="J618">
        <v>0</v>
      </c>
      <c r="K618">
        <v>0</v>
      </c>
      <c r="L618">
        <v>0</v>
      </c>
      <c r="M618" s="148" t="s">
        <v>83</v>
      </c>
      <c r="N618" s="148" t="s">
        <v>83</v>
      </c>
      <c r="O618" s="148" t="s">
        <v>83</v>
      </c>
      <c r="P618" s="148" t="s">
        <v>83</v>
      </c>
      <c r="Q618" s="148" t="s">
        <v>83</v>
      </c>
      <c r="R618" s="148" t="s">
        <v>1059</v>
      </c>
      <c r="S618" s="148" t="s">
        <v>83</v>
      </c>
      <c r="T618">
        <v>0</v>
      </c>
      <c r="U618" s="148" t="s">
        <v>83</v>
      </c>
      <c r="V618" s="148" t="s">
        <v>83</v>
      </c>
      <c r="W618" s="148" t="s">
        <v>83</v>
      </c>
      <c r="X618">
        <v>4</v>
      </c>
      <c r="Y618">
        <v>4</v>
      </c>
      <c r="Z618" s="148" t="s">
        <v>83</v>
      </c>
      <c r="AA618" s="148" t="s">
        <v>83</v>
      </c>
      <c r="AB618" s="148" t="s">
        <v>83</v>
      </c>
      <c r="AC618" s="148" t="s">
        <v>83</v>
      </c>
      <c r="AD618" s="148" t="s">
        <v>83</v>
      </c>
      <c r="AE618">
        <v>0</v>
      </c>
      <c r="AF618" s="148" t="s">
        <v>83</v>
      </c>
      <c r="AG618">
        <v>0</v>
      </c>
      <c r="AH618" s="148" t="s">
        <v>83</v>
      </c>
      <c r="AI618" s="148" t="s">
        <v>83</v>
      </c>
      <c r="AJ618" s="148" t="s">
        <v>83</v>
      </c>
      <c r="AK618" s="148" t="s">
        <v>83</v>
      </c>
      <c r="AL618" s="148" t="s">
        <v>83</v>
      </c>
      <c r="AM618" s="148" t="s">
        <v>83</v>
      </c>
      <c r="AN618" s="148" t="s">
        <v>83</v>
      </c>
      <c r="AO618" s="148" t="s">
        <v>83</v>
      </c>
      <c r="AP618" s="148" t="s">
        <v>83</v>
      </c>
      <c r="AQ618" s="148" t="s">
        <v>83</v>
      </c>
      <c r="AR618" s="148" t="s">
        <v>83</v>
      </c>
      <c r="AS618">
        <v>0</v>
      </c>
      <c r="AT618" s="148" t="s">
        <v>83</v>
      </c>
      <c r="AU618" s="148" t="s">
        <v>83</v>
      </c>
      <c r="AV618">
        <v>0</v>
      </c>
      <c r="AW618">
        <v>0</v>
      </c>
      <c r="AX618" s="148" t="s">
        <v>83</v>
      </c>
    </row>
    <row r="619" spans="1:50" x14ac:dyDescent="0.15">
      <c r="A619">
        <v>1</v>
      </c>
      <c r="B619">
        <v>21</v>
      </c>
      <c r="C619">
        <v>3</v>
      </c>
      <c r="D619">
        <v>2</v>
      </c>
      <c r="E619">
        <v>0</v>
      </c>
      <c r="F619" s="148" t="s">
        <v>83</v>
      </c>
      <c r="G619" s="148" t="s">
        <v>83</v>
      </c>
      <c r="H619">
        <v>339</v>
      </c>
      <c r="I619">
        <v>0</v>
      </c>
      <c r="J619">
        <v>0</v>
      </c>
      <c r="K619">
        <v>0</v>
      </c>
      <c r="L619">
        <v>0</v>
      </c>
      <c r="M619" s="148" t="s">
        <v>83</v>
      </c>
      <c r="N619" s="148" t="s">
        <v>83</v>
      </c>
      <c r="O619" s="148" t="s">
        <v>83</v>
      </c>
      <c r="P619" s="148" t="s">
        <v>83</v>
      </c>
      <c r="Q619" s="148" t="s">
        <v>83</v>
      </c>
      <c r="R619" s="148" t="s">
        <v>1060</v>
      </c>
      <c r="S619" s="148" t="s">
        <v>83</v>
      </c>
      <c r="T619">
        <v>0</v>
      </c>
      <c r="U619" s="148" t="s">
        <v>83</v>
      </c>
      <c r="V619" s="148" t="s">
        <v>83</v>
      </c>
      <c r="W619" s="148" t="s">
        <v>83</v>
      </c>
      <c r="X619">
        <v>3</v>
      </c>
      <c r="Y619">
        <v>3</v>
      </c>
      <c r="Z619" s="148" t="s">
        <v>83</v>
      </c>
      <c r="AA619" s="148" t="s">
        <v>83</v>
      </c>
      <c r="AB619" s="148" t="s">
        <v>83</v>
      </c>
      <c r="AC619" s="148" t="s">
        <v>83</v>
      </c>
      <c r="AD619" s="148" t="s">
        <v>83</v>
      </c>
      <c r="AE619">
        <v>0</v>
      </c>
      <c r="AF619" s="148" t="s">
        <v>83</v>
      </c>
      <c r="AG619">
        <v>0</v>
      </c>
      <c r="AH619" s="148" t="s">
        <v>83</v>
      </c>
      <c r="AI619" s="148" t="s">
        <v>83</v>
      </c>
      <c r="AJ619" s="148" t="s">
        <v>83</v>
      </c>
      <c r="AK619" s="148" t="s">
        <v>83</v>
      </c>
      <c r="AL619" s="148" t="s">
        <v>83</v>
      </c>
      <c r="AM619" s="148" t="s">
        <v>83</v>
      </c>
      <c r="AN619" s="148" t="s">
        <v>83</v>
      </c>
      <c r="AO619" s="148" t="s">
        <v>83</v>
      </c>
      <c r="AP619" s="148" t="s">
        <v>83</v>
      </c>
      <c r="AQ619" s="148" t="s">
        <v>83</v>
      </c>
      <c r="AR619" s="148" t="s">
        <v>83</v>
      </c>
      <c r="AS619">
        <v>0</v>
      </c>
      <c r="AT619" s="148" t="s">
        <v>83</v>
      </c>
      <c r="AU619" s="148" t="s">
        <v>83</v>
      </c>
      <c r="AV619">
        <v>0</v>
      </c>
      <c r="AW619">
        <v>0</v>
      </c>
      <c r="AX619" s="148" t="s">
        <v>83</v>
      </c>
    </row>
    <row r="620" spans="1:50" x14ac:dyDescent="0.15">
      <c r="A620">
        <v>1</v>
      </c>
      <c r="B620">
        <v>21</v>
      </c>
      <c r="C620">
        <v>3</v>
      </c>
      <c r="D620">
        <v>3</v>
      </c>
      <c r="E620">
        <v>0</v>
      </c>
      <c r="F620" s="148" t="s">
        <v>83</v>
      </c>
      <c r="G620" s="148" t="s">
        <v>83</v>
      </c>
      <c r="H620">
        <v>296</v>
      </c>
      <c r="I620">
        <v>0</v>
      </c>
      <c r="J620">
        <v>0</v>
      </c>
      <c r="K620">
        <v>0</v>
      </c>
      <c r="L620">
        <v>0</v>
      </c>
      <c r="M620" s="148" t="s">
        <v>83</v>
      </c>
      <c r="N620" s="148" t="s">
        <v>83</v>
      </c>
      <c r="O620" s="148" t="s">
        <v>83</v>
      </c>
      <c r="P620" s="148" t="s">
        <v>83</v>
      </c>
      <c r="Q620" s="148" t="s">
        <v>83</v>
      </c>
      <c r="R620" s="148" t="s">
        <v>1061</v>
      </c>
      <c r="S620" s="148" t="s">
        <v>83</v>
      </c>
      <c r="T620">
        <v>0</v>
      </c>
      <c r="U620" s="148" t="s">
        <v>83</v>
      </c>
      <c r="V620" s="148" t="s">
        <v>83</v>
      </c>
      <c r="W620" s="148" t="s">
        <v>83</v>
      </c>
      <c r="X620">
        <v>3</v>
      </c>
      <c r="Y620">
        <v>3</v>
      </c>
      <c r="Z620" s="148" t="s">
        <v>83</v>
      </c>
      <c r="AA620" s="148" t="s">
        <v>83</v>
      </c>
      <c r="AB620" s="148" t="s">
        <v>83</v>
      </c>
      <c r="AC620" s="148" t="s">
        <v>83</v>
      </c>
      <c r="AD620" s="148" t="s">
        <v>83</v>
      </c>
      <c r="AE620">
        <v>0</v>
      </c>
      <c r="AF620" s="148" t="s">
        <v>83</v>
      </c>
      <c r="AG620">
        <v>0</v>
      </c>
      <c r="AH620" s="148" t="s">
        <v>83</v>
      </c>
      <c r="AI620" s="148" t="s">
        <v>83</v>
      </c>
      <c r="AJ620" s="148" t="s">
        <v>83</v>
      </c>
      <c r="AK620" s="148" t="s">
        <v>83</v>
      </c>
      <c r="AL620" s="148" t="s">
        <v>83</v>
      </c>
      <c r="AM620" s="148" t="s">
        <v>83</v>
      </c>
      <c r="AN620" s="148" t="s">
        <v>83</v>
      </c>
      <c r="AO620" s="148" t="s">
        <v>83</v>
      </c>
      <c r="AP620" s="148" t="s">
        <v>83</v>
      </c>
      <c r="AQ620" s="148" t="s">
        <v>83</v>
      </c>
      <c r="AR620" s="148" t="s">
        <v>83</v>
      </c>
      <c r="AS620">
        <v>0</v>
      </c>
      <c r="AT620" s="148" t="s">
        <v>83</v>
      </c>
      <c r="AU620" s="148" t="s">
        <v>83</v>
      </c>
      <c r="AV620">
        <v>0</v>
      </c>
      <c r="AW620">
        <v>0</v>
      </c>
      <c r="AX620" s="148" t="s">
        <v>83</v>
      </c>
    </row>
    <row r="621" spans="1:50" x14ac:dyDescent="0.15">
      <c r="A621">
        <v>1</v>
      </c>
      <c r="B621">
        <v>21</v>
      </c>
      <c r="C621">
        <v>3</v>
      </c>
      <c r="D621">
        <v>4</v>
      </c>
      <c r="E621">
        <v>0</v>
      </c>
      <c r="F621" s="148" t="s">
        <v>83</v>
      </c>
      <c r="G621" s="148" t="s">
        <v>83</v>
      </c>
      <c r="H621">
        <v>138</v>
      </c>
      <c r="I621">
        <v>0</v>
      </c>
      <c r="J621">
        <v>0</v>
      </c>
      <c r="K621">
        <v>0</v>
      </c>
      <c r="L621">
        <v>0</v>
      </c>
      <c r="M621" s="148" t="s">
        <v>83</v>
      </c>
      <c r="N621" s="148" t="s">
        <v>83</v>
      </c>
      <c r="O621" s="148" t="s">
        <v>83</v>
      </c>
      <c r="P621" s="148" t="s">
        <v>83</v>
      </c>
      <c r="Q621" s="148" t="s">
        <v>83</v>
      </c>
      <c r="R621" s="148" t="s">
        <v>764</v>
      </c>
      <c r="S621" s="148" t="s">
        <v>83</v>
      </c>
      <c r="T621">
        <v>0</v>
      </c>
      <c r="U621" s="148" t="s">
        <v>83</v>
      </c>
      <c r="V621" s="148" t="s">
        <v>83</v>
      </c>
      <c r="W621" s="148" t="s">
        <v>83</v>
      </c>
      <c r="X621">
        <v>4</v>
      </c>
      <c r="Y621">
        <v>4</v>
      </c>
      <c r="Z621" s="148" t="s">
        <v>83</v>
      </c>
      <c r="AA621" s="148" t="s">
        <v>83</v>
      </c>
      <c r="AB621" s="148" t="s">
        <v>83</v>
      </c>
      <c r="AC621" s="148" t="s">
        <v>83</v>
      </c>
      <c r="AD621" s="148" t="s">
        <v>83</v>
      </c>
      <c r="AE621">
        <v>0</v>
      </c>
      <c r="AF621" s="148" t="s">
        <v>83</v>
      </c>
      <c r="AG621">
        <v>0</v>
      </c>
      <c r="AH621" s="148" t="s">
        <v>83</v>
      </c>
      <c r="AI621" s="148" t="s">
        <v>83</v>
      </c>
      <c r="AJ621" s="148" t="s">
        <v>83</v>
      </c>
      <c r="AK621" s="148" t="s">
        <v>83</v>
      </c>
      <c r="AL621" s="148" t="s">
        <v>83</v>
      </c>
      <c r="AM621" s="148" t="s">
        <v>83</v>
      </c>
      <c r="AN621" s="148" t="s">
        <v>83</v>
      </c>
      <c r="AO621" s="148" t="s">
        <v>83</v>
      </c>
      <c r="AP621" s="148" t="s">
        <v>83</v>
      </c>
      <c r="AQ621" s="148" t="s">
        <v>83</v>
      </c>
      <c r="AR621" s="148" t="s">
        <v>83</v>
      </c>
      <c r="AS621">
        <v>0</v>
      </c>
      <c r="AT621" s="148" t="s">
        <v>83</v>
      </c>
      <c r="AU621" s="148" t="s">
        <v>83</v>
      </c>
      <c r="AV621">
        <v>0</v>
      </c>
      <c r="AW621">
        <v>0</v>
      </c>
      <c r="AX621" s="148" t="s">
        <v>83</v>
      </c>
    </row>
    <row r="622" spans="1:50" x14ac:dyDescent="0.15">
      <c r="A622">
        <v>1</v>
      </c>
      <c r="B622">
        <v>21</v>
      </c>
      <c r="C622">
        <v>3</v>
      </c>
      <c r="D622">
        <v>5</v>
      </c>
      <c r="E622">
        <v>0</v>
      </c>
      <c r="F622" s="148" t="s">
        <v>83</v>
      </c>
      <c r="G622" s="148" t="s">
        <v>83</v>
      </c>
      <c r="H622">
        <v>236</v>
      </c>
      <c r="I622">
        <v>0</v>
      </c>
      <c r="J622">
        <v>0</v>
      </c>
      <c r="K622">
        <v>0</v>
      </c>
      <c r="L622">
        <v>0</v>
      </c>
      <c r="M622" s="148" t="s">
        <v>83</v>
      </c>
      <c r="N622" s="148" t="s">
        <v>83</v>
      </c>
      <c r="O622" s="148" t="s">
        <v>83</v>
      </c>
      <c r="P622" s="148" t="s">
        <v>83</v>
      </c>
      <c r="Q622" s="148" t="s">
        <v>83</v>
      </c>
      <c r="R622" s="148" t="s">
        <v>764</v>
      </c>
      <c r="S622" s="148" t="s">
        <v>83</v>
      </c>
      <c r="T622">
        <v>0</v>
      </c>
      <c r="U622" s="148" t="s">
        <v>83</v>
      </c>
      <c r="V622" s="148" t="s">
        <v>83</v>
      </c>
      <c r="W622" s="148" t="s">
        <v>83</v>
      </c>
      <c r="X622">
        <v>4</v>
      </c>
      <c r="Y622">
        <v>4</v>
      </c>
      <c r="Z622" s="148" t="s">
        <v>83</v>
      </c>
      <c r="AA622" s="148" t="s">
        <v>83</v>
      </c>
      <c r="AB622" s="148" t="s">
        <v>83</v>
      </c>
      <c r="AC622" s="148" t="s">
        <v>83</v>
      </c>
      <c r="AD622" s="148" t="s">
        <v>83</v>
      </c>
      <c r="AE622">
        <v>0</v>
      </c>
      <c r="AF622" s="148" t="s">
        <v>83</v>
      </c>
      <c r="AG622">
        <v>0</v>
      </c>
      <c r="AH622" s="148" t="s">
        <v>83</v>
      </c>
      <c r="AI622" s="148" t="s">
        <v>83</v>
      </c>
      <c r="AJ622" s="148" t="s">
        <v>83</v>
      </c>
      <c r="AK622" s="148" t="s">
        <v>83</v>
      </c>
      <c r="AL622" s="148" t="s">
        <v>83</v>
      </c>
      <c r="AM622" s="148" t="s">
        <v>83</v>
      </c>
      <c r="AN622" s="148" t="s">
        <v>83</v>
      </c>
      <c r="AO622" s="148" t="s">
        <v>83</v>
      </c>
      <c r="AP622" s="148" t="s">
        <v>83</v>
      </c>
      <c r="AQ622" s="148" t="s">
        <v>83</v>
      </c>
      <c r="AR622" s="148" t="s">
        <v>83</v>
      </c>
      <c r="AS622">
        <v>0</v>
      </c>
      <c r="AT622" s="148" t="s">
        <v>83</v>
      </c>
      <c r="AU622" s="148" t="s">
        <v>83</v>
      </c>
      <c r="AV622">
        <v>0</v>
      </c>
      <c r="AW622">
        <v>0</v>
      </c>
      <c r="AX622" s="148" t="s">
        <v>83</v>
      </c>
    </row>
    <row r="623" spans="1:50" x14ac:dyDescent="0.15">
      <c r="A623">
        <v>1</v>
      </c>
      <c r="B623">
        <v>21</v>
      </c>
      <c r="C623">
        <v>3</v>
      </c>
      <c r="D623">
        <v>6</v>
      </c>
      <c r="E623">
        <v>0</v>
      </c>
      <c r="F623" s="148" t="s">
        <v>83</v>
      </c>
      <c r="G623" s="148" t="s">
        <v>83</v>
      </c>
      <c r="H623">
        <v>300</v>
      </c>
      <c r="I623">
        <v>0</v>
      </c>
      <c r="J623">
        <v>0</v>
      </c>
      <c r="K623">
        <v>0</v>
      </c>
      <c r="L623">
        <v>0</v>
      </c>
      <c r="M623" s="148" t="s">
        <v>83</v>
      </c>
      <c r="N623" s="148" t="s">
        <v>83</v>
      </c>
      <c r="O623" s="148" t="s">
        <v>83</v>
      </c>
      <c r="P623" s="148" t="s">
        <v>83</v>
      </c>
      <c r="Q623" s="148" t="s">
        <v>83</v>
      </c>
      <c r="R623" s="148" t="s">
        <v>1062</v>
      </c>
      <c r="S623" s="148" t="s">
        <v>83</v>
      </c>
      <c r="T623">
        <v>0</v>
      </c>
      <c r="U623" s="148" t="s">
        <v>83</v>
      </c>
      <c r="V623" s="148" t="s">
        <v>83</v>
      </c>
      <c r="W623" s="148" t="s">
        <v>83</v>
      </c>
      <c r="X623">
        <v>2</v>
      </c>
      <c r="Y623">
        <v>2</v>
      </c>
      <c r="Z623" s="148" t="s">
        <v>83</v>
      </c>
      <c r="AA623" s="148" t="s">
        <v>83</v>
      </c>
      <c r="AB623" s="148" t="s">
        <v>83</v>
      </c>
      <c r="AC623" s="148" t="s">
        <v>83</v>
      </c>
      <c r="AD623" s="148" t="s">
        <v>83</v>
      </c>
      <c r="AE623">
        <v>0</v>
      </c>
      <c r="AF623" s="148" t="s">
        <v>83</v>
      </c>
      <c r="AG623">
        <v>0</v>
      </c>
      <c r="AH623" s="148" t="s">
        <v>83</v>
      </c>
      <c r="AI623" s="148" t="s">
        <v>83</v>
      </c>
      <c r="AJ623" s="148" t="s">
        <v>83</v>
      </c>
      <c r="AK623" s="148" t="s">
        <v>83</v>
      </c>
      <c r="AL623" s="148" t="s">
        <v>83</v>
      </c>
      <c r="AM623" s="148" t="s">
        <v>83</v>
      </c>
      <c r="AN623" s="148" t="s">
        <v>83</v>
      </c>
      <c r="AO623" s="148" t="s">
        <v>83</v>
      </c>
      <c r="AP623" s="148" t="s">
        <v>83</v>
      </c>
      <c r="AQ623" s="148" t="s">
        <v>83</v>
      </c>
      <c r="AR623" s="148" t="s">
        <v>83</v>
      </c>
      <c r="AS623">
        <v>0</v>
      </c>
      <c r="AT623" s="148" t="s">
        <v>83</v>
      </c>
      <c r="AU623" s="148" t="s">
        <v>83</v>
      </c>
      <c r="AV623">
        <v>0</v>
      </c>
      <c r="AW623">
        <v>0</v>
      </c>
      <c r="AX623" s="148" t="s">
        <v>83</v>
      </c>
    </row>
    <row r="624" spans="1:50" x14ac:dyDescent="0.15">
      <c r="A624">
        <v>1</v>
      </c>
      <c r="B624">
        <v>21</v>
      </c>
      <c r="C624">
        <v>3</v>
      </c>
      <c r="D624">
        <v>7</v>
      </c>
      <c r="E624">
        <v>0</v>
      </c>
      <c r="F624" s="148" t="s">
        <v>83</v>
      </c>
      <c r="G624" s="148" t="s">
        <v>83</v>
      </c>
      <c r="H624">
        <v>217</v>
      </c>
      <c r="I624">
        <v>0</v>
      </c>
      <c r="J624">
        <v>0</v>
      </c>
      <c r="K624">
        <v>0</v>
      </c>
      <c r="L624">
        <v>0</v>
      </c>
      <c r="M624" s="148" t="s">
        <v>83</v>
      </c>
      <c r="N624" s="148" t="s">
        <v>83</v>
      </c>
      <c r="O624" s="148" t="s">
        <v>83</v>
      </c>
      <c r="P624" s="148" t="s">
        <v>83</v>
      </c>
      <c r="Q624" s="148" t="s">
        <v>83</v>
      </c>
      <c r="R624" s="148" t="s">
        <v>1063</v>
      </c>
      <c r="S624" s="148" t="s">
        <v>83</v>
      </c>
      <c r="T624">
        <v>0</v>
      </c>
      <c r="U624" s="148" t="s">
        <v>83</v>
      </c>
      <c r="V624" s="148" t="s">
        <v>83</v>
      </c>
      <c r="W624" s="148" t="s">
        <v>83</v>
      </c>
      <c r="X624">
        <v>1</v>
      </c>
      <c r="Y624">
        <v>1</v>
      </c>
      <c r="Z624" s="148" t="s">
        <v>83</v>
      </c>
      <c r="AA624" s="148" t="s">
        <v>83</v>
      </c>
      <c r="AB624" s="148" t="s">
        <v>83</v>
      </c>
      <c r="AC624" s="148" t="s">
        <v>83</v>
      </c>
      <c r="AD624" s="148" t="s">
        <v>83</v>
      </c>
      <c r="AE624">
        <v>0</v>
      </c>
      <c r="AF624" s="148" t="s">
        <v>83</v>
      </c>
      <c r="AG624">
        <v>0</v>
      </c>
      <c r="AH624" s="148" t="s">
        <v>83</v>
      </c>
      <c r="AI624" s="148" t="s">
        <v>83</v>
      </c>
      <c r="AJ624" s="148" t="s">
        <v>83</v>
      </c>
      <c r="AK624" s="148" t="s">
        <v>83</v>
      </c>
      <c r="AL624" s="148" t="s">
        <v>83</v>
      </c>
      <c r="AM624" s="148" t="s">
        <v>83</v>
      </c>
      <c r="AN624" s="148" t="s">
        <v>83</v>
      </c>
      <c r="AO624" s="148" t="s">
        <v>83</v>
      </c>
      <c r="AP624" s="148" t="s">
        <v>83</v>
      </c>
      <c r="AQ624" s="148" t="s">
        <v>83</v>
      </c>
      <c r="AR624" s="148" t="s">
        <v>83</v>
      </c>
      <c r="AS624">
        <v>0</v>
      </c>
      <c r="AT624" s="148" t="s">
        <v>83</v>
      </c>
      <c r="AU624" s="148" t="s">
        <v>83</v>
      </c>
      <c r="AV624">
        <v>0</v>
      </c>
      <c r="AW624">
        <v>0</v>
      </c>
      <c r="AX624" s="148" t="s">
        <v>83</v>
      </c>
    </row>
    <row r="625" spans="1:50" x14ac:dyDescent="0.15">
      <c r="A625">
        <v>1</v>
      </c>
      <c r="B625">
        <v>21</v>
      </c>
      <c r="C625">
        <v>4</v>
      </c>
      <c r="D625">
        <v>1</v>
      </c>
      <c r="E625">
        <v>0</v>
      </c>
      <c r="F625" s="148" t="s">
        <v>83</v>
      </c>
      <c r="G625" s="148" t="s">
        <v>83</v>
      </c>
      <c r="H625">
        <v>114</v>
      </c>
      <c r="I625">
        <v>0</v>
      </c>
      <c r="J625">
        <v>0</v>
      </c>
      <c r="K625">
        <v>0</v>
      </c>
      <c r="L625">
        <v>0</v>
      </c>
      <c r="M625" s="148" t="s">
        <v>83</v>
      </c>
      <c r="N625" s="148" t="s">
        <v>83</v>
      </c>
      <c r="O625" s="148" t="s">
        <v>83</v>
      </c>
      <c r="P625" s="148" t="s">
        <v>83</v>
      </c>
      <c r="Q625" s="148" t="s">
        <v>83</v>
      </c>
      <c r="R625" s="148" t="s">
        <v>1064</v>
      </c>
      <c r="S625" s="148" t="s">
        <v>83</v>
      </c>
      <c r="T625">
        <v>0</v>
      </c>
      <c r="U625" s="148" t="s">
        <v>83</v>
      </c>
      <c r="V625" s="148" t="s">
        <v>83</v>
      </c>
      <c r="W625" s="148" t="s">
        <v>83</v>
      </c>
      <c r="X625">
        <v>2</v>
      </c>
      <c r="Y625">
        <v>2</v>
      </c>
      <c r="Z625" s="148" t="s">
        <v>83</v>
      </c>
      <c r="AA625" s="148" t="s">
        <v>83</v>
      </c>
      <c r="AB625" s="148" t="s">
        <v>83</v>
      </c>
      <c r="AC625" s="148" t="s">
        <v>83</v>
      </c>
      <c r="AD625" s="148" t="s">
        <v>83</v>
      </c>
      <c r="AE625">
        <v>0</v>
      </c>
      <c r="AF625" s="148" t="s">
        <v>83</v>
      </c>
      <c r="AG625">
        <v>0</v>
      </c>
      <c r="AH625" s="148" t="s">
        <v>83</v>
      </c>
      <c r="AI625" s="148" t="s">
        <v>83</v>
      </c>
      <c r="AJ625" s="148" t="s">
        <v>83</v>
      </c>
      <c r="AK625" s="148" t="s">
        <v>83</v>
      </c>
      <c r="AL625" s="148" t="s">
        <v>83</v>
      </c>
      <c r="AM625" s="148" t="s">
        <v>83</v>
      </c>
      <c r="AN625" s="148" t="s">
        <v>83</v>
      </c>
      <c r="AO625" s="148" t="s">
        <v>83</v>
      </c>
      <c r="AP625" s="148" t="s">
        <v>83</v>
      </c>
      <c r="AQ625" s="148" t="s">
        <v>83</v>
      </c>
      <c r="AR625" s="148" t="s">
        <v>83</v>
      </c>
      <c r="AS625">
        <v>0</v>
      </c>
      <c r="AT625" s="148" t="s">
        <v>83</v>
      </c>
      <c r="AU625" s="148" t="s">
        <v>83</v>
      </c>
      <c r="AV625">
        <v>0</v>
      </c>
      <c r="AW625">
        <v>0</v>
      </c>
      <c r="AX625" s="148" t="s">
        <v>83</v>
      </c>
    </row>
    <row r="626" spans="1:50" x14ac:dyDescent="0.15">
      <c r="A626">
        <v>1</v>
      </c>
      <c r="B626">
        <v>21</v>
      </c>
      <c r="C626">
        <v>4</v>
      </c>
      <c r="D626">
        <v>2</v>
      </c>
      <c r="E626">
        <v>0</v>
      </c>
      <c r="F626" s="148" t="s">
        <v>83</v>
      </c>
      <c r="G626" s="148" t="s">
        <v>83</v>
      </c>
      <c r="H626">
        <v>235</v>
      </c>
      <c r="I626">
        <v>0</v>
      </c>
      <c r="J626">
        <v>0</v>
      </c>
      <c r="K626">
        <v>0</v>
      </c>
      <c r="L626">
        <v>0</v>
      </c>
      <c r="M626" s="148" t="s">
        <v>83</v>
      </c>
      <c r="N626" s="148" t="s">
        <v>83</v>
      </c>
      <c r="O626" s="148" t="s">
        <v>83</v>
      </c>
      <c r="P626" s="148" t="s">
        <v>83</v>
      </c>
      <c r="Q626" s="148" t="s">
        <v>83</v>
      </c>
      <c r="R626" s="148" t="s">
        <v>517</v>
      </c>
      <c r="S626" s="148" t="s">
        <v>83</v>
      </c>
      <c r="T626">
        <v>0</v>
      </c>
      <c r="U626" s="148" t="s">
        <v>83</v>
      </c>
      <c r="V626" s="148" t="s">
        <v>83</v>
      </c>
      <c r="W626" s="148" t="s">
        <v>83</v>
      </c>
      <c r="X626">
        <v>5</v>
      </c>
      <c r="Y626">
        <v>5</v>
      </c>
      <c r="Z626" s="148" t="s">
        <v>83</v>
      </c>
      <c r="AA626" s="148" t="s">
        <v>83</v>
      </c>
      <c r="AB626" s="148" t="s">
        <v>83</v>
      </c>
      <c r="AC626" s="148" t="s">
        <v>83</v>
      </c>
      <c r="AD626" s="148" t="s">
        <v>83</v>
      </c>
      <c r="AE626">
        <v>0</v>
      </c>
      <c r="AF626" s="148" t="s">
        <v>83</v>
      </c>
      <c r="AG626">
        <v>0</v>
      </c>
      <c r="AH626" s="148" t="s">
        <v>83</v>
      </c>
      <c r="AI626" s="148" t="s">
        <v>83</v>
      </c>
      <c r="AJ626" s="148" t="s">
        <v>83</v>
      </c>
      <c r="AK626" s="148" t="s">
        <v>83</v>
      </c>
      <c r="AL626" s="148" t="s">
        <v>83</v>
      </c>
      <c r="AM626" s="148" t="s">
        <v>83</v>
      </c>
      <c r="AN626" s="148" t="s">
        <v>83</v>
      </c>
      <c r="AO626" s="148" t="s">
        <v>83</v>
      </c>
      <c r="AP626" s="148" t="s">
        <v>83</v>
      </c>
      <c r="AQ626" s="148" t="s">
        <v>83</v>
      </c>
      <c r="AR626" s="148" t="s">
        <v>83</v>
      </c>
      <c r="AS626">
        <v>0</v>
      </c>
      <c r="AT626" s="148" t="s">
        <v>83</v>
      </c>
      <c r="AU626" s="148" t="s">
        <v>83</v>
      </c>
      <c r="AV626">
        <v>0</v>
      </c>
      <c r="AW626">
        <v>0</v>
      </c>
      <c r="AX626" s="148" t="s">
        <v>83</v>
      </c>
    </row>
    <row r="627" spans="1:50" x14ac:dyDescent="0.15">
      <c r="A627">
        <v>1</v>
      </c>
      <c r="B627">
        <v>21</v>
      </c>
      <c r="C627">
        <v>4</v>
      </c>
      <c r="D627">
        <v>3</v>
      </c>
      <c r="E627">
        <v>0</v>
      </c>
      <c r="F627" s="148" t="s">
        <v>83</v>
      </c>
      <c r="G627" s="148" t="s">
        <v>83</v>
      </c>
      <c r="H627">
        <v>276</v>
      </c>
      <c r="I627">
        <v>0</v>
      </c>
      <c r="J627">
        <v>0</v>
      </c>
      <c r="K627">
        <v>0</v>
      </c>
      <c r="L627">
        <v>0</v>
      </c>
      <c r="M627" s="148" t="s">
        <v>83</v>
      </c>
      <c r="N627" s="148" t="s">
        <v>83</v>
      </c>
      <c r="O627" s="148" t="s">
        <v>83</v>
      </c>
      <c r="P627" s="148" t="s">
        <v>83</v>
      </c>
      <c r="Q627" s="148" t="s">
        <v>83</v>
      </c>
      <c r="R627" s="148" t="s">
        <v>1065</v>
      </c>
      <c r="S627" s="148" t="s">
        <v>83</v>
      </c>
      <c r="T627">
        <v>0</v>
      </c>
      <c r="U627" s="148" t="s">
        <v>83</v>
      </c>
      <c r="V627" s="148" t="s">
        <v>83</v>
      </c>
      <c r="W627" s="148" t="s">
        <v>83</v>
      </c>
      <c r="X627">
        <v>3</v>
      </c>
      <c r="Y627">
        <v>3</v>
      </c>
      <c r="Z627" s="148" t="s">
        <v>83</v>
      </c>
      <c r="AA627" s="148" t="s">
        <v>83</v>
      </c>
      <c r="AB627" s="148" t="s">
        <v>83</v>
      </c>
      <c r="AC627" s="148" t="s">
        <v>83</v>
      </c>
      <c r="AD627" s="148" t="s">
        <v>83</v>
      </c>
      <c r="AE627">
        <v>0</v>
      </c>
      <c r="AF627" s="148" t="s">
        <v>83</v>
      </c>
      <c r="AG627">
        <v>0</v>
      </c>
      <c r="AH627" s="148" t="s">
        <v>83</v>
      </c>
      <c r="AI627" s="148" t="s">
        <v>83</v>
      </c>
      <c r="AJ627" s="148" t="s">
        <v>83</v>
      </c>
      <c r="AK627" s="148" t="s">
        <v>83</v>
      </c>
      <c r="AL627" s="148" t="s">
        <v>83</v>
      </c>
      <c r="AM627" s="148" t="s">
        <v>83</v>
      </c>
      <c r="AN627" s="148" t="s">
        <v>83</v>
      </c>
      <c r="AO627" s="148" t="s">
        <v>83</v>
      </c>
      <c r="AP627" s="148" t="s">
        <v>83</v>
      </c>
      <c r="AQ627" s="148" t="s">
        <v>83</v>
      </c>
      <c r="AR627" s="148" t="s">
        <v>83</v>
      </c>
      <c r="AS627">
        <v>0</v>
      </c>
      <c r="AT627" s="148" t="s">
        <v>83</v>
      </c>
      <c r="AU627" s="148" t="s">
        <v>83</v>
      </c>
      <c r="AV627">
        <v>0</v>
      </c>
      <c r="AW627">
        <v>0</v>
      </c>
      <c r="AX627" s="148" t="s">
        <v>83</v>
      </c>
    </row>
    <row r="628" spans="1:50" x14ac:dyDescent="0.15">
      <c r="A628">
        <v>1</v>
      </c>
      <c r="B628">
        <v>21</v>
      </c>
      <c r="C628">
        <v>4</v>
      </c>
      <c r="D628">
        <v>4</v>
      </c>
      <c r="E628">
        <v>0</v>
      </c>
      <c r="F628" s="148" t="s">
        <v>83</v>
      </c>
      <c r="G628" s="148" t="s">
        <v>83</v>
      </c>
      <c r="H628">
        <v>255</v>
      </c>
      <c r="I628">
        <v>0</v>
      </c>
      <c r="J628">
        <v>0</v>
      </c>
      <c r="K628">
        <v>0</v>
      </c>
      <c r="L628">
        <v>0</v>
      </c>
      <c r="M628" s="148" t="s">
        <v>83</v>
      </c>
      <c r="N628" s="148" t="s">
        <v>83</v>
      </c>
      <c r="O628" s="148" t="s">
        <v>83</v>
      </c>
      <c r="P628" s="148" t="s">
        <v>83</v>
      </c>
      <c r="Q628" s="148" t="s">
        <v>83</v>
      </c>
      <c r="R628" s="148" t="s">
        <v>1066</v>
      </c>
      <c r="S628" s="148" t="s">
        <v>83</v>
      </c>
      <c r="T628">
        <v>0</v>
      </c>
      <c r="U628" s="148" t="s">
        <v>83</v>
      </c>
      <c r="V628" s="148" t="s">
        <v>83</v>
      </c>
      <c r="W628" s="148" t="s">
        <v>83</v>
      </c>
      <c r="X628">
        <v>5</v>
      </c>
      <c r="Y628">
        <v>5</v>
      </c>
      <c r="Z628" s="148" t="s">
        <v>83</v>
      </c>
      <c r="AA628" s="148" t="s">
        <v>83</v>
      </c>
      <c r="AB628" s="148" t="s">
        <v>83</v>
      </c>
      <c r="AC628" s="148" t="s">
        <v>83</v>
      </c>
      <c r="AD628" s="148" t="s">
        <v>83</v>
      </c>
      <c r="AE628">
        <v>0</v>
      </c>
      <c r="AF628" s="148" t="s">
        <v>83</v>
      </c>
      <c r="AG628">
        <v>0</v>
      </c>
      <c r="AH628" s="148" t="s">
        <v>83</v>
      </c>
      <c r="AI628" s="148" t="s">
        <v>83</v>
      </c>
      <c r="AJ628" s="148" t="s">
        <v>83</v>
      </c>
      <c r="AK628" s="148" t="s">
        <v>83</v>
      </c>
      <c r="AL628" s="148" t="s">
        <v>83</v>
      </c>
      <c r="AM628" s="148" t="s">
        <v>83</v>
      </c>
      <c r="AN628" s="148" t="s">
        <v>83</v>
      </c>
      <c r="AO628" s="148" t="s">
        <v>83</v>
      </c>
      <c r="AP628" s="148" t="s">
        <v>83</v>
      </c>
      <c r="AQ628" s="148" t="s">
        <v>83</v>
      </c>
      <c r="AR628" s="148" t="s">
        <v>83</v>
      </c>
      <c r="AS628">
        <v>0</v>
      </c>
      <c r="AT628" s="148" t="s">
        <v>83</v>
      </c>
      <c r="AU628" s="148" t="s">
        <v>83</v>
      </c>
      <c r="AV628">
        <v>0</v>
      </c>
      <c r="AW628">
        <v>0</v>
      </c>
      <c r="AX628" s="148" t="s">
        <v>83</v>
      </c>
    </row>
    <row r="629" spans="1:50" x14ac:dyDescent="0.15">
      <c r="A629">
        <v>1</v>
      </c>
      <c r="B629">
        <v>21</v>
      </c>
      <c r="C629">
        <v>4</v>
      </c>
      <c r="D629">
        <v>5</v>
      </c>
      <c r="E629">
        <v>0</v>
      </c>
      <c r="F629" s="148" t="s">
        <v>83</v>
      </c>
      <c r="G629" s="148" t="s">
        <v>83</v>
      </c>
      <c r="H629">
        <v>205</v>
      </c>
      <c r="I629">
        <v>0</v>
      </c>
      <c r="J629">
        <v>0</v>
      </c>
      <c r="K629">
        <v>0</v>
      </c>
      <c r="L629">
        <v>0</v>
      </c>
      <c r="M629" s="148" t="s">
        <v>83</v>
      </c>
      <c r="N629" s="148" t="s">
        <v>83</v>
      </c>
      <c r="O629" s="148" t="s">
        <v>83</v>
      </c>
      <c r="P629" s="148" t="s">
        <v>83</v>
      </c>
      <c r="Q629" s="148" t="s">
        <v>83</v>
      </c>
      <c r="R629" s="148" t="s">
        <v>1067</v>
      </c>
      <c r="S629" s="148" t="s">
        <v>83</v>
      </c>
      <c r="T629">
        <v>0</v>
      </c>
      <c r="U629" s="148" t="s">
        <v>83</v>
      </c>
      <c r="V629" s="148" t="s">
        <v>83</v>
      </c>
      <c r="W629" s="148" t="s">
        <v>83</v>
      </c>
      <c r="X629">
        <v>5</v>
      </c>
      <c r="Y629">
        <v>5</v>
      </c>
      <c r="Z629" s="148" t="s">
        <v>83</v>
      </c>
      <c r="AA629" s="148" t="s">
        <v>83</v>
      </c>
      <c r="AB629" s="148" t="s">
        <v>83</v>
      </c>
      <c r="AC629" s="148" t="s">
        <v>83</v>
      </c>
      <c r="AD629" s="148" t="s">
        <v>83</v>
      </c>
      <c r="AE629">
        <v>0</v>
      </c>
      <c r="AF629" s="148" t="s">
        <v>83</v>
      </c>
      <c r="AG629">
        <v>0</v>
      </c>
      <c r="AH629" s="148" t="s">
        <v>83</v>
      </c>
      <c r="AI629" s="148" t="s">
        <v>83</v>
      </c>
      <c r="AJ629" s="148" t="s">
        <v>83</v>
      </c>
      <c r="AK629" s="148" t="s">
        <v>83</v>
      </c>
      <c r="AL629" s="148" t="s">
        <v>83</v>
      </c>
      <c r="AM629" s="148" t="s">
        <v>83</v>
      </c>
      <c r="AN629" s="148" t="s">
        <v>83</v>
      </c>
      <c r="AO629" s="148" t="s">
        <v>83</v>
      </c>
      <c r="AP629" s="148" t="s">
        <v>83</v>
      </c>
      <c r="AQ629" s="148" t="s">
        <v>83</v>
      </c>
      <c r="AR629" s="148" t="s">
        <v>83</v>
      </c>
      <c r="AS629">
        <v>0</v>
      </c>
      <c r="AT629" s="148" t="s">
        <v>83</v>
      </c>
      <c r="AU629" s="148" t="s">
        <v>83</v>
      </c>
      <c r="AV629">
        <v>0</v>
      </c>
      <c r="AW629">
        <v>0</v>
      </c>
      <c r="AX629" s="148" t="s">
        <v>83</v>
      </c>
    </row>
    <row r="630" spans="1:50" x14ac:dyDescent="0.15">
      <c r="A630">
        <v>1</v>
      </c>
      <c r="B630">
        <v>21</v>
      </c>
      <c r="C630">
        <v>4</v>
      </c>
      <c r="D630">
        <v>6</v>
      </c>
      <c r="E630">
        <v>0</v>
      </c>
      <c r="F630" s="148" t="s">
        <v>83</v>
      </c>
      <c r="G630" s="148" t="s">
        <v>83</v>
      </c>
      <c r="H630">
        <v>211</v>
      </c>
      <c r="I630">
        <v>0</v>
      </c>
      <c r="J630">
        <v>0</v>
      </c>
      <c r="K630">
        <v>0</v>
      </c>
      <c r="L630">
        <v>0</v>
      </c>
      <c r="M630" s="148" t="s">
        <v>83</v>
      </c>
      <c r="N630" s="148" t="s">
        <v>83</v>
      </c>
      <c r="O630" s="148" t="s">
        <v>83</v>
      </c>
      <c r="P630" s="148" t="s">
        <v>83</v>
      </c>
      <c r="Q630" s="148" t="s">
        <v>83</v>
      </c>
      <c r="R630" s="148" t="s">
        <v>1068</v>
      </c>
      <c r="S630" s="148" t="s">
        <v>83</v>
      </c>
      <c r="T630">
        <v>0</v>
      </c>
      <c r="U630" s="148" t="s">
        <v>83</v>
      </c>
      <c r="V630" s="148" t="s">
        <v>83</v>
      </c>
      <c r="W630" s="148" t="s">
        <v>83</v>
      </c>
      <c r="X630">
        <v>3</v>
      </c>
      <c r="Y630">
        <v>3</v>
      </c>
      <c r="Z630" s="148" t="s">
        <v>83</v>
      </c>
      <c r="AA630" s="148" t="s">
        <v>83</v>
      </c>
      <c r="AB630" s="148" t="s">
        <v>83</v>
      </c>
      <c r="AC630" s="148" t="s">
        <v>83</v>
      </c>
      <c r="AD630" s="148" t="s">
        <v>83</v>
      </c>
      <c r="AE630">
        <v>0</v>
      </c>
      <c r="AF630" s="148" t="s">
        <v>83</v>
      </c>
      <c r="AG630">
        <v>0</v>
      </c>
      <c r="AH630" s="148" t="s">
        <v>83</v>
      </c>
      <c r="AI630" s="148" t="s">
        <v>83</v>
      </c>
      <c r="AJ630" s="148" t="s">
        <v>83</v>
      </c>
      <c r="AK630" s="148" t="s">
        <v>83</v>
      </c>
      <c r="AL630" s="148" t="s">
        <v>83</v>
      </c>
      <c r="AM630" s="148" t="s">
        <v>83</v>
      </c>
      <c r="AN630" s="148" t="s">
        <v>83</v>
      </c>
      <c r="AO630" s="148" t="s">
        <v>83</v>
      </c>
      <c r="AP630" s="148" t="s">
        <v>83</v>
      </c>
      <c r="AQ630" s="148" t="s">
        <v>83</v>
      </c>
      <c r="AR630" s="148" t="s">
        <v>83</v>
      </c>
      <c r="AS630">
        <v>0</v>
      </c>
      <c r="AT630" s="148" t="s">
        <v>83</v>
      </c>
      <c r="AU630" s="148" t="s">
        <v>83</v>
      </c>
      <c r="AV630">
        <v>0</v>
      </c>
      <c r="AW630">
        <v>0</v>
      </c>
      <c r="AX630" s="148" t="s">
        <v>83</v>
      </c>
    </row>
    <row r="631" spans="1:50" x14ac:dyDescent="0.15">
      <c r="A631">
        <v>1</v>
      </c>
      <c r="B631">
        <v>21</v>
      </c>
      <c r="C631">
        <v>4</v>
      </c>
      <c r="D631">
        <v>7</v>
      </c>
      <c r="E631">
        <v>0</v>
      </c>
      <c r="F631" s="148" t="s">
        <v>83</v>
      </c>
      <c r="G631" s="148" t="s">
        <v>83</v>
      </c>
      <c r="H631">
        <v>294</v>
      </c>
      <c r="I631">
        <v>0</v>
      </c>
      <c r="J631">
        <v>0</v>
      </c>
      <c r="K631">
        <v>0</v>
      </c>
      <c r="L631">
        <v>0</v>
      </c>
      <c r="M631" s="148" t="s">
        <v>83</v>
      </c>
      <c r="N631" s="148" t="s">
        <v>83</v>
      </c>
      <c r="O631" s="148" t="s">
        <v>83</v>
      </c>
      <c r="P631" s="148" t="s">
        <v>83</v>
      </c>
      <c r="Q631" s="148" t="s">
        <v>83</v>
      </c>
      <c r="R631" s="148" t="s">
        <v>1069</v>
      </c>
      <c r="S631" s="148" t="s">
        <v>83</v>
      </c>
      <c r="T631">
        <v>0</v>
      </c>
      <c r="U631" s="148" t="s">
        <v>83</v>
      </c>
      <c r="V631" s="148" t="s">
        <v>83</v>
      </c>
      <c r="W631" s="148" t="s">
        <v>83</v>
      </c>
      <c r="X631">
        <v>5</v>
      </c>
      <c r="Y631">
        <v>5</v>
      </c>
      <c r="Z631" s="148" t="s">
        <v>83</v>
      </c>
      <c r="AA631" s="148" t="s">
        <v>83</v>
      </c>
      <c r="AB631" s="148" t="s">
        <v>83</v>
      </c>
      <c r="AC631" s="148" t="s">
        <v>83</v>
      </c>
      <c r="AD631" s="148" t="s">
        <v>83</v>
      </c>
      <c r="AE631">
        <v>0</v>
      </c>
      <c r="AF631" s="148" t="s">
        <v>83</v>
      </c>
      <c r="AG631">
        <v>0</v>
      </c>
      <c r="AH631" s="148" t="s">
        <v>83</v>
      </c>
      <c r="AI631" s="148" t="s">
        <v>83</v>
      </c>
      <c r="AJ631" s="148" t="s">
        <v>83</v>
      </c>
      <c r="AK631" s="148" t="s">
        <v>83</v>
      </c>
      <c r="AL631" s="148" t="s">
        <v>83</v>
      </c>
      <c r="AM631" s="148" t="s">
        <v>83</v>
      </c>
      <c r="AN631" s="148" t="s">
        <v>83</v>
      </c>
      <c r="AO631" s="148" t="s">
        <v>83</v>
      </c>
      <c r="AP631" s="148" t="s">
        <v>83</v>
      </c>
      <c r="AQ631" s="148" t="s">
        <v>83</v>
      </c>
      <c r="AR631" s="148" t="s">
        <v>83</v>
      </c>
      <c r="AS631">
        <v>0</v>
      </c>
      <c r="AT631" s="148" t="s">
        <v>83</v>
      </c>
      <c r="AU631" s="148" t="s">
        <v>83</v>
      </c>
      <c r="AV631">
        <v>0</v>
      </c>
      <c r="AW631">
        <v>0</v>
      </c>
      <c r="AX631" s="148" t="s">
        <v>83</v>
      </c>
    </row>
    <row r="632" spans="1:50" x14ac:dyDescent="0.15">
      <c r="A632">
        <v>1</v>
      </c>
      <c r="B632">
        <v>21</v>
      </c>
      <c r="C632">
        <v>5</v>
      </c>
      <c r="D632">
        <v>1</v>
      </c>
      <c r="E632">
        <v>0</v>
      </c>
      <c r="F632" s="148" t="s">
        <v>83</v>
      </c>
      <c r="G632" s="148" t="s">
        <v>83</v>
      </c>
      <c r="H632">
        <v>299</v>
      </c>
      <c r="I632">
        <v>0</v>
      </c>
      <c r="J632">
        <v>0</v>
      </c>
      <c r="K632">
        <v>0</v>
      </c>
      <c r="L632">
        <v>0</v>
      </c>
      <c r="M632" s="148" t="s">
        <v>83</v>
      </c>
      <c r="N632" s="148" t="s">
        <v>83</v>
      </c>
      <c r="O632" s="148" t="s">
        <v>83</v>
      </c>
      <c r="P632" s="148" t="s">
        <v>83</v>
      </c>
      <c r="Q632" s="148" t="s">
        <v>83</v>
      </c>
      <c r="R632" s="148" t="s">
        <v>1070</v>
      </c>
      <c r="S632" s="148" t="s">
        <v>83</v>
      </c>
      <c r="T632">
        <v>0</v>
      </c>
      <c r="U632" s="148" t="s">
        <v>83</v>
      </c>
      <c r="V632" s="148" t="s">
        <v>83</v>
      </c>
      <c r="W632" s="148" t="s">
        <v>83</v>
      </c>
      <c r="X632">
        <v>3</v>
      </c>
      <c r="Y632">
        <v>3</v>
      </c>
      <c r="Z632" s="148" t="s">
        <v>83</v>
      </c>
      <c r="AA632" s="148" t="s">
        <v>83</v>
      </c>
      <c r="AB632" s="148" t="s">
        <v>83</v>
      </c>
      <c r="AC632" s="148" t="s">
        <v>83</v>
      </c>
      <c r="AD632" s="148" t="s">
        <v>83</v>
      </c>
      <c r="AE632">
        <v>0</v>
      </c>
      <c r="AF632" s="148" t="s">
        <v>83</v>
      </c>
      <c r="AG632">
        <v>0</v>
      </c>
      <c r="AH632" s="148" t="s">
        <v>83</v>
      </c>
      <c r="AI632" s="148" t="s">
        <v>83</v>
      </c>
      <c r="AJ632" s="148" t="s">
        <v>83</v>
      </c>
      <c r="AK632" s="148" t="s">
        <v>83</v>
      </c>
      <c r="AL632" s="148" t="s">
        <v>83</v>
      </c>
      <c r="AM632" s="148" t="s">
        <v>83</v>
      </c>
      <c r="AN632" s="148" t="s">
        <v>83</v>
      </c>
      <c r="AO632" s="148" t="s">
        <v>83</v>
      </c>
      <c r="AP632" s="148" t="s">
        <v>83</v>
      </c>
      <c r="AQ632" s="148" t="s">
        <v>83</v>
      </c>
      <c r="AR632" s="148" t="s">
        <v>83</v>
      </c>
      <c r="AS632">
        <v>0</v>
      </c>
      <c r="AT632" s="148" t="s">
        <v>83</v>
      </c>
      <c r="AU632" s="148" t="s">
        <v>83</v>
      </c>
      <c r="AV632">
        <v>0</v>
      </c>
      <c r="AW632">
        <v>0</v>
      </c>
      <c r="AX632" s="148" t="s">
        <v>83</v>
      </c>
    </row>
    <row r="633" spans="1:50" x14ac:dyDescent="0.15">
      <c r="A633">
        <v>1</v>
      </c>
      <c r="B633">
        <v>21</v>
      </c>
      <c r="C633">
        <v>5</v>
      </c>
      <c r="D633">
        <v>2</v>
      </c>
      <c r="E633">
        <v>0</v>
      </c>
      <c r="F633" s="148" t="s">
        <v>83</v>
      </c>
      <c r="G633" s="148" t="s">
        <v>83</v>
      </c>
      <c r="H633">
        <v>248</v>
      </c>
      <c r="I633">
        <v>0</v>
      </c>
      <c r="J633">
        <v>0</v>
      </c>
      <c r="K633">
        <v>0</v>
      </c>
      <c r="L633">
        <v>0</v>
      </c>
      <c r="M633" s="148" t="s">
        <v>83</v>
      </c>
      <c r="N633" s="148" t="s">
        <v>83</v>
      </c>
      <c r="O633" s="148" t="s">
        <v>83</v>
      </c>
      <c r="P633" s="148" t="s">
        <v>83</v>
      </c>
      <c r="Q633" s="148" t="s">
        <v>83</v>
      </c>
      <c r="R633" s="148" t="s">
        <v>1071</v>
      </c>
      <c r="S633" s="148" t="s">
        <v>83</v>
      </c>
      <c r="T633">
        <v>0</v>
      </c>
      <c r="U633" s="148" t="s">
        <v>83</v>
      </c>
      <c r="V633" s="148" t="s">
        <v>83</v>
      </c>
      <c r="W633" s="148" t="s">
        <v>83</v>
      </c>
      <c r="X633">
        <v>6</v>
      </c>
      <c r="Y633">
        <v>6</v>
      </c>
      <c r="Z633" s="148" t="s">
        <v>83</v>
      </c>
      <c r="AA633" s="148" t="s">
        <v>83</v>
      </c>
      <c r="AB633" s="148" t="s">
        <v>83</v>
      </c>
      <c r="AC633" s="148" t="s">
        <v>83</v>
      </c>
      <c r="AD633" s="148" t="s">
        <v>83</v>
      </c>
      <c r="AE633">
        <v>0</v>
      </c>
      <c r="AF633" s="148" t="s">
        <v>83</v>
      </c>
      <c r="AG633">
        <v>0</v>
      </c>
      <c r="AH633" s="148" t="s">
        <v>83</v>
      </c>
      <c r="AI633" s="148" t="s">
        <v>83</v>
      </c>
      <c r="AJ633" s="148" t="s">
        <v>83</v>
      </c>
      <c r="AK633" s="148" t="s">
        <v>83</v>
      </c>
      <c r="AL633" s="148" t="s">
        <v>83</v>
      </c>
      <c r="AM633" s="148" t="s">
        <v>83</v>
      </c>
      <c r="AN633" s="148" t="s">
        <v>83</v>
      </c>
      <c r="AO633" s="148" t="s">
        <v>83</v>
      </c>
      <c r="AP633" s="148" t="s">
        <v>83</v>
      </c>
      <c r="AQ633" s="148" t="s">
        <v>83</v>
      </c>
      <c r="AR633" s="148" t="s">
        <v>83</v>
      </c>
      <c r="AS633">
        <v>0</v>
      </c>
      <c r="AT633" s="148" t="s">
        <v>83</v>
      </c>
      <c r="AU633" s="148" t="s">
        <v>83</v>
      </c>
      <c r="AV633">
        <v>0</v>
      </c>
      <c r="AW633">
        <v>0</v>
      </c>
      <c r="AX633" s="148" t="s">
        <v>83</v>
      </c>
    </row>
    <row r="634" spans="1:50" x14ac:dyDescent="0.15">
      <c r="A634">
        <v>1</v>
      </c>
      <c r="B634">
        <v>21</v>
      </c>
      <c r="C634">
        <v>5</v>
      </c>
      <c r="D634">
        <v>3</v>
      </c>
      <c r="E634">
        <v>0</v>
      </c>
      <c r="F634" s="148" t="s">
        <v>83</v>
      </c>
      <c r="G634" s="148" t="s">
        <v>83</v>
      </c>
      <c r="H634">
        <v>253</v>
      </c>
      <c r="I634">
        <v>0</v>
      </c>
      <c r="J634">
        <v>0</v>
      </c>
      <c r="K634">
        <v>0</v>
      </c>
      <c r="L634">
        <v>0</v>
      </c>
      <c r="M634" s="148" t="s">
        <v>83</v>
      </c>
      <c r="N634" s="148" t="s">
        <v>83</v>
      </c>
      <c r="O634" s="148" t="s">
        <v>83</v>
      </c>
      <c r="P634" s="148" t="s">
        <v>83</v>
      </c>
      <c r="Q634" s="148" t="s">
        <v>83</v>
      </c>
      <c r="R634" s="148" t="s">
        <v>1072</v>
      </c>
      <c r="S634" s="148" t="s">
        <v>83</v>
      </c>
      <c r="T634">
        <v>0</v>
      </c>
      <c r="U634" s="148" t="s">
        <v>83</v>
      </c>
      <c r="V634" s="148" t="s">
        <v>83</v>
      </c>
      <c r="W634" s="148" t="s">
        <v>83</v>
      </c>
      <c r="X634">
        <v>5</v>
      </c>
      <c r="Y634">
        <v>5</v>
      </c>
      <c r="Z634" s="148" t="s">
        <v>83</v>
      </c>
      <c r="AA634" s="148" t="s">
        <v>83</v>
      </c>
      <c r="AB634" s="148" t="s">
        <v>83</v>
      </c>
      <c r="AC634" s="148" t="s">
        <v>83</v>
      </c>
      <c r="AD634" s="148" t="s">
        <v>83</v>
      </c>
      <c r="AE634">
        <v>0</v>
      </c>
      <c r="AF634" s="148" t="s">
        <v>83</v>
      </c>
      <c r="AG634">
        <v>0</v>
      </c>
      <c r="AH634" s="148" t="s">
        <v>83</v>
      </c>
      <c r="AI634" s="148" t="s">
        <v>83</v>
      </c>
      <c r="AJ634" s="148" t="s">
        <v>83</v>
      </c>
      <c r="AK634" s="148" t="s">
        <v>83</v>
      </c>
      <c r="AL634" s="148" t="s">
        <v>83</v>
      </c>
      <c r="AM634" s="148" t="s">
        <v>83</v>
      </c>
      <c r="AN634" s="148" t="s">
        <v>83</v>
      </c>
      <c r="AO634" s="148" t="s">
        <v>83</v>
      </c>
      <c r="AP634" s="148" t="s">
        <v>83</v>
      </c>
      <c r="AQ634" s="148" t="s">
        <v>83</v>
      </c>
      <c r="AR634" s="148" t="s">
        <v>83</v>
      </c>
      <c r="AS634">
        <v>0</v>
      </c>
      <c r="AT634" s="148" t="s">
        <v>83</v>
      </c>
      <c r="AU634" s="148" t="s">
        <v>83</v>
      </c>
      <c r="AV634">
        <v>0</v>
      </c>
      <c r="AW634">
        <v>0</v>
      </c>
      <c r="AX634" s="148" t="s">
        <v>83</v>
      </c>
    </row>
    <row r="635" spans="1:50" x14ac:dyDescent="0.15">
      <c r="A635">
        <v>1</v>
      </c>
      <c r="B635">
        <v>21</v>
      </c>
      <c r="C635">
        <v>5</v>
      </c>
      <c r="D635">
        <v>4</v>
      </c>
      <c r="E635">
        <v>0</v>
      </c>
      <c r="F635" s="148" t="s">
        <v>83</v>
      </c>
      <c r="G635" s="148" t="s">
        <v>83</v>
      </c>
      <c r="H635">
        <v>251</v>
      </c>
      <c r="I635">
        <v>0</v>
      </c>
      <c r="J635">
        <v>0</v>
      </c>
      <c r="K635">
        <v>0</v>
      </c>
      <c r="L635">
        <v>0</v>
      </c>
      <c r="M635" s="148" t="s">
        <v>83</v>
      </c>
      <c r="N635" s="148" t="s">
        <v>83</v>
      </c>
      <c r="O635" s="148" t="s">
        <v>83</v>
      </c>
      <c r="P635" s="148" t="s">
        <v>83</v>
      </c>
      <c r="Q635" s="148" t="s">
        <v>83</v>
      </c>
      <c r="R635" s="148" t="s">
        <v>1073</v>
      </c>
      <c r="S635" s="148" t="s">
        <v>83</v>
      </c>
      <c r="T635">
        <v>0</v>
      </c>
      <c r="U635" s="148" t="s">
        <v>83</v>
      </c>
      <c r="V635" s="148" t="s">
        <v>83</v>
      </c>
      <c r="W635" s="148" t="s">
        <v>83</v>
      </c>
      <c r="X635">
        <v>6</v>
      </c>
      <c r="Y635">
        <v>6</v>
      </c>
      <c r="Z635" s="148" t="s">
        <v>83</v>
      </c>
      <c r="AA635" s="148" t="s">
        <v>83</v>
      </c>
      <c r="AB635" s="148" t="s">
        <v>83</v>
      </c>
      <c r="AC635" s="148" t="s">
        <v>83</v>
      </c>
      <c r="AD635" s="148" t="s">
        <v>83</v>
      </c>
      <c r="AE635">
        <v>0</v>
      </c>
      <c r="AF635" s="148" t="s">
        <v>83</v>
      </c>
      <c r="AG635">
        <v>0</v>
      </c>
      <c r="AH635" s="148" t="s">
        <v>83</v>
      </c>
      <c r="AI635" s="148" t="s">
        <v>83</v>
      </c>
      <c r="AJ635" s="148" t="s">
        <v>83</v>
      </c>
      <c r="AK635" s="148" t="s">
        <v>83</v>
      </c>
      <c r="AL635" s="148" t="s">
        <v>83</v>
      </c>
      <c r="AM635" s="148" t="s">
        <v>83</v>
      </c>
      <c r="AN635" s="148" t="s">
        <v>83</v>
      </c>
      <c r="AO635" s="148" t="s">
        <v>83</v>
      </c>
      <c r="AP635" s="148" t="s">
        <v>83</v>
      </c>
      <c r="AQ635" s="148" t="s">
        <v>83</v>
      </c>
      <c r="AR635" s="148" t="s">
        <v>83</v>
      </c>
      <c r="AS635">
        <v>0</v>
      </c>
      <c r="AT635" s="148" t="s">
        <v>83</v>
      </c>
      <c r="AU635" s="148" t="s">
        <v>83</v>
      </c>
      <c r="AV635">
        <v>0</v>
      </c>
      <c r="AW635">
        <v>0</v>
      </c>
      <c r="AX635" s="148" t="s">
        <v>83</v>
      </c>
    </row>
    <row r="636" spans="1:50" x14ac:dyDescent="0.15">
      <c r="A636">
        <v>1</v>
      </c>
      <c r="B636">
        <v>21</v>
      </c>
      <c r="C636">
        <v>5</v>
      </c>
      <c r="D636">
        <v>5</v>
      </c>
      <c r="E636">
        <v>0</v>
      </c>
      <c r="F636" s="148" t="s">
        <v>83</v>
      </c>
      <c r="G636" s="148" t="s">
        <v>83</v>
      </c>
      <c r="H636">
        <v>107</v>
      </c>
      <c r="I636">
        <v>0</v>
      </c>
      <c r="J636">
        <v>0</v>
      </c>
      <c r="K636">
        <v>0</v>
      </c>
      <c r="L636">
        <v>0</v>
      </c>
      <c r="M636" s="148" t="s">
        <v>83</v>
      </c>
      <c r="N636" s="148" t="s">
        <v>83</v>
      </c>
      <c r="O636" s="148" t="s">
        <v>83</v>
      </c>
      <c r="P636" s="148" t="s">
        <v>83</v>
      </c>
      <c r="Q636" s="148" t="s">
        <v>83</v>
      </c>
      <c r="R636" s="148" t="s">
        <v>1074</v>
      </c>
      <c r="S636" s="148" t="s">
        <v>83</v>
      </c>
      <c r="T636">
        <v>0</v>
      </c>
      <c r="U636" s="148" t="s">
        <v>83</v>
      </c>
      <c r="V636" s="148" t="s">
        <v>83</v>
      </c>
      <c r="W636" s="148" t="s">
        <v>83</v>
      </c>
      <c r="X636">
        <v>4</v>
      </c>
      <c r="Y636">
        <v>4</v>
      </c>
      <c r="Z636" s="148" t="s">
        <v>83</v>
      </c>
      <c r="AA636" s="148" t="s">
        <v>83</v>
      </c>
      <c r="AB636" s="148" t="s">
        <v>83</v>
      </c>
      <c r="AC636" s="148" t="s">
        <v>83</v>
      </c>
      <c r="AD636" s="148" t="s">
        <v>83</v>
      </c>
      <c r="AE636">
        <v>0</v>
      </c>
      <c r="AF636" s="148" t="s">
        <v>83</v>
      </c>
      <c r="AG636">
        <v>0</v>
      </c>
      <c r="AH636" s="148" t="s">
        <v>83</v>
      </c>
      <c r="AI636" s="148" t="s">
        <v>83</v>
      </c>
      <c r="AJ636" s="148" t="s">
        <v>83</v>
      </c>
      <c r="AK636" s="148" t="s">
        <v>83</v>
      </c>
      <c r="AL636" s="148" t="s">
        <v>83</v>
      </c>
      <c r="AM636" s="148" t="s">
        <v>83</v>
      </c>
      <c r="AN636" s="148" t="s">
        <v>83</v>
      </c>
      <c r="AO636" s="148" t="s">
        <v>83</v>
      </c>
      <c r="AP636" s="148" t="s">
        <v>83</v>
      </c>
      <c r="AQ636" s="148" t="s">
        <v>83</v>
      </c>
      <c r="AR636" s="148" t="s">
        <v>83</v>
      </c>
      <c r="AS636">
        <v>0</v>
      </c>
      <c r="AT636" s="148" t="s">
        <v>83</v>
      </c>
      <c r="AU636" s="148" t="s">
        <v>83</v>
      </c>
      <c r="AV636">
        <v>0</v>
      </c>
      <c r="AW636">
        <v>0</v>
      </c>
      <c r="AX636" s="148" t="s">
        <v>83</v>
      </c>
    </row>
    <row r="637" spans="1:50" x14ac:dyDescent="0.15">
      <c r="A637">
        <v>1</v>
      </c>
      <c r="B637">
        <v>21</v>
      </c>
      <c r="C637">
        <v>5</v>
      </c>
      <c r="D637">
        <v>6</v>
      </c>
      <c r="E637">
        <v>0</v>
      </c>
      <c r="F637" s="148" t="s">
        <v>83</v>
      </c>
      <c r="G637" s="148" t="s">
        <v>83</v>
      </c>
      <c r="H637">
        <v>44</v>
      </c>
      <c r="I637">
        <v>0</v>
      </c>
      <c r="J637">
        <v>0</v>
      </c>
      <c r="K637">
        <v>0</v>
      </c>
      <c r="L637">
        <v>0</v>
      </c>
      <c r="M637" s="148" t="s">
        <v>83</v>
      </c>
      <c r="N637" s="148" t="s">
        <v>83</v>
      </c>
      <c r="O637" s="148" t="s">
        <v>83</v>
      </c>
      <c r="P637" s="148" t="s">
        <v>83</v>
      </c>
      <c r="Q637" s="148" t="s">
        <v>83</v>
      </c>
      <c r="R637" s="148" t="s">
        <v>1075</v>
      </c>
      <c r="S637" s="148" t="s">
        <v>83</v>
      </c>
      <c r="T637">
        <v>0</v>
      </c>
      <c r="U637" s="148" t="s">
        <v>83</v>
      </c>
      <c r="V637" s="148" t="s">
        <v>83</v>
      </c>
      <c r="W637" s="148" t="s">
        <v>83</v>
      </c>
      <c r="X637">
        <v>4</v>
      </c>
      <c r="Y637">
        <v>4</v>
      </c>
      <c r="Z637" s="148" t="s">
        <v>83</v>
      </c>
      <c r="AA637" s="148" t="s">
        <v>83</v>
      </c>
      <c r="AB637" s="148" t="s">
        <v>83</v>
      </c>
      <c r="AC637" s="148" t="s">
        <v>83</v>
      </c>
      <c r="AD637" s="148" t="s">
        <v>83</v>
      </c>
      <c r="AE637">
        <v>0</v>
      </c>
      <c r="AF637" s="148" t="s">
        <v>83</v>
      </c>
      <c r="AG637">
        <v>0</v>
      </c>
      <c r="AH637" s="148" t="s">
        <v>83</v>
      </c>
      <c r="AI637" s="148" t="s">
        <v>83</v>
      </c>
      <c r="AJ637" s="148" t="s">
        <v>83</v>
      </c>
      <c r="AK637" s="148" t="s">
        <v>83</v>
      </c>
      <c r="AL637" s="148" t="s">
        <v>83</v>
      </c>
      <c r="AM637" s="148" t="s">
        <v>83</v>
      </c>
      <c r="AN637" s="148" t="s">
        <v>83</v>
      </c>
      <c r="AO637" s="148" t="s">
        <v>83</v>
      </c>
      <c r="AP637" s="148" t="s">
        <v>83</v>
      </c>
      <c r="AQ637" s="148" t="s">
        <v>83</v>
      </c>
      <c r="AR637" s="148" t="s">
        <v>83</v>
      </c>
      <c r="AS637">
        <v>0</v>
      </c>
      <c r="AT637" s="148" t="s">
        <v>83</v>
      </c>
      <c r="AU637" s="148" t="s">
        <v>83</v>
      </c>
      <c r="AV637">
        <v>0</v>
      </c>
      <c r="AW637">
        <v>0</v>
      </c>
      <c r="AX637" s="148" t="s">
        <v>83</v>
      </c>
    </row>
    <row r="638" spans="1:50" x14ac:dyDescent="0.15">
      <c r="A638">
        <v>1</v>
      </c>
      <c r="B638">
        <v>21</v>
      </c>
      <c r="C638">
        <v>5</v>
      </c>
      <c r="D638">
        <v>7</v>
      </c>
      <c r="E638">
        <v>0</v>
      </c>
      <c r="F638" s="148" t="s">
        <v>83</v>
      </c>
      <c r="G638" s="148" t="s">
        <v>83</v>
      </c>
      <c r="H638">
        <v>328</v>
      </c>
      <c r="I638">
        <v>0</v>
      </c>
      <c r="J638">
        <v>0</v>
      </c>
      <c r="K638">
        <v>0</v>
      </c>
      <c r="L638">
        <v>0</v>
      </c>
      <c r="M638" s="148" t="s">
        <v>83</v>
      </c>
      <c r="N638" s="148" t="s">
        <v>83</v>
      </c>
      <c r="O638" s="148" t="s">
        <v>83</v>
      </c>
      <c r="P638" s="148" t="s">
        <v>83</v>
      </c>
      <c r="Q638" s="148" t="s">
        <v>83</v>
      </c>
      <c r="R638" s="148" t="s">
        <v>1076</v>
      </c>
      <c r="S638" s="148" t="s">
        <v>83</v>
      </c>
      <c r="T638">
        <v>0</v>
      </c>
      <c r="U638" s="148" t="s">
        <v>83</v>
      </c>
      <c r="V638" s="148" t="s">
        <v>83</v>
      </c>
      <c r="W638" s="148" t="s">
        <v>83</v>
      </c>
      <c r="X638">
        <v>5</v>
      </c>
      <c r="Y638">
        <v>5</v>
      </c>
      <c r="Z638" s="148" t="s">
        <v>83</v>
      </c>
      <c r="AA638" s="148" t="s">
        <v>83</v>
      </c>
      <c r="AB638" s="148" t="s">
        <v>83</v>
      </c>
      <c r="AC638" s="148" t="s">
        <v>83</v>
      </c>
      <c r="AD638" s="148" t="s">
        <v>83</v>
      </c>
      <c r="AE638">
        <v>0</v>
      </c>
      <c r="AF638" s="148" t="s">
        <v>83</v>
      </c>
      <c r="AG638">
        <v>0</v>
      </c>
      <c r="AH638" s="148" t="s">
        <v>83</v>
      </c>
      <c r="AI638" s="148" t="s">
        <v>83</v>
      </c>
      <c r="AJ638" s="148" t="s">
        <v>83</v>
      </c>
      <c r="AK638" s="148" t="s">
        <v>83</v>
      </c>
      <c r="AL638" s="148" t="s">
        <v>83</v>
      </c>
      <c r="AM638" s="148" t="s">
        <v>83</v>
      </c>
      <c r="AN638" s="148" t="s">
        <v>83</v>
      </c>
      <c r="AO638" s="148" t="s">
        <v>83</v>
      </c>
      <c r="AP638" s="148" t="s">
        <v>83</v>
      </c>
      <c r="AQ638" s="148" t="s">
        <v>83</v>
      </c>
      <c r="AR638" s="148" t="s">
        <v>83</v>
      </c>
      <c r="AS638">
        <v>0</v>
      </c>
      <c r="AT638" s="148" t="s">
        <v>83</v>
      </c>
      <c r="AU638" s="148" t="s">
        <v>83</v>
      </c>
      <c r="AV638">
        <v>0</v>
      </c>
      <c r="AW638">
        <v>0</v>
      </c>
      <c r="AX638" s="148" t="s">
        <v>83</v>
      </c>
    </row>
    <row r="639" spans="1:50" x14ac:dyDescent="0.15">
      <c r="A639">
        <v>1</v>
      </c>
      <c r="B639">
        <v>22</v>
      </c>
      <c r="C639">
        <v>1</v>
      </c>
      <c r="D639">
        <v>1</v>
      </c>
      <c r="E639">
        <v>0</v>
      </c>
      <c r="F639" s="148" t="s">
        <v>83</v>
      </c>
      <c r="G639" s="148" t="s">
        <v>83</v>
      </c>
      <c r="H639">
        <v>0</v>
      </c>
      <c r="I639">
        <v>0</v>
      </c>
      <c r="J639">
        <v>0</v>
      </c>
      <c r="K639">
        <v>0</v>
      </c>
      <c r="L639">
        <v>0</v>
      </c>
      <c r="M639" s="148" t="s">
        <v>83</v>
      </c>
      <c r="N639" s="148" t="s">
        <v>83</v>
      </c>
      <c r="O639" s="148" t="s">
        <v>83</v>
      </c>
      <c r="P639" s="148" t="s">
        <v>83</v>
      </c>
      <c r="Q639" s="148" t="s">
        <v>83</v>
      </c>
      <c r="R639" s="148" t="s">
        <v>83</v>
      </c>
      <c r="S639" s="148" t="s">
        <v>83</v>
      </c>
      <c r="T639">
        <v>0</v>
      </c>
      <c r="U639" s="148" t="s">
        <v>83</v>
      </c>
      <c r="V639" s="148" t="s">
        <v>83</v>
      </c>
      <c r="W639" s="148" t="s">
        <v>83</v>
      </c>
      <c r="X639">
        <v>0</v>
      </c>
      <c r="Y639">
        <v>0</v>
      </c>
      <c r="Z639" s="148" t="s">
        <v>83</v>
      </c>
      <c r="AA639" s="148" t="s">
        <v>83</v>
      </c>
      <c r="AB639" s="148" t="s">
        <v>83</v>
      </c>
      <c r="AC639" s="148" t="s">
        <v>83</v>
      </c>
      <c r="AD639" s="148" t="s">
        <v>83</v>
      </c>
      <c r="AE639">
        <v>0</v>
      </c>
      <c r="AF639" s="148" t="s">
        <v>83</v>
      </c>
      <c r="AG639">
        <v>0</v>
      </c>
      <c r="AH639" s="148" t="s">
        <v>83</v>
      </c>
      <c r="AI639" s="148" t="s">
        <v>83</v>
      </c>
      <c r="AJ639" s="148" t="s">
        <v>83</v>
      </c>
      <c r="AK639" s="148" t="s">
        <v>83</v>
      </c>
      <c r="AL639" s="148" t="s">
        <v>83</v>
      </c>
      <c r="AM639" s="148" t="s">
        <v>83</v>
      </c>
      <c r="AN639" s="148" t="s">
        <v>83</v>
      </c>
      <c r="AO639" s="148" t="s">
        <v>83</v>
      </c>
      <c r="AP639" s="148" t="s">
        <v>83</v>
      </c>
      <c r="AQ639" s="148" t="s">
        <v>83</v>
      </c>
      <c r="AR639" s="148" t="s">
        <v>83</v>
      </c>
      <c r="AS639">
        <v>0</v>
      </c>
      <c r="AT639" s="148" t="s">
        <v>83</v>
      </c>
      <c r="AU639" s="148" t="s">
        <v>83</v>
      </c>
      <c r="AV639">
        <v>0</v>
      </c>
      <c r="AW639">
        <v>0</v>
      </c>
      <c r="AX639" s="148" t="s">
        <v>83</v>
      </c>
    </row>
    <row r="640" spans="1:50" x14ac:dyDescent="0.15">
      <c r="A640">
        <v>1</v>
      </c>
      <c r="B640">
        <v>22</v>
      </c>
      <c r="C640">
        <v>1</v>
      </c>
      <c r="D640">
        <v>2</v>
      </c>
      <c r="E640">
        <v>0</v>
      </c>
      <c r="F640" s="148" t="s">
        <v>83</v>
      </c>
      <c r="G640" s="148" t="s">
        <v>83</v>
      </c>
      <c r="H640">
        <v>0</v>
      </c>
      <c r="I640">
        <v>0</v>
      </c>
      <c r="J640">
        <v>0</v>
      </c>
      <c r="K640">
        <v>0</v>
      </c>
      <c r="L640">
        <v>0</v>
      </c>
      <c r="M640" s="148" t="s">
        <v>83</v>
      </c>
      <c r="N640" s="148" t="s">
        <v>83</v>
      </c>
      <c r="O640" s="148" t="s">
        <v>83</v>
      </c>
      <c r="P640" s="148" t="s">
        <v>83</v>
      </c>
      <c r="Q640" s="148" t="s">
        <v>83</v>
      </c>
      <c r="R640" s="148" t="s">
        <v>83</v>
      </c>
      <c r="S640" s="148" t="s">
        <v>83</v>
      </c>
      <c r="T640">
        <v>0</v>
      </c>
      <c r="U640" s="148" t="s">
        <v>83</v>
      </c>
      <c r="V640" s="148" t="s">
        <v>83</v>
      </c>
      <c r="W640" s="148" t="s">
        <v>83</v>
      </c>
      <c r="X640">
        <v>0</v>
      </c>
      <c r="Y640">
        <v>0</v>
      </c>
      <c r="Z640" s="148" t="s">
        <v>83</v>
      </c>
      <c r="AA640" s="148" t="s">
        <v>83</v>
      </c>
      <c r="AB640" s="148" t="s">
        <v>83</v>
      </c>
      <c r="AC640" s="148" t="s">
        <v>83</v>
      </c>
      <c r="AD640" s="148" t="s">
        <v>83</v>
      </c>
      <c r="AE640">
        <v>0</v>
      </c>
      <c r="AF640" s="148" t="s">
        <v>83</v>
      </c>
      <c r="AG640">
        <v>0</v>
      </c>
      <c r="AH640" s="148" t="s">
        <v>83</v>
      </c>
      <c r="AI640" s="148" t="s">
        <v>83</v>
      </c>
      <c r="AJ640" s="148" t="s">
        <v>83</v>
      </c>
      <c r="AK640" s="148" t="s">
        <v>83</v>
      </c>
      <c r="AL640" s="148" t="s">
        <v>83</v>
      </c>
      <c r="AM640" s="148" t="s">
        <v>83</v>
      </c>
      <c r="AN640" s="148" t="s">
        <v>83</v>
      </c>
      <c r="AO640" s="148" t="s">
        <v>83</v>
      </c>
      <c r="AP640" s="148" t="s">
        <v>83</v>
      </c>
      <c r="AQ640" s="148" t="s">
        <v>83</v>
      </c>
      <c r="AR640" s="148" t="s">
        <v>83</v>
      </c>
      <c r="AS640">
        <v>0</v>
      </c>
      <c r="AT640" s="148" t="s">
        <v>83</v>
      </c>
      <c r="AU640" s="148" t="s">
        <v>83</v>
      </c>
      <c r="AV640">
        <v>0</v>
      </c>
      <c r="AW640">
        <v>0</v>
      </c>
      <c r="AX640" s="148" t="s">
        <v>83</v>
      </c>
    </row>
    <row r="641" spans="1:50" x14ac:dyDescent="0.15">
      <c r="A641">
        <v>1</v>
      </c>
      <c r="B641">
        <v>22</v>
      </c>
      <c r="C641">
        <v>1</v>
      </c>
      <c r="D641">
        <v>3</v>
      </c>
      <c r="E641">
        <v>0</v>
      </c>
      <c r="F641" s="148" t="s">
        <v>83</v>
      </c>
      <c r="G641" s="148" t="s">
        <v>83</v>
      </c>
      <c r="H641">
        <v>60</v>
      </c>
      <c r="I641">
        <v>0</v>
      </c>
      <c r="J641">
        <v>0</v>
      </c>
      <c r="K641">
        <v>0</v>
      </c>
      <c r="L641">
        <v>0</v>
      </c>
      <c r="M641" s="148" t="s">
        <v>83</v>
      </c>
      <c r="N641" s="148" t="s">
        <v>83</v>
      </c>
      <c r="O641" s="148" t="s">
        <v>83</v>
      </c>
      <c r="P641" s="148" t="s">
        <v>83</v>
      </c>
      <c r="Q641" s="148" t="s">
        <v>83</v>
      </c>
      <c r="R641" s="148" t="s">
        <v>1077</v>
      </c>
      <c r="S641" s="148" t="s">
        <v>83</v>
      </c>
      <c r="T641">
        <v>0</v>
      </c>
      <c r="U641" s="148" t="s">
        <v>83</v>
      </c>
      <c r="V641" s="148" t="s">
        <v>83</v>
      </c>
      <c r="W641" s="148" t="s">
        <v>83</v>
      </c>
      <c r="X641">
        <v>1</v>
      </c>
      <c r="Y641">
        <v>1</v>
      </c>
      <c r="Z641" s="148" t="s">
        <v>83</v>
      </c>
      <c r="AA641" s="148" t="s">
        <v>83</v>
      </c>
      <c r="AB641" s="148" t="s">
        <v>83</v>
      </c>
      <c r="AC641" s="148" t="s">
        <v>83</v>
      </c>
      <c r="AD641" s="148" t="s">
        <v>83</v>
      </c>
      <c r="AE641">
        <v>0</v>
      </c>
      <c r="AF641" s="148" t="s">
        <v>83</v>
      </c>
      <c r="AG641">
        <v>0</v>
      </c>
      <c r="AH641" s="148" t="s">
        <v>83</v>
      </c>
      <c r="AI641" s="148" t="s">
        <v>83</v>
      </c>
      <c r="AJ641" s="148" t="s">
        <v>83</v>
      </c>
      <c r="AK641" s="148" t="s">
        <v>83</v>
      </c>
      <c r="AL641" s="148" t="s">
        <v>83</v>
      </c>
      <c r="AM641" s="148" t="s">
        <v>83</v>
      </c>
      <c r="AN641" s="148" t="s">
        <v>83</v>
      </c>
      <c r="AO641" s="148" t="s">
        <v>83</v>
      </c>
      <c r="AP641" s="148" t="s">
        <v>83</v>
      </c>
      <c r="AQ641" s="148" t="s">
        <v>83</v>
      </c>
      <c r="AR641" s="148" t="s">
        <v>83</v>
      </c>
      <c r="AS641">
        <v>0</v>
      </c>
      <c r="AT641" s="148" t="s">
        <v>83</v>
      </c>
      <c r="AU641" s="148" t="s">
        <v>83</v>
      </c>
      <c r="AV641">
        <v>0</v>
      </c>
      <c r="AW641">
        <v>0</v>
      </c>
      <c r="AX641" s="148" t="s">
        <v>83</v>
      </c>
    </row>
    <row r="642" spans="1:50" x14ac:dyDescent="0.15">
      <c r="A642">
        <v>1</v>
      </c>
      <c r="B642">
        <v>22</v>
      </c>
      <c r="C642">
        <v>1</v>
      </c>
      <c r="D642">
        <v>4</v>
      </c>
      <c r="E642">
        <v>0</v>
      </c>
      <c r="F642" s="148" t="s">
        <v>83</v>
      </c>
      <c r="G642" s="148" t="s">
        <v>83</v>
      </c>
      <c r="H642">
        <v>123</v>
      </c>
      <c r="I642">
        <v>0</v>
      </c>
      <c r="J642">
        <v>0</v>
      </c>
      <c r="K642">
        <v>0</v>
      </c>
      <c r="L642">
        <v>0</v>
      </c>
      <c r="M642" s="148" t="s">
        <v>83</v>
      </c>
      <c r="N642" s="148" t="s">
        <v>83</v>
      </c>
      <c r="O642" s="148" t="s">
        <v>83</v>
      </c>
      <c r="P642" s="148" t="s">
        <v>83</v>
      </c>
      <c r="Q642" s="148" t="s">
        <v>83</v>
      </c>
      <c r="R642" s="148" t="s">
        <v>1078</v>
      </c>
      <c r="S642" s="148" t="s">
        <v>83</v>
      </c>
      <c r="T642">
        <v>0</v>
      </c>
      <c r="U642" s="148" t="s">
        <v>83</v>
      </c>
      <c r="V642" s="148" t="s">
        <v>83</v>
      </c>
      <c r="W642" s="148" t="s">
        <v>83</v>
      </c>
      <c r="X642">
        <v>3</v>
      </c>
      <c r="Y642">
        <v>3</v>
      </c>
      <c r="Z642" s="148" t="s">
        <v>83</v>
      </c>
      <c r="AA642" s="148" t="s">
        <v>83</v>
      </c>
      <c r="AB642" s="148" t="s">
        <v>83</v>
      </c>
      <c r="AC642" s="148" t="s">
        <v>83</v>
      </c>
      <c r="AD642" s="148" t="s">
        <v>83</v>
      </c>
      <c r="AE642">
        <v>0</v>
      </c>
      <c r="AF642" s="148" t="s">
        <v>83</v>
      </c>
      <c r="AG642">
        <v>0</v>
      </c>
      <c r="AH642" s="148" t="s">
        <v>83</v>
      </c>
      <c r="AI642" s="148" t="s">
        <v>83</v>
      </c>
      <c r="AJ642" s="148" t="s">
        <v>83</v>
      </c>
      <c r="AK642" s="148" t="s">
        <v>83</v>
      </c>
      <c r="AL642" s="148" t="s">
        <v>83</v>
      </c>
      <c r="AM642" s="148" t="s">
        <v>83</v>
      </c>
      <c r="AN642" s="148" t="s">
        <v>83</v>
      </c>
      <c r="AO642" s="148" t="s">
        <v>83</v>
      </c>
      <c r="AP642" s="148" t="s">
        <v>83</v>
      </c>
      <c r="AQ642" s="148" t="s">
        <v>83</v>
      </c>
      <c r="AR642" s="148" t="s">
        <v>83</v>
      </c>
      <c r="AS642">
        <v>0</v>
      </c>
      <c r="AT642" s="148" t="s">
        <v>83</v>
      </c>
      <c r="AU642" s="148" t="s">
        <v>83</v>
      </c>
      <c r="AV642">
        <v>0</v>
      </c>
      <c r="AW642">
        <v>0</v>
      </c>
      <c r="AX642" s="148" t="s">
        <v>83</v>
      </c>
    </row>
    <row r="643" spans="1:50" x14ac:dyDescent="0.15">
      <c r="A643">
        <v>1</v>
      </c>
      <c r="B643">
        <v>22</v>
      </c>
      <c r="C643">
        <v>1</v>
      </c>
      <c r="D643">
        <v>5</v>
      </c>
      <c r="E643">
        <v>0</v>
      </c>
      <c r="F643" s="148" t="s">
        <v>83</v>
      </c>
      <c r="G643" s="148" t="s">
        <v>83</v>
      </c>
      <c r="H643">
        <v>204</v>
      </c>
      <c r="I643">
        <v>0</v>
      </c>
      <c r="J643">
        <v>0</v>
      </c>
      <c r="K643">
        <v>0</v>
      </c>
      <c r="L643">
        <v>0</v>
      </c>
      <c r="M643" s="148" t="s">
        <v>83</v>
      </c>
      <c r="N643" s="148" t="s">
        <v>83</v>
      </c>
      <c r="O643" s="148" t="s">
        <v>83</v>
      </c>
      <c r="P643" s="148" t="s">
        <v>83</v>
      </c>
      <c r="Q643" s="148" t="s">
        <v>83</v>
      </c>
      <c r="R643" s="148" t="s">
        <v>1079</v>
      </c>
      <c r="S643" s="148" t="s">
        <v>83</v>
      </c>
      <c r="T643">
        <v>0</v>
      </c>
      <c r="U643" s="148" t="s">
        <v>83</v>
      </c>
      <c r="V643" s="148" t="s">
        <v>83</v>
      </c>
      <c r="W643" s="148" t="s">
        <v>83</v>
      </c>
      <c r="X643">
        <v>1</v>
      </c>
      <c r="Y643">
        <v>1</v>
      </c>
      <c r="Z643" s="148" t="s">
        <v>83</v>
      </c>
      <c r="AA643" s="148" t="s">
        <v>83</v>
      </c>
      <c r="AB643" s="148" t="s">
        <v>83</v>
      </c>
      <c r="AC643" s="148" t="s">
        <v>83</v>
      </c>
      <c r="AD643" s="148" t="s">
        <v>83</v>
      </c>
      <c r="AE643">
        <v>0</v>
      </c>
      <c r="AF643" s="148" t="s">
        <v>83</v>
      </c>
      <c r="AG643">
        <v>0</v>
      </c>
      <c r="AH643" s="148" t="s">
        <v>83</v>
      </c>
      <c r="AI643" s="148" t="s">
        <v>83</v>
      </c>
      <c r="AJ643" s="148" t="s">
        <v>83</v>
      </c>
      <c r="AK643" s="148" t="s">
        <v>83</v>
      </c>
      <c r="AL643" s="148" t="s">
        <v>83</v>
      </c>
      <c r="AM643" s="148" t="s">
        <v>83</v>
      </c>
      <c r="AN643" s="148" t="s">
        <v>83</v>
      </c>
      <c r="AO643" s="148" t="s">
        <v>83</v>
      </c>
      <c r="AP643" s="148" t="s">
        <v>83</v>
      </c>
      <c r="AQ643" s="148" t="s">
        <v>83</v>
      </c>
      <c r="AR643" s="148" t="s">
        <v>83</v>
      </c>
      <c r="AS643">
        <v>0</v>
      </c>
      <c r="AT643" s="148" t="s">
        <v>83</v>
      </c>
      <c r="AU643" s="148" t="s">
        <v>83</v>
      </c>
      <c r="AV643">
        <v>0</v>
      </c>
      <c r="AW643">
        <v>0</v>
      </c>
      <c r="AX643" s="148" t="s">
        <v>83</v>
      </c>
    </row>
    <row r="644" spans="1:50" x14ac:dyDescent="0.15">
      <c r="A644">
        <v>1</v>
      </c>
      <c r="B644">
        <v>22</v>
      </c>
      <c r="C644">
        <v>1</v>
      </c>
      <c r="D644">
        <v>6</v>
      </c>
      <c r="E644">
        <v>0</v>
      </c>
      <c r="F644" s="148" t="s">
        <v>83</v>
      </c>
      <c r="G644" s="148" t="s">
        <v>83</v>
      </c>
      <c r="H644">
        <v>0</v>
      </c>
      <c r="I644">
        <v>0</v>
      </c>
      <c r="J644">
        <v>0</v>
      </c>
      <c r="K644">
        <v>0</v>
      </c>
      <c r="L644">
        <v>0</v>
      </c>
      <c r="M644" s="148" t="s">
        <v>83</v>
      </c>
      <c r="N644" s="148" t="s">
        <v>83</v>
      </c>
      <c r="O644" s="148" t="s">
        <v>83</v>
      </c>
      <c r="P644" s="148" t="s">
        <v>83</v>
      </c>
      <c r="Q644" s="148" t="s">
        <v>83</v>
      </c>
      <c r="R644" s="148" t="s">
        <v>83</v>
      </c>
      <c r="S644" s="148" t="s">
        <v>83</v>
      </c>
      <c r="T644">
        <v>0</v>
      </c>
      <c r="U644" s="148" t="s">
        <v>83</v>
      </c>
      <c r="V644" s="148" t="s">
        <v>83</v>
      </c>
      <c r="W644" s="148" t="s">
        <v>83</v>
      </c>
      <c r="X644">
        <v>0</v>
      </c>
      <c r="Y644">
        <v>0</v>
      </c>
      <c r="Z644" s="148" t="s">
        <v>83</v>
      </c>
      <c r="AA644" s="148" t="s">
        <v>83</v>
      </c>
      <c r="AB644" s="148" t="s">
        <v>83</v>
      </c>
      <c r="AC644" s="148" t="s">
        <v>83</v>
      </c>
      <c r="AD644" s="148" t="s">
        <v>83</v>
      </c>
      <c r="AE644">
        <v>0</v>
      </c>
      <c r="AF644" s="148" t="s">
        <v>83</v>
      </c>
      <c r="AG644">
        <v>0</v>
      </c>
      <c r="AH644" s="148" t="s">
        <v>83</v>
      </c>
      <c r="AI644" s="148" t="s">
        <v>83</v>
      </c>
      <c r="AJ644" s="148" t="s">
        <v>83</v>
      </c>
      <c r="AK644" s="148" t="s">
        <v>83</v>
      </c>
      <c r="AL644" s="148" t="s">
        <v>83</v>
      </c>
      <c r="AM644" s="148" t="s">
        <v>83</v>
      </c>
      <c r="AN644" s="148" t="s">
        <v>83</v>
      </c>
      <c r="AO644" s="148" t="s">
        <v>83</v>
      </c>
      <c r="AP644" s="148" t="s">
        <v>83</v>
      </c>
      <c r="AQ644" s="148" t="s">
        <v>83</v>
      </c>
      <c r="AR644" s="148" t="s">
        <v>83</v>
      </c>
      <c r="AS644">
        <v>0</v>
      </c>
      <c r="AT644" s="148" t="s">
        <v>83</v>
      </c>
      <c r="AU644" s="148" t="s">
        <v>83</v>
      </c>
      <c r="AV644">
        <v>0</v>
      </c>
      <c r="AW644">
        <v>0</v>
      </c>
      <c r="AX644" s="148" t="s">
        <v>83</v>
      </c>
    </row>
    <row r="645" spans="1:50" x14ac:dyDescent="0.15">
      <c r="A645">
        <v>1</v>
      </c>
      <c r="B645">
        <v>22</v>
      </c>
      <c r="C645">
        <v>1</v>
      </c>
      <c r="D645">
        <v>7</v>
      </c>
      <c r="E645">
        <v>0</v>
      </c>
      <c r="F645" s="148" t="s">
        <v>83</v>
      </c>
      <c r="G645" s="148" t="s">
        <v>83</v>
      </c>
      <c r="H645">
        <v>0</v>
      </c>
      <c r="I645">
        <v>0</v>
      </c>
      <c r="J645">
        <v>0</v>
      </c>
      <c r="K645">
        <v>0</v>
      </c>
      <c r="L645">
        <v>0</v>
      </c>
      <c r="M645" s="148" t="s">
        <v>83</v>
      </c>
      <c r="N645" s="148" t="s">
        <v>83</v>
      </c>
      <c r="O645" s="148" t="s">
        <v>83</v>
      </c>
      <c r="P645" s="148" t="s">
        <v>83</v>
      </c>
      <c r="Q645" s="148" t="s">
        <v>83</v>
      </c>
      <c r="R645" s="148" t="s">
        <v>83</v>
      </c>
      <c r="S645" s="148" t="s">
        <v>83</v>
      </c>
      <c r="T645">
        <v>0</v>
      </c>
      <c r="U645" s="148" t="s">
        <v>83</v>
      </c>
      <c r="V645" s="148" t="s">
        <v>83</v>
      </c>
      <c r="W645" s="148" t="s">
        <v>83</v>
      </c>
      <c r="X645">
        <v>0</v>
      </c>
      <c r="Y645">
        <v>0</v>
      </c>
      <c r="Z645" s="148" t="s">
        <v>83</v>
      </c>
      <c r="AA645" s="148" t="s">
        <v>83</v>
      </c>
      <c r="AB645" s="148" t="s">
        <v>83</v>
      </c>
      <c r="AC645" s="148" t="s">
        <v>83</v>
      </c>
      <c r="AD645" s="148" t="s">
        <v>83</v>
      </c>
      <c r="AE645">
        <v>0</v>
      </c>
      <c r="AF645" s="148" t="s">
        <v>83</v>
      </c>
      <c r="AG645">
        <v>0</v>
      </c>
      <c r="AH645" s="148" t="s">
        <v>83</v>
      </c>
      <c r="AI645" s="148" t="s">
        <v>83</v>
      </c>
      <c r="AJ645" s="148" t="s">
        <v>83</v>
      </c>
      <c r="AK645" s="148" t="s">
        <v>83</v>
      </c>
      <c r="AL645" s="148" t="s">
        <v>83</v>
      </c>
      <c r="AM645" s="148" t="s">
        <v>83</v>
      </c>
      <c r="AN645" s="148" t="s">
        <v>83</v>
      </c>
      <c r="AO645" s="148" t="s">
        <v>83</v>
      </c>
      <c r="AP645" s="148" t="s">
        <v>83</v>
      </c>
      <c r="AQ645" s="148" t="s">
        <v>83</v>
      </c>
      <c r="AR645" s="148" t="s">
        <v>83</v>
      </c>
      <c r="AS645">
        <v>0</v>
      </c>
      <c r="AT645" s="148" t="s">
        <v>83</v>
      </c>
      <c r="AU645" s="148" t="s">
        <v>83</v>
      </c>
      <c r="AV645">
        <v>0</v>
      </c>
      <c r="AW645">
        <v>0</v>
      </c>
      <c r="AX645" s="148" t="s">
        <v>83</v>
      </c>
    </row>
    <row r="646" spans="1:50" x14ac:dyDescent="0.15">
      <c r="A646">
        <v>1</v>
      </c>
      <c r="B646">
        <v>22</v>
      </c>
      <c r="C646">
        <v>2</v>
      </c>
      <c r="D646">
        <v>1</v>
      </c>
      <c r="E646">
        <v>0</v>
      </c>
      <c r="F646" s="148" t="s">
        <v>83</v>
      </c>
      <c r="G646" s="148" t="s">
        <v>83</v>
      </c>
      <c r="H646">
        <v>38</v>
      </c>
      <c r="I646">
        <v>0</v>
      </c>
      <c r="J646">
        <v>0</v>
      </c>
      <c r="K646">
        <v>0</v>
      </c>
      <c r="L646">
        <v>0</v>
      </c>
      <c r="M646" s="148" t="s">
        <v>83</v>
      </c>
      <c r="N646" s="148" t="s">
        <v>83</v>
      </c>
      <c r="O646" s="148" t="s">
        <v>83</v>
      </c>
      <c r="P646" s="148" t="s">
        <v>83</v>
      </c>
      <c r="Q646" s="148" t="s">
        <v>83</v>
      </c>
      <c r="R646" s="148" t="s">
        <v>1080</v>
      </c>
      <c r="S646" s="148" t="s">
        <v>83</v>
      </c>
      <c r="T646">
        <v>0</v>
      </c>
      <c r="U646" s="148" t="s">
        <v>83</v>
      </c>
      <c r="V646" s="148" t="s">
        <v>83</v>
      </c>
      <c r="W646" s="148" t="s">
        <v>83</v>
      </c>
      <c r="X646">
        <v>1</v>
      </c>
      <c r="Y646">
        <v>1</v>
      </c>
      <c r="Z646" s="148" t="s">
        <v>83</v>
      </c>
      <c r="AA646" s="148" t="s">
        <v>83</v>
      </c>
      <c r="AB646" s="148" t="s">
        <v>83</v>
      </c>
      <c r="AC646" s="148" t="s">
        <v>83</v>
      </c>
      <c r="AD646" s="148" t="s">
        <v>83</v>
      </c>
      <c r="AE646">
        <v>0</v>
      </c>
      <c r="AF646" s="148" t="s">
        <v>83</v>
      </c>
      <c r="AG646">
        <v>0</v>
      </c>
      <c r="AH646" s="148" t="s">
        <v>83</v>
      </c>
      <c r="AI646" s="148" t="s">
        <v>83</v>
      </c>
      <c r="AJ646" s="148" t="s">
        <v>83</v>
      </c>
      <c r="AK646" s="148" t="s">
        <v>83</v>
      </c>
      <c r="AL646" s="148" t="s">
        <v>83</v>
      </c>
      <c r="AM646" s="148" t="s">
        <v>83</v>
      </c>
      <c r="AN646" s="148" t="s">
        <v>83</v>
      </c>
      <c r="AO646" s="148" t="s">
        <v>83</v>
      </c>
      <c r="AP646" s="148" t="s">
        <v>83</v>
      </c>
      <c r="AQ646" s="148" t="s">
        <v>83</v>
      </c>
      <c r="AR646" s="148" t="s">
        <v>83</v>
      </c>
      <c r="AS646">
        <v>0</v>
      </c>
      <c r="AT646" s="148" t="s">
        <v>83</v>
      </c>
      <c r="AU646" s="148" t="s">
        <v>83</v>
      </c>
      <c r="AV646">
        <v>0</v>
      </c>
      <c r="AW646">
        <v>0</v>
      </c>
      <c r="AX646" s="148" t="s">
        <v>83</v>
      </c>
    </row>
    <row r="647" spans="1:50" x14ac:dyDescent="0.15">
      <c r="A647">
        <v>1</v>
      </c>
      <c r="B647">
        <v>22</v>
      </c>
      <c r="C647">
        <v>2</v>
      </c>
      <c r="D647">
        <v>2</v>
      </c>
      <c r="E647">
        <v>0</v>
      </c>
      <c r="F647" s="148" t="s">
        <v>83</v>
      </c>
      <c r="G647" s="148" t="s">
        <v>83</v>
      </c>
      <c r="H647">
        <v>121</v>
      </c>
      <c r="I647">
        <v>0</v>
      </c>
      <c r="J647">
        <v>0</v>
      </c>
      <c r="K647">
        <v>0</v>
      </c>
      <c r="L647">
        <v>0</v>
      </c>
      <c r="M647" s="148" t="s">
        <v>83</v>
      </c>
      <c r="N647" s="148" t="s">
        <v>83</v>
      </c>
      <c r="O647" s="148" t="s">
        <v>83</v>
      </c>
      <c r="P647" s="148" t="s">
        <v>83</v>
      </c>
      <c r="Q647" s="148" t="s">
        <v>83</v>
      </c>
      <c r="R647" s="148" t="s">
        <v>1081</v>
      </c>
      <c r="S647" s="148" t="s">
        <v>83</v>
      </c>
      <c r="T647">
        <v>0</v>
      </c>
      <c r="U647" s="148" t="s">
        <v>83</v>
      </c>
      <c r="V647" s="148" t="s">
        <v>83</v>
      </c>
      <c r="W647" s="148" t="s">
        <v>83</v>
      </c>
      <c r="X647">
        <v>4</v>
      </c>
      <c r="Y647">
        <v>4</v>
      </c>
      <c r="Z647" s="148" t="s">
        <v>83</v>
      </c>
      <c r="AA647" s="148" t="s">
        <v>83</v>
      </c>
      <c r="AB647" s="148" t="s">
        <v>83</v>
      </c>
      <c r="AC647" s="148" t="s">
        <v>83</v>
      </c>
      <c r="AD647" s="148" t="s">
        <v>83</v>
      </c>
      <c r="AE647">
        <v>0</v>
      </c>
      <c r="AF647" s="148" t="s">
        <v>83</v>
      </c>
      <c r="AG647">
        <v>0</v>
      </c>
      <c r="AH647" s="148" t="s">
        <v>83</v>
      </c>
      <c r="AI647" s="148" t="s">
        <v>83</v>
      </c>
      <c r="AJ647" s="148" t="s">
        <v>83</v>
      </c>
      <c r="AK647" s="148" t="s">
        <v>83</v>
      </c>
      <c r="AL647" s="148" t="s">
        <v>83</v>
      </c>
      <c r="AM647" s="148" t="s">
        <v>83</v>
      </c>
      <c r="AN647" s="148" t="s">
        <v>83</v>
      </c>
      <c r="AO647" s="148" t="s">
        <v>83</v>
      </c>
      <c r="AP647" s="148" t="s">
        <v>83</v>
      </c>
      <c r="AQ647" s="148" t="s">
        <v>83</v>
      </c>
      <c r="AR647" s="148" t="s">
        <v>83</v>
      </c>
      <c r="AS647">
        <v>0</v>
      </c>
      <c r="AT647" s="148" t="s">
        <v>83</v>
      </c>
      <c r="AU647" s="148" t="s">
        <v>83</v>
      </c>
      <c r="AV647">
        <v>0</v>
      </c>
      <c r="AW647">
        <v>0</v>
      </c>
      <c r="AX647" s="148" t="s">
        <v>83</v>
      </c>
    </row>
    <row r="648" spans="1:50" x14ac:dyDescent="0.15">
      <c r="A648">
        <v>1</v>
      </c>
      <c r="B648">
        <v>22</v>
      </c>
      <c r="C648">
        <v>2</v>
      </c>
      <c r="D648">
        <v>3</v>
      </c>
      <c r="E648">
        <v>0</v>
      </c>
      <c r="F648" s="148" t="s">
        <v>83</v>
      </c>
      <c r="G648" s="148" t="s">
        <v>83</v>
      </c>
      <c r="H648">
        <v>6</v>
      </c>
      <c r="I648">
        <v>0</v>
      </c>
      <c r="J648">
        <v>0</v>
      </c>
      <c r="K648">
        <v>0</v>
      </c>
      <c r="L648">
        <v>0</v>
      </c>
      <c r="M648" s="148" t="s">
        <v>83</v>
      </c>
      <c r="N648" s="148" t="s">
        <v>83</v>
      </c>
      <c r="O648" s="148" t="s">
        <v>83</v>
      </c>
      <c r="P648" s="148" t="s">
        <v>83</v>
      </c>
      <c r="Q648" s="148" t="s">
        <v>83</v>
      </c>
      <c r="R648" s="148" t="s">
        <v>524</v>
      </c>
      <c r="S648" s="148" t="s">
        <v>83</v>
      </c>
      <c r="T648">
        <v>0</v>
      </c>
      <c r="U648" s="148" t="s">
        <v>83</v>
      </c>
      <c r="V648" s="148" t="s">
        <v>83</v>
      </c>
      <c r="W648" s="148" t="s">
        <v>83</v>
      </c>
      <c r="X648">
        <v>4</v>
      </c>
      <c r="Y648">
        <v>4</v>
      </c>
      <c r="Z648" s="148" t="s">
        <v>83</v>
      </c>
      <c r="AA648" s="148" t="s">
        <v>83</v>
      </c>
      <c r="AB648" s="148" t="s">
        <v>83</v>
      </c>
      <c r="AC648" s="148" t="s">
        <v>83</v>
      </c>
      <c r="AD648" s="148" t="s">
        <v>83</v>
      </c>
      <c r="AE648">
        <v>0</v>
      </c>
      <c r="AF648" s="148" t="s">
        <v>83</v>
      </c>
      <c r="AG648">
        <v>0</v>
      </c>
      <c r="AH648" s="148" t="s">
        <v>83</v>
      </c>
      <c r="AI648" s="148" t="s">
        <v>83</v>
      </c>
      <c r="AJ648" s="148" t="s">
        <v>83</v>
      </c>
      <c r="AK648" s="148" t="s">
        <v>83</v>
      </c>
      <c r="AL648" s="148" t="s">
        <v>83</v>
      </c>
      <c r="AM648" s="148" t="s">
        <v>83</v>
      </c>
      <c r="AN648" s="148" t="s">
        <v>83</v>
      </c>
      <c r="AO648" s="148" t="s">
        <v>83</v>
      </c>
      <c r="AP648" s="148" t="s">
        <v>83</v>
      </c>
      <c r="AQ648" s="148" t="s">
        <v>83</v>
      </c>
      <c r="AR648" s="148" t="s">
        <v>83</v>
      </c>
      <c r="AS648">
        <v>0</v>
      </c>
      <c r="AT648" s="148" t="s">
        <v>83</v>
      </c>
      <c r="AU648" s="148" t="s">
        <v>83</v>
      </c>
      <c r="AV648">
        <v>0</v>
      </c>
      <c r="AW648">
        <v>0</v>
      </c>
      <c r="AX648" s="148" t="s">
        <v>83</v>
      </c>
    </row>
    <row r="649" spans="1:50" x14ac:dyDescent="0.15">
      <c r="A649">
        <v>1</v>
      </c>
      <c r="B649">
        <v>22</v>
      </c>
      <c r="C649">
        <v>2</v>
      </c>
      <c r="D649">
        <v>4</v>
      </c>
      <c r="E649">
        <v>0</v>
      </c>
      <c r="F649" s="148" t="s">
        <v>83</v>
      </c>
      <c r="G649" s="148" t="s">
        <v>83</v>
      </c>
      <c r="H649">
        <v>97</v>
      </c>
      <c r="I649">
        <v>0</v>
      </c>
      <c r="J649">
        <v>0</v>
      </c>
      <c r="K649">
        <v>0</v>
      </c>
      <c r="L649">
        <v>0</v>
      </c>
      <c r="M649" s="148" t="s">
        <v>83</v>
      </c>
      <c r="N649" s="148" t="s">
        <v>83</v>
      </c>
      <c r="O649" s="148" t="s">
        <v>83</v>
      </c>
      <c r="P649" s="148" t="s">
        <v>83</v>
      </c>
      <c r="Q649" s="148" t="s">
        <v>83</v>
      </c>
      <c r="R649" s="148" t="s">
        <v>1082</v>
      </c>
      <c r="S649" s="148" t="s">
        <v>83</v>
      </c>
      <c r="T649">
        <v>0</v>
      </c>
      <c r="U649" s="148" t="s">
        <v>83</v>
      </c>
      <c r="V649" s="148" t="s">
        <v>83</v>
      </c>
      <c r="W649" s="148" t="s">
        <v>83</v>
      </c>
      <c r="X649">
        <v>4</v>
      </c>
      <c r="Y649">
        <v>4</v>
      </c>
      <c r="Z649" s="148" t="s">
        <v>83</v>
      </c>
      <c r="AA649" s="148" t="s">
        <v>83</v>
      </c>
      <c r="AB649" s="148" t="s">
        <v>83</v>
      </c>
      <c r="AC649" s="148" t="s">
        <v>83</v>
      </c>
      <c r="AD649" s="148" t="s">
        <v>83</v>
      </c>
      <c r="AE649">
        <v>0</v>
      </c>
      <c r="AF649" s="148" t="s">
        <v>83</v>
      </c>
      <c r="AG649">
        <v>0</v>
      </c>
      <c r="AH649" s="148" t="s">
        <v>83</v>
      </c>
      <c r="AI649" s="148" t="s">
        <v>83</v>
      </c>
      <c r="AJ649" s="148" t="s">
        <v>83</v>
      </c>
      <c r="AK649" s="148" t="s">
        <v>83</v>
      </c>
      <c r="AL649" s="148" t="s">
        <v>83</v>
      </c>
      <c r="AM649" s="148" t="s">
        <v>83</v>
      </c>
      <c r="AN649" s="148" t="s">
        <v>83</v>
      </c>
      <c r="AO649" s="148" t="s">
        <v>83</v>
      </c>
      <c r="AP649" s="148" t="s">
        <v>83</v>
      </c>
      <c r="AQ649" s="148" t="s">
        <v>83</v>
      </c>
      <c r="AR649" s="148" t="s">
        <v>83</v>
      </c>
      <c r="AS649">
        <v>0</v>
      </c>
      <c r="AT649" s="148" t="s">
        <v>83</v>
      </c>
      <c r="AU649" s="148" t="s">
        <v>83</v>
      </c>
      <c r="AV649">
        <v>0</v>
      </c>
      <c r="AW649">
        <v>0</v>
      </c>
      <c r="AX649" s="148" t="s">
        <v>83</v>
      </c>
    </row>
    <row r="650" spans="1:50" x14ac:dyDescent="0.15">
      <c r="A650">
        <v>1</v>
      </c>
      <c r="B650">
        <v>22</v>
      </c>
      <c r="C650">
        <v>2</v>
      </c>
      <c r="D650">
        <v>5</v>
      </c>
      <c r="E650">
        <v>0</v>
      </c>
      <c r="F650" s="148" t="s">
        <v>83</v>
      </c>
      <c r="G650" s="148" t="s">
        <v>83</v>
      </c>
      <c r="H650">
        <v>171</v>
      </c>
      <c r="I650">
        <v>0</v>
      </c>
      <c r="J650">
        <v>0</v>
      </c>
      <c r="K650">
        <v>0</v>
      </c>
      <c r="L650">
        <v>0</v>
      </c>
      <c r="M650" s="148" t="s">
        <v>83</v>
      </c>
      <c r="N650" s="148" t="s">
        <v>83</v>
      </c>
      <c r="O650" s="148" t="s">
        <v>83</v>
      </c>
      <c r="P650" s="148" t="s">
        <v>83</v>
      </c>
      <c r="Q650" s="148" t="s">
        <v>83</v>
      </c>
      <c r="R650" s="148" t="s">
        <v>1083</v>
      </c>
      <c r="S650" s="148" t="s">
        <v>83</v>
      </c>
      <c r="T650">
        <v>0</v>
      </c>
      <c r="U650" s="148" t="s">
        <v>83</v>
      </c>
      <c r="V650" s="148" t="s">
        <v>83</v>
      </c>
      <c r="W650" s="148" t="s">
        <v>83</v>
      </c>
      <c r="X650">
        <v>3</v>
      </c>
      <c r="Y650">
        <v>3</v>
      </c>
      <c r="Z650" s="148" t="s">
        <v>83</v>
      </c>
      <c r="AA650" s="148" t="s">
        <v>83</v>
      </c>
      <c r="AB650" s="148" t="s">
        <v>83</v>
      </c>
      <c r="AC650" s="148" t="s">
        <v>83</v>
      </c>
      <c r="AD650" s="148" t="s">
        <v>83</v>
      </c>
      <c r="AE650">
        <v>0</v>
      </c>
      <c r="AF650" s="148" t="s">
        <v>83</v>
      </c>
      <c r="AG650">
        <v>0</v>
      </c>
      <c r="AH650" s="148" t="s">
        <v>83</v>
      </c>
      <c r="AI650" s="148" t="s">
        <v>83</v>
      </c>
      <c r="AJ650" s="148" t="s">
        <v>83</v>
      </c>
      <c r="AK650" s="148" t="s">
        <v>83</v>
      </c>
      <c r="AL650" s="148" t="s">
        <v>83</v>
      </c>
      <c r="AM650" s="148" t="s">
        <v>83</v>
      </c>
      <c r="AN650" s="148" t="s">
        <v>83</v>
      </c>
      <c r="AO650" s="148" t="s">
        <v>83</v>
      </c>
      <c r="AP650" s="148" t="s">
        <v>83</v>
      </c>
      <c r="AQ650" s="148" t="s">
        <v>83</v>
      </c>
      <c r="AR650" s="148" t="s">
        <v>83</v>
      </c>
      <c r="AS650">
        <v>0</v>
      </c>
      <c r="AT650" s="148" t="s">
        <v>83</v>
      </c>
      <c r="AU650" s="148" t="s">
        <v>83</v>
      </c>
      <c r="AV650">
        <v>0</v>
      </c>
      <c r="AW650">
        <v>0</v>
      </c>
      <c r="AX650" s="148" t="s">
        <v>83</v>
      </c>
    </row>
    <row r="651" spans="1:50" x14ac:dyDescent="0.15">
      <c r="A651">
        <v>1</v>
      </c>
      <c r="B651">
        <v>22</v>
      </c>
      <c r="C651">
        <v>2</v>
      </c>
      <c r="D651">
        <v>6</v>
      </c>
      <c r="E651">
        <v>0</v>
      </c>
      <c r="F651" s="148" t="s">
        <v>83</v>
      </c>
      <c r="G651" s="148" t="s">
        <v>83</v>
      </c>
      <c r="H651">
        <v>58</v>
      </c>
      <c r="I651">
        <v>0</v>
      </c>
      <c r="J651">
        <v>0</v>
      </c>
      <c r="K651">
        <v>0</v>
      </c>
      <c r="L651">
        <v>0</v>
      </c>
      <c r="M651" s="148" t="s">
        <v>83</v>
      </c>
      <c r="N651" s="148" t="s">
        <v>83</v>
      </c>
      <c r="O651" s="148" t="s">
        <v>83</v>
      </c>
      <c r="P651" s="148" t="s">
        <v>83</v>
      </c>
      <c r="Q651" s="148" t="s">
        <v>83</v>
      </c>
      <c r="R651" s="148" t="s">
        <v>521</v>
      </c>
      <c r="S651" s="148" t="s">
        <v>83</v>
      </c>
      <c r="T651">
        <v>0</v>
      </c>
      <c r="U651" s="148" t="s">
        <v>83</v>
      </c>
      <c r="V651" s="148" t="s">
        <v>83</v>
      </c>
      <c r="W651" s="148" t="s">
        <v>83</v>
      </c>
      <c r="X651">
        <v>2</v>
      </c>
      <c r="Y651">
        <v>2</v>
      </c>
      <c r="Z651" s="148" t="s">
        <v>83</v>
      </c>
      <c r="AA651" s="148" t="s">
        <v>83</v>
      </c>
      <c r="AB651" s="148" t="s">
        <v>83</v>
      </c>
      <c r="AC651" s="148" t="s">
        <v>83</v>
      </c>
      <c r="AD651" s="148" t="s">
        <v>83</v>
      </c>
      <c r="AE651">
        <v>0</v>
      </c>
      <c r="AF651" s="148" t="s">
        <v>83</v>
      </c>
      <c r="AG651">
        <v>0</v>
      </c>
      <c r="AH651" s="148" t="s">
        <v>83</v>
      </c>
      <c r="AI651" s="148" t="s">
        <v>83</v>
      </c>
      <c r="AJ651" s="148" t="s">
        <v>83</v>
      </c>
      <c r="AK651" s="148" t="s">
        <v>83</v>
      </c>
      <c r="AL651" s="148" t="s">
        <v>83</v>
      </c>
      <c r="AM651" s="148" t="s">
        <v>83</v>
      </c>
      <c r="AN651" s="148" t="s">
        <v>83</v>
      </c>
      <c r="AO651" s="148" t="s">
        <v>83</v>
      </c>
      <c r="AP651" s="148" t="s">
        <v>83</v>
      </c>
      <c r="AQ651" s="148" t="s">
        <v>83</v>
      </c>
      <c r="AR651" s="148" t="s">
        <v>83</v>
      </c>
      <c r="AS651">
        <v>0</v>
      </c>
      <c r="AT651" s="148" t="s">
        <v>83</v>
      </c>
      <c r="AU651" s="148" t="s">
        <v>83</v>
      </c>
      <c r="AV651">
        <v>0</v>
      </c>
      <c r="AW651">
        <v>0</v>
      </c>
      <c r="AX651" s="148" t="s">
        <v>83</v>
      </c>
    </row>
    <row r="652" spans="1:50" x14ac:dyDescent="0.15">
      <c r="A652">
        <v>1</v>
      </c>
      <c r="B652">
        <v>22</v>
      </c>
      <c r="C652">
        <v>2</v>
      </c>
      <c r="D652">
        <v>7</v>
      </c>
      <c r="E652">
        <v>0</v>
      </c>
      <c r="F652" s="148" t="s">
        <v>83</v>
      </c>
      <c r="G652" s="148" t="s">
        <v>83</v>
      </c>
      <c r="H652">
        <v>10</v>
      </c>
      <c r="I652">
        <v>0</v>
      </c>
      <c r="J652">
        <v>0</v>
      </c>
      <c r="K652">
        <v>0</v>
      </c>
      <c r="L652">
        <v>0</v>
      </c>
      <c r="M652" s="148" t="s">
        <v>83</v>
      </c>
      <c r="N652" s="148" t="s">
        <v>83</v>
      </c>
      <c r="O652" s="148" t="s">
        <v>83</v>
      </c>
      <c r="P652" s="148" t="s">
        <v>83</v>
      </c>
      <c r="Q652" s="148" t="s">
        <v>83</v>
      </c>
      <c r="R652" s="148" t="s">
        <v>1084</v>
      </c>
      <c r="S652" s="148" t="s">
        <v>83</v>
      </c>
      <c r="T652">
        <v>0</v>
      </c>
      <c r="U652" s="148" t="s">
        <v>83</v>
      </c>
      <c r="V652" s="148" t="s">
        <v>83</v>
      </c>
      <c r="W652" s="148" t="s">
        <v>83</v>
      </c>
      <c r="X652">
        <v>2</v>
      </c>
      <c r="Y652">
        <v>2</v>
      </c>
      <c r="Z652" s="148" t="s">
        <v>83</v>
      </c>
      <c r="AA652" s="148" t="s">
        <v>83</v>
      </c>
      <c r="AB652" s="148" t="s">
        <v>83</v>
      </c>
      <c r="AC652" s="148" t="s">
        <v>83</v>
      </c>
      <c r="AD652" s="148" t="s">
        <v>83</v>
      </c>
      <c r="AE652">
        <v>0</v>
      </c>
      <c r="AF652" s="148" t="s">
        <v>83</v>
      </c>
      <c r="AG652">
        <v>0</v>
      </c>
      <c r="AH652" s="148" t="s">
        <v>83</v>
      </c>
      <c r="AI652" s="148" t="s">
        <v>83</v>
      </c>
      <c r="AJ652" s="148" t="s">
        <v>83</v>
      </c>
      <c r="AK652" s="148" t="s">
        <v>83</v>
      </c>
      <c r="AL652" s="148" t="s">
        <v>83</v>
      </c>
      <c r="AM652" s="148" t="s">
        <v>83</v>
      </c>
      <c r="AN652" s="148" t="s">
        <v>83</v>
      </c>
      <c r="AO652" s="148" t="s">
        <v>83</v>
      </c>
      <c r="AP652" s="148" t="s">
        <v>83</v>
      </c>
      <c r="AQ652" s="148" t="s">
        <v>83</v>
      </c>
      <c r="AR652" s="148" t="s">
        <v>83</v>
      </c>
      <c r="AS652">
        <v>0</v>
      </c>
      <c r="AT652" s="148" t="s">
        <v>83</v>
      </c>
      <c r="AU652" s="148" t="s">
        <v>83</v>
      </c>
      <c r="AV652">
        <v>0</v>
      </c>
      <c r="AW652">
        <v>0</v>
      </c>
      <c r="AX652" s="148" t="s">
        <v>83</v>
      </c>
    </row>
    <row r="653" spans="1:50" x14ac:dyDescent="0.15">
      <c r="A653">
        <v>1</v>
      </c>
      <c r="B653">
        <v>22</v>
      </c>
      <c r="C653">
        <v>3</v>
      </c>
      <c r="D653">
        <v>1</v>
      </c>
      <c r="E653">
        <v>0</v>
      </c>
      <c r="F653" s="148" t="s">
        <v>83</v>
      </c>
      <c r="G653" s="148" t="s">
        <v>83</v>
      </c>
      <c r="H653">
        <v>170</v>
      </c>
      <c r="I653">
        <v>0</v>
      </c>
      <c r="J653">
        <v>0</v>
      </c>
      <c r="K653">
        <v>0</v>
      </c>
      <c r="L653">
        <v>0</v>
      </c>
      <c r="M653" s="148" t="s">
        <v>83</v>
      </c>
      <c r="N653" s="148" t="s">
        <v>83</v>
      </c>
      <c r="O653" s="148" t="s">
        <v>83</v>
      </c>
      <c r="P653" s="148" t="s">
        <v>83</v>
      </c>
      <c r="Q653" s="148" t="s">
        <v>83</v>
      </c>
      <c r="R653" s="148" t="s">
        <v>1085</v>
      </c>
      <c r="S653" s="148" t="s">
        <v>83</v>
      </c>
      <c r="T653">
        <v>0</v>
      </c>
      <c r="U653" s="148" t="s">
        <v>83</v>
      </c>
      <c r="V653" s="148" t="s">
        <v>83</v>
      </c>
      <c r="W653" s="148" t="s">
        <v>83</v>
      </c>
      <c r="X653">
        <v>3</v>
      </c>
      <c r="Y653">
        <v>3</v>
      </c>
      <c r="Z653" s="148" t="s">
        <v>83</v>
      </c>
      <c r="AA653" s="148" t="s">
        <v>83</v>
      </c>
      <c r="AB653" s="148" t="s">
        <v>83</v>
      </c>
      <c r="AC653" s="148" t="s">
        <v>83</v>
      </c>
      <c r="AD653" s="148" t="s">
        <v>83</v>
      </c>
      <c r="AE653">
        <v>0</v>
      </c>
      <c r="AF653" s="148" t="s">
        <v>83</v>
      </c>
      <c r="AG653">
        <v>0</v>
      </c>
      <c r="AH653" s="148" t="s">
        <v>83</v>
      </c>
      <c r="AI653" s="148" t="s">
        <v>83</v>
      </c>
      <c r="AJ653" s="148" t="s">
        <v>83</v>
      </c>
      <c r="AK653" s="148" t="s">
        <v>83</v>
      </c>
      <c r="AL653" s="148" t="s">
        <v>83</v>
      </c>
      <c r="AM653" s="148" t="s">
        <v>83</v>
      </c>
      <c r="AN653" s="148" t="s">
        <v>83</v>
      </c>
      <c r="AO653" s="148" t="s">
        <v>83</v>
      </c>
      <c r="AP653" s="148" t="s">
        <v>83</v>
      </c>
      <c r="AQ653" s="148" t="s">
        <v>83</v>
      </c>
      <c r="AR653" s="148" t="s">
        <v>83</v>
      </c>
      <c r="AS653">
        <v>0</v>
      </c>
      <c r="AT653" s="148" t="s">
        <v>83</v>
      </c>
      <c r="AU653" s="148" t="s">
        <v>83</v>
      </c>
      <c r="AV653">
        <v>0</v>
      </c>
      <c r="AW653">
        <v>0</v>
      </c>
      <c r="AX653" s="148" t="s">
        <v>83</v>
      </c>
    </row>
    <row r="654" spans="1:50" x14ac:dyDescent="0.15">
      <c r="A654">
        <v>1</v>
      </c>
      <c r="B654">
        <v>22</v>
      </c>
      <c r="C654">
        <v>3</v>
      </c>
      <c r="D654">
        <v>2</v>
      </c>
      <c r="E654">
        <v>0</v>
      </c>
      <c r="F654" s="148" t="s">
        <v>83</v>
      </c>
      <c r="G654" s="148" t="s">
        <v>83</v>
      </c>
      <c r="H654">
        <v>260</v>
      </c>
      <c r="I654">
        <v>0</v>
      </c>
      <c r="J654">
        <v>0</v>
      </c>
      <c r="K654">
        <v>0</v>
      </c>
      <c r="L654">
        <v>0</v>
      </c>
      <c r="M654" s="148" t="s">
        <v>83</v>
      </c>
      <c r="N654" s="148" t="s">
        <v>83</v>
      </c>
      <c r="O654" s="148" t="s">
        <v>83</v>
      </c>
      <c r="P654" s="148" t="s">
        <v>83</v>
      </c>
      <c r="Q654" s="148" t="s">
        <v>83</v>
      </c>
      <c r="R654" s="148" t="s">
        <v>522</v>
      </c>
      <c r="S654" s="148" t="s">
        <v>83</v>
      </c>
      <c r="T654">
        <v>0</v>
      </c>
      <c r="U654" s="148" t="s">
        <v>83</v>
      </c>
      <c r="V654" s="148" t="s">
        <v>83</v>
      </c>
      <c r="W654" s="148" t="s">
        <v>83</v>
      </c>
      <c r="X654">
        <v>4</v>
      </c>
      <c r="Y654">
        <v>4</v>
      </c>
      <c r="Z654" s="148" t="s">
        <v>83</v>
      </c>
      <c r="AA654" s="148" t="s">
        <v>83</v>
      </c>
      <c r="AB654" s="148" t="s">
        <v>83</v>
      </c>
      <c r="AC654" s="148" t="s">
        <v>83</v>
      </c>
      <c r="AD654" s="148" t="s">
        <v>83</v>
      </c>
      <c r="AE654">
        <v>0</v>
      </c>
      <c r="AF654" s="148" t="s">
        <v>83</v>
      </c>
      <c r="AG654">
        <v>0</v>
      </c>
      <c r="AH654" s="148" t="s">
        <v>83</v>
      </c>
      <c r="AI654" s="148" t="s">
        <v>83</v>
      </c>
      <c r="AJ654" s="148" t="s">
        <v>83</v>
      </c>
      <c r="AK654" s="148" t="s">
        <v>83</v>
      </c>
      <c r="AL654" s="148" t="s">
        <v>83</v>
      </c>
      <c r="AM654" s="148" t="s">
        <v>83</v>
      </c>
      <c r="AN654" s="148" t="s">
        <v>83</v>
      </c>
      <c r="AO654" s="148" t="s">
        <v>83</v>
      </c>
      <c r="AP654" s="148" t="s">
        <v>83</v>
      </c>
      <c r="AQ654" s="148" t="s">
        <v>83</v>
      </c>
      <c r="AR654" s="148" t="s">
        <v>83</v>
      </c>
      <c r="AS654">
        <v>0</v>
      </c>
      <c r="AT654" s="148" t="s">
        <v>83</v>
      </c>
      <c r="AU654" s="148" t="s">
        <v>83</v>
      </c>
      <c r="AV654">
        <v>0</v>
      </c>
      <c r="AW654">
        <v>0</v>
      </c>
      <c r="AX654" s="148" t="s">
        <v>83</v>
      </c>
    </row>
    <row r="655" spans="1:50" x14ac:dyDescent="0.15">
      <c r="A655">
        <v>1</v>
      </c>
      <c r="B655">
        <v>22</v>
      </c>
      <c r="C655">
        <v>3</v>
      </c>
      <c r="D655">
        <v>3</v>
      </c>
      <c r="E655">
        <v>0</v>
      </c>
      <c r="F655" s="148" t="s">
        <v>83</v>
      </c>
      <c r="G655" s="148" t="s">
        <v>83</v>
      </c>
      <c r="H655">
        <v>364</v>
      </c>
      <c r="I655">
        <v>0</v>
      </c>
      <c r="J655">
        <v>0</v>
      </c>
      <c r="K655">
        <v>0</v>
      </c>
      <c r="L655">
        <v>0</v>
      </c>
      <c r="M655" s="148" t="s">
        <v>83</v>
      </c>
      <c r="N655" s="148" t="s">
        <v>83</v>
      </c>
      <c r="O655" s="148" t="s">
        <v>83</v>
      </c>
      <c r="P655" s="148" t="s">
        <v>83</v>
      </c>
      <c r="Q655" s="148" t="s">
        <v>83</v>
      </c>
      <c r="R655" s="148" t="s">
        <v>1086</v>
      </c>
      <c r="S655" s="148" t="s">
        <v>83</v>
      </c>
      <c r="T655">
        <v>0</v>
      </c>
      <c r="U655" s="148" t="s">
        <v>83</v>
      </c>
      <c r="V655" s="148" t="s">
        <v>83</v>
      </c>
      <c r="W655" s="148" t="s">
        <v>83</v>
      </c>
      <c r="X655">
        <v>5</v>
      </c>
      <c r="Y655">
        <v>5</v>
      </c>
      <c r="Z655" s="148" t="s">
        <v>83</v>
      </c>
      <c r="AA655" s="148" t="s">
        <v>83</v>
      </c>
      <c r="AB655" s="148" t="s">
        <v>83</v>
      </c>
      <c r="AC655" s="148" t="s">
        <v>83</v>
      </c>
      <c r="AD655" s="148" t="s">
        <v>83</v>
      </c>
      <c r="AE655">
        <v>0</v>
      </c>
      <c r="AF655" s="148" t="s">
        <v>83</v>
      </c>
      <c r="AG655">
        <v>0</v>
      </c>
      <c r="AH655" s="148" t="s">
        <v>83</v>
      </c>
      <c r="AI655" s="148" t="s">
        <v>83</v>
      </c>
      <c r="AJ655" s="148" t="s">
        <v>83</v>
      </c>
      <c r="AK655" s="148" t="s">
        <v>83</v>
      </c>
      <c r="AL655" s="148" t="s">
        <v>83</v>
      </c>
      <c r="AM655" s="148" t="s">
        <v>83</v>
      </c>
      <c r="AN655" s="148" t="s">
        <v>83</v>
      </c>
      <c r="AO655" s="148" t="s">
        <v>83</v>
      </c>
      <c r="AP655" s="148" t="s">
        <v>83</v>
      </c>
      <c r="AQ655" s="148" t="s">
        <v>83</v>
      </c>
      <c r="AR655" s="148" t="s">
        <v>83</v>
      </c>
      <c r="AS655">
        <v>0</v>
      </c>
      <c r="AT655" s="148" t="s">
        <v>83</v>
      </c>
      <c r="AU655" s="148" t="s">
        <v>83</v>
      </c>
      <c r="AV655">
        <v>0</v>
      </c>
      <c r="AW655">
        <v>0</v>
      </c>
      <c r="AX655" s="148" t="s">
        <v>83</v>
      </c>
    </row>
    <row r="656" spans="1:50" x14ac:dyDescent="0.15">
      <c r="A656">
        <v>1</v>
      </c>
      <c r="B656">
        <v>22</v>
      </c>
      <c r="C656">
        <v>3</v>
      </c>
      <c r="D656">
        <v>4</v>
      </c>
      <c r="E656">
        <v>0</v>
      </c>
      <c r="F656" s="148" t="s">
        <v>83</v>
      </c>
      <c r="G656" s="148" t="s">
        <v>83</v>
      </c>
      <c r="H656">
        <v>141</v>
      </c>
      <c r="I656">
        <v>0</v>
      </c>
      <c r="J656">
        <v>0</v>
      </c>
      <c r="K656">
        <v>0</v>
      </c>
      <c r="L656">
        <v>0</v>
      </c>
      <c r="M656" s="148" t="s">
        <v>83</v>
      </c>
      <c r="N656" s="148" t="s">
        <v>83</v>
      </c>
      <c r="O656" s="148" t="s">
        <v>83</v>
      </c>
      <c r="P656" s="148" t="s">
        <v>83</v>
      </c>
      <c r="Q656" s="148" t="s">
        <v>83</v>
      </c>
      <c r="R656" s="148" t="s">
        <v>1087</v>
      </c>
      <c r="S656" s="148" t="s">
        <v>83</v>
      </c>
      <c r="T656">
        <v>0</v>
      </c>
      <c r="U656" s="148" t="s">
        <v>83</v>
      </c>
      <c r="V656" s="148" t="s">
        <v>83</v>
      </c>
      <c r="W656" s="148" t="s">
        <v>83</v>
      </c>
      <c r="X656">
        <v>4</v>
      </c>
      <c r="Y656">
        <v>4</v>
      </c>
      <c r="Z656" s="148" t="s">
        <v>83</v>
      </c>
      <c r="AA656" s="148" t="s">
        <v>83</v>
      </c>
      <c r="AB656" s="148" t="s">
        <v>83</v>
      </c>
      <c r="AC656" s="148" t="s">
        <v>83</v>
      </c>
      <c r="AD656" s="148" t="s">
        <v>83</v>
      </c>
      <c r="AE656">
        <v>0</v>
      </c>
      <c r="AF656" s="148" t="s">
        <v>83</v>
      </c>
      <c r="AG656">
        <v>0</v>
      </c>
      <c r="AH656" s="148" t="s">
        <v>83</v>
      </c>
      <c r="AI656" s="148" t="s">
        <v>83</v>
      </c>
      <c r="AJ656" s="148" t="s">
        <v>83</v>
      </c>
      <c r="AK656" s="148" t="s">
        <v>83</v>
      </c>
      <c r="AL656" s="148" t="s">
        <v>83</v>
      </c>
      <c r="AM656" s="148" t="s">
        <v>83</v>
      </c>
      <c r="AN656" s="148" t="s">
        <v>83</v>
      </c>
      <c r="AO656" s="148" t="s">
        <v>83</v>
      </c>
      <c r="AP656" s="148" t="s">
        <v>83</v>
      </c>
      <c r="AQ656" s="148" t="s">
        <v>83</v>
      </c>
      <c r="AR656" s="148" t="s">
        <v>83</v>
      </c>
      <c r="AS656">
        <v>0</v>
      </c>
      <c r="AT656" s="148" t="s">
        <v>83</v>
      </c>
      <c r="AU656" s="148" t="s">
        <v>83</v>
      </c>
      <c r="AV656">
        <v>0</v>
      </c>
      <c r="AW656">
        <v>0</v>
      </c>
      <c r="AX656" s="148" t="s">
        <v>83</v>
      </c>
    </row>
    <row r="657" spans="1:50" x14ac:dyDescent="0.15">
      <c r="A657">
        <v>1</v>
      </c>
      <c r="B657">
        <v>22</v>
      </c>
      <c r="C657">
        <v>3</v>
      </c>
      <c r="D657">
        <v>5</v>
      </c>
      <c r="E657">
        <v>0</v>
      </c>
      <c r="F657" s="148" t="s">
        <v>83</v>
      </c>
      <c r="G657" s="148" t="s">
        <v>83</v>
      </c>
      <c r="H657">
        <v>365</v>
      </c>
      <c r="I657">
        <v>0</v>
      </c>
      <c r="J657">
        <v>0</v>
      </c>
      <c r="K657">
        <v>0</v>
      </c>
      <c r="L657">
        <v>0</v>
      </c>
      <c r="M657" s="148" t="s">
        <v>83</v>
      </c>
      <c r="N657" s="148" t="s">
        <v>83</v>
      </c>
      <c r="O657" s="148" t="s">
        <v>83</v>
      </c>
      <c r="P657" s="148" t="s">
        <v>83</v>
      </c>
      <c r="Q657" s="148" t="s">
        <v>83</v>
      </c>
      <c r="R657" s="148" t="s">
        <v>1088</v>
      </c>
      <c r="S657" s="148" t="s">
        <v>83</v>
      </c>
      <c r="T657">
        <v>0</v>
      </c>
      <c r="U657" s="148" t="s">
        <v>83</v>
      </c>
      <c r="V657" s="148" t="s">
        <v>83</v>
      </c>
      <c r="W657" s="148" t="s">
        <v>83</v>
      </c>
      <c r="X657">
        <v>4</v>
      </c>
      <c r="Y657">
        <v>4</v>
      </c>
      <c r="Z657" s="148" t="s">
        <v>83</v>
      </c>
      <c r="AA657" s="148" t="s">
        <v>83</v>
      </c>
      <c r="AB657" s="148" t="s">
        <v>83</v>
      </c>
      <c r="AC657" s="148" t="s">
        <v>83</v>
      </c>
      <c r="AD657" s="148" t="s">
        <v>83</v>
      </c>
      <c r="AE657">
        <v>0</v>
      </c>
      <c r="AF657" s="148" t="s">
        <v>83</v>
      </c>
      <c r="AG657">
        <v>0</v>
      </c>
      <c r="AH657" s="148" t="s">
        <v>83</v>
      </c>
      <c r="AI657" s="148" t="s">
        <v>83</v>
      </c>
      <c r="AJ657" s="148" t="s">
        <v>83</v>
      </c>
      <c r="AK657" s="148" t="s">
        <v>83</v>
      </c>
      <c r="AL657" s="148" t="s">
        <v>83</v>
      </c>
      <c r="AM657" s="148" t="s">
        <v>83</v>
      </c>
      <c r="AN657" s="148" t="s">
        <v>83</v>
      </c>
      <c r="AO657" s="148" t="s">
        <v>83</v>
      </c>
      <c r="AP657" s="148" t="s">
        <v>83</v>
      </c>
      <c r="AQ657" s="148" t="s">
        <v>83</v>
      </c>
      <c r="AR657" s="148" t="s">
        <v>83</v>
      </c>
      <c r="AS657">
        <v>0</v>
      </c>
      <c r="AT657" s="148" t="s">
        <v>83</v>
      </c>
      <c r="AU657" s="148" t="s">
        <v>83</v>
      </c>
      <c r="AV657">
        <v>0</v>
      </c>
      <c r="AW657">
        <v>0</v>
      </c>
      <c r="AX657" s="148" t="s">
        <v>83</v>
      </c>
    </row>
    <row r="658" spans="1:50" x14ac:dyDescent="0.15">
      <c r="A658">
        <v>1</v>
      </c>
      <c r="B658">
        <v>22</v>
      </c>
      <c r="C658">
        <v>3</v>
      </c>
      <c r="D658">
        <v>6</v>
      </c>
      <c r="E658">
        <v>0</v>
      </c>
      <c r="F658" s="148" t="s">
        <v>83</v>
      </c>
      <c r="G658" s="148" t="s">
        <v>83</v>
      </c>
      <c r="H658">
        <v>130</v>
      </c>
      <c r="I658">
        <v>0</v>
      </c>
      <c r="J658">
        <v>0</v>
      </c>
      <c r="K658">
        <v>0</v>
      </c>
      <c r="L658">
        <v>0</v>
      </c>
      <c r="M658" s="148" t="s">
        <v>83</v>
      </c>
      <c r="N658" s="148" t="s">
        <v>83</v>
      </c>
      <c r="O658" s="148" t="s">
        <v>83</v>
      </c>
      <c r="P658" s="148" t="s">
        <v>83</v>
      </c>
      <c r="Q658" s="148" t="s">
        <v>83</v>
      </c>
      <c r="R658" s="148" t="s">
        <v>1089</v>
      </c>
      <c r="S658" s="148" t="s">
        <v>83</v>
      </c>
      <c r="T658">
        <v>0</v>
      </c>
      <c r="U658" s="148" t="s">
        <v>83</v>
      </c>
      <c r="V658" s="148" t="s">
        <v>83</v>
      </c>
      <c r="W658" s="148" t="s">
        <v>83</v>
      </c>
      <c r="X658">
        <v>5</v>
      </c>
      <c r="Y658">
        <v>5</v>
      </c>
      <c r="Z658" s="148" t="s">
        <v>83</v>
      </c>
      <c r="AA658" s="148" t="s">
        <v>83</v>
      </c>
      <c r="AB658" s="148" t="s">
        <v>83</v>
      </c>
      <c r="AC658" s="148" t="s">
        <v>83</v>
      </c>
      <c r="AD658" s="148" t="s">
        <v>83</v>
      </c>
      <c r="AE658">
        <v>0</v>
      </c>
      <c r="AF658" s="148" t="s">
        <v>83</v>
      </c>
      <c r="AG658">
        <v>0</v>
      </c>
      <c r="AH658" s="148" t="s">
        <v>83</v>
      </c>
      <c r="AI658" s="148" t="s">
        <v>83</v>
      </c>
      <c r="AJ658" s="148" t="s">
        <v>83</v>
      </c>
      <c r="AK658" s="148" t="s">
        <v>83</v>
      </c>
      <c r="AL658" s="148" t="s">
        <v>83</v>
      </c>
      <c r="AM658" s="148" t="s">
        <v>83</v>
      </c>
      <c r="AN658" s="148" t="s">
        <v>83</v>
      </c>
      <c r="AO658" s="148" t="s">
        <v>83</v>
      </c>
      <c r="AP658" s="148" t="s">
        <v>83</v>
      </c>
      <c r="AQ658" s="148" t="s">
        <v>83</v>
      </c>
      <c r="AR658" s="148" t="s">
        <v>83</v>
      </c>
      <c r="AS658">
        <v>0</v>
      </c>
      <c r="AT658" s="148" t="s">
        <v>83</v>
      </c>
      <c r="AU658" s="148" t="s">
        <v>83</v>
      </c>
      <c r="AV658">
        <v>0</v>
      </c>
      <c r="AW658">
        <v>0</v>
      </c>
      <c r="AX658" s="148" t="s">
        <v>83</v>
      </c>
    </row>
    <row r="659" spans="1:50" x14ac:dyDescent="0.15">
      <c r="A659">
        <v>1</v>
      </c>
      <c r="B659">
        <v>22</v>
      </c>
      <c r="C659">
        <v>3</v>
      </c>
      <c r="D659">
        <v>7</v>
      </c>
      <c r="E659">
        <v>0</v>
      </c>
      <c r="F659" s="148" t="s">
        <v>83</v>
      </c>
      <c r="G659" s="148" t="s">
        <v>83</v>
      </c>
      <c r="H659">
        <v>8</v>
      </c>
      <c r="I659">
        <v>0</v>
      </c>
      <c r="J659">
        <v>0</v>
      </c>
      <c r="K659">
        <v>0</v>
      </c>
      <c r="L659">
        <v>0</v>
      </c>
      <c r="M659" s="148" t="s">
        <v>83</v>
      </c>
      <c r="N659" s="148" t="s">
        <v>83</v>
      </c>
      <c r="O659" s="148" t="s">
        <v>83</v>
      </c>
      <c r="P659" s="148" t="s">
        <v>83</v>
      </c>
      <c r="Q659" s="148" t="s">
        <v>83</v>
      </c>
      <c r="R659" s="148" t="s">
        <v>1090</v>
      </c>
      <c r="S659" s="148" t="s">
        <v>83</v>
      </c>
      <c r="T659">
        <v>0</v>
      </c>
      <c r="U659" s="148" t="s">
        <v>83</v>
      </c>
      <c r="V659" s="148" t="s">
        <v>83</v>
      </c>
      <c r="W659" s="148" t="s">
        <v>83</v>
      </c>
      <c r="X659">
        <v>4</v>
      </c>
      <c r="Y659">
        <v>4</v>
      </c>
      <c r="Z659" s="148" t="s">
        <v>83</v>
      </c>
      <c r="AA659" s="148" t="s">
        <v>83</v>
      </c>
      <c r="AB659" s="148" t="s">
        <v>83</v>
      </c>
      <c r="AC659" s="148" t="s">
        <v>83</v>
      </c>
      <c r="AD659" s="148" t="s">
        <v>83</v>
      </c>
      <c r="AE659">
        <v>0</v>
      </c>
      <c r="AF659" s="148" t="s">
        <v>83</v>
      </c>
      <c r="AG659">
        <v>0</v>
      </c>
      <c r="AH659" s="148" t="s">
        <v>83</v>
      </c>
      <c r="AI659" s="148" t="s">
        <v>83</v>
      </c>
      <c r="AJ659" s="148" t="s">
        <v>83</v>
      </c>
      <c r="AK659" s="148" t="s">
        <v>83</v>
      </c>
      <c r="AL659" s="148" t="s">
        <v>83</v>
      </c>
      <c r="AM659" s="148" t="s">
        <v>83</v>
      </c>
      <c r="AN659" s="148" t="s">
        <v>83</v>
      </c>
      <c r="AO659" s="148" t="s">
        <v>83</v>
      </c>
      <c r="AP659" s="148" t="s">
        <v>83</v>
      </c>
      <c r="AQ659" s="148" t="s">
        <v>83</v>
      </c>
      <c r="AR659" s="148" t="s">
        <v>83</v>
      </c>
      <c r="AS659">
        <v>0</v>
      </c>
      <c r="AT659" s="148" t="s">
        <v>83</v>
      </c>
      <c r="AU659" s="148" t="s">
        <v>83</v>
      </c>
      <c r="AV659">
        <v>0</v>
      </c>
      <c r="AW659">
        <v>0</v>
      </c>
      <c r="AX659" s="148" t="s">
        <v>83</v>
      </c>
    </row>
    <row r="660" spans="1:50" x14ac:dyDescent="0.15">
      <c r="A660">
        <v>1</v>
      </c>
      <c r="B660">
        <v>22</v>
      </c>
      <c r="C660">
        <v>4</v>
      </c>
      <c r="D660">
        <v>1</v>
      </c>
      <c r="E660">
        <v>0</v>
      </c>
      <c r="F660" s="148" t="s">
        <v>83</v>
      </c>
      <c r="G660" s="148" t="s">
        <v>83</v>
      </c>
      <c r="H660">
        <v>195</v>
      </c>
      <c r="I660">
        <v>0</v>
      </c>
      <c r="J660">
        <v>0</v>
      </c>
      <c r="K660">
        <v>0</v>
      </c>
      <c r="L660">
        <v>0</v>
      </c>
      <c r="M660" s="148" t="s">
        <v>83</v>
      </c>
      <c r="N660" s="148" t="s">
        <v>83</v>
      </c>
      <c r="O660" s="148" t="s">
        <v>83</v>
      </c>
      <c r="P660" s="148" t="s">
        <v>83</v>
      </c>
      <c r="Q660" s="148" t="s">
        <v>83</v>
      </c>
      <c r="R660" s="148" t="s">
        <v>519</v>
      </c>
      <c r="S660" s="148" t="s">
        <v>83</v>
      </c>
      <c r="T660">
        <v>0</v>
      </c>
      <c r="U660" s="148" t="s">
        <v>83</v>
      </c>
      <c r="V660" s="148" t="s">
        <v>83</v>
      </c>
      <c r="W660" s="148" t="s">
        <v>83</v>
      </c>
      <c r="X660">
        <v>6</v>
      </c>
      <c r="Y660">
        <v>6</v>
      </c>
      <c r="Z660" s="148" t="s">
        <v>83</v>
      </c>
      <c r="AA660" s="148" t="s">
        <v>83</v>
      </c>
      <c r="AB660" s="148" t="s">
        <v>83</v>
      </c>
      <c r="AC660" s="148" t="s">
        <v>83</v>
      </c>
      <c r="AD660" s="148" t="s">
        <v>83</v>
      </c>
      <c r="AE660">
        <v>0</v>
      </c>
      <c r="AF660" s="148" t="s">
        <v>83</v>
      </c>
      <c r="AG660">
        <v>0</v>
      </c>
      <c r="AH660" s="148" t="s">
        <v>83</v>
      </c>
      <c r="AI660" s="148" t="s">
        <v>83</v>
      </c>
      <c r="AJ660" s="148" t="s">
        <v>83</v>
      </c>
      <c r="AK660" s="148" t="s">
        <v>83</v>
      </c>
      <c r="AL660" s="148" t="s">
        <v>83</v>
      </c>
      <c r="AM660" s="148" t="s">
        <v>83</v>
      </c>
      <c r="AN660" s="148" t="s">
        <v>83</v>
      </c>
      <c r="AO660" s="148" t="s">
        <v>83</v>
      </c>
      <c r="AP660" s="148" t="s">
        <v>83</v>
      </c>
      <c r="AQ660" s="148" t="s">
        <v>83</v>
      </c>
      <c r="AR660" s="148" t="s">
        <v>83</v>
      </c>
      <c r="AS660">
        <v>0</v>
      </c>
      <c r="AT660" s="148" t="s">
        <v>83</v>
      </c>
      <c r="AU660" s="148" t="s">
        <v>83</v>
      </c>
      <c r="AV660">
        <v>0</v>
      </c>
      <c r="AW660">
        <v>0</v>
      </c>
      <c r="AX660" s="148" t="s">
        <v>83</v>
      </c>
    </row>
    <row r="661" spans="1:50" x14ac:dyDescent="0.15">
      <c r="A661">
        <v>1</v>
      </c>
      <c r="B661">
        <v>22</v>
      </c>
      <c r="C661">
        <v>4</v>
      </c>
      <c r="D661">
        <v>2</v>
      </c>
      <c r="E661">
        <v>0</v>
      </c>
      <c r="F661" s="148" t="s">
        <v>83</v>
      </c>
      <c r="G661" s="148" t="s">
        <v>83</v>
      </c>
      <c r="H661">
        <v>93</v>
      </c>
      <c r="I661">
        <v>0</v>
      </c>
      <c r="J661">
        <v>0</v>
      </c>
      <c r="K661">
        <v>0</v>
      </c>
      <c r="L661">
        <v>0</v>
      </c>
      <c r="M661" s="148" t="s">
        <v>83</v>
      </c>
      <c r="N661" s="148" t="s">
        <v>83</v>
      </c>
      <c r="O661" s="148" t="s">
        <v>83</v>
      </c>
      <c r="P661" s="148" t="s">
        <v>83</v>
      </c>
      <c r="Q661" s="148" t="s">
        <v>83</v>
      </c>
      <c r="R661" s="148" t="s">
        <v>520</v>
      </c>
      <c r="S661" s="148" t="s">
        <v>83</v>
      </c>
      <c r="T661">
        <v>0</v>
      </c>
      <c r="U661" s="148" t="s">
        <v>83</v>
      </c>
      <c r="V661" s="148" t="s">
        <v>83</v>
      </c>
      <c r="W661" s="148" t="s">
        <v>83</v>
      </c>
      <c r="X661">
        <v>5</v>
      </c>
      <c r="Y661">
        <v>5</v>
      </c>
      <c r="Z661" s="148" t="s">
        <v>83</v>
      </c>
      <c r="AA661" s="148" t="s">
        <v>83</v>
      </c>
      <c r="AB661" s="148" t="s">
        <v>83</v>
      </c>
      <c r="AC661" s="148" t="s">
        <v>83</v>
      </c>
      <c r="AD661" s="148" t="s">
        <v>83</v>
      </c>
      <c r="AE661">
        <v>0</v>
      </c>
      <c r="AF661" s="148" t="s">
        <v>83</v>
      </c>
      <c r="AG661">
        <v>0</v>
      </c>
      <c r="AH661" s="148" t="s">
        <v>83</v>
      </c>
      <c r="AI661" s="148" t="s">
        <v>83</v>
      </c>
      <c r="AJ661" s="148" t="s">
        <v>83</v>
      </c>
      <c r="AK661" s="148" t="s">
        <v>83</v>
      </c>
      <c r="AL661" s="148" t="s">
        <v>83</v>
      </c>
      <c r="AM661" s="148" t="s">
        <v>83</v>
      </c>
      <c r="AN661" s="148" t="s">
        <v>83</v>
      </c>
      <c r="AO661" s="148" t="s">
        <v>83</v>
      </c>
      <c r="AP661" s="148" t="s">
        <v>83</v>
      </c>
      <c r="AQ661" s="148" t="s">
        <v>83</v>
      </c>
      <c r="AR661" s="148" t="s">
        <v>83</v>
      </c>
      <c r="AS661">
        <v>0</v>
      </c>
      <c r="AT661" s="148" t="s">
        <v>83</v>
      </c>
      <c r="AU661" s="148" t="s">
        <v>83</v>
      </c>
      <c r="AV661">
        <v>0</v>
      </c>
      <c r="AW661">
        <v>0</v>
      </c>
      <c r="AX661" s="148" t="s">
        <v>83</v>
      </c>
    </row>
    <row r="662" spans="1:50" x14ac:dyDescent="0.15">
      <c r="A662">
        <v>1</v>
      </c>
      <c r="B662">
        <v>22</v>
      </c>
      <c r="C662">
        <v>4</v>
      </c>
      <c r="D662">
        <v>3</v>
      </c>
      <c r="E662">
        <v>0</v>
      </c>
      <c r="F662" s="148" t="s">
        <v>83</v>
      </c>
      <c r="G662" s="148" t="s">
        <v>83</v>
      </c>
      <c r="H662">
        <v>51</v>
      </c>
      <c r="I662">
        <v>0</v>
      </c>
      <c r="J662">
        <v>0</v>
      </c>
      <c r="K662">
        <v>0</v>
      </c>
      <c r="L662">
        <v>0</v>
      </c>
      <c r="M662" s="148" t="s">
        <v>83</v>
      </c>
      <c r="N662" s="148" t="s">
        <v>83</v>
      </c>
      <c r="O662" s="148" t="s">
        <v>83</v>
      </c>
      <c r="P662" s="148" t="s">
        <v>83</v>
      </c>
      <c r="Q662" s="148" t="s">
        <v>83</v>
      </c>
      <c r="R662" s="148" t="s">
        <v>1091</v>
      </c>
      <c r="S662" s="148" t="s">
        <v>83</v>
      </c>
      <c r="T662">
        <v>0</v>
      </c>
      <c r="U662" s="148" t="s">
        <v>83</v>
      </c>
      <c r="V662" s="148" t="s">
        <v>83</v>
      </c>
      <c r="W662" s="148" t="s">
        <v>83</v>
      </c>
      <c r="X662">
        <v>5</v>
      </c>
      <c r="Y662">
        <v>5</v>
      </c>
      <c r="Z662" s="148" t="s">
        <v>83</v>
      </c>
      <c r="AA662" s="148" t="s">
        <v>83</v>
      </c>
      <c r="AB662" s="148" t="s">
        <v>83</v>
      </c>
      <c r="AC662" s="148" t="s">
        <v>83</v>
      </c>
      <c r="AD662" s="148" t="s">
        <v>83</v>
      </c>
      <c r="AE662">
        <v>0</v>
      </c>
      <c r="AF662" s="148" t="s">
        <v>83</v>
      </c>
      <c r="AG662">
        <v>0</v>
      </c>
      <c r="AH662" s="148" t="s">
        <v>83</v>
      </c>
      <c r="AI662" s="148" t="s">
        <v>83</v>
      </c>
      <c r="AJ662" s="148" t="s">
        <v>83</v>
      </c>
      <c r="AK662" s="148" t="s">
        <v>83</v>
      </c>
      <c r="AL662" s="148" t="s">
        <v>83</v>
      </c>
      <c r="AM662" s="148" t="s">
        <v>83</v>
      </c>
      <c r="AN662" s="148" t="s">
        <v>83</v>
      </c>
      <c r="AO662" s="148" t="s">
        <v>83</v>
      </c>
      <c r="AP662" s="148" t="s">
        <v>83</v>
      </c>
      <c r="AQ662" s="148" t="s">
        <v>83</v>
      </c>
      <c r="AR662" s="148" t="s">
        <v>83</v>
      </c>
      <c r="AS662">
        <v>0</v>
      </c>
      <c r="AT662" s="148" t="s">
        <v>83</v>
      </c>
      <c r="AU662" s="148" t="s">
        <v>83</v>
      </c>
      <c r="AV662">
        <v>0</v>
      </c>
      <c r="AW662">
        <v>0</v>
      </c>
      <c r="AX662" s="148" t="s">
        <v>83</v>
      </c>
    </row>
    <row r="663" spans="1:50" x14ac:dyDescent="0.15">
      <c r="A663">
        <v>1</v>
      </c>
      <c r="B663">
        <v>22</v>
      </c>
      <c r="C663">
        <v>4</v>
      </c>
      <c r="D663">
        <v>4</v>
      </c>
      <c r="E663">
        <v>0</v>
      </c>
      <c r="F663" s="148" t="s">
        <v>83</v>
      </c>
      <c r="G663" s="148" t="s">
        <v>83</v>
      </c>
      <c r="H663">
        <v>139</v>
      </c>
      <c r="I663">
        <v>0</v>
      </c>
      <c r="J663">
        <v>0</v>
      </c>
      <c r="K663">
        <v>0</v>
      </c>
      <c r="L663">
        <v>0</v>
      </c>
      <c r="M663" s="148" t="s">
        <v>83</v>
      </c>
      <c r="N663" s="148" t="s">
        <v>83</v>
      </c>
      <c r="O663" s="148" t="s">
        <v>83</v>
      </c>
      <c r="P663" s="148" t="s">
        <v>83</v>
      </c>
      <c r="Q663" s="148" t="s">
        <v>83</v>
      </c>
      <c r="R663" s="148" t="s">
        <v>1092</v>
      </c>
      <c r="S663" s="148" t="s">
        <v>83</v>
      </c>
      <c r="T663">
        <v>0</v>
      </c>
      <c r="U663" s="148" t="s">
        <v>83</v>
      </c>
      <c r="V663" s="148" t="s">
        <v>83</v>
      </c>
      <c r="W663" s="148" t="s">
        <v>83</v>
      </c>
      <c r="X663">
        <v>6</v>
      </c>
      <c r="Y663">
        <v>6</v>
      </c>
      <c r="Z663" s="148" t="s">
        <v>83</v>
      </c>
      <c r="AA663" s="148" t="s">
        <v>83</v>
      </c>
      <c r="AB663" s="148" t="s">
        <v>83</v>
      </c>
      <c r="AC663" s="148" t="s">
        <v>83</v>
      </c>
      <c r="AD663" s="148" t="s">
        <v>83</v>
      </c>
      <c r="AE663">
        <v>0</v>
      </c>
      <c r="AF663" s="148" t="s">
        <v>83</v>
      </c>
      <c r="AG663">
        <v>0</v>
      </c>
      <c r="AH663" s="148" t="s">
        <v>83</v>
      </c>
      <c r="AI663" s="148" t="s">
        <v>83</v>
      </c>
      <c r="AJ663" s="148" t="s">
        <v>83</v>
      </c>
      <c r="AK663" s="148" t="s">
        <v>83</v>
      </c>
      <c r="AL663" s="148" t="s">
        <v>83</v>
      </c>
      <c r="AM663" s="148" t="s">
        <v>83</v>
      </c>
      <c r="AN663" s="148" t="s">
        <v>83</v>
      </c>
      <c r="AO663" s="148" t="s">
        <v>83</v>
      </c>
      <c r="AP663" s="148" t="s">
        <v>83</v>
      </c>
      <c r="AQ663" s="148" t="s">
        <v>83</v>
      </c>
      <c r="AR663" s="148" t="s">
        <v>83</v>
      </c>
      <c r="AS663">
        <v>0</v>
      </c>
      <c r="AT663" s="148" t="s">
        <v>83</v>
      </c>
      <c r="AU663" s="148" t="s">
        <v>83</v>
      </c>
      <c r="AV663">
        <v>0</v>
      </c>
      <c r="AW663">
        <v>0</v>
      </c>
      <c r="AX663" s="148" t="s">
        <v>83</v>
      </c>
    </row>
    <row r="664" spans="1:50" x14ac:dyDescent="0.15">
      <c r="A664">
        <v>1</v>
      </c>
      <c r="B664">
        <v>22</v>
      </c>
      <c r="C664">
        <v>4</v>
      </c>
      <c r="D664">
        <v>5</v>
      </c>
      <c r="E664">
        <v>0</v>
      </c>
      <c r="F664" s="148" t="s">
        <v>83</v>
      </c>
      <c r="G664" s="148" t="s">
        <v>83</v>
      </c>
      <c r="H664">
        <v>166</v>
      </c>
      <c r="I664">
        <v>0</v>
      </c>
      <c r="J664">
        <v>0</v>
      </c>
      <c r="K664">
        <v>0</v>
      </c>
      <c r="L664">
        <v>0</v>
      </c>
      <c r="M664" s="148" t="s">
        <v>83</v>
      </c>
      <c r="N664" s="148" t="s">
        <v>83</v>
      </c>
      <c r="O664" s="148" t="s">
        <v>83</v>
      </c>
      <c r="P664" s="148" t="s">
        <v>83</v>
      </c>
      <c r="Q664" s="148" t="s">
        <v>83</v>
      </c>
      <c r="R664" s="148" t="s">
        <v>1093</v>
      </c>
      <c r="S664" s="148" t="s">
        <v>83</v>
      </c>
      <c r="T664">
        <v>0</v>
      </c>
      <c r="U664" s="148" t="s">
        <v>83</v>
      </c>
      <c r="V664" s="148" t="s">
        <v>83</v>
      </c>
      <c r="W664" s="148" t="s">
        <v>83</v>
      </c>
      <c r="X664">
        <v>5</v>
      </c>
      <c r="Y664">
        <v>5</v>
      </c>
      <c r="Z664" s="148" t="s">
        <v>83</v>
      </c>
      <c r="AA664" s="148" t="s">
        <v>83</v>
      </c>
      <c r="AB664" s="148" t="s">
        <v>83</v>
      </c>
      <c r="AC664" s="148" t="s">
        <v>83</v>
      </c>
      <c r="AD664" s="148" t="s">
        <v>83</v>
      </c>
      <c r="AE664">
        <v>0</v>
      </c>
      <c r="AF664" s="148" t="s">
        <v>83</v>
      </c>
      <c r="AG664">
        <v>0</v>
      </c>
      <c r="AH664" s="148" t="s">
        <v>83</v>
      </c>
      <c r="AI664" s="148" t="s">
        <v>83</v>
      </c>
      <c r="AJ664" s="148" t="s">
        <v>83</v>
      </c>
      <c r="AK664" s="148" t="s">
        <v>83</v>
      </c>
      <c r="AL664" s="148" t="s">
        <v>83</v>
      </c>
      <c r="AM664" s="148" t="s">
        <v>83</v>
      </c>
      <c r="AN664" s="148" t="s">
        <v>83</v>
      </c>
      <c r="AO664" s="148" t="s">
        <v>83</v>
      </c>
      <c r="AP664" s="148" t="s">
        <v>83</v>
      </c>
      <c r="AQ664" s="148" t="s">
        <v>83</v>
      </c>
      <c r="AR664" s="148" t="s">
        <v>83</v>
      </c>
      <c r="AS664">
        <v>0</v>
      </c>
      <c r="AT664" s="148" t="s">
        <v>83</v>
      </c>
      <c r="AU664" s="148" t="s">
        <v>83</v>
      </c>
      <c r="AV664">
        <v>0</v>
      </c>
      <c r="AW664">
        <v>0</v>
      </c>
      <c r="AX664" s="148" t="s">
        <v>83</v>
      </c>
    </row>
    <row r="665" spans="1:50" x14ac:dyDescent="0.15">
      <c r="A665">
        <v>1</v>
      </c>
      <c r="B665">
        <v>22</v>
      </c>
      <c r="C665">
        <v>4</v>
      </c>
      <c r="D665">
        <v>6</v>
      </c>
      <c r="E665">
        <v>0</v>
      </c>
      <c r="F665" s="148" t="s">
        <v>83</v>
      </c>
      <c r="G665" s="148" t="s">
        <v>83</v>
      </c>
      <c r="H665">
        <v>33</v>
      </c>
      <c r="I665">
        <v>0</v>
      </c>
      <c r="J665">
        <v>0</v>
      </c>
      <c r="K665">
        <v>0</v>
      </c>
      <c r="L665">
        <v>0</v>
      </c>
      <c r="M665" s="148" t="s">
        <v>83</v>
      </c>
      <c r="N665" s="148" t="s">
        <v>83</v>
      </c>
      <c r="O665" s="148" t="s">
        <v>83</v>
      </c>
      <c r="P665" s="148" t="s">
        <v>83</v>
      </c>
      <c r="Q665" s="148" t="s">
        <v>83</v>
      </c>
      <c r="R665" s="148" t="s">
        <v>1094</v>
      </c>
      <c r="S665" s="148" t="s">
        <v>83</v>
      </c>
      <c r="T665">
        <v>0</v>
      </c>
      <c r="U665" s="148" t="s">
        <v>83</v>
      </c>
      <c r="V665" s="148" t="s">
        <v>83</v>
      </c>
      <c r="W665" s="148" t="s">
        <v>83</v>
      </c>
      <c r="X665">
        <v>5</v>
      </c>
      <c r="Y665">
        <v>5</v>
      </c>
      <c r="Z665" s="148" t="s">
        <v>83</v>
      </c>
      <c r="AA665" s="148" t="s">
        <v>83</v>
      </c>
      <c r="AB665" s="148" t="s">
        <v>83</v>
      </c>
      <c r="AC665" s="148" t="s">
        <v>83</v>
      </c>
      <c r="AD665" s="148" t="s">
        <v>83</v>
      </c>
      <c r="AE665">
        <v>0</v>
      </c>
      <c r="AF665" s="148" t="s">
        <v>83</v>
      </c>
      <c r="AG665">
        <v>0</v>
      </c>
      <c r="AH665" s="148" t="s">
        <v>83</v>
      </c>
      <c r="AI665" s="148" t="s">
        <v>83</v>
      </c>
      <c r="AJ665" s="148" t="s">
        <v>83</v>
      </c>
      <c r="AK665" s="148" t="s">
        <v>83</v>
      </c>
      <c r="AL665" s="148" t="s">
        <v>83</v>
      </c>
      <c r="AM665" s="148" t="s">
        <v>83</v>
      </c>
      <c r="AN665" s="148" t="s">
        <v>83</v>
      </c>
      <c r="AO665" s="148" t="s">
        <v>83</v>
      </c>
      <c r="AP665" s="148" t="s">
        <v>83</v>
      </c>
      <c r="AQ665" s="148" t="s">
        <v>83</v>
      </c>
      <c r="AR665" s="148" t="s">
        <v>83</v>
      </c>
      <c r="AS665">
        <v>0</v>
      </c>
      <c r="AT665" s="148" t="s">
        <v>83</v>
      </c>
      <c r="AU665" s="148" t="s">
        <v>83</v>
      </c>
      <c r="AV665">
        <v>0</v>
      </c>
      <c r="AW665">
        <v>0</v>
      </c>
      <c r="AX665" s="148" t="s">
        <v>83</v>
      </c>
    </row>
    <row r="666" spans="1:50" x14ac:dyDescent="0.15">
      <c r="A666">
        <v>1</v>
      </c>
      <c r="B666">
        <v>22</v>
      </c>
      <c r="C666">
        <v>4</v>
      </c>
      <c r="D666">
        <v>7</v>
      </c>
      <c r="E666">
        <v>0</v>
      </c>
      <c r="F666" s="148" t="s">
        <v>83</v>
      </c>
      <c r="G666" s="148" t="s">
        <v>83</v>
      </c>
      <c r="H666">
        <v>92</v>
      </c>
      <c r="I666">
        <v>0</v>
      </c>
      <c r="J666">
        <v>0</v>
      </c>
      <c r="K666">
        <v>0</v>
      </c>
      <c r="L666">
        <v>0</v>
      </c>
      <c r="M666" s="148" t="s">
        <v>83</v>
      </c>
      <c r="N666" s="148" t="s">
        <v>83</v>
      </c>
      <c r="O666" s="148" t="s">
        <v>83</v>
      </c>
      <c r="P666" s="148" t="s">
        <v>83</v>
      </c>
      <c r="Q666" s="148" t="s">
        <v>83</v>
      </c>
      <c r="R666" s="148" t="s">
        <v>1095</v>
      </c>
      <c r="S666" s="148" t="s">
        <v>83</v>
      </c>
      <c r="T666">
        <v>0</v>
      </c>
      <c r="U666" s="148" t="s">
        <v>83</v>
      </c>
      <c r="V666" s="148" t="s">
        <v>83</v>
      </c>
      <c r="W666" s="148" t="s">
        <v>83</v>
      </c>
      <c r="X666">
        <v>5</v>
      </c>
      <c r="Y666">
        <v>5</v>
      </c>
      <c r="Z666" s="148" t="s">
        <v>83</v>
      </c>
      <c r="AA666" s="148" t="s">
        <v>83</v>
      </c>
      <c r="AB666" s="148" t="s">
        <v>83</v>
      </c>
      <c r="AC666" s="148" t="s">
        <v>83</v>
      </c>
      <c r="AD666" s="148" t="s">
        <v>83</v>
      </c>
      <c r="AE666">
        <v>0</v>
      </c>
      <c r="AF666" s="148" t="s">
        <v>83</v>
      </c>
      <c r="AG666">
        <v>0</v>
      </c>
      <c r="AH666" s="148" t="s">
        <v>83</v>
      </c>
      <c r="AI666" s="148" t="s">
        <v>83</v>
      </c>
      <c r="AJ666" s="148" t="s">
        <v>83</v>
      </c>
      <c r="AK666" s="148" t="s">
        <v>83</v>
      </c>
      <c r="AL666" s="148" t="s">
        <v>83</v>
      </c>
      <c r="AM666" s="148" t="s">
        <v>83</v>
      </c>
      <c r="AN666" s="148" t="s">
        <v>83</v>
      </c>
      <c r="AO666" s="148" t="s">
        <v>83</v>
      </c>
      <c r="AP666" s="148" t="s">
        <v>83</v>
      </c>
      <c r="AQ666" s="148" t="s">
        <v>83</v>
      </c>
      <c r="AR666" s="148" t="s">
        <v>83</v>
      </c>
      <c r="AS666">
        <v>0</v>
      </c>
      <c r="AT666" s="148" t="s">
        <v>83</v>
      </c>
      <c r="AU666" s="148" t="s">
        <v>83</v>
      </c>
      <c r="AV666">
        <v>0</v>
      </c>
      <c r="AW666">
        <v>0</v>
      </c>
      <c r="AX666" s="148" t="s">
        <v>83</v>
      </c>
    </row>
    <row r="667" spans="1:50" x14ac:dyDescent="0.15">
      <c r="A667">
        <v>1</v>
      </c>
      <c r="B667">
        <v>23</v>
      </c>
      <c r="C667">
        <v>1</v>
      </c>
      <c r="D667">
        <v>1</v>
      </c>
      <c r="E667">
        <v>0</v>
      </c>
      <c r="F667" s="148" t="s">
        <v>83</v>
      </c>
      <c r="G667" s="148" t="s">
        <v>83</v>
      </c>
      <c r="H667">
        <v>0</v>
      </c>
      <c r="I667">
        <v>0</v>
      </c>
      <c r="J667">
        <v>0</v>
      </c>
      <c r="K667">
        <v>0</v>
      </c>
      <c r="L667">
        <v>0</v>
      </c>
      <c r="M667" s="148" t="s">
        <v>83</v>
      </c>
      <c r="N667" s="148" t="s">
        <v>83</v>
      </c>
      <c r="O667" s="148" t="s">
        <v>83</v>
      </c>
      <c r="P667" s="148" t="s">
        <v>83</v>
      </c>
      <c r="Q667" s="148" t="s">
        <v>83</v>
      </c>
      <c r="R667" s="148" t="s">
        <v>83</v>
      </c>
      <c r="S667" s="148" t="s">
        <v>83</v>
      </c>
      <c r="T667">
        <v>0</v>
      </c>
      <c r="U667" s="148" t="s">
        <v>83</v>
      </c>
      <c r="V667" s="148" t="s">
        <v>83</v>
      </c>
      <c r="W667" s="148" t="s">
        <v>83</v>
      </c>
      <c r="X667">
        <v>0</v>
      </c>
      <c r="Y667">
        <v>0</v>
      </c>
      <c r="Z667" s="148" t="s">
        <v>83</v>
      </c>
      <c r="AA667" s="148" t="s">
        <v>83</v>
      </c>
      <c r="AB667" s="148" t="s">
        <v>83</v>
      </c>
      <c r="AC667" s="148" t="s">
        <v>83</v>
      </c>
      <c r="AD667" s="148" t="s">
        <v>83</v>
      </c>
      <c r="AE667">
        <v>0</v>
      </c>
      <c r="AF667" s="148" t="s">
        <v>83</v>
      </c>
      <c r="AG667">
        <v>0</v>
      </c>
      <c r="AH667" s="148" t="s">
        <v>83</v>
      </c>
      <c r="AI667" s="148" t="s">
        <v>83</v>
      </c>
      <c r="AJ667" s="148" t="s">
        <v>83</v>
      </c>
      <c r="AK667" s="148" t="s">
        <v>83</v>
      </c>
      <c r="AL667" s="148" t="s">
        <v>83</v>
      </c>
      <c r="AM667" s="148" t="s">
        <v>83</v>
      </c>
      <c r="AN667" s="148" t="s">
        <v>83</v>
      </c>
      <c r="AO667" s="148" t="s">
        <v>83</v>
      </c>
      <c r="AP667" s="148" t="s">
        <v>83</v>
      </c>
      <c r="AQ667" s="148" t="s">
        <v>83</v>
      </c>
      <c r="AR667" s="148" t="s">
        <v>83</v>
      </c>
      <c r="AS667">
        <v>0</v>
      </c>
      <c r="AT667" s="148" t="s">
        <v>83</v>
      </c>
      <c r="AU667" s="148" t="s">
        <v>83</v>
      </c>
      <c r="AV667">
        <v>0</v>
      </c>
      <c r="AW667">
        <v>0</v>
      </c>
      <c r="AX667" s="148" t="s">
        <v>83</v>
      </c>
    </row>
    <row r="668" spans="1:50" x14ac:dyDescent="0.15">
      <c r="A668">
        <v>1</v>
      </c>
      <c r="B668">
        <v>23</v>
      </c>
      <c r="C668">
        <v>1</v>
      </c>
      <c r="D668">
        <v>2</v>
      </c>
      <c r="E668">
        <v>0</v>
      </c>
      <c r="F668" s="148" t="s">
        <v>83</v>
      </c>
      <c r="G668" s="148" t="s">
        <v>83</v>
      </c>
      <c r="H668">
        <v>221</v>
      </c>
      <c r="I668">
        <v>0</v>
      </c>
      <c r="J668">
        <v>0</v>
      </c>
      <c r="K668">
        <v>0</v>
      </c>
      <c r="L668">
        <v>0</v>
      </c>
      <c r="M668" s="148" t="s">
        <v>83</v>
      </c>
      <c r="N668" s="148" t="s">
        <v>83</v>
      </c>
      <c r="O668" s="148" t="s">
        <v>83</v>
      </c>
      <c r="P668" s="148" t="s">
        <v>83</v>
      </c>
      <c r="Q668" s="148" t="s">
        <v>83</v>
      </c>
      <c r="R668" s="148" t="s">
        <v>1096</v>
      </c>
      <c r="S668" s="148" t="s">
        <v>83</v>
      </c>
      <c r="T668">
        <v>0</v>
      </c>
      <c r="U668" s="148" t="s">
        <v>83</v>
      </c>
      <c r="V668" s="148" t="s">
        <v>83</v>
      </c>
      <c r="W668" s="148" t="s">
        <v>83</v>
      </c>
      <c r="X668">
        <v>1</v>
      </c>
      <c r="Y668">
        <v>1</v>
      </c>
      <c r="Z668" s="148" t="s">
        <v>83</v>
      </c>
      <c r="AA668" s="148" t="s">
        <v>83</v>
      </c>
      <c r="AB668" s="148" t="s">
        <v>83</v>
      </c>
      <c r="AC668" s="148" t="s">
        <v>83</v>
      </c>
      <c r="AD668" s="148" t="s">
        <v>83</v>
      </c>
      <c r="AE668">
        <v>0</v>
      </c>
      <c r="AF668" s="148" t="s">
        <v>83</v>
      </c>
      <c r="AG668">
        <v>0</v>
      </c>
      <c r="AH668" s="148" t="s">
        <v>83</v>
      </c>
      <c r="AI668" s="148" t="s">
        <v>83</v>
      </c>
      <c r="AJ668" s="148" t="s">
        <v>83</v>
      </c>
      <c r="AK668" s="148" t="s">
        <v>83</v>
      </c>
      <c r="AL668" s="148" t="s">
        <v>83</v>
      </c>
      <c r="AM668" s="148" t="s">
        <v>83</v>
      </c>
      <c r="AN668" s="148" t="s">
        <v>83</v>
      </c>
      <c r="AO668" s="148" t="s">
        <v>83</v>
      </c>
      <c r="AP668" s="148" t="s">
        <v>83</v>
      </c>
      <c r="AQ668" s="148" t="s">
        <v>83</v>
      </c>
      <c r="AR668" s="148" t="s">
        <v>83</v>
      </c>
      <c r="AS668">
        <v>0</v>
      </c>
      <c r="AT668" s="148" t="s">
        <v>83</v>
      </c>
      <c r="AU668" s="148" t="s">
        <v>83</v>
      </c>
      <c r="AV668">
        <v>0</v>
      </c>
      <c r="AW668">
        <v>0</v>
      </c>
      <c r="AX668" s="148" t="s">
        <v>83</v>
      </c>
    </row>
    <row r="669" spans="1:50" x14ac:dyDescent="0.15">
      <c r="A669">
        <v>1</v>
      </c>
      <c r="B669">
        <v>23</v>
      </c>
      <c r="C669">
        <v>1</v>
      </c>
      <c r="D669">
        <v>3</v>
      </c>
      <c r="E669">
        <v>0</v>
      </c>
      <c r="F669" s="148" t="s">
        <v>83</v>
      </c>
      <c r="G669" s="148" t="s">
        <v>83</v>
      </c>
      <c r="H669">
        <v>321</v>
      </c>
      <c r="I669">
        <v>0</v>
      </c>
      <c r="J669">
        <v>0</v>
      </c>
      <c r="K669">
        <v>0</v>
      </c>
      <c r="L669">
        <v>0</v>
      </c>
      <c r="M669" s="148" t="s">
        <v>83</v>
      </c>
      <c r="N669" s="148" t="s">
        <v>83</v>
      </c>
      <c r="O669" s="148" t="s">
        <v>83</v>
      </c>
      <c r="P669" s="148" t="s">
        <v>83</v>
      </c>
      <c r="Q669" s="148" t="s">
        <v>83</v>
      </c>
      <c r="R669" s="148" t="s">
        <v>1097</v>
      </c>
      <c r="S669" s="148" t="s">
        <v>83</v>
      </c>
      <c r="T669">
        <v>0</v>
      </c>
      <c r="U669" s="148" t="s">
        <v>83</v>
      </c>
      <c r="V669" s="148" t="s">
        <v>83</v>
      </c>
      <c r="W669" s="148" t="s">
        <v>83</v>
      </c>
      <c r="X669">
        <v>1</v>
      </c>
      <c r="Y669">
        <v>1</v>
      </c>
      <c r="Z669" s="148" t="s">
        <v>83</v>
      </c>
      <c r="AA669" s="148" t="s">
        <v>83</v>
      </c>
      <c r="AB669" s="148" t="s">
        <v>83</v>
      </c>
      <c r="AC669" s="148" t="s">
        <v>83</v>
      </c>
      <c r="AD669" s="148" t="s">
        <v>83</v>
      </c>
      <c r="AE669">
        <v>0</v>
      </c>
      <c r="AF669" s="148" t="s">
        <v>83</v>
      </c>
      <c r="AG669">
        <v>0</v>
      </c>
      <c r="AH669" s="148" t="s">
        <v>83</v>
      </c>
      <c r="AI669" s="148" t="s">
        <v>83</v>
      </c>
      <c r="AJ669" s="148" t="s">
        <v>83</v>
      </c>
      <c r="AK669" s="148" t="s">
        <v>83</v>
      </c>
      <c r="AL669" s="148" t="s">
        <v>83</v>
      </c>
      <c r="AM669" s="148" t="s">
        <v>83</v>
      </c>
      <c r="AN669" s="148" t="s">
        <v>83</v>
      </c>
      <c r="AO669" s="148" t="s">
        <v>83</v>
      </c>
      <c r="AP669" s="148" t="s">
        <v>83</v>
      </c>
      <c r="AQ669" s="148" t="s">
        <v>83</v>
      </c>
      <c r="AR669" s="148" t="s">
        <v>83</v>
      </c>
      <c r="AS669">
        <v>0</v>
      </c>
      <c r="AT669" s="148" t="s">
        <v>83</v>
      </c>
      <c r="AU669" s="148" t="s">
        <v>83</v>
      </c>
      <c r="AV669">
        <v>0</v>
      </c>
      <c r="AW669">
        <v>0</v>
      </c>
      <c r="AX669" s="148" t="s">
        <v>83</v>
      </c>
    </row>
    <row r="670" spans="1:50" x14ac:dyDescent="0.15">
      <c r="A670">
        <v>1</v>
      </c>
      <c r="B670">
        <v>23</v>
      </c>
      <c r="C670">
        <v>1</v>
      </c>
      <c r="D670">
        <v>4</v>
      </c>
      <c r="E670">
        <v>0</v>
      </c>
      <c r="F670" s="148" t="s">
        <v>83</v>
      </c>
      <c r="G670" s="148" t="s">
        <v>83</v>
      </c>
      <c r="H670">
        <v>268</v>
      </c>
      <c r="I670">
        <v>0</v>
      </c>
      <c r="J670">
        <v>0</v>
      </c>
      <c r="K670">
        <v>0</v>
      </c>
      <c r="L670">
        <v>0</v>
      </c>
      <c r="M670" s="148" t="s">
        <v>83</v>
      </c>
      <c r="N670" s="148" t="s">
        <v>83</v>
      </c>
      <c r="O670" s="148" t="s">
        <v>83</v>
      </c>
      <c r="P670" s="148" t="s">
        <v>83</v>
      </c>
      <c r="Q670" s="148" t="s">
        <v>83</v>
      </c>
      <c r="R670" s="148" t="s">
        <v>527</v>
      </c>
      <c r="S670" s="148" t="s">
        <v>83</v>
      </c>
      <c r="T670">
        <v>0</v>
      </c>
      <c r="U670" s="148" t="s">
        <v>83</v>
      </c>
      <c r="V670" s="148" t="s">
        <v>83</v>
      </c>
      <c r="W670" s="148" t="s">
        <v>83</v>
      </c>
      <c r="X670">
        <v>1</v>
      </c>
      <c r="Y670">
        <v>1</v>
      </c>
      <c r="Z670" s="148" t="s">
        <v>83</v>
      </c>
      <c r="AA670" s="148" t="s">
        <v>83</v>
      </c>
      <c r="AB670" s="148" t="s">
        <v>83</v>
      </c>
      <c r="AC670" s="148" t="s">
        <v>83</v>
      </c>
      <c r="AD670" s="148" t="s">
        <v>83</v>
      </c>
      <c r="AE670">
        <v>0</v>
      </c>
      <c r="AF670" s="148" t="s">
        <v>83</v>
      </c>
      <c r="AG670">
        <v>0</v>
      </c>
      <c r="AH670" s="148" t="s">
        <v>83</v>
      </c>
      <c r="AI670" s="148" t="s">
        <v>83</v>
      </c>
      <c r="AJ670" s="148" t="s">
        <v>83</v>
      </c>
      <c r="AK670" s="148" t="s">
        <v>83</v>
      </c>
      <c r="AL670" s="148" t="s">
        <v>83</v>
      </c>
      <c r="AM670" s="148" t="s">
        <v>83</v>
      </c>
      <c r="AN670" s="148" t="s">
        <v>83</v>
      </c>
      <c r="AO670" s="148" t="s">
        <v>83</v>
      </c>
      <c r="AP670" s="148" t="s">
        <v>83</v>
      </c>
      <c r="AQ670" s="148" t="s">
        <v>83</v>
      </c>
      <c r="AR670" s="148" t="s">
        <v>83</v>
      </c>
      <c r="AS670">
        <v>0</v>
      </c>
      <c r="AT670" s="148" t="s">
        <v>83</v>
      </c>
      <c r="AU670" s="148" t="s">
        <v>83</v>
      </c>
      <c r="AV670">
        <v>0</v>
      </c>
      <c r="AW670">
        <v>0</v>
      </c>
      <c r="AX670" s="148" t="s">
        <v>83</v>
      </c>
    </row>
    <row r="671" spans="1:50" x14ac:dyDescent="0.15">
      <c r="A671">
        <v>1</v>
      </c>
      <c r="B671">
        <v>23</v>
      </c>
      <c r="C671">
        <v>1</v>
      </c>
      <c r="D671">
        <v>5</v>
      </c>
      <c r="E671">
        <v>0</v>
      </c>
      <c r="F671" s="148" t="s">
        <v>83</v>
      </c>
      <c r="G671" s="148" t="s">
        <v>83</v>
      </c>
      <c r="H671">
        <v>152</v>
      </c>
      <c r="I671">
        <v>0</v>
      </c>
      <c r="J671">
        <v>0</v>
      </c>
      <c r="K671">
        <v>0</v>
      </c>
      <c r="L671">
        <v>0</v>
      </c>
      <c r="M671" s="148" t="s">
        <v>83</v>
      </c>
      <c r="N671" s="148" t="s">
        <v>83</v>
      </c>
      <c r="O671" s="148" t="s">
        <v>83</v>
      </c>
      <c r="P671" s="148" t="s">
        <v>83</v>
      </c>
      <c r="Q671" s="148" t="s">
        <v>83</v>
      </c>
      <c r="R671" s="148" t="s">
        <v>1098</v>
      </c>
      <c r="S671" s="148" t="s">
        <v>83</v>
      </c>
      <c r="T671">
        <v>0</v>
      </c>
      <c r="U671" s="148" t="s">
        <v>83</v>
      </c>
      <c r="V671" s="148" t="s">
        <v>83</v>
      </c>
      <c r="W671" s="148" t="s">
        <v>83</v>
      </c>
      <c r="X671">
        <v>1</v>
      </c>
      <c r="Y671">
        <v>1</v>
      </c>
      <c r="Z671" s="148" t="s">
        <v>83</v>
      </c>
      <c r="AA671" s="148" t="s">
        <v>83</v>
      </c>
      <c r="AB671" s="148" t="s">
        <v>83</v>
      </c>
      <c r="AC671" s="148" t="s">
        <v>83</v>
      </c>
      <c r="AD671" s="148" t="s">
        <v>83</v>
      </c>
      <c r="AE671">
        <v>0</v>
      </c>
      <c r="AF671" s="148" t="s">
        <v>83</v>
      </c>
      <c r="AG671">
        <v>0</v>
      </c>
      <c r="AH671" s="148" t="s">
        <v>83</v>
      </c>
      <c r="AI671" s="148" t="s">
        <v>83</v>
      </c>
      <c r="AJ671" s="148" t="s">
        <v>83</v>
      </c>
      <c r="AK671" s="148" t="s">
        <v>83</v>
      </c>
      <c r="AL671" s="148" t="s">
        <v>83</v>
      </c>
      <c r="AM671" s="148" t="s">
        <v>83</v>
      </c>
      <c r="AN671" s="148" t="s">
        <v>83</v>
      </c>
      <c r="AO671" s="148" t="s">
        <v>83</v>
      </c>
      <c r="AP671" s="148" t="s">
        <v>83</v>
      </c>
      <c r="AQ671" s="148" t="s">
        <v>83</v>
      </c>
      <c r="AR671" s="148" t="s">
        <v>83</v>
      </c>
      <c r="AS671">
        <v>0</v>
      </c>
      <c r="AT671" s="148" t="s">
        <v>83</v>
      </c>
      <c r="AU671" s="148" t="s">
        <v>83</v>
      </c>
      <c r="AV671">
        <v>0</v>
      </c>
      <c r="AW671">
        <v>0</v>
      </c>
      <c r="AX671" s="148" t="s">
        <v>83</v>
      </c>
    </row>
    <row r="672" spans="1:50" x14ac:dyDescent="0.15">
      <c r="A672">
        <v>1</v>
      </c>
      <c r="B672">
        <v>23</v>
      </c>
      <c r="C672">
        <v>1</v>
      </c>
      <c r="D672">
        <v>6</v>
      </c>
      <c r="E672">
        <v>0</v>
      </c>
      <c r="F672" s="148" t="s">
        <v>83</v>
      </c>
      <c r="G672" s="148" t="s">
        <v>83</v>
      </c>
      <c r="H672">
        <v>49</v>
      </c>
      <c r="I672">
        <v>0</v>
      </c>
      <c r="J672">
        <v>0</v>
      </c>
      <c r="K672">
        <v>0</v>
      </c>
      <c r="L672">
        <v>0</v>
      </c>
      <c r="M672" s="148" t="s">
        <v>83</v>
      </c>
      <c r="N672" s="148" t="s">
        <v>83</v>
      </c>
      <c r="O672" s="148" t="s">
        <v>83</v>
      </c>
      <c r="P672" s="148" t="s">
        <v>83</v>
      </c>
      <c r="Q672" s="148" t="s">
        <v>83</v>
      </c>
      <c r="R672" s="148" t="s">
        <v>1099</v>
      </c>
      <c r="S672" s="148" t="s">
        <v>83</v>
      </c>
      <c r="T672">
        <v>0</v>
      </c>
      <c r="U672" s="148" t="s">
        <v>83</v>
      </c>
      <c r="V672" s="148" t="s">
        <v>83</v>
      </c>
      <c r="W672" s="148" t="s">
        <v>83</v>
      </c>
      <c r="X672">
        <v>1</v>
      </c>
      <c r="Y672">
        <v>1</v>
      </c>
      <c r="Z672" s="148" t="s">
        <v>83</v>
      </c>
      <c r="AA672" s="148" t="s">
        <v>83</v>
      </c>
      <c r="AB672" s="148" t="s">
        <v>83</v>
      </c>
      <c r="AC672" s="148" t="s">
        <v>83</v>
      </c>
      <c r="AD672" s="148" t="s">
        <v>83</v>
      </c>
      <c r="AE672">
        <v>0</v>
      </c>
      <c r="AF672" s="148" t="s">
        <v>83</v>
      </c>
      <c r="AG672">
        <v>0</v>
      </c>
      <c r="AH672" s="148" t="s">
        <v>83</v>
      </c>
      <c r="AI672" s="148" t="s">
        <v>83</v>
      </c>
      <c r="AJ672" s="148" t="s">
        <v>83</v>
      </c>
      <c r="AK672" s="148" t="s">
        <v>83</v>
      </c>
      <c r="AL672" s="148" t="s">
        <v>83</v>
      </c>
      <c r="AM672" s="148" t="s">
        <v>83</v>
      </c>
      <c r="AN672" s="148" t="s">
        <v>83</v>
      </c>
      <c r="AO672" s="148" t="s">
        <v>83</v>
      </c>
      <c r="AP672" s="148" t="s">
        <v>83</v>
      </c>
      <c r="AQ672" s="148" t="s">
        <v>83</v>
      </c>
      <c r="AR672" s="148" t="s">
        <v>83</v>
      </c>
      <c r="AS672">
        <v>0</v>
      </c>
      <c r="AT672" s="148" t="s">
        <v>83</v>
      </c>
      <c r="AU672" s="148" t="s">
        <v>83</v>
      </c>
      <c r="AV672">
        <v>0</v>
      </c>
      <c r="AW672">
        <v>0</v>
      </c>
      <c r="AX672" s="148" t="s">
        <v>83</v>
      </c>
    </row>
    <row r="673" spans="1:50" x14ac:dyDescent="0.15">
      <c r="A673">
        <v>1</v>
      </c>
      <c r="B673">
        <v>23</v>
      </c>
      <c r="C673">
        <v>1</v>
      </c>
      <c r="D673">
        <v>7</v>
      </c>
      <c r="E673">
        <v>0</v>
      </c>
      <c r="F673" s="148" t="s">
        <v>83</v>
      </c>
      <c r="G673" s="148" t="s">
        <v>83</v>
      </c>
      <c r="H673">
        <v>0</v>
      </c>
      <c r="I673">
        <v>0</v>
      </c>
      <c r="J673">
        <v>0</v>
      </c>
      <c r="K673">
        <v>0</v>
      </c>
      <c r="L673">
        <v>0</v>
      </c>
      <c r="M673" s="148" t="s">
        <v>83</v>
      </c>
      <c r="N673" s="148" t="s">
        <v>83</v>
      </c>
      <c r="O673" s="148" t="s">
        <v>83</v>
      </c>
      <c r="P673" s="148" t="s">
        <v>83</v>
      </c>
      <c r="Q673" s="148" t="s">
        <v>83</v>
      </c>
      <c r="R673" s="148" t="s">
        <v>83</v>
      </c>
      <c r="S673" s="148" t="s">
        <v>83</v>
      </c>
      <c r="T673">
        <v>0</v>
      </c>
      <c r="U673" s="148" t="s">
        <v>83</v>
      </c>
      <c r="V673" s="148" t="s">
        <v>83</v>
      </c>
      <c r="W673" s="148" t="s">
        <v>83</v>
      </c>
      <c r="X673">
        <v>0</v>
      </c>
      <c r="Y673">
        <v>0</v>
      </c>
      <c r="Z673" s="148" t="s">
        <v>83</v>
      </c>
      <c r="AA673" s="148" t="s">
        <v>83</v>
      </c>
      <c r="AB673" s="148" t="s">
        <v>83</v>
      </c>
      <c r="AC673" s="148" t="s">
        <v>83</v>
      </c>
      <c r="AD673" s="148" t="s">
        <v>83</v>
      </c>
      <c r="AE673">
        <v>0</v>
      </c>
      <c r="AF673" s="148" t="s">
        <v>83</v>
      </c>
      <c r="AG673">
        <v>0</v>
      </c>
      <c r="AH673" s="148" t="s">
        <v>83</v>
      </c>
      <c r="AI673" s="148" t="s">
        <v>83</v>
      </c>
      <c r="AJ673" s="148" t="s">
        <v>83</v>
      </c>
      <c r="AK673" s="148" t="s">
        <v>83</v>
      </c>
      <c r="AL673" s="148" t="s">
        <v>83</v>
      </c>
      <c r="AM673" s="148" t="s">
        <v>83</v>
      </c>
      <c r="AN673" s="148" t="s">
        <v>83</v>
      </c>
      <c r="AO673" s="148" t="s">
        <v>83</v>
      </c>
      <c r="AP673" s="148" t="s">
        <v>83</v>
      </c>
      <c r="AQ673" s="148" t="s">
        <v>83</v>
      </c>
      <c r="AR673" s="148" t="s">
        <v>83</v>
      </c>
      <c r="AS673">
        <v>0</v>
      </c>
      <c r="AT673" s="148" t="s">
        <v>83</v>
      </c>
      <c r="AU673" s="148" t="s">
        <v>83</v>
      </c>
      <c r="AV673">
        <v>0</v>
      </c>
      <c r="AW673">
        <v>0</v>
      </c>
      <c r="AX673" s="148" t="s">
        <v>83</v>
      </c>
    </row>
    <row r="674" spans="1:50" x14ac:dyDescent="0.15">
      <c r="A674">
        <v>1</v>
      </c>
      <c r="B674">
        <v>23</v>
      </c>
      <c r="C674">
        <v>2</v>
      </c>
      <c r="D674">
        <v>1</v>
      </c>
      <c r="E674">
        <v>0</v>
      </c>
      <c r="F674" s="148" t="s">
        <v>83</v>
      </c>
      <c r="G674" s="148" t="s">
        <v>83</v>
      </c>
      <c r="H674">
        <v>66</v>
      </c>
      <c r="I674">
        <v>0</v>
      </c>
      <c r="J674">
        <v>0</v>
      </c>
      <c r="K674">
        <v>0</v>
      </c>
      <c r="L674">
        <v>0</v>
      </c>
      <c r="M674" s="148" t="s">
        <v>83</v>
      </c>
      <c r="N674" s="148" t="s">
        <v>83</v>
      </c>
      <c r="O674" s="148" t="s">
        <v>83</v>
      </c>
      <c r="P674" s="148" t="s">
        <v>83</v>
      </c>
      <c r="Q674" s="148" t="s">
        <v>83</v>
      </c>
      <c r="R674" s="148" t="s">
        <v>1100</v>
      </c>
      <c r="S674" s="148" t="s">
        <v>83</v>
      </c>
      <c r="T674">
        <v>0</v>
      </c>
      <c r="U674" s="148" t="s">
        <v>83</v>
      </c>
      <c r="V674" s="148" t="s">
        <v>83</v>
      </c>
      <c r="W674" s="148" t="s">
        <v>83</v>
      </c>
      <c r="X674">
        <v>1</v>
      </c>
      <c r="Y674">
        <v>1</v>
      </c>
      <c r="Z674" s="148" t="s">
        <v>83</v>
      </c>
      <c r="AA674" s="148" t="s">
        <v>83</v>
      </c>
      <c r="AB674" s="148" t="s">
        <v>83</v>
      </c>
      <c r="AC674" s="148" t="s">
        <v>83</v>
      </c>
      <c r="AD674" s="148" t="s">
        <v>83</v>
      </c>
      <c r="AE674">
        <v>0</v>
      </c>
      <c r="AF674" s="148" t="s">
        <v>83</v>
      </c>
      <c r="AG674">
        <v>0</v>
      </c>
      <c r="AH674" s="148" t="s">
        <v>83</v>
      </c>
      <c r="AI674" s="148" t="s">
        <v>83</v>
      </c>
      <c r="AJ674" s="148" t="s">
        <v>83</v>
      </c>
      <c r="AK674" s="148" t="s">
        <v>83</v>
      </c>
      <c r="AL674" s="148" t="s">
        <v>83</v>
      </c>
      <c r="AM674" s="148" t="s">
        <v>83</v>
      </c>
      <c r="AN674" s="148" t="s">
        <v>83</v>
      </c>
      <c r="AO674" s="148" t="s">
        <v>83</v>
      </c>
      <c r="AP674" s="148" t="s">
        <v>83</v>
      </c>
      <c r="AQ674" s="148" t="s">
        <v>83</v>
      </c>
      <c r="AR674" s="148" t="s">
        <v>83</v>
      </c>
      <c r="AS674">
        <v>0</v>
      </c>
      <c r="AT674" s="148" t="s">
        <v>83</v>
      </c>
      <c r="AU674" s="148" t="s">
        <v>83</v>
      </c>
      <c r="AV674">
        <v>0</v>
      </c>
      <c r="AW674">
        <v>0</v>
      </c>
      <c r="AX674" s="148" t="s">
        <v>83</v>
      </c>
    </row>
    <row r="675" spans="1:50" x14ac:dyDescent="0.15">
      <c r="A675">
        <v>1</v>
      </c>
      <c r="B675">
        <v>23</v>
      </c>
      <c r="C675">
        <v>2</v>
      </c>
      <c r="D675">
        <v>2</v>
      </c>
      <c r="E675">
        <v>0</v>
      </c>
      <c r="F675" s="148" t="s">
        <v>83</v>
      </c>
      <c r="G675" s="148" t="s">
        <v>83</v>
      </c>
      <c r="H675">
        <v>76</v>
      </c>
      <c r="I675">
        <v>0</v>
      </c>
      <c r="J675">
        <v>0</v>
      </c>
      <c r="K675">
        <v>0</v>
      </c>
      <c r="L675">
        <v>0</v>
      </c>
      <c r="M675" s="148" t="s">
        <v>83</v>
      </c>
      <c r="N675" s="148" t="s">
        <v>83</v>
      </c>
      <c r="O675" s="148" t="s">
        <v>83</v>
      </c>
      <c r="P675" s="148" t="s">
        <v>83</v>
      </c>
      <c r="Q675" s="148" t="s">
        <v>83</v>
      </c>
      <c r="R675" s="148" t="s">
        <v>1101</v>
      </c>
      <c r="S675" s="148" t="s">
        <v>83</v>
      </c>
      <c r="T675">
        <v>0</v>
      </c>
      <c r="U675" s="148" t="s">
        <v>83</v>
      </c>
      <c r="V675" s="148" t="s">
        <v>83</v>
      </c>
      <c r="W675" s="148" t="s">
        <v>83</v>
      </c>
      <c r="X675">
        <v>2</v>
      </c>
      <c r="Y675">
        <v>2</v>
      </c>
      <c r="Z675" s="148" t="s">
        <v>83</v>
      </c>
      <c r="AA675" s="148" t="s">
        <v>83</v>
      </c>
      <c r="AB675" s="148" t="s">
        <v>83</v>
      </c>
      <c r="AC675" s="148" t="s">
        <v>83</v>
      </c>
      <c r="AD675" s="148" t="s">
        <v>83</v>
      </c>
      <c r="AE675">
        <v>0</v>
      </c>
      <c r="AF675" s="148" t="s">
        <v>83</v>
      </c>
      <c r="AG675">
        <v>0</v>
      </c>
      <c r="AH675" s="148" t="s">
        <v>83</v>
      </c>
      <c r="AI675" s="148" t="s">
        <v>83</v>
      </c>
      <c r="AJ675" s="148" t="s">
        <v>83</v>
      </c>
      <c r="AK675" s="148" t="s">
        <v>83</v>
      </c>
      <c r="AL675" s="148" t="s">
        <v>83</v>
      </c>
      <c r="AM675" s="148" t="s">
        <v>83</v>
      </c>
      <c r="AN675" s="148" t="s">
        <v>83</v>
      </c>
      <c r="AO675" s="148" t="s">
        <v>83</v>
      </c>
      <c r="AP675" s="148" t="s">
        <v>83</v>
      </c>
      <c r="AQ675" s="148" t="s">
        <v>83</v>
      </c>
      <c r="AR675" s="148" t="s">
        <v>83</v>
      </c>
      <c r="AS675">
        <v>0</v>
      </c>
      <c r="AT675" s="148" t="s">
        <v>83</v>
      </c>
      <c r="AU675" s="148" t="s">
        <v>83</v>
      </c>
      <c r="AV675">
        <v>0</v>
      </c>
      <c r="AW675">
        <v>0</v>
      </c>
      <c r="AX675" s="148" t="s">
        <v>83</v>
      </c>
    </row>
    <row r="676" spans="1:50" x14ac:dyDescent="0.15">
      <c r="A676">
        <v>1</v>
      </c>
      <c r="B676">
        <v>23</v>
      </c>
      <c r="C676">
        <v>2</v>
      </c>
      <c r="D676">
        <v>3</v>
      </c>
      <c r="E676">
        <v>0</v>
      </c>
      <c r="F676" s="148" t="s">
        <v>83</v>
      </c>
      <c r="G676" s="148" t="s">
        <v>83</v>
      </c>
      <c r="H676">
        <v>238</v>
      </c>
      <c r="I676">
        <v>0</v>
      </c>
      <c r="J676">
        <v>0</v>
      </c>
      <c r="K676">
        <v>0</v>
      </c>
      <c r="L676">
        <v>0</v>
      </c>
      <c r="M676" s="148" t="s">
        <v>83</v>
      </c>
      <c r="N676" s="148" t="s">
        <v>83</v>
      </c>
      <c r="O676" s="148" t="s">
        <v>83</v>
      </c>
      <c r="P676" s="148" t="s">
        <v>83</v>
      </c>
      <c r="Q676" s="148" t="s">
        <v>83</v>
      </c>
      <c r="R676" s="148" t="s">
        <v>1102</v>
      </c>
      <c r="S676" s="148" t="s">
        <v>83</v>
      </c>
      <c r="T676">
        <v>0</v>
      </c>
      <c r="U676" s="148" t="s">
        <v>83</v>
      </c>
      <c r="V676" s="148" t="s">
        <v>83</v>
      </c>
      <c r="W676" s="148" t="s">
        <v>83</v>
      </c>
      <c r="X676">
        <v>2</v>
      </c>
      <c r="Y676">
        <v>2</v>
      </c>
      <c r="Z676" s="148" t="s">
        <v>83</v>
      </c>
      <c r="AA676" s="148" t="s">
        <v>83</v>
      </c>
      <c r="AB676" s="148" t="s">
        <v>83</v>
      </c>
      <c r="AC676" s="148" t="s">
        <v>83</v>
      </c>
      <c r="AD676" s="148" t="s">
        <v>83</v>
      </c>
      <c r="AE676">
        <v>0</v>
      </c>
      <c r="AF676" s="148" t="s">
        <v>83</v>
      </c>
      <c r="AG676">
        <v>0</v>
      </c>
      <c r="AH676" s="148" t="s">
        <v>83</v>
      </c>
      <c r="AI676" s="148" t="s">
        <v>83</v>
      </c>
      <c r="AJ676" s="148" t="s">
        <v>83</v>
      </c>
      <c r="AK676" s="148" t="s">
        <v>83</v>
      </c>
      <c r="AL676" s="148" t="s">
        <v>83</v>
      </c>
      <c r="AM676" s="148" t="s">
        <v>83</v>
      </c>
      <c r="AN676" s="148" t="s">
        <v>83</v>
      </c>
      <c r="AO676" s="148" t="s">
        <v>83</v>
      </c>
      <c r="AP676" s="148" t="s">
        <v>83</v>
      </c>
      <c r="AQ676" s="148" t="s">
        <v>83</v>
      </c>
      <c r="AR676" s="148" t="s">
        <v>83</v>
      </c>
      <c r="AS676">
        <v>0</v>
      </c>
      <c r="AT676" s="148" t="s">
        <v>83</v>
      </c>
      <c r="AU676" s="148" t="s">
        <v>83</v>
      </c>
      <c r="AV676">
        <v>0</v>
      </c>
      <c r="AW676">
        <v>0</v>
      </c>
      <c r="AX676" s="148" t="s">
        <v>83</v>
      </c>
    </row>
    <row r="677" spans="1:50" x14ac:dyDescent="0.15">
      <c r="A677">
        <v>1</v>
      </c>
      <c r="B677">
        <v>23</v>
      </c>
      <c r="C677">
        <v>2</v>
      </c>
      <c r="D677">
        <v>4</v>
      </c>
      <c r="E677">
        <v>0</v>
      </c>
      <c r="F677" s="148" t="s">
        <v>83</v>
      </c>
      <c r="G677" s="148" t="s">
        <v>83</v>
      </c>
      <c r="H677">
        <v>29</v>
      </c>
      <c r="I677">
        <v>0</v>
      </c>
      <c r="J677">
        <v>0</v>
      </c>
      <c r="K677">
        <v>0</v>
      </c>
      <c r="L677">
        <v>0</v>
      </c>
      <c r="M677" s="148" t="s">
        <v>83</v>
      </c>
      <c r="N677" s="148" t="s">
        <v>83</v>
      </c>
      <c r="O677" s="148" t="s">
        <v>83</v>
      </c>
      <c r="P677" s="148" t="s">
        <v>83</v>
      </c>
      <c r="Q677" s="148" t="s">
        <v>83</v>
      </c>
      <c r="R677" s="148" t="s">
        <v>1103</v>
      </c>
      <c r="S677" s="148" t="s">
        <v>83</v>
      </c>
      <c r="T677">
        <v>0</v>
      </c>
      <c r="U677" s="148" t="s">
        <v>83</v>
      </c>
      <c r="V677" s="148" t="s">
        <v>83</v>
      </c>
      <c r="W677" s="148" t="s">
        <v>83</v>
      </c>
      <c r="X677">
        <v>1</v>
      </c>
      <c r="Y677">
        <v>1</v>
      </c>
      <c r="Z677" s="148" t="s">
        <v>83</v>
      </c>
      <c r="AA677" s="148" t="s">
        <v>83</v>
      </c>
      <c r="AB677" s="148" t="s">
        <v>83</v>
      </c>
      <c r="AC677" s="148" t="s">
        <v>83</v>
      </c>
      <c r="AD677" s="148" t="s">
        <v>83</v>
      </c>
      <c r="AE677">
        <v>0</v>
      </c>
      <c r="AF677" s="148" t="s">
        <v>83</v>
      </c>
      <c r="AG677">
        <v>0</v>
      </c>
      <c r="AH677" s="148" t="s">
        <v>83</v>
      </c>
      <c r="AI677" s="148" t="s">
        <v>83</v>
      </c>
      <c r="AJ677" s="148" t="s">
        <v>83</v>
      </c>
      <c r="AK677" s="148" t="s">
        <v>83</v>
      </c>
      <c r="AL677" s="148" t="s">
        <v>83</v>
      </c>
      <c r="AM677" s="148" t="s">
        <v>83</v>
      </c>
      <c r="AN677" s="148" t="s">
        <v>83</v>
      </c>
      <c r="AO677" s="148" t="s">
        <v>83</v>
      </c>
      <c r="AP677" s="148" t="s">
        <v>83</v>
      </c>
      <c r="AQ677" s="148" t="s">
        <v>83</v>
      </c>
      <c r="AR677" s="148" t="s">
        <v>83</v>
      </c>
      <c r="AS677">
        <v>0</v>
      </c>
      <c r="AT677" s="148" t="s">
        <v>83</v>
      </c>
      <c r="AU677" s="148" t="s">
        <v>83</v>
      </c>
      <c r="AV677">
        <v>0</v>
      </c>
      <c r="AW677">
        <v>0</v>
      </c>
      <c r="AX677" s="148" t="s">
        <v>83</v>
      </c>
    </row>
    <row r="678" spans="1:50" x14ac:dyDescent="0.15">
      <c r="A678">
        <v>1</v>
      </c>
      <c r="B678">
        <v>23</v>
      </c>
      <c r="C678">
        <v>2</v>
      </c>
      <c r="D678">
        <v>5</v>
      </c>
      <c r="E678">
        <v>0</v>
      </c>
      <c r="F678" s="148" t="s">
        <v>83</v>
      </c>
      <c r="G678" s="148" t="s">
        <v>83</v>
      </c>
      <c r="H678">
        <v>74</v>
      </c>
      <c r="I678">
        <v>0</v>
      </c>
      <c r="J678">
        <v>0</v>
      </c>
      <c r="K678">
        <v>0</v>
      </c>
      <c r="L678">
        <v>0</v>
      </c>
      <c r="M678" s="148" t="s">
        <v>83</v>
      </c>
      <c r="N678" s="148" t="s">
        <v>83</v>
      </c>
      <c r="O678" s="148" t="s">
        <v>83</v>
      </c>
      <c r="P678" s="148" t="s">
        <v>83</v>
      </c>
      <c r="Q678" s="148" t="s">
        <v>83</v>
      </c>
      <c r="R678" s="148" t="s">
        <v>1104</v>
      </c>
      <c r="S678" s="148" t="s">
        <v>83</v>
      </c>
      <c r="T678">
        <v>0</v>
      </c>
      <c r="U678" s="148" t="s">
        <v>83</v>
      </c>
      <c r="V678" s="148" t="s">
        <v>83</v>
      </c>
      <c r="W678" s="148" t="s">
        <v>83</v>
      </c>
      <c r="X678">
        <v>2</v>
      </c>
      <c r="Y678">
        <v>2</v>
      </c>
      <c r="Z678" s="148" t="s">
        <v>83</v>
      </c>
      <c r="AA678" s="148" t="s">
        <v>83</v>
      </c>
      <c r="AB678" s="148" t="s">
        <v>83</v>
      </c>
      <c r="AC678" s="148" t="s">
        <v>83</v>
      </c>
      <c r="AD678" s="148" t="s">
        <v>83</v>
      </c>
      <c r="AE678">
        <v>0</v>
      </c>
      <c r="AF678" s="148" t="s">
        <v>83</v>
      </c>
      <c r="AG678">
        <v>0</v>
      </c>
      <c r="AH678" s="148" t="s">
        <v>83</v>
      </c>
      <c r="AI678" s="148" t="s">
        <v>83</v>
      </c>
      <c r="AJ678" s="148" t="s">
        <v>83</v>
      </c>
      <c r="AK678" s="148" t="s">
        <v>83</v>
      </c>
      <c r="AL678" s="148" t="s">
        <v>83</v>
      </c>
      <c r="AM678" s="148" t="s">
        <v>83</v>
      </c>
      <c r="AN678" s="148" t="s">
        <v>83</v>
      </c>
      <c r="AO678" s="148" t="s">
        <v>83</v>
      </c>
      <c r="AP678" s="148" t="s">
        <v>83</v>
      </c>
      <c r="AQ678" s="148" t="s">
        <v>83</v>
      </c>
      <c r="AR678" s="148" t="s">
        <v>83</v>
      </c>
      <c r="AS678">
        <v>0</v>
      </c>
      <c r="AT678" s="148" t="s">
        <v>83</v>
      </c>
      <c r="AU678" s="148" t="s">
        <v>83</v>
      </c>
      <c r="AV678">
        <v>0</v>
      </c>
      <c r="AW678">
        <v>0</v>
      </c>
      <c r="AX678" s="148" t="s">
        <v>83</v>
      </c>
    </row>
    <row r="679" spans="1:50" x14ac:dyDescent="0.15">
      <c r="A679">
        <v>1</v>
      </c>
      <c r="B679">
        <v>23</v>
      </c>
      <c r="C679">
        <v>2</v>
      </c>
      <c r="D679">
        <v>6</v>
      </c>
      <c r="E679">
        <v>0</v>
      </c>
      <c r="F679" s="148" t="s">
        <v>83</v>
      </c>
      <c r="G679" s="148" t="s">
        <v>83</v>
      </c>
      <c r="H679">
        <v>116</v>
      </c>
      <c r="I679">
        <v>0</v>
      </c>
      <c r="J679">
        <v>0</v>
      </c>
      <c r="K679">
        <v>0</v>
      </c>
      <c r="L679">
        <v>0</v>
      </c>
      <c r="M679" s="148" t="s">
        <v>83</v>
      </c>
      <c r="N679" s="148" t="s">
        <v>83</v>
      </c>
      <c r="O679" s="148" t="s">
        <v>83</v>
      </c>
      <c r="P679" s="148" t="s">
        <v>83</v>
      </c>
      <c r="Q679" s="148" t="s">
        <v>83</v>
      </c>
      <c r="R679" s="148" t="s">
        <v>1105</v>
      </c>
      <c r="S679" s="148" t="s">
        <v>83</v>
      </c>
      <c r="T679">
        <v>0</v>
      </c>
      <c r="U679" s="148" t="s">
        <v>83</v>
      </c>
      <c r="V679" s="148" t="s">
        <v>83</v>
      </c>
      <c r="W679" s="148" t="s">
        <v>83</v>
      </c>
      <c r="X679">
        <v>1</v>
      </c>
      <c r="Y679">
        <v>1</v>
      </c>
      <c r="Z679" s="148" t="s">
        <v>83</v>
      </c>
      <c r="AA679" s="148" t="s">
        <v>83</v>
      </c>
      <c r="AB679" s="148" t="s">
        <v>83</v>
      </c>
      <c r="AC679" s="148" t="s">
        <v>83</v>
      </c>
      <c r="AD679" s="148" t="s">
        <v>83</v>
      </c>
      <c r="AE679">
        <v>0</v>
      </c>
      <c r="AF679" s="148" t="s">
        <v>83</v>
      </c>
      <c r="AG679">
        <v>0</v>
      </c>
      <c r="AH679" s="148" t="s">
        <v>83</v>
      </c>
      <c r="AI679" s="148" t="s">
        <v>83</v>
      </c>
      <c r="AJ679" s="148" t="s">
        <v>83</v>
      </c>
      <c r="AK679" s="148" t="s">
        <v>83</v>
      </c>
      <c r="AL679" s="148" t="s">
        <v>83</v>
      </c>
      <c r="AM679" s="148" t="s">
        <v>83</v>
      </c>
      <c r="AN679" s="148" t="s">
        <v>83</v>
      </c>
      <c r="AO679" s="148" t="s">
        <v>83</v>
      </c>
      <c r="AP679" s="148" t="s">
        <v>83</v>
      </c>
      <c r="AQ679" s="148" t="s">
        <v>83</v>
      </c>
      <c r="AR679" s="148" t="s">
        <v>83</v>
      </c>
      <c r="AS679">
        <v>0</v>
      </c>
      <c r="AT679" s="148" t="s">
        <v>83</v>
      </c>
      <c r="AU679" s="148" t="s">
        <v>83</v>
      </c>
      <c r="AV679">
        <v>0</v>
      </c>
      <c r="AW679">
        <v>0</v>
      </c>
      <c r="AX679" s="148" t="s">
        <v>83</v>
      </c>
    </row>
    <row r="680" spans="1:50" x14ac:dyDescent="0.15">
      <c r="A680">
        <v>1</v>
      </c>
      <c r="B680">
        <v>23</v>
      </c>
      <c r="C680">
        <v>2</v>
      </c>
      <c r="D680">
        <v>7</v>
      </c>
      <c r="E680">
        <v>0</v>
      </c>
      <c r="F680" s="148" t="s">
        <v>83</v>
      </c>
      <c r="G680" s="148" t="s">
        <v>83</v>
      </c>
      <c r="H680">
        <v>362</v>
      </c>
      <c r="I680">
        <v>0</v>
      </c>
      <c r="J680">
        <v>0</v>
      </c>
      <c r="K680">
        <v>0</v>
      </c>
      <c r="L680">
        <v>0</v>
      </c>
      <c r="M680" s="148" t="s">
        <v>83</v>
      </c>
      <c r="N680" s="148" t="s">
        <v>83</v>
      </c>
      <c r="O680" s="148" t="s">
        <v>83</v>
      </c>
      <c r="P680" s="148" t="s">
        <v>83</v>
      </c>
      <c r="Q680" s="148" t="s">
        <v>83</v>
      </c>
      <c r="R680" s="148" t="s">
        <v>1106</v>
      </c>
      <c r="S680" s="148" t="s">
        <v>83</v>
      </c>
      <c r="T680">
        <v>0</v>
      </c>
      <c r="U680" s="148" t="s">
        <v>83</v>
      </c>
      <c r="V680" s="148" t="s">
        <v>83</v>
      </c>
      <c r="W680" s="148" t="s">
        <v>83</v>
      </c>
      <c r="X680">
        <v>3</v>
      </c>
      <c r="Y680">
        <v>3</v>
      </c>
      <c r="Z680" s="148" t="s">
        <v>83</v>
      </c>
      <c r="AA680" s="148" t="s">
        <v>83</v>
      </c>
      <c r="AB680" s="148" t="s">
        <v>83</v>
      </c>
      <c r="AC680" s="148" t="s">
        <v>83</v>
      </c>
      <c r="AD680" s="148" t="s">
        <v>83</v>
      </c>
      <c r="AE680">
        <v>0</v>
      </c>
      <c r="AF680" s="148" t="s">
        <v>83</v>
      </c>
      <c r="AG680">
        <v>0</v>
      </c>
      <c r="AH680" s="148" t="s">
        <v>83</v>
      </c>
      <c r="AI680" s="148" t="s">
        <v>83</v>
      </c>
      <c r="AJ680" s="148" t="s">
        <v>83</v>
      </c>
      <c r="AK680" s="148" t="s">
        <v>83</v>
      </c>
      <c r="AL680" s="148" t="s">
        <v>83</v>
      </c>
      <c r="AM680" s="148" t="s">
        <v>83</v>
      </c>
      <c r="AN680" s="148" t="s">
        <v>83</v>
      </c>
      <c r="AO680" s="148" t="s">
        <v>83</v>
      </c>
      <c r="AP680" s="148" t="s">
        <v>83</v>
      </c>
      <c r="AQ680" s="148" t="s">
        <v>83</v>
      </c>
      <c r="AR680" s="148" t="s">
        <v>83</v>
      </c>
      <c r="AS680">
        <v>0</v>
      </c>
      <c r="AT680" s="148" t="s">
        <v>83</v>
      </c>
      <c r="AU680" s="148" t="s">
        <v>83</v>
      </c>
      <c r="AV680">
        <v>0</v>
      </c>
      <c r="AW680">
        <v>0</v>
      </c>
      <c r="AX680" s="148" t="s">
        <v>83</v>
      </c>
    </row>
    <row r="681" spans="1:50" x14ac:dyDescent="0.15">
      <c r="A681">
        <v>1</v>
      </c>
      <c r="B681">
        <v>23</v>
      </c>
      <c r="C681">
        <v>3</v>
      </c>
      <c r="D681">
        <v>1</v>
      </c>
      <c r="E681">
        <v>0</v>
      </c>
      <c r="F681" s="148" t="s">
        <v>83</v>
      </c>
      <c r="G681" s="148" t="s">
        <v>83</v>
      </c>
      <c r="H681">
        <v>363</v>
      </c>
      <c r="I681">
        <v>0</v>
      </c>
      <c r="J681">
        <v>0</v>
      </c>
      <c r="K681">
        <v>0</v>
      </c>
      <c r="L681">
        <v>0</v>
      </c>
      <c r="M681" s="148" t="s">
        <v>83</v>
      </c>
      <c r="N681" s="148" t="s">
        <v>83</v>
      </c>
      <c r="O681" s="148" t="s">
        <v>83</v>
      </c>
      <c r="P681" s="148" t="s">
        <v>83</v>
      </c>
      <c r="Q681" s="148" t="s">
        <v>83</v>
      </c>
      <c r="R681" s="148" t="s">
        <v>1107</v>
      </c>
      <c r="S681" s="148" t="s">
        <v>83</v>
      </c>
      <c r="T681">
        <v>0</v>
      </c>
      <c r="U681" s="148" t="s">
        <v>83</v>
      </c>
      <c r="V681" s="148" t="s">
        <v>83</v>
      </c>
      <c r="W681" s="148" t="s">
        <v>83</v>
      </c>
      <c r="X681">
        <v>1</v>
      </c>
      <c r="Y681">
        <v>1</v>
      </c>
      <c r="Z681" s="148" t="s">
        <v>83</v>
      </c>
      <c r="AA681" s="148" t="s">
        <v>83</v>
      </c>
      <c r="AB681" s="148" t="s">
        <v>83</v>
      </c>
      <c r="AC681" s="148" t="s">
        <v>83</v>
      </c>
      <c r="AD681" s="148" t="s">
        <v>83</v>
      </c>
      <c r="AE681">
        <v>0</v>
      </c>
      <c r="AF681" s="148" t="s">
        <v>83</v>
      </c>
      <c r="AG681">
        <v>0</v>
      </c>
      <c r="AH681" s="148" t="s">
        <v>83</v>
      </c>
      <c r="AI681" s="148" t="s">
        <v>83</v>
      </c>
      <c r="AJ681" s="148" t="s">
        <v>83</v>
      </c>
      <c r="AK681" s="148" t="s">
        <v>83</v>
      </c>
      <c r="AL681" s="148" t="s">
        <v>83</v>
      </c>
      <c r="AM681" s="148" t="s">
        <v>83</v>
      </c>
      <c r="AN681" s="148" t="s">
        <v>83</v>
      </c>
      <c r="AO681" s="148" t="s">
        <v>83</v>
      </c>
      <c r="AP681" s="148" t="s">
        <v>83</v>
      </c>
      <c r="AQ681" s="148" t="s">
        <v>83</v>
      </c>
      <c r="AR681" s="148" t="s">
        <v>83</v>
      </c>
      <c r="AS681">
        <v>0</v>
      </c>
      <c r="AT681" s="148" t="s">
        <v>83</v>
      </c>
      <c r="AU681" s="148" t="s">
        <v>83</v>
      </c>
      <c r="AV681">
        <v>0</v>
      </c>
      <c r="AW681">
        <v>0</v>
      </c>
      <c r="AX681" s="148" t="s">
        <v>83</v>
      </c>
    </row>
    <row r="682" spans="1:50" x14ac:dyDescent="0.15">
      <c r="A682">
        <v>1</v>
      </c>
      <c r="B682">
        <v>23</v>
      </c>
      <c r="C682">
        <v>3</v>
      </c>
      <c r="D682">
        <v>2</v>
      </c>
      <c r="E682">
        <v>0</v>
      </c>
      <c r="F682" s="148" t="s">
        <v>83</v>
      </c>
      <c r="G682" s="148" t="s">
        <v>83</v>
      </c>
      <c r="H682">
        <v>212</v>
      </c>
      <c r="I682">
        <v>0</v>
      </c>
      <c r="J682">
        <v>0</v>
      </c>
      <c r="K682">
        <v>0</v>
      </c>
      <c r="L682">
        <v>0</v>
      </c>
      <c r="M682" s="148" t="s">
        <v>83</v>
      </c>
      <c r="N682" s="148" t="s">
        <v>83</v>
      </c>
      <c r="O682" s="148" t="s">
        <v>83</v>
      </c>
      <c r="P682" s="148" t="s">
        <v>83</v>
      </c>
      <c r="Q682" s="148" t="s">
        <v>83</v>
      </c>
      <c r="R682" s="148" t="s">
        <v>1108</v>
      </c>
      <c r="S682" s="148" t="s">
        <v>83</v>
      </c>
      <c r="T682">
        <v>0</v>
      </c>
      <c r="U682" s="148" t="s">
        <v>83</v>
      </c>
      <c r="V682" s="148" t="s">
        <v>83</v>
      </c>
      <c r="W682" s="148" t="s">
        <v>83</v>
      </c>
      <c r="X682">
        <v>2</v>
      </c>
      <c r="Y682">
        <v>2</v>
      </c>
      <c r="Z682" s="148" t="s">
        <v>83</v>
      </c>
      <c r="AA682" s="148" t="s">
        <v>83</v>
      </c>
      <c r="AB682" s="148" t="s">
        <v>83</v>
      </c>
      <c r="AC682" s="148" t="s">
        <v>83</v>
      </c>
      <c r="AD682" s="148" t="s">
        <v>83</v>
      </c>
      <c r="AE682">
        <v>0</v>
      </c>
      <c r="AF682" s="148" t="s">
        <v>83</v>
      </c>
      <c r="AG682">
        <v>0</v>
      </c>
      <c r="AH682" s="148" t="s">
        <v>83</v>
      </c>
      <c r="AI682" s="148" t="s">
        <v>83</v>
      </c>
      <c r="AJ682" s="148" t="s">
        <v>83</v>
      </c>
      <c r="AK682" s="148" t="s">
        <v>83</v>
      </c>
      <c r="AL682" s="148" t="s">
        <v>83</v>
      </c>
      <c r="AM682" s="148" t="s">
        <v>83</v>
      </c>
      <c r="AN682" s="148" t="s">
        <v>83</v>
      </c>
      <c r="AO682" s="148" t="s">
        <v>83</v>
      </c>
      <c r="AP682" s="148" t="s">
        <v>83</v>
      </c>
      <c r="AQ682" s="148" t="s">
        <v>83</v>
      </c>
      <c r="AR682" s="148" t="s">
        <v>83</v>
      </c>
      <c r="AS682">
        <v>0</v>
      </c>
      <c r="AT682" s="148" t="s">
        <v>83</v>
      </c>
      <c r="AU682" s="148" t="s">
        <v>83</v>
      </c>
      <c r="AV682">
        <v>0</v>
      </c>
      <c r="AW682">
        <v>0</v>
      </c>
      <c r="AX682" s="148" t="s">
        <v>83</v>
      </c>
    </row>
    <row r="683" spans="1:50" x14ac:dyDescent="0.15">
      <c r="A683">
        <v>1</v>
      </c>
      <c r="B683">
        <v>23</v>
      </c>
      <c r="C683">
        <v>3</v>
      </c>
      <c r="D683">
        <v>3</v>
      </c>
      <c r="E683">
        <v>0</v>
      </c>
      <c r="F683" s="148" t="s">
        <v>83</v>
      </c>
      <c r="G683" s="148" t="s">
        <v>83</v>
      </c>
      <c r="H683">
        <v>149</v>
      </c>
      <c r="I683">
        <v>0</v>
      </c>
      <c r="J683">
        <v>0</v>
      </c>
      <c r="K683">
        <v>0</v>
      </c>
      <c r="L683">
        <v>0</v>
      </c>
      <c r="M683" s="148" t="s">
        <v>83</v>
      </c>
      <c r="N683" s="148" t="s">
        <v>83</v>
      </c>
      <c r="O683" s="148" t="s">
        <v>83</v>
      </c>
      <c r="P683" s="148" t="s">
        <v>83</v>
      </c>
      <c r="Q683" s="148" t="s">
        <v>83</v>
      </c>
      <c r="R683" s="148" t="s">
        <v>1109</v>
      </c>
      <c r="S683" s="148" t="s">
        <v>83</v>
      </c>
      <c r="T683">
        <v>0</v>
      </c>
      <c r="U683" s="148" t="s">
        <v>83</v>
      </c>
      <c r="V683" s="148" t="s">
        <v>83</v>
      </c>
      <c r="W683" s="148" t="s">
        <v>83</v>
      </c>
      <c r="X683">
        <v>1</v>
      </c>
      <c r="Y683">
        <v>1</v>
      </c>
      <c r="Z683" s="148" t="s">
        <v>83</v>
      </c>
      <c r="AA683" s="148" t="s">
        <v>83</v>
      </c>
      <c r="AB683" s="148" t="s">
        <v>83</v>
      </c>
      <c r="AC683" s="148" t="s">
        <v>83</v>
      </c>
      <c r="AD683" s="148" t="s">
        <v>83</v>
      </c>
      <c r="AE683">
        <v>0</v>
      </c>
      <c r="AF683" s="148" t="s">
        <v>83</v>
      </c>
      <c r="AG683">
        <v>0</v>
      </c>
      <c r="AH683" s="148" t="s">
        <v>83</v>
      </c>
      <c r="AI683" s="148" t="s">
        <v>83</v>
      </c>
      <c r="AJ683" s="148" t="s">
        <v>83</v>
      </c>
      <c r="AK683" s="148" t="s">
        <v>83</v>
      </c>
      <c r="AL683" s="148" t="s">
        <v>83</v>
      </c>
      <c r="AM683" s="148" t="s">
        <v>83</v>
      </c>
      <c r="AN683" s="148" t="s">
        <v>83</v>
      </c>
      <c r="AO683" s="148" t="s">
        <v>83</v>
      </c>
      <c r="AP683" s="148" t="s">
        <v>83</v>
      </c>
      <c r="AQ683" s="148" t="s">
        <v>83</v>
      </c>
      <c r="AR683" s="148" t="s">
        <v>83</v>
      </c>
      <c r="AS683">
        <v>0</v>
      </c>
      <c r="AT683" s="148" t="s">
        <v>83</v>
      </c>
      <c r="AU683" s="148" t="s">
        <v>83</v>
      </c>
      <c r="AV683">
        <v>0</v>
      </c>
      <c r="AW683">
        <v>0</v>
      </c>
      <c r="AX683" s="148" t="s">
        <v>83</v>
      </c>
    </row>
    <row r="684" spans="1:50" x14ac:dyDescent="0.15">
      <c r="A684">
        <v>1</v>
      </c>
      <c r="B684">
        <v>23</v>
      </c>
      <c r="C684">
        <v>3</v>
      </c>
      <c r="D684">
        <v>4</v>
      </c>
      <c r="E684">
        <v>0</v>
      </c>
      <c r="F684" s="148" t="s">
        <v>83</v>
      </c>
      <c r="G684" s="148" t="s">
        <v>83</v>
      </c>
      <c r="H684">
        <v>339</v>
      </c>
      <c r="I684">
        <v>0</v>
      </c>
      <c r="J684">
        <v>0</v>
      </c>
      <c r="K684">
        <v>0</v>
      </c>
      <c r="L684">
        <v>0</v>
      </c>
      <c r="M684" s="148" t="s">
        <v>83</v>
      </c>
      <c r="N684" s="148" t="s">
        <v>83</v>
      </c>
      <c r="O684" s="148" t="s">
        <v>83</v>
      </c>
      <c r="P684" s="148" t="s">
        <v>83</v>
      </c>
      <c r="Q684" s="148" t="s">
        <v>83</v>
      </c>
      <c r="R684" s="148" t="s">
        <v>1110</v>
      </c>
      <c r="S684" s="148" t="s">
        <v>83</v>
      </c>
      <c r="T684">
        <v>0</v>
      </c>
      <c r="U684" s="148" t="s">
        <v>83</v>
      </c>
      <c r="V684" s="148" t="s">
        <v>83</v>
      </c>
      <c r="W684" s="148" t="s">
        <v>83</v>
      </c>
      <c r="X684">
        <v>3</v>
      </c>
      <c r="Y684">
        <v>3</v>
      </c>
      <c r="Z684" s="148" t="s">
        <v>83</v>
      </c>
      <c r="AA684" s="148" t="s">
        <v>83</v>
      </c>
      <c r="AB684" s="148" t="s">
        <v>83</v>
      </c>
      <c r="AC684" s="148" t="s">
        <v>83</v>
      </c>
      <c r="AD684" s="148" t="s">
        <v>83</v>
      </c>
      <c r="AE684">
        <v>0</v>
      </c>
      <c r="AF684" s="148" t="s">
        <v>83</v>
      </c>
      <c r="AG684">
        <v>0</v>
      </c>
      <c r="AH684" s="148" t="s">
        <v>83</v>
      </c>
      <c r="AI684" s="148" t="s">
        <v>83</v>
      </c>
      <c r="AJ684" s="148" t="s">
        <v>83</v>
      </c>
      <c r="AK684" s="148" t="s">
        <v>83</v>
      </c>
      <c r="AL684" s="148" t="s">
        <v>83</v>
      </c>
      <c r="AM684" s="148" t="s">
        <v>83</v>
      </c>
      <c r="AN684" s="148" t="s">
        <v>83</v>
      </c>
      <c r="AO684" s="148" t="s">
        <v>83</v>
      </c>
      <c r="AP684" s="148" t="s">
        <v>83</v>
      </c>
      <c r="AQ684" s="148" t="s">
        <v>83</v>
      </c>
      <c r="AR684" s="148" t="s">
        <v>83</v>
      </c>
      <c r="AS684">
        <v>0</v>
      </c>
      <c r="AT684" s="148" t="s">
        <v>83</v>
      </c>
      <c r="AU684" s="148" t="s">
        <v>83</v>
      </c>
      <c r="AV684">
        <v>0</v>
      </c>
      <c r="AW684">
        <v>0</v>
      </c>
      <c r="AX684" s="148" t="s">
        <v>83</v>
      </c>
    </row>
    <row r="685" spans="1:50" x14ac:dyDescent="0.15">
      <c r="A685">
        <v>1</v>
      </c>
      <c r="B685">
        <v>23</v>
      </c>
      <c r="C685">
        <v>3</v>
      </c>
      <c r="D685">
        <v>5</v>
      </c>
      <c r="E685">
        <v>0</v>
      </c>
      <c r="F685" s="148" t="s">
        <v>83</v>
      </c>
      <c r="G685" s="148" t="s">
        <v>83</v>
      </c>
      <c r="H685">
        <v>312</v>
      </c>
      <c r="I685">
        <v>0</v>
      </c>
      <c r="J685">
        <v>0</v>
      </c>
      <c r="K685">
        <v>0</v>
      </c>
      <c r="L685">
        <v>0</v>
      </c>
      <c r="M685" s="148" t="s">
        <v>83</v>
      </c>
      <c r="N685" s="148" t="s">
        <v>83</v>
      </c>
      <c r="O685" s="148" t="s">
        <v>83</v>
      </c>
      <c r="P685" s="148" t="s">
        <v>83</v>
      </c>
      <c r="Q685" s="148" t="s">
        <v>83</v>
      </c>
      <c r="R685" s="148" t="s">
        <v>1111</v>
      </c>
      <c r="S685" s="148" t="s">
        <v>83</v>
      </c>
      <c r="T685">
        <v>0</v>
      </c>
      <c r="U685" s="148" t="s">
        <v>83</v>
      </c>
      <c r="V685" s="148" t="s">
        <v>83</v>
      </c>
      <c r="W685" s="148" t="s">
        <v>83</v>
      </c>
      <c r="X685">
        <v>4</v>
      </c>
      <c r="Y685">
        <v>4</v>
      </c>
      <c r="Z685" s="148" t="s">
        <v>83</v>
      </c>
      <c r="AA685" s="148" t="s">
        <v>83</v>
      </c>
      <c r="AB685" s="148" t="s">
        <v>83</v>
      </c>
      <c r="AC685" s="148" t="s">
        <v>83</v>
      </c>
      <c r="AD685" s="148" t="s">
        <v>83</v>
      </c>
      <c r="AE685">
        <v>0</v>
      </c>
      <c r="AF685" s="148" t="s">
        <v>83</v>
      </c>
      <c r="AG685">
        <v>0</v>
      </c>
      <c r="AH685" s="148" t="s">
        <v>83</v>
      </c>
      <c r="AI685" s="148" t="s">
        <v>83</v>
      </c>
      <c r="AJ685" s="148" t="s">
        <v>83</v>
      </c>
      <c r="AK685" s="148" t="s">
        <v>83</v>
      </c>
      <c r="AL685" s="148" t="s">
        <v>83</v>
      </c>
      <c r="AM685" s="148" t="s">
        <v>83</v>
      </c>
      <c r="AN685" s="148" t="s">
        <v>83</v>
      </c>
      <c r="AO685" s="148" t="s">
        <v>83</v>
      </c>
      <c r="AP685" s="148" t="s">
        <v>83</v>
      </c>
      <c r="AQ685" s="148" t="s">
        <v>83</v>
      </c>
      <c r="AR685" s="148" t="s">
        <v>83</v>
      </c>
      <c r="AS685">
        <v>0</v>
      </c>
      <c r="AT685" s="148" t="s">
        <v>83</v>
      </c>
      <c r="AU685" s="148" t="s">
        <v>83</v>
      </c>
      <c r="AV685">
        <v>0</v>
      </c>
      <c r="AW685">
        <v>0</v>
      </c>
      <c r="AX685" s="148" t="s">
        <v>83</v>
      </c>
    </row>
    <row r="686" spans="1:50" x14ac:dyDescent="0.15">
      <c r="A686">
        <v>1</v>
      </c>
      <c r="B686">
        <v>23</v>
      </c>
      <c r="C686">
        <v>3</v>
      </c>
      <c r="D686">
        <v>6</v>
      </c>
      <c r="E686">
        <v>0</v>
      </c>
      <c r="F686" s="148" t="s">
        <v>83</v>
      </c>
      <c r="G686" s="148" t="s">
        <v>83</v>
      </c>
      <c r="H686">
        <v>266</v>
      </c>
      <c r="I686">
        <v>0</v>
      </c>
      <c r="J686">
        <v>0</v>
      </c>
      <c r="K686">
        <v>0</v>
      </c>
      <c r="L686">
        <v>0</v>
      </c>
      <c r="M686" s="148" t="s">
        <v>83</v>
      </c>
      <c r="N686" s="148" t="s">
        <v>83</v>
      </c>
      <c r="O686" s="148" t="s">
        <v>83</v>
      </c>
      <c r="P686" s="148" t="s">
        <v>83</v>
      </c>
      <c r="Q686" s="148" t="s">
        <v>83</v>
      </c>
      <c r="R686" s="148" t="s">
        <v>1112</v>
      </c>
      <c r="S686" s="148" t="s">
        <v>83</v>
      </c>
      <c r="T686">
        <v>0</v>
      </c>
      <c r="U686" s="148" t="s">
        <v>83</v>
      </c>
      <c r="V686" s="148" t="s">
        <v>83</v>
      </c>
      <c r="W686" s="148" t="s">
        <v>83</v>
      </c>
      <c r="X686">
        <v>3</v>
      </c>
      <c r="Y686">
        <v>3</v>
      </c>
      <c r="Z686" s="148" t="s">
        <v>83</v>
      </c>
      <c r="AA686" s="148" t="s">
        <v>83</v>
      </c>
      <c r="AB686" s="148" t="s">
        <v>83</v>
      </c>
      <c r="AC686" s="148" t="s">
        <v>83</v>
      </c>
      <c r="AD686" s="148" t="s">
        <v>83</v>
      </c>
      <c r="AE686">
        <v>0</v>
      </c>
      <c r="AF686" s="148" t="s">
        <v>83</v>
      </c>
      <c r="AG686">
        <v>0</v>
      </c>
      <c r="AH686" s="148" t="s">
        <v>83</v>
      </c>
      <c r="AI686" s="148" t="s">
        <v>83</v>
      </c>
      <c r="AJ686" s="148" t="s">
        <v>83</v>
      </c>
      <c r="AK686" s="148" t="s">
        <v>83</v>
      </c>
      <c r="AL686" s="148" t="s">
        <v>83</v>
      </c>
      <c r="AM686" s="148" t="s">
        <v>83</v>
      </c>
      <c r="AN686" s="148" t="s">
        <v>83</v>
      </c>
      <c r="AO686" s="148" t="s">
        <v>83</v>
      </c>
      <c r="AP686" s="148" t="s">
        <v>83</v>
      </c>
      <c r="AQ686" s="148" t="s">
        <v>83</v>
      </c>
      <c r="AR686" s="148" t="s">
        <v>83</v>
      </c>
      <c r="AS686">
        <v>0</v>
      </c>
      <c r="AT686" s="148" t="s">
        <v>83</v>
      </c>
      <c r="AU686" s="148" t="s">
        <v>83</v>
      </c>
      <c r="AV686">
        <v>0</v>
      </c>
      <c r="AW686">
        <v>0</v>
      </c>
      <c r="AX686" s="148" t="s">
        <v>83</v>
      </c>
    </row>
    <row r="687" spans="1:50" x14ac:dyDescent="0.15">
      <c r="A687">
        <v>1</v>
      </c>
      <c r="B687">
        <v>23</v>
      </c>
      <c r="C687">
        <v>3</v>
      </c>
      <c r="D687">
        <v>7</v>
      </c>
      <c r="E687">
        <v>0</v>
      </c>
      <c r="F687" s="148" t="s">
        <v>83</v>
      </c>
      <c r="G687" s="148" t="s">
        <v>83</v>
      </c>
      <c r="H687">
        <v>320</v>
      </c>
      <c r="I687">
        <v>0</v>
      </c>
      <c r="J687">
        <v>0</v>
      </c>
      <c r="K687">
        <v>0</v>
      </c>
      <c r="L687">
        <v>0</v>
      </c>
      <c r="M687" s="148" t="s">
        <v>83</v>
      </c>
      <c r="N687" s="148" t="s">
        <v>83</v>
      </c>
      <c r="O687" s="148" t="s">
        <v>83</v>
      </c>
      <c r="P687" s="148" t="s">
        <v>83</v>
      </c>
      <c r="Q687" s="148" t="s">
        <v>83</v>
      </c>
      <c r="R687" s="148" t="s">
        <v>1113</v>
      </c>
      <c r="S687" s="148" t="s">
        <v>83</v>
      </c>
      <c r="T687">
        <v>0</v>
      </c>
      <c r="U687" s="148" t="s">
        <v>83</v>
      </c>
      <c r="V687" s="148" t="s">
        <v>83</v>
      </c>
      <c r="W687" s="148" t="s">
        <v>83</v>
      </c>
      <c r="X687">
        <v>1</v>
      </c>
      <c r="Y687">
        <v>1</v>
      </c>
      <c r="Z687" s="148" t="s">
        <v>83</v>
      </c>
      <c r="AA687" s="148" t="s">
        <v>83</v>
      </c>
      <c r="AB687" s="148" t="s">
        <v>83</v>
      </c>
      <c r="AC687" s="148" t="s">
        <v>83</v>
      </c>
      <c r="AD687" s="148" t="s">
        <v>83</v>
      </c>
      <c r="AE687">
        <v>0</v>
      </c>
      <c r="AF687" s="148" t="s">
        <v>83</v>
      </c>
      <c r="AG687">
        <v>0</v>
      </c>
      <c r="AH687" s="148" t="s">
        <v>83</v>
      </c>
      <c r="AI687" s="148" t="s">
        <v>83</v>
      </c>
      <c r="AJ687" s="148" t="s">
        <v>83</v>
      </c>
      <c r="AK687" s="148" t="s">
        <v>83</v>
      </c>
      <c r="AL687" s="148" t="s">
        <v>83</v>
      </c>
      <c r="AM687" s="148" t="s">
        <v>83</v>
      </c>
      <c r="AN687" s="148" t="s">
        <v>83</v>
      </c>
      <c r="AO687" s="148" t="s">
        <v>83</v>
      </c>
      <c r="AP687" s="148" t="s">
        <v>83</v>
      </c>
      <c r="AQ687" s="148" t="s">
        <v>83</v>
      </c>
      <c r="AR687" s="148" t="s">
        <v>83</v>
      </c>
      <c r="AS687">
        <v>0</v>
      </c>
      <c r="AT687" s="148" t="s">
        <v>83</v>
      </c>
      <c r="AU687" s="148" t="s">
        <v>83</v>
      </c>
      <c r="AV687">
        <v>0</v>
      </c>
      <c r="AW687">
        <v>0</v>
      </c>
      <c r="AX687" s="148" t="s">
        <v>83</v>
      </c>
    </row>
    <row r="688" spans="1:50" x14ac:dyDescent="0.15">
      <c r="A688">
        <v>1</v>
      </c>
      <c r="B688">
        <v>23</v>
      </c>
      <c r="C688">
        <v>4</v>
      </c>
      <c r="D688">
        <v>1</v>
      </c>
      <c r="E688">
        <v>0</v>
      </c>
      <c r="F688" s="148" t="s">
        <v>83</v>
      </c>
      <c r="G688" s="148" t="s">
        <v>83</v>
      </c>
      <c r="H688">
        <v>306</v>
      </c>
      <c r="I688">
        <v>0</v>
      </c>
      <c r="J688">
        <v>0</v>
      </c>
      <c r="K688">
        <v>0</v>
      </c>
      <c r="L688">
        <v>0</v>
      </c>
      <c r="M688" s="148" t="s">
        <v>83</v>
      </c>
      <c r="N688" s="148" t="s">
        <v>83</v>
      </c>
      <c r="O688" s="148" t="s">
        <v>83</v>
      </c>
      <c r="P688" s="148" t="s">
        <v>83</v>
      </c>
      <c r="Q688" s="148" t="s">
        <v>83</v>
      </c>
      <c r="R688" s="148" t="s">
        <v>1114</v>
      </c>
      <c r="S688" s="148" t="s">
        <v>83</v>
      </c>
      <c r="T688">
        <v>0</v>
      </c>
      <c r="U688" s="148" t="s">
        <v>83</v>
      </c>
      <c r="V688" s="148" t="s">
        <v>83</v>
      </c>
      <c r="W688" s="148" t="s">
        <v>83</v>
      </c>
      <c r="X688">
        <v>1</v>
      </c>
      <c r="Y688">
        <v>1</v>
      </c>
      <c r="Z688" s="148" t="s">
        <v>83</v>
      </c>
      <c r="AA688" s="148" t="s">
        <v>83</v>
      </c>
      <c r="AB688" s="148" t="s">
        <v>83</v>
      </c>
      <c r="AC688" s="148" t="s">
        <v>83</v>
      </c>
      <c r="AD688" s="148" t="s">
        <v>83</v>
      </c>
      <c r="AE688">
        <v>0</v>
      </c>
      <c r="AF688" s="148" t="s">
        <v>83</v>
      </c>
      <c r="AG688">
        <v>0</v>
      </c>
      <c r="AH688" s="148" t="s">
        <v>83</v>
      </c>
      <c r="AI688" s="148" t="s">
        <v>83</v>
      </c>
      <c r="AJ688" s="148" t="s">
        <v>83</v>
      </c>
      <c r="AK688" s="148" t="s">
        <v>83</v>
      </c>
      <c r="AL688" s="148" t="s">
        <v>83</v>
      </c>
      <c r="AM688" s="148" t="s">
        <v>83</v>
      </c>
      <c r="AN688" s="148" t="s">
        <v>83</v>
      </c>
      <c r="AO688" s="148" t="s">
        <v>83</v>
      </c>
      <c r="AP688" s="148" t="s">
        <v>83</v>
      </c>
      <c r="AQ688" s="148" t="s">
        <v>83</v>
      </c>
      <c r="AR688" s="148" t="s">
        <v>83</v>
      </c>
      <c r="AS688">
        <v>0</v>
      </c>
      <c r="AT688" s="148" t="s">
        <v>83</v>
      </c>
      <c r="AU688" s="148" t="s">
        <v>83</v>
      </c>
      <c r="AV688">
        <v>0</v>
      </c>
      <c r="AW688">
        <v>0</v>
      </c>
      <c r="AX688" s="148" t="s">
        <v>83</v>
      </c>
    </row>
    <row r="689" spans="1:50" x14ac:dyDescent="0.15">
      <c r="A689">
        <v>1</v>
      </c>
      <c r="B689">
        <v>23</v>
      </c>
      <c r="C689">
        <v>4</v>
      </c>
      <c r="D689">
        <v>2</v>
      </c>
      <c r="E689">
        <v>0</v>
      </c>
      <c r="F689" s="148" t="s">
        <v>83</v>
      </c>
      <c r="G689" s="148" t="s">
        <v>83</v>
      </c>
      <c r="H689">
        <v>45</v>
      </c>
      <c r="I689">
        <v>0</v>
      </c>
      <c r="J689">
        <v>0</v>
      </c>
      <c r="K689">
        <v>0</v>
      </c>
      <c r="L689">
        <v>0</v>
      </c>
      <c r="M689" s="148" t="s">
        <v>83</v>
      </c>
      <c r="N689" s="148" t="s">
        <v>83</v>
      </c>
      <c r="O689" s="148" t="s">
        <v>83</v>
      </c>
      <c r="P689" s="148" t="s">
        <v>83</v>
      </c>
      <c r="Q689" s="148" t="s">
        <v>83</v>
      </c>
      <c r="R689" s="148" t="s">
        <v>1115</v>
      </c>
      <c r="S689" s="148" t="s">
        <v>83</v>
      </c>
      <c r="T689">
        <v>0</v>
      </c>
      <c r="U689" s="148" t="s">
        <v>83</v>
      </c>
      <c r="V689" s="148" t="s">
        <v>83</v>
      </c>
      <c r="W689" s="148" t="s">
        <v>83</v>
      </c>
      <c r="X689">
        <v>2</v>
      </c>
      <c r="Y689">
        <v>2</v>
      </c>
      <c r="Z689" s="148" t="s">
        <v>83</v>
      </c>
      <c r="AA689" s="148" t="s">
        <v>83</v>
      </c>
      <c r="AB689" s="148" t="s">
        <v>83</v>
      </c>
      <c r="AC689" s="148" t="s">
        <v>83</v>
      </c>
      <c r="AD689" s="148" t="s">
        <v>83</v>
      </c>
      <c r="AE689">
        <v>0</v>
      </c>
      <c r="AF689" s="148" t="s">
        <v>83</v>
      </c>
      <c r="AG689">
        <v>0</v>
      </c>
      <c r="AH689" s="148" t="s">
        <v>83</v>
      </c>
      <c r="AI689" s="148" t="s">
        <v>83</v>
      </c>
      <c r="AJ689" s="148" t="s">
        <v>83</v>
      </c>
      <c r="AK689" s="148" t="s">
        <v>83</v>
      </c>
      <c r="AL689" s="148" t="s">
        <v>83</v>
      </c>
      <c r="AM689" s="148" t="s">
        <v>83</v>
      </c>
      <c r="AN689" s="148" t="s">
        <v>83</v>
      </c>
      <c r="AO689" s="148" t="s">
        <v>83</v>
      </c>
      <c r="AP689" s="148" t="s">
        <v>83</v>
      </c>
      <c r="AQ689" s="148" t="s">
        <v>83</v>
      </c>
      <c r="AR689" s="148" t="s">
        <v>83</v>
      </c>
      <c r="AS689">
        <v>0</v>
      </c>
      <c r="AT689" s="148" t="s">
        <v>83</v>
      </c>
      <c r="AU689" s="148" t="s">
        <v>83</v>
      </c>
      <c r="AV689">
        <v>0</v>
      </c>
      <c r="AW689">
        <v>0</v>
      </c>
      <c r="AX689" s="148" t="s">
        <v>83</v>
      </c>
    </row>
    <row r="690" spans="1:50" x14ac:dyDescent="0.15">
      <c r="A690">
        <v>1</v>
      </c>
      <c r="B690">
        <v>23</v>
      </c>
      <c r="C690">
        <v>4</v>
      </c>
      <c r="D690">
        <v>3</v>
      </c>
      <c r="E690">
        <v>0</v>
      </c>
      <c r="F690" s="148" t="s">
        <v>83</v>
      </c>
      <c r="G690" s="148" t="s">
        <v>83</v>
      </c>
      <c r="H690">
        <v>188</v>
      </c>
      <c r="I690">
        <v>0</v>
      </c>
      <c r="J690">
        <v>0</v>
      </c>
      <c r="K690">
        <v>0</v>
      </c>
      <c r="L690">
        <v>0</v>
      </c>
      <c r="M690" s="148" t="s">
        <v>83</v>
      </c>
      <c r="N690" s="148" t="s">
        <v>83</v>
      </c>
      <c r="O690" s="148" t="s">
        <v>83</v>
      </c>
      <c r="P690" s="148" t="s">
        <v>83</v>
      </c>
      <c r="Q690" s="148" t="s">
        <v>83</v>
      </c>
      <c r="R690" s="148" t="s">
        <v>1116</v>
      </c>
      <c r="S690" s="148" t="s">
        <v>83</v>
      </c>
      <c r="T690">
        <v>0</v>
      </c>
      <c r="U690" s="148" t="s">
        <v>83</v>
      </c>
      <c r="V690" s="148" t="s">
        <v>83</v>
      </c>
      <c r="W690" s="148" t="s">
        <v>83</v>
      </c>
      <c r="X690">
        <v>2</v>
      </c>
      <c r="Y690">
        <v>2</v>
      </c>
      <c r="Z690" s="148" t="s">
        <v>83</v>
      </c>
      <c r="AA690" s="148" t="s">
        <v>83</v>
      </c>
      <c r="AB690" s="148" t="s">
        <v>83</v>
      </c>
      <c r="AC690" s="148" t="s">
        <v>83</v>
      </c>
      <c r="AD690" s="148" t="s">
        <v>83</v>
      </c>
      <c r="AE690">
        <v>0</v>
      </c>
      <c r="AF690" s="148" t="s">
        <v>83</v>
      </c>
      <c r="AG690">
        <v>0</v>
      </c>
      <c r="AH690" s="148" t="s">
        <v>83</v>
      </c>
      <c r="AI690" s="148" t="s">
        <v>83</v>
      </c>
      <c r="AJ690" s="148" t="s">
        <v>83</v>
      </c>
      <c r="AK690" s="148" t="s">
        <v>83</v>
      </c>
      <c r="AL690" s="148" t="s">
        <v>83</v>
      </c>
      <c r="AM690" s="148" t="s">
        <v>83</v>
      </c>
      <c r="AN690" s="148" t="s">
        <v>83</v>
      </c>
      <c r="AO690" s="148" t="s">
        <v>83</v>
      </c>
      <c r="AP690" s="148" t="s">
        <v>83</v>
      </c>
      <c r="AQ690" s="148" t="s">
        <v>83</v>
      </c>
      <c r="AR690" s="148" t="s">
        <v>83</v>
      </c>
      <c r="AS690">
        <v>0</v>
      </c>
      <c r="AT690" s="148" t="s">
        <v>83</v>
      </c>
      <c r="AU690" s="148" t="s">
        <v>83</v>
      </c>
      <c r="AV690">
        <v>0</v>
      </c>
      <c r="AW690">
        <v>0</v>
      </c>
      <c r="AX690" s="148" t="s">
        <v>83</v>
      </c>
    </row>
    <row r="691" spans="1:50" x14ac:dyDescent="0.15">
      <c r="A691">
        <v>1</v>
      </c>
      <c r="B691">
        <v>23</v>
      </c>
      <c r="C691">
        <v>4</v>
      </c>
      <c r="D691">
        <v>4</v>
      </c>
      <c r="E691">
        <v>0</v>
      </c>
      <c r="F691" s="148" t="s">
        <v>83</v>
      </c>
      <c r="G691" s="148" t="s">
        <v>83</v>
      </c>
      <c r="H691">
        <v>349</v>
      </c>
      <c r="I691">
        <v>0</v>
      </c>
      <c r="J691">
        <v>0</v>
      </c>
      <c r="K691">
        <v>0</v>
      </c>
      <c r="L691">
        <v>0</v>
      </c>
      <c r="M691" s="148" t="s">
        <v>83</v>
      </c>
      <c r="N691" s="148" t="s">
        <v>83</v>
      </c>
      <c r="O691" s="148" t="s">
        <v>83</v>
      </c>
      <c r="P691" s="148" t="s">
        <v>83</v>
      </c>
      <c r="Q691" s="148" t="s">
        <v>83</v>
      </c>
      <c r="R691" s="148" t="s">
        <v>1117</v>
      </c>
      <c r="S691" s="148" t="s">
        <v>83</v>
      </c>
      <c r="T691">
        <v>0</v>
      </c>
      <c r="U691" s="148" t="s">
        <v>83</v>
      </c>
      <c r="V691" s="148" t="s">
        <v>83</v>
      </c>
      <c r="W691" s="148" t="s">
        <v>83</v>
      </c>
      <c r="X691">
        <v>4</v>
      </c>
      <c r="Y691">
        <v>4</v>
      </c>
      <c r="Z691" s="148" t="s">
        <v>83</v>
      </c>
      <c r="AA691" s="148" t="s">
        <v>83</v>
      </c>
      <c r="AB691" s="148" t="s">
        <v>83</v>
      </c>
      <c r="AC691" s="148" t="s">
        <v>83</v>
      </c>
      <c r="AD691" s="148" t="s">
        <v>83</v>
      </c>
      <c r="AE691">
        <v>0</v>
      </c>
      <c r="AF691" s="148" t="s">
        <v>83</v>
      </c>
      <c r="AG691">
        <v>0</v>
      </c>
      <c r="AH691" s="148" t="s">
        <v>83</v>
      </c>
      <c r="AI691" s="148" t="s">
        <v>83</v>
      </c>
      <c r="AJ691" s="148" t="s">
        <v>83</v>
      </c>
      <c r="AK691" s="148" t="s">
        <v>83</v>
      </c>
      <c r="AL691" s="148" t="s">
        <v>83</v>
      </c>
      <c r="AM691" s="148" t="s">
        <v>83</v>
      </c>
      <c r="AN691" s="148" t="s">
        <v>83</v>
      </c>
      <c r="AO691" s="148" t="s">
        <v>83</v>
      </c>
      <c r="AP691" s="148" t="s">
        <v>83</v>
      </c>
      <c r="AQ691" s="148" t="s">
        <v>83</v>
      </c>
      <c r="AR691" s="148" t="s">
        <v>83</v>
      </c>
      <c r="AS691">
        <v>0</v>
      </c>
      <c r="AT691" s="148" t="s">
        <v>83</v>
      </c>
      <c r="AU691" s="148" t="s">
        <v>83</v>
      </c>
      <c r="AV691">
        <v>0</v>
      </c>
      <c r="AW691">
        <v>0</v>
      </c>
      <c r="AX691" s="148" t="s">
        <v>83</v>
      </c>
    </row>
    <row r="692" spans="1:50" x14ac:dyDescent="0.15">
      <c r="A692">
        <v>1</v>
      </c>
      <c r="B692">
        <v>23</v>
      </c>
      <c r="C692">
        <v>4</v>
      </c>
      <c r="D692">
        <v>5</v>
      </c>
      <c r="E692">
        <v>0</v>
      </c>
      <c r="F692" s="148" t="s">
        <v>83</v>
      </c>
      <c r="G692" s="148" t="s">
        <v>83</v>
      </c>
      <c r="H692">
        <v>136</v>
      </c>
      <c r="I692">
        <v>0</v>
      </c>
      <c r="J692">
        <v>0</v>
      </c>
      <c r="K692">
        <v>0</v>
      </c>
      <c r="L692">
        <v>0</v>
      </c>
      <c r="M692" s="148" t="s">
        <v>83</v>
      </c>
      <c r="N692" s="148" t="s">
        <v>83</v>
      </c>
      <c r="O692" s="148" t="s">
        <v>83</v>
      </c>
      <c r="P692" s="148" t="s">
        <v>83</v>
      </c>
      <c r="Q692" s="148" t="s">
        <v>83</v>
      </c>
      <c r="R692" s="148" t="s">
        <v>1118</v>
      </c>
      <c r="S692" s="148" t="s">
        <v>83</v>
      </c>
      <c r="T692">
        <v>0</v>
      </c>
      <c r="U692" s="148" t="s">
        <v>83</v>
      </c>
      <c r="V692" s="148" t="s">
        <v>83</v>
      </c>
      <c r="W692" s="148" t="s">
        <v>83</v>
      </c>
      <c r="X692">
        <v>4</v>
      </c>
      <c r="Y692">
        <v>4</v>
      </c>
      <c r="Z692" s="148" t="s">
        <v>83</v>
      </c>
      <c r="AA692" s="148" t="s">
        <v>83</v>
      </c>
      <c r="AB692" s="148" t="s">
        <v>83</v>
      </c>
      <c r="AC692" s="148" t="s">
        <v>83</v>
      </c>
      <c r="AD692" s="148" t="s">
        <v>83</v>
      </c>
      <c r="AE692">
        <v>0</v>
      </c>
      <c r="AF692" s="148" t="s">
        <v>83</v>
      </c>
      <c r="AG692">
        <v>0</v>
      </c>
      <c r="AH692" s="148" t="s">
        <v>83</v>
      </c>
      <c r="AI692" s="148" t="s">
        <v>83</v>
      </c>
      <c r="AJ692" s="148" t="s">
        <v>83</v>
      </c>
      <c r="AK692" s="148" t="s">
        <v>83</v>
      </c>
      <c r="AL692" s="148" t="s">
        <v>83</v>
      </c>
      <c r="AM692" s="148" t="s">
        <v>83</v>
      </c>
      <c r="AN692" s="148" t="s">
        <v>83</v>
      </c>
      <c r="AO692" s="148" t="s">
        <v>83</v>
      </c>
      <c r="AP692" s="148" t="s">
        <v>83</v>
      </c>
      <c r="AQ692" s="148" t="s">
        <v>83</v>
      </c>
      <c r="AR692" s="148" t="s">
        <v>83</v>
      </c>
      <c r="AS692">
        <v>0</v>
      </c>
      <c r="AT692" s="148" t="s">
        <v>83</v>
      </c>
      <c r="AU692" s="148" t="s">
        <v>83</v>
      </c>
      <c r="AV692">
        <v>0</v>
      </c>
      <c r="AW692">
        <v>0</v>
      </c>
      <c r="AX692" s="148" t="s">
        <v>83</v>
      </c>
    </row>
    <row r="693" spans="1:50" x14ac:dyDescent="0.15">
      <c r="A693">
        <v>1</v>
      </c>
      <c r="B693">
        <v>23</v>
      </c>
      <c r="C693">
        <v>4</v>
      </c>
      <c r="D693">
        <v>6</v>
      </c>
      <c r="E693">
        <v>0</v>
      </c>
      <c r="F693" s="148" t="s">
        <v>83</v>
      </c>
      <c r="G693" s="148" t="s">
        <v>83</v>
      </c>
      <c r="H693">
        <v>75</v>
      </c>
      <c r="I693">
        <v>0</v>
      </c>
      <c r="J693">
        <v>0</v>
      </c>
      <c r="K693">
        <v>0</v>
      </c>
      <c r="L693">
        <v>0</v>
      </c>
      <c r="M693" s="148" t="s">
        <v>83</v>
      </c>
      <c r="N693" s="148" t="s">
        <v>83</v>
      </c>
      <c r="O693" s="148" t="s">
        <v>83</v>
      </c>
      <c r="P693" s="148" t="s">
        <v>83</v>
      </c>
      <c r="Q693" s="148" t="s">
        <v>83</v>
      </c>
      <c r="R693" s="148" t="s">
        <v>1119</v>
      </c>
      <c r="S693" s="148" t="s">
        <v>83</v>
      </c>
      <c r="T693">
        <v>0</v>
      </c>
      <c r="U693" s="148" t="s">
        <v>83</v>
      </c>
      <c r="V693" s="148" t="s">
        <v>83</v>
      </c>
      <c r="W693" s="148" t="s">
        <v>83</v>
      </c>
      <c r="X693">
        <v>2</v>
      </c>
      <c r="Y693">
        <v>2</v>
      </c>
      <c r="Z693" s="148" t="s">
        <v>83</v>
      </c>
      <c r="AA693" s="148" t="s">
        <v>83</v>
      </c>
      <c r="AB693" s="148" t="s">
        <v>83</v>
      </c>
      <c r="AC693" s="148" t="s">
        <v>83</v>
      </c>
      <c r="AD693" s="148" t="s">
        <v>83</v>
      </c>
      <c r="AE693">
        <v>0</v>
      </c>
      <c r="AF693" s="148" t="s">
        <v>83</v>
      </c>
      <c r="AG693">
        <v>0</v>
      </c>
      <c r="AH693" s="148" t="s">
        <v>83</v>
      </c>
      <c r="AI693" s="148" t="s">
        <v>83</v>
      </c>
      <c r="AJ693" s="148" t="s">
        <v>83</v>
      </c>
      <c r="AK693" s="148" t="s">
        <v>83</v>
      </c>
      <c r="AL693" s="148" t="s">
        <v>83</v>
      </c>
      <c r="AM693" s="148" t="s">
        <v>83</v>
      </c>
      <c r="AN693" s="148" t="s">
        <v>83</v>
      </c>
      <c r="AO693" s="148" t="s">
        <v>83</v>
      </c>
      <c r="AP693" s="148" t="s">
        <v>83</v>
      </c>
      <c r="AQ693" s="148" t="s">
        <v>83</v>
      </c>
      <c r="AR693" s="148" t="s">
        <v>83</v>
      </c>
      <c r="AS693">
        <v>0</v>
      </c>
      <c r="AT693" s="148" t="s">
        <v>83</v>
      </c>
      <c r="AU693" s="148" t="s">
        <v>83</v>
      </c>
      <c r="AV693">
        <v>0</v>
      </c>
      <c r="AW693">
        <v>0</v>
      </c>
      <c r="AX693" s="148" t="s">
        <v>83</v>
      </c>
    </row>
    <row r="694" spans="1:50" x14ac:dyDescent="0.15">
      <c r="A694">
        <v>1</v>
      </c>
      <c r="B694">
        <v>23</v>
      </c>
      <c r="C694">
        <v>4</v>
      </c>
      <c r="D694">
        <v>7</v>
      </c>
      <c r="E694">
        <v>0</v>
      </c>
      <c r="F694" s="148" t="s">
        <v>83</v>
      </c>
      <c r="G694" s="148" t="s">
        <v>83</v>
      </c>
      <c r="H694">
        <v>127</v>
      </c>
      <c r="I694">
        <v>0</v>
      </c>
      <c r="J694">
        <v>0</v>
      </c>
      <c r="K694">
        <v>0</v>
      </c>
      <c r="L694">
        <v>0</v>
      </c>
      <c r="M694" s="148" t="s">
        <v>83</v>
      </c>
      <c r="N694" s="148" t="s">
        <v>83</v>
      </c>
      <c r="O694" s="148" t="s">
        <v>83</v>
      </c>
      <c r="P694" s="148" t="s">
        <v>83</v>
      </c>
      <c r="Q694" s="148" t="s">
        <v>83</v>
      </c>
      <c r="R694" s="148" t="s">
        <v>1120</v>
      </c>
      <c r="S694" s="148" t="s">
        <v>83</v>
      </c>
      <c r="T694">
        <v>0</v>
      </c>
      <c r="U694" s="148" t="s">
        <v>83</v>
      </c>
      <c r="V694" s="148" t="s">
        <v>83</v>
      </c>
      <c r="W694" s="148" t="s">
        <v>83</v>
      </c>
      <c r="X694">
        <v>3</v>
      </c>
      <c r="Y694">
        <v>3</v>
      </c>
      <c r="Z694" s="148" t="s">
        <v>83</v>
      </c>
      <c r="AA694" s="148" t="s">
        <v>83</v>
      </c>
      <c r="AB694" s="148" t="s">
        <v>83</v>
      </c>
      <c r="AC694" s="148" t="s">
        <v>83</v>
      </c>
      <c r="AD694" s="148" t="s">
        <v>83</v>
      </c>
      <c r="AE694">
        <v>0</v>
      </c>
      <c r="AF694" s="148" t="s">
        <v>83</v>
      </c>
      <c r="AG694">
        <v>0</v>
      </c>
      <c r="AH694" s="148" t="s">
        <v>83</v>
      </c>
      <c r="AI694" s="148" t="s">
        <v>83</v>
      </c>
      <c r="AJ694" s="148" t="s">
        <v>83</v>
      </c>
      <c r="AK694" s="148" t="s">
        <v>83</v>
      </c>
      <c r="AL694" s="148" t="s">
        <v>83</v>
      </c>
      <c r="AM694" s="148" t="s">
        <v>83</v>
      </c>
      <c r="AN694" s="148" t="s">
        <v>83</v>
      </c>
      <c r="AO694" s="148" t="s">
        <v>83</v>
      </c>
      <c r="AP694" s="148" t="s">
        <v>83</v>
      </c>
      <c r="AQ694" s="148" t="s">
        <v>83</v>
      </c>
      <c r="AR694" s="148" t="s">
        <v>83</v>
      </c>
      <c r="AS694">
        <v>0</v>
      </c>
      <c r="AT694" s="148" t="s">
        <v>83</v>
      </c>
      <c r="AU694" s="148" t="s">
        <v>83</v>
      </c>
      <c r="AV694">
        <v>0</v>
      </c>
      <c r="AW694">
        <v>0</v>
      </c>
      <c r="AX694" s="148" t="s">
        <v>83</v>
      </c>
    </row>
    <row r="695" spans="1:50" x14ac:dyDescent="0.15">
      <c r="A695">
        <v>1</v>
      </c>
      <c r="B695">
        <v>23</v>
      </c>
      <c r="C695">
        <v>5</v>
      </c>
      <c r="D695">
        <v>1</v>
      </c>
      <c r="E695">
        <v>0</v>
      </c>
      <c r="F695" s="148" t="s">
        <v>83</v>
      </c>
      <c r="G695" s="148" t="s">
        <v>83</v>
      </c>
      <c r="H695">
        <v>61</v>
      </c>
      <c r="I695">
        <v>0</v>
      </c>
      <c r="J695">
        <v>0</v>
      </c>
      <c r="K695">
        <v>0</v>
      </c>
      <c r="L695">
        <v>0</v>
      </c>
      <c r="M695" s="148" t="s">
        <v>83</v>
      </c>
      <c r="N695" s="148" t="s">
        <v>83</v>
      </c>
      <c r="O695" s="148" t="s">
        <v>83</v>
      </c>
      <c r="P695" s="148" t="s">
        <v>83</v>
      </c>
      <c r="Q695" s="148" t="s">
        <v>83</v>
      </c>
      <c r="R695" s="148" t="s">
        <v>1121</v>
      </c>
      <c r="S695" s="148" t="s">
        <v>83</v>
      </c>
      <c r="T695">
        <v>0</v>
      </c>
      <c r="U695" s="148" t="s">
        <v>83</v>
      </c>
      <c r="V695" s="148" t="s">
        <v>83</v>
      </c>
      <c r="W695" s="148" t="s">
        <v>83</v>
      </c>
      <c r="X695">
        <v>4</v>
      </c>
      <c r="Y695">
        <v>4</v>
      </c>
      <c r="Z695" s="148" t="s">
        <v>83</v>
      </c>
      <c r="AA695" s="148" t="s">
        <v>83</v>
      </c>
      <c r="AB695" s="148" t="s">
        <v>83</v>
      </c>
      <c r="AC695" s="148" t="s">
        <v>83</v>
      </c>
      <c r="AD695" s="148" t="s">
        <v>83</v>
      </c>
      <c r="AE695">
        <v>0</v>
      </c>
      <c r="AF695" s="148" t="s">
        <v>83</v>
      </c>
      <c r="AG695">
        <v>0</v>
      </c>
      <c r="AH695" s="148" t="s">
        <v>83</v>
      </c>
      <c r="AI695" s="148" t="s">
        <v>83</v>
      </c>
      <c r="AJ695" s="148" t="s">
        <v>83</v>
      </c>
      <c r="AK695" s="148" t="s">
        <v>83</v>
      </c>
      <c r="AL695" s="148" t="s">
        <v>83</v>
      </c>
      <c r="AM695" s="148" t="s">
        <v>83</v>
      </c>
      <c r="AN695" s="148" t="s">
        <v>83</v>
      </c>
      <c r="AO695" s="148" t="s">
        <v>83</v>
      </c>
      <c r="AP695" s="148" t="s">
        <v>83</v>
      </c>
      <c r="AQ695" s="148" t="s">
        <v>83</v>
      </c>
      <c r="AR695" s="148" t="s">
        <v>83</v>
      </c>
      <c r="AS695">
        <v>0</v>
      </c>
      <c r="AT695" s="148" t="s">
        <v>83</v>
      </c>
      <c r="AU695" s="148" t="s">
        <v>83</v>
      </c>
      <c r="AV695">
        <v>0</v>
      </c>
      <c r="AW695">
        <v>0</v>
      </c>
      <c r="AX695" s="148" t="s">
        <v>83</v>
      </c>
    </row>
    <row r="696" spans="1:50" x14ac:dyDescent="0.15">
      <c r="A696">
        <v>1</v>
      </c>
      <c r="B696">
        <v>23</v>
      </c>
      <c r="C696">
        <v>5</v>
      </c>
      <c r="D696">
        <v>2</v>
      </c>
      <c r="E696">
        <v>0</v>
      </c>
      <c r="F696" s="148" t="s">
        <v>83</v>
      </c>
      <c r="G696" s="148" t="s">
        <v>83</v>
      </c>
      <c r="H696">
        <v>63</v>
      </c>
      <c r="I696">
        <v>0</v>
      </c>
      <c r="J696">
        <v>0</v>
      </c>
      <c r="K696">
        <v>0</v>
      </c>
      <c r="L696">
        <v>0</v>
      </c>
      <c r="M696" s="148" t="s">
        <v>83</v>
      </c>
      <c r="N696" s="148" t="s">
        <v>83</v>
      </c>
      <c r="O696" s="148" t="s">
        <v>83</v>
      </c>
      <c r="P696" s="148" t="s">
        <v>83</v>
      </c>
      <c r="Q696" s="148" t="s">
        <v>83</v>
      </c>
      <c r="R696" s="148" t="s">
        <v>1122</v>
      </c>
      <c r="S696" s="148" t="s">
        <v>83</v>
      </c>
      <c r="T696">
        <v>0</v>
      </c>
      <c r="U696" s="148" t="s">
        <v>83</v>
      </c>
      <c r="V696" s="148" t="s">
        <v>83</v>
      </c>
      <c r="W696" s="148" t="s">
        <v>83</v>
      </c>
      <c r="X696">
        <v>3</v>
      </c>
      <c r="Y696">
        <v>3</v>
      </c>
      <c r="Z696" s="148" t="s">
        <v>83</v>
      </c>
      <c r="AA696" s="148" t="s">
        <v>83</v>
      </c>
      <c r="AB696" s="148" t="s">
        <v>83</v>
      </c>
      <c r="AC696" s="148" t="s">
        <v>83</v>
      </c>
      <c r="AD696" s="148" t="s">
        <v>83</v>
      </c>
      <c r="AE696">
        <v>0</v>
      </c>
      <c r="AF696" s="148" t="s">
        <v>83</v>
      </c>
      <c r="AG696">
        <v>0</v>
      </c>
      <c r="AH696" s="148" t="s">
        <v>83</v>
      </c>
      <c r="AI696" s="148" t="s">
        <v>83</v>
      </c>
      <c r="AJ696" s="148" t="s">
        <v>83</v>
      </c>
      <c r="AK696" s="148" t="s">
        <v>83</v>
      </c>
      <c r="AL696" s="148" t="s">
        <v>83</v>
      </c>
      <c r="AM696" s="148" t="s">
        <v>83</v>
      </c>
      <c r="AN696" s="148" t="s">
        <v>83</v>
      </c>
      <c r="AO696" s="148" t="s">
        <v>83</v>
      </c>
      <c r="AP696" s="148" t="s">
        <v>83</v>
      </c>
      <c r="AQ696" s="148" t="s">
        <v>83</v>
      </c>
      <c r="AR696" s="148" t="s">
        <v>83</v>
      </c>
      <c r="AS696">
        <v>0</v>
      </c>
      <c r="AT696" s="148" t="s">
        <v>83</v>
      </c>
      <c r="AU696" s="148" t="s">
        <v>83</v>
      </c>
      <c r="AV696">
        <v>0</v>
      </c>
      <c r="AW696">
        <v>0</v>
      </c>
      <c r="AX696" s="148" t="s">
        <v>83</v>
      </c>
    </row>
    <row r="697" spans="1:50" x14ac:dyDescent="0.15">
      <c r="A697">
        <v>1</v>
      </c>
      <c r="B697">
        <v>23</v>
      </c>
      <c r="C697">
        <v>5</v>
      </c>
      <c r="D697">
        <v>3</v>
      </c>
      <c r="E697">
        <v>0</v>
      </c>
      <c r="F697" s="148" t="s">
        <v>83</v>
      </c>
      <c r="G697" s="148" t="s">
        <v>83</v>
      </c>
      <c r="H697">
        <v>24</v>
      </c>
      <c r="I697">
        <v>0</v>
      </c>
      <c r="J697">
        <v>0</v>
      </c>
      <c r="K697">
        <v>0</v>
      </c>
      <c r="L697">
        <v>0</v>
      </c>
      <c r="M697" s="148" t="s">
        <v>83</v>
      </c>
      <c r="N697" s="148" t="s">
        <v>83</v>
      </c>
      <c r="O697" s="148" t="s">
        <v>83</v>
      </c>
      <c r="P697" s="148" t="s">
        <v>83</v>
      </c>
      <c r="Q697" s="148" t="s">
        <v>83</v>
      </c>
      <c r="R697" s="148" t="s">
        <v>1123</v>
      </c>
      <c r="S697" s="148" t="s">
        <v>83</v>
      </c>
      <c r="T697">
        <v>0</v>
      </c>
      <c r="U697" s="148" t="s">
        <v>83</v>
      </c>
      <c r="V697" s="148" t="s">
        <v>83</v>
      </c>
      <c r="W697" s="148" t="s">
        <v>83</v>
      </c>
      <c r="X697">
        <v>3</v>
      </c>
      <c r="Y697">
        <v>3</v>
      </c>
      <c r="Z697" s="148" t="s">
        <v>83</v>
      </c>
      <c r="AA697" s="148" t="s">
        <v>83</v>
      </c>
      <c r="AB697" s="148" t="s">
        <v>83</v>
      </c>
      <c r="AC697" s="148" t="s">
        <v>83</v>
      </c>
      <c r="AD697" s="148" t="s">
        <v>83</v>
      </c>
      <c r="AE697">
        <v>0</v>
      </c>
      <c r="AF697" s="148" t="s">
        <v>83</v>
      </c>
      <c r="AG697">
        <v>0</v>
      </c>
      <c r="AH697" s="148" t="s">
        <v>83</v>
      </c>
      <c r="AI697" s="148" t="s">
        <v>83</v>
      </c>
      <c r="AJ697" s="148" t="s">
        <v>83</v>
      </c>
      <c r="AK697" s="148" t="s">
        <v>83</v>
      </c>
      <c r="AL697" s="148" t="s">
        <v>83</v>
      </c>
      <c r="AM697" s="148" t="s">
        <v>83</v>
      </c>
      <c r="AN697" s="148" t="s">
        <v>83</v>
      </c>
      <c r="AO697" s="148" t="s">
        <v>83</v>
      </c>
      <c r="AP697" s="148" t="s">
        <v>83</v>
      </c>
      <c r="AQ697" s="148" t="s">
        <v>83</v>
      </c>
      <c r="AR697" s="148" t="s">
        <v>83</v>
      </c>
      <c r="AS697">
        <v>0</v>
      </c>
      <c r="AT697" s="148" t="s">
        <v>83</v>
      </c>
      <c r="AU697" s="148" t="s">
        <v>83</v>
      </c>
      <c r="AV697">
        <v>0</v>
      </c>
      <c r="AW697">
        <v>0</v>
      </c>
      <c r="AX697" s="148" t="s">
        <v>83</v>
      </c>
    </row>
    <row r="698" spans="1:50" x14ac:dyDescent="0.15">
      <c r="A698">
        <v>1</v>
      </c>
      <c r="B698">
        <v>23</v>
      </c>
      <c r="C698">
        <v>5</v>
      </c>
      <c r="D698">
        <v>4</v>
      </c>
      <c r="E698">
        <v>0</v>
      </c>
      <c r="F698" s="148" t="s">
        <v>83</v>
      </c>
      <c r="G698" s="148" t="s">
        <v>83</v>
      </c>
      <c r="H698">
        <v>19</v>
      </c>
      <c r="I698">
        <v>0</v>
      </c>
      <c r="J698">
        <v>0</v>
      </c>
      <c r="K698">
        <v>0</v>
      </c>
      <c r="L698">
        <v>0</v>
      </c>
      <c r="M698" s="148" t="s">
        <v>83</v>
      </c>
      <c r="N698" s="148" t="s">
        <v>83</v>
      </c>
      <c r="O698" s="148" t="s">
        <v>83</v>
      </c>
      <c r="P698" s="148" t="s">
        <v>83</v>
      </c>
      <c r="Q698" s="148" t="s">
        <v>83</v>
      </c>
      <c r="R698" s="148" t="s">
        <v>1124</v>
      </c>
      <c r="S698" s="148" t="s">
        <v>83</v>
      </c>
      <c r="T698">
        <v>0</v>
      </c>
      <c r="U698" s="148" t="s">
        <v>83</v>
      </c>
      <c r="V698" s="148" t="s">
        <v>83</v>
      </c>
      <c r="W698" s="148" t="s">
        <v>83</v>
      </c>
      <c r="X698">
        <v>4</v>
      </c>
      <c r="Y698">
        <v>4</v>
      </c>
      <c r="Z698" s="148" t="s">
        <v>83</v>
      </c>
      <c r="AA698" s="148" t="s">
        <v>83</v>
      </c>
      <c r="AB698" s="148" t="s">
        <v>83</v>
      </c>
      <c r="AC698" s="148" t="s">
        <v>83</v>
      </c>
      <c r="AD698" s="148" t="s">
        <v>83</v>
      </c>
      <c r="AE698">
        <v>0</v>
      </c>
      <c r="AF698" s="148" t="s">
        <v>83</v>
      </c>
      <c r="AG698">
        <v>0</v>
      </c>
      <c r="AH698" s="148" t="s">
        <v>83</v>
      </c>
      <c r="AI698" s="148" t="s">
        <v>83</v>
      </c>
      <c r="AJ698" s="148" t="s">
        <v>83</v>
      </c>
      <c r="AK698" s="148" t="s">
        <v>83</v>
      </c>
      <c r="AL698" s="148" t="s">
        <v>83</v>
      </c>
      <c r="AM698" s="148" t="s">
        <v>83</v>
      </c>
      <c r="AN698" s="148" t="s">
        <v>83</v>
      </c>
      <c r="AO698" s="148" t="s">
        <v>83</v>
      </c>
      <c r="AP698" s="148" t="s">
        <v>83</v>
      </c>
      <c r="AQ698" s="148" t="s">
        <v>83</v>
      </c>
      <c r="AR698" s="148" t="s">
        <v>83</v>
      </c>
      <c r="AS698">
        <v>0</v>
      </c>
      <c r="AT698" s="148" t="s">
        <v>83</v>
      </c>
      <c r="AU698" s="148" t="s">
        <v>83</v>
      </c>
      <c r="AV698">
        <v>0</v>
      </c>
      <c r="AW698">
        <v>0</v>
      </c>
      <c r="AX698" s="148" t="s">
        <v>83</v>
      </c>
    </row>
    <row r="699" spans="1:50" x14ac:dyDescent="0.15">
      <c r="A699">
        <v>1</v>
      </c>
      <c r="B699">
        <v>23</v>
      </c>
      <c r="C699">
        <v>5</v>
      </c>
      <c r="D699">
        <v>5</v>
      </c>
      <c r="E699">
        <v>0</v>
      </c>
      <c r="F699" s="148" t="s">
        <v>83</v>
      </c>
      <c r="G699" s="148" t="s">
        <v>83</v>
      </c>
      <c r="H699">
        <v>337</v>
      </c>
      <c r="I699">
        <v>0</v>
      </c>
      <c r="J699">
        <v>0</v>
      </c>
      <c r="K699">
        <v>0</v>
      </c>
      <c r="L699">
        <v>0</v>
      </c>
      <c r="M699" s="148" t="s">
        <v>83</v>
      </c>
      <c r="N699" s="148" t="s">
        <v>83</v>
      </c>
      <c r="O699" s="148" t="s">
        <v>83</v>
      </c>
      <c r="P699" s="148" t="s">
        <v>83</v>
      </c>
      <c r="Q699" s="148" t="s">
        <v>83</v>
      </c>
      <c r="R699" s="148" t="s">
        <v>1125</v>
      </c>
      <c r="S699" s="148" t="s">
        <v>83</v>
      </c>
      <c r="T699">
        <v>0</v>
      </c>
      <c r="U699" s="148" t="s">
        <v>83</v>
      </c>
      <c r="V699" s="148" t="s">
        <v>83</v>
      </c>
      <c r="W699" s="148" t="s">
        <v>83</v>
      </c>
      <c r="X699">
        <v>4</v>
      </c>
      <c r="Y699">
        <v>4</v>
      </c>
      <c r="Z699" s="148" t="s">
        <v>83</v>
      </c>
      <c r="AA699" s="148" t="s">
        <v>83</v>
      </c>
      <c r="AB699" s="148" t="s">
        <v>83</v>
      </c>
      <c r="AC699" s="148" t="s">
        <v>83</v>
      </c>
      <c r="AD699" s="148" t="s">
        <v>83</v>
      </c>
      <c r="AE699">
        <v>0</v>
      </c>
      <c r="AF699" s="148" t="s">
        <v>83</v>
      </c>
      <c r="AG699">
        <v>0</v>
      </c>
      <c r="AH699" s="148" t="s">
        <v>83</v>
      </c>
      <c r="AI699" s="148" t="s">
        <v>83</v>
      </c>
      <c r="AJ699" s="148" t="s">
        <v>83</v>
      </c>
      <c r="AK699" s="148" t="s">
        <v>83</v>
      </c>
      <c r="AL699" s="148" t="s">
        <v>83</v>
      </c>
      <c r="AM699" s="148" t="s">
        <v>83</v>
      </c>
      <c r="AN699" s="148" t="s">
        <v>83</v>
      </c>
      <c r="AO699" s="148" t="s">
        <v>83</v>
      </c>
      <c r="AP699" s="148" t="s">
        <v>83</v>
      </c>
      <c r="AQ699" s="148" t="s">
        <v>83</v>
      </c>
      <c r="AR699" s="148" t="s">
        <v>83</v>
      </c>
      <c r="AS699">
        <v>0</v>
      </c>
      <c r="AT699" s="148" t="s">
        <v>83</v>
      </c>
      <c r="AU699" s="148" t="s">
        <v>83</v>
      </c>
      <c r="AV699">
        <v>0</v>
      </c>
      <c r="AW699">
        <v>0</v>
      </c>
      <c r="AX699" s="148" t="s">
        <v>83</v>
      </c>
    </row>
    <row r="700" spans="1:50" x14ac:dyDescent="0.15">
      <c r="A700">
        <v>1</v>
      </c>
      <c r="B700">
        <v>23</v>
      </c>
      <c r="C700">
        <v>5</v>
      </c>
      <c r="D700">
        <v>6</v>
      </c>
      <c r="E700">
        <v>0</v>
      </c>
      <c r="F700" s="148" t="s">
        <v>83</v>
      </c>
      <c r="G700" s="148" t="s">
        <v>83</v>
      </c>
      <c r="H700">
        <v>237</v>
      </c>
      <c r="I700">
        <v>0</v>
      </c>
      <c r="J700">
        <v>0</v>
      </c>
      <c r="K700">
        <v>0</v>
      </c>
      <c r="L700">
        <v>0</v>
      </c>
      <c r="M700" s="148" t="s">
        <v>83</v>
      </c>
      <c r="N700" s="148" t="s">
        <v>83</v>
      </c>
      <c r="O700" s="148" t="s">
        <v>83</v>
      </c>
      <c r="P700" s="148" t="s">
        <v>83</v>
      </c>
      <c r="Q700" s="148" t="s">
        <v>83</v>
      </c>
      <c r="R700" s="148" t="s">
        <v>1126</v>
      </c>
      <c r="S700" s="148" t="s">
        <v>83</v>
      </c>
      <c r="T700">
        <v>0</v>
      </c>
      <c r="U700" s="148" t="s">
        <v>83</v>
      </c>
      <c r="V700" s="148" t="s">
        <v>83</v>
      </c>
      <c r="W700" s="148" t="s">
        <v>83</v>
      </c>
      <c r="X700">
        <v>3</v>
      </c>
      <c r="Y700">
        <v>3</v>
      </c>
      <c r="Z700" s="148" t="s">
        <v>83</v>
      </c>
      <c r="AA700" s="148" t="s">
        <v>83</v>
      </c>
      <c r="AB700" s="148" t="s">
        <v>83</v>
      </c>
      <c r="AC700" s="148" t="s">
        <v>83</v>
      </c>
      <c r="AD700" s="148" t="s">
        <v>83</v>
      </c>
      <c r="AE700">
        <v>0</v>
      </c>
      <c r="AF700" s="148" t="s">
        <v>83</v>
      </c>
      <c r="AG700">
        <v>0</v>
      </c>
      <c r="AH700" s="148" t="s">
        <v>83</v>
      </c>
      <c r="AI700" s="148" t="s">
        <v>83</v>
      </c>
      <c r="AJ700" s="148" t="s">
        <v>83</v>
      </c>
      <c r="AK700" s="148" t="s">
        <v>83</v>
      </c>
      <c r="AL700" s="148" t="s">
        <v>83</v>
      </c>
      <c r="AM700" s="148" t="s">
        <v>83</v>
      </c>
      <c r="AN700" s="148" t="s">
        <v>83</v>
      </c>
      <c r="AO700" s="148" t="s">
        <v>83</v>
      </c>
      <c r="AP700" s="148" t="s">
        <v>83</v>
      </c>
      <c r="AQ700" s="148" t="s">
        <v>83</v>
      </c>
      <c r="AR700" s="148" t="s">
        <v>83</v>
      </c>
      <c r="AS700">
        <v>0</v>
      </c>
      <c r="AT700" s="148" t="s">
        <v>83</v>
      </c>
      <c r="AU700" s="148" t="s">
        <v>83</v>
      </c>
      <c r="AV700">
        <v>0</v>
      </c>
      <c r="AW700">
        <v>0</v>
      </c>
      <c r="AX700" s="148" t="s">
        <v>83</v>
      </c>
    </row>
    <row r="701" spans="1:50" x14ac:dyDescent="0.15">
      <c r="A701">
        <v>1</v>
      </c>
      <c r="B701">
        <v>23</v>
      </c>
      <c r="C701">
        <v>5</v>
      </c>
      <c r="D701">
        <v>7</v>
      </c>
      <c r="E701">
        <v>0</v>
      </c>
      <c r="F701" s="148" t="s">
        <v>83</v>
      </c>
      <c r="G701" s="148" t="s">
        <v>83</v>
      </c>
      <c r="H701">
        <v>112</v>
      </c>
      <c r="I701">
        <v>0</v>
      </c>
      <c r="J701">
        <v>0</v>
      </c>
      <c r="K701">
        <v>0</v>
      </c>
      <c r="L701">
        <v>0</v>
      </c>
      <c r="M701" s="148" t="s">
        <v>83</v>
      </c>
      <c r="N701" s="148" t="s">
        <v>83</v>
      </c>
      <c r="O701" s="148" t="s">
        <v>83</v>
      </c>
      <c r="P701" s="148" t="s">
        <v>83</v>
      </c>
      <c r="Q701" s="148" t="s">
        <v>83</v>
      </c>
      <c r="R701" s="148" t="s">
        <v>1127</v>
      </c>
      <c r="S701" s="148" t="s">
        <v>83</v>
      </c>
      <c r="T701">
        <v>0</v>
      </c>
      <c r="U701" s="148" t="s">
        <v>83</v>
      </c>
      <c r="V701" s="148" t="s">
        <v>83</v>
      </c>
      <c r="W701" s="148" t="s">
        <v>83</v>
      </c>
      <c r="X701">
        <v>3</v>
      </c>
      <c r="Y701">
        <v>3</v>
      </c>
      <c r="Z701" s="148" t="s">
        <v>83</v>
      </c>
      <c r="AA701" s="148" t="s">
        <v>83</v>
      </c>
      <c r="AB701" s="148" t="s">
        <v>83</v>
      </c>
      <c r="AC701" s="148" t="s">
        <v>83</v>
      </c>
      <c r="AD701" s="148" t="s">
        <v>83</v>
      </c>
      <c r="AE701">
        <v>0</v>
      </c>
      <c r="AF701" s="148" t="s">
        <v>83</v>
      </c>
      <c r="AG701">
        <v>0</v>
      </c>
      <c r="AH701" s="148" t="s">
        <v>83</v>
      </c>
      <c r="AI701" s="148" t="s">
        <v>83</v>
      </c>
      <c r="AJ701" s="148" t="s">
        <v>83</v>
      </c>
      <c r="AK701" s="148" t="s">
        <v>83</v>
      </c>
      <c r="AL701" s="148" t="s">
        <v>83</v>
      </c>
      <c r="AM701" s="148" t="s">
        <v>83</v>
      </c>
      <c r="AN701" s="148" t="s">
        <v>83</v>
      </c>
      <c r="AO701" s="148" t="s">
        <v>83</v>
      </c>
      <c r="AP701" s="148" t="s">
        <v>83</v>
      </c>
      <c r="AQ701" s="148" t="s">
        <v>83</v>
      </c>
      <c r="AR701" s="148" t="s">
        <v>83</v>
      </c>
      <c r="AS701">
        <v>0</v>
      </c>
      <c r="AT701" s="148" t="s">
        <v>83</v>
      </c>
      <c r="AU701" s="148" t="s">
        <v>83</v>
      </c>
      <c r="AV701">
        <v>0</v>
      </c>
      <c r="AW701">
        <v>0</v>
      </c>
      <c r="AX701" s="148" t="s">
        <v>83</v>
      </c>
    </row>
    <row r="702" spans="1:50" x14ac:dyDescent="0.15">
      <c r="A702">
        <v>1</v>
      </c>
      <c r="B702">
        <v>23</v>
      </c>
      <c r="C702">
        <v>6</v>
      </c>
      <c r="D702">
        <v>1</v>
      </c>
      <c r="E702">
        <v>0</v>
      </c>
      <c r="F702" s="148" t="s">
        <v>83</v>
      </c>
      <c r="G702" s="148" t="s">
        <v>83</v>
      </c>
      <c r="H702">
        <v>258</v>
      </c>
      <c r="I702">
        <v>0</v>
      </c>
      <c r="J702">
        <v>0</v>
      </c>
      <c r="K702">
        <v>0</v>
      </c>
      <c r="L702">
        <v>0</v>
      </c>
      <c r="M702" s="148" t="s">
        <v>83</v>
      </c>
      <c r="N702" s="148" t="s">
        <v>83</v>
      </c>
      <c r="O702" s="148" t="s">
        <v>83</v>
      </c>
      <c r="P702" s="148" t="s">
        <v>83</v>
      </c>
      <c r="Q702" s="148" t="s">
        <v>83</v>
      </c>
      <c r="R702" s="148" t="s">
        <v>1128</v>
      </c>
      <c r="S702" s="148" t="s">
        <v>83</v>
      </c>
      <c r="T702">
        <v>0</v>
      </c>
      <c r="U702" s="148" t="s">
        <v>83</v>
      </c>
      <c r="V702" s="148" t="s">
        <v>83</v>
      </c>
      <c r="W702" s="148" t="s">
        <v>83</v>
      </c>
      <c r="X702">
        <v>4</v>
      </c>
      <c r="Y702">
        <v>4</v>
      </c>
      <c r="Z702" s="148" t="s">
        <v>83</v>
      </c>
      <c r="AA702" s="148" t="s">
        <v>83</v>
      </c>
      <c r="AB702" s="148" t="s">
        <v>83</v>
      </c>
      <c r="AC702" s="148" t="s">
        <v>83</v>
      </c>
      <c r="AD702" s="148" t="s">
        <v>83</v>
      </c>
      <c r="AE702">
        <v>0</v>
      </c>
      <c r="AF702" s="148" t="s">
        <v>83</v>
      </c>
      <c r="AG702">
        <v>0</v>
      </c>
      <c r="AH702" s="148" t="s">
        <v>83</v>
      </c>
      <c r="AI702" s="148" t="s">
        <v>83</v>
      </c>
      <c r="AJ702" s="148" t="s">
        <v>83</v>
      </c>
      <c r="AK702" s="148" t="s">
        <v>83</v>
      </c>
      <c r="AL702" s="148" t="s">
        <v>83</v>
      </c>
      <c r="AM702" s="148" t="s">
        <v>83</v>
      </c>
      <c r="AN702" s="148" t="s">
        <v>83</v>
      </c>
      <c r="AO702" s="148" t="s">
        <v>83</v>
      </c>
      <c r="AP702" s="148" t="s">
        <v>83</v>
      </c>
      <c r="AQ702" s="148" t="s">
        <v>83</v>
      </c>
      <c r="AR702" s="148" t="s">
        <v>83</v>
      </c>
      <c r="AS702">
        <v>0</v>
      </c>
      <c r="AT702" s="148" t="s">
        <v>83</v>
      </c>
      <c r="AU702" s="148" t="s">
        <v>83</v>
      </c>
      <c r="AV702">
        <v>0</v>
      </c>
      <c r="AW702">
        <v>0</v>
      </c>
      <c r="AX702" s="148" t="s">
        <v>83</v>
      </c>
    </row>
    <row r="703" spans="1:50" x14ac:dyDescent="0.15">
      <c r="A703">
        <v>1</v>
      </c>
      <c r="B703">
        <v>23</v>
      </c>
      <c r="C703">
        <v>6</v>
      </c>
      <c r="D703">
        <v>2</v>
      </c>
      <c r="E703">
        <v>0</v>
      </c>
      <c r="F703" s="148" t="s">
        <v>83</v>
      </c>
      <c r="G703" s="148" t="s">
        <v>83</v>
      </c>
      <c r="H703">
        <v>62</v>
      </c>
      <c r="I703">
        <v>0</v>
      </c>
      <c r="J703">
        <v>0</v>
      </c>
      <c r="K703">
        <v>0</v>
      </c>
      <c r="L703">
        <v>0</v>
      </c>
      <c r="M703" s="148" t="s">
        <v>83</v>
      </c>
      <c r="N703" s="148" t="s">
        <v>83</v>
      </c>
      <c r="O703" s="148" t="s">
        <v>83</v>
      </c>
      <c r="P703" s="148" t="s">
        <v>83</v>
      </c>
      <c r="Q703" s="148" t="s">
        <v>83</v>
      </c>
      <c r="R703" s="148" t="s">
        <v>532</v>
      </c>
      <c r="S703" s="148" t="s">
        <v>83</v>
      </c>
      <c r="T703">
        <v>0</v>
      </c>
      <c r="U703" s="148" t="s">
        <v>83</v>
      </c>
      <c r="V703" s="148" t="s">
        <v>83</v>
      </c>
      <c r="W703" s="148" t="s">
        <v>83</v>
      </c>
      <c r="X703">
        <v>4</v>
      </c>
      <c r="Y703">
        <v>4</v>
      </c>
      <c r="Z703" s="148" t="s">
        <v>83</v>
      </c>
      <c r="AA703" s="148" t="s">
        <v>83</v>
      </c>
      <c r="AB703" s="148" t="s">
        <v>83</v>
      </c>
      <c r="AC703" s="148" t="s">
        <v>83</v>
      </c>
      <c r="AD703" s="148" t="s">
        <v>83</v>
      </c>
      <c r="AE703">
        <v>0</v>
      </c>
      <c r="AF703" s="148" t="s">
        <v>83</v>
      </c>
      <c r="AG703">
        <v>0</v>
      </c>
      <c r="AH703" s="148" t="s">
        <v>83</v>
      </c>
      <c r="AI703" s="148" t="s">
        <v>83</v>
      </c>
      <c r="AJ703" s="148" t="s">
        <v>83</v>
      </c>
      <c r="AK703" s="148" t="s">
        <v>83</v>
      </c>
      <c r="AL703" s="148" t="s">
        <v>83</v>
      </c>
      <c r="AM703" s="148" t="s">
        <v>83</v>
      </c>
      <c r="AN703" s="148" t="s">
        <v>83</v>
      </c>
      <c r="AO703" s="148" t="s">
        <v>83</v>
      </c>
      <c r="AP703" s="148" t="s">
        <v>83</v>
      </c>
      <c r="AQ703" s="148" t="s">
        <v>83</v>
      </c>
      <c r="AR703" s="148" t="s">
        <v>83</v>
      </c>
      <c r="AS703">
        <v>0</v>
      </c>
      <c r="AT703" s="148" t="s">
        <v>83</v>
      </c>
      <c r="AU703" s="148" t="s">
        <v>83</v>
      </c>
      <c r="AV703">
        <v>0</v>
      </c>
      <c r="AW703">
        <v>0</v>
      </c>
      <c r="AX703" s="148" t="s">
        <v>83</v>
      </c>
    </row>
    <row r="704" spans="1:50" x14ac:dyDescent="0.15">
      <c r="A704">
        <v>1</v>
      </c>
      <c r="B704">
        <v>23</v>
      </c>
      <c r="C704">
        <v>6</v>
      </c>
      <c r="D704">
        <v>3</v>
      </c>
      <c r="E704">
        <v>0</v>
      </c>
      <c r="F704" s="148" t="s">
        <v>83</v>
      </c>
      <c r="G704" s="148" t="s">
        <v>83</v>
      </c>
      <c r="H704">
        <v>348</v>
      </c>
      <c r="I704">
        <v>0</v>
      </c>
      <c r="J704">
        <v>0</v>
      </c>
      <c r="K704">
        <v>0</v>
      </c>
      <c r="L704">
        <v>0</v>
      </c>
      <c r="M704" s="148" t="s">
        <v>83</v>
      </c>
      <c r="N704" s="148" t="s">
        <v>83</v>
      </c>
      <c r="O704" s="148" t="s">
        <v>83</v>
      </c>
      <c r="P704" s="148" t="s">
        <v>83</v>
      </c>
      <c r="Q704" s="148" t="s">
        <v>83</v>
      </c>
      <c r="R704" s="148" t="s">
        <v>1129</v>
      </c>
      <c r="S704" s="148" t="s">
        <v>83</v>
      </c>
      <c r="T704">
        <v>0</v>
      </c>
      <c r="U704" s="148" t="s">
        <v>83</v>
      </c>
      <c r="V704" s="148" t="s">
        <v>83</v>
      </c>
      <c r="W704" s="148" t="s">
        <v>83</v>
      </c>
      <c r="X704">
        <v>5</v>
      </c>
      <c r="Y704">
        <v>5</v>
      </c>
      <c r="Z704" s="148" t="s">
        <v>83</v>
      </c>
      <c r="AA704" s="148" t="s">
        <v>83</v>
      </c>
      <c r="AB704" s="148" t="s">
        <v>83</v>
      </c>
      <c r="AC704" s="148" t="s">
        <v>83</v>
      </c>
      <c r="AD704" s="148" t="s">
        <v>83</v>
      </c>
      <c r="AE704">
        <v>0</v>
      </c>
      <c r="AF704" s="148" t="s">
        <v>83</v>
      </c>
      <c r="AG704">
        <v>0</v>
      </c>
      <c r="AH704" s="148" t="s">
        <v>83</v>
      </c>
      <c r="AI704" s="148" t="s">
        <v>83</v>
      </c>
      <c r="AJ704" s="148" t="s">
        <v>83</v>
      </c>
      <c r="AK704" s="148" t="s">
        <v>83</v>
      </c>
      <c r="AL704" s="148" t="s">
        <v>83</v>
      </c>
      <c r="AM704" s="148" t="s">
        <v>83</v>
      </c>
      <c r="AN704" s="148" t="s">
        <v>83</v>
      </c>
      <c r="AO704" s="148" t="s">
        <v>83</v>
      </c>
      <c r="AP704" s="148" t="s">
        <v>83</v>
      </c>
      <c r="AQ704" s="148" t="s">
        <v>83</v>
      </c>
      <c r="AR704" s="148" t="s">
        <v>83</v>
      </c>
      <c r="AS704">
        <v>0</v>
      </c>
      <c r="AT704" s="148" t="s">
        <v>83</v>
      </c>
      <c r="AU704" s="148" t="s">
        <v>83</v>
      </c>
      <c r="AV704">
        <v>0</v>
      </c>
      <c r="AW704">
        <v>0</v>
      </c>
      <c r="AX704" s="148" t="s">
        <v>83</v>
      </c>
    </row>
    <row r="705" spans="1:50" x14ac:dyDescent="0.15">
      <c r="A705">
        <v>1</v>
      </c>
      <c r="B705">
        <v>23</v>
      </c>
      <c r="C705">
        <v>6</v>
      </c>
      <c r="D705">
        <v>4</v>
      </c>
      <c r="E705">
        <v>0</v>
      </c>
      <c r="F705" s="148" t="s">
        <v>83</v>
      </c>
      <c r="G705" s="148" t="s">
        <v>83</v>
      </c>
      <c r="H705">
        <v>338</v>
      </c>
      <c r="I705">
        <v>0</v>
      </c>
      <c r="J705">
        <v>0</v>
      </c>
      <c r="K705">
        <v>0</v>
      </c>
      <c r="L705">
        <v>0</v>
      </c>
      <c r="M705" s="148" t="s">
        <v>83</v>
      </c>
      <c r="N705" s="148" t="s">
        <v>83</v>
      </c>
      <c r="O705" s="148" t="s">
        <v>83</v>
      </c>
      <c r="P705" s="148" t="s">
        <v>83</v>
      </c>
      <c r="Q705" s="148" t="s">
        <v>83</v>
      </c>
      <c r="R705" s="148" t="s">
        <v>1130</v>
      </c>
      <c r="S705" s="148" t="s">
        <v>83</v>
      </c>
      <c r="T705">
        <v>0</v>
      </c>
      <c r="U705" s="148" t="s">
        <v>83</v>
      </c>
      <c r="V705" s="148" t="s">
        <v>83</v>
      </c>
      <c r="W705" s="148" t="s">
        <v>83</v>
      </c>
      <c r="X705">
        <v>4</v>
      </c>
      <c r="Y705">
        <v>4</v>
      </c>
      <c r="Z705" s="148" t="s">
        <v>83</v>
      </c>
      <c r="AA705" s="148" t="s">
        <v>83</v>
      </c>
      <c r="AB705" s="148" t="s">
        <v>83</v>
      </c>
      <c r="AC705" s="148" t="s">
        <v>83</v>
      </c>
      <c r="AD705" s="148" t="s">
        <v>83</v>
      </c>
      <c r="AE705">
        <v>0</v>
      </c>
      <c r="AF705" s="148" t="s">
        <v>83</v>
      </c>
      <c r="AG705">
        <v>0</v>
      </c>
      <c r="AH705" s="148" t="s">
        <v>83</v>
      </c>
      <c r="AI705" s="148" t="s">
        <v>83</v>
      </c>
      <c r="AJ705" s="148" t="s">
        <v>83</v>
      </c>
      <c r="AK705" s="148" t="s">
        <v>83</v>
      </c>
      <c r="AL705" s="148" t="s">
        <v>83</v>
      </c>
      <c r="AM705" s="148" t="s">
        <v>83</v>
      </c>
      <c r="AN705" s="148" t="s">
        <v>83</v>
      </c>
      <c r="AO705" s="148" t="s">
        <v>83</v>
      </c>
      <c r="AP705" s="148" t="s">
        <v>83</v>
      </c>
      <c r="AQ705" s="148" t="s">
        <v>83</v>
      </c>
      <c r="AR705" s="148" t="s">
        <v>83</v>
      </c>
      <c r="AS705">
        <v>0</v>
      </c>
      <c r="AT705" s="148" t="s">
        <v>83</v>
      </c>
      <c r="AU705" s="148" t="s">
        <v>83</v>
      </c>
      <c r="AV705">
        <v>0</v>
      </c>
      <c r="AW705">
        <v>0</v>
      </c>
      <c r="AX705" s="148" t="s">
        <v>83</v>
      </c>
    </row>
    <row r="706" spans="1:50" x14ac:dyDescent="0.15">
      <c r="A706">
        <v>1</v>
      </c>
      <c r="B706">
        <v>23</v>
      </c>
      <c r="C706">
        <v>6</v>
      </c>
      <c r="D706">
        <v>5</v>
      </c>
      <c r="E706">
        <v>0</v>
      </c>
      <c r="F706" s="148" t="s">
        <v>83</v>
      </c>
      <c r="G706" s="148" t="s">
        <v>83</v>
      </c>
      <c r="H706">
        <v>293</v>
      </c>
      <c r="I706">
        <v>0</v>
      </c>
      <c r="J706">
        <v>0</v>
      </c>
      <c r="K706">
        <v>0</v>
      </c>
      <c r="L706">
        <v>0</v>
      </c>
      <c r="M706" s="148" t="s">
        <v>83</v>
      </c>
      <c r="N706" s="148" t="s">
        <v>83</v>
      </c>
      <c r="O706" s="148" t="s">
        <v>83</v>
      </c>
      <c r="P706" s="148" t="s">
        <v>83</v>
      </c>
      <c r="Q706" s="148" t="s">
        <v>83</v>
      </c>
      <c r="R706" s="148" t="s">
        <v>1131</v>
      </c>
      <c r="S706" s="148" t="s">
        <v>83</v>
      </c>
      <c r="T706">
        <v>0</v>
      </c>
      <c r="U706" s="148" t="s">
        <v>83</v>
      </c>
      <c r="V706" s="148" t="s">
        <v>83</v>
      </c>
      <c r="W706" s="148" t="s">
        <v>83</v>
      </c>
      <c r="X706">
        <v>5</v>
      </c>
      <c r="Y706">
        <v>5</v>
      </c>
      <c r="Z706" s="148" t="s">
        <v>83</v>
      </c>
      <c r="AA706" s="148" t="s">
        <v>83</v>
      </c>
      <c r="AB706" s="148" t="s">
        <v>83</v>
      </c>
      <c r="AC706" s="148" t="s">
        <v>83</v>
      </c>
      <c r="AD706" s="148" t="s">
        <v>83</v>
      </c>
      <c r="AE706">
        <v>0</v>
      </c>
      <c r="AF706" s="148" t="s">
        <v>83</v>
      </c>
      <c r="AG706">
        <v>0</v>
      </c>
      <c r="AH706" s="148" t="s">
        <v>83</v>
      </c>
      <c r="AI706" s="148" t="s">
        <v>83</v>
      </c>
      <c r="AJ706" s="148" t="s">
        <v>83</v>
      </c>
      <c r="AK706" s="148" t="s">
        <v>83</v>
      </c>
      <c r="AL706" s="148" t="s">
        <v>83</v>
      </c>
      <c r="AM706" s="148" t="s">
        <v>83</v>
      </c>
      <c r="AN706" s="148" t="s">
        <v>83</v>
      </c>
      <c r="AO706" s="148" t="s">
        <v>83</v>
      </c>
      <c r="AP706" s="148" t="s">
        <v>83</v>
      </c>
      <c r="AQ706" s="148" t="s">
        <v>83</v>
      </c>
      <c r="AR706" s="148" t="s">
        <v>83</v>
      </c>
      <c r="AS706">
        <v>0</v>
      </c>
      <c r="AT706" s="148" t="s">
        <v>83</v>
      </c>
      <c r="AU706" s="148" t="s">
        <v>83</v>
      </c>
      <c r="AV706">
        <v>0</v>
      </c>
      <c r="AW706">
        <v>0</v>
      </c>
      <c r="AX706" s="148" t="s">
        <v>83</v>
      </c>
    </row>
    <row r="707" spans="1:50" x14ac:dyDescent="0.15">
      <c r="A707">
        <v>1</v>
      </c>
      <c r="B707">
        <v>23</v>
      </c>
      <c r="C707">
        <v>6</v>
      </c>
      <c r="D707">
        <v>6</v>
      </c>
      <c r="E707">
        <v>0</v>
      </c>
      <c r="F707" s="148" t="s">
        <v>83</v>
      </c>
      <c r="G707" s="148" t="s">
        <v>83</v>
      </c>
      <c r="H707">
        <v>335</v>
      </c>
      <c r="I707">
        <v>0</v>
      </c>
      <c r="J707">
        <v>0</v>
      </c>
      <c r="K707">
        <v>0</v>
      </c>
      <c r="L707">
        <v>0</v>
      </c>
      <c r="M707" s="148" t="s">
        <v>83</v>
      </c>
      <c r="N707" s="148" t="s">
        <v>83</v>
      </c>
      <c r="O707" s="148" t="s">
        <v>83</v>
      </c>
      <c r="P707" s="148" t="s">
        <v>83</v>
      </c>
      <c r="Q707" s="148" t="s">
        <v>83</v>
      </c>
      <c r="R707" s="148" t="s">
        <v>1132</v>
      </c>
      <c r="S707" s="148" t="s">
        <v>83</v>
      </c>
      <c r="T707">
        <v>0</v>
      </c>
      <c r="U707" s="148" t="s">
        <v>83</v>
      </c>
      <c r="V707" s="148" t="s">
        <v>83</v>
      </c>
      <c r="W707" s="148" t="s">
        <v>83</v>
      </c>
      <c r="X707">
        <v>5</v>
      </c>
      <c r="Y707">
        <v>5</v>
      </c>
      <c r="Z707" s="148" t="s">
        <v>83</v>
      </c>
      <c r="AA707" s="148" t="s">
        <v>83</v>
      </c>
      <c r="AB707" s="148" t="s">
        <v>83</v>
      </c>
      <c r="AC707" s="148" t="s">
        <v>83</v>
      </c>
      <c r="AD707" s="148" t="s">
        <v>83</v>
      </c>
      <c r="AE707">
        <v>0</v>
      </c>
      <c r="AF707" s="148" t="s">
        <v>83</v>
      </c>
      <c r="AG707">
        <v>0</v>
      </c>
      <c r="AH707" s="148" t="s">
        <v>83</v>
      </c>
      <c r="AI707" s="148" t="s">
        <v>83</v>
      </c>
      <c r="AJ707" s="148" t="s">
        <v>83</v>
      </c>
      <c r="AK707" s="148" t="s">
        <v>83</v>
      </c>
      <c r="AL707" s="148" t="s">
        <v>83</v>
      </c>
      <c r="AM707" s="148" t="s">
        <v>83</v>
      </c>
      <c r="AN707" s="148" t="s">
        <v>83</v>
      </c>
      <c r="AO707" s="148" t="s">
        <v>83</v>
      </c>
      <c r="AP707" s="148" t="s">
        <v>83</v>
      </c>
      <c r="AQ707" s="148" t="s">
        <v>83</v>
      </c>
      <c r="AR707" s="148" t="s">
        <v>83</v>
      </c>
      <c r="AS707">
        <v>0</v>
      </c>
      <c r="AT707" s="148" t="s">
        <v>83</v>
      </c>
      <c r="AU707" s="148" t="s">
        <v>83</v>
      </c>
      <c r="AV707">
        <v>0</v>
      </c>
      <c r="AW707">
        <v>0</v>
      </c>
      <c r="AX707" s="148" t="s">
        <v>83</v>
      </c>
    </row>
    <row r="708" spans="1:50" x14ac:dyDescent="0.15">
      <c r="A708">
        <v>1</v>
      </c>
      <c r="B708">
        <v>23</v>
      </c>
      <c r="C708">
        <v>6</v>
      </c>
      <c r="D708">
        <v>7</v>
      </c>
      <c r="E708">
        <v>0</v>
      </c>
      <c r="F708" s="148" t="s">
        <v>83</v>
      </c>
      <c r="G708" s="148" t="s">
        <v>83</v>
      </c>
      <c r="H708">
        <v>184</v>
      </c>
      <c r="I708">
        <v>0</v>
      </c>
      <c r="J708">
        <v>0</v>
      </c>
      <c r="K708">
        <v>0</v>
      </c>
      <c r="L708">
        <v>0</v>
      </c>
      <c r="M708" s="148" t="s">
        <v>83</v>
      </c>
      <c r="N708" s="148" t="s">
        <v>83</v>
      </c>
      <c r="O708" s="148" t="s">
        <v>83</v>
      </c>
      <c r="P708" s="148" t="s">
        <v>83</v>
      </c>
      <c r="Q708" s="148" t="s">
        <v>83</v>
      </c>
      <c r="R708" s="148" t="s">
        <v>1133</v>
      </c>
      <c r="S708" s="148" t="s">
        <v>83</v>
      </c>
      <c r="T708">
        <v>0</v>
      </c>
      <c r="U708" s="148" t="s">
        <v>83</v>
      </c>
      <c r="V708" s="148" t="s">
        <v>83</v>
      </c>
      <c r="W708" s="148" t="s">
        <v>83</v>
      </c>
      <c r="X708">
        <v>4</v>
      </c>
      <c r="Y708">
        <v>4</v>
      </c>
      <c r="Z708" s="148" t="s">
        <v>83</v>
      </c>
      <c r="AA708" s="148" t="s">
        <v>83</v>
      </c>
      <c r="AB708" s="148" t="s">
        <v>83</v>
      </c>
      <c r="AC708" s="148" t="s">
        <v>83</v>
      </c>
      <c r="AD708" s="148" t="s">
        <v>83</v>
      </c>
      <c r="AE708">
        <v>0</v>
      </c>
      <c r="AF708" s="148" t="s">
        <v>83</v>
      </c>
      <c r="AG708">
        <v>0</v>
      </c>
      <c r="AH708" s="148" t="s">
        <v>83</v>
      </c>
      <c r="AI708" s="148" t="s">
        <v>83</v>
      </c>
      <c r="AJ708" s="148" t="s">
        <v>83</v>
      </c>
      <c r="AK708" s="148" t="s">
        <v>83</v>
      </c>
      <c r="AL708" s="148" t="s">
        <v>83</v>
      </c>
      <c r="AM708" s="148" t="s">
        <v>83</v>
      </c>
      <c r="AN708" s="148" t="s">
        <v>83</v>
      </c>
      <c r="AO708" s="148" t="s">
        <v>83</v>
      </c>
      <c r="AP708" s="148" t="s">
        <v>83</v>
      </c>
      <c r="AQ708" s="148" t="s">
        <v>83</v>
      </c>
      <c r="AR708" s="148" t="s">
        <v>83</v>
      </c>
      <c r="AS708">
        <v>0</v>
      </c>
      <c r="AT708" s="148" t="s">
        <v>83</v>
      </c>
      <c r="AU708" s="148" t="s">
        <v>83</v>
      </c>
      <c r="AV708">
        <v>0</v>
      </c>
      <c r="AW708">
        <v>0</v>
      </c>
      <c r="AX708" s="148" t="s">
        <v>83</v>
      </c>
    </row>
    <row r="709" spans="1:50" x14ac:dyDescent="0.15">
      <c r="A709">
        <v>1</v>
      </c>
      <c r="B709">
        <v>23</v>
      </c>
      <c r="C709">
        <v>7</v>
      </c>
      <c r="D709">
        <v>1</v>
      </c>
      <c r="E709">
        <v>0</v>
      </c>
      <c r="F709" s="148" t="s">
        <v>83</v>
      </c>
      <c r="G709" s="148" t="s">
        <v>83</v>
      </c>
      <c r="H709">
        <v>137</v>
      </c>
      <c r="I709">
        <v>0</v>
      </c>
      <c r="J709">
        <v>0</v>
      </c>
      <c r="K709">
        <v>0</v>
      </c>
      <c r="L709">
        <v>0</v>
      </c>
      <c r="M709" s="148" t="s">
        <v>83</v>
      </c>
      <c r="N709" s="148" t="s">
        <v>83</v>
      </c>
      <c r="O709" s="148" t="s">
        <v>83</v>
      </c>
      <c r="P709" s="148" t="s">
        <v>83</v>
      </c>
      <c r="Q709" s="148" t="s">
        <v>83</v>
      </c>
      <c r="R709" s="148" t="s">
        <v>1134</v>
      </c>
      <c r="S709" s="148" t="s">
        <v>83</v>
      </c>
      <c r="T709">
        <v>0</v>
      </c>
      <c r="U709" s="148" t="s">
        <v>83</v>
      </c>
      <c r="V709" s="148" t="s">
        <v>83</v>
      </c>
      <c r="W709" s="148" t="s">
        <v>83</v>
      </c>
      <c r="X709">
        <v>4</v>
      </c>
      <c r="Y709">
        <v>4</v>
      </c>
      <c r="Z709" s="148" t="s">
        <v>83</v>
      </c>
      <c r="AA709" s="148" t="s">
        <v>83</v>
      </c>
      <c r="AB709" s="148" t="s">
        <v>83</v>
      </c>
      <c r="AC709" s="148" t="s">
        <v>83</v>
      </c>
      <c r="AD709" s="148" t="s">
        <v>83</v>
      </c>
      <c r="AE709">
        <v>0</v>
      </c>
      <c r="AF709" s="148" t="s">
        <v>83</v>
      </c>
      <c r="AG709">
        <v>0</v>
      </c>
      <c r="AH709" s="148" t="s">
        <v>83</v>
      </c>
      <c r="AI709" s="148" t="s">
        <v>83</v>
      </c>
      <c r="AJ709" s="148" t="s">
        <v>83</v>
      </c>
      <c r="AK709" s="148" t="s">
        <v>83</v>
      </c>
      <c r="AL709" s="148" t="s">
        <v>83</v>
      </c>
      <c r="AM709" s="148" t="s">
        <v>83</v>
      </c>
      <c r="AN709" s="148" t="s">
        <v>83</v>
      </c>
      <c r="AO709" s="148" t="s">
        <v>83</v>
      </c>
      <c r="AP709" s="148" t="s">
        <v>83</v>
      </c>
      <c r="AQ709" s="148" t="s">
        <v>83</v>
      </c>
      <c r="AR709" s="148" t="s">
        <v>83</v>
      </c>
      <c r="AS709">
        <v>0</v>
      </c>
      <c r="AT709" s="148" t="s">
        <v>83</v>
      </c>
      <c r="AU709" s="148" t="s">
        <v>83</v>
      </c>
      <c r="AV709">
        <v>0</v>
      </c>
      <c r="AW709">
        <v>0</v>
      </c>
      <c r="AX709" s="148" t="s">
        <v>83</v>
      </c>
    </row>
    <row r="710" spans="1:50" x14ac:dyDescent="0.15">
      <c r="A710">
        <v>1</v>
      </c>
      <c r="B710">
        <v>23</v>
      </c>
      <c r="C710">
        <v>7</v>
      </c>
      <c r="D710">
        <v>2</v>
      </c>
      <c r="E710">
        <v>0</v>
      </c>
      <c r="F710" s="148" t="s">
        <v>83</v>
      </c>
      <c r="G710" s="148" t="s">
        <v>83</v>
      </c>
      <c r="H710">
        <v>209</v>
      </c>
      <c r="I710">
        <v>0</v>
      </c>
      <c r="J710">
        <v>0</v>
      </c>
      <c r="K710">
        <v>0</v>
      </c>
      <c r="L710">
        <v>0</v>
      </c>
      <c r="M710" s="148" t="s">
        <v>83</v>
      </c>
      <c r="N710" s="148" t="s">
        <v>83</v>
      </c>
      <c r="O710" s="148" t="s">
        <v>83</v>
      </c>
      <c r="P710" s="148" t="s">
        <v>83</v>
      </c>
      <c r="Q710" s="148" t="s">
        <v>83</v>
      </c>
      <c r="R710" s="148" t="s">
        <v>1135</v>
      </c>
      <c r="S710" s="148" t="s">
        <v>83</v>
      </c>
      <c r="T710">
        <v>0</v>
      </c>
      <c r="U710" s="148" t="s">
        <v>83</v>
      </c>
      <c r="V710" s="148" t="s">
        <v>83</v>
      </c>
      <c r="W710" s="148" t="s">
        <v>83</v>
      </c>
      <c r="X710">
        <v>4</v>
      </c>
      <c r="Y710">
        <v>4</v>
      </c>
      <c r="Z710" s="148" t="s">
        <v>83</v>
      </c>
      <c r="AA710" s="148" t="s">
        <v>83</v>
      </c>
      <c r="AB710" s="148" t="s">
        <v>83</v>
      </c>
      <c r="AC710" s="148" t="s">
        <v>83</v>
      </c>
      <c r="AD710" s="148" t="s">
        <v>83</v>
      </c>
      <c r="AE710">
        <v>0</v>
      </c>
      <c r="AF710" s="148" t="s">
        <v>83</v>
      </c>
      <c r="AG710">
        <v>0</v>
      </c>
      <c r="AH710" s="148" t="s">
        <v>83</v>
      </c>
      <c r="AI710" s="148" t="s">
        <v>83</v>
      </c>
      <c r="AJ710" s="148" t="s">
        <v>83</v>
      </c>
      <c r="AK710" s="148" t="s">
        <v>83</v>
      </c>
      <c r="AL710" s="148" t="s">
        <v>83</v>
      </c>
      <c r="AM710" s="148" t="s">
        <v>83</v>
      </c>
      <c r="AN710" s="148" t="s">
        <v>83</v>
      </c>
      <c r="AO710" s="148" t="s">
        <v>83</v>
      </c>
      <c r="AP710" s="148" t="s">
        <v>83</v>
      </c>
      <c r="AQ710" s="148" t="s">
        <v>83</v>
      </c>
      <c r="AR710" s="148" t="s">
        <v>83</v>
      </c>
      <c r="AS710">
        <v>0</v>
      </c>
      <c r="AT710" s="148" t="s">
        <v>83</v>
      </c>
      <c r="AU710" s="148" t="s">
        <v>83</v>
      </c>
      <c r="AV710">
        <v>0</v>
      </c>
      <c r="AW710">
        <v>0</v>
      </c>
      <c r="AX710" s="148" t="s">
        <v>83</v>
      </c>
    </row>
    <row r="711" spans="1:50" x14ac:dyDescent="0.15">
      <c r="A711">
        <v>1</v>
      </c>
      <c r="B711">
        <v>23</v>
      </c>
      <c r="C711">
        <v>7</v>
      </c>
      <c r="D711">
        <v>3</v>
      </c>
      <c r="E711">
        <v>0</v>
      </c>
      <c r="F711" s="148" t="s">
        <v>83</v>
      </c>
      <c r="G711" s="148" t="s">
        <v>83</v>
      </c>
      <c r="H711">
        <v>185</v>
      </c>
      <c r="I711">
        <v>0</v>
      </c>
      <c r="J711">
        <v>0</v>
      </c>
      <c r="K711">
        <v>0</v>
      </c>
      <c r="L711">
        <v>0</v>
      </c>
      <c r="M711" s="148" t="s">
        <v>83</v>
      </c>
      <c r="N711" s="148" t="s">
        <v>83</v>
      </c>
      <c r="O711" s="148" t="s">
        <v>83</v>
      </c>
      <c r="P711" s="148" t="s">
        <v>83</v>
      </c>
      <c r="Q711" s="148" t="s">
        <v>83</v>
      </c>
      <c r="R711" s="148" t="s">
        <v>1136</v>
      </c>
      <c r="S711" s="148" t="s">
        <v>83</v>
      </c>
      <c r="T711">
        <v>0</v>
      </c>
      <c r="U711" s="148" t="s">
        <v>83</v>
      </c>
      <c r="V711" s="148" t="s">
        <v>83</v>
      </c>
      <c r="W711" s="148" t="s">
        <v>83</v>
      </c>
      <c r="X711">
        <v>4</v>
      </c>
      <c r="Y711">
        <v>4</v>
      </c>
      <c r="Z711" s="148" t="s">
        <v>83</v>
      </c>
      <c r="AA711" s="148" t="s">
        <v>83</v>
      </c>
      <c r="AB711" s="148" t="s">
        <v>83</v>
      </c>
      <c r="AC711" s="148" t="s">
        <v>83</v>
      </c>
      <c r="AD711" s="148" t="s">
        <v>83</v>
      </c>
      <c r="AE711">
        <v>0</v>
      </c>
      <c r="AF711" s="148" t="s">
        <v>83</v>
      </c>
      <c r="AG711">
        <v>0</v>
      </c>
      <c r="AH711" s="148" t="s">
        <v>83</v>
      </c>
      <c r="AI711" s="148" t="s">
        <v>83</v>
      </c>
      <c r="AJ711" s="148" t="s">
        <v>83</v>
      </c>
      <c r="AK711" s="148" t="s">
        <v>83</v>
      </c>
      <c r="AL711" s="148" t="s">
        <v>83</v>
      </c>
      <c r="AM711" s="148" t="s">
        <v>83</v>
      </c>
      <c r="AN711" s="148" t="s">
        <v>83</v>
      </c>
      <c r="AO711" s="148" t="s">
        <v>83</v>
      </c>
      <c r="AP711" s="148" t="s">
        <v>83</v>
      </c>
      <c r="AQ711" s="148" t="s">
        <v>83</v>
      </c>
      <c r="AR711" s="148" t="s">
        <v>83</v>
      </c>
      <c r="AS711">
        <v>0</v>
      </c>
      <c r="AT711" s="148" t="s">
        <v>83</v>
      </c>
      <c r="AU711" s="148" t="s">
        <v>83</v>
      </c>
      <c r="AV711">
        <v>0</v>
      </c>
      <c r="AW711">
        <v>0</v>
      </c>
      <c r="AX711" s="148" t="s">
        <v>83</v>
      </c>
    </row>
    <row r="712" spans="1:50" x14ac:dyDescent="0.15">
      <c r="A712">
        <v>1</v>
      </c>
      <c r="B712">
        <v>23</v>
      </c>
      <c r="C712">
        <v>7</v>
      </c>
      <c r="D712">
        <v>4</v>
      </c>
      <c r="E712">
        <v>0</v>
      </c>
      <c r="F712" s="148" t="s">
        <v>83</v>
      </c>
      <c r="G712" s="148" t="s">
        <v>83</v>
      </c>
      <c r="H712">
        <v>147</v>
      </c>
      <c r="I712">
        <v>0</v>
      </c>
      <c r="J712">
        <v>0</v>
      </c>
      <c r="K712">
        <v>0</v>
      </c>
      <c r="L712">
        <v>0</v>
      </c>
      <c r="M712" s="148" t="s">
        <v>83</v>
      </c>
      <c r="N712" s="148" t="s">
        <v>83</v>
      </c>
      <c r="O712" s="148" t="s">
        <v>83</v>
      </c>
      <c r="P712" s="148" t="s">
        <v>83</v>
      </c>
      <c r="Q712" s="148" t="s">
        <v>83</v>
      </c>
      <c r="R712" s="148" t="s">
        <v>1137</v>
      </c>
      <c r="S712" s="148" t="s">
        <v>83</v>
      </c>
      <c r="T712">
        <v>0</v>
      </c>
      <c r="U712" s="148" t="s">
        <v>83</v>
      </c>
      <c r="V712" s="148" t="s">
        <v>83</v>
      </c>
      <c r="W712" s="148" t="s">
        <v>83</v>
      </c>
      <c r="X712">
        <v>4</v>
      </c>
      <c r="Y712">
        <v>4</v>
      </c>
      <c r="Z712" s="148" t="s">
        <v>83</v>
      </c>
      <c r="AA712" s="148" t="s">
        <v>83</v>
      </c>
      <c r="AB712" s="148" t="s">
        <v>83</v>
      </c>
      <c r="AC712" s="148" t="s">
        <v>83</v>
      </c>
      <c r="AD712" s="148" t="s">
        <v>83</v>
      </c>
      <c r="AE712">
        <v>0</v>
      </c>
      <c r="AF712" s="148" t="s">
        <v>83</v>
      </c>
      <c r="AG712">
        <v>0</v>
      </c>
      <c r="AH712" s="148" t="s">
        <v>83</v>
      </c>
      <c r="AI712" s="148" t="s">
        <v>83</v>
      </c>
      <c r="AJ712" s="148" t="s">
        <v>83</v>
      </c>
      <c r="AK712" s="148" t="s">
        <v>83</v>
      </c>
      <c r="AL712" s="148" t="s">
        <v>83</v>
      </c>
      <c r="AM712" s="148" t="s">
        <v>83</v>
      </c>
      <c r="AN712" s="148" t="s">
        <v>83</v>
      </c>
      <c r="AO712" s="148" t="s">
        <v>83</v>
      </c>
      <c r="AP712" s="148" t="s">
        <v>83</v>
      </c>
      <c r="AQ712" s="148" t="s">
        <v>83</v>
      </c>
      <c r="AR712" s="148" t="s">
        <v>83</v>
      </c>
      <c r="AS712">
        <v>0</v>
      </c>
      <c r="AT712" s="148" t="s">
        <v>83</v>
      </c>
      <c r="AU712" s="148" t="s">
        <v>83</v>
      </c>
      <c r="AV712">
        <v>0</v>
      </c>
      <c r="AW712">
        <v>0</v>
      </c>
      <c r="AX712" s="148" t="s">
        <v>83</v>
      </c>
    </row>
    <row r="713" spans="1:50" x14ac:dyDescent="0.15">
      <c r="A713">
        <v>1</v>
      </c>
      <c r="B713">
        <v>23</v>
      </c>
      <c r="C713">
        <v>7</v>
      </c>
      <c r="D713">
        <v>5</v>
      </c>
      <c r="E713">
        <v>0</v>
      </c>
      <c r="F713" s="148" t="s">
        <v>83</v>
      </c>
      <c r="G713" s="148" t="s">
        <v>83</v>
      </c>
      <c r="H713">
        <v>311</v>
      </c>
      <c r="I713">
        <v>0</v>
      </c>
      <c r="J713">
        <v>0</v>
      </c>
      <c r="K713">
        <v>0</v>
      </c>
      <c r="L713">
        <v>0</v>
      </c>
      <c r="M713" s="148" t="s">
        <v>83</v>
      </c>
      <c r="N713" s="148" t="s">
        <v>83</v>
      </c>
      <c r="O713" s="148" t="s">
        <v>83</v>
      </c>
      <c r="P713" s="148" t="s">
        <v>83</v>
      </c>
      <c r="Q713" s="148" t="s">
        <v>83</v>
      </c>
      <c r="R713" s="148" t="s">
        <v>1138</v>
      </c>
      <c r="S713" s="148" t="s">
        <v>83</v>
      </c>
      <c r="T713">
        <v>0</v>
      </c>
      <c r="U713" s="148" t="s">
        <v>83</v>
      </c>
      <c r="V713" s="148" t="s">
        <v>83</v>
      </c>
      <c r="W713" s="148" t="s">
        <v>83</v>
      </c>
      <c r="X713">
        <v>5</v>
      </c>
      <c r="Y713">
        <v>5</v>
      </c>
      <c r="Z713" s="148" t="s">
        <v>83</v>
      </c>
      <c r="AA713" s="148" t="s">
        <v>83</v>
      </c>
      <c r="AB713" s="148" t="s">
        <v>83</v>
      </c>
      <c r="AC713" s="148" t="s">
        <v>83</v>
      </c>
      <c r="AD713" s="148" t="s">
        <v>83</v>
      </c>
      <c r="AE713">
        <v>0</v>
      </c>
      <c r="AF713" s="148" t="s">
        <v>83</v>
      </c>
      <c r="AG713">
        <v>0</v>
      </c>
      <c r="AH713" s="148" t="s">
        <v>83</v>
      </c>
      <c r="AI713" s="148" t="s">
        <v>83</v>
      </c>
      <c r="AJ713" s="148" t="s">
        <v>83</v>
      </c>
      <c r="AK713" s="148" t="s">
        <v>83</v>
      </c>
      <c r="AL713" s="148" t="s">
        <v>83</v>
      </c>
      <c r="AM713" s="148" t="s">
        <v>83</v>
      </c>
      <c r="AN713" s="148" t="s">
        <v>83</v>
      </c>
      <c r="AO713" s="148" t="s">
        <v>83</v>
      </c>
      <c r="AP713" s="148" t="s">
        <v>83</v>
      </c>
      <c r="AQ713" s="148" t="s">
        <v>83</v>
      </c>
      <c r="AR713" s="148" t="s">
        <v>83</v>
      </c>
      <c r="AS713">
        <v>0</v>
      </c>
      <c r="AT713" s="148" t="s">
        <v>83</v>
      </c>
      <c r="AU713" s="148" t="s">
        <v>83</v>
      </c>
      <c r="AV713">
        <v>0</v>
      </c>
      <c r="AW713">
        <v>0</v>
      </c>
      <c r="AX713" s="148" t="s">
        <v>83</v>
      </c>
    </row>
    <row r="714" spans="1:50" x14ac:dyDescent="0.15">
      <c r="A714">
        <v>1</v>
      </c>
      <c r="B714">
        <v>23</v>
      </c>
      <c r="C714">
        <v>7</v>
      </c>
      <c r="D714">
        <v>6</v>
      </c>
      <c r="E714">
        <v>0</v>
      </c>
      <c r="F714" s="148" t="s">
        <v>83</v>
      </c>
      <c r="G714" s="148" t="s">
        <v>83</v>
      </c>
      <c r="H714">
        <v>256</v>
      </c>
      <c r="I714">
        <v>0</v>
      </c>
      <c r="J714">
        <v>0</v>
      </c>
      <c r="K714">
        <v>0</v>
      </c>
      <c r="L714">
        <v>0</v>
      </c>
      <c r="M714" s="148" t="s">
        <v>83</v>
      </c>
      <c r="N714" s="148" t="s">
        <v>83</v>
      </c>
      <c r="O714" s="148" t="s">
        <v>83</v>
      </c>
      <c r="P714" s="148" t="s">
        <v>83</v>
      </c>
      <c r="Q714" s="148" t="s">
        <v>83</v>
      </c>
      <c r="R714" s="148" t="s">
        <v>1139</v>
      </c>
      <c r="S714" s="148" t="s">
        <v>83</v>
      </c>
      <c r="T714">
        <v>0</v>
      </c>
      <c r="U714" s="148" t="s">
        <v>83</v>
      </c>
      <c r="V714" s="148" t="s">
        <v>83</v>
      </c>
      <c r="W714" s="148" t="s">
        <v>83</v>
      </c>
      <c r="X714">
        <v>5</v>
      </c>
      <c r="Y714">
        <v>5</v>
      </c>
      <c r="Z714" s="148" t="s">
        <v>83</v>
      </c>
      <c r="AA714" s="148" t="s">
        <v>83</v>
      </c>
      <c r="AB714" s="148" t="s">
        <v>83</v>
      </c>
      <c r="AC714" s="148" t="s">
        <v>83</v>
      </c>
      <c r="AD714" s="148" t="s">
        <v>83</v>
      </c>
      <c r="AE714">
        <v>0</v>
      </c>
      <c r="AF714" s="148" t="s">
        <v>83</v>
      </c>
      <c r="AG714">
        <v>0</v>
      </c>
      <c r="AH714" s="148" t="s">
        <v>83</v>
      </c>
      <c r="AI714" s="148" t="s">
        <v>83</v>
      </c>
      <c r="AJ714" s="148" t="s">
        <v>83</v>
      </c>
      <c r="AK714" s="148" t="s">
        <v>83</v>
      </c>
      <c r="AL714" s="148" t="s">
        <v>83</v>
      </c>
      <c r="AM714" s="148" t="s">
        <v>83</v>
      </c>
      <c r="AN714" s="148" t="s">
        <v>83</v>
      </c>
      <c r="AO714" s="148" t="s">
        <v>83</v>
      </c>
      <c r="AP714" s="148" t="s">
        <v>83</v>
      </c>
      <c r="AQ714" s="148" t="s">
        <v>83</v>
      </c>
      <c r="AR714" s="148" t="s">
        <v>83</v>
      </c>
      <c r="AS714">
        <v>0</v>
      </c>
      <c r="AT714" s="148" t="s">
        <v>83</v>
      </c>
      <c r="AU714" s="148" t="s">
        <v>83</v>
      </c>
      <c r="AV714">
        <v>0</v>
      </c>
      <c r="AW714">
        <v>0</v>
      </c>
      <c r="AX714" s="148" t="s">
        <v>83</v>
      </c>
    </row>
    <row r="715" spans="1:50" x14ac:dyDescent="0.15">
      <c r="A715">
        <v>1</v>
      </c>
      <c r="B715">
        <v>23</v>
      </c>
      <c r="C715">
        <v>7</v>
      </c>
      <c r="D715">
        <v>7</v>
      </c>
      <c r="E715">
        <v>0</v>
      </c>
      <c r="F715" s="148" t="s">
        <v>83</v>
      </c>
      <c r="G715" s="148" t="s">
        <v>83</v>
      </c>
      <c r="H715">
        <v>334</v>
      </c>
      <c r="I715">
        <v>0</v>
      </c>
      <c r="J715">
        <v>0</v>
      </c>
      <c r="K715">
        <v>0</v>
      </c>
      <c r="L715">
        <v>0</v>
      </c>
      <c r="M715" s="148" t="s">
        <v>83</v>
      </c>
      <c r="N715" s="148" t="s">
        <v>83</v>
      </c>
      <c r="O715" s="148" t="s">
        <v>83</v>
      </c>
      <c r="P715" s="148" t="s">
        <v>83</v>
      </c>
      <c r="Q715" s="148" t="s">
        <v>83</v>
      </c>
      <c r="R715" s="148" t="s">
        <v>1140</v>
      </c>
      <c r="S715" s="148" t="s">
        <v>83</v>
      </c>
      <c r="T715">
        <v>0</v>
      </c>
      <c r="U715" s="148" t="s">
        <v>83</v>
      </c>
      <c r="V715" s="148" t="s">
        <v>83</v>
      </c>
      <c r="W715" s="148" t="s">
        <v>83</v>
      </c>
      <c r="X715">
        <v>6</v>
      </c>
      <c r="Y715">
        <v>6</v>
      </c>
      <c r="Z715" s="148" t="s">
        <v>83</v>
      </c>
      <c r="AA715" s="148" t="s">
        <v>83</v>
      </c>
      <c r="AB715" s="148" t="s">
        <v>83</v>
      </c>
      <c r="AC715" s="148" t="s">
        <v>83</v>
      </c>
      <c r="AD715" s="148" t="s">
        <v>83</v>
      </c>
      <c r="AE715">
        <v>0</v>
      </c>
      <c r="AF715" s="148" t="s">
        <v>83</v>
      </c>
      <c r="AG715">
        <v>0</v>
      </c>
      <c r="AH715" s="148" t="s">
        <v>83</v>
      </c>
      <c r="AI715" s="148" t="s">
        <v>83</v>
      </c>
      <c r="AJ715" s="148" t="s">
        <v>83</v>
      </c>
      <c r="AK715" s="148" t="s">
        <v>83</v>
      </c>
      <c r="AL715" s="148" t="s">
        <v>83</v>
      </c>
      <c r="AM715" s="148" t="s">
        <v>83</v>
      </c>
      <c r="AN715" s="148" t="s">
        <v>83</v>
      </c>
      <c r="AO715" s="148" t="s">
        <v>83</v>
      </c>
      <c r="AP715" s="148" t="s">
        <v>83</v>
      </c>
      <c r="AQ715" s="148" t="s">
        <v>83</v>
      </c>
      <c r="AR715" s="148" t="s">
        <v>83</v>
      </c>
      <c r="AS715">
        <v>0</v>
      </c>
      <c r="AT715" s="148" t="s">
        <v>83</v>
      </c>
      <c r="AU715" s="148" t="s">
        <v>83</v>
      </c>
      <c r="AV715">
        <v>0</v>
      </c>
      <c r="AW715">
        <v>0</v>
      </c>
      <c r="AX715" s="148" t="s">
        <v>83</v>
      </c>
    </row>
    <row r="716" spans="1:50" x14ac:dyDescent="0.15">
      <c r="A716">
        <v>1</v>
      </c>
      <c r="B716">
        <v>23</v>
      </c>
      <c r="C716">
        <v>8</v>
      </c>
      <c r="D716">
        <v>1</v>
      </c>
      <c r="E716">
        <v>0</v>
      </c>
      <c r="F716" s="148" t="s">
        <v>83</v>
      </c>
      <c r="G716" s="148" t="s">
        <v>83</v>
      </c>
      <c r="H716">
        <v>233</v>
      </c>
      <c r="I716">
        <v>0</v>
      </c>
      <c r="J716">
        <v>0</v>
      </c>
      <c r="K716">
        <v>0</v>
      </c>
      <c r="L716">
        <v>0</v>
      </c>
      <c r="M716" s="148" t="s">
        <v>83</v>
      </c>
      <c r="N716" s="148" t="s">
        <v>83</v>
      </c>
      <c r="O716" s="148" t="s">
        <v>83</v>
      </c>
      <c r="P716" s="148" t="s">
        <v>83</v>
      </c>
      <c r="Q716" s="148" t="s">
        <v>83</v>
      </c>
      <c r="R716" s="148" t="s">
        <v>1141</v>
      </c>
      <c r="S716" s="148" t="s">
        <v>83</v>
      </c>
      <c r="T716">
        <v>0</v>
      </c>
      <c r="U716" s="148" t="s">
        <v>83</v>
      </c>
      <c r="V716" s="148" t="s">
        <v>83</v>
      </c>
      <c r="W716" s="148" t="s">
        <v>83</v>
      </c>
      <c r="X716">
        <v>6</v>
      </c>
      <c r="Y716">
        <v>6</v>
      </c>
      <c r="Z716" s="148" t="s">
        <v>83</v>
      </c>
      <c r="AA716" s="148" t="s">
        <v>83</v>
      </c>
      <c r="AB716" s="148" t="s">
        <v>83</v>
      </c>
      <c r="AC716" s="148" t="s">
        <v>83</v>
      </c>
      <c r="AD716" s="148" t="s">
        <v>83</v>
      </c>
      <c r="AE716">
        <v>0</v>
      </c>
      <c r="AF716" s="148" t="s">
        <v>83</v>
      </c>
      <c r="AG716">
        <v>0</v>
      </c>
      <c r="AH716" s="148" t="s">
        <v>83</v>
      </c>
      <c r="AI716" s="148" t="s">
        <v>83</v>
      </c>
      <c r="AJ716" s="148" t="s">
        <v>83</v>
      </c>
      <c r="AK716" s="148" t="s">
        <v>83</v>
      </c>
      <c r="AL716" s="148" t="s">
        <v>83</v>
      </c>
      <c r="AM716" s="148" t="s">
        <v>83</v>
      </c>
      <c r="AN716" s="148" t="s">
        <v>83</v>
      </c>
      <c r="AO716" s="148" t="s">
        <v>83</v>
      </c>
      <c r="AP716" s="148" t="s">
        <v>83</v>
      </c>
      <c r="AQ716" s="148" t="s">
        <v>83</v>
      </c>
      <c r="AR716" s="148" t="s">
        <v>83</v>
      </c>
      <c r="AS716">
        <v>0</v>
      </c>
      <c r="AT716" s="148" t="s">
        <v>83</v>
      </c>
      <c r="AU716" s="148" t="s">
        <v>83</v>
      </c>
      <c r="AV716">
        <v>0</v>
      </c>
      <c r="AW716">
        <v>0</v>
      </c>
      <c r="AX716" s="148" t="s">
        <v>83</v>
      </c>
    </row>
    <row r="717" spans="1:50" x14ac:dyDescent="0.15">
      <c r="A717">
        <v>1</v>
      </c>
      <c r="B717">
        <v>23</v>
      </c>
      <c r="C717">
        <v>8</v>
      </c>
      <c r="D717">
        <v>2</v>
      </c>
      <c r="E717">
        <v>0</v>
      </c>
      <c r="F717" s="148" t="s">
        <v>83</v>
      </c>
      <c r="G717" s="148" t="s">
        <v>83</v>
      </c>
      <c r="H717">
        <v>126</v>
      </c>
      <c r="I717">
        <v>0</v>
      </c>
      <c r="J717">
        <v>0</v>
      </c>
      <c r="K717">
        <v>0</v>
      </c>
      <c r="L717">
        <v>0</v>
      </c>
      <c r="M717" s="148" t="s">
        <v>83</v>
      </c>
      <c r="N717" s="148" t="s">
        <v>83</v>
      </c>
      <c r="O717" s="148" t="s">
        <v>83</v>
      </c>
      <c r="P717" s="148" t="s">
        <v>83</v>
      </c>
      <c r="Q717" s="148" t="s">
        <v>83</v>
      </c>
      <c r="R717" s="148" t="s">
        <v>1142</v>
      </c>
      <c r="S717" s="148" t="s">
        <v>83</v>
      </c>
      <c r="T717">
        <v>0</v>
      </c>
      <c r="U717" s="148" t="s">
        <v>83</v>
      </c>
      <c r="V717" s="148" t="s">
        <v>83</v>
      </c>
      <c r="W717" s="148" t="s">
        <v>83</v>
      </c>
      <c r="X717">
        <v>4</v>
      </c>
      <c r="Y717">
        <v>4</v>
      </c>
      <c r="Z717" s="148" t="s">
        <v>83</v>
      </c>
      <c r="AA717" s="148" t="s">
        <v>83</v>
      </c>
      <c r="AB717" s="148" t="s">
        <v>83</v>
      </c>
      <c r="AC717" s="148" t="s">
        <v>83</v>
      </c>
      <c r="AD717" s="148" t="s">
        <v>83</v>
      </c>
      <c r="AE717">
        <v>0</v>
      </c>
      <c r="AF717" s="148" t="s">
        <v>83</v>
      </c>
      <c r="AG717">
        <v>0</v>
      </c>
      <c r="AH717" s="148" t="s">
        <v>83</v>
      </c>
      <c r="AI717" s="148" t="s">
        <v>83</v>
      </c>
      <c r="AJ717" s="148" t="s">
        <v>83</v>
      </c>
      <c r="AK717" s="148" t="s">
        <v>83</v>
      </c>
      <c r="AL717" s="148" t="s">
        <v>83</v>
      </c>
      <c r="AM717" s="148" t="s">
        <v>83</v>
      </c>
      <c r="AN717" s="148" t="s">
        <v>83</v>
      </c>
      <c r="AO717" s="148" t="s">
        <v>83</v>
      </c>
      <c r="AP717" s="148" t="s">
        <v>83</v>
      </c>
      <c r="AQ717" s="148" t="s">
        <v>83</v>
      </c>
      <c r="AR717" s="148" t="s">
        <v>83</v>
      </c>
      <c r="AS717">
        <v>0</v>
      </c>
      <c r="AT717" s="148" t="s">
        <v>83</v>
      </c>
      <c r="AU717" s="148" t="s">
        <v>83</v>
      </c>
      <c r="AV717">
        <v>0</v>
      </c>
      <c r="AW717">
        <v>0</v>
      </c>
      <c r="AX717" s="148" t="s">
        <v>83</v>
      </c>
    </row>
    <row r="718" spans="1:50" x14ac:dyDescent="0.15">
      <c r="A718">
        <v>1</v>
      </c>
      <c r="B718">
        <v>23</v>
      </c>
      <c r="C718">
        <v>8</v>
      </c>
      <c r="D718">
        <v>3</v>
      </c>
      <c r="E718">
        <v>0</v>
      </c>
      <c r="F718" s="148" t="s">
        <v>83</v>
      </c>
      <c r="G718" s="148" t="s">
        <v>83</v>
      </c>
      <c r="H718">
        <v>254</v>
      </c>
      <c r="I718">
        <v>0</v>
      </c>
      <c r="J718">
        <v>0</v>
      </c>
      <c r="K718">
        <v>0</v>
      </c>
      <c r="L718">
        <v>0</v>
      </c>
      <c r="M718" s="148" t="s">
        <v>83</v>
      </c>
      <c r="N718" s="148" t="s">
        <v>83</v>
      </c>
      <c r="O718" s="148" t="s">
        <v>83</v>
      </c>
      <c r="P718" s="148" t="s">
        <v>83</v>
      </c>
      <c r="Q718" s="148" t="s">
        <v>83</v>
      </c>
      <c r="R718" s="148" t="s">
        <v>1143</v>
      </c>
      <c r="S718" s="148" t="s">
        <v>83</v>
      </c>
      <c r="T718">
        <v>0</v>
      </c>
      <c r="U718" s="148" t="s">
        <v>83</v>
      </c>
      <c r="V718" s="148" t="s">
        <v>83</v>
      </c>
      <c r="W718" s="148" t="s">
        <v>83</v>
      </c>
      <c r="X718">
        <v>5</v>
      </c>
      <c r="Y718">
        <v>5</v>
      </c>
      <c r="Z718" s="148" t="s">
        <v>83</v>
      </c>
      <c r="AA718" s="148" t="s">
        <v>83</v>
      </c>
      <c r="AB718" s="148" t="s">
        <v>83</v>
      </c>
      <c r="AC718" s="148" t="s">
        <v>83</v>
      </c>
      <c r="AD718" s="148" t="s">
        <v>83</v>
      </c>
      <c r="AE718">
        <v>0</v>
      </c>
      <c r="AF718" s="148" t="s">
        <v>83</v>
      </c>
      <c r="AG718">
        <v>0</v>
      </c>
      <c r="AH718" s="148" t="s">
        <v>83</v>
      </c>
      <c r="AI718" s="148" t="s">
        <v>83</v>
      </c>
      <c r="AJ718" s="148" t="s">
        <v>83</v>
      </c>
      <c r="AK718" s="148" t="s">
        <v>83</v>
      </c>
      <c r="AL718" s="148" t="s">
        <v>83</v>
      </c>
      <c r="AM718" s="148" t="s">
        <v>83</v>
      </c>
      <c r="AN718" s="148" t="s">
        <v>83</v>
      </c>
      <c r="AO718" s="148" t="s">
        <v>83</v>
      </c>
      <c r="AP718" s="148" t="s">
        <v>83</v>
      </c>
      <c r="AQ718" s="148" t="s">
        <v>83</v>
      </c>
      <c r="AR718" s="148" t="s">
        <v>83</v>
      </c>
      <c r="AS718">
        <v>0</v>
      </c>
      <c r="AT718" s="148" t="s">
        <v>83</v>
      </c>
      <c r="AU718" s="148" t="s">
        <v>83</v>
      </c>
      <c r="AV718">
        <v>0</v>
      </c>
      <c r="AW718">
        <v>0</v>
      </c>
      <c r="AX718" s="148" t="s">
        <v>83</v>
      </c>
    </row>
    <row r="719" spans="1:50" x14ac:dyDescent="0.15">
      <c r="A719">
        <v>1</v>
      </c>
      <c r="B719">
        <v>23</v>
      </c>
      <c r="C719">
        <v>8</v>
      </c>
      <c r="D719">
        <v>4</v>
      </c>
      <c r="E719">
        <v>0</v>
      </c>
      <c r="F719" s="148" t="s">
        <v>83</v>
      </c>
      <c r="G719" s="148" t="s">
        <v>83</v>
      </c>
      <c r="H719">
        <v>232</v>
      </c>
      <c r="I719">
        <v>0</v>
      </c>
      <c r="J719">
        <v>0</v>
      </c>
      <c r="K719">
        <v>0</v>
      </c>
      <c r="L719">
        <v>0</v>
      </c>
      <c r="M719" s="148" t="s">
        <v>83</v>
      </c>
      <c r="N719" s="148" t="s">
        <v>83</v>
      </c>
      <c r="O719" s="148" t="s">
        <v>83</v>
      </c>
      <c r="P719" s="148" t="s">
        <v>83</v>
      </c>
      <c r="Q719" s="148" t="s">
        <v>83</v>
      </c>
      <c r="R719" s="148" t="s">
        <v>1144</v>
      </c>
      <c r="S719" s="148" t="s">
        <v>83</v>
      </c>
      <c r="T719">
        <v>0</v>
      </c>
      <c r="U719" s="148" t="s">
        <v>83</v>
      </c>
      <c r="V719" s="148" t="s">
        <v>83</v>
      </c>
      <c r="W719" s="148" t="s">
        <v>83</v>
      </c>
      <c r="X719">
        <v>6</v>
      </c>
      <c r="Y719">
        <v>6</v>
      </c>
      <c r="Z719" s="148" t="s">
        <v>83</v>
      </c>
      <c r="AA719" s="148" t="s">
        <v>83</v>
      </c>
      <c r="AB719" s="148" t="s">
        <v>83</v>
      </c>
      <c r="AC719" s="148" t="s">
        <v>83</v>
      </c>
      <c r="AD719" s="148" t="s">
        <v>83</v>
      </c>
      <c r="AE719">
        <v>0</v>
      </c>
      <c r="AF719" s="148" t="s">
        <v>83</v>
      </c>
      <c r="AG719">
        <v>0</v>
      </c>
      <c r="AH719" s="148" t="s">
        <v>83</v>
      </c>
      <c r="AI719" s="148" t="s">
        <v>83</v>
      </c>
      <c r="AJ719" s="148" t="s">
        <v>83</v>
      </c>
      <c r="AK719" s="148" t="s">
        <v>83</v>
      </c>
      <c r="AL719" s="148" t="s">
        <v>83</v>
      </c>
      <c r="AM719" s="148" t="s">
        <v>83</v>
      </c>
      <c r="AN719" s="148" t="s">
        <v>83</v>
      </c>
      <c r="AO719" s="148" t="s">
        <v>83</v>
      </c>
      <c r="AP719" s="148" t="s">
        <v>83</v>
      </c>
      <c r="AQ719" s="148" t="s">
        <v>83</v>
      </c>
      <c r="AR719" s="148" t="s">
        <v>83</v>
      </c>
      <c r="AS719">
        <v>0</v>
      </c>
      <c r="AT719" s="148" t="s">
        <v>83</v>
      </c>
      <c r="AU719" s="148" t="s">
        <v>83</v>
      </c>
      <c r="AV719">
        <v>0</v>
      </c>
      <c r="AW719">
        <v>0</v>
      </c>
      <c r="AX719" s="148" t="s">
        <v>83</v>
      </c>
    </row>
    <row r="720" spans="1:50" x14ac:dyDescent="0.15">
      <c r="A720">
        <v>1</v>
      </c>
      <c r="B720">
        <v>23</v>
      </c>
      <c r="C720">
        <v>8</v>
      </c>
      <c r="D720">
        <v>5</v>
      </c>
      <c r="E720">
        <v>0</v>
      </c>
      <c r="F720" s="148" t="s">
        <v>83</v>
      </c>
      <c r="G720" s="148" t="s">
        <v>83</v>
      </c>
      <c r="H720">
        <v>43</v>
      </c>
      <c r="I720">
        <v>0</v>
      </c>
      <c r="J720">
        <v>0</v>
      </c>
      <c r="K720">
        <v>0</v>
      </c>
      <c r="L720">
        <v>0</v>
      </c>
      <c r="M720" s="148" t="s">
        <v>83</v>
      </c>
      <c r="N720" s="148" t="s">
        <v>83</v>
      </c>
      <c r="O720" s="148" t="s">
        <v>83</v>
      </c>
      <c r="P720" s="148" t="s">
        <v>83</v>
      </c>
      <c r="Q720" s="148" t="s">
        <v>83</v>
      </c>
      <c r="R720" s="148" t="s">
        <v>1143</v>
      </c>
      <c r="S720" s="148" t="s">
        <v>83</v>
      </c>
      <c r="T720">
        <v>0</v>
      </c>
      <c r="U720" s="148" t="s">
        <v>83</v>
      </c>
      <c r="V720" s="148" t="s">
        <v>83</v>
      </c>
      <c r="W720" s="148" t="s">
        <v>83</v>
      </c>
      <c r="X720">
        <v>5</v>
      </c>
      <c r="Y720">
        <v>5</v>
      </c>
      <c r="Z720" s="148" t="s">
        <v>83</v>
      </c>
      <c r="AA720" s="148" t="s">
        <v>83</v>
      </c>
      <c r="AB720" s="148" t="s">
        <v>83</v>
      </c>
      <c r="AC720" s="148" t="s">
        <v>83</v>
      </c>
      <c r="AD720" s="148" t="s">
        <v>83</v>
      </c>
      <c r="AE720">
        <v>0</v>
      </c>
      <c r="AF720" s="148" t="s">
        <v>83</v>
      </c>
      <c r="AG720">
        <v>0</v>
      </c>
      <c r="AH720" s="148" t="s">
        <v>83</v>
      </c>
      <c r="AI720" s="148" t="s">
        <v>83</v>
      </c>
      <c r="AJ720" s="148" t="s">
        <v>83</v>
      </c>
      <c r="AK720" s="148" t="s">
        <v>83</v>
      </c>
      <c r="AL720" s="148" t="s">
        <v>83</v>
      </c>
      <c r="AM720" s="148" t="s">
        <v>83</v>
      </c>
      <c r="AN720" s="148" t="s">
        <v>83</v>
      </c>
      <c r="AO720" s="148" t="s">
        <v>83</v>
      </c>
      <c r="AP720" s="148" t="s">
        <v>83</v>
      </c>
      <c r="AQ720" s="148" t="s">
        <v>83</v>
      </c>
      <c r="AR720" s="148" t="s">
        <v>83</v>
      </c>
      <c r="AS720">
        <v>0</v>
      </c>
      <c r="AT720" s="148" t="s">
        <v>83</v>
      </c>
      <c r="AU720" s="148" t="s">
        <v>83</v>
      </c>
      <c r="AV720">
        <v>0</v>
      </c>
      <c r="AW720">
        <v>0</v>
      </c>
      <c r="AX720" s="148" t="s">
        <v>83</v>
      </c>
    </row>
    <row r="721" spans="1:50" x14ac:dyDescent="0.15">
      <c r="A721">
        <v>1</v>
      </c>
      <c r="B721">
        <v>23</v>
      </c>
      <c r="C721">
        <v>8</v>
      </c>
      <c r="D721">
        <v>6</v>
      </c>
      <c r="E721">
        <v>0</v>
      </c>
      <c r="F721" s="148" t="s">
        <v>83</v>
      </c>
      <c r="G721" s="148" t="s">
        <v>83</v>
      </c>
      <c r="H721">
        <v>264</v>
      </c>
      <c r="I721">
        <v>0</v>
      </c>
      <c r="J721">
        <v>0</v>
      </c>
      <c r="K721">
        <v>0</v>
      </c>
      <c r="L721">
        <v>0</v>
      </c>
      <c r="M721" s="148" t="s">
        <v>83</v>
      </c>
      <c r="N721" s="148" t="s">
        <v>83</v>
      </c>
      <c r="O721" s="148" t="s">
        <v>83</v>
      </c>
      <c r="P721" s="148" t="s">
        <v>83</v>
      </c>
      <c r="Q721" s="148" t="s">
        <v>83</v>
      </c>
      <c r="R721" s="148" t="s">
        <v>1145</v>
      </c>
      <c r="S721" s="148" t="s">
        <v>83</v>
      </c>
      <c r="T721">
        <v>0</v>
      </c>
      <c r="U721" s="148" t="s">
        <v>83</v>
      </c>
      <c r="V721" s="148" t="s">
        <v>83</v>
      </c>
      <c r="W721" s="148" t="s">
        <v>83</v>
      </c>
      <c r="X721">
        <v>4</v>
      </c>
      <c r="Y721">
        <v>4</v>
      </c>
      <c r="Z721" s="148" t="s">
        <v>83</v>
      </c>
      <c r="AA721" s="148" t="s">
        <v>83</v>
      </c>
      <c r="AB721" s="148" t="s">
        <v>83</v>
      </c>
      <c r="AC721" s="148" t="s">
        <v>83</v>
      </c>
      <c r="AD721" s="148" t="s">
        <v>83</v>
      </c>
      <c r="AE721">
        <v>0</v>
      </c>
      <c r="AF721" s="148" t="s">
        <v>83</v>
      </c>
      <c r="AG721">
        <v>0</v>
      </c>
      <c r="AH721" s="148" t="s">
        <v>83</v>
      </c>
      <c r="AI721" s="148" t="s">
        <v>83</v>
      </c>
      <c r="AJ721" s="148" t="s">
        <v>83</v>
      </c>
      <c r="AK721" s="148" t="s">
        <v>83</v>
      </c>
      <c r="AL721" s="148" t="s">
        <v>83</v>
      </c>
      <c r="AM721" s="148" t="s">
        <v>83</v>
      </c>
      <c r="AN721" s="148" t="s">
        <v>83</v>
      </c>
      <c r="AO721" s="148" t="s">
        <v>83</v>
      </c>
      <c r="AP721" s="148" t="s">
        <v>83</v>
      </c>
      <c r="AQ721" s="148" t="s">
        <v>83</v>
      </c>
      <c r="AR721" s="148" t="s">
        <v>83</v>
      </c>
      <c r="AS721">
        <v>0</v>
      </c>
      <c r="AT721" s="148" t="s">
        <v>83</v>
      </c>
      <c r="AU721" s="148" t="s">
        <v>83</v>
      </c>
      <c r="AV721">
        <v>0</v>
      </c>
      <c r="AW721">
        <v>0</v>
      </c>
      <c r="AX721" s="148" t="s">
        <v>83</v>
      </c>
    </row>
    <row r="722" spans="1:50" x14ac:dyDescent="0.15">
      <c r="A722">
        <v>1</v>
      </c>
      <c r="B722">
        <v>23</v>
      </c>
      <c r="C722">
        <v>8</v>
      </c>
      <c r="D722">
        <v>7</v>
      </c>
      <c r="E722">
        <v>0</v>
      </c>
      <c r="F722" s="148" t="s">
        <v>83</v>
      </c>
      <c r="G722" s="148" t="s">
        <v>83</v>
      </c>
      <c r="H722">
        <v>310</v>
      </c>
      <c r="I722">
        <v>0</v>
      </c>
      <c r="J722">
        <v>0</v>
      </c>
      <c r="K722">
        <v>0</v>
      </c>
      <c r="L722">
        <v>0</v>
      </c>
      <c r="M722" s="148" t="s">
        <v>83</v>
      </c>
      <c r="N722" s="148" t="s">
        <v>83</v>
      </c>
      <c r="O722" s="148" t="s">
        <v>83</v>
      </c>
      <c r="P722" s="148" t="s">
        <v>83</v>
      </c>
      <c r="Q722" s="148" t="s">
        <v>83</v>
      </c>
      <c r="R722" s="148" t="s">
        <v>1146</v>
      </c>
      <c r="S722" s="148" t="s">
        <v>83</v>
      </c>
      <c r="T722">
        <v>0</v>
      </c>
      <c r="U722" s="148" t="s">
        <v>83</v>
      </c>
      <c r="V722" s="148" t="s">
        <v>83</v>
      </c>
      <c r="W722" s="148" t="s">
        <v>83</v>
      </c>
      <c r="X722">
        <v>6</v>
      </c>
      <c r="Y722">
        <v>6</v>
      </c>
      <c r="Z722" s="148" t="s">
        <v>83</v>
      </c>
      <c r="AA722" s="148" t="s">
        <v>83</v>
      </c>
      <c r="AB722" s="148" t="s">
        <v>83</v>
      </c>
      <c r="AC722" s="148" t="s">
        <v>83</v>
      </c>
      <c r="AD722" s="148" t="s">
        <v>83</v>
      </c>
      <c r="AE722">
        <v>0</v>
      </c>
      <c r="AF722" s="148" t="s">
        <v>83</v>
      </c>
      <c r="AG722">
        <v>0</v>
      </c>
      <c r="AH722" s="148" t="s">
        <v>83</v>
      </c>
      <c r="AI722" s="148" t="s">
        <v>83</v>
      </c>
      <c r="AJ722" s="148" t="s">
        <v>83</v>
      </c>
      <c r="AK722" s="148" t="s">
        <v>83</v>
      </c>
      <c r="AL722" s="148" t="s">
        <v>83</v>
      </c>
      <c r="AM722" s="148" t="s">
        <v>83</v>
      </c>
      <c r="AN722" s="148" t="s">
        <v>83</v>
      </c>
      <c r="AO722" s="148" t="s">
        <v>83</v>
      </c>
      <c r="AP722" s="148" t="s">
        <v>83</v>
      </c>
      <c r="AQ722" s="148" t="s">
        <v>83</v>
      </c>
      <c r="AR722" s="148" t="s">
        <v>83</v>
      </c>
      <c r="AS722">
        <v>0</v>
      </c>
      <c r="AT722" s="148" t="s">
        <v>83</v>
      </c>
      <c r="AU722" s="148" t="s">
        <v>83</v>
      </c>
      <c r="AV722">
        <v>0</v>
      </c>
      <c r="AW722">
        <v>0</v>
      </c>
      <c r="AX722" s="148" t="s">
        <v>83</v>
      </c>
    </row>
    <row r="723" spans="1:50" x14ac:dyDescent="0.15">
      <c r="A723">
        <v>1</v>
      </c>
      <c r="B723">
        <v>23</v>
      </c>
      <c r="C723">
        <v>9</v>
      </c>
      <c r="D723">
        <v>1</v>
      </c>
      <c r="E723">
        <v>0</v>
      </c>
      <c r="F723" s="148" t="s">
        <v>83</v>
      </c>
      <c r="G723" s="148" t="s">
        <v>83</v>
      </c>
      <c r="H723">
        <v>235</v>
      </c>
      <c r="I723">
        <v>0</v>
      </c>
      <c r="J723">
        <v>0</v>
      </c>
      <c r="K723">
        <v>0</v>
      </c>
      <c r="L723">
        <v>0</v>
      </c>
      <c r="M723" s="148" t="s">
        <v>83</v>
      </c>
      <c r="N723" s="148" t="s">
        <v>83</v>
      </c>
      <c r="O723" s="148" t="s">
        <v>83</v>
      </c>
      <c r="P723" s="148" t="s">
        <v>83</v>
      </c>
      <c r="Q723" s="148" t="s">
        <v>83</v>
      </c>
      <c r="R723" s="148" t="s">
        <v>1147</v>
      </c>
      <c r="S723" s="148" t="s">
        <v>83</v>
      </c>
      <c r="T723">
        <v>0</v>
      </c>
      <c r="U723" s="148" t="s">
        <v>83</v>
      </c>
      <c r="V723" s="148" t="s">
        <v>83</v>
      </c>
      <c r="W723" s="148" t="s">
        <v>83</v>
      </c>
      <c r="X723">
        <v>5</v>
      </c>
      <c r="Y723">
        <v>5</v>
      </c>
      <c r="Z723" s="148" t="s">
        <v>83</v>
      </c>
      <c r="AA723" s="148" t="s">
        <v>83</v>
      </c>
      <c r="AB723" s="148" t="s">
        <v>83</v>
      </c>
      <c r="AC723" s="148" t="s">
        <v>83</v>
      </c>
      <c r="AD723" s="148" t="s">
        <v>83</v>
      </c>
      <c r="AE723">
        <v>0</v>
      </c>
      <c r="AF723" s="148" t="s">
        <v>83</v>
      </c>
      <c r="AG723">
        <v>0</v>
      </c>
      <c r="AH723" s="148" t="s">
        <v>83</v>
      </c>
      <c r="AI723" s="148" t="s">
        <v>83</v>
      </c>
      <c r="AJ723" s="148" t="s">
        <v>83</v>
      </c>
      <c r="AK723" s="148" t="s">
        <v>83</v>
      </c>
      <c r="AL723" s="148" t="s">
        <v>83</v>
      </c>
      <c r="AM723" s="148" t="s">
        <v>83</v>
      </c>
      <c r="AN723" s="148" t="s">
        <v>83</v>
      </c>
      <c r="AO723" s="148" t="s">
        <v>83</v>
      </c>
      <c r="AP723" s="148" t="s">
        <v>83</v>
      </c>
      <c r="AQ723" s="148" t="s">
        <v>83</v>
      </c>
      <c r="AR723" s="148" t="s">
        <v>83</v>
      </c>
      <c r="AS723">
        <v>0</v>
      </c>
      <c r="AT723" s="148" t="s">
        <v>83</v>
      </c>
      <c r="AU723" s="148" t="s">
        <v>83</v>
      </c>
      <c r="AV723">
        <v>0</v>
      </c>
      <c r="AW723">
        <v>0</v>
      </c>
      <c r="AX723" s="148" t="s">
        <v>83</v>
      </c>
    </row>
    <row r="724" spans="1:50" x14ac:dyDescent="0.15">
      <c r="A724">
        <v>1</v>
      </c>
      <c r="B724">
        <v>23</v>
      </c>
      <c r="C724">
        <v>9</v>
      </c>
      <c r="D724">
        <v>2</v>
      </c>
      <c r="E724">
        <v>0</v>
      </c>
      <c r="F724" s="148" t="s">
        <v>83</v>
      </c>
      <c r="G724" s="148" t="s">
        <v>83</v>
      </c>
      <c r="H724">
        <v>249</v>
      </c>
      <c r="I724">
        <v>0</v>
      </c>
      <c r="J724">
        <v>0</v>
      </c>
      <c r="K724">
        <v>0</v>
      </c>
      <c r="L724">
        <v>0</v>
      </c>
      <c r="M724" s="148" t="s">
        <v>83</v>
      </c>
      <c r="N724" s="148" t="s">
        <v>83</v>
      </c>
      <c r="O724" s="148" t="s">
        <v>83</v>
      </c>
      <c r="P724" s="148" t="s">
        <v>83</v>
      </c>
      <c r="Q724" s="148" t="s">
        <v>83</v>
      </c>
      <c r="R724" s="148" t="s">
        <v>1148</v>
      </c>
      <c r="S724" s="148" t="s">
        <v>83</v>
      </c>
      <c r="T724">
        <v>0</v>
      </c>
      <c r="U724" s="148" t="s">
        <v>83</v>
      </c>
      <c r="V724" s="148" t="s">
        <v>83</v>
      </c>
      <c r="W724" s="148" t="s">
        <v>83</v>
      </c>
      <c r="X724">
        <v>6</v>
      </c>
      <c r="Y724">
        <v>6</v>
      </c>
      <c r="Z724" s="148" t="s">
        <v>83</v>
      </c>
      <c r="AA724" s="148" t="s">
        <v>83</v>
      </c>
      <c r="AB724" s="148" t="s">
        <v>83</v>
      </c>
      <c r="AC724" s="148" t="s">
        <v>83</v>
      </c>
      <c r="AD724" s="148" t="s">
        <v>83</v>
      </c>
      <c r="AE724">
        <v>0</v>
      </c>
      <c r="AF724" s="148" t="s">
        <v>83</v>
      </c>
      <c r="AG724">
        <v>0</v>
      </c>
      <c r="AH724" s="148" t="s">
        <v>83</v>
      </c>
      <c r="AI724" s="148" t="s">
        <v>83</v>
      </c>
      <c r="AJ724" s="148" t="s">
        <v>83</v>
      </c>
      <c r="AK724" s="148" t="s">
        <v>83</v>
      </c>
      <c r="AL724" s="148" t="s">
        <v>83</v>
      </c>
      <c r="AM724" s="148" t="s">
        <v>83</v>
      </c>
      <c r="AN724" s="148" t="s">
        <v>83</v>
      </c>
      <c r="AO724" s="148" t="s">
        <v>83</v>
      </c>
      <c r="AP724" s="148" t="s">
        <v>83</v>
      </c>
      <c r="AQ724" s="148" t="s">
        <v>83</v>
      </c>
      <c r="AR724" s="148" t="s">
        <v>83</v>
      </c>
      <c r="AS724">
        <v>0</v>
      </c>
      <c r="AT724" s="148" t="s">
        <v>83</v>
      </c>
      <c r="AU724" s="148" t="s">
        <v>83</v>
      </c>
      <c r="AV724">
        <v>0</v>
      </c>
      <c r="AW724">
        <v>0</v>
      </c>
      <c r="AX724" s="148" t="s">
        <v>83</v>
      </c>
    </row>
    <row r="725" spans="1:50" x14ac:dyDescent="0.15">
      <c r="A725">
        <v>1</v>
      </c>
      <c r="B725">
        <v>23</v>
      </c>
      <c r="C725">
        <v>9</v>
      </c>
      <c r="D725">
        <v>3</v>
      </c>
      <c r="E725">
        <v>0</v>
      </c>
      <c r="F725" s="148" t="s">
        <v>83</v>
      </c>
      <c r="G725" s="148" t="s">
        <v>83</v>
      </c>
      <c r="H725">
        <v>359</v>
      </c>
      <c r="I725">
        <v>0</v>
      </c>
      <c r="J725">
        <v>0</v>
      </c>
      <c r="K725">
        <v>0</v>
      </c>
      <c r="L725">
        <v>0</v>
      </c>
      <c r="M725" s="148" t="s">
        <v>83</v>
      </c>
      <c r="N725" s="148" t="s">
        <v>83</v>
      </c>
      <c r="O725" s="148" t="s">
        <v>83</v>
      </c>
      <c r="P725" s="148" t="s">
        <v>83</v>
      </c>
      <c r="Q725" s="148" t="s">
        <v>83</v>
      </c>
      <c r="R725" s="148" t="s">
        <v>1149</v>
      </c>
      <c r="S725" s="148" t="s">
        <v>83</v>
      </c>
      <c r="T725">
        <v>0</v>
      </c>
      <c r="U725" s="148" t="s">
        <v>83</v>
      </c>
      <c r="V725" s="148" t="s">
        <v>83</v>
      </c>
      <c r="W725" s="148" t="s">
        <v>83</v>
      </c>
      <c r="X725">
        <v>5</v>
      </c>
      <c r="Y725">
        <v>5</v>
      </c>
      <c r="Z725" s="148" t="s">
        <v>83</v>
      </c>
      <c r="AA725" s="148" t="s">
        <v>83</v>
      </c>
      <c r="AB725" s="148" t="s">
        <v>83</v>
      </c>
      <c r="AC725" s="148" t="s">
        <v>83</v>
      </c>
      <c r="AD725" s="148" t="s">
        <v>83</v>
      </c>
      <c r="AE725">
        <v>0</v>
      </c>
      <c r="AF725" s="148" t="s">
        <v>83</v>
      </c>
      <c r="AG725">
        <v>0</v>
      </c>
      <c r="AH725" s="148" t="s">
        <v>83</v>
      </c>
      <c r="AI725" s="148" t="s">
        <v>83</v>
      </c>
      <c r="AJ725" s="148" t="s">
        <v>83</v>
      </c>
      <c r="AK725" s="148" t="s">
        <v>83</v>
      </c>
      <c r="AL725" s="148" t="s">
        <v>83</v>
      </c>
      <c r="AM725" s="148" t="s">
        <v>83</v>
      </c>
      <c r="AN725" s="148" t="s">
        <v>83</v>
      </c>
      <c r="AO725" s="148" t="s">
        <v>83</v>
      </c>
      <c r="AP725" s="148" t="s">
        <v>83</v>
      </c>
      <c r="AQ725" s="148" t="s">
        <v>83</v>
      </c>
      <c r="AR725" s="148" t="s">
        <v>83</v>
      </c>
      <c r="AS725">
        <v>0</v>
      </c>
      <c r="AT725" s="148" t="s">
        <v>83</v>
      </c>
      <c r="AU725" s="148" t="s">
        <v>83</v>
      </c>
      <c r="AV725">
        <v>0</v>
      </c>
      <c r="AW725">
        <v>0</v>
      </c>
      <c r="AX725" s="148" t="s">
        <v>83</v>
      </c>
    </row>
    <row r="726" spans="1:50" x14ac:dyDescent="0.15">
      <c r="A726">
        <v>1</v>
      </c>
      <c r="B726">
        <v>23</v>
      </c>
      <c r="C726">
        <v>9</v>
      </c>
      <c r="D726">
        <v>4</v>
      </c>
      <c r="E726">
        <v>0</v>
      </c>
      <c r="F726" s="148" t="s">
        <v>83</v>
      </c>
      <c r="G726" s="148" t="s">
        <v>83</v>
      </c>
      <c r="H726">
        <v>206</v>
      </c>
      <c r="I726">
        <v>0</v>
      </c>
      <c r="J726">
        <v>0</v>
      </c>
      <c r="K726">
        <v>0</v>
      </c>
      <c r="L726">
        <v>0</v>
      </c>
      <c r="M726" s="148" t="s">
        <v>83</v>
      </c>
      <c r="N726" s="148" t="s">
        <v>83</v>
      </c>
      <c r="O726" s="148" t="s">
        <v>83</v>
      </c>
      <c r="P726" s="148" t="s">
        <v>83</v>
      </c>
      <c r="Q726" s="148" t="s">
        <v>83</v>
      </c>
      <c r="R726" s="148" t="s">
        <v>1150</v>
      </c>
      <c r="S726" s="148" t="s">
        <v>83</v>
      </c>
      <c r="T726">
        <v>0</v>
      </c>
      <c r="U726" s="148" t="s">
        <v>83</v>
      </c>
      <c r="V726" s="148" t="s">
        <v>83</v>
      </c>
      <c r="W726" s="148" t="s">
        <v>83</v>
      </c>
      <c r="X726">
        <v>5</v>
      </c>
      <c r="Y726">
        <v>5</v>
      </c>
      <c r="Z726" s="148" t="s">
        <v>83</v>
      </c>
      <c r="AA726" s="148" t="s">
        <v>83</v>
      </c>
      <c r="AB726" s="148" t="s">
        <v>83</v>
      </c>
      <c r="AC726" s="148" t="s">
        <v>83</v>
      </c>
      <c r="AD726" s="148" t="s">
        <v>83</v>
      </c>
      <c r="AE726">
        <v>0</v>
      </c>
      <c r="AF726" s="148" t="s">
        <v>83</v>
      </c>
      <c r="AG726">
        <v>0</v>
      </c>
      <c r="AH726" s="148" t="s">
        <v>83</v>
      </c>
      <c r="AI726" s="148" t="s">
        <v>83</v>
      </c>
      <c r="AJ726" s="148" t="s">
        <v>83</v>
      </c>
      <c r="AK726" s="148" t="s">
        <v>83</v>
      </c>
      <c r="AL726" s="148" t="s">
        <v>83</v>
      </c>
      <c r="AM726" s="148" t="s">
        <v>83</v>
      </c>
      <c r="AN726" s="148" t="s">
        <v>83</v>
      </c>
      <c r="AO726" s="148" t="s">
        <v>83</v>
      </c>
      <c r="AP726" s="148" t="s">
        <v>83</v>
      </c>
      <c r="AQ726" s="148" t="s">
        <v>83</v>
      </c>
      <c r="AR726" s="148" t="s">
        <v>83</v>
      </c>
      <c r="AS726">
        <v>0</v>
      </c>
      <c r="AT726" s="148" t="s">
        <v>83</v>
      </c>
      <c r="AU726" s="148" t="s">
        <v>83</v>
      </c>
      <c r="AV726">
        <v>0</v>
      </c>
      <c r="AW726">
        <v>0</v>
      </c>
      <c r="AX726" s="148" t="s">
        <v>83</v>
      </c>
    </row>
    <row r="727" spans="1:50" x14ac:dyDescent="0.15">
      <c r="A727">
        <v>1</v>
      </c>
      <c r="B727">
        <v>23</v>
      </c>
      <c r="C727">
        <v>9</v>
      </c>
      <c r="D727">
        <v>5</v>
      </c>
      <c r="E727">
        <v>0</v>
      </c>
      <c r="F727" s="148" t="s">
        <v>83</v>
      </c>
      <c r="G727" s="148" t="s">
        <v>83</v>
      </c>
      <c r="H727">
        <v>247</v>
      </c>
      <c r="I727">
        <v>0</v>
      </c>
      <c r="J727">
        <v>0</v>
      </c>
      <c r="K727">
        <v>0</v>
      </c>
      <c r="L727">
        <v>0</v>
      </c>
      <c r="M727" s="148" t="s">
        <v>83</v>
      </c>
      <c r="N727" s="148" t="s">
        <v>83</v>
      </c>
      <c r="O727" s="148" t="s">
        <v>83</v>
      </c>
      <c r="P727" s="148" t="s">
        <v>83</v>
      </c>
      <c r="Q727" s="148" t="s">
        <v>83</v>
      </c>
      <c r="R727" s="148" t="s">
        <v>1151</v>
      </c>
      <c r="S727" s="148" t="s">
        <v>83</v>
      </c>
      <c r="T727">
        <v>0</v>
      </c>
      <c r="U727" s="148" t="s">
        <v>83</v>
      </c>
      <c r="V727" s="148" t="s">
        <v>83</v>
      </c>
      <c r="W727" s="148" t="s">
        <v>83</v>
      </c>
      <c r="X727">
        <v>6</v>
      </c>
      <c r="Y727">
        <v>6</v>
      </c>
      <c r="Z727" s="148" t="s">
        <v>83</v>
      </c>
      <c r="AA727" s="148" t="s">
        <v>83</v>
      </c>
      <c r="AB727" s="148" t="s">
        <v>83</v>
      </c>
      <c r="AC727" s="148" t="s">
        <v>83</v>
      </c>
      <c r="AD727" s="148" t="s">
        <v>83</v>
      </c>
      <c r="AE727">
        <v>0</v>
      </c>
      <c r="AF727" s="148" t="s">
        <v>83</v>
      </c>
      <c r="AG727">
        <v>0</v>
      </c>
      <c r="AH727" s="148" t="s">
        <v>83</v>
      </c>
      <c r="AI727" s="148" t="s">
        <v>83</v>
      </c>
      <c r="AJ727" s="148" t="s">
        <v>83</v>
      </c>
      <c r="AK727" s="148" t="s">
        <v>83</v>
      </c>
      <c r="AL727" s="148" t="s">
        <v>83</v>
      </c>
      <c r="AM727" s="148" t="s">
        <v>83</v>
      </c>
      <c r="AN727" s="148" t="s">
        <v>83</v>
      </c>
      <c r="AO727" s="148" t="s">
        <v>83</v>
      </c>
      <c r="AP727" s="148" t="s">
        <v>83</v>
      </c>
      <c r="AQ727" s="148" t="s">
        <v>83</v>
      </c>
      <c r="AR727" s="148" t="s">
        <v>83</v>
      </c>
      <c r="AS727">
        <v>0</v>
      </c>
      <c r="AT727" s="148" t="s">
        <v>83</v>
      </c>
      <c r="AU727" s="148" t="s">
        <v>83</v>
      </c>
      <c r="AV727">
        <v>0</v>
      </c>
      <c r="AW727">
        <v>0</v>
      </c>
      <c r="AX727" s="148" t="s">
        <v>83</v>
      </c>
    </row>
    <row r="728" spans="1:50" x14ac:dyDescent="0.15">
      <c r="A728">
        <v>1</v>
      </c>
      <c r="B728">
        <v>23</v>
      </c>
      <c r="C728">
        <v>9</v>
      </c>
      <c r="D728">
        <v>6</v>
      </c>
      <c r="E728">
        <v>0</v>
      </c>
      <c r="F728" s="148" t="s">
        <v>83</v>
      </c>
      <c r="G728" s="148" t="s">
        <v>83</v>
      </c>
      <c r="H728">
        <v>105</v>
      </c>
      <c r="I728">
        <v>0</v>
      </c>
      <c r="J728">
        <v>0</v>
      </c>
      <c r="K728">
        <v>0</v>
      </c>
      <c r="L728">
        <v>0</v>
      </c>
      <c r="M728" s="148" t="s">
        <v>83</v>
      </c>
      <c r="N728" s="148" t="s">
        <v>83</v>
      </c>
      <c r="O728" s="148" t="s">
        <v>83</v>
      </c>
      <c r="P728" s="148" t="s">
        <v>83</v>
      </c>
      <c r="Q728" s="148" t="s">
        <v>83</v>
      </c>
      <c r="R728" s="148" t="s">
        <v>1152</v>
      </c>
      <c r="S728" s="148" t="s">
        <v>83</v>
      </c>
      <c r="T728">
        <v>0</v>
      </c>
      <c r="U728" s="148" t="s">
        <v>83</v>
      </c>
      <c r="V728" s="148" t="s">
        <v>83</v>
      </c>
      <c r="W728" s="148" t="s">
        <v>83</v>
      </c>
      <c r="X728">
        <v>6</v>
      </c>
      <c r="Y728">
        <v>6</v>
      </c>
      <c r="Z728" s="148" t="s">
        <v>83</v>
      </c>
      <c r="AA728" s="148" t="s">
        <v>83</v>
      </c>
      <c r="AB728" s="148" t="s">
        <v>83</v>
      </c>
      <c r="AC728" s="148" t="s">
        <v>83</v>
      </c>
      <c r="AD728" s="148" t="s">
        <v>83</v>
      </c>
      <c r="AE728">
        <v>0</v>
      </c>
      <c r="AF728" s="148" t="s">
        <v>83</v>
      </c>
      <c r="AG728">
        <v>0</v>
      </c>
      <c r="AH728" s="148" t="s">
        <v>83</v>
      </c>
      <c r="AI728" s="148" t="s">
        <v>83</v>
      </c>
      <c r="AJ728" s="148" t="s">
        <v>83</v>
      </c>
      <c r="AK728" s="148" t="s">
        <v>83</v>
      </c>
      <c r="AL728" s="148" t="s">
        <v>83</v>
      </c>
      <c r="AM728" s="148" t="s">
        <v>83</v>
      </c>
      <c r="AN728" s="148" t="s">
        <v>83</v>
      </c>
      <c r="AO728" s="148" t="s">
        <v>83</v>
      </c>
      <c r="AP728" s="148" t="s">
        <v>83</v>
      </c>
      <c r="AQ728" s="148" t="s">
        <v>83</v>
      </c>
      <c r="AR728" s="148" t="s">
        <v>83</v>
      </c>
      <c r="AS728">
        <v>0</v>
      </c>
      <c r="AT728" s="148" t="s">
        <v>83</v>
      </c>
      <c r="AU728" s="148" t="s">
        <v>83</v>
      </c>
      <c r="AV728">
        <v>0</v>
      </c>
      <c r="AW728">
        <v>0</v>
      </c>
      <c r="AX728" s="148" t="s">
        <v>83</v>
      </c>
    </row>
    <row r="729" spans="1:50" x14ac:dyDescent="0.15">
      <c r="A729">
        <v>1</v>
      </c>
      <c r="B729">
        <v>23</v>
      </c>
      <c r="C729">
        <v>9</v>
      </c>
      <c r="D729">
        <v>7</v>
      </c>
      <c r="E729">
        <v>0</v>
      </c>
      <c r="F729" s="148" t="s">
        <v>83</v>
      </c>
      <c r="G729" s="148" t="s">
        <v>83</v>
      </c>
      <c r="H729">
        <v>20</v>
      </c>
      <c r="I729">
        <v>0</v>
      </c>
      <c r="J729">
        <v>0</v>
      </c>
      <c r="K729">
        <v>0</v>
      </c>
      <c r="L729">
        <v>0</v>
      </c>
      <c r="M729" s="148" t="s">
        <v>83</v>
      </c>
      <c r="N729" s="148" t="s">
        <v>83</v>
      </c>
      <c r="O729" s="148" t="s">
        <v>83</v>
      </c>
      <c r="P729" s="148" t="s">
        <v>83</v>
      </c>
      <c r="Q729" s="148" t="s">
        <v>83</v>
      </c>
      <c r="R729" s="148" t="s">
        <v>1153</v>
      </c>
      <c r="S729" s="148" t="s">
        <v>83</v>
      </c>
      <c r="T729">
        <v>0</v>
      </c>
      <c r="U729" s="148" t="s">
        <v>83</v>
      </c>
      <c r="V729" s="148" t="s">
        <v>83</v>
      </c>
      <c r="W729" s="148" t="s">
        <v>83</v>
      </c>
      <c r="X729">
        <v>4</v>
      </c>
      <c r="Y729">
        <v>4</v>
      </c>
      <c r="Z729" s="148" t="s">
        <v>83</v>
      </c>
      <c r="AA729" s="148" t="s">
        <v>83</v>
      </c>
      <c r="AB729" s="148" t="s">
        <v>83</v>
      </c>
      <c r="AC729" s="148" t="s">
        <v>83</v>
      </c>
      <c r="AD729" s="148" t="s">
        <v>83</v>
      </c>
      <c r="AE729">
        <v>0</v>
      </c>
      <c r="AF729" s="148" t="s">
        <v>83</v>
      </c>
      <c r="AG729">
        <v>0</v>
      </c>
      <c r="AH729" s="148" t="s">
        <v>83</v>
      </c>
      <c r="AI729" s="148" t="s">
        <v>83</v>
      </c>
      <c r="AJ729" s="148" t="s">
        <v>83</v>
      </c>
      <c r="AK729" s="148" t="s">
        <v>83</v>
      </c>
      <c r="AL729" s="148" t="s">
        <v>83</v>
      </c>
      <c r="AM729" s="148" t="s">
        <v>83</v>
      </c>
      <c r="AN729" s="148" t="s">
        <v>83</v>
      </c>
      <c r="AO729" s="148" t="s">
        <v>83</v>
      </c>
      <c r="AP729" s="148" t="s">
        <v>83</v>
      </c>
      <c r="AQ729" s="148" t="s">
        <v>83</v>
      </c>
      <c r="AR729" s="148" t="s">
        <v>83</v>
      </c>
      <c r="AS729">
        <v>0</v>
      </c>
      <c r="AT729" s="148" t="s">
        <v>83</v>
      </c>
      <c r="AU729" s="148" t="s">
        <v>83</v>
      </c>
      <c r="AV729">
        <v>0</v>
      </c>
      <c r="AW729">
        <v>0</v>
      </c>
      <c r="AX729" s="148" t="s">
        <v>83</v>
      </c>
    </row>
    <row r="730" spans="1:50" x14ac:dyDescent="0.15">
      <c r="A730">
        <v>1</v>
      </c>
      <c r="B730">
        <v>24</v>
      </c>
      <c r="C730">
        <v>1</v>
      </c>
      <c r="D730">
        <v>1</v>
      </c>
      <c r="E730">
        <v>0</v>
      </c>
      <c r="F730" s="148" t="s">
        <v>83</v>
      </c>
      <c r="G730" s="148" t="s">
        <v>83</v>
      </c>
      <c r="H730">
        <v>0</v>
      </c>
      <c r="I730">
        <v>0</v>
      </c>
      <c r="J730">
        <v>0</v>
      </c>
      <c r="K730">
        <v>0</v>
      </c>
      <c r="L730">
        <v>0</v>
      </c>
      <c r="M730" s="148" t="s">
        <v>83</v>
      </c>
      <c r="N730" s="148" t="s">
        <v>83</v>
      </c>
      <c r="O730" s="148" t="s">
        <v>83</v>
      </c>
      <c r="P730" s="148" t="s">
        <v>83</v>
      </c>
      <c r="Q730" s="148" t="s">
        <v>83</v>
      </c>
      <c r="R730" s="148" t="s">
        <v>83</v>
      </c>
      <c r="S730" s="148" t="s">
        <v>83</v>
      </c>
      <c r="T730">
        <v>0</v>
      </c>
      <c r="U730" s="148" t="s">
        <v>83</v>
      </c>
      <c r="V730" s="148" t="s">
        <v>83</v>
      </c>
      <c r="W730" s="148" t="s">
        <v>83</v>
      </c>
      <c r="X730">
        <v>0</v>
      </c>
      <c r="Y730">
        <v>0</v>
      </c>
      <c r="Z730" s="148" t="s">
        <v>83</v>
      </c>
      <c r="AA730" s="148" t="s">
        <v>83</v>
      </c>
      <c r="AB730" s="148" t="s">
        <v>83</v>
      </c>
      <c r="AC730" s="148" t="s">
        <v>83</v>
      </c>
      <c r="AD730" s="148" t="s">
        <v>83</v>
      </c>
      <c r="AE730">
        <v>0</v>
      </c>
      <c r="AF730" s="148" t="s">
        <v>83</v>
      </c>
      <c r="AG730">
        <v>0</v>
      </c>
      <c r="AH730" s="148" t="s">
        <v>83</v>
      </c>
      <c r="AI730" s="148" t="s">
        <v>83</v>
      </c>
      <c r="AJ730" s="148" t="s">
        <v>83</v>
      </c>
      <c r="AK730" s="148" t="s">
        <v>83</v>
      </c>
      <c r="AL730" s="148" t="s">
        <v>83</v>
      </c>
      <c r="AM730" s="148" t="s">
        <v>83</v>
      </c>
      <c r="AN730" s="148" t="s">
        <v>83</v>
      </c>
      <c r="AO730" s="148" t="s">
        <v>83</v>
      </c>
      <c r="AP730" s="148" t="s">
        <v>83</v>
      </c>
      <c r="AQ730" s="148" t="s">
        <v>83</v>
      </c>
      <c r="AR730" s="148" t="s">
        <v>83</v>
      </c>
      <c r="AS730">
        <v>0</v>
      </c>
      <c r="AT730" s="148" t="s">
        <v>83</v>
      </c>
      <c r="AU730" s="148" t="s">
        <v>83</v>
      </c>
      <c r="AV730">
        <v>0</v>
      </c>
      <c r="AW730">
        <v>0</v>
      </c>
      <c r="AX730" s="148" t="s">
        <v>83</v>
      </c>
    </row>
    <row r="731" spans="1:50" x14ac:dyDescent="0.15">
      <c r="A731">
        <v>1</v>
      </c>
      <c r="B731">
        <v>24</v>
      </c>
      <c r="C731">
        <v>1</v>
      </c>
      <c r="D731">
        <v>2</v>
      </c>
      <c r="E731">
        <v>0</v>
      </c>
      <c r="F731" s="148" t="s">
        <v>83</v>
      </c>
      <c r="G731" s="148" t="s">
        <v>83</v>
      </c>
      <c r="H731">
        <v>0</v>
      </c>
      <c r="I731">
        <v>0</v>
      </c>
      <c r="J731">
        <v>0</v>
      </c>
      <c r="K731">
        <v>0</v>
      </c>
      <c r="L731">
        <v>0</v>
      </c>
      <c r="M731" s="148" t="s">
        <v>83</v>
      </c>
      <c r="N731" s="148" t="s">
        <v>83</v>
      </c>
      <c r="O731" s="148" t="s">
        <v>83</v>
      </c>
      <c r="P731" s="148" t="s">
        <v>83</v>
      </c>
      <c r="Q731" s="148" t="s">
        <v>83</v>
      </c>
      <c r="R731" s="148" t="s">
        <v>83</v>
      </c>
      <c r="S731" s="148" t="s">
        <v>83</v>
      </c>
      <c r="T731">
        <v>0</v>
      </c>
      <c r="U731" s="148" t="s">
        <v>83</v>
      </c>
      <c r="V731" s="148" t="s">
        <v>83</v>
      </c>
      <c r="W731" s="148" t="s">
        <v>83</v>
      </c>
      <c r="X731">
        <v>0</v>
      </c>
      <c r="Y731">
        <v>0</v>
      </c>
      <c r="Z731" s="148" t="s">
        <v>83</v>
      </c>
      <c r="AA731" s="148" t="s">
        <v>83</v>
      </c>
      <c r="AB731" s="148" t="s">
        <v>83</v>
      </c>
      <c r="AC731" s="148" t="s">
        <v>83</v>
      </c>
      <c r="AD731" s="148" t="s">
        <v>83</v>
      </c>
      <c r="AE731">
        <v>0</v>
      </c>
      <c r="AF731" s="148" t="s">
        <v>83</v>
      </c>
      <c r="AG731">
        <v>0</v>
      </c>
      <c r="AH731" s="148" t="s">
        <v>83</v>
      </c>
      <c r="AI731" s="148" t="s">
        <v>83</v>
      </c>
      <c r="AJ731" s="148" t="s">
        <v>83</v>
      </c>
      <c r="AK731" s="148" t="s">
        <v>83</v>
      </c>
      <c r="AL731" s="148" t="s">
        <v>83</v>
      </c>
      <c r="AM731" s="148" t="s">
        <v>83</v>
      </c>
      <c r="AN731" s="148" t="s">
        <v>83</v>
      </c>
      <c r="AO731" s="148" t="s">
        <v>83</v>
      </c>
      <c r="AP731" s="148" t="s">
        <v>83</v>
      </c>
      <c r="AQ731" s="148" t="s">
        <v>83</v>
      </c>
      <c r="AR731" s="148" t="s">
        <v>83</v>
      </c>
      <c r="AS731">
        <v>0</v>
      </c>
      <c r="AT731" s="148" t="s">
        <v>83</v>
      </c>
      <c r="AU731" s="148" t="s">
        <v>83</v>
      </c>
      <c r="AV731">
        <v>0</v>
      </c>
      <c r="AW731">
        <v>0</v>
      </c>
      <c r="AX731" s="148" t="s">
        <v>83</v>
      </c>
    </row>
    <row r="732" spans="1:50" x14ac:dyDescent="0.15">
      <c r="A732">
        <v>1</v>
      </c>
      <c r="B732">
        <v>24</v>
      </c>
      <c r="C732">
        <v>1</v>
      </c>
      <c r="D732">
        <v>3</v>
      </c>
      <c r="E732">
        <v>0</v>
      </c>
      <c r="F732" s="148" t="s">
        <v>83</v>
      </c>
      <c r="G732" s="148" t="s">
        <v>83</v>
      </c>
      <c r="H732">
        <v>274</v>
      </c>
      <c r="I732">
        <v>0</v>
      </c>
      <c r="J732">
        <v>0</v>
      </c>
      <c r="K732">
        <v>0</v>
      </c>
      <c r="L732">
        <v>0</v>
      </c>
      <c r="M732" s="148" t="s">
        <v>83</v>
      </c>
      <c r="N732" s="148" t="s">
        <v>83</v>
      </c>
      <c r="O732" s="148" t="s">
        <v>83</v>
      </c>
      <c r="P732" s="148" t="s">
        <v>83</v>
      </c>
      <c r="Q732" s="148" t="s">
        <v>83</v>
      </c>
      <c r="R732" s="148" t="s">
        <v>1154</v>
      </c>
      <c r="S732" s="148" t="s">
        <v>83</v>
      </c>
      <c r="T732">
        <v>0</v>
      </c>
      <c r="U732" s="148" t="s">
        <v>83</v>
      </c>
      <c r="V732" s="148" t="s">
        <v>83</v>
      </c>
      <c r="W732" s="148" t="s">
        <v>83</v>
      </c>
      <c r="X732">
        <v>1</v>
      </c>
      <c r="Y732">
        <v>1</v>
      </c>
      <c r="Z732" s="148" t="s">
        <v>83</v>
      </c>
      <c r="AA732" s="148" t="s">
        <v>83</v>
      </c>
      <c r="AB732" s="148" t="s">
        <v>83</v>
      </c>
      <c r="AC732" s="148" t="s">
        <v>83</v>
      </c>
      <c r="AD732" s="148" t="s">
        <v>83</v>
      </c>
      <c r="AE732">
        <v>0</v>
      </c>
      <c r="AF732" s="148" t="s">
        <v>83</v>
      </c>
      <c r="AG732">
        <v>0</v>
      </c>
      <c r="AH732" s="148" t="s">
        <v>83</v>
      </c>
      <c r="AI732" s="148" t="s">
        <v>83</v>
      </c>
      <c r="AJ732" s="148" t="s">
        <v>83</v>
      </c>
      <c r="AK732" s="148" t="s">
        <v>83</v>
      </c>
      <c r="AL732" s="148" t="s">
        <v>83</v>
      </c>
      <c r="AM732" s="148" t="s">
        <v>83</v>
      </c>
      <c r="AN732" s="148" t="s">
        <v>83</v>
      </c>
      <c r="AO732" s="148" t="s">
        <v>83</v>
      </c>
      <c r="AP732" s="148" t="s">
        <v>83</v>
      </c>
      <c r="AQ732" s="148" t="s">
        <v>83</v>
      </c>
      <c r="AR732" s="148" t="s">
        <v>83</v>
      </c>
      <c r="AS732">
        <v>0</v>
      </c>
      <c r="AT732" s="148" t="s">
        <v>83</v>
      </c>
      <c r="AU732" s="148" t="s">
        <v>83</v>
      </c>
      <c r="AV732">
        <v>0</v>
      </c>
      <c r="AW732">
        <v>0</v>
      </c>
      <c r="AX732" s="148" t="s">
        <v>83</v>
      </c>
    </row>
    <row r="733" spans="1:50" x14ac:dyDescent="0.15">
      <c r="A733">
        <v>1</v>
      </c>
      <c r="B733">
        <v>24</v>
      </c>
      <c r="C733">
        <v>1</v>
      </c>
      <c r="D733">
        <v>4</v>
      </c>
      <c r="E733">
        <v>0</v>
      </c>
      <c r="F733" s="148" t="s">
        <v>83</v>
      </c>
      <c r="G733" s="148" t="s">
        <v>83</v>
      </c>
      <c r="H733">
        <v>176</v>
      </c>
      <c r="I733">
        <v>0</v>
      </c>
      <c r="J733">
        <v>0</v>
      </c>
      <c r="K733">
        <v>0</v>
      </c>
      <c r="L733">
        <v>0</v>
      </c>
      <c r="M733" s="148" t="s">
        <v>83</v>
      </c>
      <c r="N733" s="148" t="s">
        <v>83</v>
      </c>
      <c r="O733" s="148" t="s">
        <v>83</v>
      </c>
      <c r="P733" s="148" t="s">
        <v>83</v>
      </c>
      <c r="Q733" s="148" t="s">
        <v>83</v>
      </c>
      <c r="R733" s="148" t="s">
        <v>1155</v>
      </c>
      <c r="S733" s="148" t="s">
        <v>83</v>
      </c>
      <c r="T733">
        <v>0</v>
      </c>
      <c r="U733" s="148" t="s">
        <v>83</v>
      </c>
      <c r="V733" s="148" t="s">
        <v>83</v>
      </c>
      <c r="W733" s="148" t="s">
        <v>83</v>
      </c>
      <c r="X733">
        <v>1</v>
      </c>
      <c r="Y733">
        <v>1</v>
      </c>
      <c r="Z733" s="148" t="s">
        <v>83</v>
      </c>
      <c r="AA733" s="148" t="s">
        <v>83</v>
      </c>
      <c r="AB733" s="148" t="s">
        <v>83</v>
      </c>
      <c r="AC733" s="148" t="s">
        <v>83</v>
      </c>
      <c r="AD733" s="148" t="s">
        <v>83</v>
      </c>
      <c r="AE733">
        <v>0</v>
      </c>
      <c r="AF733" s="148" t="s">
        <v>83</v>
      </c>
      <c r="AG733">
        <v>0</v>
      </c>
      <c r="AH733" s="148" t="s">
        <v>83</v>
      </c>
      <c r="AI733" s="148" t="s">
        <v>83</v>
      </c>
      <c r="AJ733" s="148" t="s">
        <v>83</v>
      </c>
      <c r="AK733" s="148" t="s">
        <v>83</v>
      </c>
      <c r="AL733" s="148" t="s">
        <v>83</v>
      </c>
      <c r="AM733" s="148" t="s">
        <v>83</v>
      </c>
      <c r="AN733" s="148" t="s">
        <v>83</v>
      </c>
      <c r="AO733" s="148" t="s">
        <v>83</v>
      </c>
      <c r="AP733" s="148" t="s">
        <v>83</v>
      </c>
      <c r="AQ733" s="148" t="s">
        <v>83</v>
      </c>
      <c r="AR733" s="148" t="s">
        <v>83</v>
      </c>
      <c r="AS733">
        <v>0</v>
      </c>
      <c r="AT733" s="148" t="s">
        <v>83</v>
      </c>
      <c r="AU733" s="148" t="s">
        <v>83</v>
      </c>
      <c r="AV733">
        <v>0</v>
      </c>
      <c r="AW733">
        <v>0</v>
      </c>
      <c r="AX733" s="148" t="s">
        <v>83</v>
      </c>
    </row>
    <row r="734" spans="1:50" x14ac:dyDescent="0.15">
      <c r="A734">
        <v>1</v>
      </c>
      <c r="B734">
        <v>24</v>
      </c>
      <c r="C734">
        <v>1</v>
      </c>
      <c r="D734">
        <v>5</v>
      </c>
      <c r="E734">
        <v>0</v>
      </c>
      <c r="F734" s="148" t="s">
        <v>83</v>
      </c>
      <c r="G734" s="148" t="s">
        <v>83</v>
      </c>
      <c r="H734">
        <v>231</v>
      </c>
      <c r="I734">
        <v>0</v>
      </c>
      <c r="J734">
        <v>0</v>
      </c>
      <c r="K734">
        <v>0</v>
      </c>
      <c r="L734">
        <v>0</v>
      </c>
      <c r="M734" s="148" t="s">
        <v>83</v>
      </c>
      <c r="N734" s="148" t="s">
        <v>83</v>
      </c>
      <c r="O734" s="148" t="s">
        <v>83</v>
      </c>
      <c r="P734" s="148" t="s">
        <v>83</v>
      </c>
      <c r="Q734" s="148" t="s">
        <v>83</v>
      </c>
      <c r="R734" s="148" t="s">
        <v>527</v>
      </c>
      <c r="S734" s="148" t="s">
        <v>83</v>
      </c>
      <c r="T734">
        <v>0</v>
      </c>
      <c r="U734" s="148" t="s">
        <v>83</v>
      </c>
      <c r="V734" s="148" t="s">
        <v>83</v>
      </c>
      <c r="W734" s="148" t="s">
        <v>83</v>
      </c>
      <c r="X734">
        <v>1</v>
      </c>
      <c r="Y734">
        <v>1</v>
      </c>
      <c r="Z734" s="148" t="s">
        <v>83</v>
      </c>
      <c r="AA734" s="148" t="s">
        <v>83</v>
      </c>
      <c r="AB734" s="148" t="s">
        <v>83</v>
      </c>
      <c r="AC734" s="148" t="s">
        <v>83</v>
      </c>
      <c r="AD734" s="148" t="s">
        <v>83</v>
      </c>
      <c r="AE734">
        <v>0</v>
      </c>
      <c r="AF734" s="148" t="s">
        <v>83</v>
      </c>
      <c r="AG734">
        <v>0</v>
      </c>
      <c r="AH734" s="148" t="s">
        <v>83</v>
      </c>
      <c r="AI734" s="148" t="s">
        <v>83</v>
      </c>
      <c r="AJ734" s="148" t="s">
        <v>83</v>
      </c>
      <c r="AK734" s="148" t="s">
        <v>83</v>
      </c>
      <c r="AL734" s="148" t="s">
        <v>83</v>
      </c>
      <c r="AM734" s="148" t="s">
        <v>83</v>
      </c>
      <c r="AN734" s="148" t="s">
        <v>83</v>
      </c>
      <c r="AO734" s="148" t="s">
        <v>83</v>
      </c>
      <c r="AP734" s="148" t="s">
        <v>83</v>
      </c>
      <c r="AQ734" s="148" t="s">
        <v>83</v>
      </c>
      <c r="AR734" s="148" t="s">
        <v>83</v>
      </c>
      <c r="AS734">
        <v>0</v>
      </c>
      <c r="AT734" s="148" t="s">
        <v>83</v>
      </c>
      <c r="AU734" s="148" t="s">
        <v>83</v>
      </c>
      <c r="AV734">
        <v>0</v>
      </c>
      <c r="AW734">
        <v>0</v>
      </c>
      <c r="AX734" s="148" t="s">
        <v>83</v>
      </c>
    </row>
    <row r="735" spans="1:50" x14ac:dyDescent="0.15">
      <c r="A735">
        <v>1</v>
      </c>
      <c r="B735">
        <v>24</v>
      </c>
      <c r="C735">
        <v>1</v>
      </c>
      <c r="D735">
        <v>6</v>
      </c>
      <c r="E735">
        <v>0</v>
      </c>
      <c r="F735" s="148" t="s">
        <v>83</v>
      </c>
      <c r="G735" s="148" t="s">
        <v>83</v>
      </c>
      <c r="H735">
        <v>308</v>
      </c>
      <c r="I735">
        <v>0</v>
      </c>
      <c r="J735">
        <v>0</v>
      </c>
      <c r="K735">
        <v>0</v>
      </c>
      <c r="L735">
        <v>0</v>
      </c>
      <c r="M735" s="148" t="s">
        <v>83</v>
      </c>
      <c r="N735" s="148" t="s">
        <v>83</v>
      </c>
      <c r="O735" s="148" t="s">
        <v>83</v>
      </c>
      <c r="P735" s="148" t="s">
        <v>83</v>
      </c>
      <c r="Q735" s="148" t="s">
        <v>83</v>
      </c>
      <c r="R735" s="148" t="s">
        <v>1156</v>
      </c>
      <c r="S735" s="148" t="s">
        <v>83</v>
      </c>
      <c r="T735">
        <v>0</v>
      </c>
      <c r="U735" s="148" t="s">
        <v>83</v>
      </c>
      <c r="V735" s="148" t="s">
        <v>83</v>
      </c>
      <c r="W735" s="148" t="s">
        <v>83</v>
      </c>
      <c r="X735">
        <v>1</v>
      </c>
      <c r="Y735">
        <v>1</v>
      </c>
      <c r="Z735" s="148" t="s">
        <v>83</v>
      </c>
      <c r="AA735" s="148" t="s">
        <v>83</v>
      </c>
      <c r="AB735" s="148" t="s">
        <v>83</v>
      </c>
      <c r="AC735" s="148" t="s">
        <v>83</v>
      </c>
      <c r="AD735" s="148" t="s">
        <v>83</v>
      </c>
      <c r="AE735">
        <v>0</v>
      </c>
      <c r="AF735" s="148" t="s">
        <v>83</v>
      </c>
      <c r="AG735">
        <v>0</v>
      </c>
      <c r="AH735" s="148" t="s">
        <v>83</v>
      </c>
      <c r="AI735" s="148" t="s">
        <v>83</v>
      </c>
      <c r="AJ735" s="148" t="s">
        <v>83</v>
      </c>
      <c r="AK735" s="148" t="s">
        <v>83</v>
      </c>
      <c r="AL735" s="148" t="s">
        <v>83</v>
      </c>
      <c r="AM735" s="148" t="s">
        <v>83</v>
      </c>
      <c r="AN735" s="148" t="s">
        <v>83</v>
      </c>
      <c r="AO735" s="148" t="s">
        <v>83</v>
      </c>
      <c r="AP735" s="148" t="s">
        <v>83</v>
      </c>
      <c r="AQ735" s="148" t="s">
        <v>83</v>
      </c>
      <c r="AR735" s="148" t="s">
        <v>83</v>
      </c>
      <c r="AS735">
        <v>0</v>
      </c>
      <c r="AT735" s="148" t="s">
        <v>83</v>
      </c>
      <c r="AU735" s="148" t="s">
        <v>83</v>
      </c>
      <c r="AV735">
        <v>0</v>
      </c>
      <c r="AW735">
        <v>0</v>
      </c>
      <c r="AX735" s="148" t="s">
        <v>83</v>
      </c>
    </row>
    <row r="736" spans="1:50" x14ac:dyDescent="0.15">
      <c r="A736">
        <v>1</v>
      </c>
      <c r="B736">
        <v>24</v>
      </c>
      <c r="C736">
        <v>1</v>
      </c>
      <c r="D736">
        <v>7</v>
      </c>
      <c r="E736">
        <v>0</v>
      </c>
      <c r="F736" s="148" t="s">
        <v>83</v>
      </c>
      <c r="G736" s="148" t="s">
        <v>83</v>
      </c>
      <c r="H736">
        <v>0</v>
      </c>
      <c r="I736">
        <v>0</v>
      </c>
      <c r="J736">
        <v>0</v>
      </c>
      <c r="K736">
        <v>0</v>
      </c>
      <c r="L736">
        <v>0</v>
      </c>
      <c r="M736" s="148" t="s">
        <v>83</v>
      </c>
      <c r="N736" s="148" t="s">
        <v>83</v>
      </c>
      <c r="O736" s="148" t="s">
        <v>83</v>
      </c>
      <c r="P736" s="148" t="s">
        <v>83</v>
      </c>
      <c r="Q736" s="148" t="s">
        <v>83</v>
      </c>
      <c r="R736" s="148" t="s">
        <v>83</v>
      </c>
      <c r="S736" s="148" t="s">
        <v>83</v>
      </c>
      <c r="T736">
        <v>0</v>
      </c>
      <c r="U736" s="148" t="s">
        <v>83</v>
      </c>
      <c r="V736" s="148" t="s">
        <v>83</v>
      </c>
      <c r="W736" s="148" t="s">
        <v>83</v>
      </c>
      <c r="X736">
        <v>0</v>
      </c>
      <c r="Y736">
        <v>0</v>
      </c>
      <c r="Z736" s="148" t="s">
        <v>83</v>
      </c>
      <c r="AA736" s="148" t="s">
        <v>83</v>
      </c>
      <c r="AB736" s="148" t="s">
        <v>83</v>
      </c>
      <c r="AC736" s="148" t="s">
        <v>83</v>
      </c>
      <c r="AD736" s="148" t="s">
        <v>83</v>
      </c>
      <c r="AE736">
        <v>0</v>
      </c>
      <c r="AF736" s="148" t="s">
        <v>83</v>
      </c>
      <c r="AG736">
        <v>0</v>
      </c>
      <c r="AH736" s="148" t="s">
        <v>83</v>
      </c>
      <c r="AI736" s="148" t="s">
        <v>83</v>
      </c>
      <c r="AJ736" s="148" t="s">
        <v>83</v>
      </c>
      <c r="AK736" s="148" t="s">
        <v>83</v>
      </c>
      <c r="AL736" s="148" t="s">
        <v>83</v>
      </c>
      <c r="AM736" s="148" t="s">
        <v>83</v>
      </c>
      <c r="AN736" s="148" t="s">
        <v>83</v>
      </c>
      <c r="AO736" s="148" t="s">
        <v>83</v>
      </c>
      <c r="AP736" s="148" t="s">
        <v>83</v>
      </c>
      <c r="AQ736" s="148" t="s">
        <v>83</v>
      </c>
      <c r="AR736" s="148" t="s">
        <v>83</v>
      </c>
      <c r="AS736">
        <v>0</v>
      </c>
      <c r="AT736" s="148" t="s">
        <v>83</v>
      </c>
      <c r="AU736" s="148" t="s">
        <v>83</v>
      </c>
      <c r="AV736">
        <v>0</v>
      </c>
      <c r="AW736">
        <v>0</v>
      </c>
      <c r="AX736" s="148" t="s">
        <v>83</v>
      </c>
    </row>
    <row r="737" spans="1:50" x14ac:dyDescent="0.15">
      <c r="A737">
        <v>1</v>
      </c>
      <c r="B737">
        <v>24</v>
      </c>
      <c r="C737">
        <v>2</v>
      </c>
      <c r="D737">
        <v>1</v>
      </c>
      <c r="E737">
        <v>0</v>
      </c>
      <c r="F737" s="148" t="s">
        <v>83</v>
      </c>
      <c r="G737" s="148" t="s">
        <v>83</v>
      </c>
      <c r="H737">
        <v>262</v>
      </c>
      <c r="I737">
        <v>0</v>
      </c>
      <c r="J737">
        <v>0</v>
      </c>
      <c r="K737">
        <v>0</v>
      </c>
      <c r="L737">
        <v>0</v>
      </c>
      <c r="M737" s="148" t="s">
        <v>83</v>
      </c>
      <c r="N737" s="148" t="s">
        <v>83</v>
      </c>
      <c r="O737" s="148" t="s">
        <v>83</v>
      </c>
      <c r="P737" s="148" t="s">
        <v>83</v>
      </c>
      <c r="Q737" s="148" t="s">
        <v>83</v>
      </c>
      <c r="R737" s="148" t="s">
        <v>1157</v>
      </c>
      <c r="S737" s="148" t="s">
        <v>83</v>
      </c>
      <c r="T737">
        <v>0</v>
      </c>
      <c r="U737" s="148" t="s">
        <v>83</v>
      </c>
      <c r="V737" s="148" t="s">
        <v>83</v>
      </c>
      <c r="W737" s="148" t="s">
        <v>83</v>
      </c>
      <c r="X737">
        <v>2</v>
      </c>
      <c r="Y737">
        <v>2</v>
      </c>
      <c r="Z737" s="148" t="s">
        <v>83</v>
      </c>
      <c r="AA737" s="148" t="s">
        <v>83</v>
      </c>
      <c r="AB737" s="148" t="s">
        <v>83</v>
      </c>
      <c r="AC737" s="148" t="s">
        <v>83</v>
      </c>
      <c r="AD737" s="148" t="s">
        <v>83</v>
      </c>
      <c r="AE737">
        <v>0</v>
      </c>
      <c r="AF737" s="148" t="s">
        <v>83</v>
      </c>
      <c r="AG737">
        <v>0</v>
      </c>
      <c r="AH737" s="148" t="s">
        <v>83</v>
      </c>
      <c r="AI737" s="148" t="s">
        <v>83</v>
      </c>
      <c r="AJ737" s="148" t="s">
        <v>83</v>
      </c>
      <c r="AK737" s="148" t="s">
        <v>83</v>
      </c>
      <c r="AL737" s="148" t="s">
        <v>83</v>
      </c>
      <c r="AM737" s="148" t="s">
        <v>83</v>
      </c>
      <c r="AN737" s="148" t="s">
        <v>83</v>
      </c>
      <c r="AO737" s="148" t="s">
        <v>83</v>
      </c>
      <c r="AP737" s="148" t="s">
        <v>83</v>
      </c>
      <c r="AQ737" s="148" t="s">
        <v>83</v>
      </c>
      <c r="AR737" s="148" t="s">
        <v>83</v>
      </c>
      <c r="AS737">
        <v>0</v>
      </c>
      <c r="AT737" s="148" t="s">
        <v>83</v>
      </c>
      <c r="AU737" s="148" t="s">
        <v>83</v>
      </c>
      <c r="AV737">
        <v>0</v>
      </c>
      <c r="AW737">
        <v>0</v>
      </c>
      <c r="AX737" s="148" t="s">
        <v>83</v>
      </c>
    </row>
    <row r="738" spans="1:50" x14ac:dyDescent="0.15">
      <c r="A738">
        <v>1</v>
      </c>
      <c r="B738">
        <v>24</v>
      </c>
      <c r="C738">
        <v>2</v>
      </c>
      <c r="D738">
        <v>2</v>
      </c>
      <c r="E738">
        <v>0</v>
      </c>
      <c r="F738" s="148" t="s">
        <v>83</v>
      </c>
      <c r="G738" s="148" t="s">
        <v>83</v>
      </c>
      <c r="H738">
        <v>85</v>
      </c>
      <c r="I738">
        <v>0</v>
      </c>
      <c r="J738">
        <v>0</v>
      </c>
      <c r="K738">
        <v>0</v>
      </c>
      <c r="L738">
        <v>0</v>
      </c>
      <c r="M738" s="148" t="s">
        <v>83</v>
      </c>
      <c r="N738" s="148" t="s">
        <v>83</v>
      </c>
      <c r="O738" s="148" t="s">
        <v>83</v>
      </c>
      <c r="P738" s="148" t="s">
        <v>83</v>
      </c>
      <c r="Q738" s="148" t="s">
        <v>83</v>
      </c>
      <c r="R738" s="148" t="s">
        <v>1158</v>
      </c>
      <c r="S738" s="148" t="s">
        <v>83</v>
      </c>
      <c r="T738">
        <v>0</v>
      </c>
      <c r="U738" s="148" t="s">
        <v>83</v>
      </c>
      <c r="V738" s="148" t="s">
        <v>83</v>
      </c>
      <c r="W738" s="148" t="s">
        <v>83</v>
      </c>
      <c r="X738">
        <v>2</v>
      </c>
      <c r="Y738">
        <v>2</v>
      </c>
      <c r="Z738" s="148" t="s">
        <v>83</v>
      </c>
      <c r="AA738" s="148" t="s">
        <v>83</v>
      </c>
      <c r="AB738" s="148" t="s">
        <v>83</v>
      </c>
      <c r="AC738" s="148" t="s">
        <v>83</v>
      </c>
      <c r="AD738" s="148" t="s">
        <v>83</v>
      </c>
      <c r="AE738">
        <v>0</v>
      </c>
      <c r="AF738" s="148" t="s">
        <v>83</v>
      </c>
      <c r="AG738">
        <v>0</v>
      </c>
      <c r="AH738" s="148" t="s">
        <v>83</v>
      </c>
      <c r="AI738" s="148" t="s">
        <v>83</v>
      </c>
      <c r="AJ738" s="148" t="s">
        <v>83</v>
      </c>
      <c r="AK738" s="148" t="s">
        <v>83</v>
      </c>
      <c r="AL738" s="148" t="s">
        <v>83</v>
      </c>
      <c r="AM738" s="148" t="s">
        <v>83</v>
      </c>
      <c r="AN738" s="148" t="s">
        <v>83</v>
      </c>
      <c r="AO738" s="148" t="s">
        <v>83</v>
      </c>
      <c r="AP738" s="148" t="s">
        <v>83</v>
      </c>
      <c r="AQ738" s="148" t="s">
        <v>83</v>
      </c>
      <c r="AR738" s="148" t="s">
        <v>83</v>
      </c>
      <c r="AS738">
        <v>0</v>
      </c>
      <c r="AT738" s="148" t="s">
        <v>83</v>
      </c>
      <c r="AU738" s="148" t="s">
        <v>83</v>
      </c>
      <c r="AV738">
        <v>0</v>
      </c>
      <c r="AW738">
        <v>0</v>
      </c>
      <c r="AX738" s="148" t="s">
        <v>83</v>
      </c>
    </row>
    <row r="739" spans="1:50" x14ac:dyDescent="0.15">
      <c r="A739">
        <v>1</v>
      </c>
      <c r="B739">
        <v>24</v>
      </c>
      <c r="C739">
        <v>2</v>
      </c>
      <c r="D739">
        <v>3</v>
      </c>
      <c r="E739">
        <v>0</v>
      </c>
      <c r="F739" s="148" t="s">
        <v>83</v>
      </c>
      <c r="G739" s="148" t="s">
        <v>83</v>
      </c>
      <c r="H739">
        <v>289</v>
      </c>
      <c r="I739">
        <v>0</v>
      </c>
      <c r="J739">
        <v>0</v>
      </c>
      <c r="K739">
        <v>0</v>
      </c>
      <c r="L739">
        <v>0</v>
      </c>
      <c r="M739" s="148" t="s">
        <v>83</v>
      </c>
      <c r="N739" s="148" t="s">
        <v>83</v>
      </c>
      <c r="O739" s="148" t="s">
        <v>83</v>
      </c>
      <c r="P739" s="148" t="s">
        <v>83</v>
      </c>
      <c r="Q739" s="148" t="s">
        <v>83</v>
      </c>
      <c r="R739" s="148" t="s">
        <v>1159</v>
      </c>
      <c r="S739" s="148" t="s">
        <v>83</v>
      </c>
      <c r="T739">
        <v>0</v>
      </c>
      <c r="U739" s="148" t="s">
        <v>83</v>
      </c>
      <c r="V739" s="148" t="s">
        <v>83</v>
      </c>
      <c r="W739" s="148" t="s">
        <v>83</v>
      </c>
      <c r="X739">
        <v>1</v>
      </c>
      <c r="Y739">
        <v>1</v>
      </c>
      <c r="Z739" s="148" t="s">
        <v>83</v>
      </c>
      <c r="AA739" s="148" t="s">
        <v>83</v>
      </c>
      <c r="AB739" s="148" t="s">
        <v>83</v>
      </c>
      <c r="AC739" s="148" t="s">
        <v>83</v>
      </c>
      <c r="AD739" s="148" t="s">
        <v>83</v>
      </c>
      <c r="AE739">
        <v>0</v>
      </c>
      <c r="AF739" s="148" t="s">
        <v>83</v>
      </c>
      <c r="AG739">
        <v>0</v>
      </c>
      <c r="AH739" s="148" t="s">
        <v>83</v>
      </c>
      <c r="AI739" s="148" t="s">
        <v>83</v>
      </c>
      <c r="AJ739" s="148" t="s">
        <v>83</v>
      </c>
      <c r="AK739" s="148" t="s">
        <v>83</v>
      </c>
      <c r="AL739" s="148" t="s">
        <v>83</v>
      </c>
      <c r="AM739" s="148" t="s">
        <v>83</v>
      </c>
      <c r="AN739" s="148" t="s">
        <v>83</v>
      </c>
      <c r="AO739" s="148" t="s">
        <v>83</v>
      </c>
      <c r="AP739" s="148" t="s">
        <v>83</v>
      </c>
      <c r="AQ739" s="148" t="s">
        <v>83</v>
      </c>
      <c r="AR739" s="148" t="s">
        <v>83</v>
      </c>
      <c r="AS739">
        <v>0</v>
      </c>
      <c r="AT739" s="148" t="s">
        <v>83</v>
      </c>
      <c r="AU739" s="148" t="s">
        <v>83</v>
      </c>
      <c r="AV739">
        <v>0</v>
      </c>
      <c r="AW739">
        <v>0</v>
      </c>
      <c r="AX739" s="148" t="s">
        <v>83</v>
      </c>
    </row>
    <row r="740" spans="1:50" x14ac:dyDescent="0.15">
      <c r="A740">
        <v>1</v>
      </c>
      <c r="B740">
        <v>24</v>
      </c>
      <c r="C740">
        <v>2</v>
      </c>
      <c r="D740">
        <v>4</v>
      </c>
      <c r="E740">
        <v>0</v>
      </c>
      <c r="F740" s="148" t="s">
        <v>83</v>
      </c>
      <c r="G740" s="148" t="s">
        <v>83</v>
      </c>
      <c r="H740">
        <v>288</v>
      </c>
      <c r="I740">
        <v>0</v>
      </c>
      <c r="J740">
        <v>0</v>
      </c>
      <c r="K740">
        <v>0</v>
      </c>
      <c r="L740">
        <v>0</v>
      </c>
      <c r="M740" s="148" t="s">
        <v>83</v>
      </c>
      <c r="N740" s="148" t="s">
        <v>83</v>
      </c>
      <c r="O740" s="148" t="s">
        <v>83</v>
      </c>
      <c r="P740" s="148" t="s">
        <v>83</v>
      </c>
      <c r="Q740" s="148" t="s">
        <v>83</v>
      </c>
      <c r="R740" s="148" t="s">
        <v>1160</v>
      </c>
      <c r="S740" s="148" t="s">
        <v>83</v>
      </c>
      <c r="T740">
        <v>0</v>
      </c>
      <c r="U740" s="148" t="s">
        <v>83</v>
      </c>
      <c r="V740" s="148" t="s">
        <v>83</v>
      </c>
      <c r="W740" s="148" t="s">
        <v>83</v>
      </c>
      <c r="X740">
        <v>2</v>
      </c>
      <c r="Y740">
        <v>2</v>
      </c>
      <c r="Z740" s="148" t="s">
        <v>83</v>
      </c>
      <c r="AA740" s="148" t="s">
        <v>83</v>
      </c>
      <c r="AB740" s="148" t="s">
        <v>83</v>
      </c>
      <c r="AC740" s="148" t="s">
        <v>83</v>
      </c>
      <c r="AD740" s="148" t="s">
        <v>83</v>
      </c>
      <c r="AE740">
        <v>0</v>
      </c>
      <c r="AF740" s="148" t="s">
        <v>83</v>
      </c>
      <c r="AG740">
        <v>0</v>
      </c>
      <c r="AH740" s="148" t="s">
        <v>83</v>
      </c>
      <c r="AI740" s="148" t="s">
        <v>83</v>
      </c>
      <c r="AJ740" s="148" t="s">
        <v>83</v>
      </c>
      <c r="AK740" s="148" t="s">
        <v>83</v>
      </c>
      <c r="AL740" s="148" t="s">
        <v>83</v>
      </c>
      <c r="AM740" s="148" t="s">
        <v>83</v>
      </c>
      <c r="AN740" s="148" t="s">
        <v>83</v>
      </c>
      <c r="AO740" s="148" t="s">
        <v>83</v>
      </c>
      <c r="AP740" s="148" t="s">
        <v>83</v>
      </c>
      <c r="AQ740" s="148" t="s">
        <v>83</v>
      </c>
      <c r="AR740" s="148" t="s">
        <v>83</v>
      </c>
      <c r="AS740">
        <v>0</v>
      </c>
      <c r="AT740" s="148" t="s">
        <v>83</v>
      </c>
      <c r="AU740" s="148" t="s">
        <v>83</v>
      </c>
      <c r="AV740">
        <v>0</v>
      </c>
      <c r="AW740">
        <v>0</v>
      </c>
      <c r="AX740" s="148" t="s">
        <v>83</v>
      </c>
    </row>
    <row r="741" spans="1:50" x14ac:dyDescent="0.15">
      <c r="A741">
        <v>1</v>
      </c>
      <c r="B741">
        <v>24</v>
      </c>
      <c r="C741">
        <v>2</v>
      </c>
      <c r="D741">
        <v>5</v>
      </c>
      <c r="E741">
        <v>0</v>
      </c>
      <c r="F741" s="148" t="s">
        <v>83</v>
      </c>
      <c r="G741" s="148" t="s">
        <v>83</v>
      </c>
      <c r="H741">
        <v>318</v>
      </c>
      <c r="I741">
        <v>0</v>
      </c>
      <c r="J741">
        <v>0</v>
      </c>
      <c r="K741">
        <v>0</v>
      </c>
      <c r="L741">
        <v>0</v>
      </c>
      <c r="M741" s="148" t="s">
        <v>83</v>
      </c>
      <c r="N741" s="148" t="s">
        <v>83</v>
      </c>
      <c r="O741" s="148" t="s">
        <v>83</v>
      </c>
      <c r="P741" s="148" t="s">
        <v>83</v>
      </c>
      <c r="Q741" s="148" t="s">
        <v>83</v>
      </c>
      <c r="R741" s="148" t="s">
        <v>1161</v>
      </c>
      <c r="S741" s="148" t="s">
        <v>83</v>
      </c>
      <c r="T741">
        <v>0</v>
      </c>
      <c r="U741" s="148" t="s">
        <v>83</v>
      </c>
      <c r="V741" s="148" t="s">
        <v>83</v>
      </c>
      <c r="W741" s="148" t="s">
        <v>83</v>
      </c>
      <c r="X741">
        <v>2</v>
      </c>
      <c r="Y741">
        <v>2</v>
      </c>
      <c r="Z741" s="148" t="s">
        <v>83</v>
      </c>
      <c r="AA741" s="148" t="s">
        <v>83</v>
      </c>
      <c r="AB741" s="148" t="s">
        <v>83</v>
      </c>
      <c r="AC741" s="148" t="s">
        <v>83</v>
      </c>
      <c r="AD741" s="148" t="s">
        <v>83</v>
      </c>
      <c r="AE741">
        <v>0</v>
      </c>
      <c r="AF741" s="148" t="s">
        <v>83</v>
      </c>
      <c r="AG741">
        <v>0</v>
      </c>
      <c r="AH741" s="148" t="s">
        <v>83</v>
      </c>
      <c r="AI741" s="148" t="s">
        <v>83</v>
      </c>
      <c r="AJ741" s="148" t="s">
        <v>83</v>
      </c>
      <c r="AK741" s="148" t="s">
        <v>83</v>
      </c>
      <c r="AL741" s="148" t="s">
        <v>83</v>
      </c>
      <c r="AM741" s="148" t="s">
        <v>83</v>
      </c>
      <c r="AN741" s="148" t="s">
        <v>83</v>
      </c>
      <c r="AO741" s="148" t="s">
        <v>83</v>
      </c>
      <c r="AP741" s="148" t="s">
        <v>83</v>
      </c>
      <c r="AQ741" s="148" t="s">
        <v>83</v>
      </c>
      <c r="AR741" s="148" t="s">
        <v>83</v>
      </c>
      <c r="AS741">
        <v>0</v>
      </c>
      <c r="AT741" s="148" t="s">
        <v>83</v>
      </c>
      <c r="AU741" s="148" t="s">
        <v>83</v>
      </c>
      <c r="AV741">
        <v>0</v>
      </c>
      <c r="AW741">
        <v>0</v>
      </c>
      <c r="AX741" s="148" t="s">
        <v>83</v>
      </c>
    </row>
    <row r="742" spans="1:50" x14ac:dyDescent="0.15">
      <c r="A742">
        <v>1</v>
      </c>
      <c r="B742">
        <v>24</v>
      </c>
      <c r="C742">
        <v>2</v>
      </c>
      <c r="D742">
        <v>6</v>
      </c>
      <c r="E742">
        <v>0</v>
      </c>
      <c r="F742" s="148" t="s">
        <v>83</v>
      </c>
      <c r="G742" s="148" t="s">
        <v>83</v>
      </c>
      <c r="H742">
        <v>72</v>
      </c>
      <c r="I742">
        <v>0</v>
      </c>
      <c r="J742">
        <v>0</v>
      </c>
      <c r="K742">
        <v>0</v>
      </c>
      <c r="L742">
        <v>0</v>
      </c>
      <c r="M742" s="148" t="s">
        <v>83</v>
      </c>
      <c r="N742" s="148" t="s">
        <v>83</v>
      </c>
      <c r="O742" s="148" t="s">
        <v>83</v>
      </c>
      <c r="P742" s="148" t="s">
        <v>83</v>
      </c>
      <c r="Q742" s="148" t="s">
        <v>83</v>
      </c>
      <c r="R742" s="148" t="s">
        <v>1162</v>
      </c>
      <c r="S742" s="148" t="s">
        <v>83</v>
      </c>
      <c r="T742">
        <v>0</v>
      </c>
      <c r="U742" s="148" t="s">
        <v>83</v>
      </c>
      <c r="V742" s="148" t="s">
        <v>83</v>
      </c>
      <c r="W742" s="148" t="s">
        <v>83</v>
      </c>
      <c r="X742">
        <v>1</v>
      </c>
      <c r="Y742">
        <v>1</v>
      </c>
      <c r="Z742" s="148" t="s">
        <v>83</v>
      </c>
      <c r="AA742" s="148" t="s">
        <v>83</v>
      </c>
      <c r="AB742" s="148" t="s">
        <v>83</v>
      </c>
      <c r="AC742" s="148" t="s">
        <v>83</v>
      </c>
      <c r="AD742" s="148" t="s">
        <v>83</v>
      </c>
      <c r="AE742">
        <v>0</v>
      </c>
      <c r="AF742" s="148" t="s">
        <v>83</v>
      </c>
      <c r="AG742">
        <v>0</v>
      </c>
      <c r="AH742" s="148" t="s">
        <v>83</v>
      </c>
      <c r="AI742" s="148" t="s">
        <v>83</v>
      </c>
      <c r="AJ742" s="148" t="s">
        <v>83</v>
      </c>
      <c r="AK742" s="148" t="s">
        <v>83</v>
      </c>
      <c r="AL742" s="148" t="s">
        <v>83</v>
      </c>
      <c r="AM742" s="148" t="s">
        <v>83</v>
      </c>
      <c r="AN742" s="148" t="s">
        <v>83</v>
      </c>
      <c r="AO742" s="148" t="s">
        <v>83</v>
      </c>
      <c r="AP742" s="148" t="s">
        <v>83</v>
      </c>
      <c r="AQ742" s="148" t="s">
        <v>83</v>
      </c>
      <c r="AR742" s="148" t="s">
        <v>83</v>
      </c>
      <c r="AS742">
        <v>0</v>
      </c>
      <c r="AT742" s="148" t="s">
        <v>83</v>
      </c>
      <c r="AU742" s="148" t="s">
        <v>83</v>
      </c>
      <c r="AV742">
        <v>0</v>
      </c>
      <c r="AW742">
        <v>0</v>
      </c>
      <c r="AX742" s="148" t="s">
        <v>83</v>
      </c>
    </row>
    <row r="743" spans="1:50" x14ac:dyDescent="0.15">
      <c r="A743">
        <v>1</v>
      </c>
      <c r="B743">
        <v>24</v>
      </c>
      <c r="C743">
        <v>2</v>
      </c>
      <c r="D743">
        <v>7</v>
      </c>
      <c r="E743">
        <v>0</v>
      </c>
      <c r="F743" s="148" t="s">
        <v>83</v>
      </c>
      <c r="G743" s="148" t="s">
        <v>83</v>
      </c>
      <c r="H743">
        <v>71</v>
      </c>
      <c r="I743">
        <v>0</v>
      </c>
      <c r="J743">
        <v>0</v>
      </c>
      <c r="K743">
        <v>0</v>
      </c>
      <c r="L743">
        <v>0</v>
      </c>
      <c r="M743" s="148" t="s">
        <v>83</v>
      </c>
      <c r="N743" s="148" t="s">
        <v>83</v>
      </c>
      <c r="O743" s="148" t="s">
        <v>83</v>
      </c>
      <c r="P743" s="148" t="s">
        <v>83</v>
      </c>
      <c r="Q743" s="148" t="s">
        <v>83</v>
      </c>
      <c r="R743" s="148" t="s">
        <v>1163</v>
      </c>
      <c r="S743" s="148" t="s">
        <v>83</v>
      </c>
      <c r="T743">
        <v>0</v>
      </c>
      <c r="U743" s="148" t="s">
        <v>83</v>
      </c>
      <c r="V743" s="148" t="s">
        <v>83</v>
      </c>
      <c r="W743" s="148" t="s">
        <v>83</v>
      </c>
      <c r="X743">
        <v>1</v>
      </c>
      <c r="Y743">
        <v>1</v>
      </c>
      <c r="Z743" s="148" t="s">
        <v>83</v>
      </c>
      <c r="AA743" s="148" t="s">
        <v>83</v>
      </c>
      <c r="AB743" s="148" t="s">
        <v>83</v>
      </c>
      <c r="AC743" s="148" t="s">
        <v>83</v>
      </c>
      <c r="AD743" s="148" t="s">
        <v>83</v>
      </c>
      <c r="AE743">
        <v>0</v>
      </c>
      <c r="AF743" s="148" t="s">
        <v>83</v>
      </c>
      <c r="AG743">
        <v>0</v>
      </c>
      <c r="AH743" s="148" t="s">
        <v>83</v>
      </c>
      <c r="AI743" s="148" t="s">
        <v>83</v>
      </c>
      <c r="AJ743" s="148" t="s">
        <v>83</v>
      </c>
      <c r="AK743" s="148" t="s">
        <v>83</v>
      </c>
      <c r="AL743" s="148" t="s">
        <v>83</v>
      </c>
      <c r="AM743" s="148" t="s">
        <v>83</v>
      </c>
      <c r="AN743" s="148" t="s">
        <v>83</v>
      </c>
      <c r="AO743" s="148" t="s">
        <v>83</v>
      </c>
      <c r="AP743" s="148" t="s">
        <v>83</v>
      </c>
      <c r="AQ743" s="148" t="s">
        <v>83</v>
      </c>
      <c r="AR743" s="148" t="s">
        <v>83</v>
      </c>
      <c r="AS743">
        <v>0</v>
      </c>
      <c r="AT743" s="148" t="s">
        <v>83</v>
      </c>
      <c r="AU743" s="148" t="s">
        <v>83</v>
      </c>
      <c r="AV743">
        <v>0</v>
      </c>
      <c r="AW743">
        <v>0</v>
      </c>
      <c r="AX743" s="148" t="s">
        <v>83</v>
      </c>
    </row>
    <row r="744" spans="1:50" x14ac:dyDescent="0.15">
      <c r="A744">
        <v>1</v>
      </c>
      <c r="B744">
        <v>24</v>
      </c>
      <c r="C744">
        <v>3</v>
      </c>
      <c r="D744">
        <v>1</v>
      </c>
      <c r="E744">
        <v>0</v>
      </c>
      <c r="F744" s="148" t="s">
        <v>83</v>
      </c>
      <c r="G744" s="148" t="s">
        <v>83</v>
      </c>
      <c r="H744">
        <v>84</v>
      </c>
      <c r="I744">
        <v>0</v>
      </c>
      <c r="J744">
        <v>0</v>
      </c>
      <c r="K744">
        <v>0</v>
      </c>
      <c r="L744">
        <v>0</v>
      </c>
      <c r="M744" s="148" t="s">
        <v>83</v>
      </c>
      <c r="N744" s="148" t="s">
        <v>83</v>
      </c>
      <c r="O744" s="148" t="s">
        <v>83</v>
      </c>
      <c r="P744" s="148" t="s">
        <v>83</v>
      </c>
      <c r="Q744" s="148" t="s">
        <v>83</v>
      </c>
      <c r="R744" s="148" t="s">
        <v>1164</v>
      </c>
      <c r="S744" s="148" t="s">
        <v>83</v>
      </c>
      <c r="T744">
        <v>0</v>
      </c>
      <c r="U744" s="148" t="s">
        <v>83</v>
      </c>
      <c r="V744" s="148" t="s">
        <v>83</v>
      </c>
      <c r="W744" s="148" t="s">
        <v>83</v>
      </c>
      <c r="X744">
        <v>3</v>
      </c>
      <c r="Y744">
        <v>3</v>
      </c>
      <c r="Z744" s="148" t="s">
        <v>83</v>
      </c>
      <c r="AA744" s="148" t="s">
        <v>83</v>
      </c>
      <c r="AB744" s="148" t="s">
        <v>83</v>
      </c>
      <c r="AC744" s="148" t="s">
        <v>83</v>
      </c>
      <c r="AD744" s="148" t="s">
        <v>83</v>
      </c>
      <c r="AE744">
        <v>0</v>
      </c>
      <c r="AF744" s="148" t="s">
        <v>83</v>
      </c>
      <c r="AG744">
        <v>0</v>
      </c>
      <c r="AH744" s="148" t="s">
        <v>83</v>
      </c>
      <c r="AI744" s="148" t="s">
        <v>83</v>
      </c>
      <c r="AJ744" s="148" t="s">
        <v>83</v>
      </c>
      <c r="AK744" s="148" t="s">
        <v>83</v>
      </c>
      <c r="AL744" s="148" t="s">
        <v>83</v>
      </c>
      <c r="AM744" s="148" t="s">
        <v>83</v>
      </c>
      <c r="AN744" s="148" t="s">
        <v>83</v>
      </c>
      <c r="AO744" s="148" t="s">
        <v>83</v>
      </c>
      <c r="AP744" s="148" t="s">
        <v>83</v>
      </c>
      <c r="AQ744" s="148" t="s">
        <v>83</v>
      </c>
      <c r="AR744" s="148" t="s">
        <v>83</v>
      </c>
      <c r="AS744">
        <v>0</v>
      </c>
      <c r="AT744" s="148" t="s">
        <v>83</v>
      </c>
      <c r="AU744" s="148" t="s">
        <v>83</v>
      </c>
      <c r="AV744">
        <v>0</v>
      </c>
      <c r="AW744">
        <v>0</v>
      </c>
      <c r="AX744" s="148" t="s">
        <v>83</v>
      </c>
    </row>
    <row r="745" spans="1:50" x14ac:dyDescent="0.15">
      <c r="A745">
        <v>1</v>
      </c>
      <c r="B745">
        <v>24</v>
      </c>
      <c r="C745">
        <v>3</v>
      </c>
      <c r="D745">
        <v>2</v>
      </c>
      <c r="E745">
        <v>0</v>
      </c>
      <c r="F745" s="148" t="s">
        <v>83</v>
      </c>
      <c r="G745" s="148" t="s">
        <v>83</v>
      </c>
      <c r="H745">
        <v>104</v>
      </c>
      <c r="I745">
        <v>0</v>
      </c>
      <c r="J745">
        <v>0</v>
      </c>
      <c r="K745">
        <v>0</v>
      </c>
      <c r="L745">
        <v>0</v>
      </c>
      <c r="M745" s="148" t="s">
        <v>83</v>
      </c>
      <c r="N745" s="148" t="s">
        <v>83</v>
      </c>
      <c r="O745" s="148" t="s">
        <v>83</v>
      </c>
      <c r="P745" s="148" t="s">
        <v>83</v>
      </c>
      <c r="Q745" s="148" t="s">
        <v>83</v>
      </c>
      <c r="R745" s="148" t="s">
        <v>1165</v>
      </c>
      <c r="S745" s="148" t="s">
        <v>83</v>
      </c>
      <c r="T745">
        <v>0</v>
      </c>
      <c r="U745" s="148" t="s">
        <v>83</v>
      </c>
      <c r="V745" s="148" t="s">
        <v>83</v>
      </c>
      <c r="W745" s="148" t="s">
        <v>83</v>
      </c>
      <c r="X745">
        <v>2</v>
      </c>
      <c r="Y745">
        <v>2</v>
      </c>
      <c r="Z745" s="148" t="s">
        <v>83</v>
      </c>
      <c r="AA745" s="148" t="s">
        <v>83</v>
      </c>
      <c r="AB745" s="148" t="s">
        <v>83</v>
      </c>
      <c r="AC745" s="148" t="s">
        <v>83</v>
      </c>
      <c r="AD745" s="148" t="s">
        <v>83</v>
      </c>
      <c r="AE745">
        <v>0</v>
      </c>
      <c r="AF745" s="148" t="s">
        <v>83</v>
      </c>
      <c r="AG745">
        <v>0</v>
      </c>
      <c r="AH745" s="148" t="s">
        <v>83</v>
      </c>
      <c r="AI745" s="148" t="s">
        <v>83</v>
      </c>
      <c r="AJ745" s="148" t="s">
        <v>83</v>
      </c>
      <c r="AK745" s="148" t="s">
        <v>83</v>
      </c>
      <c r="AL745" s="148" t="s">
        <v>83</v>
      </c>
      <c r="AM745" s="148" t="s">
        <v>83</v>
      </c>
      <c r="AN745" s="148" t="s">
        <v>83</v>
      </c>
      <c r="AO745" s="148" t="s">
        <v>83</v>
      </c>
      <c r="AP745" s="148" t="s">
        <v>83</v>
      </c>
      <c r="AQ745" s="148" t="s">
        <v>83</v>
      </c>
      <c r="AR745" s="148" t="s">
        <v>83</v>
      </c>
      <c r="AS745">
        <v>0</v>
      </c>
      <c r="AT745" s="148" t="s">
        <v>83</v>
      </c>
      <c r="AU745" s="148" t="s">
        <v>83</v>
      </c>
      <c r="AV745">
        <v>0</v>
      </c>
      <c r="AW745">
        <v>0</v>
      </c>
      <c r="AX745" s="148" t="s">
        <v>83</v>
      </c>
    </row>
    <row r="746" spans="1:50" x14ac:dyDescent="0.15">
      <c r="A746">
        <v>1</v>
      </c>
      <c r="B746">
        <v>24</v>
      </c>
      <c r="C746">
        <v>3</v>
      </c>
      <c r="D746">
        <v>3</v>
      </c>
      <c r="E746">
        <v>0</v>
      </c>
      <c r="F746" s="148" t="s">
        <v>83</v>
      </c>
      <c r="G746" s="148" t="s">
        <v>83</v>
      </c>
      <c r="H746">
        <v>261</v>
      </c>
      <c r="I746">
        <v>0</v>
      </c>
      <c r="J746">
        <v>0</v>
      </c>
      <c r="K746">
        <v>0</v>
      </c>
      <c r="L746">
        <v>0</v>
      </c>
      <c r="M746" s="148" t="s">
        <v>83</v>
      </c>
      <c r="N746" s="148" t="s">
        <v>83</v>
      </c>
      <c r="O746" s="148" t="s">
        <v>83</v>
      </c>
      <c r="P746" s="148" t="s">
        <v>83</v>
      </c>
      <c r="Q746" s="148" t="s">
        <v>83</v>
      </c>
      <c r="R746" s="148" t="s">
        <v>530</v>
      </c>
      <c r="S746" s="148" t="s">
        <v>83</v>
      </c>
      <c r="T746">
        <v>0</v>
      </c>
      <c r="U746" s="148" t="s">
        <v>83</v>
      </c>
      <c r="V746" s="148" t="s">
        <v>83</v>
      </c>
      <c r="W746" s="148" t="s">
        <v>83</v>
      </c>
      <c r="X746">
        <v>4</v>
      </c>
      <c r="Y746">
        <v>4</v>
      </c>
      <c r="Z746" s="148" t="s">
        <v>83</v>
      </c>
      <c r="AA746" s="148" t="s">
        <v>83</v>
      </c>
      <c r="AB746" s="148" t="s">
        <v>83</v>
      </c>
      <c r="AC746" s="148" t="s">
        <v>83</v>
      </c>
      <c r="AD746" s="148" t="s">
        <v>83</v>
      </c>
      <c r="AE746">
        <v>0</v>
      </c>
      <c r="AF746" s="148" t="s">
        <v>83</v>
      </c>
      <c r="AG746">
        <v>0</v>
      </c>
      <c r="AH746" s="148" t="s">
        <v>83</v>
      </c>
      <c r="AI746" s="148" t="s">
        <v>83</v>
      </c>
      <c r="AJ746" s="148" t="s">
        <v>83</v>
      </c>
      <c r="AK746" s="148" t="s">
        <v>83</v>
      </c>
      <c r="AL746" s="148" t="s">
        <v>83</v>
      </c>
      <c r="AM746" s="148" t="s">
        <v>83</v>
      </c>
      <c r="AN746" s="148" t="s">
        <v>83</v>
      </c>
      <c r="AO746" s="148" t="s">
        <v>83</v>
      </c>
      <c r="AP746" s="148" t="s">
        <v>83</v>
      </c>
      <c r="AQ746" s="148" t="s">
        <v>83</v>
      </c>
      <c r="AR746" s="148" t="s">
        <v>83</v>
      </c>
      <c r="AS746">
        <v>0</v>
      </c>
      <c r="AT746" s="148" t="s">
        <v>83</v>
      </c>
      <c r="AU746" s="148" t="s">
        <v>83</v>
      </c>
      <c r="AV746">
        <v>0</v>
      </c>
      <c r="AW746">
        <v>0</v>
      </c>
      <c r="AX746" s="148" t="s">
        <v>83</v>
      </c>
    </row>
    <row r="747" spans="1:50" x14ac:dyDescent="0.15">
      <c r="A747">
        <v>1</v>
      </c>
      <c r="B747">
        <v>24</v>
      </c>
      <c r="C747">
        <v>3</v>
      </c>
      <c r="D747">
        <v>4</v>
      </c>
      <c r="E747">
        <v>0</v>
      </c>
      <c r="F747" s="148" t="s">
        <v>83</v>
      </c>
      <c r="G747" s="148" t="s">
        <v>83</v>
      </c>
      <c r="H747">
        <v>172</v>
      </c>
      <c r="I747">
        <v>0</v>
      </c>
      <c r="J747">
        <v>0</v>
      </c>
      <c r="K747">
        <v>0</v>
      </c>
      <c r="L747">
        <v>0</v>
      </c>
      <c r="M747" s="148" t="s">
        <v>83</v>
      </c>
      <c r="N747" s="148" t="s">
        <v>83</v>
      </c>
      <c r="O747" s="148" t="s">
        <v>83</v>
      </c>
      <c r="P747" s="148" t="s">
        <v>83</v>
      </c>
      <c r="Q747" s="148" t="s">
        <v>83</v>
      </c>
      <c r="R747" s="148" t="s">
        <v>1166</v>
      </c>
      <c r="S747" s="148" t="s">
        <v>83</v>
      </c>
      <c r="T747">
        <v>0</v>
      </c>
      <c r="U747" s="148" t="s">
        <v>83</v>
      </c>
      <c r="V747" s="148" t="s">
        <v>83</v>
      </c>
      <c r="W747" s="148" t="s">
        <v>83</v>
      </c>
      <c r="X747">
        <v>2</v>
      </c>
      <c r="Y747">
        <v>2</v>
      </c>
      <c r="Z747" s="148" t="s">
        <v>83</v>
      </c>
      <c r="AA747" s="148" t="s">
        <v>83</v>
      </c>
      <c r="AB747" s="148" t="s">
        <v>83</v>
      </c>
      <c r="AC747" s="148" t="s">
        <v>83</v>
      </c>
      <c r="AD747" s="148" t="s">
        <v>83</v>
      </c>
      <c r="AE747">
        <v>0</v>
      </c>
      <c r="AF747" s="148" t="s">
        <v>83</v>
      </c>
      <c r="AG747">
        <v>0</v>
      </c>
      <c r="AH747" s="148" t="s">
        <v>83</v>
      </c>
      <c r="AI747" s="148" t="s">
        <v>83</v>
      </c>
      <c r="AJ747" s="148" t="s">
        <v>83</v>
      </c>
      <c r="AK747" s="148" t="s">
        <v>83</v>
      </c>
      <c r="AL747" s="148" t="s">
        <v>83</v>
      </c>
      <c r="AM747" s="148" t="s">
        <v>83</v>
      </c>
      <c r="AN747" s="148" t="s">
        <v>83</v>
      </c>
      <c r="AO747" s="148" t="s">
        <v>83</v>
      </c>
      <c r="AP747" s="148" t="s">
        <v>83</v>
      </c>
      <c r="AQ747" s="148" t="s">
        <v>83</v>
      </c>
      <c r="AR747" s="148" t="s">
        <v>83</v>
      </c>
      <c r="AS747">
        <v>0</v>
      </c>
      <c r="AT747" s="148" t="s">
        <v>83</v>
      </c>
      <c r="AU747" s="148" t="s">
        <v>83</v>
      </c>
      <c r="AV747">
        <v>0</v>
      </c>
      <c r="AW747">
        <v>0</v>
      </c>
      <c r="AX747" s="148" t="s">
        <v>83</v>
      </c>
    </row>
    <row r="748" spans="1:50" x14ac:dyDescent="0.15">
      <c r="A748">
        <v>1</v>
      </c>
      <c r="B748">
        <v>24</v>
      </c>
      <c r="C748">
        <v>3</v>
      </c>
      <c r="D748">
        <v>5</v>
      </c>
      <c r="E748">
        <v>0</v>
      </c>
      <c r="F748" s="148" t="s">
        <v>83</v>
      </c>
      <c r="G748" s="148" t="s">
        <v>83</v>
      </c>
      <c r="H748">
        <v>70</v>
      </c>
      <c r="I748">
        <v>0</v>
      </c>
      <c r="J748">
        <v>0</v>
      </c>
      <c r="K748">
        <v>0</v>
      </c>
      <c r="L748">
        <v>0</v>
      </c>
      <c r="M748" s="148" t="s">
        <v>83</v>
      </c>
      <c r="N748" s="148" t="s">
        <v>83</v>
      </c>
      <c r="O748" s="148" t="s">
        <v>83</v>
      </c>
      <c r="P748" s="148" t="s">
        <v>83</v>
      </c>
      <c r="Q748" s="148" t="s">
        <v>83</v>
      </c>
      <c r="R748" s="148" t="s">
        <v>1167</v>
      </c>
      <c r="S748" s="148" t="s">
        <v>83</v>
      </c>
      <c r="T748">
        <v>0</v>
      </c>
      <c r="U748" s="148" t="s">
        <v>83</v>
      </c>
      <c r="V748" s="148" t="s">
        <v>83</v>
      </c>
      <c r="W748" s="148" t="s">
        <v>83</v>
      </c>
      <c r="X748">
        <v>3</v>
      </c>
      <c r="Y748">
        <v>3</v>
      </c>
      <c r="Z748" s="148" t="s">
        <v>83</v>
      </c>
      <c r="AA748" s="148" t="s">
        <v>83</v>
      </c>
      <c r="AB748" s="148" t="s">
        <v>83</v>
      </c>
      <c r="AC748" s="148" t="s">
        <v>83</v>
      </c>
      <c r="AD748" s="148" t="s">
        <v>83</v>
      </c>
      <c r="AE748">
        <v>0</v>
      </c>
      <c r="AF748" s="148" t="s">
        <v>83</v>
      </c>
      <c r="AG748">
        <v>0</v>
      </c>
      <c r="AH748" s="148" t="s">
        <v>83</v>
      </c>
      <c r="AI748" s="148" t="s">
        <v>83</v>
      </c>
      <c r="AJ748" s="148" t="s">
        <v>83</v>
      </c>
      <c r="AK748" s="148" t="s">
        <v>83</v>
      </c>
      <c r="AL748" s="148" t="s">
        <v>83</v>
      </c>
      <c r="AM748" s="148" t="s">
        <v>83</v>
      </c>
      <c r="AN748" s="148" t="s">
        <v>83</v>
      </c>
      <c r="AO748" s="148" t="s">
        <v>83</v>
      </c>
      <c r="AP748" s="148" t="s">
        <v>83</v>
      </c>
      <c r="AQ748" s="148" t="s">
        <v>83</v>
      </c>
      <c r="AR748" s="148" t="s">
        <v>83</v>
      </c>
      <c r="AS748">
        <v>0</v>
      </c>
      <c r="AT748" s="148" t="s">
        <v>83</v>
      </c>
      <c r="AU748" s="148" t="s">
        <v>83</v>
      </c>
      <c r="AV748">
        <v>0</v>
      </c>
      <c r="AW748">
        <v>0</v>
      </c>
      <c r="AX748" s="148" t="s">
        <v>83</v>
      </c>
    </row>
    <row r="749" spans="1:50" x14ac:dyDescent="0.15">
      <c r="A749">
        <v>1</v>
      </c>
      <c r="B749">
        <v>24</v>
      </c>
      <c r="C749">
        <v>3</v>
      </c>
      <c r="D749">
        <v>6</v>
      </c>
      <c r="E749">
        <v>0</v>
      </c>
      <c r="F749" s="148" t="s">
        <v>83</v>
      </c>
      <c r="G749" s="148" t="s">
        <v>83</v>
      </c>
      <c r="H749">
        <v>354</v>
      </c>
      <c r="I749">
        <v>0</v>
      </c>
      <c r="J749">
        <v>0</v>
      </c>
      <c r="K749">
        <v>0</v>
      </c>
      <c r="L749">
        <v>0</v>
      </c>
      <c r="M749" s="148" t="s">
        <v>83</v>
      </c>
      <c r="N749" s="148" t="s">
        <v>83</v>
      </c>
      <c r="O749" s="148" t="s">
        <v>83</v>
      </c>
      <c r="P749" s="148" t="s">
        <v>83</v>
      </c>
      <c r="Q749" s="148" t="s">
        <v>83</v>
      </c>
      <c r="R749" s="148" t="s">
        <v>529</v>
      </c>
      <c r="S749" s="148" t="s">
        <v>83</v>
      </c>
      <c r="T749">
        <v>0</v>
      </c>
      <c r="U749" s="148" t="s">
        <v>83</v>
      </c>
      <c r="V749" s="148" t="s">
        <v>83</v>
      </c>
      <c r="W749" s="148" t="s">
        <v>83</v>
      </c>
      <c r="X749">
        <v>3</v>
      </c>
      <c r="Y749">
        <v>3</v>
      </c>
      <c r="Z749" s="148" t="s">
        <v>83</v>
      </c>
      <c r="AA749" s="148" t="s">
        <v>83</v>
      </c>
      <c r="AB749" s="148" t="s">
        <v>83</v>
      </c>
      <c r="AC749" s="148" t="s">
        <v>83</v>
      </c>
      <c r="AD749" s="148" t="s">
        <v>83</v>
      </c>
      <c r="AE749">
        <v>0</v>
      </c>
      <c r="AF749" s="148" t="s">
        <v>83</v>
      </c>
      <c r="AG749">
        <v>0</v>
      </c>
      <c r="AH749" s="148" t="s">
        <v>83</v>
      </c>
      <c r="AI749" s="148" t="s">
        <v>83</v>
      </c>
      <c r="AJ749" s="148" t="s">
        <v>83</v>
      </c>
      <c r="AK749" s="148" t="s">
        <v>83</v>
      </c>
      <c r="AL749" s="148" t="s">
        <v>83</v>
      </c>
      <c r="AM749" s="148" t="s">
        <v>83</v>
      </c>
      <c r="AN749" s="148" t="s">
        <v>83</v>
      </c>
      <c r="AO749" s="148" t="s">
        <v>83</v>
      </c>
      <c r="AP749" s="148" t="s">
        <v>83</v>
      </c>
      <c r="AQ749" s="148" t="s">
        <v>83</v>
      </c>
      <c r="AR749" s="148" t="s">
        <v>83</v>
      </c>
      <c r="AS749">
        <v>0</v>
      </c>
      <c r="AT749" s="148" t="s">
        <v>83</v>
      </c>
      <c r="AU749" s="148" t="s">
        <v>83</v>
      </c>
      <c r="AV749">
        <v>0</v>
      </c>
      <c r="AW749">
        <v>0</v>
      </c>
      <c r="AX749" s="148" t="s">
        <v>83</v>
      </c>
    </row>
    <row r="750" spans="1:50" x14ac:dyDescent="0.15">
      <c r="A750">
        <v>1</v>
      </c>
      <c r="B750">
        <v>24</v>
      </c>
      <c r="C750">
        <v>3</v>
      </c>
      <c r="D750">
        <v>7</v>
      </c>
      <c r="E750">
        <v>0</v>
      </c>
      <c r="F750" s="148" t="s">
        <v>83</v>
      </c>
      <c r="G750" s="148" t="s">
        <v>83</v>
      </c>
      <c r="H750">
        <v>103</v>
      </c>
      <c r="I750">
        <v>0</v>
      </c>
      <c r="J750">
        <v>0</v>
      </c>
      <c r="K750">
        <v>0</v>
      </c>
      <c r="L750">
        <v>0</v>
      </c>
      <c r="M750" s="148" t="s">
        <v>83</v>
      </c>
      <c r="N750" s="148" t="s">
        <v>83</v>
      </c>
      <c r="O750" s="148" t="s">
        <v>83</v>
      </c>
      <c r="P750" s="148" t="s">
        <v>83</v>
      </c>
      <c r="Q750" s="148" t="s">
        <v>83</v>
      </c>
      <c r="R750" s="148" t="s">
        <v>539</v>
      </c>
      <c r="S750" s="148" t="s">
        <v>83</v>
      </c>
      <c r="T750">
        <v>0</v>
      </c>
      <c r="U750" s="148" t="s">
        <v>83</v>
      </c>
      <c r="V750" s="148" t="s">
        <v>83</v>
      </c>
      <c r="W750" s="148" t="s">
        <v>83</v>
      </c>
      <c r="X750">
        <v>3</v>
      </c>
      <c r="Y750">
        <v>3</v>
      </c>
      <c r="Z750" s="148" t="s">
        <v>83</v>
      </c>
      <c r="AA750" s="148" t="s">
        <v>83</v>
      </c>
      <c r="AB750" s="148" t="s">
        <v>83</v>
      </c>
      <c r="AC750" s="148" t="s">
        <v>83</v>
      </c>
      <c r="AD750" s="148" t="s">
        <v>83</v>
      </c>
      <c r="AE750">
        <v>0</v>
      </c>
      <c r="AF750" s="148" t="s">
        <v>83</v>
      </c>
      <c r="AG750">
        <v>0</v>
      </c>
      <c r="AH750" s="148" t="s">
        <v>83</v>
      </c>
      <c r="AI750" s="148" t="s">
        <v>83</v>
      </c>
      <c r="AJ750" s="148" t="s">
        <v>83</v>
      </c>
      <c r="AK750" s="148" t="s">
        <v>83</v>
      </c>
      <c r="AL750" s="148" t="s">
        <v>83</v>
      </c>
      <c r="AM750" s="148" t="s">
        <v>83</v>
      </c>
      <c r="AN750" s="148" t="s">
        <v>83</v>
      </c>
      <c r="AO750" s="148" t="s">
        <v>83</v>
      </c>
      <c r="AP750" s="148" t="s">
        <v>83</v>
      </c>
      <c r="AQ750" s="148" t="s">
        <v>83</v>
      </c>
      <c r="AR750" s="148" t="s">
        <v>83</v>
      </c>
      <c r="AS750">
        <v>0</v>
      </c>
      <c r="AT750" s="148" t="s">
        <v>83</v>
      </c>
      <c r="AU750" s="148" t="s">
        <v>83</v>
      </c>
      <c r="AV750">
        <v>0</v>
      </c>
      <c r="AW750">
        <v>0</v>
      </c>
      <c r="AX750" s="148" t="s">
        <v>83</v>
      </c>
    </row>
    <row r="751" spans="1:50" x14ac:dyDescent="0.15">
      <c r="A751">
        <v>1</v>
      </c>
      <c r="B751">
        <v>24</v>
      </c>
      <c r="C751">
        <v>4</v>
      </c>
      <c r="D751">
        <v>1</v>
      </c>
      <c r="E751">
        <v>0</v>
      </c>
      <c r="F751" s="148" t="s">
        <v>83</v>
      </c>
      <c r="G751" s="148" t="s">
        <v>83</v>
      </c>
      <c r="H751">
        <v>102</v>
      </c>
      <c r="I751">
        <v>0</v>
      </c>
      <c r="J751">
        <v>0</v>
      </c>
      <c r="K751">
        <v>0</v>
      </c>
      <c r="L751">
        <v>0</v>
      </c>
      <c r="M751" s="148" t="s">
        <v>83</v>
      </c>
      <c r="N751" s="148" t="s">
        <v>83</v>
      </c>
      <c r="O751" s="148" t="s">
        <v>83</v>
      </c>
      <c r="P751" s="148" t="s">
        <v>83</v>
      </c>
      <c r="Q751" s="148" t="s">
        <v>83</v>
      </c>
      <c r="R751" s="148" t="s">
        <v>1168</v>
      </c>
      <c r="S751" s="148" t="s">
        <v>83</v>
      </c>
      <c r="T751">
        <v>0</v>
      </c>
      <c r="U751" s="148" t="s">
        <v>83</v>
      </c>
      <c r="V751" s="148" t="s">
        <v>83</v>
      </c>
      <c r="W751" s="148" t="s">
        <v>83</v>
      </c>
      <c r="X751">
        <v>3</v>
      </c>
      <c r="Y751">
        <v>3</v>
      </c>
      <c r="Z751" s="148" t="s">
        <v>83</v>
      </c>
      <c r="AA751" s="148" t="s">
        <v>83</v>
      </c>
      <c r="AB751" s="148" t="s">
        <v>83</v>
      </c>
      <c r="AC751" s="148" t="s">
        <v>83</v>
      </c>
      <c r="AD751" s="148" t="s">
        <v>83</v>
      </c>
      <c r="AE751">
        <v>0</v>
      </c>
      <c r="AF751" s="148" t="s">
        <v>83</v>
      </c>
      <c r="AG751">
        <v>0</v>
      </c>
      <c r="AH751" s="148" t="s">
        <v>83</v>
      </c>
      <c r="AI751" s="148" t="s">
        <v>83</v>
      </c>
      <c r="AJ751" s="148" t="s">
        <v>83</v>
      </c>
      <c r="AK751" s="148" t="s">
        <v>83</v>
      </c>
      <c r="AL751" s="148" t="s">
        <v>83</v>
      </c>
      <c r="AM751" s="148" t="s">
        <v>83</v>
      </c>
      <c r="AN751" s="148" t="s">
        <v>83</v>
      </c>
      <c r="AO751" s="148" t="s">
        <v>83</v>
      </c>
      <c r="AP751" s="148" t="s">
        <v>83</v>
      </c>
      <c r="AQ751" s="148" t="s">
        <v>83</v>
      </c>
      <c r="AR751" s="148" t="s">
        <v>83</v>
      </c>
      <c r="AS751">
        <v>0</v>
      </c>
      <c r="AT751" s="148" t="s">
        <v>83</v>
      </c>
      <c r="AU751" s="148" t="s">
        <v>83</v>
      </c>
      <c r="AV751">
        <v>0</v>
      </c>
      <c r="AW751">
        <v>0</v>
      </c>
      <c r="AX751" s="148" t="s">
        <v>83</v>
      </c>
    </row>
    <row r="752" spans="1:50" x14ac:dyDescent="0.15">
      <c r="A752">
        <v>1</v>
      </c>
      <c r="B752">
        <v>24</v>
      </c>
      <c r="C752">
        <v>4</v>
      </c>
      <c r="D752">
        <v>2</v>
      </c>
      <c r="E752">
        <v>0</v>
      </c>
      <c r="F752" s="148" t="s">
        <v>83</v>
      </c>
      <c r="G752" s="148" t="s">
        <v>83</v>
      </c>
      <c r="H752">
        <v>170</v>
      </c>
      <c r="I752">
        <v>0</v>
      </c>
      <c r="J752">
        <v>0</v>
      </c>
      <c r="K752">
        <v>0</v>
      </c>
      <c r="L752">
        <v>0</v>
      </c>
      <c r="M752" s="148" t="s">
        <v>83</v>
      </c>
      <c r="N752" s="148" t="s">
        <v>83</v>
      </c>
      <c r="O752" s="148" t="s">
        <v>83</v>
      </c>
      <c r="P752" s="148" t="s">
        <v>83</v>
      </c>
      <c r="Q752" s="148" t="s">
        <v>83</v>
      </c>
      <c r="R752" s="148" t="s">
        <v>534</v>
      </c>
      <c r="S752" s="148" t="s">
        <v>83</v>
      </c>
      <c r="T752">
        <v>0</v>
      </c>
      <c r="U752" s="148" t="s">
        <v>83</v>
      </c>
      <c r="V752" s="148" t="s">
        <v>83</v>
      </c>
      <c r="W752" s="148" t="s">
        <v>83</v>
      </c>
      <c r="X752">
        <v>3</v>
      </c>
      <c r="Y752">
        <v>3</v>
      </c>
      <c r="Z752" s="148" t="s">
        <v>83</v>
      </c>
      <c r="AA752" s="148" t="s">
        <v>83</v>
      </c>
      <c r="AB752" s="148" t="s">
        <v>83</v>
      </c>
      <c r="AC752" s="148" t="s">
        <v>83</v>
      </c>
      <c r="AD752" s="148" t="s">
        <v>83</v>
      </c>
      <c r="AE752">
        <v>0</v>
      </c>
      <c r="AF752" s="148" t="s">
        <v>83</v>
      </c>
      <c r="AG752">
        <v>0</v>
      </c>
      <c r="AH752" s="148" t="s">
        <v>83</v>
      </c>
      <c r="AI752" s="148" t="s">
        <v>83</v>
      </c>
      <c r="AJ752" s="148" t="s">
        <v>83</v>
      </c>
      <c r="AK752" s="148" t="s">
        <v>83</v>
      </c>
      <c r="AL752" s="148" t="s">
        <v>83</v>
      </c>
      <c r="AM752" s="148" t="s">
        <v>83</v>
      </c>
      <c r="AN752" s="148" t="s">
        <v>83</v>
      </c>
      <c r="AO752" s="148" t="s">
        <v>83</v>
      </c>
      <c r="AP752" s="148" t="s">
        <v>83</v>
      </c>
      <c r="AQ752" s="148" t="s">
        <v>83</v>
      </c>
      <c r="AR752" s="148" t="s">
        <v>83</v>
      </c>
      <c r="AS752">
        <v>0</v>
      </c>
      <c r="AT752" s="148" t="s">
        <v>83</v>
      </c>
      <c r="AU752" s="148" t="s">
        <v>83</v>
      </c>
      <c r="AV752">
        <v>0</v>
      </c>
      <c r="AW752">
        <v>0</v>
      </c>
      <c r="AX752" s="148" t="s">
        <v>83</v>
      </c>
    </row>
    <row r="753" spans="1:50" x14ac:dyDescent="0.15">
      <c r="A753">
        <v>1</v>
      </c>
      <c r="B753">
        <v>24</v>
      </c>
      <c r="C753">
        <v>4</v>
      </c>
      <c r="D753">
        <v>3</v>
      </c>
      <c r="E753">
        <v>0</v>
      </c>
      <c r="F753" s="148" t="s">
        <v>83</v>
      </c>
      <c r="G753" s="148" t="s">
        <v>83</v>
      </c>
      <c r="H753">
        <v>135</v>
      </c>
      <c r="I753">
        <v>0</v>
      </c>
      <c r="J753">
        <v>0</v>
      </c>
      <c r="K753">
        <v>0</v>
      </c>
      <c r="L753">
        <v>0</v>
      </c>
      <c r="M753" s="148" t="s">
        <v>83</v>
      </c>
      <c r="N753" s="148" t="s">
        <v>83</v>
      </c>
      <c r="O753" s="148" t="s">
        <v>83</v>
      </c>
      <c r="P753" s="148" t="s">
        <v>83</v>
      </c>
      <c r="Q753" s="148" t="s">
        <v>83</v>
      </c>
      <c r="R753" s="148" t="s">
        <v>1169</v>
      </c>
      <c r="S753" s="148" t="s">
        <v>83</v>
      </c>
      <c r="T753">
        <v>0</v>
      </c>
      <c r="U753" s="148" t="s">
        <v>83</v>
      </c>
      <c r="V753" s="148" t="s">
        <v>83</v>
      </c>
      <c r="W753" s="148" t="s">
        <v>83</v>
      </c>
      <c r="X753">
        <v>3</v>
      </c>
      <c r="Y753">
        <v>3</v>
      </c>
      <c r="Z753" s="148" t="s">
        <v>83</v>
      </c>
      <c r="AA753" s="148" t="s">
        <v>83</v>
      </c>
      <c r="AB753" s="148" t="s">
        <v>83</v>
      </c>
      <c r="AC753" s="148" t="s">
        <v>83</v>
      </c>
      <c r="AD753" s="148" t="s">
        <v>83</v>
      </c>
      <c r="AE753">
        <v>0</v>
      </c>
      <c r="AF753" s="148" t="s">
        <v>83</v>
      </c>
      <c r="AG753">
        <v>0</v>
      </c>
      <c r="AH753" s="148" t="s">
        <v>83</v>
      </c>
      <c r="AI753" s="148" t="s">
        <v>83</v>
      </c>
      <c r="AJ753" s="148" t="s">
        <v>83</v>
      </c>
      <c r="AK753" s="148" t="s">
        <v>83</v>
      </c>
      <c r="AL753" s="148" t="s">
        <v>83</v>
      </c>
      <c r="AM753" s="148" t="s">
        <v>83</v>
      </c>
      <c r="AN753" s="148" t="s">
        <v>83</v>
      </c>
      <c r="AO753" s="148" t="s">
        <v>83</v>
      </c>
      <c r="AP753" s="148" t="s">
        <v>83</v>
      </c>
      <c r="AQ753" s="148" t="s">
        <v>83</v>
      </c>
      <c r="AR753" s="148" t="s">
        <v>83</v>
      </c>
      <c r="AS753">
        <v>0</v>
      </c>
      <c r="AT753" s="148" t="s">
        <v>83</v>
      </c>
      <c r="AU753" s="148" t="s">
        <v>83</v>
      </c>
      <c r="AV753">
        <v>0</v>
      </c>
      <c r="AW753">
        <v>0</v>
      </c>
      <c r="AX753" s="148" t="s">
        <v>83</v>
      </c>
    </row>
    <row r="754" spans="1:50" x14ac:dyDescent="0.15">
      <c r="A754">
        <v>1</v>
      </c>
      <c r="B754">
        <v>24</v>
      </c>
      <c r="C754">
        <v>4</v>
      </c>
      <c r="D754">
        <v>4</v>
      </c>
      <c r="E754">
        <v>0</v>
      </c>
      <c r="F754" s="148" t="s">
        <v>83</v>
      </c>
      <c r="G754" s="148" t="s">
        <v>83</v>
      </c>
      <c r="H754">
        <v>143</v>
      </c>
      <c r="I754">
        <v>0</v>
      </c>
      <c r="J754">
        <v>0</v>
      </c>
      <c r="K754">
        <v>0</v>
      </c>
      <c r="L754">
        <v>0</v>
      </c>
      <c r="M754" s="148" t="s">
        <v>83</v>
      </c>
      <c r="N754" s="148" t="s">
        <v>83</v>
      </c>
      <c r="O754" s="148" t="s">
        <v>83</v>
      </c>
      <c r="P754" s="148" t="s">
        <v>83</v>
      </c>
      <c r="Q754" s="148" t="s">
        <v>83</v>
      </c>
      <c r="R754" s="148" t="s">
        <v>1170</v>
      </c>
      <c r="S754" s="148" t="s">
        <v>83</v>
      </c>
      <c r="T754">
        <v>0</v>
      </c>
      <c r="U754" s="148" t="s">
        <v>83</v>
      </c>
      <c r="V754" s="148" t="s">
        <v>83</v>
      </c>
      <c r="W754" s="148" t="s">
        <v>83</v>
      </c>
      <c r="X754">
        <v>3</v>
      </c>
      <c r="Y754">
        <v>3</v>
      </c>
      <c r="Z754" s="148" t="s">
        <v>83</v>
      </c>
      <c r="AA754" s="148" t="s">
        <v>83</v>
      </c>
      <c r="AB754" s="148" t="s">
        <v>83</v>
      </c>
      <c r="AC754" s="148" t="s">
        <v>83</v>
      </c>
      <c r="AD754" s="148" t="s">
        <v>83</v>
      </c>
      <c r="AE754">
        <v>0</v>
      </c>
      <c r="AF754" s="148" t="s">
        <v>83</v>
      </c>
      <c r="AG754">
        <v>0</v>
      </c>
      <c r="AH754" s="148" t="s">
        <v>83</v>
      </c>
      <c r="AI754" s="148" t="s">
        <v>83</v>
      </c>
      <c r="AJ754" s="148" t="s">
        <v>83</v>
      </c>
      <c r="AK754" s="148" t="s">
        <v>83</v>
      </c>
      <c r="AL754" s="148" t="s">
        <v>83</v>
      </c>
      <c r="AM754" s="148" t="s">
        <v>83</v>
      </c>
      <c r="AN754" s="148" t="s">
        <v>83</v>
      </c>
      <c r="AO754" s="148" t="s">
        <v>83</v>
      </c>
      <c r="AP754" s="148" t="s">
        <v>83</v>
      </c>
      <c r="AQ754" s="148" t="s">
        <v>83</v>
      </c>
      <c r="AR754" s="148" t="s">
        <v>83</v>
      </c>
      <c r="AS754">
        <v>0</v>
      </c>
      <c r="AT754" s="148" t="s">
        <v>83</v>
      </c>
      <c r="AU754" s="148" t="s">
        <v>83</v>
      </c>
      <c r="AV754">
        <v>0</v>
      </c>
      <c r="AW754">
        <v>0</v>
      </c>
      <c r="AX754" s="148" t="s">
        <v>83</v>
      </c>
    </row>
    <row r="755" spans="1:50" x14ac:dyDescent="0.15">
      <c r="A755">
        <v>1</v>
      </c>
      <c r="B755">
        <v>24</v>
      </c>
      <c r="C755">
        <v>4</v>
      </c>
      <c r="D755">
        <v>5</v>
      </c>
      <c r="E755">
        <v>0</v>
      </c>
      <c r="F755" s="148" t="s">
        <v>83</v>
      </c>
      <c r="G755" s="148" t="s">
        <v>83</v>
      </c>
      <c r="H755">
        <v>230</v>
      </c>
      <c r="I755">
        <v>0</v>
      </c>
      <c r="J755">
        <v>0</v>
      </c>
      <c r="K755">
        <v>0</v>
      </c>
      <c r="L755">
        <v>0</v>
      </c>
      <c r="M755" s="148" t="s">
        <v>83</v>
      </c>
      <c r="N755" s="148" t="s">
        <v>83</v>
      </c>
      <c r="O755" s="148" t="s">
        <v>83</v>
      </c>
      <c r="P755" s="148" t="s">
        <v>83</v>
      </c>
      <c r="Q755" s="148" t="s">
        <v>83</v>
      </c>
      <c r="R755" s="148" t="s">
        <v>1171</v>
      </c>
      <c r="S755" s="148" t="s">
        <v>83</v>
      </c>
      <c r="T755">
        <v>0</v>
      </c>
      <c r="U755" s="148" t="s">
        <v>83</v>
      </c>
      <c r="V755" s="148" t="s">
        <v>83</v>
      </c>
      <c r="W755" s="148" t="s">
        <v>83</v>
      </c>
      <c r="X755">
        <v>4</v>
      </c>
      <c r="Y755">
        <v>4</v>
      </c>
      <c r="Z755" s="148" t="s">
        <v>83</v>
      </c>
      <c r="AA755" s="148" t="s">
        <v>83</v>
      </c>
      <c r="AB755" s="148" t="s">
        <v>83</v>
      </c>
      <c r="AC755" s="148" t="s">
        <v>83</v>
      </c>
      <c r="AD755" s="148" t="s">
        <v>83</v>
      </c>
      <c r="AE755">
        <v>0</v>
      </c>
      <c r="AF755" s="148" t="s">
        <v>83</v>
      </c>
      <c r="AG755">
        <v>0</v>
      </c>
      <c r="AH755" s="148" t="s">
        <v>83</v>
      </c>
      <c r="AI755" s="148" t="s">
        <v>83</v>
      </c>
      <c r="AJ755" s="148" t="s">
        <v>83</v>
      </c>
      <c r="AK755" s="148" t="s">
        <v>83</v>
      </c>
      <c r="AL755" s="148" t="s">
        <v>83</v>
      </c>
      <c r="AM755" s="148" t="s">
        <v>83</v>
      </c>
      <c r="AN755" s="148" t="s">
        <v>83</v>
      </c>
      <c r="AO755" s="148" t="s">
        <v>83</v>
      </c>
      <c r="AP755" s="148" t="s">
        <v>83</v>
      </c>
      <c r="AQ755" s="148" t="s">
        <v>83</v>
      </c>
      <c r="AR755" s="148" t="s">
        <v>83</v>
      </c>
      <c r="AS755">
        <v>0</v>
      </c>
      <c r="AT755" s="148" t="s">
        <v>83</v>
      </c>
      <c r="AU755" s="148" t="s">
        <v>83</v>
      </c>
      <c r="AV755">
        <v>0</v>
      </c>
      <c r="AW755">
        <v>0</v>
      </c>
      <c r="AX755" s="148" t="s">
        <v>83</v>
      </c>
    </row>
    <row r="756" spans="1:50" x14ac:dyDescent="0.15">
      <c r="A756">
        <v>1</v>
      </c>
      <c r="B756">
        <v>24</v>
      </c>
      <c r="C756">
        <v>4</v>
      </c>
      <c r="D756">
        <v>6</v>
      </c>
      <c r="E756">
        <v>0</v>
      </c>
      <c r="F756" s="148" t="s">
        <v>83</v>
      </c>
      <c r="G756" s="148" t="s">
        <v>83</v>
      </c>
      <c r="H756">
        <v>57</v>
      </c>
      <c r="I756">
        <v>0</v>
      </c>
      <c r="J756">
        <v>0</v>
      </c>
      <c r="K756">
        <v>0</v>
      </c>
      <c r="L756">
        <v>0</v>
      </c>
      <c r="M756" s="148" t="s">
        <v>83</v>
      </c>
      <c r="N756" s="148" t="s">
        <v>83</v>
      </c>
      <c r="O756" s="148" t="s">
        <v>83</v>
      </c>
      <c r="P756" s="148" t="s">
        <v>83</v>
      </c>
      <c r="Q756" s="148" t="s">
        <v>83</v>
      </c>
      <c r="R756" s="148" t="s">
        <v>534</v>
      </c>
      <c r="S756" s="148" t="s">
        <v>83</v>
      </c>
      <c r="T756">
        <v>0</v>
      </c>
      <c r="U756" s="148" t="s">
        <v>83</v>
      </c>
      <c r="V756" s="148" t="s">
        <v>83</v>
      </c>
      <c r="W756" s="148" t="s">
        <v>83</v>
      </c>
      <c r="X756">
        <v>3</v>
      </c>
      <c r="Y756">
        <v>3</v>
      </c>
      <c r="Z756" s="148" t="s">
        <v>83</v>
      </c>
      <c r="AA756" s="148" t="s">
        <v>83</v>
      </c>
      <c r="AB756" s="148" t="s">
        <v>83</v>
      </c>
      <c r="AC756" s="148" t="s">
        <v>83</v>
      </c>
      <c r="AD756" s="148" t="s">
        <v>83</v>
      </c>
      <c r="AE756">
        <v>0</v>
      </c>
      <c r="AF756" s="148" t="s">
        <v>83</v>
      </c>
      <c r="AG756">
        <v>0</v>
      </c>
      <c r="AH756" s="148" t="s">
        <v>83</v>
      </c>
      <c r="AI756" s="148" t="s">
        <v>83</v>
      </c>
      <c r="AJ756" s="148" t="s">
        <v>83</v>
      </c>
      <c r="AK756" s="148" t="s">
        <v>83</v>
      </c>
      <c r="AL756" s="148" t="s">
        <v>83</v>
      </c>
      <c r="AM756" s="148" t="s">
        <v>83</v>
      </c>
      <c r="AN756" s="148" t="s">
        <v>83</v>
      </c>
      <c r="AO756" s="148" t="s">
        <v>83</v>
      </c>
      <c r="AP756" s="148" t="s">
        <v>83</v>
      </c>
      <c r="AQ756" s="148" t="s">
        <v>83</v>
      </c>
      <c r="AR756" s="148" t="s">
        <v>83</v>
      </c>
      <c r="AS756">
        <v>0</v>
      </c>
      <c r="AT756" s="148" t="s">
        <v>83</v>
      </c>
      <c r="AU756" s="148" t="s">
        <v>83</v>
      </c>
      <c r="AV756">
        <v>0</v>
      </c>
      <c r="AW756">
        <v>0</v>
      </c>
      <c r="AX756" s="148" t="s">
        <v>83</v>
      </c>
    </row>
    <row r="757" spans="1:50" x14ac:dyDescent="0.15">
      <c r="A757">
        <v>1</v>
      </c>
      <c r="B757">
        <v>24</v>
      </c>
      <c r="C757">
        <v>4</v>
      </c>
      <c r="D757">
        <v>7</v>
      </c>
      <c r="E757">
        <v>0</v>
      </c>
      <c r="F757" s="148" t="s">
        <v>83</v>
      </c>
      <c r="G757" s="148" t="s">
        <v>83</v>
      </c>
      <c r="H757">
        <v>122</v>
      </c>
      <c r="I757">
        <v>0</v>
      </c>
      <c r="J757">
        <v>0</v>
      </c>
      <c r="K757">
        <v>0</v>
      </c>
      <c r="L757">
        <v>0</v>
      </c>
      <c r="M757" s="148" t="s">
        <v>83</v>
      </c>
      <c r="N757" s="148" t="s">
        <v>83</v>
      </c>
      <c r="O757" s="148" t="s">
        <v>83</v>
      </c>
      <c r="P757" s="148" t="s">
        <v>83</v>
      </c>
      <c r="Q757" s="148" t="s">
        <v>83</v>
      </c>
      <c r="R757" s="148" t="s">
        <v>1172</v>
      </c>
      <c r="S757" s="148" t="s">
        <v>83</v>
      </c>
      <c r="T757">
        <v>0</v>
      </c>
      <c r="U757" s="148" t="s">
        <v>83</v>
      </c>
      <c r="V757" s="148" t="s">
        <v>83</v>
      </c>
      <c r="W757" s="148" t="s">
        <v>83</v>
      </c>
      <c r="X757">
        <v>4</v>
      </c>
      <c r="Y757">
        <v>4</v>
      </c>
      <c r="Z757" s="148" t="s">
        <v>83</v>
      </c>
      <c r="AA757" s="148" t="s">
        <v>83</v>
      </c>
      <c r="AB757" s="148" t="s">
        <v>83</v>
      </c>
      <c r="AC757" s="148" t="s">
        <v>83</v>
      </c>
      <c r="AD757" s="148" t="s">
        <v>83</v>
      </c>
      <c r="AE757">
        <v>0</v>
      </c>
      <c r="AF757" s="148" t="s">
        <v>83</v>
      </c>
      <c r="AG757">
        <v>0</v>
      </c>
      <c r="AH757" s="148" t="s">
        <v>83</v>
      </c>
      <c r="AI757" s="148" t="s">
        <v>83</v>
      </c>
      <c r="AJ757" s="148" t="s">
        <v>83</v>
      </c>
      <c r="AK757" s="148" t="s">
        <v>83</v>
      </c>
      <c r="AL757" s="148" t="s">
        <v>83</v>
      </c>
      <c r="AM757" s="148" t="s">
        <v>83</v>
      </c>
      <c r="AN757" s="148" t="s">
        <v>83</v>
      </c>
      <c r="AO757" s="148" t="s">
        <v>83</v>
      </c>
      <c r="AP757" s="148" t="s">
        <v>83</v>
      </c>
      <c r="AQ757" s="148" t="s">
        <v>83</v>
      </c>
      <c r="AR757" s="148" t="s">
        <v>83</v>
      </c>
      <c r="AS757">
        <v>0</v>
      </c>
      <c r="AT757" s="148" t="s">
        <v>83</v>
      </c>
      <c r="AU757" s="148" t="s">
        <v>83</v>
      </c>
      <c r="AV757">
        <v>0</v>
      </c>
      <c r="AW757">
        <v>0</v>
      </c>
      <c r="AX757" s="148" t="s">
        <v>83</v>
      </c>
    </row>
    <row r="758" spans="1:50" x14ac:dyDescent="0.15">
      <c r="A758">
        <v>1</v>
      </c>
      <c r="B758">
        <v>24</v>
      </c>
      <c r="C758">
        <v>5</v>
      </c>
      <c r="D758">
        <v>1</v>
      </c>
      <c r="E758">
        <v>0</v>
      </c>
      <c r="F758" s="148" t="s">
        <v>83</v>
      </c>
      <c r="G758" s="148" t="s">
        <v>83</v>
      </c>
      <c r="H758">
        <v>284</v>
      </c>
      <c r="I758">
        <v>0</v>
      </c>
      <c r="J758">
        <v>0</v>
      </c>
      <c r="K758">
        <v>0</v>
      </c>
      <c r="L758">
        <v>0</v>
      </c>
      <c r="M758" s="148" t="s">
        <v>83</v>
      </c>
      <c r="N758" s="148" t="s">
        <v>83</v>
      </c>
      <c r="O758" s="148" t="s">
        <v>83</v>
      </c>
      <c r="P758" s="148" t="s">
        <v>83</v>
      </c>
      <c r="Q758" s="148" t="s">
        <v>83</v>
      </c>
      <c r="R758" s="148" t="s">
        <v>531</v>
      </c>
      <c r="S758" s="148" t="s">
        <v>83</v>
      </c>
      <c r="T758">
        <v>0</v>
      </c>
      <c r="U758" s="148" t="s">
        <v>83</v>
      </c>
      <c r="V758" s="148" t="s">
        <v>83</v>
      </c>
      <c r="W758" s="148" t="s">
        <v>83</v>
      </c>
      <c r="X758">
        <v>4</v>
      </c>
      <c r="Y758">
        <v>4</v>
      </c>
      <c r="Z758" s="148" t="s">
        <v>83</v>
      </c>
      <c r="AA758" s="148" t="s">
        <v>83</v>
      </c>
      <c r="AB758" s="148" t="s">
        <v>83</v>
      </c>
      <c r="AC758" s="148" t="s">
        <v>83</v>
      </c>
      <c r="AD758" s="148" t="s">
        <v>83</v>
      </c>
      <c r="AE758">
        <v>0</v>
      </c>
      <c r="AF758" s="148" t="s">
        <v>83</v>
      </c>
      <c r="AG758">
        <v>0</v>
      </c>
      <c r="AH758" s="148" t="s">
        <v>83</v>
      </c>
      <c r="AI758" s="148" t="s">
        <v>83</v>
      </c>
      <c r="AJ758" s="148" t="s">
        <v>83</v>
      </c>
      <c r="AK758" s="148" t="s">
        <v>83</v>
      </c>
      <c r="AL758" s="148" t="s">
        <v>83</v>
      </c>
      <c r="AM758" s="148" t="s">
        <v>83</v>
      </c>
      <c r="AN758" s="148" t="s">
        <v>83</v>
      </c>
      <c r="AO758" s="148" t="s">
        <v>83</v>
      </c>
      <c r="AP758" s="148" t="s">
        <v>83</v>
      </c>
      <c r="AQ758" s="148" t="s">
        <v>83</v>
      </c>
      <c r="AR758" s="148" t="s">
        <v>83</v>
      </c>
      <c r="AS758">
        <v>0</v>
      </c>
      <c r="AT758" s="148" t="s">
        <v>83</v>
      </c>
      <c r="AU758" s="148" t="s">
        <v>83</v>
      </c>
      <c r="AV758">
        <v>0</v>
      </c>
      <c r="AW758">
        <v>0</v>
      </c>
      <c r="AX758" s="148" t="s">
        <v>83</v>
      </c>
    </row>
    <row r="759" spans="1:50" x14ac:dyDescent="0.15">
      <c r="A759">
        <v>1</v>
      </c>
      <c r="B759">
        <v>24</v>
      </c>
      <c r="C759">
        <v>5</v>
      </c>
      <c r="D759">
        <v>2</v>
      </c>
      <c r="E759">
        <v>0</v>
      </c>
      <c r="F759" s="148" t="s">
        <v>83</v>
      </c>
      <c r="G759" s="148" t="s">
        <v>83</v>
      </c>
      <c r="H759">
        <v>315</v>
      </c>
      <c r="I759">
        <v>0</v>
      </c>
      <c r="J759">
        <v>0</v>
      </c>
      <c r="K759">
        <v>0</v>
      </c>
      <c r="L759">
        <v>0</v>
      </c>
      <c r="M759" s="148" t="s">
        <v>83</v>
      </c>
      <c r="N759" s="148" t="s">
        <v>83</v>
      </c>
      <c r="O759" s="148" t="s">
        <v>83</v>
      </c>
      <c r="P759" s="148" t="s">
        <v>83</v>
      </c>
      <c r="Q759" s="148" t="s">
        <v>83</v>
      </c>
      <c r="R759" s="148" t="s">
        <v>1173</v>
      </c>
      <c r="S759" s="148" t="s">
        <v>83</v>
      </c>
      <c r="T759">
        <v>0</v>
      </c>
      <c r="U759" s="148" t="s">
        <v>83</v>
      </c>
      <c r="V759" s="148" t="s">
        <v>83</v>
      </c>
      <c r="W759" s="148" t="s">
        <v>83</v>
      </c>
      <c r="X759">
        <v>5</v>
      </c>
      <c r="Y759">
        <v>5</v>
      </c>
      <c r="Z759" s="148" t="s">
        <v>83</v>
      </c>
      <c r="AA759" s="148" t="s">
        <v>83</v>
      </c>
      <c r="AB759" s="148" t="s">
        <v>83</v>
      </c>
      <c r="AC759" s="148" t="s">
        <v>83</v>
      </c>
      <c r="AD759" s="148" t="s">
        <v>83</v>
      </c>
      <c r="AE759">
        <v>0</v>
      </c>
      <c r="AF759" s="148" t="s">
        <v>83</v>
      </c>
      <c r="AG759">
        <v>0</v>
      </c>
      <c r="AH759" s="148" t="s">
        <v>83</v>
      </c>
      <c r="AI759" s="148" t="s">
        <v>83</v>
      </c>
      <c r="AJ759" s="148" t="s">
        <v>83</v>
      </c>
      <c r="AK759" s="148" t="s">
        <v>83</v>
      </c>
      <c r="AL759" s="148" t="s">
        <v>83</v>
      </c>
      <c r="AM759" s="148" t="s">
        <v>83</v>
      </c>
      <c r="AN759" s="148" t="s">
        <v>83</v>
      </c>
      <c r="AO759" s="148" t="s">
        <v>83</v>
      </c>
      <c r="AP759" s="148" t="s">
        <v>83</v>
      </c>
      <c r="AQ759" s="148" t="s">
        <v>83</v>
      </c>
      <c r="AR759" s="148" t="s">
        <v>83</v>
      </c>
      <c r="AS759">
        <v>0</v>
      </c>
      <c r="AT759" s="148" t="s">
        <v>83</v>
      </c>
      <c r="AU759" s="148" t="s">
        <v>83</v>
      </c>
      <c r="AV759">
        <v>0</v>
      </c>
      <c r="AW759">
        <v>0</v>
      </c>
      <c r="AX759" s="148" t="s">
        <v>83</v>
      </c>
    </row>
    <row r="760" spans="1:50" x14ac:dyDescent="0.15">
      <c r="A760">
        <v>1</v>
      </c>
      <c r="B760">
        <v>24</v>
      </c>
      <c r="C760">
        <v>5</v>
      </c>
      <c r="D760">
        <v>3</v>
      </c>
      <c r="E760">
        <v>0</v>
      </c>
      <c r="F760" s="148" t="s">
        <v>83</v>
      </c>
      <c r="G760" s="148" t="s">
        <v>83</v>
      </c>
      <c r="H760">
        <v>99</v>
      </c>
      <c r="I760">
        <v>0</v>
      </c>
      <c r="J760">
        <v>0</v>
      </c>
      <c r="K760">
        <v>0</v>
      </c>
      <c r="L760">
        <v>0</v>
      </c>
      <c r="M760" s="148" t="s">
        <v>83</v>
      </c>
      <c r="N760" s="148" t="s">
        <v>83</v>
      </c>
      <c r="O760" s="148" t="s">
        <v>83</v>
      </c>
      <c r="P760" s="148" t="s">
        <v>83</v>
      </c>
      <c r="Q760" s="148" t="s">
        <v>83</v>
      </c>
      <c r="R760" s="148" t="s">
        <v>1146</v>
      </c>
      <c r="S760" s="148" t="s">
        <v>83</v>
      </c>
      <c r="T760">
        <v>0</v>
      </c>
      <c r="U760" s="148" t="s">
        <v>83</v>
      </c>
      <c r="V760" s="148" t="s">
        <v>83</v>
      </c>
      <c r="W760" s="148" t="s">
        <v>83</v>
      </c>
      <c r="X760">
        <v>4</v>
      </c>
      <c r="Y760">
        <v>4</v>
      </c>
      <c r="Z760" s="148" t="s">
        <v>83</v>
      </c>
      <c r="AA760" s="148" t="s">
        <v>83</v>
      </c>
      <c r="AB760" s="148" t="s">
        <v>83</v>
      </c>
      <c r="AC760" s="148" t="s">
        <v>83</v>
      </c>
      <c r="AD760" s="148" t="s">
        <v>83</v>
      </c>
      <c r="AE760">
        <v>0</v>
      </c>
      <c r="AF760" s="148" t="s">
        <v>83</v>
      </c>
      <c r="AG760">
        <v>0</v>
      </c>
      <c r="AH760" s="148" t="s">
        <v>83</v>
      </c>
      <c r="AI760" s="148" t="s">
        <v>83</v>
      </c>
      <c r="AJ760" s="148" t="s">
        <v>83</v>
      </c>
      <c r="AK760" s="148" t="s">
        <v>83</v>
      </c>
      <c r="AL760" s="148" t="s">
        <v>83</v>
      </c>
      <c r="AM760" s="148" t="s">
        <v>83</v>
      </c>
      <c r="AN760" s="148" t="s">
        <v>83</v>
      </c>
      <c r="AO760" s="148" t="s">
        <v>83</v>
      </c>
      <c r="AP760" s="148" t="s">
        <v>83</v>
      </c>
      <c r="AQ760" s="148" t="s">
        <v>83</v>
      </c>
      <c r="AR760" s="148" t="s">
        <v>83</v>
      </c>
      <c r="AS760">
        <v>0</v>
      </c>
      <c r="AT760" s="148" t="s">
        <v>83</v>
      </c>
      <c r="AU760" s="148" t="s">
        <v>83</v>
      </c>
      <c r="AV760">
        <v>0</v>
      </c>
      <c r="AW760">
        <v>0</v>
      </c>
      <c r="AX760" s="148" t="s">
        <v>83</v>
      </c>
    </row>
    <row r="761" spans="1:50" x14ac:dyDescent="0.15">
      <c r="A761">
        <v>1</v>
      </c>
      <c r="B761">
        <v>24</v>
      </c>
      <c r="C761">
        <v>5</v>
      </c>
      <c r="D761">
        <v>4</v>
      </c>
      <c r="E761">
        <v>0</v>
      </c>
      <c r="F761" s="148" t="s">
        <v>83</v>
      </c>
      <c r="G761" s="148" t="s">
        <v>83</v>
      </c>
      <c r="H761">
        <v>228</v>
      </c>
      <c r="I761">
        <v>0</v>
      </c>
      <c r="J761">
        <v>0</v>
      </c>
      <c r="K761">
        <v>0</v>
      </c>
      <c r="L761">
        <v>0</v>
      </c>
      <c r="M761" s="148" t="s">
        <v>83</v>
      </c>
      <c r="N761" s="148" t="s">
        <v>83</v>
      </c>
      <c r="O761" s="148" t="s">
        <v>83</v>
      </c>
      <c r="P761" s="148" t="s">
        <v>83</v>
      </c>
      <c r="Q761" s="148" t="s">
        <v>83</v>
      </c>
      <c r="R761" s="148" t="s">
        <v>1174</v>
      </c>
      <c r="S761" s="148" t="s">
        <v>83</v>
      </c>
      <c r="T761">
        <v>0</v>
      </c>
      <c r="U761" s="148" t="s">
        <v>83</v>
      </c>
      <c r="V761" s="148" t="s">
        <v>83</v>
      </c>
      <c r="W761" s="148" t="s">
        <v>83</v>
      </c>
      <c r="X761">
        <v>4</v>
      </c>
      <c r="Y761">
        <v>4</v>
      </c>
      <c r="Z761" s="148" t="s">
        <v>83</v>
      </c>
      <c r="AA761" s="148" t="s">
        <v>83</v>
      </c>
      <c r="AB761" s="148" t="s">
        <v>83</v>
      </c>
      <c r="AC761" s="148" t="s">
        <v>83</v>
      </c>
      <c r="AD761" s="148" t="s">
        <v>83</v>
      </c>
      <c r="AE761">
        <v>0</v>
      </c>
      <c r="AF761" s="148" t="s">
        <v>83</v>
      </c>
      <c r="AG761">
        <v>0</v>
      </c>
      <c r="AH761" s="148" t="s">
        <v>83</v>
      </c>
      <c r="AI761" s="148" t="s">
        <v>83</v>
      </c>
      <c r="AJ761" s="148" t="s">
        <v>83</v>
      </c>
      <c r="AK761" s="148" t="s">
        <v>83</v>
      </c>
      <c r="AL761" s="148" t="s">
        <v>83</v>
      </c>
      <c r="AM761" s="148" t="s">
        <v>83</v>
      </c>
      <c r="AN761" s="148" t="s">
        <v>83</v>
      </c>
      <c r="AO761" s="148" t="s">
        <v>83</v>
      </c>
      <c r="AP761" s="148" t="s">
        <v>83</v>
      </c>
      <c r="AQ761" s="148" t="s">
        <v>83</v>
      </c>
      <c r="AR761" s="148" t="s">
        <v>83</v>
      </c>
      <c r="AS761">
        <v>0</v>
      </c>
      <c r="AT761" s="148" t="s">
        <v>83</v>
      </c>
      <c r="AU761" s="148" t="s">
        <v>83</v>
      </c>
      <c r="AV761">
        <v>0</v>
      </c>
      <c r="AW761">
        <v>0</v>
      </c>
      <c r="AX761" s="148" t="s">
        <v>83</v>
      </c>
    </row>
    <row r="762" spans="1:50" x14ac:dyDescent="0.15">
      <c r="A762">
        <v>1</v>
      </c>
      <c r="B762">
        <v>24</v>
      </c>
      <c r="C762">
        <v>5</v>
      </c>
      <c r="D762">
        <v>5</v>
      </c>
      <c r="E762">
        <v>0</v>
      </c>
      <c r="F762" s="148" t="s">
        <v>83</v>
      </c>
      <c r="G762" s="148" t="s">
        <v>83</v>
      </c>
      <c r="H762">
        <v>95</v>
      </c>
      <c r="I762">
        <v>0</v>
      </c>
      <c r="J762">
        <v>0</v>
      </c>
      <c r="K762">
        <v>0</v>
      </c>
      <c r="L762">
        <v>0</v>
      </c>
      <c r="M762" s="148" t="s">
        <v>83</v>
      </c>
      <c r="N762" s="148" t="s">
        <v>83</v>
      </c>
      <c r="O762" s="148" t="s">
        <v>83</v>
      </c>
      <c r="P762" s="148" t="s">
        <v>83</v>
      </c>
      <c r="Q762" s="148" t="s">
        <v>83</v>
      </c>
      <c r="R762" s="148" t="s">
        <v>1175</v>
      </c>
      <c r="S762" s="148" t="s">
        <v>83</v>
      </c>
      <c r="T762">
        <v>0</v>
      </c>
      <c r="U762" s="148" t="s">
        <v>83</v>
      </c>
      <c r="V762" s="148" t="s">
        <v>83</v>
      </c>
      <c r="W762" s="148" t="s">
        <v>83</v>
      </c>
      <c r="X762">
        <v>4</v>
      </c>
      <c r="Y762">
        <v>4</v>
      </c>
      <c r="Z762" s="148" t="s">
        <v>83</v>
      </c>
      <c r="AA762" s="148" t="s">
        <v>83</v>
      </c>
      <c r="AB762" s="148" t="s">
        <v>83</v>
      </c>
      <c r="AC762" s="148" t="s">
        <v>83</v>
      </c>
      <c r="AD762" s="148" t="s">
        <v>83</v>
      </c>
      <c r="AE762">
        <v>0</v>
      </c>
      <c r="AF762" s="148" t="s">
        <v>83</v>
      </c>
      <c r="AG762">
        <v>0</v>
      </c>
      <c r="AH762" s="148" t="s">
        <v>83</v>
      </c>
      <c r="AI762" s="148" t="s">
        <v>83</v>
      </c>
      <c r="AJ762" s="148" t="s">
        <v>83</v>
      </c>
      <c r="AK762" s="148" t="s">
        <v>83</v>
      </c>
      <c r="AL762" s="148" t="s">
        <v>83</v>
      </c>
      <c r="AM762" s="148" t="s">
        <v>83</v>
      </c>
      <c r="AN762" s="148" t="s">
        <v>83</v>
      </c>
      <c r="AO762" s="148" t="s">
        <v>83</v>
      </c>
      <c r="AP762" s="148" t="s">
        <v>83</v>
      </c>
      <c r="AQ762" s="148" t="s">
        <v>83</v>
      </c>
      <c r="AR762" s="148" t="s">
        <v>83</v>
      </c>
      <c r="AS762">
        <v>0</v>
      </c>
      <c r="AT762" s="148" t="s">
        <v>83</v>
      </c>
      <c r="AU762" s="148" t="s">
        <v>83</v>
      </c>
      <c r="AV762">
        <v>0</v>
      </c>
      <c r="AW762">
        <v>0</v>
      </c>
      <c r="AX762" s="148" t="s">
        <v>83</v>
      </c>
    </row>
    <row r="763" spans="1:50" x14ac:dyDescent="0.15">
      <c r="A763">
        <v>1</v>
      </c>
      <c r="B763">
        <v>24</v>
      </c>
      <c r="C763">
        <v>5</v>
      </c>
      <c r="D763">
        <v>6</v>
      </c>
      <c r="E763">
        <v>0</v>
      </c>
      <c r="F763" s="148" t="s">
        <v>83</v>
      </c>
      <c r="G763" s="148" t="s">
        <v>83</v>
      </c>
      <c r="H763">
        <v>144</v>
      </c>
      <c r="I763">
        <v>0</v>
      </c>
      <c r="J763">
        <v>0</v>
      </c>
      <c r="K763">
        <v>0</v>
      </c>
      <c r="L763">
        <v>0</v>
      </c>
      <c r="M763" s="148" t="s">
        <v>83</v>
      </c>
      <c r="N763" s="148" t="s">
        <v>83</v>
      </c>
      <c r="O763" s="148" t="s">
        <v>83</v>
      </c>
      <c r="P763" s="148" t="s">
        <v>83</v>
      </c>
      <c r="Q763" s="148" t="s">
        <v>83</v>
      </c>
      <c r="R763" s="148" t="s">
        <v>1176</v>
      </c>
      <c r="S763" s="148" t="s">
        <v>83</v>
      </c>
      <c r="T763">
        <v>0</v>
      </c>
      <c r="U763" s="148" t="s">
        <v>83</v>
      </c>
      <c r="V763" s="148" t="s">
        <v>83</v>
      </c>
      <c r="W763" s="148" t="s">
        <v>83</v>
      </c>
      <c r="X763">
        <v>3</v>
      </c>
      <c r="Y763">
        <v>3</v>
      </c>
      <c r="Z763" s="148" t="s">
        <v>83</v>
      </c>
      <c r="AA763" s="148" t="s">
        <v>83</v>
      </c>
      <c r="AB763" s="148" t="s">
        <v>83</v>
      </c>
      <c r="AC763" s="148" t="s">
        <v>83</v>
      </c>
      <c r="AD763" s="148" t="s">
        <v>83</v>
      </c>
      <c r="AE763">
        <v>0</v>
      </c>
      <c r="AF763" s="148" t="s">
        <v>83</v>
      </c>
      <c r="AG763">
        <v>0</v>
      </c>
      <c r="AH763" s="148" t="s">
        <v>83</v>
      </c>
      <c r="AI763" s="148" t="s">
        <v>83</v>
      </c>
      <c r="AJ763" s="148" t="s">
        <v>83</v>
      </c>
      <c r="AK763" s="148" t="s">
        <v>83</v>
      </c>
      <c r="AL763" s="148" t="s">
        <v>83</v>
      </c>
      <c r="AM763" s="148" t="s">
        <v>83</v>
      </c>
      <c r="AN763" s="148" t="s">
        <v>83</v>
      </c>
      <c r="AO763" s="148" t="s">
        <v>83</v>
      </c>
      <c r="AP763" s="148" t="s">
        <v>83</v>
      </c>
      <c r="AQ763" s="148" t="s">
        <v>83</v>
      </c>
      <c r="AR763" s="148" t="s">
        <v>83</v>
      </c>
      <c r="AS763">
        <v>0</v>
      </c>
      <c r="AT763" s="148" t="s">
        <v>83</v>
      </c>
      <c r="AU763" s="148" t="s">
        <v>83</v>
      </c>
      <c r="AV763">
        <v>0</v>
      </c>
      <c r="AW763">
        <v>0</v>
      </c>
      <c r="AX763" s="148" t="s">
        <v>83</v>
      </c>
    </row>
    <row r="764" spans="1:50" x14ac:dyDescent="0.15">
      <c r="A764">
        <v>1</v>
      </c>
      <c r="B764">
        <v>24</v>
      </c>
      <c r="C764">
        <v>5</v>
      </c>
      <c r="D764">
        <v>7</v>
      </c>
      <c r="E764">
        <v>0</v>
      </c>
      <c r="F764" s="148" t="s">
        <v>83</v>
      </c>
      <c r="G764" s="148" t="s">
        <v>83</v>
      </c>
      <c r="H764">
        <v>168</v>
      </c>
      <c r="I764">
        <v>0</v>
      </c>
      <c r="J764">
        <v>0</v>
      </c>
      <c r="K764">
        <v>0</v>
      </c>
      <c r="L764">
        <v>0</v>
      </c>
      <c r="M764" s="148" t="s">
        <v>83</v>
      </c>
      <c r="N764" s="148" t="s">
        <v>83</v>
      </c>
      <c r="O764" s="148" t="s">
        <v>83</v>
      </c>
      <c r="P764" s="148" t="s">
        <v>83</v>
      </c>
      <c r="Q764" s="148" t="s">
        <v>83</v>
      </c>
      <c r="R764" s="148" t="s">
        <v>1177</v>
      </c>
      <c r="S764" s="148" t="s">
        <v>83</v>
      </c>
      <c r="T764">
        <v>0</v>
      </c>
      <c r="U764" s="148" t="s">
        <v>83</v>
      </c>
      <c r="V764" s="148" t="s">
        <v>83</v>
      </c>
      <c r="W764" s="148" t="s">
        <v>83</v>
      </c>
      <c r="X764">
        <v>4</v>
      </c>
      <c r="Y764">
        <v>4</v>
      </c>
      <c r="Z764" s="148" t="s">
        <v>83</v>
      </c>
      <c r="AA764" s="148" t="s">
        <v>83</v>
      </c>
      <c r="AB764" s="148" t="s">
        <v>83</v>
      </c>
      <c r="AC764" s="148" t="s">
        <v>83</v>
      </c>
      <c r="AD764" s="148" t="s">
        <v>83</v>
      </c>
      <c r="AE764">
        <v>0</v>
      </c>
      <c r="AF764" s="148" t="s">
        <v>83</v>
      </c>
      <c r="AG764">
        <v>0</v>
      </c>
      <c r="AH764" s="148" t="s">
        <v>83</v>
      </c>
      <c r="AI764" s="148" t="s">
        <v>83</v>
      </c>
      <c r="AJ764" s="148" t="s">
        <v>83</v>
      </c>
      <c r="AK764" s="148" t="s">
        <v>83</v>
      </c>
      <c r="AL764" s="148" t="s">
        <v>83</v>
      </c>
      <c r="AM764" s="148" t="s">
        <v>83</v>
      </c>
      <c r="AN764" s="148" t="s">
        <v>83</v>
      </c>
      <c r="AO764" s="148" t="s">
        <v>83</v>
      </c>
      <c r="AP764" s="148" t="s">
        <v>83</v>
      </c>
      <c r="AQ764" s="148" t="s">
        <v>83</v>
      </c>
      <c r="AR764" s="148" t="s">
        <v>83</v>
      </c>
      <c r="AS764">
        <v>0</v>
      </c>
      <c r="AT764" s="148" t="s">
        <v>83</v>
      </c>
      <c r="AU764" s="148" t="s">
        <v>83</v>
      </c>
      <c r="AV764">
        <v>0</v>
      </c>
      <c r="AW764">
        <v>0</v>
      </c>
      <c r="AX764" s="148" t="s">
        <v>83</v>
      </c>
    </row>
    <row r="765" spans="1:50" x14ac:dyDescent="0.15">
      <c r="A765">
        <v>1</v>
      </c>
      <c r="B765">
        <v>24</v>
      </c>
      <c r="C765">
        <v>6</v>
      </c>
      <c r="D765">
        <v>1</v>
      </c>
      <c r="E765">
        <v>0</v>
      </c>
      <c r="F765" s="148" t="s">
        <v>83</v>
      </c>
      <c r="G765" s="148" t="s">
        <v>83</v>
      </c>
      <c r="H765">
        <v>120</v>
      </c>
      <c r="I765">
        <v>0</v>
      </c>
      <c r="J765">
        <v>0</v>
      </c>
      <c r="K765">
        <v>0</v>
      </c>
      <c r="L765">
        <v>0</v>
      </c>
      <c r="M765" s="148" t="s">
        <v>83</v>
      </c>
      <c r="N765" s="148" t="s">
        <v>83</v>
      </c>
      <c r="O765" s="148" t="s">
        <v>83</v>
      </c>
      <c r="P765" s="148" t="s">
        <v>83</v>
      </c>
      <c r="Q765" s="148" t="s">
        <v>83</v>
      </c>
      <c r="R765" s="148" t="s">
        <v>1178</v>
      </c>
      <c r="S765" s="148" t="s">
        <v>83</v>
      </c>
      <c r="T765">
        <v>0</v>
      </c>
      <c r="U765" s="148" t="s">
        <v>83</v>
      </c>
      <c r="V765" s="148" t="s">
        <v>83</v>
      </c>
      <c r="W765" s="148" t="s">
        <v>83</v>
      </c>
      <c r="X765">
        <v>5</v>
      </c>
      <c r="Y765">
        <v>5</v>
      </c>
      <c r="Z765" s="148" t="s">
        <v>83</v>
      </c>
      <c r="AA765" s="148" t="s">
        <v>83</v>
      </c>
      <c r="AB765" s="148" t="s">
        <v>83</v>
      </c>
      <c r="AC765" s="148" t="s">
        <v>83</v>
      </c>
      <c r="AD765" s="148" t="s">
        <v>83</v>
      </c>
      <c r="AE765">
        <v>0</v>
      </c>
      <c r="AF765" s="148" t="s">
        <v>83</v>
      </c>
      <c r="AG765">
        <v>0</v>
      </c>
      <c r="AH765" s="148" t="s">
        <v>83</v>
      </c>
      <c r="AI765" s="148" t="s">
        <v>83</v>
      </c>
      <c r="AJ765" s="148" t="s">
        <v>83</v>
      </c>
      <c r="AK765" s="148" t="s">
        <v>83</v>
      </c>
      <c r="AL765" s="148" t="s">
        <v>83</v>
      </c>
      <c r="AM765" s="148" t="s">
        <v>83</v>
      </c>
      <c r="AN765" s="148" t="s">
        <v>83</v>
      </c>
      <c r="AO765" s="148" t="s">
        <v>83</v>
      </c>
      <c r="AP765" s="148" t="s">
        <v>83</v>
      </c>
      <c r="AQ765" s="148" t="s">
        <v>83</v>
      </c>
      <c r="AR765" s="148" t="s">
        <v>83</v>
      </c>
      <c r="AS765">
        <v>0</v>
      </c>
      <c r="AT765" s="148" t="s">
        <v>83</v>
      </c>
      <c r="AU765" s="148" t="s">
        <v>83</v>
      </c>
      <c r="AV765">
        <v>0</v>
      </c>
      <c r="AW765">
        <v>0</v>
      </c>
      <c r="AX765" s="148" t="s">
        <v>83</v>
      </c>
    </row>
    <row r="766" spans="1:50" x14ac:dyDescent="0.15">
      <c r="A766">
        <v>1</v>
      </c>
      <c r="B766">
        <v>24</v>
      </c>
      <c r="C766">
        <v>6</v>
      </c>
      <c r="D766">
        <v>2</v>
      </c>
      <c r="E766">
        <v>0</v>
      </c>
      <c r="F766" s="148" t="s">
        <v>83</v>
      </c>
      <c r="G766" s="148" t="s">
        <v>83</v>
      </c>
      <c r="H766">
        <v>83</v>
      </c>
      <c r="I766">
        <v>0</v>
      </c>
      <c r="J766">
        <v>0</v>
      </c>
      <c r="K766">
        <v>0</v>
      </c>
      <c r="L766">
        <v>0</v>
      </c>
      <c r="M766" s="148" t="s">
        <v>83</v>
      </c>
      <c r="N766" s="148" t="s">
        <v>83</v>
      </c>
      <c r="O766" s="148" t="s">
        <v>83</v>
      </c>
      <c r="P766" s="148" t="s">
        <v>83</v>
      </c>
      <c r="Q766" s="148" t="s">
        <v>83</v>
      </c>
      <c r="R766" s="148" t="s">
        <v>1179</v>
      </c>
      <c r="S766" s="148" t="s">
        <v>83</v>
      </c>
      <c r="T766">
        <v>0</v>
      </c>
      <c r="U766" s="148" t="s">
        <v>83</v>
      </c>
      <c r="V766" s="148" t="s">
        <v>83</v>
      </c>
      <c r="W766" s="148" t="s">
        <v>83</v>
      </c>
      <c r="X766">
        <v>4</v>
      </c>
      <c r="Y766">
        <v>4</v>
      </c>
      <c r="Z766" s="148" t="s">
        <v>83</v>
      </c>
      <c r="AA766" s="148" t="s">
        <v>83</v>
      </c>
      <c r="AB766" s="148" t="s">
        <v>83</v>
      </c>
      <c r="AC766" s="148" t="s">
        <v>83</v>
      </c>
      <c r="AD766" s="148" t="s">
        <v>83</v>
      </c>
      <c r="AE766">
        <v>0</v>
      </c>
      <c r="AF766" s="148" t="s">
        <v>83</v>
      </c>
      <c r="AG766">
        <v>0</v>
      </c>
      <c r="AH766" s="148" t="s">
        <v>83</v>
      </c>
      <c r="AI766" s="148" t="s">
        <v>83</v>
      </c>
      <c r="AJ766" s="148" t="s">
        <v>83</v>
      </c>
      <c r="AK766" s="148" t="s">
        <v>83</v>
      </c>
      <c r="AL766" s="148" t="s">
        <v>83</v>
      </c>
      <c r="AM766" s="148" t="s">
        <v>83</v>
      </c>
      <c r="AN766" s="148" t="s">
        <v>83</v>
      </c>
      <c r="AO766" s="148" t="s">
        <v>83</v>
      </c>
      <c r="AP766" s="148" t="s">
        <v>83</v>
      </c>
      <c r="AQ766" s="148" t="s">
        <v>83</v>
      </c>
      <c r="AR766" s="148" t="s">
        <v>83</v>
      </c>
      <c r="AS766">
        <v>0</v>
      </c>
      <c r="AT766" s="148" t="s">
        <v>83</v>
      </c>
      <c r="AU766" s="148" t="s">
        <v>83</v>
      </c>
      <c r="AV766">
        <v>0</v>
      </c>
      <c r="AW766">
        <v>0</v>
      </c>
      <c r="AX766" s="148" t="s">
        <v>83</v>
      </c>
    </row>
    <row r="767" spans="1:50" x14ac:dyDescent="0.15">
      <c r="A767">
        <v>1</v>
      </c>
      <c r="B767">
        <v>24</v>
      </c>
      <c r="C767">
        <v>6</v>
      </c>
      <c r="D767">
        <v>3</v>
      </c>
      <c r="E767">
        <v>0</v>
      </c>
      <c r="F767" s="148" t="s">
        <v>83</v>
      </c>
      <c r="G767" s="148" t="s">
        <v>83</v>
      </c>
      <c r="H767">
        <v>82</v>
      </c>
      <c r="I767">
        <v>0</v>
      </c>
      <c r="J767">
        <v>0</v>
      </c>
      <c r="K767">
        <v>0</v>
      </c>
      <c r="L767">
        <v>0</v>
      </c>
      <c r="M767" s="148" t="s">
        <v>83</v>
      </c>
      <c r="N767" s="148" t="s">
        <v>83</v>
      </c>
      <c r="O767" s="148" t="s">
        <v>83</v>
      </c>
      <c r="P767" s="148" t="s">
        <v>83</v>
      </c>
      <c r="Q767" s="148" t="s">
        <v>83</v>
      </c>
      <c r="R767" s="148" t="s">
        <v>1180</v>
      </c>
      <c r="S767" s="148" t="s">
        <v>83</v>
      </c>
      <c r="T767">
        <v>0</v>
      </c>
      <c r="U767" s="148" t="s">
        <v>83</v>
      </c>
      <c r="V767" s="148" t="s">
        <v>83</v>
      </c>
      <c r="W767" s="148" t="s">
        <v>83</v>
      </c>
      <c r="X767">
        <v>4</v>
      </c>
      <c r="Y767">
        <v>4</v>
      </c>
      <c r="Z767" s="148" t="s">
        <v>83</v>
      </c>
      <c r="AA767" s="148" t="s">
        <v>83</v>
      </c>
      <c r="AB767" s="148" t="s">
        <v>83</v>
      </c>
      <c r="AC767" s="148" t="s">
        <v>83</v>
      </c>
      <c r="AD767" s="148" t="s">
        <v>83</v>
      </c>
      <c r="AE767">
        <v>0</v>
      </c>
      <c r="AF767" s="148" t="s">
        <v>83</v>
      </c>
      <c r="AG767">
        <v>0</v>
      </c>
      <c r="AH767" s="148" t="s">
        <v>83</v>
      </c>
      <c r="AI767" s="148" t="s">
        <v>83</v>
      </c>
      <c r="AJ767" s="148" t="s">
        <v>83</v>
      </c>
      <c r="AK767" s="148" t="s">
        <v>83</v>
      </c>
      <c r="AL767" s="148" t="s">
        <v>83</v>
      </c>
      <c r="AM767" s="148" t="s">
        <v>83</v>
      </c>
      <c r="AN767" s="148" t="s">
        <v>83</v>
      </c>
      <c r="AO767" s="148" t="s">
        <v>83</v>
      </c>
      <c r="AP767" s="148" t="s">
        <v>83</v>
      </c>
      <c r="AQ767" s="148" t="s">
        <v>83</v>
      </c>
      <c r="AR767" s="148" t="s">
        <v>83</v>
      </c>
      <c r="AS767">
        <v>0</v>
      </c>
      <c r="AT767" s="148" t="s">
        <v>83</v>
      </c>
      <c r="AU767" s="148" t="s">
        <v>83</v>
      </c>
      <c r="AV767">
        <v>0</v>
      </c>
      <c r="AW767">
        <v>0</v>
      </c>
      <c r="AX767" s="148" t="s">
        <v>83</v>
      </c>
    </row>
    <row r="768" spans="1:50" x14ac:dyDescent="0.15">
      <c r="A768">
        <v>1</v>
      </c>
      <c r="B768">
        <v>24</v>
      </c>
      <c r="C768">
        <v>6</v>
      </c>
      <c r="D768">
        <v>4</v>
      </c>
      <c r="E768">
        <v>0</v>
      </c>
      <c r="F768" s="148" t="s">
        <v>83</v>
      </c>
      <c r="G768" s="148" t="s">
        <v>83</v>
      </c>
      <c r="H768">
        <v>316</v>
      </c>
      <c r="I768">
        <v>0</v>
      </c>
      <c r="J768">
        <v>0</v>
      </c>
      <c r="K768">
        <v>0</v>
      </c>
      <c r="L768">
        <v>0</v>
      </c>
      <c r="M768" s="148" t="s">
        <v>83</v>
      </c>
      <c r="N768" s="148" t="s">
        <v>83</v>
      </c>
      <c r="O768" s="148" t="s">
        <v>83</v>
      </c>
      <c r="P768" s="148" t="s">
        <v>83</v>
      </c>
      <c r="Q768" s="148" t="s">
        <v>83</v>
      </c>
      <c r="R768" s="148" t="s">
        <v>1181</v>
      </c>
      <c r="S768" s="148" t="s">
        <v>83</v>
      </c>
      <c r="T768">
        <v>0</v>
      </c>
      <c r="U768" s="148" t="s">
        <v>83</v>
      </c>
      <c r="V768" s="148" t="s">
        <v>83</v>
      </c>
      <c r="W768" s="148" t="s">
        <v>83</v>
      </c>
      <c r="X768">
        <v>4</v>
      </c>
      <c r="Y768">
        <v>4</v>
      </c>
      <c r="Z768" s="148" t="s">
        <v>83</v>
      </c>
      <c r="AA768" s="148" t="s">
        <v>83</v>
      </c>
      <c r="AB768" s="148" t="s">
        <v>83</v>
      </c>
      <c r="AC768" s="148" t="s">
        <v>83</v>
      </c>
      <c r="AD768" s="148" t="s">
        <v>83</v>
      </c>
      <c r="AE768">
        <v>0</v>
      </c>
      <c r="AF768" s="148" t="s">
        <v>83</v>
      </c>
      <c r="AG768">
        <v>0</v>
      </c>
      <c r="AH768" s="148" t="s">
        <v>83</v>
      </c>
      <c r="AI768" s="148" t="s">
        <v>83</v>
      </c>
      <c r="AJ768" s="148" t="s">
        <v>83</v>
      </c>
      <c r="AK768" s="148" t="s">
        <v>83</v>
      </c>
      <c r="AL768" s="148" t="s">
        <v>83</v>
      </c>
      <c r="AM768" s="148" t="s">
        <v>83</v>
      </c>
      <c r="AN768" s="148" t="s">
        <v>83</v>
      </c>
      <c r="AO768" s="148" t="s">
        <v>83</v>
      </c>
      <c r="AP768" s="148" t="s">
        <v>83</v>
      </c>
      <c r="AQ768" s="148" t="s">
        <v>83</v>
      </c>
      <c r="AR768" s="148" t="s">
        <v>83</v>
      </c>
      <c r="AS768">
        <v>0</v>
      </c>
      <c r="AT768" s="148" t="s">
        <v>83</v>
      </c>
      <c r="AU768" s="148" t="s">
        <v>83</v>
      </c>
      <c r="AV768">
        <v>0</v>
      </c>
      <c r="AW768">
        <v>0</v>
      </c>
      <c r="AX768" s="148" t="s">
        <v>83</v>
      </c>
    </row>
    <row r="769" spans="1:50" x14ac:dyDescent="0.15">
      <c r="A769">
        <v>1</v>
      </c>
      <c r="B769">
        <v>24</v>
      </c>
      <c r="C769">
        <v>6</v>
      </c>
      <c r="D769">
        <v>5</v>
      </c>
      <c r="E769">
        <v>0</v>
      </c>
      <c r="F769" s="148" t="s">
        <v>83</v>
      </c>
      <c r="G769" s="148" t="s">
        <v>83</v>
      </c>
      <c r="H769">
        <v>227</v>
      </c>
      <c r="I769">
        <v>0</v>
      </c>
      <c r="J769">
        <v>0</v>
      </c>
      <c r="K769">
        <v>0</v>
      </c>
      <c r="L769">
        <v>0</v>
      </c>
      <c r="M769" s="148" t="s">
        <v>83</v>
      </c>
      <c r="N769" s="148" t="s">
        <v>83</v>
      </c>
      <c r="O769" s="148" t="s">
        <v>83</v>
      </c>
      <c r="P769" s="148" t="s">
        <v>83</v>
      </c>
      <c r="Q769" s="148" t="s">
        <v>83</v>
      </c>
      <c r="R769" s="148" t="s">
        <v>1182</v>
      </c>
      <c r="S769" s="148" t="s">
        <v>83</v>
      </c>
      <c r="T769">
        <v>0</v>
      </c>
      <c r="U769" s="148" t="s">
        <v>83</v>
      </c>
      <c r="V769" s="148" t="s">
        <v>83</v>
      </c>
      <c r="W769" s="148" t="s">
        <v>83</v>
      </c>
      <c r="X769">
        <v>4</v>
      </c>
      <c r="Y769">
        <v>4</v>
      </c>
      <c r="Z769" s="148" t="s">
        <v>83</v>
      </c>
      <c r="AA769" s="148" t="s">
        <v>83</v>
      </c>
      <c r="AB769" s="148" t="s">
        <v>83</v>
      </c>
      <c r="AC769" s="148" t="s">
        <v>83</v>
      </c>
      <c r="AD769" s="148" t="s">
        <v>83</v>
      </c>
      <c r="AE769">
        <v>0</v>
      </c>
      <c r="AF769" s="148" t="s">
        <v>83</v>
      </c>
      <c r="AG769">
        <v>0</v>
      </c>
      <c r="AH769" s="148" t="s">
        <v>83</v>
      </c>
      <c r="AI769" s="148" t="s">
        <v>83</v>
      </c>
      <c r="AJ769" s="148" t="s">
        <v>83</v>
      </c>
      <c r="AK769" s="148" t="s">
        <v>83</v>
      </c>
      <c r="AL769" s="148" t="s">
        <v>83</v>
      </c>
      <c r="AM769" s="148" t="s">
        <v>83</v>
      </c>
      <c r="AN769" s="148" t="s">
        <v>83</v>
      </c>
      <c r="AO769" s="148" t="s">
        <v>83</v>
      </c>
      <c r="AP769" s="148" t="s">
        <v>83</v>
      </c>
      <c r="AQ769" s="148" t="s">
        <v>83</v>
      </c>
      <c r="AR769" s="148" t="s">
        <v>83</v>
      </c>
      <c r="AS769">
        <v>0</v>
      </c>
      <c r="AT769" s="148" t="s">
        <v>83</v>
      </c>
      <c r="AU769" s="148" t="s">
        <v>83</v>
      </c>
      <c r="AV769">
        <v>0</v>
      </c>
      <c r="AW769">
        <v>0</v>
      </c>
      <c r="AX769" s="148" t="s">
        <v>83</v>
      </c>
    </row>
    <row r="770" spans="1:50" x14ac:dyDescent="0.15">
      <c r="A770">
        <v>1</v>
      </c>
      <c r="B770">
        <v>24</v>
      </c>
      <c r="C770">
        <v>6</v>
      </c>
      <c r="D770">
        <v>6</v>
      </c>
      <c r="E770">
        <v>0</v>
      </c>
      <c r="F770" s="148" t="s">
        <v>83</v>
      </c>
      <c r="G770" s="148" t="s">
        <v>83</v>
      </c>
      <c r="H770">
        <v>340</v>
      </c>
      <c r="I770">
        <v>0</v>
      </c>
      <c r="J770">
        <v>0</v>
      </c>
      <c r="K770">
        <v>0</v>
      </c>
      <c r="L770">
        <v>0</v>
      </c>
      <c r="M770" s="148" t="s">
        <v>83</v>
      </c>
      <c r="N770" s="148" t="s">
        <v>83</v>
      </c>
      <c r="O770" s="148" t="s">
        <v>83</v>
      </c>
      <c r="P770" s="148" t="s">
        <v>83</v>
      </c>
      <c r="Q770" s="148" t="s">
        <v>83</v>
      </c>
      <c r="R770" s="148" t="s">
        <v>1183</v>
      </c>
      <c r="S770" s="148" t="s">
        <v>83</v>
      </c>
      <c r="T770">
        <v>0</v>
      </c>
      <c r="U770" s="148" t="s">
        <v>83</v>
      </c>
      <c r="V770" s="148" t="s">
        <v>83</v>
      </c>
      <c r="W770" s="148" t="s">
        <v>83</v>
      </c>
      <c r="X770">
        <v>5</v>
      </c>
      <c r="Y770">
        <v>5</v>
      </c>
      <c r="Z770" s="148" t="s">
        <v>83</v>
      </c>
      <c r="AA770" s="148" t="s">
        <v>83</v>
      </c>
      <c r="AB770" s="148" t="s">
        <v>83</v>
      </c>
      <c r="AC770" s="148" t="s">
        <v>83</v>
      </c>
      <c r="AD770" s="148" t="s">
        <v>83</v>
      </c>
      <c r="AE770">
        <v>0</v>
      </c>
      <c r="AF770" s="148" t="s">
        <v>83</v>
      </c>
      <c r="AG770">
        <v>0</v>
      </c>
      <c r="AH770" s="148" t="s">
        <v>83</v>
      </c>
      <c r="AI770" s="148" t="s">
        <v>83</v>
      </c>
      <c r="AJ770" s="148" t="s">
        <v>83</v>
      </c>
      <c r="AK770" s="148" t="s">
        <v>83</v>
      </c>
      <c r="AL770" s="148" t="s">
        <v>83</v>
      </c>
      <c r="AM770" s="148" t="s">
        <v>83</v>
      </c>
      <c r="AN770" s="148" t="s">
        <v>83</v>
      </c>
      <c r="AO770" s="148" t="s">
        <v>83</v>
      </c>
      <c r="AP770" s="148" t="s">
        <v>83</v>
      </c>
      <c r="AQ770" s="148" t="s">
        <v>83</v>
      </c>
      <c r="AR770" s="148" t="s">
        <v>83</v>
      </c>
      <c r="AS770">
        <v>0</v>
      </c>
      <c r="AT770" s="148" t="s">
        <v>83</v>
      </c>
      <c r="AU770" s="148" t="s">
        <v>83</v>
      </c>
      <c r="AV770">
        <v>0</v>
      </c>
      <c r="AW770">
        <v>0</v>
      </c>
      <c r="AX770" s="148" t="s">
        <v>83</v>
      </c>
    </row>
    <row r="771" spans="1:50" x14ac:dyDescent="0.15">
      <c r="A771">
        <v>1</v>
      </c>
      <c r="B771">
        <v>24</v>
      </c>
      <c r="C771">
        <v>6</v>
      </c>
      <c r="D771">
        <v>7</v>
      </c>
      <c r="E771">
        <v>0</v>
      </c>
      <c r="F771" s="148" t="s">
        <v>83</v>
      </c>
      <c r="G771" s="148" t="s">
        <v>83</v>
      </c>
      <c r="H771">
        <v>241</v>
      </c>
      <c r="I771">
        <v>0</v>
      </c>
      <c r="J771">
        <v>0</v>
      </c>
      <c r="K771">
        <v>0</v>
      </c>
      <c r="L771">
        <v>0</v>
      </c>
      <c r="M771" s="148" t="s">
        <v>83</v>
      </c>
      <c r="N771" s="148" t="s">
        <v>83</v>
      </c>
      <c r="O771" s="148" t="s">
        <v>83</v>
      </c>
      <c r="P771" s="148" t="s">
        <v>83</v>
      </c>
      <c r="Q771" s="148" t="s">
        <v>83</v>
      </c>
      <c r="R771" s="148" t="s">
        <v>1184</v>
      </c>
      <c r="S771" s="148" t="s">
        <v>83</v>
      </c>
      <c r="T771">
        <v>0</v>
      </c>
      <c r="U771" s="148" t="s">
        <v>83</v>
      </c>
      <c r="V771" s="148" t="s">
        <v>83</v>
      </c>
      <c r="W771" s="148" t="s">
        <v>83</v>
      </c>
      <c r="X771">
        <v>6</v>
      </c>
      <c r="Y771">
        <v>6</v>
      </c>
      <c r="Z771" s="148" t="s">
        <v>83</v>
      </c>
      <c r="AA771" s="148" t="s">
        <v>83</v>
      </c>
      <c r="AB771" s="148" t="s">
        <v>83</v>
      </c>
      <c r="AC771" s="148" t="s">
        <v>83</v>
      </c>
      <c r="AD771" s="148" t="s">
        <v>83</v>
      </c>
      <c r="AE771">
        <v>0</v>
      </c>
      <c r="AF771" s="148" t="s">
        <v>83</v>
      </c>
      <c r="AG771">
        <v>0</v>
      </c>
      <c r="AH771" s="148" t="s">
        <v>83</v>
      </c>
      <c r="AI771" s="148" t="s">
        <v>83</v>
      </c>
      <c r="AJ771" s="148" t="s">
        <v>83</v>
      </c>
      <c r="AK771" s="148" t="s">
        <v>83</v>
      </c>
      <c r="AL771" s="148" t="s">
        <v>83</v>
      </c>
      <c r="AM771" s="148" t="s">
        <v>83</v>
      </c>
      <c r="AN771" s="148" t="s">
        <v>83</v>
      </c>
      <c r="AO771" s="148" t="s">
        <v>83</v>
      </c>
      <c r="AP771" s="148" t="s">
        <v>83</v>
      </c>
      <c r="AQ771" s="148" t="s">
        <v>83</v>
      </c>
      <c r="AR771" s="148" t="s">
        <v>83</v>
      </c>
      <c r="AS771">
        <v>0</v>
      </c>
      <c r="AT771" s="148" t="s">
        <v>83</v>
      </c>
      <c r="AU771" s="148" t="s">
        <v>83</v>
      </c>
      <c r="AV771">
        <v>0</v>
      </c>
      <c r="AW771">
        <v>0</v>
      </c>
      <c r="AX771" s="148" t="s">
        <v>83</v>
      </c>
    </row>
    <row r="772" spans="1:50" x14ac:dyDescent="0.15">
      <c r="A772">
        <v>1</v>
      </c>
      <c r="B772">
        <v>24</v>
      </c>
      <c r="C772">
        <v>7</v>
      </c>
      <c r="D772">
        <v>1</v>
      </c>
      <c r="E772">
        <v>0</v>
      </c>
      <c r="F772" s="148" t="s">
        <v>83</v>
      </c>
      <c r="G772" s="148" t="s">
        <v>83</v>
      </c>
      <c r="H772">
        <v>155</v>
      </c>
      <c r="I772">
        <v>0</v>
      </c>
      <c r="J772">
        <v>0</v>
      </c>
      <c r="K772">
        <v>0</v>
      </c>
      <c r="L772">
        <v>0</v>
      </c>
      <c r="M772" s="148" t="s">
        <v>83</v>
      </c>
      <c r="N772" s="148" t="s">
        <v>83</v>
      </c>
      <c r="O772" s="148" t="s">
        <v>83</v>
      </c>
      <c r="P772" s="148" t="s">
        <v>83</v>
      </c>
      <c r="Q772" s="148" t="s">
        <v>83</v>
      </c>
      <c r="R772" s="148" t="s">
        <v>1185</v>
      </c>
      <c r="S772" s="148" t="s">
        <v>83</v>
      </c>
      <c r="T772">
        <v>0</v>
      </c>
      <c r="U772" s="148" t="s">
        <v>83</v>
      </c>
      <c r="V772" s="148" t="s">
        <v>83</v>
      </c>
      <c r="W772" s="148" t="s">
        <v>83</v>
      </c>
      <c r="X772">
        <v>5</v>
      </c>
      <c r="Y772">
        <v>5</v>
      </c>
      <c r="Z772" s="148" t="s">
        <v>83</v>
      </c>
      <c r="AA772" s="148" t="s">
        <v>83</v>
      </c>
      <c r="AB772" s="148" t="s">
        <v>83</v>
      </c>
      <c r="AC772" s="148" t="s">
        <v>83</v>
      </c>
      <c r="AD772" s="148" t="s">
        <v>83</v>
      </c>
      <c r="AE772">
        <v>0</v>
      </c>
      <c r="AF772" s="148" t="s">
        <v>83</v>
      </c>
      <c r="AG772">
        <v>0</v>
      </c>
      <c r="AH772" s="148" t="s">
        <v>83</v>
      </c>
      <c r="AI772" s="148" t="s">
        <v>83</v>
      </c>
      <c r="AJ772" s="148" t="s">
        <v>83</v>
      </c>
      <c r="AK772" s="148" t="s">
        <v>83</v>
      </c>
      <c r="AL772" s="148" t="s">
        <v>83</v>
      </c>
      <c r="AM772" s="148" t="s">
        <v>83</v>
      </c>
      <c r="AN772" s="148" t="s">
        <v>83</v>
      </c>
      <c r="AO772" s="148" t="s">
        <v>83</v>
      </c>
      <c r="AP772" s="148" t="s">
        <v>83</v>
      </c>
      <c r="AQ772" s="148" t="s">
        <v>83</v>
      </c>
      <c r="AR772" s="148" t="s">
        <v>83</v>
      </c>
      <c r="AS772">
        <v>0</v>
      </c>
      <c r="AT772" s="148" t="s">
        <v>83</v>
      </c>
      <c r="AU772" s="148" t="s">
        <v>83</v>
      </c>
      <c r="AV772">
        <v>0</v>
      </c>
      <c r="AW772">
        <v>0</v>
      </c>
      <c r="AX772" s="148" t="s">
        <v>83</v>
      </c>
    </row>
    <row r="773" spans="1:50" x14ac:dyDescent="0.15">
      <c r="A773">
        <v>1</v>
      </c>
      <c r="B773">
        <v>24</v>
      </c>
      <c r="C773">
        <v>7</v>
      </c>
      <c r="D773">
        <v>2</v>
      </c>
      <c r="E773">
        <v>0</v>
      </c>
      <c r="F773" s="148" t="s">
        <v>83</v>
      </c>
      <c r="G773" s="148" t="s">
        <v>83</v>
      </c>
      <c r="H773">
        <v>226</v>
      </c>
      <c r="I773">
        <v>0</v>
      </c>
      <c r="J773">
        <v>0</v>
      </c>
      <c r="K773">
        <v>0</v>
      </c>
      <c r="L773">
        <v>0</v>
      </c>
      <c r="M773" s="148" t="s">
        <v>83</v>
      </c>
      <c r="N773" s="148" t="s">
        <v>83</v>
      </c>
      <c r="O773" s="148" t="s">
        <v>83</v>
      </c>
      <c r="P773" s="148" t="s">
        <v>83</v>
      </c>
      <c r="Q773" s="148" t="s">
        <v>83</v>
      </c>
      <c r="R773" s="148" t="s">
        <v>1186</v>
      </c>
      <c r="S773" s="148" t="s">
        <v>83</v>
      </c>
      <c r="T773">
        <v>0</v>
      </c>
      <c r="U773" s="148" t="s">
        <v>83</v>
      </c>
      <c r="V773" s="148" t="s">
        <v>83</v>
      </c>
      <c r="W773" s="148" t="s">
        <v>83</v>
      </c>
      <c r="X773">
        <v>4</v>
      </c>
      <c r="Y773">
        <v>4</v>
      </c>
      <c r="Z773" s="148" t="s">
        <v>83</v>
      </c>
      <c r="AA773" s="148" t="s">
        <v>83</v>
      </c>
      <c r="AB773" s="148" t="s">
        <v>83</v>
      </c>
      <c r="AC773" s="148" t="s">
        <v>83</v>
      </c>
      <c r="AD773" s="148" t="s">
        <v>83</v>
      </c>
      <c r="AE773">
        <v>0</v>
      </c>
      <c r="AF773" s="148" t="s">
        <v>83</v>
      </c>
      <c r="AG773">
        <v>0</v>
      </c>
      <c r="AH773" s="148" t="s">
        <v>83</v>
      </c>
      <c r="AI773" s="148" t="s">
        <v>83</v>
      </c>
      <c r="AJ773" s="148" t="s">
        <v>83</v>
      </c>
      <c r="AK773" s="148" t="s">
        <v>83</v>
      </c>
      <c r="AL773" s="148" t="s">
        <v>83</v>
      </c>
      <c r="AM773" s="148" t="s">
        <v>83</v>
      </c>
      <c r="AN773" s="148" t="s">
        <v>83</v>
      </c>
      <c r="AO773" s="148" t="s">
        <v>83</v>
      </c>
      <c r="AP773" s="148" t="s">
        <v>83</v>
      </c>
      <c r="AQ773" s="148" t="s">
        <v>83</v>
      </c>
      <c r="AR773" s="148" t="s">
        <v>83</v>
      </c>
      <c r="AS773">
        <v>0</v>
      </c>
      <c r="AT773" s="148" t="s">
        <v>83</v>
      </c>
      <c r="AU773" s="148" t="s">
        <v>83</v>
      </c>
      <c r="AV773">
        <v>0</v>
      </c>
      <c r="AW773">
        <v>0</v>
      </c>
      <c r="AX773" s="148" t="s">
        <v>83</v>
      </c>
    </row>
    <row r="774" spans="1:50" x14ac:dyDescent="0.15">
      <c r="A774">
        <v>1</v>
      </c>
      <c r="B774">
        <v>24</v>
      </c>
      <c r="C774">
        <v>7</v>
      </c>
      <c r="D774">
        <v>3</v>
      </c>
      <c r="E774">
        <v>0</v>
      </c>
      <c r="F774" s="148" t="s">
        <v>83</v>
      </c>
      <c r="G774" s="148" t="s">
        <v>83</v>
      </c>
      <c r="H774">
        <v>259</v>
      </c>
      <c r="I774">
        <v>0</v>
      </c>
      <c r="J774">
        <v>0</v>
      </c>
      <c r="K774">
        <v>0</v>
      </c>
      <c r="L774">
        <v>0</v>
      </c>
      <c r="M774" s="148" t="s">
        <v>83</v>
      </c>
      <c r="N774" s="148" t="s">
        <v>83</v>
      </c>
      <c r="O774" s="148" t="s">
        <v>83</v>
      </c>
      <c r="P774" s="148" t="s">
        <v>83</v>
      </c>
      <c r="Q774" s="148" t="s">
        <v>83</v>
      </c>
      <c r="R774" s="148" t="s">
        <v>1187</v>
      </c>
      <c r="S774" s="148" t="s">
        <v>83</v>
      </c>
      <c r="T774">
        <v>0</v>
      </c>
      <c r="U774" s="148" t="s">
        <v>83</v>
      </c>
      <c r="V774" s="148" t="s">
        <v>83</v>
      </c>
      <c r="W774" s="148" t="s">
        <v>83</v>
      </c>
      <c r="X774">
        <v>4</v>
      </c>
      <c r="Y774">
        <v>4</v>
      </c>
      <c r="Z774" s="148" t="s">
        <v>83</v>
      </c>
      <c r="AA774" s="148" t="s">
        <v>83</v>
      </c>
      <c r="AB774" s="148" t="s">
        <v>83</v>
      </c>
      <c r="AC774" s="148" t="s">
        <v>83</v>
      </c>
      <c r="AD774" s="148" t="s">
        <v>83</v>
      </c>
      <c r="AE774">
        <v>0</v>
      </c>
      <c r="AF774" s="148" t="s">
        <v>83</v>
      </c>
      <c r="AG774">
        <v>0</v>
      </c>
      <c r="AH774" s="148" t="s">
        <v>83</v>
      </c>
      <c r="AI774" s="148" t="s">
        <v>83</v>
      </c>
      <c r="AJ774" s="148" t="s">
        <v>83</v>
      </c>
      <c r="AK774" s="148" t="s">
        <v>83</v>
      </c>
      <c r="AL774" s="148" t="s">
        <v>83</v>
      </c>
      <c r="AM774" s="148" t="s">
        <v>83</v>
      </c>
      <c r="AN774" s="148" t="s">
        <v>83</v>
      </c>
      <c r="AO774" s="148" t="s">
        <v>83</v>
      </c>
      <c r="AP774" s="148" t="s">
        <v>83</v>
      </c>
      <c r="AQ774" s="148" t="s">
        <v>83</v>
      </c>
      <c r="AR774" s="148" t="s">
        <v>83</v>
      </c>
      <c r="AS774">
        <v>0</v>
      </c>
      <c r="AT774" s="148" t="s">
        <v>83</v>
      </c>
      <c r="AU774" s="148" t="s">
        <v>83</v>
      </c>
      <c r="AV774">
        <v>0</v>
      </c>
      <c r="AW774">
        <v>0</v>
      </c>
      <c r="AX774" s="148" t="s">
        <v>83</v>
      </c>
    </row>
    <row r="775" spans="1:50" x14ac:dyDescent="0.15">
      <c r="A775">
        <v>1</v>
      </c>
      <c r="B775">
        <v>24</v>
      </c>
      <c r="C775">
        <v>7</v>
      </c>
      <c r="D775">
        <v>4</v>
      </c>
      <c r="E775">
        <v>0</v>
      </c>
      <c r="F775" s="148" t="s">
        <v>83</v>
      </c>
      <c r="G775" s="148" t="s">
        <v>83</v>
      </c>
      <c r="H775">
        <v>353</v>
      </c>
      <c r="I775">
        <v>0</v>
      </c>
      <c r="J775">
        <v>0</v>
      </c>
      <c r="K775">
        <v>0</v>
      </c>
      <c r="L775">
        <v>0</v>
      </c>
      <c r="M775" s="148" t="s">
        <v>83</v>
      </c>
      <c r="N775" s="148" t="s">
        <v>83</v>
      </c>
      <c r="O775" s="148" t="s">
        <v>83</v>
      </c>
      <c r="P775" s="148" t="s">
        <v>83</v>
      </c>
      <c r="Q775" s="148" t="s">
        <v>83</v>
      </c>
      <c r="R775" s="148" t="s">
        <v>1188</v>
      </c>
      <c r="S775" s="148" t="s">
        <v>83</v>
      </c>
      <c r="T775">
        <v>0</v>
      </c>
      <c r="U775" s="148" t="s">
        <v>83</v>
      </c>
      <c r="V775" s="148" t="s">
        <v>83</v>
      </c>
      <c r="W775" s="148" t="s">
        <v>83</v>
      </c>
      <c r="X775">
        <v>4</v>
      </c>
      <c r="Y775">
        <v>4</v>
      </c>
      <c r="Z775" s="148" t="s">
        <v>83</v>
      </c>
      <c r="AA775" s="148" t="s">
        <v>83</v>
      </c>
      <c r="AB775" s="148" t="s">
        <v>83</v>
      </c>
      <c r="AC775" s="148" t="s">
        <v>83</v>
      </c>
      <c r="AD775" s="148" t="s">
        <v>83</v>
      </c>
      <c r="AE775">
        <v>0</v>
      </c>
      <c r="AF775" s="148" t="s">
        <v>83</v>
      </c>
      <c r="AG775">
        <v>0</v>
      </c>
      <c r="AH775" s="148" t="s">
        <v>83</v>
      </c>
      <c r="AI775" s="148" t="s">
        <v>83</v>
      </c>
      <c r="AJ775" s="148" t="s">
        <v>83</v>
      </c>
      <c r="AK775" s="148" t="s">
        <v>83</v>
      </c>
      <c r="AL775" s="148" t="s">
        <v>83</v>
      </c>
      <c r="AM775" s="148" t="s">
        <v>83</v>
      </c>
      <c r="AN775" s="148" t="s">
        <v>83</v>
      </c>
      <c r="AO775" s="148" t="s">
        <v>83</v>
      </c>
      <c r="AP775" s="148" t="s">
        <v>83</v>
      </c>
      <c r="AQ775" s="148" t="s">
        <v>83</v>
      </c>
      <c r="AR775" s="148" t="s">
        <v>83</v>
      </c>
      <c r="AS775">
        <v>0</v>
      </c>
      <c r="AT775" s="148" t="s">
        <v>83</v>
      </c>
      <c r="AU775" s="148" t="s">
        <v>83</v>
      </c>
      <c r="AV775">
        <v>0</v>
      </c>
      <c r="AW775">
        <v>0</v>
      </c>
      <c r="AX775" s="148" t="s">
        <v>83</v>
      </c>
    </row>
    <row r="776" spans="1:50" x14ac:dyDescent="0.15">
      <c r="A776">
        <v>1</v>
      </c>
      <c r="B776">
        <v>24</v>
      </c>
      <c r="C776">
        <v>7</v>
      </c>
      <c r="D776">
        <v>5</v>
      </c>
      <c r="E776">
        <v>0</v>
      </c>
      <c r="F776" s="148" t="s">
        <v>83</v>
      </c>
      <c r="G776" s="148" t="s">
        <v>83</v>
      </c>
      <c r="H776">
        <v>156</v>
      </c>
      <c r="I776">
        <v>0</v>
      </c>
      <c r="J776">
        <v>0</v>
      </c>
      <c r="K776">
        <v>0</v>
      </c>
      <c r="L776">
        <v>0</v>
      </c>
      <c r="M776" s="148" t="s">
        <v>83</v>
      </c>
      <c r="N776" s="148" t="s">
        <v>83</v>
      </c>
      <c r="O776" s="148" t="s">
        <v>83</v>
      </c>
      <c r="P776" s="148" t="s">
        <v>83</v>
      </c>
      <c r="Q776" s="148" t="s">
        <v>83</v>
      </c>
      <c r="R776" s="148" t="s">
        <v>1189</v>
      </c>
      <c r="S776" s="148" t="s">
        <v>83</v>
      </c>
      <c r="T776">
        <v>0</v>
      </c>
      <c r="U776" s="148" t="s">
        <v>83</v>
      </c>
      <c r="V776" s="148" t="s">
        <v>83</v>
      </c>
      <c r="W776" s="148" t="s">
        <v>83</v>
      </c>
      <c r="X776">
        <v>5</v>
      </c>
      <c r="Y776">
        <v>5</v>
      </c>
      <c r="Z776" s="148" t="s">
        <v>83</v>
      </c>
      <c r="AA776" s="148" t="s">
        <v>83</v>
      </c>
      <c r="AB776" s="148" t="s">
        <v>83</v>
      </c>
      <c r="AC776" s="148" t="s">
        <v>83</v>
      </c>
      <c r="AD776" s="148" t="s">
        <v>83</v>
      </c>
      <c r="AE776">
        <v>0</v>
      </c>
      <c r="AF776" s="148" t="s">
        <v>83</v>
      </c>
      <c r="AG776">
        <v>0</v>
      </c>
      <c r="AH776" s="148" t="s">
        <v>83</v>
      </c>
      <c r="AI776" s="148" t="s">
        <v>83</v>
      </c>
      <c r="AJ776" s="148" t="s">
        <v>83</v>
      </c>
      <c r="AK776" s="148" t="s">
        <v>83</v>
      </c>
      <c r="AL776" s="148" t="s">
        <v>83</v>
      </c>
      <c r="AM776" s="148" t="s">
        <v>83</v>
      </c>
      <c r="AN776" s="148" t="s">
        <v>83</v>
      </c>
      <c r="AO776" s="148" t="s">
        <v>83</v>
      </c>
      <c r="AP776" s="148" t="s">
        <v>83</v>
      </c>
      <c r="AQ776" s="148" t="s">
        <v>83</v>
      </c>
      <c r="AR776" s="148" t="s">
        <v>83</v>
      </c>
      <c r="AS776">
        <v>0</v>
      </c>
      <c r="AT776" s="148" t="s">
        <v>83</v>
      </c>
      <c r="AU776" s="148" t="s">
        <v>83</v>
      </c>
      <c r="AV776">
        <v>0</v>
      </c>
      <c r="AW776">
        <v>0</v>
      </c>
      <c r="AX776" s="148" t="s">
        <v>83</v>
      </c>
    </row>
    <row r="777" spans="1:50" x14ac:dyDescent="0.15">
      <c r="A777">
        <v>1</v>
      </c>
      <c r="B777">
        <v>24</v>
      </c>
      <c r="C777">
        <v>7</v>
      </c>
      <c r="D777">
        <v>6</v>
      </c>
      <c r="E777">
        <v>0</v>
      </c>
      <c r="F777" s="148" t="s">
        <v>83</v>
      </c>
      <c r="G777" s="148" t="s">
        <v>83</v>
      </c>
      <c r="H777">
        <v>98</v>
      </c>
      <c r="I777">
        <v>0</v>
      </c>
      <c r="J777">
        <v>0</v>
      </c>
      <c r="K777">
        <v>0</v>
      </c>
      <c r="L777">
        <v>0</v>
      </c>
      <c r="M777" s="148" t="s">
        <v>83</v>
      </c>
      <c r="N777" s="148" t="s">
        <v>83</v>
      </c>
      <c r="O777" s="148" t="s">
        <v>83</v>
      </c>
      <c r="P777" s="148" t="s">
        <v>83</v>
      </c>
      <c r="Q777" s="148" t="s">
        <v>83</v>
      </c>
      <c r="R777" s="148" t="s">
        <v>1190</v>
      </c>
      <c r="S777" s="148" t="s">
        <v>83</v>
      </c>
      <c r="T777">
        <v>0</v>
      </c>
      <c r="U777" s="148" t="s">
        <v>83</v>
      </c>
      <c r="V777" s="148" t="s">
        <v>83</v>
      </c>
      <c r="W777" s="148" t="s">
        <v>83</v>
      </c>
      <c r="X777">
        <v>4</v>
      </c>
      <c r="Y777">
        <v>4</v>
      </c>
      <c r="Z777" s="148" t="s">
        <v>83</v>
      </c>
      <c r="AA777" s="148" t="s">
        <v>83</v>
      </c>
      <c r="AB777" s="148" t="s">
        <v>83</v>
      </c>
      <c r="AC777" s="148" t="s">
        <v>83</v>
      </c>
      <c r="AD777" s="148" t="s">
        <v>83</v>
      </c>
      <c r="AE777">
        <v>0</v>
      </c>
      <c r="AF777" s="148" t="s">
        <v>83</v>
      </c>
      <c r="AG777">
        <v>0</v>
      </c>
      <c r="AH777" s="148" t="s">
        <v>83</v>
      </c>
      <c r="AI777" s="148" t="s">
        <v>83</v>
      </c>
      <c r="AJ777" s="148" t="s">
        <v>83</v>
      </c>
      <c r="AK777" s="148" t="s">
        <v>83</v>
      </c>
      <c r="AL777" s="148" t="s">
        <v>83</v>
      </c>
      <c r="AM777" s="148" t="s">
        <v>83</v>
      </c>
      <c r="AN777" s="148" t="s">
        <v>83</v>
      </c>
      <c r="AO777" s="148" t="s">
        <v>83</v>
      </c>
      <c r="AP777" s="148" t="s">
        <v>83</v>
      </c>
      <c r="AQ777" s="148" t="s">
        <v>83</v>
      </c>
      <c r="AR777" s="148" t="s">
        <v>83</v>
      </c>
      <c r="AS777">
        <v>0</v>
      </c>
      <c r="AT777" s="148" t="s">
        <v>83</v>
      </c>
      <c r="AU777" s="148" t="s">
        <v>83</v>
      </c>
      <c r="AV777">
        <v>0</v>
      </c>
      <c r="AW777">
        <v>0</v>
      </c>
      <c r="AX777" s="148" t="s">
        <v>83</v>
      </c>
    </row>
    <row r="778" spans="1:50" x14ac:dyDescent="0.15">
      <c r="A778">
        <v>1</v>
      </c>
      <c r="B778">
        <v>24</v>
      </c>
      <c r="C778">
        <v>7</v>
      </c>
      <c r="D778">
        <v>7</v>
      </c>
      <c r="E778">
        <v>0</v>
      </c>
      <c r="F778" s="148" t="s">
        <v>83</v>
      </c>
      <c r="G778" s="148" t="s">
        <v>83</v>
      </c>
      <c r="H778">
        <v>196</v>
      </c>
      <c r="I778">
        <v>0</v>
      </c>
      <c r="J778">
        <v>0</v>
      </c>
      <c r="K778">
        <v>0</v>
      </c>
      <c r="L778">
        <v>0</v>
      </c>
      <c r="M778" s="148" t="s">
        <v>83</v>
      </c>
      <c r="N778" s="148" t="s">
        <v>83</v>
      </c>
      <c r="O778" s="148" t="s">
        <v>83</v>
      </c>
      <c r="P778" s="148" t="s">
        <v>83</v>
      </c>
      <c r="Q778" s="148" t="s">
        <v>83</v>
      </c>
      <c r="R778" s="148" t="s">
        <v>1191</v>
      </c>
      <c r="S778" s="148" t="s">
        <v>83</v>
      </c>
      <c r="T778">
        <v>0</v>
      </c>
      <c r="U778" s="148" t="s">
        <v>83</v>
      </c>
      <c r="V778" s="148" t="s">
        <v>83</v>
      </c>
      <c r="W778" s="148" t="s">
        <v>83</v>
      </c>
      <c r="X778">
        <v>5</v>
      </c>
      <c r="Y778">
        <v>5</v>
      </c>
      <c r="Z778" s="148" t="s">
        <v>83</v>
      </c>
      <c r="AA778" s="148" t="s">
        <v>83</v>
      </c>
      <c r="AB778" s="148" t="s">
        <v>83</v>
      </c>
      <c r="AC778" s="148" t="s">
        <v>83</v>
      </c>
      <c r="AD778" s="148" t="s">
        <v>83</v>
      </c>
      <c r="AE778">
        <v>0</v>
      </c>
      <c r="AF778" s="148" t="s">
        <v>83</v>
      </c>
      <c r="AG778">
        <v>0</v>
      </c>
      <c r="AH778" s="148" t="s">
        <v>83</v>
      </c>
      <c r="AI778" s="148" t="s">
        <v>83</v>
      </c>
      <c r="AJ778" s="148" t="s">
        <v>83</v>
      </c>
      <c r="AK778" s="148" t="s">
        <v>83</v>
      </c>
      <c r="AL778" s="148" t="s">
        <v>83</v>
      </c>
      <c r="AM778" s="148" t="s">
        <v>83</v>
      </c>
      <c r="AN778" s="148" t="s">
        <v>83</v>
      </c>
      <c r="AO778" s="148" t="s">
        <v>83</v>
      </c>
      <c r="AP778" s="148" t="s">
        <v>83</v>
      </c>
      <c r="AQ778" s="148" t="s">
        <v>83</v>
      </c>
      <c r="AR778" s="148" t="s">
        <v>83</v>
      </c>
      <c r="AS778">
        <v>0</v>
      </c>
      <c r="AT778" s="148" t="s">
        <v>83</v>
      </c>
      <c r="AU778" s="148" t="s">
        <v>83</v>
      </c>
      <c r="AV778">
        <v>0</v>
      </c>
      <c r="AW778">
        <v>0</v>
      </c>
      <c r="AX778" s="148" t="s">
        <v>83</v>
      </c>
    </row>
    <row r="779" spans="1:50" x14ac:dyDescent="0.15">
      <c r="A779">
        <v>1</v>
      </c>
      <c r="B779">
        <v>24</v>
      </c>
      <c r="C779">
        <v>8</v>
      </c>
      <c r="D779">
        <v>1</v>
      </c>
      <c r="E779">
        <v>0</v>
      </c>
      <c r="F779" s="148" t="s">
        <v>83</v>
      </c>
      <c r="G779" s="148" t="s">
        <v>83</v>
      </c>
      <c r="H779">
        <v>279</v>
      </c>
      <c r="I779">
        <v>0</v>
      </c>
      <c r="J779">
        <v>0</v>
      </c>
      <c r="K779">
        <v>0</v>
      </c>
      <c r="L779">
        <v>0</v>
      </c>
      <c r="M779" s="148" t="s">
        <v>83</v>
      </c>
      <c r="N779" s="148" t="s">
        <v>83</v>
      </c>
      <c r="O779" s="148" t="s">
        <v>83</v>
      </c>
      <c r="P779" s="148" t="s">
        <v>83</v>
      </c>
      <c r="Q779" s="148" t="s">
        <v>83</v>
      </c>
      <c r="R779" s="148" t="s">
        <v>1192</v>
      </c>
      <c r="S779" s="148" t="s">
        <v>83</v>
      </c>
      <c r="T779">
        <v>0</v>
      </c>
      <c r="U779" s="148" t="s">
        <v>83</v>
      </c>
      <c r="V779" s="148" t="s">
        <v>83</v>
      </c>
      <c r="W779" s="148" t="s">
        <v>83</v>
      </c>
      <c r="X779">
        <v>5</v>
      </c>
      <c r="Y779">
        <v>5</v>
      </c>
      <c r="Z779" s="148" t="s">
        <v>83</v>
      </c>
      <c r="AA779" s="148" t="s">
        <v>83</v>
      </c>
      <c r="AB779" s="148" t="s">
        <v>83</v>
      </c>
      <c r="AC779" s="148" t="s">
        <v>83</v>
      </c>
      <c r="AD779" s="148" t="s">
        <v>83</v>
      </c>
      <c r="AE779">
        <v>0</v>
      </c>
      <c r="AF779" s="148" t="s">
        <v>83</v>
      </c>
      <c r="AG779">
        <v>0</v>
      </c>
      <c r="AH779" s="148" t="s">
        <v>83</v>
      </c>
      <c r="AI779" s="148" t="s">
        <v>83</v>
      </c>
      <c r="AJ779" s="148" t="s">
        <v>83</v>
      </c>
      <c r="AK779" s="148" t="s">
        <v>83</v>
      </c>
      <c r="AL779" s="148" t="s">
        <v>83</v>
      </c>
      <c r="AM779" s="148" t="s">
        <v>83</v>
      </c>
      <c r="AN779" s="148" t="s">
        <v>83</v>
      </c>
      <c r="AO779" s="148" t="s">
        <v>83</v>
      </c>
      <c r="AP779" s="148" t="s">
        <v>83</v>
      </c>
      <c r="AQ779" s="148" t="s">
        <v>83</v>
      </c>
      <c r="AR779" s="148" t="s">
        <v>83</v>
      </c>
      <c r="AS779">
        <v>0</v>
      </c>
      <c r="AT779" s="148" t="s">
        <v>83</v>
      </c>
      <c r="AU779" s="148" t="s">
        <v>83</v>
      </c>
      <c r="AV779">
        <v>0</v>
      </c>
      <c r="AW779">
        <v>0</v>
      </c>
      <c r="AX779" s="148" t="s">
        <v>83</v>
      </c>
    </row>
    <row r="780" spans="1:50" x14ac:dyDescent="0.15">
      <c r="A780">
        <v>1</v>
      </c>
      <c r="B780">
        <v>24</v>
      </c>
      <c r="C780">
        <v>8</v>
      </c>
      <c r="D780">
        <v>2</v>
      </c>
      <c r="E780">
        <v>0</v>
      </c>
      <c r="F780" s="148" t="s">
        <v>83</v>
      </c>
      <c r="G780" s="148" t="s">
        <v>83</v>
      </c>
      <c r="H780">
        <v>332</v>
      </c>
      <c r="I780">
        <v>0</v>
      </c>
      <c r="J780">
        <v>0</v>
      </c>
      <c r="K780">
        <v>0</v>
      </c>
      <c r="L780">
        <v>0</v>
      </c>
      <c r="M780" s="148" t="s">
        <v>83</v>
      </c>
      <c r="N780" s="148" t="s">
        <v>83</v>
      </c>
      <c r="O780" s="148" t="s">
        <v>83</v>
      </c>
      <c r="P780" s="148" t="s">
        <v>83</v>
      </c>
      <c r="Q780" s="148" t="s">
        <v>83</v>
      </c>
      <c r="R780" s="148" t="s">
        <v>1193</v>
      </c>
      <c r="S780" s="148" t="s">
        <v>83</v>
      </c>
      <c r="T780">
        <v>0</v>
      </c>
      <c r="U780" s="148" t="s">
        <v>83</v>
      </c>
      <c r="V780" s="148" t="s">
        <v>83</v>
      </c>
      <c r="W780" s="148" t="s">
        <v>83</v>
      </c>
      <c r="X780">
        <v>4</v>
      </c>
      <c r="Y780">
        <v>4</v>
      </c>
      <c r="Z780" s="148" t="s">
        <v>83</v>
      </c>
      <c r="AA780" s="148" t="s">
        <v>83</v>
      </c>
      <c r="AB780" s="148" t="s">
        <v>83</v>
      </c>
      <c r="AC780" s="148" t="s">
        <v>83</v>
      </c>
      <c r="AD780" s="148" t="s">
        <v>83</v>
      </c>
      <c r="AE780">
        <v>0</v>
      </c>
      <c r="AF780" s="148" t="s">
        <v>83</v>
      </c>
      <c r="AG780">
        <v>0</v>
      </c>
      <c r="AH780" s="148" t="s">
        <v>83</v>
      </c>
      <c r="AI780" s="148" t="s">
        <v>83</v>
      </c>
      <c r="AJ780" s="148" t="s">
        <v>83</v>
      </c>
      <c r="AK780" s="148" t="s">
        <v>83</v>
      </c>
      <c r="AL780" s="148" t="s">
        <v>83</v>
      </c>
      <c r="AM780" s="148" t="s">
        <v>83</v>
      </c>
      <c r="AN780" s="148" t="s">
        <v>83</v>
      </c>
      <c r="AO780" s="148" t="s">
        <v>83</v>
      </c>
      <c r="AP780" s="148" t="s">
        <v>83</v>
      </c>
      <c r="AQ780" s="148" t="s">
        <v>83</v>
      </c>
      <c r="AR780" s="148" t="s">
        <v>83</v>
      </c>
      <c r="AS780">
        <v>0</v>
      </c>
      <c r="AT780" s="148" t="s">
        <v>83</v>
      </c>
      <c r="AU780" s="148" t="s">
        <v>83</v>
      </c>
      <c r="AV780">
        <v>0</v>
      </c>
      <c r="AW780">
        <v>0</v>
      </c>
      <c r="AX780" s="148" t="s">
        <v>83</v>
      </c>
    </row>
    <row r="781" spans="1:50" x14ac:dyDescent="0.15">
      <c r="A781">
        <v>1</v>
      </c>
      <c r="B781">
        <v>24</v>
      </c>
      <c r="C781">
        <v>8</v>
      </c>
      <c r="D781">
        <v>3</v>
      </c>
      <c r="E781">
        <v>0</v>
      </c>
      <c r="F781" s="148" t="s">
        <v>83</v>
      </c>
      <c r="G781" s="148" t="s">
        <v>83</v>
      </c>
      <c r="H781">
        <v>132</v>
      </c>
      <c r="I781">
        <v>0</v>
      </c>
      <c r="J781">
        <v>0</v>
      </c>
      <c r="K781">
        <v>0</v>
      </c>
      <c r="L781">
        <v>0</v>
      </c>
      <c r="M781" s="148" t="s">
        <v>83</v>
      </c>
      <c r="N781" s="148" t="s">
        <v>83</v>
      </c>
      <c r="O781" s="148" t="s">
        <v>83</v>
      </c>
      <c r="P781" s="148" t="s">
        <v>83</v>
      </c>
      <c r="Q781" s="148" t="s">
        <v>83</v>
      </c>
      <c r="R781" s="148" t="s">
        <v>1194</v>
      </c>
      <c r="S781" s="148" t="s">
        <v>83</v>
      </c>
      <c r="T781">
        <v>0</v>
      </c>
      <c r="U781" s="148" t="s">
        <v>83</v>
      </c>
      <c r="V781" s="148" t="s">
        <v>83</v>
      </c>
      <c r="W781" s="148" t="s">
        <v>83</v>
      </c>
      <c r="X781">
        <v>5</v>
      </c>
      <c r="Y781">
        <v>5</v>
      </c>
      <c r="Z781" s="148" t="s">
        <v>83</v>
      </c>
      <c r="AA781" s="148" t="s">
        <v>83</v>
      </c>
      <c r="AB781" s="148" t="s">
        <v>83</v>
      </c>
      <c r="AC781" s="148" t="s">
        <v>83</v>
      </c>
      <c r="AD781" s="148" t="s">
        <v>83</v>
      </c>
      <c r="AE781">
        <v>0</v>
      </c>
      <c r="AF781" s="148" t="s">
        <v>83</v>
      </c>
      <c r="AG781">
        <v>0</v>
      </c>
      <c r="AH781" s="148" t="s">
        <v>83</v>
      </c>
      <c r="AI781" s="148" t="s">
        <v>83</v>
      </c>
      <c r="AJ781" s="148" t="s">
        <v>83</v>
      </c>
      <c r="AK781" s="148" t="s">
        <v>83</v>
      </c>
      <c r="AL781" s="148" t="s">
        <v>83</v>
      </c>
      <c r="AM781" s="148" t="s">
        <v>83</v>
      </c>
      <c r="AN781" s="148" t="s">
        <v>83</v>
      </c>
      <c r="AO781" s="148" t="s">
        <v>83</v>
      </c>
      <c r="AP781" s="148" t="s">
        <v>83</v>
      </c>
      <c r="AQ781" s="148" t="s">
        <v>83</v>
      </c>
      <c r="AR781" s="148" t="s">
        <v>83</v>
      </c>
      <c r="AS781">
        <v>0</v>
      </c>
      <c r="AT781" s="148" t="s">
        <v>83</v>
      </c>
      <c r="AU781" s="148" t="s">
        <v>83</v>
      </c>
      <c r="AV781">
        <v>0</v>
      </c>
      <c r="AW781">
        <v>0</v>
      </c>
      <c r="AX781" s="148" t="s">
        <v>83</v>
      </c>
    </row>
    <row r="782" spans="1:50" x14ac:dyDescent="0.15">
      <c r="A782">
        <v>1</v>
      </c>
      <c r="B782">
        <v>24</v>
      </c>
      <c r="C782">
        <v>8</v>
      </c>
      <c r="D782">
        <v>4</v>
      </c>
      <c r="E782">
        <v>0</v>
      </c>
      <c r="F782" s="148" t="s">
        <v>83</v>
      </c>
      <c r="G782" s="148" t="s">
        <v>83</v>
      </c>
      <c r="H782">
        <v>91</v>
      </c>
      <c r="I782">
        <v>0</v>
      </c>
      <c r="J782">
        <v>0</v>
      </c>
      <c r="K782">
        <v>0</v>
      </c>
      <c r="L782">
        <v>0</v>
      </c>
      <c r="M782" s="148" t="s">
        <v>83</v>
      </c>
      <c r="N782" s="148" t="s">
        <v>83</v>
      </c>
      <c r="O782" s="148" t="s">
        <v>83</v>
      </c>
      <c r="P782" s="148" t="s">
        <v>83</v>
      </c>
      <c r="Q782" s="148" t="s">
        <v>83</v>
      </c>
      <c r="R782" s="148" t="s">
        <v>1195</v>
      </c>
      <c r="S782" s="148" t="s">
        <v>83</v>
      </c>
      <c r="T782">
        <v>0</v>
      </c>
      <c r="U782" s="148" t="s">
        <v>83</v>
      </c>
      <c r="V782" s="148" t="s">
        <v>83</v>
      </c>
      <c r="W782" s="148" t="s">
        <v>83</v>
      </c>
      <c r="X782">
        <v>5</v>
      </c>
      <c r="Y782">
        <v>5</v>
      </c>
      <c r="Z782" s="148" t="s">
        <v>83</v>
      </c>
      <c r="AA782" s="148" t="s">
        <v>83</v>
      </c>
      <c r="AB782" s="148" t="s">
        <v>83</v>
      </c>
      <c r="AC782" s="148" t="s">
        <v>83</v>
      </c>
      <c r="AD782" s="148" t="s">
        <v>83</v>
      </c>
      <c r="AE782">
        <v>0</v>
      </c>
      <c r="AF782" s="148" t="s">
        <v>83</v>
      </c>
      <c r="AG782">
        <v>0</v>
      </c>
      <c r="AH782" s="148" t="s">
        <v>83</v>
      </c>
      <c r="AI782" s="148" t="s">
        <v>83</v>
      </c>
      <c r="AJ782" s="148" t="s">
        <v>83</v>
      </c>
      <c r="AK782" s="148" t="s">
        <v>83</v>
      </c>
      <c r="AL782" s="148" t="s">
        <v>83</v>
      </c>
      <c r="AM782" s="148" t="s">
        <v>83</v>
      </c>
      <c r="AN782" s="148" t="s">
        <v>83</v>
      </c>
      <c r="AO782" s="148" t="s">
        <v>83</v>
      </c>
      <c r="AP782" s="148" t="s">
        <v>83</v>
      </c>
      <c r="AQ782" s="148" t="s">
        <v>83</v>
      </c>
      <c r="AR782" s="148" t="s">
        <v>83</v>
      </c>
      <c r="AS782">
        <v>0</v>
      </c>
      <c r="AT782" s="148" t="s">
        <v>83</v>
      </c>
      <c r="AU782" s="148" t="s">
        <v>83</v>
      </c>
      <c r="AV782">
        <v>0</v>
      </c>
      <c r="AW782">
        <v>0</v>
      </c>
      <c r="AX782" s="148" t="s">
        <v>83</v>
      </c>
    </row>
    <row r="783" spans="1:50" x14ac:dyDescent="0.15">
      <c r="A783">
        <v>1</v>
      </c>
      <c r="B783">
        <v>24</v>
      </c>
      <c r="C783">
        <v>8</v>
      </c>
      <c r="D783">
        <v>5</v>
      </c>
      <c r="E783">
        <v>0</v>
      </c>
      <c r="F783" s="148" t="s">
        <v>83</v>
      </c>
      <c r="G783" s="148" t="s">
        <v>83</v>
      </c>
      <c r="H783">
        <v>157</v>
      </c>
      <c r="I783">
        <v>0</v>
      </c>
      <c r="J783">
        <v>0</v>
      </c>
      <c r="K783">
        <v>0</v>
      </c>
      <c r="L783">
        <v>0</v>
      </c>
      <c r="M783" s="148" t="s">
        <v>83</v>
      </c>
      <c r="N783" s="148" t="s">
        <v>83</v>
      </c>
      <c r="O783" s="148" t="s">
        <v>83</v>
      </c>
      <c r="P783" s="148" t="s">
        <v>83</v>
      </c>
      <c r="Q783" s="148" t="s">
        <v>83</v>
      </c>
      <c r="R783" s="148" t="s">
        <v>1196</v>
      </c>
      <c r="S783" s="148" t="s">
        <v>83</v>
      </c>
      <c r="T783">
        <v>0</v>
      </c>
      <c r="U783" s="148" t="s">
        <v>83</v>
      </c>
      <c r="V783" s="148" t="s">
        <v>83</v>
      </c>
      <c r="W783" s="148" t="s">
        <v>83</v>
      </c>
      <c r="X783">
        <v>5</v>
      </c>
      <c r="Y783">
        <v>5</v>
      </c>
      <c r="Z783" s="148" t="s">
        <v>83</v>
      </c>
      <c r="AA783" s="148" t="s">
        <v>83</v>
      </c>
      <c r="AB783" s="148" t="s">
        <v>83</v>
      </c>
      <c r="AC783" s="148" t="s">
        <v>83</v>
      </c>
      <c r="AD783" s="148" t="s">
        <v>83</v>
      </c>
      <c r="AE783">
        <v>0</v>
      </c>
      <c r="AF783" s="148" t="s">
        <v>83</v>
      </c>
      <c r="AG783">
        <v>0</v>
      </c>
      <c r="AH783" s="148" t="s">
        <v>83</v>
      </c>
      <c r="AI783" s="148" t="s">
        <v>83</v>
      </c>
      <c r="AJ783" s="148" t="s">
        <v>83</v>
      </c>
      <c r="AK783" s="148" t="s">
        <v>83</v>
      </c>
      <c r="AL783" s="148" t="s">
        <v>83</v>
      </c>
      <c r="AM783" s="148" t="s">
        <v>83</v>
      </c>
      <c r="AN783" s="148" t="s">
        <v>83</v>
      </c>
      <c r="AO783" s="148" t="s">
        <v>83</v>
      </c>
      <c r="AP783" s="148" t="s">
        <v>83</v>
      </c>
      <c r="AQ783" s="148" t="s">
        <v>83</v>
      </c>
      <c r="AR783" s="148" t="s">
        <v>83</v>
      </c>
      <c r="AS783">
        <v>0</v>
      </c>
      <c r="AT783" s="148" t="s">
        <v>83</v>
      </c>
      <c r="AU783" s="148" t="s">
        <v>83</v>
      </c>
      <c r="AV783">
        <v>0</v>
      </c>
      <c r="AW783">
        <v>0</v>
      </c>
      <c r="AX783" s="148" t="s">
        <v>83</v>
      </c>
    </row>
    <row r="784" spans="1:50" x14ac:dyDescent="0.15">
      <c r="A784">
        <v>1</v>
      </c>
      <c r="B784">
        <v>24</v>
      </c>
      <c r="C784">
        <v>8</v>
      </c>
      <c r="D784">
        <v>6</v>
      </c>
      <c r="E784">
        <v>0</v>
      </c>
      <c r="F784" s="148" t="s">
        <v>83</v>
      </c>
      <c r="G784" s="148" t="s">
        <v>83</v>
      </c>
      <c r="H784">
        <v>224</v>
      </c>
      <c r="I784">
        <v>0</v>
      </c>
      <c r="J784">
        <v>0</v>
      </c>
      <c r="K784">
        <v>0</v>
      </c>
      <c r="L784">
        <v>0</v>
      </c>
      <c r="M784" s="148" t="s">
        <v>83</v>
      </c>
      <c r="N784" s="148" t="s">
        <v>83</v>
      </c>
      <c r="O784" s="148" t="s">
        <v>83</v>
      </c>
      <c r="P784" s="148" t="s">
        <v>83</v>
      </c>
      <c r="Q784" s="148" t="s">
        <v>83</v>
      </c>
      <c r="R784" s="148" t="s">
        <v>1197</v>
      </c>
      <c r="S784" s="148" t="s">
        <v>83</v>
      </c>
      <c r="T784">
        <v>0</v>
      </c>
      <c r="U784" s="148" t="s">
        <v>83</v>
      </c>
      <c r="V784" s="148" t="s">
        <v>83</v>
      </c>
      <c r="W784" s="148" t="s">
        <v>83</v>
      </c>
      <c r="X784">
        <v>5</v>
      </c>
      <c r="Y784">
        <v>5</v>
      </c>
      <c r="Z784" s="148" t="s">
        <v>83</v>
      </c>
      <c r="AA784" s="148" t="s">
        <v>83</v>
      </c>
      <c r="AB784" s="148" t="s">
        <v>83</v>
      </c>
      <c r="AC784" s="148" t="s">
        <v>83</v>
      </c>
      <c r="AD784" s="148" t="s">
        <v>83</v>
      </c>
      <c r="AE784">
        <v>0</v>
      </c>
      <c r="AF784" s="148" t="s">
        <v>83</v>
      </c>
      <c r="AG784">
        <v>0</v>
      </c>
      <c r="AH784" s="148" t="s">
        <v>83</v>
      </c>
      <c r="AI784" s="148" t="s">
        <v>83</v>
      </c>
      <c r="AJ784" s="148" t="s">
        <v>83</v>
      </c>
      <c r="AK784" s="148" t="s">
        <v>83</v>
      </c>
      <c r="AL784" s="148" t="s">
        <v>83</v>
      </c>
      <c r="AM784" s="148" t="s">
        <v>83</v>
      </c>
      <c r="AN784" s="148" t="s">
        <v>83</v>
      </c>
      <c r="AO784" s="148" t="s">
        <v>83</v>
      </c>
      <c r="AP784" s="148" t="s">
        <v>83</v>
      </c>
      <c r="AQ784" s="148" t="s">
        <v>83</v>
      </c>
      <c r="AR784" s="148" t="s">
        <v>83</v>
      </c>
      <c r="AS784">
        <v>0</v>
      </c>
      <c r="AT784" s="148" t="s">
        <v>83</v>
      </c>
      <c r="AU784" s="148" t="s">
        <v>83</v>
      </c>
      <c r="AV784">
        <v>0</v>
      </c>
      <c r="AW784">
        <v>0</v>
      </c>
      <c r="AX784" s="148" t="s">
        <v>83</v>
      </c>
    </row>
    <row r="785" spans="1:50" x14ac:dyDescent="0.15">
      <c r="A785">
        <v>1</v>
      </c>
      <c r="B785">
        <v>24</v>
      </c>
      <c r="C785">
        <v>8</v>
      </c>
      <c r="D785">
        <v>7</v>
      </c>
      <c r="E785">
        <v>0</v>
      </c>
      <c r="F785" s="148" t="s">
        <v>83</v>
      </c>
      <c r="G785" s="148" t="s">
        <v>83</v>
      </c>
      <c r="H785">
        <v>5</v>
      </c>
      <c r="I785">
        <v>0</v>
      </c>
      <c r="J785">
        <v>0</v>
      </c>
      <c r="K785">
        <v>0</v>
      </c>
      <c r="L785">
        <v>0</v>
      </c>
      <c r="M785" s="148" t="s">
        <v>83</v>
      </c>
      <c r="N785" s="148" t="s">
        <v>83</v>
      </c>
      <c r="O785" s="148" t="s">
        <v>83</v>
      </c>
      <c r="P785" s="148" t="s">
        <v>83</v>
      </c>
      <c r="Q785" s="148" t="s">
        <v>83</v>
      </c>
      <c r="R785" s="148" t="s">
        <v>1198</v>
      </c>
      <c r="S785" s="148" t="s">
        <v>83</v>
      </c>
      <c r="T785">
        <v>0</v>
      </c>
      <c r="U785" s="148" t="s">
        <v>83</v>
      </c>
      <c r="V785" s="148" t="s">
        <v>83</v>
      </c>
      <c r="W785" s="148" t="s">
        <v>83</v>
      </c>
      <c r="X785">
        <v>4</v>
      </c>
      <c r="Y785">
        <v>4</v>
      </c>
      <c r="Z785" s="148" t="s">
        <v>83</v>
      </c>
      <c r="AA785" s="148" t="s">
        <v>83</v>
      </c>
      <c r="AB785" s="148" t="s">
        <v>83</v>
      </c>
      <c r="AC785" s="148" t="s">
        <v>83</v>
      </c>
      <c r="AD785" s="148" t="s">
        <v>83</v>
      </c>
      <c r="AE785">
        <v>0</v>
      </c>
      <c r="AF785" s="148" t="s">
        <v>83</v>
      </c>
      <c r="AG785">
        <v>0</v>
      </c>
      <c r="AH785" s="148" t="s">
        <v>83</v>
      </c>
      <c r="AI785" s="148" t="s">
        <v>83</v>
      </c>
      <c r="AJ785" s="148" t="s">
        <v>83</v>
      </c>
      <c r="AK785" s="148" t="s">
        <v>83</v>
      </c>
      <c r="AL785" s="148" t="s">
        <v>83</v>
      </c>
      <c r="AM785" s="148" t="s">
        <v>83</v>
      </c>
      <c r="AN785" s="148" t="s">
        <v>83</v>
      </c>
      <c r="AO785" s="148" t="s">
        <v>83</v>
      </c>
      <c r="AP785" s="148" t="s">
        <v>83</v>
      </c>
      <c r="AQ785" s="148" t="s">
        <v>83</v>
      </c>
      <c r="AR785" s="148" t="s">
        <v>83</v>
      </c>
      <c r="AS785">
        <v>0</v>
      </c>
      <c r="AT785" s="148" t="s">
        <v>83</v>
      </c>
      <c r="AU785" s="148" t="s">
        <v>83</v>
      </c>
      <c r="AV785">
        <v>0</v>
      </c>
      <c r="AW785">
        <v>0</v>
      </c>
      <c r="AX785" s="148" t="s">
        <v>83</v>
      </c>
    </row>
    <row r="786" spans="1:50" x14ac:dyDescent="0.15">
      <c r="A786">
        <v>1</v>
      </c>
      <c r="B786">
        <v>24</v>
      </c>
      <c r="C786">
        <v>9</v>
      </c>
      <c r="D786">
        <v>1</v>
      </c>
      <c r="E786">
        <v>0</v>
      </c>
      <c r="F786" s="148" t="s">
        <v>83</v>
      </c>
      <c r="G786" s="148" t="s">
        <v>83</v>
      </c>
      <c r="H786">
        <v>351</v>
      </c>
      <c r="I786">
        <v>0</v>
      </c>
      <c r="J786">
        <v>0</v>
      </c>
      <c r="K786">
        <v>0</v>
      </c>
      <c r="L786">
        <v>0</v>
      </c>
      <c r="M786" s="148" t="s">
        <v>83</v>
      </c>
      <c r="N786" s="148" t="s">
        <v>83</v>
      </c>
      <c r="O786" s="148" t="s">
        <v>83</v>
      </c>
      <c r="P786" s="148" t="s">
        <v>83</v>
      </c>
      <c r="Q786" s="148" t="s">
        <v>83</v>
      </c>
      <c r="R786" s="148" t="s">
        <v>1199</v>
      </c>
      <c r="S786" s="148" t="s">
        <v>83</v>
      </c>
      <c r="T786">
        <v>0</v>
      </c>
      <c r="U786" s="148" t="s">
        <v>83</v>
      </c>
      <c r="V786" s="148" t="s">
        <v>83</v>
      </c>
      <c r="W786" s="148" t="s">
        <v>83</v>
      </c>
      <c r="X786">
        <v>5</v>
      </c>
      <c r="Y786">
        <v>5</v>
      </c>
      <c r="Z786" s="148" t="s">
        <v>83</v>
      </c>
      <c r="AA786" s="148" t="s">
        <v>83</v>
      </c>
      <c r="AB786" s="148" t="s">
        <v>83</v>
      </c>
      <c r="AC786" s="148" t="s">
        <v>83</v>
      </c>
      <c r="AD786" s="148" t="s">
        <v>83</v>
      </c>
      <c r="AE786">
        <v>0</v>
      </c>
      <c r="AF786" s="148" t="s">
        <v>83</v>
      </c>
      <c r="AG786">
        <v>0</v>
      </c>
      <c r="AH786" s="148" t="s">
        <v>83</v>
      </c>
      <c r="AI786" s="148" t="s">
        <v>83</v>
      </c>
      <c r="AJ786" s="148" t="s">
        <v>83</v>
      </c>
      <c r="AK786" s="148" t="s">
        <v>83</v>
      </c>
      <c r="AL786" s="148" t="s">
        <v>83</v>
      </c>
      <c r="AM786" s="148" t="s">
        <v>83</v>
      </c>
      <c r="AN786" s="148" t="s">
        <v>83</v>
      </c>
      <c r="AO786" s="148" t="s">
        <v>83</v>
      </c>
      <c r="AP786" s="148" t="s">
        <v>83</v>
      </c>
      <c r="AQ786" s="148" t="s">
        <v>83</v>
      </c>
      <c r="AR786" s="148" t="s">
        <v>83</v>
      </c>
      <c r="AS786">
        <v>0</v>
      </c>
      <c r="AT786" s="148" t="s">
        <v>83</v>
      </c>
      <c r="AU786" s="148" t="s">
        <v>83</v>
      </c>
      <c r="AV786">
        <v>0</v>
      </c>
      <c r="AW786">
        <v>0</v>
      </c>
      <c r="AX786" s="148" t="s">
        <v>83</v>
      </c>
    </row>
    <row r="787" spans="1:50" x14ac:dyDescent="0.15">
      <c r="A787">
        <v>1</v>
      </c>
      <c r="B787">
        <v>24</v>
      </c>
      <c r="C787">
        <v>9</v>
      </c>
      <c r="D787">
        <v>2</v>
      </c>
      <c r="E787">
        <v>0</v>
      </c>
      <c r="F787" s="148" t="s">
        <v>83</v>
      </c>
      <c r="G787" s="148" t="s">
        <v>83</v>
      </c>
      <c r="H787">
        <v>242</v>
      </c>
      <c r="I787">
        <v>0</v>
      </c>
      <c r="J787">
        <v>0</v>
      </c>
      <c r="K787">
        <v>0</v>
      </c>
      <c r="L787">
        <v>0</v>
      </c>
      <c r="M787" s="148" t="s">
        <v>83</v>
      </c>
      <c r="N787" s="148" t="s">
        <v>83</v>
      </c>
      <c r="O787" s="148" t="s">
        <v>83</v>
      </c>
      <c r="P787" s="148" t="s">
        <v>83</v>
      </c>
      <c r="Q787" s="148" t="s">
        <v>83</v>
      </c>
      <c r="R787" s="148" t="s">
        <v>1200</v>
      </c>
      <c r="S787" s="148" t="s">
        <v>83</v>
      </c>
      <c r="T787">
        <v>0</v>
      </c>
      <c r="U787" s="148" t="s">
        <v>83</v>
      </c>
      <c r="V787" s="148" t="s">
        <v>83</v>
      </c>
      <c r="W787" s="148" t="s">
        <v>83</v>
      </c>
      <c r="X787">
        <v>6</v>
      </c>
      <c r="Y787">
        <v>6</v>
      </c>
      <c r="Z787" s="148" t="s">
        <v>83</v>
      </c>
      <c r="AA787" s="148" t="s">
        <v>83</v>
      </c>
      <c r="AB787" s="148" t="s">
        <v>83</v>
      </c>
      <c r="AC787" s="148" t="s">
        <v>83</v>
      </c>
      <c r="AD787" s="148" t="s">
        <v>83</v>
      </c>
      <c r="AE787">
        <v>0</v>
      </c>
      <c r="AF787" s="148" t="s">
        <v>83</v>
      </c>
      <c r="AG787">
        <v>0</v>
      </c>
      <c r="AH787" s="148" t="s">
        <v>83</v>
      </c>
      <c r="AI787" s="148" t="s">
        <v>83</v>
      </c>
      <c r="AJ787" s="148" t="s">
        <v>83</v>
      </c>
      <c r="AK787" s="148" t="s">
        <v>83</v>
      </c>
      <c r="AL787" s="148" t="s">
        <v>83</v>
      </c>
      <c r="AM787" s="148" t="s">
        <v>83</v>
      </c>
      <c r="AN787" s="148" t="s">
        <v>83</v>
      </c>
      <c r="AO787" s="148" t="s">
        <v>83</v>
      </c>
      <c r="AP787" s="148" t="s">
        <v>83</v>
      </c>
      <c r="AQ787" s="148" t="s">
        <v>83</v>
      </c>
      <c r="AR787" s="148" t="s">
        <v>83</v>
      </c>
      <c r="AS787">
        <v>0</v>
      </c>
      <c r="AT787" s="148" t="s">
        <v>83</v>
      </c>
      <c r="AU787" s="148" t="s">
        <v>83</v>
      </c>
      <c r="AV787">
        <v>0</v>
      </c>
      <c r="AW787">
        <v>0</v>
      </c>
      <c r="AX787" s="148" t="s">
        <v>83</v>
      </c>
    </row>
    <row r="788" spans="1:50" x14ac:dyDescent="0.15">
      <c r="A788">
        <v>1</v>
      </c>
      <c r="B788">
        <v>24</v>
      </c>
      <c r="C788">
        <v>9</v>
      </c>
      <c r="D788">
        <v>3</v>
      </c>
      <c r="E788">
        <v>0</v>
      </c>
      <c r="F788" s="148" t="s">
        <v>83</v>
      </c>
      <c r="G788" s="148" t="s">
        <v>83</v>
      </c>
      <c r="H788">
        <v>163</v>
      </c>
      <c r="I788">
        <v>0</v>
      </c>
      <c r="J788">
        <v>0</v>
      </c>
      <c r="K788">
        <v>0</v>
      </c>
      <c r="L788">
        <v>0</v>
      </c>
      <c r="M788" s="148" t="s">
        <v>83</v>
      </c>
      <c r="N788" s="148" t="s">
        <v>83</v>
      </c>
      <c r="O788" s="148" t="s">
        <v>83</v>
      </c>
      <c r="P788" s="148" t="s">
        <v>83</v>
      </c>
      <c r="Q788" s="148" t="s">
        <v>83</v>
      </c>
      <c r="R788" s="148" t="s">
        <v>1201</v>
      </c>
      <c r="S788" s="148" t="s">
        <v>83</v>
      </c>
      <c r="T788">
        <v>0</v>
      </c>
      <c r="U788" s="148" t="s">
        <v>83</v>
      </c>
      <c r="V788" s="148" t="s">
        <v>83</v>
      </c>
      <c r="W788" s="148" t="s">
        <v>83</v>
      </c>
      <c r="X788">
        <v>8</v>
      </c>
      <c r="Y788">
        <v>8</v>
      </c>
      <c r="Z788" s="148" t="s">
        <v>83</v>
      </c>
      <c r="AA788" s="148" t="s">
        <v>83</v>
      </c>
      <c r="AB788" s="148" t="s">
        <v>83</v>
      </c>
      <c r="AC788" s="148" t="s">
        <v>83</v>
      </c>
      <c r="AD788" s="148" t="s">
        <v>83</v>
      </c>
      <c r="AE788">
        <v>0</v>
      </c>
      <c r="AF788" s="148" t="s">
        <v>83</v>
      </c>
      <c r="AG788">
        <v>0</v>
      </c>
      <c r="AH788" s="148" t="s">
        <v>83</v>
      </c>
      <c r="AI788" s="148" t="s">
        <v>83</v>
      </c>
      <c r="AJ788" s="148" t="s">
        <v>83</v>
      </c>
      <c r="AK788" s="148" t="s">
        <v>83</v>
      </c>
      <c r="AL788" s="148" t="s">
        <v>83</v>
      </c>
      <c r="AM788" s="148" t="s">
        <v>83</v>
      </c>
      <c r="AN788" s="148" t="s">
        <v>83</v>
      </c>
      <c r="AO788" s="148" t="s">
        <v>83</v>
      </c>
      <c r="AP788" s="148" t="s">
        <v>83</v>
      </c>
      <c r="AQ788" s="148" t="s">
        <v>83</v>
      </c>
      <c r="AR788" s="148" t="s">
        <v>83</v>
      </c>
      <c r="AS788">
        <v>0</v>
      </c>
      <c r="AT788" s="148" t="s">
        <v>83</v>
      </c>
      <c r="AU788" s="148" t="s">
        <v>83</v>
      </c>
      <c r="AV788">
        <v>0</v>
      </c>
      <c r="AW788">
        <v>0</v>
      </c>
      <c r="AX788" s="148" t="s">
        <v>83</v>
      </c>
    </row>
    <row r="789" spans="1:50" x14ac:dyDescent="0.15">
      <c r="A789">
        <v>1</v>
      </c>
      <c r="B789">
        <v>24</v>
      </c>
      <c r="C789">
        <v>9</v>
      </c>
      <c r="D789">
        <v>4</v>
      </c>
      <c r="E789">
        <v>0</v>
      </c>
      <c r="F789" s="148" t="s">
        <v>83</v>
      </c>
      <c r="G789" s="148" t="s">
        <v>83</v>
      </c>
      <c r="H789">
        <v>131</v>
      </c>
      <c r="I789">
        <v>0</v>
      </c>
      <c r="J789">
        <v>0</v>
      </c>
      <c r="K789">
        <v>0</v>
      </c>
      <c r="L789">
        <v>0</v>
      </c>
      <c r="M789" s="148" t="s">
        <v>83</v>
      </c>
      <c r="N789" s="148" t="s">
        <v>83</v>
      </c>
      <c r="O789" s="148" t="s">
        <v>83</v>
      </c>
      <c r="P789" s="148" t="s">
        <v>83</v>
      </c>
      <c r="Q789" s="148" t="s">
        <v>83</v>
      </c>
      <c r="R789" s="148" t="s">
        <v>1202</v>
      </c>
      <c r="S789" s="148" t="s">
        <v>83</v>
      </c>
      <c r="T789">
        <v>0</v>
      </c>
      <c r="U789" s="148" t="s">
        <v>83</v>
      </c>
      <c r="V789" s="148" t="s">
        <v>83</v>
      </c>
      <c r="W789" s="148" t="s">
        <v>83</v>
      </c>
      <c r="X789">
        <v>5</v>
      </c>
      <c r="Y789">
        <v>5</v>
      </c>
      <c r="Z789" s="148" t="s">
        <v>83</v>
      </c>
      <c r="AA789" s="148" t="s">
        <v>83</v>
      </c>
      <c r="AB789" s="148" t="s">
        <v>83</v>
      </c>
      <c r="AC789" s="148" t="s">
        <v>83</v>
      </c>
      <c r="AD789" s="148" t="s">
        <v>83</v>
      </c>
      <c r="AE789">
        <v>0</v>
      </c>
      <c r="AF789" s="148" t="s">
        <v>83</v>
      </c>
      <c r="AG789">
        <v>0</v>
      </c>
      <c r="AH789" s="148" t="s">
        <v>83</v>
      </c>
      <c r="AI789" s="148" t="s">
        <v>83</v>
      </c>
      <c r="AJ789" s="148" t="s">
        <v>83</v>
      </c>
      <c r="AK789" s="148" t="s">
        <v>83</v>
      </c>
      <c r="AL789" s="148" t="s">
        <v>83</v>
      </c>
      <c r="AM789" s="148" t="s">
        <v>83</v>
      </c>
      <c r="AN789" s="148" t="s">
        <v>83</v>
      </c>
      <c r="AO789" s="148" t="s">
        <v>83</v>
      </c>
      <c r="AP789" s="148" t="s">
        <v>83</v>
      </c>
      <c r="AQ789" s="148" t="s">
        <v>83</v>
      </c>
      <c r="AR789" s="148" t="s">
        <v>83</v>
      </c>
      <c r="AS789">
        <v>0</v>
      </c>
      <c r="AT789" s="148" t="s">
        <v>83</v>
      </c>
      <c r="AU789" s="148" t="s">
        <v>83</v>
      </c>
      <c r="AV789">
        <v>0</v>
      </c>
      <c r="AW789">
        <v>0</v>
      </c>
      <c r="AX789" s="148" t="s">
        <v>83</v>
      </c>
    </row>
    <row r="790" spans="1:50" x14ac:dyDescent="0.15">
      <c r="A790">
        <v>1</v>
      </c>
      <c r="B790">
        <v>24</v>
      </c>
      <c r="C790">
        <v>9</v>
      </c>
      <c r="D790">
        <v>5</v>
      </c>
      <c r="E790">
        <v>0</v>
      </c>
      <c r="F790" s="148" t="s">
        <v>83</v>
      </c>
      <c r="G790" s="148" t="s">
        <v>83</v>
      </c>
      <c r="H790">
        <v>68</v>
      </c>
      <c r="I790">
        <v>0</v>
      </c>
      <c r="J790">
        <v>0</v>
      </c>
      <c r="K790">
        <v>0</v>
      </c>
      <c r="L790">
        <v>0</v>
      </c>
      <c r="M790" s="148" t="s">
        <v>83</v>
      </c>
      <c r="N790" s="148" t="s">
        <v>83</v>
      </c>
      <c r="O790" s="148" t="s">
        <v>83</v>
      </c>
      <c r="P790" s="148" t="s">
        <v>83</v>
      </c>
      <c r="Q790" s="148" t="s">
        <v>83</v>
      </c>
      <c r="R790" s="148" t="s">
        <v>1203</v>
      </c>
      <c r="S790" s="148" t="s">
        <v>83</v>
      </c>
      <c r="T790">
        <v>0</v>
      </c>
      <c r="U790" s="148" t="s">
        <v>83</v>
      </c>
      <c r="V790" s="148" t="s">
        <v>83</v>
      </c>
      <c r="W790" s="148" t="s">
        <v>83</v>
      </c>
      <c r="X790">
        <v>5</v>
      </c>
      <c r="Y790">
        <v>5</v>
      </c>
      <c r="Z790" s="148" t="s">
        <v>83</v>
      </c>
      <c r="AA790" s="148" t="s">
        <v>83</v>
      </c>
      <c r="AB790" s="148" t="s">
        <v>83</v>
      </c>
      <c r="AC790" s="148" t="s">
        <v>83</v>
      </c>
      <c r="AD790" s="148" t="s">
        <v>83</v>
      </c>
      <c r="AE790">
        <v>0</v>
      </c>
      <c r="AF790" s="148" t="s">
        <v>83</v>
      </c>
      <c r="AG790">
        <v>0</v>
      </c>
      <c r="AH790" s="148" t="s">
        <v>83</v>
      </c>
      <c r="AI790" s="148" t="s">
        <v>83</v>
      </c>
      <c r="AJ790" s="148" t="s">
        <v>83</v>
      </c>
      <c r="AK790" s="148" t="s">
        <v>83</v>
      </c>
      <c r="AL790" s="148" t="s">
        <v>83</v>
      </c>
      <c r="AM790" s="148" t="s">
        <v>83</v>
      </c>
      <c r="AN790" s="148" t="s">
        <v>83</v>
      </c>
      <c r="AO790" s="148" t="s">
        <v>83</v>
      </c>
      <c r="AP790" s="148" t="s">
        <v>83</v>
      </c>
      <c r="AQ790" s="148" t="s">
        <v>83</v>
      </c>
      <c r="AR790" s="148" t="s">
        <v>83</v>
      </c>
      <c r="AS790">
        <v>0</v>
      </c>
      <c r="AT790" s="148" t="s">
        <v>83</v>
      </c>
      <c r="AU790" s="148" t="s">
        <v>83</v>
      </c>
      <c r="AV790">
        <v>0</v>
      </c>
      <c r="AW790">
        <v>0</v>
      </c>
      <c r="AX790" s="148" t="s">
        <v>83</v>
      </c>
    </row>
    <row r="791" spans="1:50" x14ac:dyDescent="0.15">
      <c r="A791">
        <v>1</v>
      </c>
      <c r="B791">
        <v>24</v>
      </c>
      <c r="C791">
        <v>9</v>
      </c>
      <c r="D791">
        <v>6</v>
      </c>
      <c r="E791">
        <v>0</v>
      </c>
      <c r="F791" s="148" t="s">
        <v>83</v>
      </c>
      <c r="G791" s="148" t="s">
        <v>83</v>
      </c>
      <c r="H791">
        <v>194</v>
      </c>
      <c r="I791">
        <v>0</v>
      </c>
      <c r="J791">
        <v>0</v>
      </c>
      <c r="K791">
        <v>0</v>
      </c>
      <c r="L791">
        <v>0</v>
      </c>
      <c r="M791" s="148" t="s">
        <v>83</v>
      </c>
      <c r="N791" s="148" t="s">
        <v>83</v>
      </c>
      <c r="O791" s="148" t="s">
        <v>83</v>
      </c>
      <c r="P791" s="148" t="s">
        <v>83</v>
      </c>
      <c r="Q791" s="148" t="s">
        <v>83</v>
      </c>
      <c r="R791" s="148" t="s">
        <v>1204</v>
      </c>
      <c r="S791" s="148" t="s">
        <v>83</v>
      </c>
      <c r="T791">
        <v>0</v>
      </c>
      <c r="U791" s="148" t="s">
        <v>83</v>
      </c>
      <c r="V791" s="148" t="s">
        <v>83</v>
      </c>
      <c r="W791" s="148" t="s">
        <v>83</v>
      </c>
      <c r="X791">
        <v>6</v>
      </c>
      <c r="Y791">
        <v>6</v>
      </c>
      <c r="Z791" s="148" t="s">
        <v>83</v>
      </c>
      <c r="AA791" s="148" t="s">
        <v>83</v>
      </c>
      <c r="AB791" s="148" t="s">
        <v>83</v>
      </c>
      <c r="AC791" s="148" t="s">
        <v>83</v>
      </c>
      <c r="AD791" s="148" t="s">
        <v>83</v>
      </c>
      <c r="AE791">
        <v>0</v>
      </c>
      <c r="AF791" s="148" t="s">
        <v>83</v>
      </c>
      <c r="AG791">
        <v>0</v>
      </c>
      <c r="AH791" s="148" t="s">
        <v>83</v>
      </c>
      <c r="AI791" s="148" t="s">
        <v>83</v>
      </c>
      <c r="AJ791" s="148" t="s">
        <v>83</v>
      </c>
      <c r="AK791" s="148" t="s">
        <v>83</v>
      </c>
      <c r="AL791" s="148" t="s">
        <v>83</v>
      </c>
      <c r="AM791" s="148" t="s">
        <v>83</v>
      </c>
      <c r="AN791" s="148" t="s">
        <v>83</v>
      </c>
      <c r="AO791" s="148" t="s">
        <v>83</v>
      </c>
      <c r="AP791" s="148" t="s">
        <v>83</v>
      </c>
      <c r="AQ791" s="148" t="s">
        <v>83</v>
      </c>
      <c r="AR791" s="148" t="s">
        <v>83</v>
      </c>
      <c r="AS791">
        <v>0</v>
      </c>
      <c r="AT791" s="148" t="s">
        <v>83</v>
      </c>
      <c r="AU791" s="148" t="s">
        <v>83</v>
      </c>
      <c r="AV791">
        <v>0</v>
      </c>
      <c r="AW791">
        <v>0</v>
      </c>
      <c r="AX791" s="148" t="s">
        <v>83</v>
      </c>
    </row>
    <row r="792" spans="1:50" x14ac:dyDescent="0.15">
      <c r="A792">
        <v>1</v>
      </c>
      <c r="B792">
        <v>24</v>
      </c>
      <c r="C792">
        <v>9</v>
      </c>
      <c r="D792">
        <v>7</v>
      </c>
      <c r="E792">
        <v>0</v>
      </c>
      <c r="F792" s="148" t="s">
        <v>83</v>
      </c>
      <c r="G792" s="148" t="s">
        <v>83</v>
      </c>
      <c r="H792">
        <v>244</v>
      </c>
      <c r="I792">
        <v>0</v>
      </c>
      <c r="J792">
        <v>0</v>
      </c>
      <c r="K792">
        <v>0</v>
      </c>
      <c r="L792">
        <v>0</v>
      </c>
      <c r="M792" s="148" t="s">
        <v>83</v>
      </c>
      <c r="N792" s="148" t="s">
        <v>83</v>
      </c>
      <c r="O792" s="148" t="s">
        <v>83</v>
      </c>
      <c r="P792" s="148" t="s">
        <v>83</v>
      </c>
      <c r="Q792" s="148" t="s">
        <v>83</v>
      </c>
      <c r="R792" s="148" t="s">
        <v>1205</v>
      </c>
      <c r="S792" s="148" t="s">
        <v>83</v>
      </c>
      <c r="T792">
        <v>0</v>
      </c>
      <c r="U792" s="148" t="s">
        <v>83</v>
      </c>
      <c r="V792" s="148" t="s">
        <v>83</v>
      </c>
      <c r="W792" s="148" t="s">
        <v>83</v>
      </c>
      <c r="X792">
        <v>5</v>
      </c>
      <c r="Y792">
        <v>5</v>
      </c>
      <c r="Z792" s="148" t="s">
        <v>83</v>
      </c>
      <c r="AA792" s="148" t="s">
        <v>83</v>
      </c>
      <c r="AB792" s="148" t="s">
        <v>83</v>
      </c>
      <c r="AC792" s="148" t="s">
        <v>83</v>
      </c>
      <c r="AD792" s="148" t="s">
        <v>83</v>
      </c>
      <c r="AE792">
        <v>0</v>
      </c>
      <c r="AF792" s="148" t="s">
        <v>83</v>
      </c>
      <c r="AG792">
        <v>0</v>
      </c>
      <c r="AH792" s="148" t="s">
        <v>83</v>
      </c>
      <c r="AI792" s="148" t="s">
        <v>83</v>
      </c>
      <c r="AJ792" s="148" t="s">
        <v>83</v>
      </c>
      <c r="AK792" s="148" t="s">
        <v>83</v>
      </c>
      <c r="AL792" s="148" t="s">
        <v>83</v>
      </c>
      <c r="AM792" s="148" t="s">
        <v>83</v>
      </c>
      <c r="AN792" s="148" t="s">
        <v>83</v>
      </c>
      <c r="AO792" s="148" t="s">
        <v>83</v>
      </c>
      <c r="AP792" s="148" t="s">
        <v>83</v>
      </c>
      <c r="AQ792" s="148" t="s">
        <v>83</v>
      </c>
      <c r="AR792" s="148" t="s">
        <v>83</v>
      </c>
      <c r="AS792">
        <v>0</v>
      </c>
      <c r="AT792" s="148" t="s">
        <v>83</v>
      </c>
      <c r="AU792" s="148" t="s">
        <v>83</v>
      </c>
      <c r="AV792">
        <v>0</v>
      </c>
      <c r="AW792">
        <v>0</v>
      </c>
      <c r="AX792" s="148" t="s">
        <v>83</v>
      </c>
    </row>
    <row r="793" spans="1:50" x14ac:dyDescent="0.15">
      <c r="A793">
        <v>1</v>
      </c>
      <c r="B793">
        <v>24</v>
      </c>
      <c r="C793">
        <v>10</v>
      </c>
      <c r="D793">
        <v>1</v>
      </c>
      <c r="E793">
        <v>0</v>
      </c>
      <c r="F793" s="148" t="s">
        <v>83</v>
      </c>
      <c r="G793" s="148" t="s">
        <v>83</v>
      </c>
      <c r="H793">
        <v>134</v>
      </c>
      <c r="I793">
        <v>0</v>
      </c>
      <c r="J793">
        <v>0</v>
      </c>
      <c r="K793">
        <v>0</v>
      </c>
      <c r="L793">
        <v>0</v>
      </c>
      <c r="M793" s="148" t="s">
        <v>83</v>
      </c>
      <c r="N793" s="148" t="s">
        <v>83</v>
      </c>
      <c r="O793" s="148" t="s">
        <v>83</v>
      </c>
      <c r="P793" s="148" t="s">
        <v>83</v>
      </c>
      <c r="Q793" s="148" t="s">
        <v>83</v>
      </c>
      <c r="R793" s="148" t="s">
        <v>1206</v>
      </c>
      <c r="S793" s="148" t="s">
        <v>83</v>
      </c>
      <c r="T793">
        <v>0</v>
      </c>
      <c r="U793" s="148" t="s">
        <v>83</v>
      </c>
      <c r="V793" s="148" t="s">
        <v>83</v>
      </c>
      <c r="W793" s="148" t="s">
        <v>83</v>
      </c>
      <c r="X793">
        <v>4</v>
      </c>
      <c r="Y793">
        <v>4</v>
      </c>
      <c r="Z793" s="148" t="s">
        <v>83</v>
      </c>
      <c r="AA793" s="148" t="s">
        <v>83</v>
      </c>
      <c r="AB793" s="148" t="s">
        <v>83</v>
      </c>
      <c r="AC793" s="148" t="s">
        <v>83</v>
      </c>
      <c r="AD793" s="148" t="s">
        <v>83</v>
      </c>
      <c r="AE793">
        <v>0</v>
      </c>
      <c r="AF793" s="148" t="s">
        <v>83</v>
      </c>
      <c r="AG793">
        <v>0</v>
      </c>
      <c r="AH793" s="148" t="s">
        <v>83</v>
      </c>
      <c r="AI793" s="148" t="s">
        <v>83</v>
      </c>
      <c r="AJ793" s="148" t="s">
        <v>83</v>
      </c>
      <c r="AK793" s="148" t="s">
        <v>83</v>
      </c>
      <c r="AL793" s="148" t="s">
        <v>83</v>
      </c>
      <c r="AM793" s="148" t="s">
        <v>83</v>
      </c>
      <c r="AN793" s="148" t="s">
        <v>83</v>
      </c>
      <c r="AO793" s="148" t="s">
        <v>83</v>
      </c>
      <c r="AP793" s="148" t="s">
        <v>83</v>
      </c>
      <c r="AQ793" s="148" t="s">
        <v>83</v>
      </c>
      <c r="AR793" s="148" t="s">
        <v>83</v>
      </c>
      <c r="AS793">
        <v>0</v>
      </c>
      <c r="AT793" s="148" t="s">
        <v>83</v>
      </c>
      <c r="AU793" s="148" t="s">
        <v>83</v>
      </c>
      <c r="AV793">
        <v>0</v>
      </c>
      <c r="AW793">
        <v>0</v>
      </c>
      <c r="AX793" s="148" t="s">
        <v>83</v>
      </c>
    </row>
    <row r="794" spans="1:50" x14ac:dyDescent="0.15">
      <c r="A794">
        <v>1</v>
      </c>
      <c r="B794">
        <v>24</v>
      </c>
      <c r="C794">
        <v>10</v>
      </c>
      <c r="D794">
        <v>2</v>
      </c>
      <c r="E794">
        <v>0</v>
      </c>
      <c r="F794" s="148" t="s">
        <v>83</v>
      </c>
      <c r="G794" s="148" t="s">
        <v>83</v>
      </c>
      <c r="H794">
        <v>193</v>
      </c>
      <c r="I794">
        <v>0</v>
      </c>
      <c r="J794">
        <v>0</v>
      </c>
      <c r="K794">
        <v>0</v>
      </c>
      <c r="L794">
        <v>0</v>
      </c>
      <c r="M794" s="148" t="s">
        <v>83</v>
      </c>
      <c r="N794" s="148" t="s">
        <v>83</v>
      </c>
      <c r="O794" s="148" t="s">
        <v>83</v>
      </c>
      <c r="P794" s="148" t="s">
        <v>83</v>
      </c>
      <c r="Q794" s="148" t="s">
        <v>83</v>
      </c>
      <c r="R794" s="148" t="s">
        <v>1207</v>
      </c>
      <c r="S794" s="148" t="s">
        <v>83</v>
      </c>
      <c r="T794">
        <v>0</v>
      </c>
      <c r="U794" s="148" t="s">
        <v>83</v>
      </c>
      <c r="V794" s="148" t="s">
        <v>83</v>
      </c>
      <c r="W794" s="148" t="s">
        <v>83</v>
      </c>
      <c r="X794">
        <v>6</v>
      </c>
      <c r="Y794">
        <v>6</v>
      </c>
      <c r="Z794" s="148" t="s">
        <v>83</v>
      </c>
      <c r="AA794" s="148" t="s">
        <v>83</v>
      </c>
      <c r="AB794" s="148" t="s">
        <v>83</v>
      </c>
      <c r="AC794" s="148" t="s">
        <v>83</v>
      </c>
      <c r="AD794" s="148" t="s">
        <v>83</v>
      </c>
      <c r="AE794">
        <v>0</v>
      </c>
      <c r="AF794" s="148" t="s">
        <v>83</v>
      </c>
      <c r="AG794">
        <v>0</v>
      </c>
      <c r="AH794" s="148" t="s">
        <v>83</v>
      </c>
      <c r="AI794" s="148" t="s">
        <v>83</v>
      </c>
      <c r="AJ794" s="148" t="s">
        <v>83</v>
      </c>
      <c r="AK794" s="148" t="s">
        <v>83</v>
      </c>
      <c r="AL794" s="148" t="s">
        <v>83</v>
      </c>
      <c r="AM794" s="148" t="s">
        <v>83</v>
      </c>
      <c r="AN794" s="148" t="s">
        <v>83</v>
      </c>
      <c r="AO794" s="148" t="s">
        <v>83</v>
      </c>
      <c r="AP794" s="148" t="s">
        <v>83</v>
      </c>
      <c r="AQ794" s="148" t="s">
        <v>83</v>
      </c>
      <c r="AR794" s="148" t="s">
        <v>83</v>
      </c>
      <c r="AS794">
        <v>0</v>
      </c>
      <c r="AT794" s="148" t="s">
        <v>83</v>
      </c>
      <c r="AU794" s="148" t="s">
        <v>83</v>
      </c>
      <c r="AV794">
        <v>0</v>
      </c>
      <c r="AW794">
        <v>0</v>
      </c>
      <c r="AX794" s="148" t="s">
        <v>83</v>
      </c>
    </row>
    <row r="795" spans="1:50" x14ac:dyDescent="0.15">
      <c r="A795">
        <v>1</v>
      </c>
      <c r="B795">
        <v>24</v>
      </c>
      <c r="C795">
        <v>10</v>
      </c>
      <c r="D795">
        <v>3</v>
      </c>
      <c r="E795">
        <v>0</v>
      </c>
      <c r="F795" s="148" t="s">
        <v>83</v>
      </c>
      <c r="G795" s="148" t="s">
        <v>83</v>
      </c>
      <c r="H795">
        <v>153</v>
      </c>
      <c r="I795">
        <v>0</v>
      </c>
      <c r="J795">
        <v>0</v>
      </c>
      <c r="K795">
        <v>0</v>
      </c>
      <c r="L795">
        <v>0</v>
      </c>
      <c r="M795" s="148" t="s">
        <v>83</v>
      </c>
      <c r="N795" s="148" t="s">
        <v>83</v>
      </c>
      <c r="O795" s="148" t="s">
        <v>83</v>
      </c>
      <c r="P795" s="148" t="s">
        <v>83</v>
      </c>
      <c r="Q795" s="148" t="s">
        <v>83</v>
      </c>
      <c r="R795" s="148" t="s">
        <v>537</v>
      </c>
      <c r="S795" s="148" t="s">
        <v>83</v>
      </c>
      <c r="T795">
        <v>0</v>
      </c>
      <c r="U795" s="148" t="s">
        <v>83</v>
      </c>
      <c r="V795" s="148" t="s">
        <v>83</v>
      </c>
      <c r="W795" s="148" t="s">
        <v>83</v>
      </c>
      <c r="X795">
        <v>6</v>
      </c>
      <c r="Y795">
        <v>6</v>
      </c>
      <c r="Z795" s="148" t="s">
        <v>83</v>
      </c>
      <c r="AA795" s="148" t="s">
        <v>83</v>
      </c>
      <c r="AB795" s="148" t="s">
        <v>83</v>
      </c>
      <c r="AC795" s="148" t="s">
        <v>83</v>
      </c>
      <c r="AD795" s="148" t="s">
        <v>83</v>
      </c>
      <c r="AE795">
        <v>0</v>
      </c>
      <c r="AF795" s="148" t="s">
        <v>83</v>
      </c>
      <c r="AG795">
        <v>0</v>
      </c>
      <c r="AH795" s="148" t="s">
        <v>83</v>
      </c>
      <c r="AI795" s="148" t="s">
        <v>83</v>
      </c>
      <c r="AJ795" s="148" t="s">
        <v>83</v>
      </c>
      <c r="AK795" s="148" t="s">
        <v>83</v>
      </c>
      <c r="AL795" s="148" t="s">
        <v>83</v>
      </c>
      <c r="AM795" s="148" t="s">
        <v>83</v>
      </c>
      <c r="AN795" s="148" t="s">
        <v>83</v>
      </c>
      <c r="AO795" s="148" t="s">
        <v>83</v>
      </c>
      <c r="AP795" s="148" t="s">
        <v>83</v>
      </c>
      <c r="AQ795" s="148" t="s">
        <v>83</v>
      </c>
      <c r="AR795" s="148" t="s">
        <v>83</v>
      </c>
      <c r="AS795">
        <v>0</v>
      </c>
      <c r="AT795" s="148" t="s">
        <v>83</v>
      </c>
      <c r="AU795" s="148" t="s">
        <v>83</v>
      </c>
      <c r="AV795">
        <v>0</v>
      </c>
      <c r="AW795">
        <v>0</v>
      </c>
      <c r="AX795" s="148" t="s">
        <v>83</v>
      </c>
    </row>
    <row r="796" spans="1:50" x14ac:dyDescent="0.15">
      <c r="A796">
        <v>1</v>
      </c>
      <c r="B796">
        <v>24</v>
      </c>
      <c r="C796">
        <v>10</v>
      </c>
      <c r="D796">
        <v>4</v>
      </c>
      <c r="E796">
        <v>0</v>
      </c>
      <c r="F796" s="148" t="s">
        <v>83</v>
      </c>
      <c r="G796" s="148" t="s">
        <v>83</v>
      </c>
      <c r="H796">
        <v>88</v>
      </c>
      <c r="I796">
        <v>0</v>
      </c>
      <c r="J796">
        <v>0</v>
      </c>
      <c r="K796">
        <v>0</v>
      </c>
      <c r="L796">
        <v>0</v>
      </c>
      <c r="M796" s="148" t="s">
        <v>83</v>
      </c>
      <c r="N796" s="148" t="s">
        <v>83</v>
      </c>
      <c r="O796" s="148" t="s">
        <v>83</v>
      </c>
      <c r="P796" s="148" t="s">
        <v>83</v>
      </c>
      <c r="Q796" s="148" t="s">
        <v>83</v>
      </c>
      <c r="R796" s="148" t="s">
        <v>1208</v>
      </c>
      <c r="S796" s="148" t="s">
        <v>83</v>
      </c>
      <c r="T796">
        <v>0</v>
      </c>
      <c r="U796" s="148" t="s">
        <v>83</v>
      </c>
      <c r="V796" s="148" t="s">
        <v>83</v>
      </c>
      <c r="W796" s="148" t="s">
        <v>83</v>
      </c>
      <c r="X796">
        <v>5</v>
      </c>
      <c r="Y796">
        <v>5</v>
      </c>
      <c r="Z796" s="148" t="s">
        <v>83</v>
      </c>
      <c r="AA796" s="148" t="s">
        <v>83</v>
      </c>
      <c r="AB796" s="148" t="s">
        <v>83</v>
      </c>
      <c r="AC796" s="148" t="s">
        <v>83</v>
      </c>
      <c r="AD796" s="148" t="s">
        <v>83</v>
      </c>
      <c r="AE796">
        <v>0</v>
      </c>
      <c r="AF796" s="148" t="s">
        <v>83</v>
      </c>
      <c r="AG796">
        <v>0</v>
      </c>
      <c r="AH796" s="148" t="s">
        <v>83</v>
      </c>
      <c r="AI796" s="148" t="s">
        <v>83</v>
      </c>
      <c r="AJ796" s="148" t="s">
        <v>83</v>
      </c>
      <c r="AK796" s="148" t="s">
        <v>83</v>
      </c>
      <c r="AL796" s="148" t="s">
        <v>83</v>
      </c>
      <c r="AM796" s="148" t="s">
        <v>83</v>
      </c>
      <c r="AN796" s="148" t="s">
        <v>83</v>
      </c>
      <c r="AO796" s="148" t="s">
        <v>83</v>
      </c>
      <c r="AP796" s="148" t="s">
        <v>83</v>
      </c>
      <c r="AQ796" s="148" t="s">
        <v>83</v>
      </c>
      <c r="AR796" s="148" t="s">
        <v>83</v>
      </c>
      <c r="AS796">
        <v>0</v>
      </c>
      <c r="AT796" s="148" t="s">
        <v>83</v>
      </c>
      <c r="AU796" s="148" t="s">
        <v>83</v>
      </c>
      <c r="AV796">
        <v>0</v>
      </c>
      <c r="AW796">
        <v>0</v>
      </c>
      <c r="AX796" s="148" t="s">
        <v>83</v>
      </c>
    </row>
    <row r="797" spans="1:50" x14ac:dyDescent="0.15">
      <c r="A797">
        <v>1</v>
      </c>
      <c r="B797">
        <v>24</v>
      </c>
      <c r="C797">
        <v>10</v>
      </c>
      <c r="D797">
        <v>5</v>
      </c>
      <c r="E797">
        <v>0</v>
      </c>
      <c r="F797" s="148" t="s">
        <v>83</v>
      </c>
      <c r="G797" s="148" t="s">
        <v>83</v>
      </c>
      <c r="H797">
        <v>32</v>
      </c>
      <c r="I797">
        <v>0</v>
      </c>
      <c r="J797">
        <v>0</v>
      </c>
      <c r="K797">
        <v>0</v>
      </c>
      <c r="L797">
        <v>0</v>
      </c>
      <c r="M797" s="148" t="s">
        <v>83</v>
      </c>
      <c r="N797" s="148" t="s">
        <v>83</v>
      </c>
      <c r="O797" s="148" t="s">
        <v>83</v>
      </c>
      <c r="P797" s="148" t="s">
        <v>83</v>
      </c>
      <c r="Q797" s="148" t="s">
        <v>83</v>
      </c>
      <c r="R797" s="148" t="s">
        <v>1209</v>
      </c>
      <c r="S797" s="148" t="s">
        <v>83</v>
      </c>
      <c r="T797">
        <v>0</v>
      </c>
      <c r="U797" s="148" t="s">
        <v>83</v>
      </c>
      <c r="V797" s="148" t="s">
        <v>83</v>
      </c>
      <c r="W797" s="148" t="s">
        <v>83</v>
      </c>
      <c r="X797">
        <v>5</v>
      </c>
      <c r="Y797">
        <v>5</v>
      </c>
      <c r="Z797" s="148" t="s">
        <v>83</v>
      </c>
      <c r="AA797" s="148" t="s">
        <v>83</v>
      </c>
      <c r="AB797" s="148" t="s">
        <v>83</v>
      </c>
      <c r="AC797" s="148" t="s">
        <v>83</v>
      </c>
      <c r="AD797" s="148" t="s">
        <v>83</v>
      </c>
      <c r="AE797">
        <v>0</v>
      </c>
      <c r="AF797" s="148" t="s">
        <v>83</v>
      </c>
      <c r="AG797">
        <v>0</v>
      </c>
      <c r="AH797" s="148" t="s">
        <v>83</v>
      </c>
      <c r="AI797" s="148" t="s">
        <v>83</v>
      </c>
      <c r="AJ797" s="148" t="s">
        <v>83</v>
      </c>
      <c r="AK797" s="148" t="s">
        <v>83</v>
      </c>
      <c r="AL797" s="148" t="s">
        <v>83</v>
      </c>
      <c r="AM797" s="148" t="s">
        <v>83</v>
      </c>
      <c r="AN797" s="148" t="s">
        <v>83</v>
      </c>
      <c r="AO797" s="148" t="s">
        <v>83</v>
      </c>
      <c r="AP797" s="148" t="s">
        <v>83</v>
      </c>
      <c r="AQ797" s="148" t="s">
        <v>83</v>
      </c>
      <c r="AR797" s="148" t="s">
        <v>83</v>
      </c>
      <c r="AS797">
        <v>0</v>
      </c>
      <c r="AT797" s="148" t="s">
        <v>83</v>
      </c>
      <c r="AU797" s="148" t="s">
        <v>83</v>
      </c>
      <c r="AV797">
        <v>0</v>
      </c>
      <c r="AW797">
        <v>0</v>
      </c>
      <c r="AX797" s="148" t="s">
        <v>83</v>
      </c>
    </row>
    <row r="798" spans="1:50" x14ac:dyDescent="0.15">
      <c r="A798">
        <v>1</v>
      </c>
      <c r="B798">
        <v>24</v>
      </c>
      <c r="C798">
        <v>10</v>
      </c>
      <c r="D798">
        <v>6</v>
      </c>
      <c r="E798">
        <v>0</v>
      </c>
      <c r="F798" s="148" t="s">
        <v>83</v>
      </c>
      <c r="G798" s="148" t="s">
        <v>83</v>
      </c>
      <c r="H798">
        <v>195</v>
      </c>
      <c r="I798">
        <v>0</v>
      </c>
      <c r="J798">
        <v>0</v>
      </c>
      <c r="K798">
        <v>0</v>
      </c>
      <c r="L798">
        <v>0</v>
      </c>
      <c r="M798" s="148" t="s">
        <v>83</v>
      </c>
      <c r="N798" s="148" t="s">
        <v>83</v>
      </c>
      <c r="O798" s="148" t="s">
        <v>83</v>
      </c>
      <c r="P798" s="148" t="s">
        <v>83</v>
      </c>
      <c r="Q798" s="148" t="s">
        <v>83</v>
      </c>
      <c r="R798" s="148" t="s">
        <v>1210</v>
      </c>
      <c r="S798" s="148" t="s">
        <v>83</v>
      </c>
      <c r="T798">
        <v>0</v>
      </c>
      <c r="U798" s="148" t="s">
        <v>83</v>
      </c>
      <c r="V798" s="148" t="s">
        <v>83</v>
      </c>
      <c r="W798" s="148" t="s">
        <v>83</v>
      </c>
      <c r="X798">
        <v>6</v>
      </c>
      <c r="Y798">
        <v>6</v>
      </c>
      <c r="Z798" s="148" t="s">
        <v>83</v>
      </c>
      <c r="AA798" s="148" t="s">
        <v>83</v>
      </c>
      <c r="AB798" s="148" t="s">
        <v>83</v>
      </c>
      <c r="AC798" s="148" t="s">
        <v>83</v>
      </c>
      <c r="AD798" s="148" t="s">
        <v>83</v>
      </c>
      <c r="AE798">
        <v>0</v>
      </c>
      <c r="AF798" s="148" t="s">
        <v>83</v>
      </c>
      <c r="AG798">
        <v>0</v>
      </c>
      <c r="AH798" s="148" t="s">
        <v>83</v>
      </c>
      <c r="AI798" s="148" t="s">
        <v>83</v>
      </c>
      <c r="AJ798" s="148" t="s">
        <v>83</v>
      </c>
      <c r="AK798" s="148" t="s">
        <v>83</v>
      </c>
      <c r="AL798" s="148" t="s">
        <v>83</v>
      </c>
      <c r="AM798" s="148" t="s">
        <v>83</v>
      </c>
      <c r="AN798" s="148" t="s">
        <v>83</v>
      </c>
      <c r="AO798" s="148" t="s">
        <v>83</v>
      </c>
      <c r="AP798" s="148" t="s">
        <v>83</v>
      </c>
      <c r="AQ798" s="148" t="s">
        <v>83</v>
      </c>
      <c r="AR798" s="148" t="s">
        <v>83</v>
      </c>
      <c r="AS798">
        <v>0</v>
      </c>
      <c r="AT798" s="148" t="s">
        <v>83</v>
      </c>
      <c r="AU798" s="148" t="s">
        <v>83</v>
      </c>
      <c r="AV798">
        <v>0</v>
      </c>
      <c r="AW798">
        <v>0</v>
      </c>
      <c r="AX798" s="148" t="s">
        <v>83</v>
      </c>
    </row>
    <row r="799" spans="1:50" x14ac:dyDescent="0.15">
      <c r="A799">
        <v>1</v>
      </c>
      <c r="B799">
        <v>24</v>
      </c>
      <c r="C799">
        <v>10</v>
      </c>
      <c r="D799">
        <v>7</v>
      </c>
      <c r="E799">
        <v>0</v>
      </c>
      <c r="F799" s="148" t="s">
        <v>83</v>
      </c>
      <c r="G799" s="148" t="s">
        <v>83</v>
      </c>
      <c r="H799">
        <v>52</v>
      </c>
      <c r="I799">
        <v>0</v>
      </c>
      <c r="J799">
        <v>0</v>
      </c>
      <c r="K799">
        <v>0</v>
      </c>
      <c r="L799">
        <v>0</v>
      </c>
      <c r="M799" s="148" t="s">
        <v>83</v>
      </c>
      <c r="N799" s="148" t="s">
        <v>83</v>
      </c>
      <c r="O799" s="148" t="s">
        <v>83</v>
      </c>
      <c r="P799" s="148" t="s">
        <v>83</v>
      </c>
      <c r="Q799" s="148" t="s">
        <v>83</v>
      </c>
      <c r="R799" s="148" t="s">
        <v>1211</v>
      </c>
      <c r="S799" s="148" t="s">
        <v>83</v>
      </c>
      <c r="T799">
        <v>0</v>
      </c>
      <c r="U799" s="148" t="s">
        <v>83</v>
      </c>
      <c r="V799" s="148" t="s">
        <v>83</v>
      </c>
      <c r="W799" s="148" t="s">
        <v>83</v>
      </c>
      <c r="X799">
        <v>5</v>
      </c>
      <c r="Y799">
        <v>5</v>
      </c>
      <c r="Z799" s="148" t="s">
        <v>83</v>
      </c>
      <c r="AA799" s="148" t="s">
        <v>83</v>
      </c>
      <c r="AB799" s="148" t="s">
        <v>83</v>
      </c>
      <c r="AC799" s="148" t="s">
        <v>83</v>
      </c>
      <c r="AD799" s="148" t="s">
        <v>83</v>
      </c>
      <c r="AE799">
        <v>0</v>
      </c>
      <c r="AF799" s="148" t="s">
        <v>83</v>
      </c>
      <c r="AG799">
        <v>0</v>
      </c>
      <c r="AH799" s="148" t="s">
        <v>83</v>
      </c>
      <c r="AI799" s="148" t="s">
        <v>83</v>
      </c>
      <c r="AJ799" s="148" t="s">
        <v>83</v>
      </c>
      <c r="AK799" s="148" t="s">
        <v>83</v>
      </c>
      <c r="AL799" s="148" t="s">
        <v>83</v>
      </c>
      <c r="AM799" s="148" t="s">
        <v>83</v>
      </c>
      <c r="AN799" s="148" t="s">
        <v>83</v>
      </c>
      <c r="AO799" s="148" t="s">
        <v>83</v>
      </c>
      <c r="AP799" s="148" t="s">
        <v>83</v>
      </c>
      <c r="AQ799" s="148" t="s">
        <v>83</v>
      </c>
      <c r="AR799" s="148" t="s">
        <v>83</v>
      </c>
      <c r="AS799">
        <v>0</v>
      </c>
      <c r="AT799" s="148" t="s">
        <v>83</v>
      </c>
      <c r="AU799" s="148" t="s">
        <v>83</v>
      </c>
      <c r="AV799">
        <v>0</v>
      </c>
      <c r="AW799">
        <v>0</v>
      </c>
      <c r="AX799" s="148" t="s">
        <v>83</v>
      </c>
    </row>
    <row r="800" spans="1:50" x14ac:dyDescent="0.15">
      <c r="A800">
        <v>1</v>
      </c>
      <c r="B800">
        <v>25</v>
      </c>
      <c r="C800">
        <v>1</v>
      </c>
      <c r="D800">
        <v>1</v>
      </c>
      <c r="E800">
        <v>0</v>
      </c>
      <c r="F800" s="148" t="s">
        <v>83</v>
      </c>
      <c r="G800" s="148" t="s">
        <v>83</v>
      </c>
      <c r="H800">
        <v>0</v>
      </c>
      <c r="I800">
        <v>0</v>
      </c>
      <c r="J800">
        <v>0</v>
      </c>
      <c r="K800">
        <v>0</v>
      </c>
      <c r="L800">
        <v>0</v>
      </c>
      <c r="M800" s="148" t="s">
        <v>83</v>
      </c>
      <c r="N800" s="148" t="s">
        <v>83</v>
      </c>
      <c r="O800" s="148" t="s">
        <v>83</v>
      </c>
      <c r="P800" s="148" t="s">
        <v>83</v>
      </c>
      <c r="Q800" s="148" t="s">
        <v>83</v>
      </c>
      <c r="R800" s="148" t="s">
        <v>83</v>
      </c>
      <c r="S800" s="148" t="s">
        <v>83</v>
      </c>
      <c r="T800">
        <v>0</v>
      </c>
      <c r="U800" s="148" t="s">
        <v>83</v>
      </c>
      <c r="V800" s="148" t="s">
        <v>83</v>
      </c>
      <c r="W800" s="148" t="s">
        <v>83</v>
      </c>
      <c r="X800">
        <v>0</v>
      </c>
      <c r="Y800">
        <v>0</v>
      </c>
      <c r="Z800" s="148" t="s">
        <v>83</v>
      </c>
      <c r="AA800" s="148" t="s">
        <v>83</v>
      </c>
      <c r="AB800" s="148" t="s">
        <v>83</v>
      </c>
      <c r="AC800" s="148" t="s">
        <v>83</v>
      </c>
      <c r="AD800" s="148" t="s">
        <v>83</v>
      </c>
      <c r="AE800">
        <v>0</v>
      </c>
      <c r="AF800" s="148" t="s">
        <v>83</v>
      </c>
      <c r="AG800">
        <v>0</v>
      </c>
      <c r="AH800" s="148" t="s">
        <v>83</v>
      </c>
      <c r="AI800" s="148" t="s">
        <v>83</v>
      </c>
      <c r="AJ800" s="148" t="s">
        <v>83</v>
      </c>
      <c r="AK800" s="148" t="s">
        <v>83</v>
      </c>
      <c r="AL800" s="148" t="s">
        <v>83</v>
      </c>
      <c r="AM800" s="148" t="s">
        <v>83</v>
      </c>
      <c r="AN800" s="148" t="s">
        <v>83</v>
      </c>
      <c r="AO800" s="148" t="s">
        <v>83</v>
      </c>
      <c r="AP800" s="148" t="s">
        <v>83</v>
      </c>
      <c r="AQ800" s="148" t="s">
        <v>83</v>
      </c>
      <c r="AR800" s="148" t="s">
        <v>83</v>
      </c>
      <c r="AS800">
        <v>0</v>
      </c>
      <c r="AT800" s="148" t="s">
        <v>83</v>
      </c>
      <c r="AU800" s="148" t="s">
        <v>83</v>
      </c>
      <c r="AV800">
        <v>0</v>
      </c>
      <c r="AW800">
        <v>0</v>
      </c>
      <c r="AX800" s="148" t="s">
        <v>83</v>
      </c>
    </row>
    <row r="801" spans="1:50" x14ac:dyDescent="0.15">
      <c r="A801">
        <v>1</v>
      </c>
      <c r="B801">
        <v>25</v>
      </c>
      <c r="C801">
        <v>1</v>
      </c>
      <c r="D801">
        <v>2</v>
      </c>
      <c r="E801">
        <v>0</v>
      </c>
      <c r="F801" s="148" t="s">
        <v>83</v>
      </c>
      <c r="G801" s="148" t="s">
        <v>83</v>
      </c>
      <c r="H801">
        <v>0</v>
      </c>
      <c r="I801">
        <v>0</v>
      </c>
      <c r="J801">
        <v>0</v>
      </c>
      <c r="K801">
        <v>0</v>
      </c>
      <c r="L801">
        <v>0</v>
      </c>
      <c r="M801" s="148" t="s">
        <v>83</v>
      </c>
      <c r="N801" s="148" t="s">
        <v>83</v>
      </c>
      <c r="O801" s="148" t="s">
        <v>83</v>
      </c>
      <c r="P801" s="148" t="s">
        <v>83</v>
      </c>
      <c r="Q801" s="148" t="s">
        <v>83</v>
      </c>
      <c r="R801" s="148" t="s">
        <v>83</v>
      </c>
      <c r="S801" s="148" t="s">
        <v>83</v>
      </c>
      <c r="T801">
        <v>0</v>
      </c>
      <c r="U801" s="148" t="s">
        <v>83</v>
      </c>
      <c r="V801" s="148" t="s">
        <v>83</v>
      </c>
      <c r="W801" s="148" t="s">
        <v>83</v>
      </c>
      <c r="X801">
        <v>0</v>
      </c>
      <c r="Y801">
        <v>0</v>
      </c>
      <c r="Z801" s="148" t="s">
        <v>83</v>
      </c>
      <c r="AA801" s="148" t="s">
        <v>83</v>
      </c>
      <c r="AB801" s="148" t="s">
        <v>83</v>
      </c>
      <c r="AC801" s="148" t="s">
        <v>83</v>
      </c>
      <c r="AD801" s="148" t="s">
        <v>83</v>
      </c>
      <c r="AE801">
        <v>0</v>
      </c>
      <c r="AF801" s="148" t="s">
        <v>83</v>
      </c>
      <c r="AG801">
        <v>0</v>
      </c>
      <c r="AH801" s="148" t="s">
        <v>83</v>
      </c>
      <c r="AI801" s="148" t="s">
        <v>83</v>
      </c>
      <c r="AJ801" s="148" t="s">
        <v>83</v>
      </c>
      <c r="AK801" s="148" t="s">
        <v>83</v>
      </c>
      <c r="AL801" s="148" t="s">
        <v>83</v>
      </c>
      <c r="AM801" s="148" t="s">
        <v>83</v>
      </c>
      <c r="AN801" s="148" t="s">
        <v>83</v>
      </c>
      <c r="AO801" s="148" t="s">
        <v>83</v>
      </c>
      <c r="AP801" s="148" t="s">
        <v>83</v>
      </c>
      <c r="AQ801" s="148" t="s">
        <v>83</v>
      </c>
      <c r="AR801" s="148" t="s">
        <v>83</v>
      </c>
      <c r="AS801">
        <v>0</v>
      </c>
      <c r="AT801" s="148" t="s">
        <v>83</v>
      </c>
      <c r="AU801" s="148" t="s">
        <v>83</v>
      </c>
      <c r="AV801">
        <v>0</v>
      </c>
      <c r="AW801">
        <v>0</v>
      </c>
      <c r="AX801" s="148" t="s">
        <v>83</v>
      </c>
    </row>
    <row r="802" spans="1:50" x14ac:dyDescent="0.15">
      <c r="A802">
        <v>1</v>
      </c>
      <c r="B802">
        <v>25</v>
      </c>
      <c r="C802">
        <v>1</v>
      </c>
      <c r="D802">
        <v>3</v>
      </c>
      <c r="E802">
        <v>0</v>
      </c>
      <c r="F802" s="148" t="s">
        <v>83</v>
      </c>
      <c r="G802" s="148" t="s">
        <v>83</v>
      </c>
      <c r="H802">
        <v>239</v>
      </c>
      <c r="I802">
        <v>0</v>
      </c>
      <c r="J802">
        <v>0</v>
      </c>
      <c r="K802">
        <v>0</v>
      </c>
      <c r="L802">
        <v>0</v>
      </c>
      <c r="M802" s="148" t="s">
        <v>83</v>
      </c>
      <c r="N802" s="148" t="s">
        <v>83</v>
      </c>
      <c r="O802" s="148" t="s">
        <v>83</v>
      </c>
      <c r="P802" s="148" t="s">
        <v>83</v>
      </c>
      <c r="Q802" s="148" t="s">
        <v>83</v>
      </c>
      <c r="R802" s="148" t="s">
        <v>1212</v>
      </c>
      <c r="S802" s="148" t="s">
        <v>83</v>
      </c>
      <c r="T802">
        <v>0</v>
      </c>
      <c r="U802" s="148" t="s">
        <v>83</v>
      </c>
      <c r="V802" s="148" t="s">
        <v>83</v>
      </c>
      <c r="W802" s="148" t="s">
        <v>83</v>
      </c>
      <c r="X802">
        <v>2</v>
      </c>
      <c r="Y802">
        <v>2</v>
      </c>
      <c r="Z802" s="148" t="s">
        <v>83</v>
      </c>
      <c r="AA802" s="148" t="s">
        <v>83</v>
      </c>
      <c r="AB802" s="148" t="s">
        <v>83</v>
      </c>
      <c r="AC802" s="148" t="s">
        <v>83</v>
      </c>
      <c r="AD802" s="148" t="s">
        <v>83</v>
      </c>
      <c r="AE802">
        <v>0</v>
      </c>
      <c r="AF802" s="148" t="s">
        <v>83</v>
      </c>
      <c r="AG802">
        <v>0</v>
      </c>
      <c r="AH802" s="148" t="s">
        <v>83</v>
      </c>
      <c r="AI802" s="148" t="s">
        <v>83</v>
      </c>
      <c r="AJ802" s="148" t="s">
        <v>83</v>
      </c>
      <c r="AK802" s="148" t="s">
        <v>83</v>
      </c>
      <c r="AL802" s="148" t="s">
        <v>83</v>
      </c>
      <c r="AM802" s="148" t="s">
        <v>83</v>
      </c>
      <c r="AN802" s="148" t="s">
        <v>83</v>
      </c>
      <c r="AO802" s="148" t="s">
        <v>83</v>
      </c>
      <c r="AP802" s="148" t="s">
        <v>83</v>
      </c>
      <c r="AQ802" s="148" t="s">
        <v>83</v>
      </c>
      <c r="AR802" s="148" t="s">
        <v>83</v>
      </c>
      <c r="AS802">
        <v>0</v>
      </c>
      <c r="AT802" s="148" t="s">
        <v>83</v>
      </c>
      <c r="AU802" s="148" t="s">
        <v>83</v>
      </c>
      <c r="AV802">
        <v>0</v>
      </c>
      <c r="AW802">
        <v>0</v>
      </c>
      <c r="AX802" s="148" t="s">
        <v>83</v>
      </c>
    </row>
    <row r="803" spans="1:50" x14ac:dyDescent="0.15">
      <c r="A803">
        <v>1</v>
      </c>
      <c r="B803">
        <v>25</v>
      </c>
      <c r="C803">
        <v>1</v>
      </c>
      <c r="D803">
        <v>4</v>
      </c>
      <c r="E803">
        <v>0</v>
      </c>
      <c r="F803" s="148" t="s">
        <v>83</v>
      </c>
      <c r="G803" s="148" t="s">
        <v>83</v>
      </c>
      <c r="H803">
        <v>31</v>
      </c>
      <c r="I803">
        <v>0</v>
      </c>
      <c r="J803">
        <v>0</v>
      </c>
      <c r="K803">
        <v>0</v>
      </c>
      <c r="L803">
        <v>0</v>
      </c>
      <c r="M803" s="148" t="s">
        <v>83</v>
      </c>
      <c r="N803" s="148" t="s">
        <v>83</v>
      </c>
      <c r="O803" s="148" t="s">
        <v>83</v>
      </c>
      <c r="P803" s="148" t="s">
        <v>83</v>
      </c>
      <c r="Q803" s="148" t="s">
        <v>83</v>
      </c>
      <c r="R803" s="148" t="s">
        <v>1213</v>
      </c>
      <c r="S803" s="148" t="s">
        <v>83</v>
      </c>
      <c r="T803">
        <v>0</v>
      </c>
      <c r="U803" s="148" t="s">
        <v>83</v>
      </c>
      <c r="V803" s="148" t="s">
        <v>83</v>
      </c>
      <c r="W803" s="148" t="s">
        <v>83</v>
      </c>
      <c r="X803">
        <v>1</v>
      </c>
      <c r="Y803">
        <v>1</v>
      </c>
      <c r="Z803" s="148" t="s">
        <v>83</v>
      </c>
      <c r="AA803" s="148" t="s">
        <v>83</v>
      </c>
      <c r="AB803" s="148" t="s">
        <v>83</v>
      </c>
      <c r="AC803" s="148" t="s">
        <v>83</v>
      </c>
      <c r="AD803" s="148" t="s">
        <v>83</v>
      </c>
      <c r="AE803">
        <v>0</v>
      </c>
      <c r="AF803" s="148" t="s">
        <v>83</v>
      </c>
      <c r="AG803">
        <v>0</v>
      </c>
      <c r="AH803" s="148" t="s">
        <v>83</v>
      </c>
      <c r="AI803" s="148" t="s">
        <v>83</v>
      </c>
      <c r="AJ803" s="148" t="s">
        <v>83</v>
      </c>
      <c r="AK803" s="148" t="s">
        <v>83</v>
      </c>
      <c r="AL803" s="148" t="s">
        <v>83</v>
      </c>
      <c r="AM803" s="148" t="s">
        <v>83</v>
      </c>
      <c r="AN803" s="148" t="s">
        <v>83</v>
      </c>
      <c r="AO803" s="148" t="s">
        <v>83</v>
      </c>
      <c r="AP803" s="148" t="s">
        <v>83</v>
      </c>
      <c r="AQ803" s="148" t="s">
        <v>83</v>
      </c>
      <c r="AR803" s="148" t="s">
        <v>83</v>
      </c>
      <c r="AS803">
        <v>0</v>
      </c>
      <c r="AT803" s="148" t="s">
        <v>83</v>
      </c>
      <c r="AU803" s="148" t="s">
        <v>83</v>
      </c>
      <c r="AV803">
        <v>0</v>
      </c>
      <c r="AW803">
        <v>0</v>
      </c>
      <c r="AX803" s="148" t="s">
        <v>83</v>
      </c>
    </row>
    <row r="804" spans="1:50" x14ac:dyDescent="0.15">
      <c r="A804">
        <v>1</v>
      </c>
      <c r="B804">
        <v>25</v>
      </c>
      <c r="C804">
        <v>1</v>
      </c>
      <c r="D804">
        <v>5</v>
      </c>
      <c r="E804">
        <v>0</v>
      </c>
      <c r="F804" s="148" t="s">
        <v>83</v>
      </c>
      <c r="G804" s="148" t="s">
        <v>83</v>
      </c>
      <c r="H804">
        <v>46</v>
      </c>
      <c r="I804">
        <v>0</v>
      </c>
      <c r="J804">
        <v>0</v>
      </c>
      <c r="K804">
        <v>0</v>
      </c>
      <c r="L804">
        <v>0</v>
      </c>
      <c r="M804" s="148" t="s">
        <v>83</v>
      </c>
      <c r="N804" s="148" t="s">
        <v>83</v>
      </c>
      <c r="O804" s="148" t="s">
        <v>83</v>
      </c>
      <c r="P804" s="148" t="s">
        <v>83</v>
      </c>
      <c r="Q804" s="148" t="s">
        <v>83</v>
      </c>
      <c r="R804" s="148" t="s">
        <v>1214</v>
      </c>
      <c r="S804" s="148" t="s">
        <v>83</v>
      </c>
      <c r="T804">
        <v>0</v>
      </c>
      <c r="U804" s="148" t="s">
        <v>83</v>
      </c>
      <c r="V804" s="148" t="s">
        <v>83</v>
      </c>
      <c r="W804" s="148" t="s">
        <v>83</v>
      </c>
      <c r="X804">
        <v>2</v>
      </c>
      <c r="Y804">
        <v>2</v>
      </c>
      <c r="Z804" s="148" t="s">
        <v>83</v>
      </c>
      <c r="AA804" s="148" t="s">
        <v>83</v>
      </c>
      <c r="AB804" s="148" t="s">
        <v>83</v>
      </c>
      <c r="AC804" s="148" t="s">
        <v>83</v>
      </c>
      <c r="AD804" s="148" t="s">
        <v>83</v>
      </c>
      <c r="AE804">
        <v>0</v>
      </c>
      <c r="AF804" s="148" t="s">
        <v>83</v>
      </c>
      <c r="AG804">
        <v>0</v>
      </c>
      <c r="AH804" s="148" t="s">
        <v>83</v>
      </c>
      <c r="AI804" s="148" t="s">
        <v>83</v>
      </c>
      <c r="AJ804" s="148" t="s">
        <v>83</v>
      </c>
      <c r="AK804" s="148" t="s">
        <v>83</v>
      </c>
      <c r="AL804" s="148" t="s">
        <v>83</v>
      </c>
      <c r="AM804" s="148" t="s">
        <v>83</v>
      </c>
      <c r="AN804" s="148" t="s">
        <v>83</v>
      </c>
      <c r="AO804" s="148" t="s">
        <v>83</v>
      </c>
      <c r="AP804" s="148" t="s">
        <v>83</v>
      </c>
      <c r="AQ804" s="148" t="s">
        <v>83</v>
      </c>
      <c r="AR804" s="148" t="s">
        <v>83</v>
      </c>
      <c r="AS804">
        <v>0</v>
      </c>
      <c r="AT804" s="148" t="s">
        <v>83</v>
      </c>
      <c r="AU804" s="148" t="s">
        <v>83</v>
      </c>
      <c r="AV804">
        <v>0</v>
      </c>
      <c r="AW804">
        <v>0</v>
      </c>
      <c r="AX804" s="148" t="s">
        <v>83</v>
      </c>
    </row>
    <row r="805" spans="1:50" x14ac:dyDescent="0.15">
      <c r="A805">
        <v>1</v>
      </c>
      <c r="B805">
        <v>25</v>
      </c>
      <c r="C805">
        <v>1</v>
      </c>
      <c r="D805">
        <v>6</v>
      </c>
      <c r="E805">
        <v>0</v>
      </c>
      <c r="F805" s="148" t="s">
        <v>83</v>
      </c>
      <c r="G805" s="148" t="s">
        <v>83</v>
      </c>
      <c r="H805">
        <v>119</v>
      </c>
      <c r="I805">
        <v>0</v>
      </c>
      <c r="J805">
        <v>0</v>
      </c>
      <c r="K805">
        <v>0</v>
      </c>
      <c r="L805">
        <v>0</v>
      </c>
      <c r="M805" s="148" t="s">
        <v>83</v>
      </c>
      <c r="N805" s="148" t="s">
        <v>83</v>
      </c>
      <c r="O805" s="148" t="s">
        <v>83</v>
      </c>
      <c r="P805" s="148" t="s">
        <v>83</v>
      </c>
      <c r="Q805" s="148" t="s">
        <v>83</v>
      </c>
      <c r="R805" s="148" t="s">
        <v>1215</v>
      </c>
      <c r="S805" s="148" t="s">
        <v>83</v>
      </c>
      <c r="T805">
        <v>0</v>
      </c>
      <c r="U805" s="148" t="s">
        <v>83</v>
      </c>
      <c r="V805" s="148" t="s">
        <v>83</v>
      </c>
      <c r="W805" s="148" t="s">
        <v>83</v>
      </c>
      <c r="X805">
        <v>1</v>
      </c>
      <c r="Y805">
        <v>1</v>
      </c>
      <c r="Z805" s="148" t="s">
        <v>83</v>
      </c>
      <c r="AA805" s="148" t="s">
        <v>83</v>
      </c>
      <c r="AB805" s="148" t="s">
        <v>83</v>
      </c>
      <c r="AC805" s="148" t="s">
        <v>83</v>
      </c>
      <c r="AD805" s="148" t="s">
        <v>83</v>
      </c>
      <c r="AE805">
        <v>0</v>
      </c>
      <c r="AF805" s="148" t="s">
        <v>83</v>
      </c>
      <c r="AG805">
        <v>0</v>
      </c>
      <c r="AH805" s="148" t="s">
        <v>83</v>
      </c>
      <c r="AI805" s="148" t="s">
        <v>83</v>
      </c>
      <c r="AJ805" s="148" t="s">
        <v>83</v>
      </c>
      <c r="AK805" s="148" t="s">
        <v>83</v>
      </c>
      <c r="AL805" s="148" t="s">
        <v>83</v>
      </c>
      <c r="AM805" s="148" t="s">
        <v>83</v>
      </c>
      <c r="AN805" s="148" t="s">
        <v>83</v>
      </c>
      <c r="AO805" s="148" t="s">
        <v>83</v>
      </c>
      <c r="AP805" s="148" t="s">
        <v>83</v>
      </c>
      <c r="AQ805" s="148" t="s">
        <v>83</v>
      </c>
      <c r="AR805" s="148" t="s">
        <v>83</v>
      </c>
      <c r="AS805">
        <v>0</v>
      </c>
      <c r="AT805" s="148" t="s">
        <v>83</v>
      </c>
      <c r="AU805" s="148" t="s">
        <v>83</v>
      </c>
      <c r="AV805">
        <v>0</v>
      </c>
      <c r="AW805">
        <v>0</v>
      </c>
      <c r="AX805" s="148" t="s">
        <v>83</v>
      </c>
    </row>
    <row r="806" spans="1:50" x14ac:dyDescent="0.15">
      <c r="A806">
        <v>1</v>
      </c>
      <c r="B806">
        <v>25</v>
      </c>
      <c r="C806">
        <v>1</v>
      </c>
      <c r="D806">
        <v>7</v>
      </c>
      <c r="E806">
        <v>0</v>
      </c>
      <c r="F806" s="148" t="s">
        <v>83</v>
      </c>
      <c r="G806" s="148" t="s">
        <v>83</v>
      </c>
      <c r="H806">
        <v>0</v>
      </c>
      <c r="I806">
        <v>0</v>
      </c>
      <c r="J806">
        <v>0</v>
      </c>
      <c r="K806">
        <v>0</v>
      </c>
      <c r="L806">
        <v>0</v>
      </c>
      <c r="M806" s="148" t="s">
        <v>83</v>
      </c>
      <c r="N806" s="148" t="s">
        <v>83</v>
      </c>
      <c r="O806" s="148" t="s">
        <v>83</v>
      </c>
      <c r="P806" s="148" t="s">
        <v>83</v>
      </c>
      <c r="Q806" s="148" t="s">
        <v>83</v>
      </c>
      <c r="R806" s="148" t="s">
        <v>83</v>
      </c>
      <c r="S806" s="148" t="s">
        <v>83</v>
      </c>
      <c r="T806">
        <v>0</v>
      </c>
      <c r="U806" s="148" t="s">
        <v>83</v>
      </c>
      <c r="V806" s="148" t="s">
        <v>83</v>
      </c>
      <c r="W806" s="148" t="s">
        <v>83</v>
      </c>
      <c r="X806">
        <v>0</v>
      </c>
      <c r="Y806">
        <v>0</v>
      </c>
      <c r="Z806" s="148" t="s">
        <v>83</v>
      </c>
      <c r="AA806" s="148" t="s">
        <v>83</v>
      </c>
      <c r="AB806" s="148" t="s">
        <v>83</v>
      </c>
      <c r="AC806" s="148" t="s">
        <v>83</v>
      </c>
      <c r="AD806" s="148" t="s">
        <v>83</v>
      </c>
      <c r="AE806">
        <v>0</v>
      </c>
      <c r="AF806" s="148" t="s">
        <v>83</v>
      </c>
      <c r="AG806">
        <v>0</v>
      </c>
      <c r="AH806" s="148" t="s">
        <v>83</v>
      </c>
      <c r="AI806" s="148" t="s">
        <v>83</v>
      </c>
      <c r="AJ806" s="148" t="s">
        <v>83</v>
      </c>
      <c r="AK806" s="148" t="s">
        <v>83</v>
      </c>
      <c r="AL806" s="148" t="s">
        <v>83</v>
      </c>
      <c r="AM806" s="148" t="s">
        <v>83</v>
      </c>
      <c r="AN806" s="148" t="s">
        <v>83</v>
      </c>
      <c r="AO806" s="148" t="s">
        <v>83</v>
      </c>
      <c r="AP806" s="148" t="s">
        <v>83</v>
      </c>
      <c r="AQ806" s="148" t="s">
        <v>83</v>
      </c>
      <c r="AR806" s="148" t="s">
        <v>83</v>
      </c>
      <c r="AS806">
        <v>0</v>
      </c>
      <c r="AT806" s="148" t="s">
        <v>83</v>
      </c>
      <c r="AU806" s="148" t="s">
        <v>83</v>
      </c>
      <c r="AV806">
        <v>0</v>
      </c>
      <c r="AW806">
        <v>0</v>
      </c>
      <c r="AX806" s="148" t="s">
        <v>83</v>
      </c>
    </row>
    <row r="807" spans="1:50" x14ac:dyDescent="0.15">
      <c r="A807">
        <v>1</v>
      </c>
      <c r="B807">
        <v>25</v>
      </c>
      <c r="C807">
        <v>2</v>
      </c>
      <c r="D807">
        <v>1</v>
      </c>
      <c r="E807">
        <v>0</v>
      </c>
      <c r="F807" s="148" t="s">
        <v>83</v>
      </c>
      <c r="G807" s="148" t="s">
        <v>83</v>
      </c>
      <c r="H807">
        <v>117</v>
      </c>
      <c r="I807">
        <v>0</v>
      </c>
      <c r="J807">
        <v>0</v>
      </c>
      <c r="K807">
        <v>0</v>
      </c>
      <c r="L807">
        <v>0</v>
      </c>
      <c r="M807" s="148" t="s">
        <v>83</v>
      </c>
      <c r="N807" s="148" t="s">
        <v>83</v>
      </c>
      <c r="O807" s="148" t="s">
        <v>83</v>
      </c>
      <c r="P807" s="148" t="s">
        <v>83</v>
      </c>
      <c r="Q807" s="148" t="s">
        <v>83</v>
      </c>
      <c r="R807" s="148" t="s">
        <v>1216</v>
      </c>
      <c r="S807" s="148" t="s">
        <v>83</v>
      </c>
      <c r="T807">
        <v>0</v>
      </c>
      <c r="U807" s="148" t="s">
        <v>83</v>
      </c>
      <c r="V807" s="148" t="s">
        <v>83</v>
      </c>
      <c r="W807" s="148" t="s">
        <v>83</v>
      </c>
      <c r="X807">
        <v>1</v>
      </c>
      <c r="Y807">
        <v>1</v>
      </c>
      <c r="Z807" s="148" t="s">
        <v>83</v>
      </c>
      <c r="AA807" s="148" t="s">
        <v>83</v>
      </c>
      <c r="AB807" s="148" t="s">
        <v>83</v>
      </c>
      <c r="AC807" s="148" t="s">
        <v>83</v>
      </c>
      <c r="AD807" s="148" t="s">
        <v>83</v>
      </c>
      <c r="AE807">
        <v>0</v>
      </c>
      <c r="AF807" s="148" t="s">
        <v>83</v>
      </c>
      <c r="AG807">
        <v>0</v>
      </c>
      <c r="AH807" s="148" t="s">
        <v>83</v>
      </c>
      <c r="AI807" s="148" t="s">
        <v>83</v>
      </c>
      <c r="AJ807" s="148" t="s">
        <v>83</v>
      </c>
      <c r="AK807" s="148" t="s">
        <v>83</v>
      </c>
      <c r="AL807" s="148" t="s">
        <v>83</v>
      </c>
      <c r="AM807" s="148" t="s">
        <v>83</v>
      </c>
      <c r="AN807" s="148" t="s">
        <v>83</v>
      </c>
      <c r="AO807" s="148" t="s">
        <v>83</v>
      </c>
      <c r="AP807" s="148" t="s">
        <v>83</v>
      </c>
      <c r="AQ807" s="148" t="s">
        <v>83</v>
      </c>
      <c r="AR807" s="148" t="s">
        <v>83</v>
      </c>
      <c r="AS807">
        <v>0</v>
      </c>
      <c r="AT807" s="148" t="s">
        <v>83</v>
      </c>
      <c r="AU807" s="148" t="s">
        <v>83</v>
      </c>
      <c r="AV807">
        <v>0</v>
      </c>
      <c r="AW807">
        <v>0</v>
      </c>
      <c r="AX807" s="148" t="s">
        <v>83</v>
      </c>
    </row>
    <row r="808" spans="1:50" x14ac:dyDescent="0.15">
      <c r="A808">
        <v>1</v>
      </c>
      <c r="B808">
        <v>25</v>
      </c>
      <c r="C808">
        <v>2</v>
      </c>
      <c r="D808">
        <v>2</v>
      </c>
      <c r="E808">
        <v>0</v>
      </c>
      <c r="F808" s="148" t="s">
        <v>83</v>
      </c>
      <c r="G808" s="148" t="s">
        <v>83</v>
      </c>
      <c r="H808">
        <v>65</v>
      </c>
      <c r="I808">
        <v>0</v>
      </c>
      <c r="J808">
        <v>0</v>
      </c>
      <c r="K808">
        <v>0</v>
      </c>
      <c r="L808">
        <v>0</v>
      </c>
      <c r="M808" s="148" t="s">
        <v>83</v>
      </c>
      <c r="N808" s="148" t="s">
        <v>83</v>
      </c>
      <c r="O808" s="148" t="s">
        <v>83</v>
      </c>
      <c r="P808" s="148" t="s">
        <v>83</v>
      </c>
      <c r="Q808" s="148" t="s">
        <v>83</v>
      </c>
      <c r="R808" s="148" t="s">
        <v>1217</v>
      </c>
      <c r="S808" s="148" t="s">
        <v>83</v>
      </c>
      <c r="T808">
        <v>0</v>
      </c>
      <c r="U808" s="148" t="s">
        <v>83</v>
      </c>
      <c r="V808" s="148" t="s">
        <v>83</v>
      </c>
      <c r="W808" s="148" t="s">
        <v>83</v>
      </c>
      <c r="X808">
        <v>2</v>
      </c>
      <c r="Y808">
        <v>2</v>
      </c>
      <c r="Z808" s="148" t="s">
        <v>83</v>
      </c>
      <c r="AA808" s="148" t="s">
        <v>83</v>
      </c>
      <c r="AB808" s="148" t="s">
        <v>83</v>
      </c>
      <c r="AC808" s="148" t="s">
        <v>83</v>
      </c>
      <c r="AD808" s="148" t="s">
        <v>83</v>
      </c>
      <c r="AE808">
        <v>0</v>
      </c>
      <c r="AF808" s="148" t="s">
        <v>83</v>
      </c>
      <c r="AG808">
        <v>0</v>
      </c>
      <c r="AH808" s="148" t="s">
        <v>83</v>
      </c>
      <c r="AI808" s="148" t="s">
        <v>83</v>
      </c>
      <c r="AJ808" s="148" t="s">
        <v>83</v>
      </c>
      <c r="AK808" s="148" t="s">
        <v>83</v>
      </c>
      <c r="AL808" s="148" t="s">
        <v>83</v>
      </c>
      <c r="AM808" s="148" t="s">
        <v>83</v>
      </c>
      <c r="AN808" s="148" t="s">
        <v>83</v>
      </c>
      <c r="AO808" s="148" t="s">
        <v>83</v>
      </c>
      <c r="AP808" s="148" t="s">
        <v>83</v>
      </c>
      <c r="AQ808" s="148" t="s">
        <v>83</v>
      </c>
      <c r="AR808" s="148" t="s">
        <v>83</v>
      </c>
      <c r="AS808">
        <v>0</v>
      </c>
      <c r="AT808" s="148" t="s">
        <v>83</v>
      </c>
      <c r="AU808" s="148" t="s">
        <v>83</v>
      </c>
      <c r="AV808">
        <v>0</v>
      </c>
      <c r="AW808">
        <v>0</v>
      </c>
      <c r="AX808" s="148" t="s">
        <v>83</v>
      </c>
    </row>
    <row r="809" spans="1:50" x14ac:dyDescent="0.15">
      <c r="A809">
        <v>1</v>
      </c>
      <c r="B809">
        <v>25</v>
      </c>
      <c r="C809">
        <v>2</v>
      </c>
      <c r="D809">
        <v>3</v>
      </c>
      <c r="E809">
        <v>0</v>
      </c>
      <c r="F809" s="148" t="s">
        <v>83</v>
      </c>
      <c r="G809" s="148" t="s">
        <v>83</v>
      </c>
      <c r="H809">
        <v>277</v>
      </c>
      <c r="I809">
        <v>0</v>
      </c>
      <c r="J809">
        <v>0</v>
      </c>
      <c r="K809">
        <v>0</v>
      </c>
      <c r="L809">
        <v>0</v>
      </c>
      <c r="M809" s="148" t="s">
        <v>83</v>
      </c>
      <c r="N809" s="148" t="s">
        <v>83</v>
      </c>
      <c r="O809" s="148" t="s">
        <v>83</v>
      </c>
      <c r="P809" s="148" t="s">
        <v>83</v>
      </c>
      <c r="Q809" s="148" t="s">
        <v>83</v>
      </c>
      <c r="R809" s="148" t="s">
        <v>1157</v>
      </c>
      <c r="S809" s="148" t="s">
        <v>83</v>
      </c>
      <c r="T809">
        <v>0</v>
      </c>
      <c r="U809" s="148" t="s">
        <v>83</v>
      </c>
      <c r="V809" s="148" t="s">
        <v>83</v>
      </c>
      <c r="W809" s="148" t="s">
        <v>83</v>
      </c>
      <c r="X809">
        <v>3</v>
      </c>
      <c r="Y809">
        <v>3</v>
      </c>
      <c r="Z809" s="148" t="s">
        <v>83</v>
      </c>
      <c r="AA809" s="148" t="s">
        <v>83</v>
      </c>
      <c r="AB809" s="148" t="s">
        <v>83</v>
      </c>
      <c r="AC809" s="148" t="s">
        <v>83</v>
      </c>
      <c r="AD809" s="148" t="s">
        <v>83</v>
      </c>
      <c r="AE809">
        <v>0</v>
      </c>
      <c r="AF809" s="148" t="s">
        <v>83</v>
      </c>
      <c r="AG809">
        <v>0</v>
      </c>
      <c r="AH809" s="148" t="s">
        <v>83</v>
      </c>
      <c r="AI809" s="148" t="s">
        <v>83</v>
      </c>
      <c r="AJ809" s="148" t="s">
        <v>83</v>
      </c>
      <c r="AK809" s="148" t="s">
        <v>83</v>
      </c>
      <c r="AL809" s="148" t="s">
        <v>83</v>
      </c>
      <c r="AM809" s="148" t="s">
        <v>83</v>
      </c>
      <c r="AN809" s="148" t="s">
        <v>83</v>
      </c>
      <c r="AO809" s="148" t="s">
        <v>83</v>
      </c>
      <c r="AP809" s="148" t="s">
        <v>83</v>
      </c>
      <c r="AQ809" s="148" t="s">
        <v>83</v>
      </c>
      <c r="AR809" s="148" t="s">
        <v>83</v>
      </c>
      <c r="AS809">
        <v>0</v>
      </c>
      <c r="AT809" s="148" t="s">
        <v>83</v>
      </c>
      <c r="AU809" s="148" t="s">
        <v>83</v>
      </c>
      <c r="AV809">
        <v>0</v>
      </c>
      <c r="AW809">
        <v>0</v>
      </c>
      <c r="AX809" s="148" t="s">
        <v>83</v>
      </c>
    </row>
    <row r="810" spans="1:50" x14ac:dyDescent="0.15">
      <c r="A810">
        <v>1</v>
      </c>
      <c r="B810">
        <v>25</v>
      </c>
      <c r="C810">
        <v>2</v>
      </c>
      <c r="D810">
        <v>4</v>
      </c>
      <c r="E810">
        <v>0</v>
      </c>
      <c r="F810" s="148" t="s">
        <v>83</v>
      </c>
      <c r="G810" s="148" t="s">
        <v>83</v>
      </c>
      <c r="H810">
        <v>25</v>
      </c>
      <c r="I810">
        <v>0</v>
      </c>
      <c r="J810">
        <v>0</v>
      </c>
      <c r="K810">
        <v>0</v>
      </c>
      <c r="L810">
        <v>0</v>
      </c>
      <c r="M810" s="148" t="s">
        <v>83</v>
      </c>
      <c r="N810" s="148" t="s">
        <v>83</v>
      </c>
      <c r="O810" s="148" t="s">
        <v>83</v>
      </c>
      <c r="P810" s="148" t="s">
        <v>83</v>
      </c>
      <c r="Q810" s="148" t="s">
        <v>83</v>
      </c>
      <c r="R810" s="148" t="s">
        <v>1218</v>
      </c>
      <c r="S810" s="148" t="s">
        <v>83</v>
      </c>
      <c r="T810">
        <v>0</v>
      </c>
      <c r="U810" s="148" t="s">
        <v>83</v>
      </c>
      <c r="V810" s="148" t="s">
        <v>83</v>
      </c>
      <c r="W810" s="148" t="s">
        <v>83</v>
      </c>
      <c r="X810">
        <v>3</v>
      </c>
      <c r="Y810">
        <v>3</v>
      </c>
      <c r="Z810" s="148" t="s">
        <v>83</v>
      </c>
      <c r="AA810" s="148" t="s">
        <v>83</v>
      </c>
      <c r="AB810" s="148" t="s">
        <v>83</v>
      </c>
      <c r="AC810" s="148" t="s">
        <v>83</v>
      </c>
      <c r="AD810" s="148" t="s">
        <v>83</v>
      </c>
      <c r="AE810">
        <v>0</v>
      </c>
      <c r="AF810" s="148" t="s">
        <v>83</v>
      </c>
      <c r="AG810">
        <v>0</v>
      </c>
      <c r="AH810" s="148" t="s">
        <v>83</v>
      </c>
      <c r="AI810" s="148" t="s">
        <v>83</v>
      </c>
      <c r="AJ810" s="148" t="s">
        <v>83</v>
      </c>
      <c r="AK810" s="148" t="s">
        <v>83</v>
      </c>
      <c r="AL810" s="148" t="s">
        <v>83</v>
      </c>
      <c r="AM810" s="148" t="s">
        <v>83</v>
      </c>
      <c r="AN810" s="148" t="s">
        <v>83</v>
      </c>
      <c r="AO810" s="148" t="s">
        <v>83</v>
      </c>
      <c r="AP810" s="148" t="s">
        <v>83</v>
      </c>
      <c r="AQ810" s="148" t="s">
        <v>83</v>
      </c>
      <c r="AR810" s="148" t="s">
        <v>83</v>
      </c>
      <c r="AS810">
        <v>0</v>
      </c>
      <c r="AT810" s="148" t="s">
        <v>83</v>
      </c>
      <c r="AU810" s="148" t="s">
        <v>83</v>
      </c>
      <c r="AV810">
        <v>0</v>
      </c>
      <c r="AW810">
        <v>0</v>
      </c>
      <c r="AX810" s="148" t="s">
        <v>83</v>
      </c>
    </row>
    <row r="811" spans="1:50" x14ac:dyDescent="0.15">
      <c r="A811">
        <v>1</v>
      </c>
      <c r="B811">
        <v>25</v>
      </c>
      <c r="C811">
        <v>2</v>
      </c>
      <c r="D811">
        <v>5</v>
      </c>
      <c r="E811">
        <v>0</v>
      </c>
      <c r="F811" s="148" t="s">
        <v>83</v>
      </c>
      <c r="G811" s="148" t="s">
        <v>83</v>
      </c>
      <c r="H811">
        <v>186</v>
      </c>
      <c r="I811">
        <v>0</v>
      </c>
      <c r="J811">
        <v>0</v>
      </c>
      <c r="K811">
        <v>0</v>
      </c>
      <c r="L811">
        <v>0</v>
      </c>
      <c r="M811" s="148" t="s">
        <v>83</v>
      </c>
      <c r="N811" s="148" t="s">
        <v>83</v>
      </c>
      <c r="O811" s="148" t="s">
        <v>83</v>
      </c>
      <c r="P811" s="148" t="s">
        <v>83</v>
      </c>
      <c r="Q811" s="148" t="s">
        <v>83</v>
      </c>
      <c r="R811" s="148" t="s">
        <v>1219</v>
      </c>
      <c r="S811" s="148" t="s">
        <v>83</v>
      </c>
      <c r="T811">
        <v>0</v>
      </c>
      <c r="U811" s="148" t="s">
        <v>83</v>
      </c>
      <c r="V811" s="148" t="s">
        <v>83</v>
      </c>
      <c r="W811" s="148" t="s">
        <v>83</v>
      </c>
      <c r="X811">
        <v>3</v>
      </c>
      <c r="Y811">
        <v>3</v>
      </c>
      <c r="Z811" s="148" t="s">
        <v>83</v>
      </c>
      <c r="AA811" s="148" t="s">
        <v>83</v>
      </c>
      <c r="AB811" s="148" t="s">
        <v>83</v>
      </c>
      <c r="AC811" s="148" t="s">
        <v>83</v>
      </c>
      <c r="AD811" s="148" t="s">
        <v>83</v>
      </c>
      <c r="AE811">
        <v>0</v>
      </c>
      <c r="AF811" s="148" t="s">
        <v>83</v>
      </c>
      <c r="AG811">
        <v>0</v>
      </c>
      <c r="AH811" s="148" t="s">
        <v>83</v>
      </c>
      <c r="AI811" s="148" t="s">
        <v>83</v>
      </c>
      <c r="AJ811" s="148" t="s">
        <v>83</v>
      </c>
      <c r="AK811" s="148" t="s">
        <v>83</v>
      </c>
      <c r="AL811" s="148" t="s">
        <v>83</v>
      </c>
      <c r="AM811" s="148" t="s">
        <v>83</v>
      </c>
      <c r="AN811" s="148" t="s">
        <v>83</v>
      </c>
      <c r="AO811" s="148" t="s">
        <v>83</v>
      </c>
      <c r="AP811" s="148" t="s">
        <v>83</v>
      </c>
      <c r="AQ811" s="148" t="s">
        <v>83</v>
      </c>
      <c r="AR811" s="148" t="s">
        <v>83</v>
      </c>
      <c r="AS811">
        <v>0</v>
      </c>
      <c r="AT811" s="148" t="s">
        <v>83</v>
      </c>
      <c r="AU811" s="148" t="s">
        <v>83</v>
      </c>
      <c r="AV811">
        <v>0</v>
      </c>
      <c r="AW811">
        <v>0</v>
      </c>
      <c r="AX811" s="148" t="s">
        <v>83</v>
      </c>
    </row>
    <row r="812" spans="1:50" x14ac:dyDescent="0.15">
      <c r="A812">
        <v>1</v>
      </c>
      <c r="B812">
        <v>25</v>
      </c>
      <c r="C812">
        <v>2</v>
      </c>
      <c r="D812">
        <v>6</v>
      </c>
      <c r="E812">
        <v>0</v>
      </c>
      <c r="F812" s="148" t="s">
        <v>83</v>
      </c>
      <c r="G812" s="148" t="s">
        <v>83</v>
      </c>
      <c r="H812">
        <v>344</v>
      </c>
      <c r="I812">
        <v>0</v>
      </c>
      <c r="J812">
        <v>0</v>
      </c>
      <c r="K812">
        <v>0</v>
      </c>
      <c r="L812">
        <v>0</v>
      </c>
      <c r="M812" s="148" t="s">
        <v>83</v>
      </c>
      <c r="N812" s="148" t="s">
        <v>83</v>
      </c>
      <c r="O812" s="148" t="s">
        <v>83</v>
      </c>
      <c r="P812" s="148" t="s">
        <v>83</v>
      </c>
      <c r="Q812" s="148" t="s">
        <v>83</v>
      </c>
      <c r="R812" s="148" t="s">
        <v>1220</v>
      </c>
      <c r="S812" s="148" t="s">
        <v>83</v>
      </c>
      <c r="T812">
        <v>0</v>
      </c>
      <c r="U812" s="148" t="s">
        <v>83</v>
      </c>
      <c r="V812" s="148" t="s">
        <v>83</v>
      </c>
      <c r="W812" s="148" t="s">
        <v>83</v>
      </c>
      <c r="X812">
        <v>4</v>
      </c>
      <c r="Y812">
        <v>4</v>
      </c>
      <c r="Z812" s="148" t="s">
        <v>83</v>
      </c>
      <c r="AA812" s="148" t="s">
        <v>83</v>
      </c>
      <c r="AB812" s="148" t="s">
        <v>83</v>
      </c>
      <c r="AC812" s="148" t="s">
        <v>83</v>
      </c>
      <c r="AD812" s="148" t="s">
        <v>83</v>
      </c>
      <c r="AE812">
        <v>0</v>
      </c>
      <c r="AF812" s="148" t="s">
        <v>83</v>
      </c>
      <c r="AG812">
        <v>0</v>
      </c>
      <c r="AH812" s="148" t="s">
        <v>83</v>
      </c>
      <c r="AI812" s="148" t="s">
        <v>83</v>
      </c>
      <c r="AJ812" s="148" t="s">
        <v>83</v>
      </c>
      <c r="AK812" s="148" t="s">
        <v>83</v>
      </c>
      <c r="AL812" s="148" t="s">
        <v>83</v>
      </c>
      <c r="AM812" s="148" t="s">
        <v>83</v>
      </c>
      <c r="AN812" s="148" t="s">
        <v>83</v>
      </c>
      <c r="AO812" s="148" t="s">
        <v>83</v>
      </c>
      <c r="AP812" s="148" t="s">
        <v>83</v>
      </c>
      <c r="AQ812" s="148" t="s">
        <v>83</v>
      </c>
      <c r="AR812" s="148" t="s">
        <v>83</v>
      </c>
      <c r="AS812">
        <v>0</v>
      </c>
      <c r="AT812" s="148" t="s">
        <v>83</v>
      </c>
      <c r="AU812" s="148" t="s">
        <v>83</v>
      </c>
      <c r="AV812">
        <v>0</v>
      </c>
      <c r="AW812">
        <v>0</v>
      </c>
      <c r="AX812" s="148" t="s">
        <v>83</v>
      </c>
    </row>
    <row r="813" spans="1:50" x14ac:dyDescent="0.15">
      <c r="A813">
        <v>1</v>
      </c>
      <c r="B813">
        <v>25</v>
      </c>
      <c r="C813">
        <v>2</v>
      </c>
      <c r="D813">
        <v>7</v>
      </c>
      <c r="E813">
        <v>0</v>
      </c>
      <c r="F813" s="148" t="s">
        <v>83</v>
      </c>
      <c r="G813" s="148" t="s">
        <v>83</v>
      </c>
      <c r="H813">
        <v>27</v>
      </c>
      <c r="I813">
        <v>0</v>
      </c>
      <c r="J813">
        <v>0</v>
      </c>
      <c r="K813">
        <v>0</v>
      </c>
      <c r="L813">
        <v>0</v>
      </c>
      <c r="M813" s="148" t="s">
        <v>83</v>
      </c>
      <c r="N813" s="148" t="s">
        <v>83</v>
      </c>
      <c r="O813" s="148" t="s">
        <v>83</v>
      </c>
      <c r="P813" s="148" t="s">
        <v>83</v>
      </c>
      <c r="Q813" s="148" t="s">
        <v>83</v>
      </c>
      <c r="R813" s="148" t="s">
        <v>1221</v>
      </c>
      <c r="S813" s="148" t="s">
        <v>83</v>
      </c>
      <c r="T813">
        <v>0</v>
      </c>
      <c r="U813" s="148" t="s">
        <v>83</v>
      </c>
      <c r="V813" s="148" t="s">
        <v>83</v>
      </c>
      <c r="W813" s="148" t="s">
        <v>83</v>
      </c>
      <c r="X813">
        <v>2</v>
      </c>
      <c r="Y813">
        <v>2</v>
      </c>
      <c r="Z813" s="148" t="s">
        <v>83</v>
      </c>
      <c r="AA813" s="148" t="s">
        <v>83</v>
      </c>
      <c r="AB813" s="148" t="s">
        <v>83</v>
      </c>
      <c r="AC813" s="148" t="s">
        <v>83</v>
      </c>
      <c r="AD813" s="148" t="s">
        <v>83</v>
      </c>
      <c r="AE813">
        <v>0</v>
      </c>
      <c r="AF813" s="148" t="s">
        <v>83</v>
      </c>
      <c r="AG813">
        <v>0</v>
      </c>
      <c r="AH813" s="148" t="s">
        <v>83</v>
      </c>
      <c r="AI813" s="148" t="s">
        <v>83</v>
      </c>
      <c r="AJ813" s="148" t="s">
        <v>83</v>
      </c>
      <c r="AK813" s="148" t="s">
        <v>83</v>
      </c>
      <c r="AL813" s="148" t="s">
        <v>83</v>
      </c>
      <c r="AM813" s="148" t="s">
        <v>83</v>
      </c>
      <c r="AN813" s="148" t="s">
        <v>83</v>
      </c>
      <c r="AO813" s="148" t="s">
        <v>83</v>
      </c>
      <c r="AP813" s="148" t="s">
        <v>83</v>
      </c>
      <c r="AQ813" s="148" t="s">
        <v>83</v>
      </c>
      <c r="AR813" s="148" t="s">
        <v>83</v>
      </c>
      <c r="AS813">
        <v>0</v>
      </c>
      <c r="AT813" s="148" t="s">
        <v>83</v>
      </c>
      <c r="AU813" s="148" t="s">
        <v>83</v>
      </c>
      <c r="AV813">
        <v>0</v>
      </c>
      <c r="AW813">
        <v>0</v>
      </c>
      <c r="AX813" s="148" t="s">
        <v>83</v>
      </c>
    </row>
    <row r="814" spans="1:50" x14ac:dyDescent="0.15">
      <c r="A814">
        <v>1</v>
      </c>
      <c r="B814">
        <v>25</v>
      </c>
      <c r="C814">
        <v>3</v>
      </c>
      <c r="D814">
        <v>1</v>
      </c>
      <c r="E814">
        <v>0</v>
      </c>
      <c r="F814" s="148" t="s">
        <v>83</v>
      </c>
      <c r="G814" s="148" t="s">
        <v>83</v>
      </c>
      <c r="H814">
        <v>275</v>
      </c>
      <c r="I814">
        <v>0</v>
      </c>
      <c r="J814">
        <v>0</v>
      </c>
      <c r="K814">
        <v>0</v>
      </c>
      <c r="L814">
        <v>0</v>
      </c>
      <c r="M814" s="148" t="s">
        <v>83</v>
      </c>
      <c r="N814" s="148" t="s">
        <v>83</v>
      </c>
      <c r="O814" s="148" t="s">
        <v>83</v>
      </c>
      <c r="P814" s="148" t="s">
        <v>83</v>
      </c>
      <c r="Q814" s="148" t="s">
        <v>83</v>
      </c>
      <c r="R814" s="148" t="s">
        <v>1222</v>
      </c>
      <c r="S814" s="148" t="s">
        <v>83</v>
      </c>
      <c r="T814">
        <v>0</v>
      </c>
      <c r="U814" s="148" t="s">
        <v>83</v>
      </c>
      <c r="V814" s="148" t="s">
        <v>83</v>
      </c>
      <c r="W814" s="148" t="s">
        <v>83</v>
      </c>
      <c r="X814">
        <v>5</v>
      </c>
      <c r="Y814">
        <v>5</v>
      </c>
      <c r="Z814" s="148" t="s">
        <v>83</v>
      </c>
      <c r="AA814" s="148" t="s">
        <v>83</v>
      </c>
      <c r="AB814" s="148" t="s">
        <v>83</v>
      </c>
      <c r="AC814" s="148" t="s">
        <v>83</v>
      </c>
      <c r="AD814" s="148" t="s">
        <v>83</v>
      </c>
      <c r="AE814">
        <v>0</v>
      </c>
      <c r="AF814" s="148" t="s">
        <v>83</v>
      </c>
      <c r="AG814">
        <v>0</v>
      </c>
      <c r="AH814" s="148" t="s">
        <v>83</v>
      </c>
      <c r="AI814" s="148" t="s">
        <v>83</v>
      </c>
      <c r="AJ814" s="148" t="s">
        <v>83</v>
      </c>
      <c r="AK814" s="148" t="s">
        <v>83</v>
      </c>
      <c r="AL814" s="148" t="s">
        <v>83</v>
      </c>
      <c r="AM814" s="148" t="s">
        <v>83</v>
      </c>
      <c r="AN814" s="148" t="s">
        <v>83</v>
      </c>
      <c r="AO814" s="148" t="s">
        <v>83</v>
      </c>
      <c r="AP814" s="148" t="s">
        <v>83</v>
      </c>
      <c r="AQ814" s="148" t="s">
        <v>83</v>
      </c>
      <c r="AR814" s="148" t="s">
        <v>83</v>
      </c>
      <c r="AS814">
        <v>0</v>
      </c>
      <c r="AT814" s="148" t="s">
        <v>83</v>
      </c>
      <c r="AU814" s="148" t="s">
        <v>83</v>
      </c>
      <c r="AV814">
        <v>0</v>
      </c>
      <c r="AW814">
        <v>0</v>
      </c>
      <c r="AX814" s="148" t="s">
        <v>83</v>
      </c>
    </row>
    <row r="815" spans="1:50" x14ac:dyDescent="0.15">
      <c r="A815">
        <v>1</v>
      </c>
      <c r="B815">
        <v>25</v>
      </c>
      <c r="C815">
        <v>3</v>
      </c>
      <c r="D815">
        <v>2</v>
      </c>
      <c r="E815">
        <v>0</v>
      </c>
      <c r="F815" s="148" t="s">
        <v>83</v>
      </c>
      <c r="G815" s="148" t="s">
        <v>83</v>
      </c>
      <c r="H815">
        <v>109</v>
      </c>
      <c r="I815">
        <v>0</v>
      </c>
      <c r="J815">
        <v>0</v>
      </c>
      <c r="K815">
        <v>0</v>
      </c>
      <c r="L815">
        <v>0</v>
      </c>
      <c r="M815" s="148" t="s">
        <v>83</v>
      </c>
      <c r="N815" s="148" t="s">
        <v>83</v>
      </c>
      <c r="O815" s="148" t="s">
        <v>83</v>
      </c>
      <c r="P815" s="148" t="s">
        <v>83</v>
      </c>
      <c r="Q815" s="148" t="s">
        <v>83</v>
      </c>
      <c r="R815" s="148" t="s">
        <v>1223</v>
      </c>
      <c r="S815" s="148" t="s">
        <v>83</v>
      </c>
      <c r="T815">
        <v>0</v>
      </c>
      <c r="U815" s="148" t="s">
        <v>83</v>
      </c>
      <c r="V815" s="148" t="s">
        <v>83</v>
      </c>
      <c r="W815" s="148" t="s">
        <v>83</v>
      </c>
      <c r="X815">
        <v>4</v>
      </c>
      <c r="Y815">
        <v>4</v>
      </c>
      <c r="Z815" s="148" t="s">
        <v>83</v>
      </c>
      <c r="AA815" s="148" t="s">
        <v>83</v>
      </c>
      <c r="AB815" s="148" t="s">
        <v>83</v>
      </c>
      <c r="AC815" s="148" t="s">
        <v>83</v>
      </c>
      <c r="AD815" s="148" t="s">
        <v>83</v>
      </c>
      <c r="AE815">
        <v>0</v>
      </c>
      <c r="AF815" s="148" t="s">
        <v>83</v>
      </c>
      <c r="AG815">
        <v>0</v>
      </c>
      <c r="AH815" s="148" t="s">
        <v>83</v>
      </c>
      <c r="AI815" s="148" t="s">
        <v>83</v>
      </c>
      <c r="AJ815" s="148" t="s">
        <v>83</v>
      </c>
      <c r="AK815" s="148" t="s">
        <v>83</v>
      </c>
      <c r="AL815" s="148" t="s">
        <v>83</v>
      </c>
      <c r="AM815" s="148" t="s">
        <v>83</v>
      </c>
      <c r="AN815" s="148" t="s">
        <v>83</v>
      </c>
      <c r="AO815" s="148" t="s">
        <v>83</v>
      </c>
      <c r="AP815" s="148" t="s">
        <v>83</v>
      </c>
      <c r="AQ815" s="148" t="s">
        <v>83</v>
      </c>
      <c r="AR815" s="148" t="s">
        <v>83</v>
      </c>
      <c r="AS815">
        <v>0</v>
      </c>
      <c r="AT815" s="148" t="s">
        <v>83</v>
      </c>
      <c r="AU815" s="148" t="s">
        <v>83</v>
      </c>
      <c r="AV815">
        <v>0</v>
      </c>
      <c r="AW815">
        <v>0</v>
      </c>
      <c r="AX815" s="148" t="s">
        <v>83</v>
      </c>
    </row>
    <row r="816" spans="1:50" x14ac:dyDescent="0.15">
      <c r="A816">
        <v>1</v>
      </c>
      <c r="B816">
        <v>25</v>
      </c>
      <c r="C816">
        <v>3</v>
      </c>
      <c r="D816">
        <v>3</v>
      </c>
      <c r="E816">
        <v>0</v>
      </c>
      <c r="F816" s="148" t="s">
        <v>83</v>
      </c>
      <c r="G816" s="148" t="s">
        <v>83</v>
      </c>
      <c r="H816">
        <v>110</v>
      </c>
      <c r="I816">
        <v>0</v>
      </c>
      <c r="J816">
        <v>0</v>
      </c>
      <c r="K816">
        <v>0</v>
      </c>
      <c r="L816">
        <v>0</v>
      </c>
      <c r="M816" s="148" t="s">
        <v>83</v>
      </c>
      <c r="N816" s="148" t="s">
        <v>83</v>
      </c>
      <c r="O816" s="148" t="s">
        <v>83</v>
      </c>
      <c r="P816" s="148" t="s">
        <v>83</v>
      </c>
      <c r="Q816" s="148" t="s">
        <v>83</v>
      </c>
      <c r="R816" s="148" t="s">
        <v>538</v>
      </c>
      <c r="S816" s="148" t="s">
        <v>83</v>
      </c>
      <c r="T816">
        <v>0</v>
      </c>
      <c r="U816" s="148" t="s">
        <v>83</v>
      </c>
      <c r="V816" s="148" t="s">
        <v>83</v>
      </c>
      <c r="W816" s="148" t="s">
        <v>83</v>
      </c>
      <c r="X816">
        <v>4</v>
      </c>
      <c r="Y816">
        <v>4</v>
      </c>
      <c r="Z816" s="148" t="s">
        <v>83</v>
      </c>
      <c r="AA816" s="148" t="s">
        <v>83</v>
      </c>
      <c r="AB816" s="148" t="s">
        <v>83</v>
      </c>
      <c r="AC816" s="148" t="s">
        <v>83</v>
      </c>
      <c r="AD816" s="148" t="s">
        <v>83</v>
      </c>
      <c r="AE816">
        <v>0</v>
      </c>
      <c r="AF816" s="148" t="s">
        <v>83</v>
      </c>
      <c r="AG816">
        <v>0</v>
      </c>
      <c r="AH816" s="148" t="s">
        <v>83</v>
      </c>
      <c r="AI816" s="148" t="s">
        <v>83</v>
      </c>
      <c r="AJ816" s="148" t="s">
        <v>83</v>
      </c>
      <c r="AK816" s="148" t="s">
        <v>83</v>
      </c>
      <c r="AL816" s="148" t="s">
        <v>83</v>
      </c>
      <c r="AM816" s="148" t="s">
        <v>83</v>
      </c>
      <c r="AN816" s="148" t="s">
        <v>83</v>
      </c>
      <c r="AO816" s="148" t="s">
        <v>83</v>
      </c>
      <c r="AP816" s="148" t="s">
        <v>83</v>
      </c>
      <c r="AQ816" s="148" t="s">
        <v>83</v>
      </c>
      <c r="AR816" s="148" t="s">
        <v>83</v>
      </c>
      <c r="AS816">
        <v>0</v>
      </c>
      <c r="AT816" s="148" t="s">
        <v>83</v>
      </c>
      <c r="AU816" s="148" t="s">
        <v>83</v>
      </c>
      <c r="AV816">
        <v>0</v>
      </c>
      <c r="AW816">
        <v>0</v>
      </c>
      <c r="AX816" s="148" t="s">
        <v>83</v>
      </c>
    </row>
    <row r="817" spans="1:50" x14ac:dyDescent="0.15">
      <c r="A817">
        <v>1</v>
      </c>
      <c r="B817">
        <v>25</v>
      </c>
      <c r="C817">
        <v>3</v>
      </c>
      <c r="D817">
        <v>4</v>
      </c>
      <c r="E817">
        <v>0</v>
      </c>
      <c r="F817" s="148" t="s">
        <v>83</v>
      </c>
      <c r="G817" s="148" t="s">
        <v>83</v>
      </c>
      <c r="H817">
        <v>86</v>
      </c>
      <c r="I817">
        <v>0</v>
      </c>
      <c r="J817">
        <v>0</v>
      </c>
      <c r="K817">
        <v>0</v>
      </c>
      <c r="L817">
        <v>0</v>
      </c>
      <c r="M817" s="148" t="s">
        <v>83</v>
      </c>
      <c r="N817" s="148" t="s">
        <v>83</v>
      </c>
      <c r="O817" s="148" t="s">
        <v>83</v>
      </c>
      <c r="P817" s="148" t="s">
        <v>83</v>
      </c>
      <c r="Q817" s="148" t="s">
        <v>83</v>
      </c>
      <c r="R817" s="148" t="s">
        <v>1224</v>
      </c>
      <c r="S817" s="148" t="s">
        <v>83</v>
      </c>
      <c r="T817">
        <v>0</v>
      </c>
      <c r="U817" s="148" t="s">
        <v>83</v>
      </c>
      <c r="V817" s="148" t="s">
        <v>83</v>
      </c>
      <c r="W817" s="148" t="s">
        <v>83</v>
      </c>
      <c r="X817">
        <v>4</v>
      </c>
      <c r="Y817">
        <v>4</v>
      </c>
      <c r="Z817" s="148" t="s">
        <v>83</v>
      </c>
      <c r="AA817" s="148" t="s">
        <v>83</v>
      </c>
      <c r="AB817" s="148" t="s">
        <v>83</v>
      </c>
      <c r="AC817" s="148" t="s">
        <v>83</v>
      </c>
      <c r="AD817" s="148" t="s">
        <v>83</v>
      </c>
      <c r="AE817">
        <v>0</v>
      </c>
      <c r="AF817" s="148" t="s">
        <v>83</v>
      </c>
      <c r="AG817">
        <v>0</v>
      </c>
      <c r="AH817" s="148" t="s">
        <v>83</v>
      </c>
      <c r="AI817" s="148" t="s">
        <v>83</v>
      </c>
      <c r="AJ817" s="148" t="s">
        <v>83</v>
      </c>
      <c r="AK817" s="148" t="s">
        <v>83</v>
      </c>
      <c r="AL817" s="148" t="s">
        <v>83</v>
      </c>
      <c r="AM817" s="148" t="s">
        <v>83</v>
      </c>
      <c r="AN817" s="148" t="s">
        <v>83</v>
      </c>
      <c r="AO817" s="148" t="s">
        <v>83</v>
      </c>
      <c r="AP817" s="148" t="s">
        <v>83</v>
      </c>
      <c r="AQ817" s="148" t="s">
        <v>83</v>
      </c>
      <c r="AR817" s="148" t="s">
        <v>83</v>
      </c>
      <c r="AS817">
        <v>0</v>
      </c>
      <c r="AT817" s="148" t="s">
        <v>83</v>
      </c>
      <c r="AU817" s="148" t="s">
        <v>83</v>
      </c>
      <c r="AV817">
        <v>0</v>
      </c>
      <c r="AW817">
        <v>0</v>
      </c>
      <c r="AX817" s="148" t="s">
        <v>83</v>
      </c>
    </row>
    <row r="818" spans="1:50" x14ac:dyDescent="0.15">
      <c r="A818">
        <v>1</v>
      </c>
      <c r="B818">
        <v>25</v>
      </c>
      <c r="C818">
        <v>3</v>
      </c>
      <c r="D818">
        <v>5</v>
      </c>
      <c r="E818">
        <v>0</v>
      </c>
      <c r="F818" s="148" t="s">
        <v>83</v>
      </c>
      <c r="G818" s="148" t="s">
        <v>83</v>
      </c>
      <c r="H818">
        <v>183</v>
      </c>
      <c r="I818">
        <v>0</v>
      </c>
      <c r="J818">
        <v>0</v>
      </c>
      <c r="K818">
        <v>0</v>
      </c>
      <c r="L818">
        <v>0</v>
      </c>
      <c r="M818" s="148" t="s">
        <v>83</v>
      </c>
      <c r="N818" s="148" t="s">
        <v>83</v>
      </c>
      <c r="O818" s="148" t="s">
        <v>83</v>
      </c>
      <c r="P818" s="148" t="s">
        <v>83</v>
      </c>
      <c r="Q818" s="148" t="s">
        <v>83</v>
      </c>
      <c r="R818" s="148" t="s">
        <v>1225</v>
      </c>
      <c r="S818" s="148" t="s">
        <v>83</v>
      </c>
      <c r="T818">
        <v>0</v>
      </c>
      <c r="U818" s="148" t="s">
        <v>83</v>
      </c>
      <c r="V818" s="148" t="s">
        <v>83</v>
      </c>
      <c r="W818" s="148" t="s">
        <v>83</v>
      </c>
      <c r="X818">
        <v>4</v>
      </c>
      <c r="Y818">
        <v>4</v>
      </c>
      <c r="Z818" s="148" t="s">
        <v>83</v>
      </c>
      <c r="AA818" s="148" t="s">
        <v>83</v>
      </c>
      <c r="AB818" s="148" t="s">
        <v>83</v>
      </c>
      <c r="AC818" s="148" t="s">
        <v>83</v>
      </c>
      <c r="AD818" s="148" t="s">
        <v>83</v>
      </c>
      <c r="AE818">
        <v>0</v>
      </c>
      <c r="AF818" s="148" t="s">
        <v>83</v>
      </c>
      <c r="AG818">
        <v>0</v>
      </c>
      <c r="AH818" s="148" t="s">
        <v>83</v>
      </c>
      <c r="AI818" s="148" t="s">
        <v>83</v>
      </c>
      <c r="AJ818" s="148" t="s">
        <v>83</v>
      </c>
      <c r="AK818" s="148" t="s">
        <v>83</v>
      </c>
      <c r="AL818" s="148" t="s">
        <v>83</v>
      </c>
      <c r="AM818" s="148" t="s">
        <v>83</v>
      </c>
      <c r="AN818" s="148" t="s">
        <v>83</v>
      </c>
      <c r="AO818" s="148" t="s">
        <v>83</v>
      </c>
      <c r="AP818" s="148" t="s">
        <v>83</v>
      </c>
      <c r="AQ818" s="148" t="s">
        <v>83</v>
      </c>
      <c r="AR818" s="148" t="s">
        <v>83</v>
      </c>
      <c r="AS818">
        <v>0</v>
      </c>
      <c r="AT818" s="148" t="s">
        <v>83</v>
      </c>
      <c r="AU818" s="148" t="s">
        <v>83</v>
      </c>
      <c r="AV818">
        <v>0</v>
      </c>
      <c r="AW818">
        <v>0</v>
      </c>
      <c r="AX818" s="148" t="s">
        <v>83</v>
      </c>
    </row>
    <row r="819" spans="1:50" x14ac:dyDescent="0.15">
      <c r="A819">
        <v>1</v>
      </c>
      <c r="B819">
        <v>25</v>
      </c>
      <c r="C819">
        <v>3</v>
      </c>
      <c r="D819">
        <v>6</v>
      </c>
      <c r="E819">
        <v>0</v>
      </c>
      <c r="F819" s="148" t="s">
        <v>83</v>
      </c>
      <c r="G819" s="148" t="s">
        <v>83</v>
      </c>
      <c r="H819">
        <v>23</v>
      </c>
      <c r="I819">
        <v>0</v>
      </c>
      <c r="J819">
        <v>0</v>
      </c>
      <c r="K819">
        <v>0</v>
      </c>
      <c r="L819">
        <v>0</v>
      </c>
      <c r="M819" s="148" t="s">
        <v>83</v>
      </c>
      <c r="N819" s="148" t="s">
        <v>83</v>
      </c>
      <c r="O819" s="148" t="s">
        <v>83</v>
      </c>
      <c r="P819" s="148" t="s">
        <v>83</v>
      </c>
      <c r="Q819" s="148" t="s">
        <v>83</v>
      </c>
      <c r="R819" s="148" t="s">
        <v>1226</v>
      </c>
      <c r="S819" s="148" t="s">
        <v>83</v>
      </c>
      <c r="T819">
        <v>0</v>
      </c>
      <c r="U819" s="148" t="s">
        <v>83</v>
      </c>
      <c r="V819" s="148" t="s">
        <v>83</v>
      </c>
      <c r="W819" s="148" t="s">
        <v>83</v>
      </c>
      <c r="X819">
        <v>3</v>
      </c>
      <c r="Y819">
        <v>3</v>
      </c>
      <c r="Z819" s="148" t="s">
        <v>83</v>
      </c>
      <c r="AA819" s="148" t="s">
        <v>83</v>
      </c>
      <c r="AB819" s="148" t="s">
        <v>83</v>
      </c>
      <c r="AC819" s="148" t="s">
        <v>83</v>
      </c>
      <c r="AD819" s="148" t="s">
        <v>83</v>
      </c>
      <c r="AE819">
        <v>0</v>
      </c>
      <c r="AF819" s="148" t="s">
        <v>83</v>
      </c>
      <c r="AG819">
        <v>0</v>
      </c>
      <c r="AH819" s="148" t="s">
        <v>83</v>
      </c>
      <c r="AI819" s="148" t="s">
        <v>83</v>
      </c>
      <c r="AJ819" s="148" t="s">
        <v>83</v>
      </c>
      <c r="AK819" s="148" t="s">
        <v>83</v>
      </c>
      <c r="AL819" s="148" t="s">
        <v>83</v>
      </c>
      <c r="AM819" s="148" t="s">
        <v>83</v>
      </c>
      <c r="AN819" s="148" t="s">
        <v>83</v>
      </c>
      <c r="AO819" s="148" t="s">
        <v>83</v>
      </c>
      <c r="AP819" s="148" t="s">
        <v>83</v>
      </c>
      <c r="AQ819" s="148" t="s">
        <v>83</v>
      </c>
      <c r="AR819" s="148" t="s">
        <v>83</v>
      </c>
      <c r="AS819">
        <v>0</v>
      </c>
      <c r="AT819" s="148" t="s">
        <v>83</v>
      </c>
      <c r="AU819" s="148" t="s">
        <v>83</v>
      </c>
      <c r="AV819">
        <v>0</v>
      </c>
      <c r="AW819">
        <v>0</v>
      </c>
      <c r="AX819" s="148" t="s">
        <v>83</v>
      </c>
    </row>
    <row r="820" spans="1:50" x14ac:dyDescent="0.15">
      <c r="A820">
        <v>1</v>
      </c>
      <c r="B820">
        <v>25</v>
      </c>
      <c r="C820">
        <v>3</v>
      </c>
      <c r="D820">
        <v>7</v>
      </c>
      <c r="E820">
        <v>0</v>
      </c>
      <c r="F820" s="148" t="s">
        <v>83</v>
      </c>
      <c r="G820" s="148" t="s">
        <v>83</v>
      </c>
      <c r="H820">
        <v>257</v>
      </c>
      <c r="I820">
        <v>0</v>
      </c>
      <c r="J820">
        <v>0</v>
      </c>
      <c r="K820">
        <v>0</v>
      </c>
      <c r="L820">
        <v>0</v>
      </c>
      <c r="M820" s="148" t="s">
        <v>83</v>
      </c>
      <c r="N820" s="148" t="s">
        <v>83</v>
      </c>
      <c r="O820" s="148" t="s">
        <v>83</v>
      </c>
      <c r="P820" s="148" t="s">
        <v>83</v>
      </c>
      <c r="Q820" s="148" t="s">
        <v>83</v>
      </c>
      <c r="R820" s="148" t="s">
        <v>1227</v>
      </c>
      <c r="S820" s="148" t="s">
        <v>83</v>
      </c>
      <c r="T820">
        <v>0</v>
      </c>
      <c r="U820" s="148" t="s">
        <v>83</v>
      </c>
      <c r="V820" s="148" t="s">
        <v>83</v>
      </c>
      <c r="W820" s="148" t="s">
        <v>83</v>
      </c>
      <c r="X820">
        <v>4</v>
      </c>
      <c r="Y820">
        <v>4</v>
      </c>
      <c r="Z820" s="148" t="s">
        <v>83</v>
      </c>
      <c r="AA820" s="148" t="s">
        <v>83</v>
      </c>
      <c r="AB820" s="148" t="s">
        <v>83</v>
      </c>
      <c r="AC820" s="148" t="s">
        <v>83</v>
      </c>
      <c r="AD820" s="148" t="s">
        <v>83</v>
      </c>
      <c r="AE820">
        <v>0</v>
      </c>
      <c r="AF820" s="148" t="s">
        <v>83</v>
      </c>
      <c r="AG820">
        <v>0</v>
      </c>
      <c r="AH820" s="148" t="s">
        <v>83</v>
      </c>
      <c r="AI820" s="148" t="s">
        <v>83</v>
      </c>
      <c r="AJ820" s="148" t="s">
        <v>83</v>
      </c>
      <c r="AK820" s="148" t="s">
        <v>83</v>
      </c>
      <c r="AL820" s="148" t="s">
        <v>83</v>
      </c>
      <c r="AM820" s="148" t="s">
        <v>83</v>
      </c>
      <c r="AN820" s="148" t="s">
        <v>83</v>
      </c>
      <c r="AO820" s="148" t="s">
        <v>83</v>
      </c>
      <c r="AP820" s="148" t="s">
        <v>83</v>
      </c>
      <c r="AQ820" s="148" t="s">
        <v>83</v>
      </c>
      <c r="AR820" s="148" t="s">
        <v>83</v>
      </c>
      <c r="AS820">
        <v>0</v>
      </c>
      <c r="AT820" s="148" t="s">
        <v>83</v>
      </c>
      <c r="AU820" s="148" t="s">
        <v>83</v>
      </c>
      <c r="AV820">
        <v>0</v>
      </c>
      <c r="AW820">
        <v>0</v>
      </c>
      <c r="AX820" s="148" t="s">
        <v>83</v>
      </c>
    </row>
    <row r="821" spans="1:50" x14ac:dyDescent="0.15">
      <c r="A821">
        <v>1</v>
      </c>
      <c r="B821">
        <v>25</v>
      </c>
      <c r="C821">
        <v>4</v>
      </c>
      <c r="D821">
        <v>1</v>
      </c>
      <c r="E821">
        <v>0</v>
      </c>
      <c r="F821" s="148" t="s">
        <v>83</v>
      </c>
      <c r="G821" s="148" t="s">
        <v>83</v>
      </c>
      <c r="H821">
        <v>21</v>
      </c>
      <c r="I821">
        <v>0</v>
      </c>
      <c r="J821">
        <v>0</v>
      </c>
      <c r="K821">
        <v>0</v>
      </c>
      <c r="L821">
        <v>0</v>
      </c>
      <c r="M821" s="148" t="s">
        <v>83</v>
      </c>
      <c r="N821" s="148" t="s">
        <v>83</v>
      </c>
      <c r="O821" s="148" t="s">
        <v>83</v>
      </c>
      <c r="P821" s="148" t="s">
        <v>83</v>
      </c>
      <c r="Q821" s="148" t="s">
        <v>83</v>
      </c>
      <c r="R821" s="148" t="s">
        <v>1228</v>
      </c>
      <c r="S821" s="148" t="s">
        <v>83</v>
      </c>
      <c r="T821">
        <v>0</v>
      </c>
      <c r="U821" s="148" t="s">
        <v>83</v>
      </c>
      <c r="V821" s="148" t="s">
        <v>83</v>
      </c>
      <c r="W821" s="148" t="s">
        <v>83</v>
      </c>
      <c r="X821">
        <v>4</v>
      </c>
      <c r="Y821">
        <v>4</v>
      </c>
      <c r="Z821" s="148" t="s">
        <v>83</v>
      </c>
      <c r="AA821" s="148" t="s">
        <v>83</v>
      </c>
      <c r="AB821" s="148" t="s">
        <v>83</v>
      </c>
      <c r="AC821" s="148" t="s">
        <v>83</v>
      </c>
      <c r="AD821" s="148" t="s">
        <v>83</v>
      </c>
      <c r="AE821">
        <v>0</v>
      </c>
      <c r="AF821" s="148" t="s">
        <v>83</v>
      </c>
      <c r="AG821">
        <v>0</v>
      </c>
      <c r="AH821" s="148" t="s">
        <v>83</v>
      </c>
      <c r="AI821" s="148" t="s">
        <v>83</v>
      </c>
      <c r="AJ821" s="148" t="s">
        <v>83</v>
      </c>
      <c r="AK821" s="148" t="s">
        <v>83</v>
      </c>
      <c r="AL821" s="148" t="s">
        <v>83</v>
      </c>
      <c r="AM821" s="148" t="s">
        <v>83</v>
      </c>
      <c r="AN821" s="148" t="s">
        <v>83</v>
      </c>
      <c r="AO821" s="148" t="s">
        <v>83</v>
      </c>
      <c r="AP821" s="148" t="s">
        <v>83</v>
      </c>
      <c r="AQ821" s="148" t="s">
        <v>83</v>
      </c>
      <c r="AR821" s="148" t="s">
        <v>83</v>
      </c>
      <c r="AS821">
        <v>0</v>
      </c>
      <c r="AT821" s="148" t="s">
        <v>83</v>
      </c>
      <c r="AU821" s="148" t="s">
        <v>83</v>
      </c>
      <c r="AV821">
        <v>0</v>
      </c>
      <c r="AW821">
        <v>0</v>
      </c>
      <c r="AX821" s="148" t="s">
        <v>83</v>
      </c>
    </row>
    <row r="822" spans="1:50" x14ac:dyDescent="0.15">
      <c r="A822">
        <v>1</v>
      </c>
      <c r="B822">
        <v>25</v>
      </c>
      <c r="C822">
        <v>4</v>
      </c>
      <c r="D822">
        <v>2</v>
      </c>
      <c r="E822">
        <v>0</v>
      </c>
      <c r="F822" s="148" t="s">
        <v>83</v>
      </c>
      <c r="G822" s="148" t="s">
        <v>83</v>
      </c>
      <c r="H822">
        <v>329</v>
      </c>
      <c r="I822">
        <v>0</v>
      </c>
      <c r="J822">
        <v>0</v>
      </c>
      <c r="K822">
        <v>0</v>
      </c>
      <c r="L822">
        <v>0</v>
      </c>
      <c r="M822" s="148" t="s">
        <v>83</v>
      </c>
      <c r="N822" s="148" t="s">
        <v>83</v>
      </c>
      <c r="O822" s="148" t="s">
        <v>83</v>
      </c>
      <c r="P822" s="148" t="s">
        <v>83</v>
      </c>
      <c r="Q822" s="148" t="s">
        <v>83</v>
      </c>
      <c r="R822" s="148" t="s">
        <v>1229</v>
      </c>
      <c r="S822" s="148" t="s">
        <v>83</v>
      </c>
      <c r="T822">
        <v>0</v>
      </c>
      <c r="U822" s="148" t="s">
        <v>83</v>
      </c>
      <c r="V822" s="148" t="s">
        <v>83</v>
      </c>
      <c r="W822" s="148" t="s">
        <v>83</v>
      </c>
      <c r="X822">
        <v>5</v>
      </c>
      <c r="Y822">
        <v>5</v>
      </c>
      <c r="Z822" s="148" t="s">
        <v>83</v>
      </c>
      <c r="AA822" s="148" t="s">
        <v>83</v>
      </c>
      <c r="AB822" s="148" t="s">
        <v>83</v>
      </c>
      <c r="AC822" s="148" t="s">
        <v>83</v>
      </c>
      <c r="AD822" s="148" t="s">
        <v>83</v>
      </c>
      <c r="AE822">
        <v>0</v>
      </c>
      <c r="AF822" s="148" t="s">
        <v>83</v>
      </c>
      <c r="AG822">
        <v>0</v>
      </c>
      <c r="AH822" s="148" t="s">
        <v>83</v>
      </c>
      <c r="AI822" s="148" t="s">
        <v>83</v>
      </c>
      <c r="AJ822" s="148" t="s">
        <v>83</v>
      </c>
      <c r="AK822" s="148" t="s">
        <v>83</v>
      </c>
      <c r="AL822" s="148" t="s">
        <v>83</v>
      </c>
      <c r="AM822" s="148" t="s">
        <v>83</v>
      </c>
      <c r="AN822" s="148" t="s">
        <v>83</v>
      </c>
      <c r="AO822" s="148" t="s">
        <v>83</v>
      </c>
      <c r="AP822" s="148" t="s">
        <v>83</v>
      </c>
      <c r="AQ822" s="148" t="s">
        <v>83</v>
      </c>
      <c r="AR822" s="148" t="s">
        <v>83</v>
      </c>
      <c r="AS822">
        <v>0</v>
      </c>
      <c r="AT822" s="148" t="s">
        <v>83</v>
      </c>
      <c r="AU822" s="148" t="s">
        <v>83</v>
      </c>
      <c r="AV822">
        <v>0</v>
      </c>
      <c r="AW822">
        <v>0</v>
      </c>
      <c r="AX822" s="148" t="s">
        <v>83</v>
      </c>
    </row>
    <row r="823" spans="1:50" x14ac:dyDescent="0.15">
      <c r="A823">
        <v>1</v>
      </c>
      <c r="B823">
        <v>25</v>
      </c>
      <c r="C823">
        <v>4</v>
      </c>
      <c r="D823">
        <v>3</v>
      </c>
      <c r="E823">
        <v>0</v>
      </c>
      <c r="F823" s="148" t="s">
        <v>83</v>
      </c>
      <c r="G823" s="148" t="s">
        <v>83</v>
      </c>
      <c r="H823">
        <v>18</v>
      </c>
      <c r="I823">
        <v>0</v>
      </c>
      <c r="J823">
        <v>0</v>
      </c>
      <c r="K823">
        <v>0</v>
      </c>
      <c r="L823">
        <v>0</v>
      </c>
      <c r="M823" s="148" t="s">
        <v>83</v>
      </c>
      <c r="N823" s="148" t="s">
        <v>83</v>
      </c>
      <c r="O823" s="148" t="s">
        <v>83</v>
      </c>
      <c r="P823" s="148" t="s">
        <v>83</v>
      </c>
      <c r="Q823" s="148" t="s">
        <v>83</v>
      </c>
      <c r="R823" s="148" t="s">
        <v>1122</v>
      </c>
      <c r="S823" s="148" t="s">
        <v>83</v>
      </c>
      <c r="T823">
        <v>0</v>
      </c>
      <c r="U823" s="148" t="s">
        <v>83</v>
      </c>
      <c r="V823" s="148" t="s">
        <v>83</v>
      </c>
      <c r="W823" s="148" t="s">
        <v>83</v>
      </c>
      <c r="X823">
        <v>4</v>
      </c>
      <c r="Y823">
        <v>4</v>
      </c>
      <c r="Z823" s="148" t="s">
        <v>83</v>
      </c>
      <c r="AA823" s="148" t="s">
        <v>83</v>
      </c>
      <c r="AB823" s="148" t="s">
        <v>83</v>
      </c>
      <c r="AC823" s="148" t="s">
        <v>83</v>
      </c>
      <c r="AD823" s="148" t="s">
        <v>83</v>
      </c>
      <c r="AE823">
        <v>0</v>
      </c>
      <c r="AF823" s="148" t="s">
        <v>83</v>
      </c>
      <c r="AG823">
        <v>0</v>
      </c>
      <c r="AH823" s="148" t="s">
        <v>83</v>
      </c>
      <c r="AI823" s="148" t="s">
        <v>83</v>
      </c>
      <c r="AJ823" s="148" t="s">
        <v>83</v>
      </c>
      <c r="AK823" s="148" t="s">
        <v>83</v>
      </c>
      <c r="AL823" s="148" t="s">
        <v>83</v>
      </c>
      <c r="AM823" s="148" t="s">
        <v>83</v>
      </c>
      <c r="AN823" s="148" t="s">
        <v>83</v>
      </c>
      <c r="AO823" s="148" t="s">
        <v>83</v>
      </c>
      <c r="AP823" s="148" t="s">
        <v>83</v>
      </c>
      <c r="AQ823" s="148" t="s">
        <v>83</v>
      </c>
      <c r="AR823" s="148" t="s">
        <v>83</v>
      </c>
      <c r="AS823">
        <v>0</v>
      </c>
      <c r="AT823" s="148" t="s">
        <v>83</v>
      </c>
      <c r="AU823" s="148" t="s">
        <v>83</v>
      </c>
      <c r="AV823">
        <v>0</v>
      </c>
      <c r="AW823">
        <v>0</v>
      </c>
      <c r="AX823" s="148" t="s">
        <v>83</v>
      </c>
    </row>
    <row r="824" spans="1:50" x14ac:dyDescent="0.15">
      <c r="A824">
        <v>1</v>
      </c>
      <c r="B824">
        <v>25</v>
      </c>
      <c r="C824">
        <v>4</v>
      </c>
      <c r="D824">
        <v>4</v>
      </c>
      <c r="E824">
        <v>0</v>
      </c>
      <c r="F824" s="148" t="s">
        <v>83</v>
      </c>
      <c r="G824" s="148" t="s">
        <v>83</v>
      </c>
      <c r="H824">
        <v>15</v>
      </c>
      <c r="I824">
        <v>0</v>
      </c>
      <c r="J824">
        <v>0</v>
      </c>
      <c r="K824">
        <v>0</v>
      </c>
      <c r="L824">
        <v>0</v>
      </c>
      <c r="M824" s="148" t="s">
        <v>83</v>
      </c>
      <c r="N824" s="148" t="s">
        <v>83</v>
      </c>
      <c r="O824" s="148" t="s">
        <v>83</v>
      </c>
      <c r="P824" s="148" t="s">
        <v>83</v>
      </c>
      <c r="Q824" s="148" t="s">
        <v>83</v>
      </c>
      <c r="R824" s="148" t="s">
        <v>1179</v>
      </c>
      <c r="S824" s="148" t="s">
        <v>83</v>
      </c>
      <c r="T824">
        <v>0</v>
      </c>
      <c r="U824" s="148" t="s">
        <v>83</v>
      </c>
      <c r="V824" s="148" t="s">
        <v>83</v>
      </c>
      <c r="W824" s="148" t="s">
        <v>83</v>
      </c>
      <c r="X824">
        <v>5</v>
      </c>
      <c r="Y824">
        <v>5</v>
      </c>
      <c r="Z824" s="148" t="s">
        <v>83</v>
      </c>
      <c r="AA824" s="148" t="s">
        <v>83</v>
      </c>
      <c r="AB824" s="148" t="s">
        <v>83</v>
      </c>
      <c r="AC824" s="148" t="s">
        <v>83</v>
      </c>
      <c r="AD824" s="148" t="s">
        <v>83</v>
      </c>
      <c r="AE824">
        <v>0</v>
      </c>
      <c r="AF824" s="148" t="s">
        <v>83</v>
      </c>
      <c r="AG824">
        <v>0</v>
      </c>
      <c r="AH824" s="148" t="s">
        <v>83</v>
      </c>
      <c r="AI824" s="148" t="s">
        <v>83</v>
      </c>
      <c r="AJ824" s="148" t="s">
        <v>83</v>
      </c>
      <c r="AK824" s="148" t="s">
        <v>83</v>
      </c>
      <c r="AL824" s="148" t="s">
        <v>83</v>
      </c>
      <c r="AM824" s="148" t="s">
        <v>83</v>
      </c>
      <c r="AN824" s="148" t="s">
        <v>83</v>
      </c>
      <c r="AO824" s="148" t="s">
        <v>83</v>
      </c>
      <c r="AP824" s="148" t="s">
        <v>83</v>
      </c>
      <c r="AQ824" s="148" t="s">
        <v>83</v>
      </c>
      <c r="AR824" s="148" t="s">
        <v>83</v>
      </c>
      <c r="AS824">
        <v>0</v>
      </c>
      <c r="AT824" s="148" t="s">
        <v>83</v>
      </c>
      <c r="AU824" s="148" t="s">
        <v>83</v>
      </c>
      <c r="AV824">
        <v>0</v>
      </c>
      <c r="AW824">
        <v>0</v>
      </c>
      <c r="AX824" s="148" t="s">
        <v>83</v>
      </c>
    </row>
    <row r="825" spans="1:50" x14ac:dyDescent="0.15">
      <c r="A825">
        <v>1</v>
      </c>
      <c r="B825">
        <v>25</v>
      </c>
      <c r="C825">
        <v>4</v>
      </c>
      <c r="D825">
        <v>5</v>
      </c>
      <c r="E825">
        <v>0</v>
      </c>
      <c r="F825" s="148" t="s">
        <v>83</v>
      </c>
      <c r="G825" s="148" t="s">
        <v>83</v>
      </c>
      <c r="H825">
        <v>17</v>
      </c>
      <c r="I825">
        <v>0</v>
      </c>
      <c r="J825">
        <v>0</v>
      </c>
      <c r="K825">
        <v>0</v>
      </c>
      <c r="L825">
        <v>0</v>
      </c>
      <c r="M825" s="148" t="s">
        <v>83</v>
      </c>
      <c r="N825" s="148" t="s">
        <v>83</v>
      </c>
      <c r="O825" s="148" t="s">
        <v>83</v>
      </c>
      <c r="P825" s="148" t="s">
        <v>83</v>
      </c>
      <c r="Q825" s="148" t="s">
        <v>83</v>
      </c>
      <c r="R825" s="148" t="s">
        <v>1230</v>
      </c>
      <c r="S825" s="148" t="s">
        <v>83</v>
      </c>
      <c r="T825">
        <v>0</v>
      </c>
      <c r="U825" s="148" t="s">
        <v>83</v>
      </c>
      <c r="V825" s="148" t="s">
        <v>83</v>
      </c>
      <c r="W825" s="148" t="s">
        <v>83</v>
      </c>
      <c r="X825">
        <v>4</v>
      </c>
      <c r="Y825">
        <v>4</v>
      </c>
      <c r="Z825" s="148" t="s">
        <v>83</v>
      </c>
      <c r="AA825" s="148" t="s">
        <v>83</v>
      </c>
      <c r="AB825" s="148" t="s">
        <v>83</v>
      </c>
      <c r="AC825" s="148" t="s">
        <v>83</v>
      </c>
      <c r="AD825" s="148" t="s">
        <v>83</v>
      </c>
      <c r="AE825">
        <v>0</v>
      </c>
      <c r="AF825" s="148" t="s">
        <v>83</v>
      </c>
      <c r="AG825">
        <v>0</v>
      </c>
      <c r="AH825" s="148" t="s">
        <v>83</v>
      </c>
      <c r="AI825" s="148" t="s">
        <v>83</v>
      </c>
      <c r="AJ825" s="148" t="s">
        <v>83</v>
      </c>
      <c r="AK825" s="148" t="s">
        <v>83</v>
      </c>
      <c r="AL825" s="148" t="s">
        <v>83</v>
      </c>
      <c r="AM825" s="148" t="s">
        <v>83</v>
      </c>
      <c r="AN825" s="148" t="s">
        <v>83</v>
      </c>
      <c r="AO825" s="148" t="s">
        <v>83</v>
      </c>
      <c r="AP825" s="148" t="s">
        <v>83</v>
      </c>
      <c r="AQ825" s="148" t="s">
        <v>83</v>
      </c>
      <c r="AR825" s="148" t="s">
        <v>83</v>
      </c>
      <c r="AS825">
        <v>0</v>
      </c>
      <c r="AT825" s="148" t="s">
        <v>83</v>
      </c>
      <c r="AU825" s="148" t="s">
        <v>83</v>
      </c>
      <c r="AV825">
        <v>0</v>
      </c>
      <c r="AW825">
        <v>0</v>
      </c>
      <c r="AX825" s="148" t="s">
        <v>83</v>
      </c>
    </row>
    <row r="826" spans="1:50" x14ac:dyDescent="0.15">
      <c r="A826">
        <v>1</v>
      </c>
      <c r="B826">
        <v>25</v>
      </c>
      <c r="C826">
        <v>4</v>
      </c>
      <c r="D826">
        <v>6</v>
      </c>
      <c r="E826">
        <v>0</v>
      </c>
      <c r="F826" s="148" t="s">
        <v>83</v>
      </c>
      <c r="G826" s="148" t="s">
        <v>83</v>
      </c>
      <c r="H826">
        <v>44</v>
      </c>
      <c r="I826">
        <v>0</v>
      </c>
      <c r="J826">
        <v>0</v>
      </c>
      <c r="K826">
        <v>0</v>
      </c>
      <c r="L826">
        <v>0</v>
      </c>
      <c r="M826" s="148" t="s">
        <v>83</v>
      </c>
      <c r="N826" s="148" t="s">
        <v>83</v>
      </c>
      <c r="O826" s="148" t="s">
        <v>83</v>
      </c>
      <c r="P826" s="148" t="s">
        <v>83</v>
      </c>
      <c r="Q826" s="148" t="s">
        <v>83</v>
      </c>
      <c r="R826" s="148" t="s">
        <v>1231</v>
      </c>
      <c r="S826" s="148" t="s">
        <v>83</v>
      </c>
      <c r="T826">
        <v>0</v>
      </c>
      <c r="U826" s="148" t="s">
        <v>83</v>
      </c>
      <c r="V826" s="148" t="s">
        <v>83</v>
      </c>
      <c r="W826" s="148" t="s">
        <v>83</v>
      </c>
      <c r="X826">
        <v>4</v>
      </c>
      <c r="Y826">
        <v>4</v>
      </c>
      <c r="Z826" s="148" t="s">
        <v>83</v>
      </c>
      <c r="AA826" s="148" t="s">
        <v>83</v>
      </c>
      <c r="AB826" s="148" t="s">
        <v>83</v>
      </c>
      <c r="AC826" s="148" t="s">
        <v>83</v>
      </c>
      <c r="AD826" s="148" t="s">
        <v>83</v>
      </c>
      <c r="AE826">
        <v>0</v>
      </c>
      <c r="AF826" s="148" t="s">
        <v>83</v>
      </c>
      <c r="AG826">
        <v>0</v>
      </c>
      <c r="AH826" s="148" t="s">
        <v>83</v>
      </c>
      <c r="AI826" s="148" t="s">
        <v>83</v>
      </c>
      <c r="AJ826" s="148" t="s">
        <v>83</v>
      </c>
      <c r="AK826" s="148" t="s">
        <v>83</v>
      </c>
      <c r="AL826" s="148" t="s">
        <v>83</v>
      </c>
      <c r="AM826" s="148" t="s">
        <v>83</v>
      </c>
      <c r="AN826" s="148" t="s">
        <v>83</v>
      </c>
      <c r="AO826" s="148" t="s">
        <v>83</v>
      </c>
      <c r="AP826" s="148" t="s">
        <v>83</v>
      </c>
      <c r="AQ826" s="148" t="s">
        <v>83</v>
      </c>
      <c r="AR826" s="148" t="s">
        <v>83</v>
      </c>
      <c r="AS826">
        <v>0</v>
      </c>
      <c r="AT826" s="148" t="s">
        <v>83</v>
      </c>
      <c r="AU826" s="148" t="s">
        <v>83</v>
      </c>
      <c r="AV826">
        <v>0</v>
      </c>
      <c r="AW826">
        <v>0</v>
      </c>
      <c r="AX826" s="148" t="s">
        <v>83</v>
      </c>
    </row>
    <row r="827" spans="1:50" x14ac:dyDescent="0.15">
      <c r="A827">
        <v>1</v>
      </c>
      <c r="B827">
        <v>25</v>
      </c>
      <c r="C827">
        <v>4</v>
      </c>
      <c r="D827">
        <v>7</v>
      </c>
      <c r="E827">
        <v>0</v>
      </c>
      <c r="F827" s="148" t="s">
        <v>83</v>
      </c>
      <c r="G827" s="148" t="s">
        <v>83</v>
      </c>
      <c r="H827">
        <v>358</v>
      </c>
      <c r="I827">
        <v>0</v>
      </c>
      <c r="J827">
        <v>0</v>
      </c>
      <c r="K827">
        <v>0</v>
      </c>
      <c r="L827">
        <v>0</v>
      </c>
      <c r="M827" s="148" t="s">
        <v>83</v>
      </c>
      <c r="N827" s="148" t="s">
        <v>83</v>
      </c>
      <c r="O827" s="148" t="s">
        <v>83</v>
      </c>
      <c r="P827" s="148" t="s">
        <v>83</v>
      </c>
      <c r="Q827" s="148" t="s">
        <v>83</v>
      </c>
      <c r="R827" s="148" t="s">
        <v>1229</v>
      </c>
      <c r="S827" s="148" t="s">
        <v>83</v>
      </c>
      <c r="T827">
        <v>0</v>
      </c>
      <c r="U827" s="148" t="s">
        <v>83</v>
      </c>
      <c r="V827" s="148" t="s">
        <v>83</v>
      </c>
      <c r="W827" s="148" t="s">
        <v>83</v>
      </c>
      <c r="X827">
        <v>6</v>
      </c>
      <c r="Y827">
        <v>6</v>
      </c>
      <c r="Z827" s="148" t="s">
        <v>83</v>
      </c>
      <c r="AA827" s="148" t="s">
        <v>83</v>
      </c>
      <c r="AB827" s="148" t="s">
        <v>83</v>
      </c>
      <c r="AC827" s="148" t="s">
        <v>83</v>
      </c>
      <c r="AD827" s="148" t="s">
        <v>83</v>
      </c>
      <c r="AE827">
        <v>0</v>
      </c>
      <c r="AF827" s="148" t="s">
        <v>83</v>
      </c>
      <c r="AG827">
        <v>0</v>
      </c>
      <c r="AH827" s="148" t="s">
        <v>83</v>
      </c>
      <c r="AI827" s="148" t="s">
        <v>83</v>
      </c>
      <c r="AJ827" s="148" t="s">
        <v>83</v>
      </c>
      <c r="AK827" s="148" t="s">
        <v>83</v>
      </c>
      <c r="AL827" s="148" t="s">
        <v>83</v>
      </c>
      <c r="AM827" s="148" t="s">
        <v>83</v>
      </c>
      <c r="AN827" s="148" t="s">
        <v>83</v>
      </c>
      <c r="AO827" s="148" t="s">
        <v>83</v>
      </c>
      <c r="AP827" s="148" t="s">
        <v>83</v>
      </c>
      <c r="AQ827" s="148" t="s">
        <v>83</v>
      </c>
      <c r="AR827" s="148" t="s">
        <v>83</v>
      </c>
      <c r="AS827">
        <v>0</v>
      </c>
      <c r="AT827" s="148" t="s">
        <v>83</v>
      </c>
      <c r="AU827" s="148" t="s">
        <v>83</v>
      </c>
      <c r="AV827">
        <v>0</v>
      </c>
      <c r="AW827">
        <v>0</v>
      </c>
      <c r="AX827" s="148" t="s">
        <v>83</v>
      </c>
    </row>
    <row r="828" spans="1:50" x14ac:dyDescent="0.15">
      <c r="A828">
        <v>1</v>
      </c>
      <c r="B828">
        <v>26</v>
      </c>
      <c r="C828">
        <v>1</v>
      </c>
      <c r="D828">
        <v>1</v>
      </c>
      <c r="E828">
        <v>0</v>
      </c>
      <c r="F828" s="148" t="s">
        <v>83</v>
      </c>
      <c r="G828" s="148" t="s">
        <v>83</v>
      </c>
      <c r="H828">
        <v>0</v>
      </c>
      <c r="I828">
        <v>0</v>
      </c>
      <c r="J828">
        <v>0</v>
      </c>
      <c r="K828">
        <v>0</v>
      </c>
      <c r="L828">
        <v>0</v>
      </c>
      <c r="M828" s="148" t="s">
        <v>83</v>
      </c>
      <c r="N828" s="148" t="s">
        <v>83</v>
      </c>
      <c r="O828" s="148" t="s">
        <v>83</v>
      </c>
      <c r="P828" s="148" t="s">
        <v>83</v>
      </c>
      <c r="Q828" s="148" t="s">
        <v>83</v>
      </c>
      <c r="R828" s="148" t="s">
        <v>83</v>
      </c>
      <c r="S828" s="148" t="s">
        <v>83</v>
      </c>
      <c r="T828">
        <v>0</v>
      </c>
      <c r="U828" s="148" t="s">
        <v>83</v>
      </c>
      <c r="V828" s="148" t="s">
        <v>83</v>
      </c>
      <c r="W828" s="148" t="s">
        <v>83</v>
      </c>
      <c r="X828">
        <v>0</v>
      </c>
      <c r="Y828">
        <v>0</v>
      </c>
      <c r="Z828" s="148" t="s">
        <v>83</v>
      </c>
      <c r="AA828" s="148" t="s">
        <v>83</v>
      </c>
      <c r="AB828" s="148" t="s">
        <v>83</v>
      </c>
      <c r="AC828" s="148" t="s">
        <v>83</v>
      </c>
      <c r="AD828" s="148" t="s">
        <v>83</v>
      </c>
      <c r="AE828">
        <v>0</v>
      </c>
      <c r="AF828" s="148" t="s">
        <v>83</v>
      </c>
      <c r="AG828">
        <v>0</v>
      </c>
      <c r="AH828" s="148" t="s">
        <v>83</v>
      </c>
      <c r="AI828" s="148" t="s">
        <v>83</v>
      </c>
      <c r="AJ828" s="148" t="s">
        <v>83</v>
      </c>
      <c r="AK828" s="148" t="s">
        <v>83</v>
      </c>
      <c r="AL828" s="148" t="s">
        <v>83</v>
      </c>
      <c r="AM828" s="148" t="s">
        <v>83</v>
      </c>
      <c r="AN828" s="148" t="s">
        <v>83</v>
      </c>
      <c r="AO828" s="148" t="s">
        <v>83</v>
      </c>
      <c r="AP828" s="148" t="s">
        <v>83</v>
      </c>
      <c r="AQ828" s="148" t="s">
        <v>83</v>
      </c>
      <c r="AR828" s="148" t="s">
        <v>83</v>
      </c>
      <c r="AS828">
        <v>0</v>
      </c>
      <c r="AT828" s="148" t="s">
        <v>83</v>
      </c>
      <c r="AU828" s="148" t="s">
        <v>83</v>
      </c>
      <c r="AV828">
        <v>0</v>
      </c>
      <c r="AW828">
        <v>0</v>
      </c>
      <c r="AX828" s="148" t="s">
        <v>83</v>
      </c>
    </row>
    <row r="829" spans="1:50" x14ac:dyDescent="0.15">
      <c r="A829">
        <v>1</v>
      </c>
      <c r="B829">
        <v>26</v>
      </c>
      <c r="C829">
        <v>1</v>
      </c>
      <c r="D829">
        <v>2</v>
      </c>
      <c r="E829">
        <v>0</v>
      </c>
      <c r="F829" s="148" t="s">
        <v>83</v>
      </c>
      <c r="G829" s="148" t="s">
        <v>83</v>
      </c>
      <c r="H829">
        <v>0</v>
      </c>
      <c r="I829">
        <v>0</v>
      </c>
      <c r="J829">
        <v>0</v>
      </c>
      <c r="K829">
        <v>0</v>
      </c>
      <c r="L829">
        <v>0</v>
      </c>
      <c r="M829" s="148" t="s">
        <v>83</v>
      </c>
      <c r="N829" s="148" t="s">
        <v>83</v>
      </c>
      <c r="O829" s="148" t="s">
        <v>83</v>
      </c>
      <c r="P829" s="148" t="s">
        <v>83</v>
      </c>
      <c r="Q829" s="148" t="s">
        <v>83</v>
      </c>
      <c r="R829" s="148" t="s">
        <v>83</v>
      </c>
      <c r="S829" s="148" t="s">
        <v>83</v>
      </c>
      <c r="T829">
        <v>0</v>
      </c>
      <c r="U829" s="148" t="s">
        <v>83</v>
      </c>
      <c r="V829" s="148" t="s">
        <v>83</v>
      </c>
      <c r="W829" s="148" t="s">
        <v>83</v>
      </c>
      <c r="X829">
        <v>0</v>
      </c>
      <c r="Y829">
        <v>0</v>
      </c>
      <c r="Z829" s="148" t="s">
        <v>83</v>
      </c>
      <c r="AA829" s="148" t="s">
        <v>83</v>
      </c>
      <c r="AB829" s="148" t="s">
        <v>83</v>
      </c>
      <c r="AC829" s="148" t="s">
        <v>83</v>
      </c>
      <c r="AD829" s="148" t="s">
        <v>83</v>
      </c>
      <c r="AE829">
        <v>0</v>
      </c>
      <c r="AF829" s="148" t="s">
        <v>83</v>
      </c>
      <c r="AG829">
        <v>0</v>
      </c>
      <c r="AH829" s="148" t="s">
        <v>83</v>
      </c>
      <c r="AI829" s="148" t="s">
        <v>83</v>
      </c>
      <c r="AJ829" s="148" t="s">
        <v>83</v>
      </c>
      <c r="AK829" s="148" t="s">
        <v>83</v>
      </c>
      <c r="AL829" s="148" t="s">
        <v>83</v>
      </c>
      <c r="AM829" s="148" t="s">
        <v>83</v>
      </c>
      <c r="AN829" s="148" t="s">
        <v>83</v>
      </c>
      <c r="AO829" s="148" t="s">
        <v>83</v>
      </c>
      <c r="AP829" s="148" t="s">
        <v>83</v>
      </c>
      <c r="AQ829" s="148" t="s">
        <v>83</v>
      </c>
      <c r="AR829" s="148" t="s">
        <v>83</v>
      </c>
      <c r="AS829">
        <v>0</v>
      </c>
      <c r="AT829" s="148" t="s">
        <v>83</v>
      </c>
      <c r="AU829" s="148" t="s">
        <v>83</v>
      </c>
      <c r="AV829">
        <v>0</v>
      </c>
      <c r="AW829">
        <v>0</v>
      </c>
      <c r="AX829" s="148" t="s">
        <v>83</v>
      </c>
    </row>
    <row r="830" spans="1:50" x14ac:dyDescent="0.15">
      <c r="A830">
        <v>1</v>
      </c>
      <c r="B830">
        <v>26</v>
      </c>
      <c r="C830">
        <v>1</v>
      </c>
      <c r="D830">
        <v>3</v>
      </c>
      <c r="E830">
        <v>0</v>
      </c>
      <c r="F830" s="148" t="s">
        <v>83</v>
      </c>
      <c r="G830" s="148" t="s">
        <v>83</v>
      </c>
      <c r="H830">
        <v>80</v>
      </c>
      <c r="I830">
        <v>0</v>
      </c>
      <c r="J830">
        <v>0</v>
      </c>
      <c r="K830">
        <v>0</v>
      </c>
      <c r="L830">
        <v>0</v>
      </c>
      <c r="M830" s="148" t="s">
        <v>83</v>
      </c>
      <c r="N830" s="148" t="s">
        <v>83</v>
      </c>
      <c r="O830" s="148" t="s">
        <v>83</v>
      </c>
      <c r="P830" s="148" t="s">
        <v>83</v>
      </c>
      <c r="Q830" s="148" t="s">
        <v>83</v>
      </c>
      <c r="R830" s="148" t="s">
        <v>1232</v>
      </c>
      <c r="S830" s="148" t="s">
        <v>83</v>
      </c>
      <c r="T830">
        <v>0</v>
      </c>
      <c r="U830" s="148" t="s">
        <v>83</v>
      </c>
      <c r="V830" s="148" t="s">
        <v>83</v>
      </c>
      <c r="W830" s="148" t="s">
        <v>83</v>
      </c>
      <c r="X830">
        <v>1</v>
      </c>
      <c r="Y830">
        <v>1</v>
      </c>
      <c r="Z830" s="148" t="s">
        <v>83</v>
      </c>
      <c r="AA830" s="148" t="s">
        <v>83</v>
      </c>
      <c r="AB830" s="148" t="s">
        <v>83</v>
      </c>
      <c r="AC830" s="148" t="s">
        <v>83</v>
      </c>
      <c r="AD830" s="148" t="s">
        <v>83</v>
      </c>
      <c r="AE830">
        <v>0</v>
      </c>
      <c r="AF830" s="148" t="s">
        <v>83</v>
      </c>
      <c r="AG830">
        <v>0</v>
      </c>
      <c r="AH830" s="148" t="s">
        <v>83</v>
      </c>
      <c r="AI830" s="148" t="s">
        <v>83</v>
      </c>
      <c r="AJ830" s="148" t="s">
        <v>83</v>
      </c>
      <c r="AK830" s="148" t="s">
        <v>83</v>
      </c>
      <c r="AL830" s="148" t="s">
        <v>83</v>
      </c>
      <c r="AM830" s="148" t="s">
        <v>83</v>
      </c>
      <c r="AN830" s="148" t="s">
        <v>83</v>
      </c>
      <c r="AO830" s="148" t="s">
        <v>83</v>
      </c>
      <c r="AP830" s="148" t="s">
        <v>83</v>
      </c>
      <c r="AQ830" s="148" t="s">
        <v>83</v>
      </c>
      <c r="AR830" s="148" t="s">
        <v>83</v>
      </c>
      <c r="AS830">
        <v>0</v>
      </c>
      <c r="AT830" s="148" t="s">
        <v>83</v>
      </c>
      <c r="AU830" s="148" t="s">
        <v>83</v>
      </c>
      <c r="AV830">
        <v>0</v>
      </c>
      <c r="AW830">
        <v>0</v>
      </c>
      <c r="AX830" s="148" t="s">
        <v>83</v>
      </c>
    </row>
    <row r="831" spans="1:50" x14ac:dyDescent="0.15">
      <c r="A831">
        <v>1</v>
      </c>
      <c r="B831">
        <v>26</v>
      </c>
      <c r="C831">
        <v>1</v>
      </c>
      <c r="D831">
        <v>4</v>
      </c>
      <c r="E831">
        <v>0</v>
      </c>
      <c r="F831" s="148" t="s">
        <v>83</v>
      </c>
      <c r="G831" s="148" t="s">
        <v>83</v>
      </c>
      <c r="H831">
        <v>11</v>
      </c>
      <c r="I831">
        <v>0</v>
      </c>
      <c r="J831">
        <v>0</v>
      </c>
      <c r="K831">
        <v>0</v>
      </c>
      <c r="L831">
        <v>0</v>
      </c>
      <c r="M831" s="148" t="s">
        <v>83</v>
      </c>
      <c r="N831" s="148" t="s">
        <v>83</v>
      </c>
      <c r="O831" s="148" t="s">
        <v>83</v>
      </c>
      <c r="P831" s="148" t="s">
        <v>83</v>
      </c>
      <c r="Q831" s="148" t="s">
        <v>83</v>
      </c>
      <c r="R831" s="148" t="s">
        <v>1233</v>
      </c>
      <c r="S831" s="148" t="s">
        <v>83</v>
      </c>
      <c r="T831">
        <v>0</v>
      </c>
      <c r="U831" s="148" t="s">
        <v>83</v>
      </c>
      <c r="V831" s="148" t="s">
        <v>83</v>
      </c>
      <c r="W831" s="148" t="s">
        <v>83</v>
      </c>
      <c r="X831">
        <v>2</v>
      </c>
      <c r="Y831">
        <v>2</v>
      </c>
      <c r="Z831" s="148" t="s">
        <v>83</v>
      </c>
      <c r="AA831" s="148" t="s">
        <v>83</v>
      </c>
      <c r="AB831" s="148" t="s">
        <v>83</v>
      </c>
      <c r="AC831" s="148" t="s">
        <v>83</v>
      </c>
      <c r="AD831" s="148" t="s">
        <v>83</v>
      </c>
      <c r="AE831">
        <v>0</v>
      </c>
      <c r="AF831" s="148" t="s">
        <v>83</v>
      </c>
      <c r="AG831">
        <v>0</v>
      </c>
      <c r="AH831" s="148" t="s">
        <v>83</v>
      </c>
      <c r="AI831" s="148" t="s">
        <v>83</v>
      </c>
      <c r="AJ831" s="148" t="s">
        <v>83</v>
      </c>
      <c r="AK831" s="148" t="s">
        <v>83</v>
      </c>
      <c r="AL831" s="148" t="s">
        <v>83</v>
      </c>
      <c r="AM831" s="148" t="s">
        <v>83</v>
      </c>
      <c r="AN831" s="148" t="s">
        <v>83</v>
      </c>
      <c r="AO831" s="148" t="s">
        <v>83</v>
      </c>
      <c r="AP831" s="148" t="s">
        <v>83</v>
      </c>
      <c r="AQ831" s="148" t="s">
        <v>83</v>
      </c>
      <c r="AR831" s="148" t="s">
        <v>83</v>
      </c>
      <c r="AS831">
        <v>0</v>
      </c>
      <c r="AT831" s="148" t="s">
        <v>83</v>
      </c>
      <c r="AU831" s="148" t="s">
        <v>83</v>
      </c>
      <c r="AV831">
        <v>0</v>
      </c>
      <c r="AW831">
        <v>0</v>
      </c>
      <c r="AX831" s="148" t="s">
        <v>83</v>
      </c>
    </row>
    <row r="832" spans="1:50" x14ac:dyDescent="0.15">
      <c r="A832">
        <v>1</v>
      </c>
      <c r="B832">
        <v>26</v>
      </c>
      <c r="C832">
        <v>1</v>
      </c>
      <c r="D832">
        <v>5</v>
      </c>
      <c r="E832">
        <v>0</v>
      </c>
      <c r="F832" s="148" t="s">
        <v>83</v>
      </c>
      <c r="G832" s="148" t="s">
        <v>83</v>
      </c>
      <c r="H832">
        <v>271</v>
      </c>
      <c r="I832">
        <v>0</v>
      </c>
      <c r="J832">
        <v>0</v>
      </c>
      <c r="K832">
        <v>0</v>
      </c>
      <c r="L832">
        <v>0</v>
      </c>
      <c r="M832" s="148" t="s">
        <v>83</v>
      </c>
      <c r="N832" s="148" t="s">
        <v>83</v>
      </c>
      <c r="O832" s="148" t="s">
        <v>83</v>
      </c>
      <c r="P832" s="148" t="s">
        <v>83</v>
      </c>
      <c r="Q832" s="148" t="s">
        <v>83</v>
      </c>
      <c r="R832" s="148" t="s">
        <v>1234</v>
      </c>
      <c r="S832" s="148" t="s">
        <v>83</v>
      </c>
      <c r="T832">
        <v>0</v>
      </c>
      <c r="U832" s="148" t="s">
        <v>83</v>
      </c>
      <c r="V832" s="148" t="s">
        <v>83</v>
      </c>
      <c r="W832" s="148" t="s">
        <v>83</v>
      </c>
      <c r="X832">
        <v>4</v>
      </c>
      <c r="Y832">
        <v>4</v>
      </c>
      <c r="Z832" s="148" t="s">
        <v>83</v>
      </c>
      <c r="AA832" s="148" t="s">
        <v>83</v>
      </c>
      <c r="AB832" s="148" t="s">
        <v>83</v>
      </c>
      <c r="AC832" s="148" t="s">
        <v>83</v>
      </c>
      <c r="AD832" s="148" t="s">
        <v>83</v>
      </c>
      <c r="AE832">
        <v>0</v>
      </c>
      <c r="AF832" s="148" t="s">
        <v>83</v>
      </c>
      <c r="AG832">
        <v>0</v>
      </c>
      <c r="AH832" s="148" t="s">
        <v>83</v>
      </c>
      <c r="AI832" s="148" t="s">
        <v>83</v>
      </c>
      <c r="AJ832" s="148" t="s">
        <v>83</v>
      </c>
      <c r="AK832" s="148" t="s">
        <v>83</v>
      </c>
      <c r="AL832" s="148" t="s">
        <v>83</v>
      </c>
      <c r="AM832" s="148" t="s">
        <v>83</v>
      </c>
      <c r="AN832" s="148" t="s">
        <v>83</v>
      </c>
      <c r="AO832" s="148" t="s">
        <v>83</v>
      </c>
      <c r="AP832" s="148" t="s">
        <v>83</v>
      </c>
      <c r="AQ832" s="148" t="s">
        <v>83</v>
      </c>
      <c r="AR832" s="148" t="s">
        <v>83</v>
      </c>
      <c r="AS832">
        <v>0</v>
      </c>
      <c r="AT832" s="148" t="s">
        <v>83</v>
      </c>
      <c r="AU832" s="148" t="s">
        <v>83</v>
      </c>
      <c r="AV832">
        <v>0</v>
      </c>
      <c r="AW832">
        <v>0</v>
      </c>
      <c r="AX832" s="148" t="s">
        <v>83</v>
      </c>
    </row>
    <row r="833" spans="1:50" x14ac:dyDescent="0.15">
      <c r="A833">
        <v>1</v>
      </c>
      <c r="B833">
        <v>26</v>
      </c>
      <c r="C833">
        <v>1</v>
      </c>
      <c r="D833">
        <v>6</v>
      </c>
      <c r="E833">
        <v>0</v>
      </c>
      <c r="F833" s="148" t="s">
        <v>83</v>
      </c>
      <c r="G833" s="148" t="s">
        <v>83</v>
      </c>
      <c r="H833">
        <v>0</v>
      </c>
      <c r="I833">
        <v>0</v>
      </c>
      <c r="J833">
        <v>0</v>
      </c>
      <c r="K833">
        <v>0</v>
      </c>
      <c r="L833">
        <v>0</v>
      </c>
      <c r="M833" s="148" t="s">
        <v>83</v>
      </c>
      <c r="N833" s="148" t="s">
        <v>83</v>
      </c>
      <c r="O833" s="148" t="s">
        <v>83</v>
      </c>
      <c r="P833" s="148" t="s">
        <v>83</v>
      </c>
      <c r="Q833" s="148" t="s">
        <v>83</v>
      </c>
      <c r="R833" s="148" t="s">
        <v>83</v>
      </c>
      <c r="S833" s="148" t="s">
        <v>83</v>
      </c>
      <c r="T833">
        <v>0</v>
      </c>
      <c r="U833" s="148" t="s">
        <v>83</v>
      </c>
      <c r="V833" s="148" t="s">
        <v>83</v>
      </c>
      <c r="W833" s="148" t="s">
        <v>83</v>
      </c>
      <c r="X833">
        <v>0</v>
      </c>
      <c r="Y833">
        <v>0</v>
      </c>
      <c r="Z833" s="148" t="s">
        <v>83</v>
      </c>
      <c r="AA833" s="148" t="s">
        <v>83</v>
      </c>
      <c r="AB833" s="148" t="s">
        <v>83</v>
      </c>
      <c r="AC833" s="148" t="s">
        <v>83</v>
      </c>
      <c r="AD833" s="148" t="s">
        <v>83</v>
      </c>
      <c r="AE833">
        <v>0</v>
      </c>
      <c r="AF833" s="148" t="s">
        <v>83</v>
      </c>
      <c r="AG833">
        <v>0</v>
      </c>
      <c r="AH833" s="148" t="s">
        <v>83</v>
      </c>
      <c r="AI833" s="148" t="s">
        <v>83</v>
      </c>
      <c r="AJ833" s="148" t="s">
        <v>83</v>
      </c>
      <c r="AK833" s="148" t="s">
        <v>83</v>
      </c>
      <c r="AL833" s="148" t="s">
        <v>83</v>
      </c>
      <c r="AM833" s="148" t="s">
        <v>83</v>
      </c>
      <c r="AN833" s="148" t="s">
        <v>83</v>
      </c>
      <c r="AO833" s="148" t="s">
        <v>83</v>
      </c>
      <c r="AP833" s="148" t="s">
        <v>83</v>
      </c>
      <c r="AQ833" s="148" t="s">
        <v>83</v>
      </c>
      <c r="AR833" s="148" t="s">
        <v>83</v>
      </c>
      <c r="AS833">
        <v>0</v>
      </c>
      <c r="AT833" s="148" t="s">
        <v>83</v>
      </c>
      <c r="AU833" s="148" t="s">
        <v>83</v>
      </c>
      <c r="AV833">
        <v>0</v>
      </c>
      <c r="AW833">
        <v>0</v>
      </c>
      <c r="AX833" s="148" t="s">
        <v>83</v>
      </c>
    </row>
    <row r="834" spans="1:50" x14ac:dyDescent="0.15">
      <c r="A834">
        <v>1</v>
      </c>
      <c r="B834">
        <v>26</v>
      </c>
      <c r="C834">
        <v>1</v>
      </c>
      <c r="D834">
        <v>7</v>
      </c>
      <c r="E834">
        <v>0</v>
      </c>
      <c r="F834" s="148" t="s">
        <v>83</v>
      </c>
      <c r="G834" s="148" t="s">
        <v>83</v>
      </c>
      <c r="H834">
        <v>0</v>
      </c>
      <c r="I834">
        <v>0</v>
      </c>
      <c r="J834">
        <v>0</v>
      </c>
      <c r="K834">
        <v>0</v>
      </c>
      <c r="L834">
        <v>0</v>
      </c>
      <c r="M834" s="148" t="s">
        <v>83</v>
      </c>
      <c r="N834" s="148" t="s">
        <v>83</v>
      </c>
      <c r="O834" s="148" t="s">
        <v>83</v>
      </c>
      <c r="P834" s="148" t="s">
        <v>83</v>
      </c>
      <c r="Q834" s="148" t="s">
        <v>83</v>
      </c>
      <c r="R834" s="148" t="s">
        <v>83</v>
      </c>
      <c r="S834" s="148" t="s">
        <v>83</v>
      </c>
      <c r="T834">
        <v>0</v>
      </c>
      <c r="U834" s="148" t="s">
        <v>83</v>
      </c>
      <c r="V834" s="148" t="s">
        <v>83</v>
      </c>
      <c r="W834" s="148" t="s">
        <v>83</v>
      </c>
      <c r="X834">
        <v>0</v>
      </c>
      <c r="Y834">
        <v>0</v>
      </c>
      <c r="Z834" s="148" t="s">
        <v>83</v>
      </c>
      <c r="AA834" s="148" t="s">
        <v>83</v>
      </c>
      <c r="AB834" s="148" t="s">
        <v>83</v>
      </c>
      <c r="AC834" s="148" t="s">
        <v>83</v>
      </c>
      <c r="AD834" s="148" t="s">
        <v>83</v>
      </c>
      <c r="AE834">
        <v>0</v>
      </c>
      <c r="AF834" s="148" t="s">
        <v>83</v>
      </c>
      <c r="AG834">
        <v>0</v>
      </c>
      <c r="AH834" s="148" t="s">
        <v>83</v>
      </c>
      <c r="AI834" s="148" t="s">
        <v>83</v>
      </c>
      <c r="AJ834" s="148" t="s">
        <v>83</v>
      </c>
      <c r="AK834" s="148" t="s">
        <v>83</v>
      </c>
      <c r="AL834" s="148" t="s">
        <v>83</v>
      </c>
      <c r="AM834" s="148" t="s">
        <v>83</v>
      </c>
      <c r="AN834" s="148" t="s">
        <v>83</v>
      </c>
      <c r="AO834" s="148" t="s">
        <v>83</v>
      </c>
      <c r="AP834" s="148" t="s">
        <v>83</v>
      </c>
      <c r="AQ834" s="148" t="s">
        <v>83</v>
      </c>
      <c r="AR834" s="148" t="s">
        <v>83</v>
      </c>
      <c r="AS834">
        <v>0</v>
      </c>
      <c r="AT834" s="148" t="s">
        <v>83</v>
      </c>
      <c r="AU834" s="148" t="s">
        <v>83</v>
      </c>
      <c r="AV834">
        <v>0</v>
      </c>
      <c r="AW834">
        <v>0</v>
      </c>
      <c r="AX834" s="148" t="s">
        <v>83</v>
      </c>
    </row>
    <row r="835" spans="1:50" x14ac:dyDescent="0.15">
      <c r="A835">
        <v>1</v>
      </c>
      <c r="B835">
        <v>26</v>
      </c>
      <c r="C835">
        <v>2</v>
      </c>
      <c r="D835">
        <v>1</v>
      </c>
      <c r="E835">
        <v>0</v>
      </c>
      <c r="F835" s="148" t="s">
        <v>83</v>
      </c>
      <c r="G835" s="148" t="s">
        <v>83</v>
      </c>
      <c r="H835">
        <v>0</v>
      </c>
      <c r="I835">
        <v>0</v>
      </c>
      <c r="J835">
        <v>0</v>
      </c>
      <c r="K835">
        <v>0</v>
      </c>
      <c r="L835">
        <v>0</v>
      </c>
      <c r="M835" s="148" t="s">
        <v>83</v>
      </c>
      <c r="N835" s="148" t="s">
        <v>83</v>
      </c>
      <c r="O835" s="148" t="s">
        <v>83</v>
      </c>
      <c r="P835" s="148" t="s">
        <v>83</v>
      </c>
      <c r="Q835" s="148" t="s">
        <v>83</v>
      </c>
      <c r="R835" s="148" t="s">
        <v>83</v>
      </c>
      <c r="S835" s="148" t="s">
        <v>83</v>
      </c>
      <c r="T835">
        <v>0</v>
      </c>
      <c r="U835" s="148" t="s">
        <v>83</v>
      </c>
      <c r="V835" s="148" t="s">
        <v>83</v>
      </c>
      <c r="W835" s="148" t="s">
        <v>83</v>
      </c>
      <c r="X835">
        <v>0</v>
      </c>
      <c r="Y835">
        <v>0</v>
      </c>
      <c r="Z835" s="148" t="s">
        <v>83</v>
      </c>
      <c r="AA835" s="148" t="s">
        <v>83</v>
      </c>
      <c r="AB835" s="148" t="s">
        <v>83</v>
      </c>
      <c r="AC835" s="148" t="s">
        <v>83</v>
      </c>
      <c r="AD835" s="148" t="s">
        <v>83</v>
      </c>
      <c r="AE835">
        <v>0</v>
      </c>
      <c r="AF835" s="148" t="s">
        <v>83</v>
      </c>
      <c r="AG835">
        <v>0</v>
      </c>
      <c r="AH835" s="148" t="s">
        <v>83</v>
      </c>
      <c r="AI835" s="148" t="s">
        <v>83</v>
      </c>
      <c r="AJ835" s="148" t="s">
        <v>83</v>
      </c>
      <c r="AK835" s="148" t="s">
        <v>83</v>
      </c>
      <c r="AL835" s="148" t="s">
        <v>83</v>
      </c>
      <c r="AM835" s="148" t="s">
        <v>83</v>
      </c>
      <c r="AN835" s="148" t="s">
        <v>83</v>
      </c>
      <c r="AO835" s="148" t="s">
        <v>83</v>
      </c>
      <c r="AP835" s="148" t="s">
        <v>83</v>
      </c>
      <c r="AQ835" s="148" t="s">
        <v>83</v>
      </c>
      <c r="AR835" s="148" t="s">
        <v>83</v>
      </c>
      <c r="AS835">
        <v>0</v>
      </c>
      <c r="AT835" s="148" t="s">
        <v>83</v>
      </c>
      <c r="AU835" s="148" t="s">
        <v>83</v>
      </c>
      <c r="AV835">
        <v>0</v>
      </c>
      <c r="AW835">
        <v>0</v>
      </c>
      <c r="AX835" s="148" t="s">
        <v>83</v>
      </c>
    </row>
    <row r="836" spans="1:50" x14ac:dyDescent="0.15">
      <c r="A836">
        <v>1</v>
      </c>
      <c r="B836">
        <v>26</v>
      </c>
      <c r="C836">
        <v>2</v>
      </c>
      <c r="D836">
        <v>2</v>
      </c>
      <c r="E836">
        <v>0</v>
      </c>
      <c r="F836" s="148" t="s">
        <v>83</v>
      </c>
      <c r="G836" s="148" t="s">
        <v>83</v>
      </c>
      <c r="H836">
        <v>290</v>
      </c>
      <c r="I836">
        <v>0</v>
      </c>
      <c r="J836">
        <v>0</v>
      </c>
      <c r="K836">
        <v>0</v>
      </c>
      <c r="L836">
        <v>0</v>
      </c>
      <c r="M836" s="148" t="s">
        <v>83</v>
      </c>
      <c r="N836" s="148" t="s">
        <v>83</v>
      </c>
      <c r="O836" s="148" t="s">
        <v>83</v>
      </c>
      <c r="P836" s="148" t="s">
        <v>83</v>
      </c>
      <c r="Q836" s="148" t="s">
        <v>83</v>
      </c>
      <c r="R836" s="148" t="s">
        <v>1235</v>
      </c>
      <c r="S836" s="148" t="s">
        <v>83</v>
      </c>
      <c r="T836">
        <v>0</v>
      </c>
      <c r="U836" s="148" t="s">
        <v>83</v>
      </c>
      <c r="V836" s="148" t="s">
        <v>83</v>
      </c>
      <c r="W836" s="148" t="s">
        <v>83</v>
      </c>
      <c r="X836">
        <v>1</v>
      </c>
      <c r="Y836">
        <v>1</v>
      </c>
      <c r="Z836" s="148" t="s">
        <v>83</v>
      </c>
      <c r="AA836" s="148" t="s">
        <v>83</v>
      </c>
      <c r="AB836" s="148" t="s">
        <v>83</v>
      </c>
      <c r="AC836" s="148" t="s">
        <v>83</v>
      </c>
      <c r="AD836" s="148" t="s">
        <v>83</v>
      </c>
      <c r="AE836">
        <v>0</v>
      </c>
      <c r="AF836" s="148" t="s">
        <v>83</v>
      </c>
      <c r="AG836">
        <v>0</v>
      </c>
      <c r="AH836" s="148" t="s">
        <v>83</v>
      </c>
      <c r="AI836" s="148" t="s">
        <v>83</v>
      </c>
      <c r="AJ836" s="148" t="s">
        <v>83</v>
      </c>
      <c r="AK836" s="148" t="s">
        <v>83</v>
      </c>
      <c r="AL836" s="148" t="s">
        <v>83</v>
      </c>
      <c r="AM836" s="148" t="s">
        <v>83</v>
      </c>
      <c r="AN836" s="148" t="s">
        <v>83</v>
      </c>
      <c r="AO836" s="148" t="s">
        <v>83</v>
      </c>
      <c r="AP836" s="148" t="s">
        <v>83</v>
      </c>
      <c r="AQ836" s="148" t="s">
        <v>83</v>
      </c>
      <c r="AR836" s="148" t="s">
        <v>83</v>
      </c>
      <c r="AS836">
        <v>0</v>
      </c>
      <c r="AT836" s="148" t="s">
        <v>83</v>
      </c>
      <c r="AU836" s="148" t="s">
        <v>83</v>
      </c>
      <c r="AV836">
        <v>0</v>
      </c>
      <c r="AW836">
        <v>0</v>
      </c>
      <c r="AX836" s="148" t="s">
        <v>83</v>
      </c>
    </row>
    <row r="837" spans="1:50" x14ac:dyDescent="0.15">
      <c r="A837">
        <v>1</v>
      </c>
      <c r="B837">
        <v>26</v>
      </c>
      <c r="C837">
        <v>2</v>
      </c>
      <c r="D837">
        <v>3</v>
      </c>
      <c r="E837">
        <v>0</v>
      </c>
      <c r="F837" s="148" t="s">
        <v>83</v>
      </c>
      <c r="G837" s="148" t="s">
        <v>83</v>
      </c>
      <c r="H837">
        <v>12</v>
      </c>
      <c r="I837">
        <v>0</v>
      </c>
      <c r="J837">
        <v>0</v>
      </c>
      <c r="K837">
        <v>0</v>
      </c>
      <c r="L837">
        <v>0</v>
      </c>
      <c r="M837" s="148" t="s">
        <v>83</v>
      </c>
      <c r="N837" s="148" t="s">
        <v>83</v>
      </c>
      <c r="O837" s="148" t="s">
        <v>83</v>
      </c>
      <c r="P837" s="148" t="s">
        <v>83</v>
      </c>
      <c r="Q837" s="148" t="s">
        <v>83</v>
      </c>
      <c r="R837" s="148" t="s">
        <v>1236</v>
      </c>
      <c r="S837" s="148" t="s">
        <v>83</v>
      </c>
      <c r="T837">
        <v>0</v>
      </c>
      <c r="U837" s="148" t="s">
        <v>83</v>
      </c>
      <c r="V837" s="148" t="s">
        <v>83</v>
      </c>
      <c r="W837" s="148" t="s">
        <v>83</v>
      </c>
      <c r="X837">
        <v>1</v>
      </c>
      <c r="Y837">
        <v>1</v>
      </c>
      <c r="Z837" s="148" t="s">
        <v>83</v>
      </c>
      <c r="AA837" s="148" t="s">
        <v>83</v>
      </c>
      <c r="AB837" s="148" t="s">
        <v>83</v>
      </c>
      <c r="AC837" s="148" t="s">
        <v>83</v>
      </c>
      <c r="AD837" s="148" t="s">
        <v>83</v>
      </c>
      <c r="AE837">
        <v>0</v>
      </c>
      <c r="AF837" s="148" t="s">
        <v>83</v>
      </c>
      <c r="AG837">
        <v>0</v>
      </c>
      <c r="AH837" s="148" t="s">
        <v>83</v>
      </c>
      <c r="AI837" s="148" t="s">
        <v>83</v>
      </c>
      <c r="AJ837" s="148" t="s">
        <v>83</v>
      </c>
      <c r="AK837" s="148" t="s">
        <v>83</v>
      </c>
      <c r="AL837" s="148" t="s">
        <v>83</v>
      </c>
      <c r="AM837" s="148" t="s">
        <v>83</v>
      </c>
      <c r="AN837" s="148" t="s">
        <v>83</v>
      </c>
      <c r="AO837" s="148" t="s">
        <v>83</v>
      </c>
      <c r="AP837" s="148" t="s">
        <v>83</v>
      </c>
      <c r="AQ837" s="148" t="s">
        <v>83</v>
      </c>
      <c r="AR837" s="148" t="s">
        <v>83</v>
      </c>
      <c r="AS837">
        <v>0</v>
      </c>
      <c r="AT837" s="148" t="s">
        <v>83</v>
      </c>
      <c r="AU837" s="148" t="s">
        <v>83</v>
      </c>
      <c r="AV837">
        <v>0</v>
      </c>
      <c r="AW837">
        <v>0</v>
      </c>
      <c r="AX837" s="148" t="s">
        <v>83</v>
      </c>
    </row>
    <row r="838" spans="1:50" x14ac:dyDescent="0.15">
      <c r="A838">
        <v>1</v>
      </c>
      <c r="B838">
        <v>26</v>
      </c>
      <c r="C838">
        <v>2</v>
      </c>
      <c r="D838">
        <v>4</v>
      </c>
      <c r="E838">
        <v>0</v>
      </c>
      <c r="F838" s="148" t="s">
        <v>83</v>
      </c>
      <c r="G838" s="148" t="s">
        <v>83</v>
      </c>
      <c r="H838">
        <v>345</v>
      </c>
      <c r="I838">
        <v>0</v>
      </c>
      <c r="J838">
        <v>0</v>
      </c>
      <c r="K838">
        <v>0</v>
      </c>
      <c r="L838">
        <v>0</v>
      </c>
      <c r="M838" s="148" t="s">
        <v>83</v>
      </c>
      <c r="N838" s="148" t="s">
        <v>83</v>
      </c>
      <c r="O838" s="148" t="s">
        <v>83</v>
      </c>
      <c r="P838" s="148" t="s">
        <v>83</v>
      </c>
      <c r="Q838" s="148" t="s">
        <v>83</v>
      </c>
      <c r="R838" s="148" t="s">
        <v>1237</v>
      </c>
      <c r="S838" s="148" t="s">
        <v>83</v>
      </c>
      <c r="T838">
        <v>0</v>
      </c>
      <c r="U838" s="148" t="s">
        <v>83</v>
      </c>
      <c r="V838" s="148" t="s">
        <v>83</v>
      </c>
      <c r="W838" s="148" t="s">
        <v>83</v>
      </c>
      <c r="X838">
        <v>5</v>
      </c>
      <c r="Y838">
        <v>5</v>
      </c>
      <c r="Z838" s="148" t="s">
        <v>83</v>
      </c>
      <c r="AA838" s="148" t="s">
        <v>83</v>
      </c>
      <c r="AB838" s="148" t="s">
        <v>83</v>
      </c>
      <c r="AC838" s="148" t="s">
        <v>83</v>
      </c>
      <c r="AD838" s="148" t="s">
        <v>83</v>
      </c>
      <c r="AE838">
        <v>0</v>
      </c>
      <c r="AF838" s="148" t="s">
        <v>83</v>
      </c>
      <c r="AG838">
        <v>0</v>
      </c>
      <c r="AH838" s="148" t="s">
        <v>83</v>
      </c>
      <c r="AI838" s="148" t="s">
        <v>83</v>
      </c>
      <c r="AJ838" s="148" t="s">
        <v>83</v>
      </c>
      <c r="AK838" s="148" t="s">
        <v>83</v>
      </c>
      <c r="AL838" s="148" t="s">
        <v>83</v>
      </c>
      <c r="AM838" s="148" t="s">
        <v>83</v>
      </c>
      <c r="AN838" s="148" t="s">
        <v>83</v>
      </c>
      <c r="AO838" s="148" t="s">
        <v>83</v>
      </c>
      <c r="AP838" s="148" t="s">
        <v>83</v>
      </c>
      <c r="AQ838" s="148" t="s">
        <v>83</v>
      </c>
      <c r="AR838" s="148" t="s">
        <v>83</v>
      </c>
      <c r="AS838">
        <v>0</v>
      </c>
      <c r="AT838" s="148" t="s">
        <v>83</v>
      </c>
      <c r="AU838" s="148" t="s">
        <v>83</v>
      </c>
      <c r="AV838">
        <v>0</v>
      </c>
      <c r="AW838">
        <v>0</v>
      </c>
      <c r="AX838" s="148" t="s">
        <v>83</v>
      </c>
    </row>
    <row r="839" spans="1:50" x14ac:dyDescent="0.15">
      <c r="A839">
        <v>1</v>
      </c>
      <c r="B839">
        <v>26</v>
      </c>
      <c r="C839">
        <v>2</v>
      </c>
      <c r="D839">
        <v>5</v>
      </c>
      <c r="E839">
        <v>0</v>
      </c>
      <c r="F839" s="148" t="s">
        <v>83</v>
      </c>
      <c r="G839" s="148" t="s">
        <v>83</v>
      </c>
      <c r="H839">
        <v>9</v>
      </c>
      <c r="I839">
        <v>0</v>
      </c>
      <c r="J839">
        <v>0</v>
      </c>
      <c r="K839">
        <v>0</v>
      </c>
      <c r="L839">
        <v>0</v>
      </c>
      <c r="M839" s="148" t="s">
        <v>83</v>
      </c>
      <c r="N839" s="148" t="s">
        <v>83</v>
      </c>
      <c r="O839" s="148" t="s">
        <v>83</v>
      </c>
      <c r="P839" s="148" t="s">
        <v>83</v>
      </c>
      <c r="Q839" s="148" t="s">
        <v>83</v>
      </c>
      <c r="R839" s="148" t="s">
        <v>1238</v>
      </c>
      <c r="S839" s="148" t="s">
        <v>83</v>
      </c>
      <c r="T839">
        <v>0</v>
      </c>
      <c r="U839" s="148" t="s">
        <v>83</v>
      </c>
      <c r="V839" s="148" t="s">
        <v>83</v>
      </c>
      <c r="W839" s="148" t="s">
        <v>83</v>
      </c>
      <c r="X839">
        <v>3</v>
      </c>
      <c r="Y839">
        <v>3</v>
      </c>
      <c r="Z839" s="148" t="s">
        <v>83</v>
      </c>
      <c r="AA839" s="148" t="s">
        <v>83</v>
      </c>
      <c r="AB839" s="148" t="s">
        <v>83</v>
      </c>
      <c r="AC839" s="148" t="s">
        <v>83</v>
      </c>
      <c r="AD839" s="148" t="s">
        <v>83</v>
      </c>
      <c r="AE839">
        <v>0</v>
      </c>
      <c r="AF839" s="148" t="s">
        <v>83</v>
      </c>
      <c r="AG839">
        <v>0</v>
      </c>
      <c r="AH839" s="148" t="s">
        <v>83</v>
      </c>
      <c r="AI839" s="148" t="s">
        <v>83</v>
      </c>
      <c r="AJ839" s="148" t="s">
        <v>83</v>
      </c>
      <c r="AK839" s="148" t="s">
        <v>83</v>
      </c>
      <c r="AL839" s="148" t="s">
        <v>83</v>
      </c>
      <c r="AM839" s="148" t="s">
        <v>83</v>
      </c>
      <c r="AN839" s="148" t="s">
        <v>83</v>
      </c>
      <c r="AO839" s="148" t="s">
        <v>83</v>
      </c>
      <c r="AP839" s="148" t="s">
        <v>83</v>
      </c>
      <c r="AQ839" s="148" t="s">
        <v>83</v>
      </c>
      <c r="AR839" s="148" t="s">
        <v>83</v>
      </c>
      <c r="AS839">
        <v>0</v>
      </c>
      <c r="AT839" s="148" t="s">
        <v>83</v>
      </c>
      <c r="AU839" s="148" t="s">
        <v>83</v>
      </c>
      <c r="AV839">
        <v>0</v>
      </c>
      <c r="AW839">
        <v>0</v>
      </c>
      <c r="AX839" s="148" t="s">
        <v>83</v>
      </c>
    </row>
    <row r="840" spans="1:50" x14ac:dyDescent="0.15">
      <c r="A840">
        <v>1</v>
      </c>
      <c r="B840">
        <v>26</v>
      </c>
      <c r="C840">
        <v>2</v>
      </c>
      <c r="D840">
        <v>6</v>
      </c>
      <c r="E840">
        <v>0</v>
      </c>
      <c r="F840" s="148" t="s">
        <v>83</v>
      </c>
      <c r="G840" s="148" t="s">
        <v>83</v>
      </c>
      <c r="H840">
        <v>202</v>
      </c>
      <c r="I840">
        <v>0</v>
      </c>
      <c r="J840">
        <v>0</v>
      </c>
      <c r="K840">
        <v>0</v>
      </c>
      <c r="L840">
        <v>0</v>
      </c>
      <c r="M840" s="148" t="s">
        <v>83</v>
      </c>
      <c r="N840" s="148" t="s">
        <v>83</v>
      </c>
      <c r="O840" s="148" t="s">
        <v>83</v>
      </c>
      <c r="P840" s="148" t="s">
        <v>83</v>
      </c>
      <c r="Q840" s="148" t="s">
        <v>83</v>
      </c>
      <c r="R840" s="148" t="s">
        <v>1239</v>
      </c>
      <c r="S840" s="148" t="s">
        <v>83</v>
      </c>
      <c r="T840">
        <v>0</v>
      </c>
      <c r="U840" s="148" t="s">
        <v>83</v>
      </c>
      <c r="V840" s="148" t="s">
        <v>83</v>
      </c>
      <c r="W840" s="148" t="s">
        <v>83</v>
      </c>
      <c r="X840">
        <v>2</v>
      </c>
      <c r="Y840">
        <v>2</v>
      </c>
      <c r="Z840" s="148" t="s">
        <v>83</v>
      </c>
      <c r="AA840" s="148" t="s">
        <v>83</v>
      </c>
      <c r="AB840" s="148" t="s">
        <v>83</v>
      </c>
      <c r="AC840" s="148" t="s">
        <v>83</v>
      </c>
      <c r="AD840" s="148" t="s">
        <v>83</v>
      </c>
      <c r="AE840">
        <v>0</v>
      </c>
      <c r="AF840" s="148" t="s">
        <v>83</v>
      </c>
      <c r="AG840">
        <v>0</v>
      </c>
      <c r="AH840" s="148" t="s">
        <v>83</v>
      </c>
      <c r="AI840" s="148" t="s">
        <v>83</v>
      </c>
      <c r="AJ840" s="148" t="s">
        <v>83</v>
      </c>
      <c r="AK840" s="148" t="s">
        <v>83</v>
      </c>
      <c r="AL840" s="148" t="s">
        <v>83</v>
      </c>
      <c r="AM840" s="148" t="s">
        <v>83</v>
      </c>
      <c r="AN840" s="148" t="s">
        <v>83</v>
      </c>
      <c r="AO840" s="148" t="s">
        <v>83</v>
      </c>
      <c r="AP840" s="148" t="s">
        <v>83</v>
      </c>
      <c r="AQ840" s="148" t="s">
        <v>83</v>
      </c>
      <c r="AR840" s="148" t="s">
        <v>83</v>
      </c>
      <c r="AS840">
        <v>0</v>
      </c>
      <c r="AT840" s="148" t="s">
        <v>83</v>
      </c>
      <c r="AU840" s="148" t="s">
        <v>83</v>
      </c>
      <c r="AV840">
        <v>0</v>
      </c>
      <c r="AW840">
        <v>0</v>
      </c>
      <c r="AX840" s="148" t="s">
        <v>83</v>
      </c>
    </row>
    <row r="841" spans="1:50" x14ac:dyDescent="0.15">
      <c r="A841">
        <v>1</v>
      </c>
      <c r="B841">
        <v>26</v>
      </c>
      <c r="C841">
        <v>2</v>
      </c>
      <c r="D841">
        <v>7</v>
      </c>
      <c r="E841">
        <v>0</v>
      </c>
      <c r="F841" s="148" t="s">
        <v>83</v>
      </c>
      <c r="G841" s="148" t="s">
        <v>83</v>
      </c>
      <c r="H841">
        <v>0</v>
      </c>
      <c r="I841">
        <v>0</v>
      </c>
      <c r="J841">
        <v>0</v>
      </c>
      <c r="K841">
        <v>0</v>
      </c>
      <c r="L841">
        <v>0</v>
      </c>
      <c r="M841" s="148" t="s">
        <v>83</v>
      </c>
      <c r="N841" s="148" t="s">
        <v>83</v>
      </c>
      <c r="O841" s="148" t="s">
        <v>83</v>
      </c>
      <c r="P841" s="148" t="s">
        <v>83</v>
      </c>
      <c r="Q841" s="148" t="s">
        <v>83</v>
      </c>
      <c r="R841" s="148" t="s">
        <v>83</v>
      </c>
      <c r="S841" s="148" t="s">
        <v>83</v>
      </c>
      <c r="T841">
        <v>0</v>
      </c>
      <c r="U841" s="148" t="s">
        <v>83</v>
      </c>
      <c r="V841" s="148" t="s">
        <v>83</v>
      </c>
      <c r="W841" s="148" t="s">
        <v>83</v>
      </c>
      <c r="X841">
        <v>0</v>
      </c>
      <c r="Y841">
        <v>0</v>
      </c>
      <c r="Z841" s="148" t="s">
        <v>83</v>
      </c>
      <c r="AA841" s="148" t="s">
        <v>83</v>
      </c>
      <c r="AB841" s="148" t="s">
        <v>83</v>
      </c>
      <c r="AC841" s="148" t="s">
        <v>83</v>
      </c>
      <c r="AD841" s="148" t="s">
        <v>83</v>
      </c>
      <c r="AE841">
        <v>0</v>
      </c>
      <c r="AF841" s="148" t="s">
        <v>83</v>
      </c>
      <c r="AG841">
        <v>0</v>
      </c>
      <c r="AH841" s="148" t="s">
        <v>83</v>
      </c>
      <c r="AI841" s="148" t="s">
        <v>83</v>
      </c>
      <c r="AJ841" s="148" t="s">
        <v>83</v>
      </c>
      <c r="AK841" s="148" t="s">
        <v>83</v>
      </c>
      <c r="AL841" s="148" t="s">
        <v>83</v>
      </c>
      <c r="AM841" s="148" t="s">
        <v>83</v>
      </c>
      <c r="AN841" s="148" t="s">
        <v>83</v>
      </c>
      <c r="AO841" s="148" t="s">
        <v>83</v>
      </c>
      <c r="AP841" s="148" t="s">
        <v>83</v>
      </c>
      <c r="AQ841" s="148" t="s">
        <v>83</v>
      </c>
      <c r="AR841" s="148" t="s">
        <v>83</v>
      </c>
      <c r="AS841">
        <v>0</v>
      </c>
      <c r="AT841" s="148" t="s">
        <v>83</v>
      </c>
      <c r="AU841" s="148" t="s">
        <v>83</v>
      </c>
      <c r="AV841">
        <v>0</v>
      </c>
      <c r="AW841">
        <v>0</v>
      </c>
      <c r="AX841" s="148" t="s">
        <v>83</v>
      </c>
    </row>
    <row r="842" spans="1:50" x14ac:dyDescent="0.15">
      <c r="A842">
        <v>1</v>
      </c>
      <c r="B842">
        <v>26</v>
      </c>
      <c r="C842">
        <v>3</v>
      </c>
      <c r="D842">
        <v>1</v>
      </c>
      <c r="E842">
        <v>0</v>
      </c>
      <c r="F842" s="148" t="s">
        <v>83</v>
      </c>
      <c r="G842" s="148" t="s">
        <v>83</v>
      </c>
      <c r="H842">
        <v>323</v>
      </c>
      <c r="I842">
        <v>0</v>
      </c>
      <c r="J842">
        <v>0</v>
      </c>
      <c r="K842">
        <v>0</v>
      </c>
      <c r="L842">
        <v>0</v>
      </c>
      <c r="M842" s="148" t="s">
        <v>83</v>
      </c>
      <c r="N842" s="148" t="s">
        <v>83</v>
      </c>
      <c r="O842" s="148" t="s">
        <v>83</v>
      </c>
      <c r="P842" s="148" t="s">
        <v>83</v>
      </c>
      <c r="Q842" s="148" t="s">
        <v>83</v>
      </c>
      <c r="R842" s="148" t="s">
        <v>1240</v>
      </c>
      <c r="S842" s="148" t="s">
        <v>83</v>
      </c>
      <c r="T842">
        <v>0</v>
      </c>
      <c r="U842" s="148" t="s">
        <v>83</v>
      </c>
      <c r="V842" s="148" t="s">
        <v>83</v>
      </c>
      <c r="W842" s="148" t="s">
        <v>83</v>
      </c>
      <c r="X842">
        <v>5</v>
      </c>
      <c r="Y842">
        <v>5</v>
      </c>
      <c r="Z842" s="148" t="s">
        <v>83</v>
      </c>
      <c r="AA842" s="148" t="s">
        <v>83</v>
      </c>
      <c r="AB842" s="148" t="s">
        <v>83</v>
      </c>
      <c r="AC842" s="148" t="s">
        <v>83</v>
      </c>
      <c r="AD842" s="148" t="s">
        <v>83</v>
      </c>
      <c r="AE842">
        <v>0</v>
      </c>
      <c r="AF842" s="148" t="s">
        <v>83</v>
      </c>
      <c r="AG842">
        <v>0</v>
      </c>
      <c r="AH842" s="148" t="s">
        <v>83</v>
      </c>
      <c r="AI842" s="148" t="s">
        <v>83</v>
      </c>
      <c r="AJ842" s="148" t="s">
        <v>83</v>
      </c>
      <c r="AK842" s="148" t="s">
        <v>83</v>
      </c>
      <c r="AL842" s="148" t="s">
        <v>83</v>
      </c>
      <c r="AM842" s="148" t="s">
        <v>83</v>
      </c>
      <c r="AN842" s="148" t="s">
        <v>83</v>
      </c>
      <c r="AO842" s="148" t="s">
        <v>83</v>
      </c>
      <c r="AP842" s="148" t="s">
        <v>83</v>
      </c>
      <c r="AQ842" s="148" t="s">
        <v>83</v>
      </c>
      <c r="AR842" s="148" t="s">
        <v>83</v>
      </c>
      <c r="AS842">
        <v>0</v>
      </c>
      <c r="AT842" s="148" t="s">
        <v>83</v>
      </c>
      <c r="AU842" s="148" t="s">
        <v>83</v>
      </c>
      <c r="AV842">
        <v>0</v>
      </c>
      <c r="AW842">
        <v>0</v>
      </c>
      <c r="AX842" s="148" t="s">
        <v>83</v>
      </c>
    </row>
    <row r="843" spans="1:50" x14ac:dyDescent="0.15">
      <c r="A843">
        <v>1</v>
      </c>
      <c r="B843">
        <v>26</v>
      </c>
      <c r="C843">
        <v>3</v>
      </c>
      <c r="D843">
        <v>2</v>
      </c>
      <c r="E843">
        <v>0</v>
      </c>
      <c r="F843" s="148" t="s">
        <v>83</v>
      </c>
      <c r="G843" s="148" t="s">
        <v>83</v>
      </c>
      <c r="H843">
        <v>225</v>
      </c>
      <c r="I843">
        <v>0</v>
      </c>
      <c r="J843">
        <v>0</v>
      </c>
      <c r="K843">
        <v>0</v>
      </c>
      <c r="L843">
        <v>0</v>
      </c>
      <c r="M843" s="148" t="s">
        <v>83</v>
      </c>
      <c r="N843" s="148" t="s">
        <v>83</v>
      </c>
      <c r="O843" s="148" t="s">
        <v>83</v>
      </c>
      <c r="P843" s="148" t="s">
        <v>83</v>
      </c>
      <c r="Q843" s="148" t="s">
        <v>83</v>
      </c>
      <c r="R843" s="148" t="s">
        <v>1241</v>
      </c>
      <c r="S843" s="148" t="s">
        <v>83</v>
      </c>
      <c r="T843">
        <v>0</v>
      </c>
      <c r="U843" s="148" t="s">
        <v>83</v>
      </c>
      <c r="V843" s="148" t="s">
        <v>83</v>
      </c>
      <c r="W843" s="148" t="s">
        <v>83</v>
      </c>
      <c r="X843">
        <v>5</v>
      </c>
      <c r="Y843">
        <v>5</v>
      </c>
      <c r="Z843" s="148" t="s">
        <v>83</v>
      </c>
      <c r="AA843" s="148" t="s">
        <v>83</v>
      </c>
      <c r="AB843" s="148" t="s">
        <v>83</v>
      </c>
      <c r="AC843" s="148" t="s">
        <v>83</v>
      </c>
      <c r="AD843" s="148" t="s">
        <v>83</v>
      </c>
      <c r="AE843">
        <v>0</v>
      </c>
      <c r="AF843" s="148" t="s">
        <v>83</v>
      </c>
      <c r="AG843">
        <v>0</v>
      </c>
      <c r="AH843" s="148" t="s">
        <v>83</v>
      </c>
      <c r="AI843" s="148" t="s">
        <v>83</v>
      </c>
      <c r="AJ843" s="148" t="s">
        <v>83</v>
      </c>
      <c r="AK843" s="148" t="s">
        <v>83</v>
      </c>
      <c r="AL843" s="148" t="s">
        <v>83</v>
      </c>
      <c r="AM843" s="148" t="s">
        <v>83</v>
      </c>
      <c r="AN843" s="148" t="s">
        <v>83</v>
      </c>
      <c r="AO843" s="148" t="s">
        <v>83</v>
      </c>
      <c r="AP843" s="148" t="s">
        <v>83</v>
      </c>
      <c r="AQ843" s="148" t="s">
        <v>83</v>
      </c>
      <c r="AR843" s="148" t="s">
        <v>83</v>
      </c>
      <c r="AS843">
        <v>0</v>
      </c>
      <c r="AT843" s="148" t="s">
        <v>83</v>
      </c>
      <c r="AU843" s="148" t="s">
        <v>83</v>
      </c>
      <c r="AV843">
        <v>0</v>
      </c>
      <c r="AW843">
        <v>0</v>
      </c>
      <c r="AX843" s="148" t="s">
        <v>83</v>
      </c>
    </row>
    <row r="844" spans="1:50" x14ac:dyDescent="0.15">
      <c r="A844">
        <v>1</v>
      </c>
      <c r="B844">
        <v>26</v>
      </c>
      <c r="C844">
        <v>3</v>
      </c>
      <c r="D844">
        <v>3</v>
      </c>
      <c r="E844">
        <v>0</v>
      </c>
      <c r="F844" s="148" t="s">
        <v>83</v>
      </c>
      <c r="G844" s="148" t="s">
        <v>83</v>
      </c>
      <c r="H844">
        <v>243</v>
      </c>
      <c r="I844">
        <v>0</v>
      </c>
      <c r="J844">
        <v>0</v>
      </c>
      <c r="K844">
        <v>0</v>
      </c>
      <c r="L844">
        <v>0</v>
      </c>
      <c r="M844" s="148" t="s">
        <v>83</v>
      </c>
      <c r="N844" s="148" t="s">
        <v>83</v>
      </c>
      <c r="O844" s="148" t="s">
        <v>83</v>
      </c>
      <c r="P844" s="148" t="s">
        <v>83</v>
      </c>
      <c r="Q844" s="148" t="s">
        <v>83</v>
      </c>
      <c r="R844" s="148" t="s">
        <v>1242</v>
      </c>
      <c r="S844" s="148" t="s">
        <v>83</v>
      </c>
      <c r="T844">
        <v>0</v>
      </c>
      <c r="U844" s="148" t="s">
        <v>83</v>
      </c>
      <c r="V844" s="148" t="s">
        <v>83</v>
      </c>
      <c r="W844" s="148" t="s">
        <v>83</v>
      </c>
      <c r="X844">
        <v>5</v>
      </c>
      <c r="Y844">
        <v>5</v>
      </c>
      <c r="Z844" s="148" t="s">
        <v>83</v>
      </c>
      <c r="AA844" s="148" t="s">
        <v>83</v>
      </c>
      <c r="AB844" s="148" t="s">
        <v>83</v>
      </c>
      <c r="AC844" s="148" t="s">
        <v>83</v>
      </c>
      <c r="AD844" s="148" t="s">
        <v>83</v>
      </c>
      <c r="AE844">
        <v>0</v>
      </c>
      <c r="AF844" s="148" t="s">
        <v>83</v>
      </c>
      <c r="AG844">
        <v>0</v>
      </c>
      <c r="AH844" s="148" t="s">
        <v>83</v>
      </c>
      <c r="AI844" s="148" t="s">
        <v>83</v>
      </c>
      <c r="AJ844" s="148" t="s">
        <v>83</v>
      </c>
      <c r="AK844" s="148" t="s">
        <v>83</v>
      </c>
      <c r="AL844" s="148" t="s">
        <v>83</v>
      </c>
      <c r="AM844" s="148" t="s">
        <v>83</v>
      </c>
      <c r="AN844" s="148" t="s">
        <v>83</v>
      </c>
      <c r="AO844" s="148" t="s">
        <v>83</v>
      </c>
      <c r="AP844" s="148" t="s">
        <v>83</v>
      </c>
      <c r="AQ844" s="148" t="s">
        <v>83</v>
      </c>
      <c r="AR844" s="148" t="s">
        <v>83</v>
      </c>
      <c r="AS844">
        <v>0</v>
      </c>
      <c r="AT844" s="148" t="s">
        <v>83</v>
      </c>
      <c r="AU844" s="148" t="s">
        <v>83</v>
      </c>
      <c r="AV844">
        <v>0</v>
      </c>
      <c r="AW844">
        <v>0</v>
      </c>
      <c r="AX844" s="148" t="s">
        <v>83</v>
      </c>
    </row>
    <row r="845" spans="1:50" x14ac:dyDescent="0.15">
      <c r="A845">
        <v>1</v>
      </c>
      <c r="B845">
        <v>26</v>
      </c>
      <c r="C845">
        <v>3</v>
      </c>
      <c r="D845">
        <v>4</v>
      </c>
      <c r="E845">
        <v>0</v>
      </c>
      <c r="F845" s="148" t="s">
        <v>83</v>
      </c>
      <c r="G845" s="148" t="s">
        <v>83</v>
      </c>
      <c r="H845">
        <v>245</v>
      </c>
      <c r="I845">
        <v>0</v>
      </c>
      <c r="J845">
        <v>0</v>
      </c>
      <c r="K845">
        <v>0</v>
      </c>
      <c r="L845">
        <v>0</v>
      </c>
      <c r="M845" s="148" t="s">
        <v>83</v>
      </c>
      <c r="N845" s="148" t="s">
        <v>83</v>
      </c>
      <c r="O845" s="148" t="s">
        <v>83</v>
      </c>
      <c r="P845" s="148" t="s">
        <v>83</v>
      </c>
      <c r="Q845" s="148" t="s">
        <v>83</v>
      </c>
      <c r="R845" s="148" t="s">
        <v>1243</v>
      </c>
      <c r="S845" s="148" t="s">
        <v>83</v>
      </c>
      <c r="T845">
        <v>0</v>
      </c>
      <c r="U845" s="148" t="s">
        <v>83</v>
      </c>
      <c r="V845" s="148" t="s">
        <v>83</v>
      </c>
      <c r="W845" s="148" t="s">
        <v>83</v>
      </c>
      <c r="X845">
        <v>5</v>
      </c>
      <c r="Y845">
        <v>5</v>
      </c>
      <c r="Z845" s="148" t="s">
        <v>83</v>
      </c>
      <c r="AA845" s="148" t="s">
        <v>83</v>
      </c>
      <c r="AB845" s="148" t="s">
        <v>83</v>
      </c>
      <c r="AC845" s="148" t="s">
        <v>83</v>
      </c>
      <c r="AD845" s="148" t="s">
        <v>83</v>
      </c>
      <c r="AE845">
        <v>0</v>
      </c>
      <c r="AF845" s="148" t="s">
        <v>83</v>
      </c>
      <c r="AG845">
        <v>0</v>
      </c>
      <c r="AH845" s="148" t="s">
        <v>83</v>
      </c>
      <c r="AI845" s="148" t="s">
        <v>83</v>
      </c>
      <c r="AJ845" s="148" t="s">
        <v>83</v>
      </c>
      <c r="AK845" s="148" t="s">
        <v>83</v>
      </c>
      <c r="AL845" s="148" t="s">
        <v>83</v>
      </c>
      <c r="AM845" s="148" t="s">
        <v>83</v>
      </c>
      <c r="AN845" s="148" t="s">
        <v>83</v>
      </c>
      <c r="AO845" s="148" t="s">
        <v>83</v>
      </c>
      <c r="AP845" s="148" t="s">
        <v>83</v>
      </c>
      <c r="AQ845" s="148" t="s">
        <v>83</v>
      </c>
      <c r="AR845" s="148" t="s">
        <v>83</v>
      </c>
      <c r="AS845">
        <v>0</v>
      </c>
      <c r="AT845" s="148" t="s">
        <v>83</v>
      </c>
      <c r="AU845" s="148" t="s">
        <v>83</v>
      </c>
      <c r="AV845">
        <v>0</v>
      </c>
      <c r="AW845">
        <v>0</v>
      </c>
      <c r="AX845" s="148" t="s">
        <v>83</v>
      </c>
    </row>
    <row r="846" spans="1:50" x14ac:dyDescent="0.15">
      <c r="A846">
        <v>1</v>
      </c>
      <c r="B846">
        <v>26</v>
      </c>
      <c r="C846">
        <v>3</v>
      </c>
      <c r="D846">
        <v>5</v>
      </c>
      <c r="E846">
        <v>0</v>
      </c>
      <c r="F846" s="148" t="s">
        <v>83</v>
      </c>
      <c r="G846" s="148" t="s">
        <v>83</v>
      </c>
      <c r="H846">
        <v>2</v>
      </c>
      <c r="I846">
        <v>0</v>
      </c>
      <c r="J846">
        <v>0</v>
      </c>
      <c r="K846">
        <v>0</v>
      </c>
      <c r="L846">
        <v>0</v>
      </c>
      <c r="M846" s="148" t="s">
        <v>83</v>
      </c>
      <c r="N846" s="148" t="s">
        <v>83</v>
      </c>
      <c r="O846" s="148" t="s">
        <v>83</v>
      </c>
      <c r="P846" s="148" t="s">
        <v>83</v>
      </c>
      <c r="Q846" s="148" t="s">
        <v>83</v>
      </c>
      <c r="R846" s="148" t="s">
        <v>1244</v>
      </c>
      <c r="S846" s="148" t="s">
        <v>83</v>
      </c>
      <c r="T846">
        <v>0</v>
      </c>
      <c r="U846" s="148" t="s">
        <v>83</v>
      </c>
      <c r="V846" s="148" t="s">
        <v>83</v>
      </c>
      <c r="W846" s="148" t="s">
        <v>83</v>
      </c>
      <c r="X846">
        <v>5</v>
      </c>
      <c r="Y846">
        <v>5</v>
      </c>
      <c r="Z846" s="148" t="s">
        <v>83</v>
      </c>
      <c r="AA846" s="148" t="s">
        <v>83</v>
      </c>
      <c r="AB846" s="148" t="s">
        <v>83</v>
      </c>
      <c r="AC846" s="148" t="s">
        <v>83</v>
      </c>
      <c r="AD846" s="148" t="s">
        <v>83</v>
      </c>
      <c r="AE846">
        <v>0</v>
      </c>
      <c r="AF846" s="148" t="s">
        <v>83</v>
      </c>
      <c r="AG846">
        <v>0</v>
      </c>
      <c r="AH846" s="148" t="s">
        <v>83</v>
      </c>
      <c r="AI846" s="148" t="s">
        <v>83</v>
      </c>
      <c r="AJ846" s="148" t="s">
        <v>83</v>
      </c>
      <c r="AK846" s="148" t="s">
        <v>83</v>
      </c>
      <c r="AL846" s="148" t="s">
        <v>83</v>
      </c>
      <c r="AM846" s="148" t="s">
        <v>83</v>
      </c>
      <c r="AN846" s="148" t="s">
        <v>83</v>
      </c>
      <c r="AO846" s="148" t="s">
        <v>83</v>
      </c>
      <c r="AP846" s="148" t="s">
        <v>83</v>
      </c>
      <c r="AQ846" s="148" t="s">
        <v>83</v>
      </c>
      <c r="AR846" s="148" t="s">
        <v>83</v>
      </c>
      <c r="AS846">
        <v>0</v>
      </c>
      <c r="AT846" s="148" t="s">
        <v>83</v>
      </c>
      <c r="AU846" s="148" t="s">
        <v>83</v>
      </c>
      <c r="AV846">
        <v>0</v>
      </c>
      <c r="AW846">
        <v>0</v>
      </c>
      <c r="AX846" s="148" t="s">
        <v>83</v>
      </c>
    </row>
    <row r="847" spans="1:50" x14ac:dyDescent="0.15">
      <c r="A847">
        <v>1</v>
      </c>
      <c r="B847">
        <v>26</v>
      </c>
      <c r="C847">
        <v>3</v>
      </c>
      <c r="D847">
        <v>6</v>
      </c>
      <c r="E847">
        <v>0</v>
      </c>
      <c r="F847" s="148" t="s">
        <v>83</v>
      </c>
      <c r="G847" s="148" t="s">
        <v>83</v>
      </c>
      <c r="H847">
        <v>94</v>
      </c>
      <c r="I847">
        <v>0</v>
      </c>
      <c r="J847">
        <v>0</v>
      </c>
      <c r="K847">
        <v>0</v>
      </c>
      <c r="L847">
        <v>0</v>
      </c>
      <c r="M847" s="148" t="s">
        <v>83</v>
      </c>
      <c r="N847" s="148" t="s">
        <v>83</v>
      </c>
      <c r="O847" s="148" t="s">
        <v>83</v>
      </c>
      <c r="P847" s="148" t="s">
        <v>83</v>
      </c>
      <c r="Q847" s="148" t="s">
        <v>83</v>
      </c>
      <c r="R847" s="148" t="s">
        <v>1245</v>
      </c>
      <c r="S847" s="148" t="s">
        <v>83</v>
      </c>
      <c r="T847">
        <v>0</v>
      </c>
      <c r="U847" s="148" t="s">
        <v>83</v>
      </c>
      <c r="V847" s="148" t="s">
        <v>83</v>
      </c>
      <c r="W847" s="148" t="s">
        <v>83</v>
      </c>
      <c r="X847">
        <v>5</v>
      </c>
      <c r="Y847">
        <v>5</v>
      </c>
      <c r="Z847" s="148" t="s">
        <v>83</v>
      </c>
      <c r="AA847" s="148" t="s">
        <v>83</v>
      </c>
      <c r="AB847" s="148" t="s">
        <v>83</v>
      </c>
      <c r="AC847" s="148" t="s">
        <v>83</v>
      </c>
      <c r="AD847" s="148" t="s">
        <v>83</v>
      </c>
      <c r="AE847">
        <v>0</v>
      </c>
      <c r="AF847" s="148" t="s">
        <v>83</v>
      </c>
      <c r="AG847">
        <v>0</v>
      </c>
      <c r="AH847" s="148" t="s">
        <v>83</v>
      </c>
      <c r="AI847" s="148" t="s">
        <v>83</v>
      </c>
      <c r="AJ847" s="148" t="s">
        <v>83</v>
      </c>
      <c r="AK847" s="148" t="s">
        <v>83</v>
      </c>
      <c r="AL847" s="148" t="s">
        <v>83</v>
      </c>
      <c r="AM847" s="148" t="s">
        <v>83</v>
      </c>
      <c r="AN847" s="148" t="s">
        <v>83</v>
      </c>
      <c r="AO847" s="148" t="s">
        <v>83</v>
      </c>
      <c r="AP847" s="148" t="s">
        <v>83</v>
      </c>
      <c r="AQ847" s="148" t="s">
        <v>83</v>
      </c>
      <c r="AR847" s="148" t="s">
        <v>83</v>
      </c>
      <c r="AS847">
        <v>0</v>
      </c>
      <c r="AT847" s="148" t="s">
        <v>83</v>
      </c>
      <c r="AU847" s="148" t="s">
        <v>83</v>
      </c>
      <c r="AV847">
        <v>0</v>
      </c>
      <c r="AW847">
        <v>0</v>
      </c>
      <c r="AX847" s="148" t="s">
        <v>83</v>
      </c>
    </row>
    <row r="848" spans="1:50" x14ac:dyDescent="0.15">
      <c r="A848">
        <v>1</v>
      </c>
      <c r="B848">
        <v>26</v>
      </c>
      <c r="C848">
        <v>3</v>
      </c>
      <c r="D848">
        <v>7</v>
      </c>
      <c r="E848">
        <v>0</v>
      </c>
      <c r="F848" s="148" t="s">
        <v>83</v>
      </c>
      <c r="G848" s="148" t="s">
        <v>83</v>
      </c>
      <c r="H848">
        <v>4</v>
      </c>
      <c r="I848">
        <v>0</v>
      </c>
      <c r="J848">
        <v>0</v>
      </c>
      <c r="K848">
        <v>0</v>
      </c>
      <c r="L848">
        <v>0</v>
      </c>
      <c r="M848" s="148" t="s">
        <v>83</v>
      </c>
      <c r="N848" s="148" t="s">
        <v>83</v>
      </c>
      <c r="O848" s="148" t="s">
        <v>83</v>
      </c>
      <c r="P848" s="148" t="s">
        <v>83</v>
      </c>
      <c r="Q848" s="148" t="s">
        <v>83</v>
      </c>
      <c r="R848" s="148" t="s">
        <v>1246</v>
      </c>
      <c r="S848" s="148" t="s">
        <v>83</v>
      </c>
      <c r="T848">
        <v>0</v>
      </c>
      <c r="U848" s="148" t="s">
        <v>83</v>
      </c>
      <c r="V848" s="148" t="s">
        <v>83</v>
      </c>
      <c r="W848" s="148" t="s">
        <v>83</v>
      </c>
      <c r="X848">
        <v>5</v>
      </c>
      <c r="Y848">
        <v>5</v>
      </c>
      <c r="Z848" s="148" t="s">
        <v>83</v>
      </c>
      <c r="AA848" s="148" t="s">
        <v>83</v>
      </c>
      <c r="AB848" s="148" t="s">
        <v>83</v>
      </c>
      <c r="AC848" s="148" t="s">
        <v>83</v>
      </c>
      <c r="AD848" s="148" t="s">
        <v>83</v>
      </c>
      <c r="AE848">
        <v>0</v>
      </c>
      <c r="AF848" s="148" t="s">
        <v>83</v>
      </c>
      <c r="AG848">
        <v>0</v>
      </c>
      <c r="AH848" s="148" t="s">
        <v>83</v>
      </c>
      <c r="AI848" s="148" t="s">
        <v>83</v>
      </c>
      <c r="AJ848" s="148" t="s">
        <v>83</v>
      </c>
      <c r="AK848" s="148" t="s">
        <v>83</v>
      </c>
      <c r="AL848" s="148" t="s">
        <v>83</v>
      </c>
      <c r="AM848" s="148" t="s">
        <v>83</v>
      </c>
      <c r="AN848" s="148" t="s">
        <v>83</v>
      </c>
      <c r="AO848" s="148" t="s">
        <v>83</v>
      </c>
      <c r="AP848" s="148" t="s">
        <v>83</v>
      </c>
      <c r="AQ848" s="148" t="s">
        <v>83</v>
      </c>
      <c r="AR848" s="148" t="s">
        <v>83</v>
      </c>
      <c r="AS848">
        <v>0</v>
      </c>
      <c r="AT848" s="148" t="s">
        <v>83</v>
      </c>
      <c r="AU848" s="148" t="s">
        <v>83</v>
      </c>
      <c r="AV848">
        <v>0</v>
      </c>
      <c r="AW848">
        <v>0</v>
      </c>
      <c r="AX848" s="148" t="s">
        <v>83</v>
      </c>
    </row>
    <row r="849" spans="1:50" x14ac:dyDescent="0.15">
      <c r="A849">
        <v>1</v>
      </c>
      <c r="B849">
        <v>27</v>
      </c>
      <c r="C849">
        <v>1</v>
      </c>
      <c r="D849">
        <v>1</v>
      </c>
      <c r="E849">
        <v>0</v>
      </c>
      <c r="F849" s="148" t="s">
        <v>83</v>
      </c>
      <c r="G849" s="148" t="s">
        <v>83</v>
      </c>
      <c r="H849">
        <v>0</v>
      </c>
      <c r="I849">
        <v>0</v>
      </c>
      <c r="J849">
        <v>0</v>
      </c>
      <c r="K849">
        <v>0</v>
      </c>
      <c r="L849">
        <v>0</v>
      </c>
      <c r="M849" s="148" t="s">
        <v>83</v>
      </c>
      <c r="N849" s="148" t="s">
        <v>83</v>
      </c>
      <c r="O849" s="148" t="s">
        <v>83</v>
      </c>
      <c r="P849" s="148" t="s">
        <v>83</v>
      </c>
      <c r="Q849" s="148" t="s">
        <v>83</v>
      </c>
      <c r="R849" s="148" t="s">
        <v>83</v>
      </c>
      <c r="S849" s="148" t="s">
        <v>83</v>
      </c>
      <c r="T849">
        <v>0</v>
      </c>
      <c r="U849" s="148" t="s">
        <v>83</v>
      </c>
      <c r="V849" s="148" t="s">
        <v>83</v>
      </c>
      <c r="W849" s="148" t="s">
        <v>83</v>
      </c>
      <c r="X849">
        <v>0</v>
      </c>
      <c r="Y849">
        <v>0</v>
      </c>
      <c r="Z849" s="148" t="s">
        <v>83</v>
      </c>
      <c r="AA849" s="148" t="s">
        <v>83</v>
      </c>
      <c r="AB849" s="148" t="s">
        <v>83</v>
      </c>
      <c r="AC849" s="148" t="s">
        <v>83</v>
      </c>
      <c r="AD849" s="148" t="s">
        <v>83</v>
      </c>
      <c r="AE849">
        <v>0</v>
      </c>
      <c r="AF849" s="148" t="s">
        <v>83</v>
      </c>
      <c r="AG849">
        <v>0</v>
      </c>
      <c r="AH849" s="148" t="s">
        <v>83</v>
      </c>
      <c r="AI849" s="148" t="s">
        <v>83</v>
      </c>
      <c r="AJ849" s="148" t="s">
        <v>83</v>
      </c>
      <c r="AK849" s="148" t="s">
        <v>83</v>
      </c>
      <c r="AL849" s="148" t="s">
        <v>83</v>
      </c>
      <c r="AM849" s="148" t="s">
        <v>83</v>
      </c>
      <c r="AN849" s="148" t="s">
        <v>83</v>
      </c>
      <c r="AO849" s="148" t="s">
        <v>83</v>
      </c>
      <c r="AP849" s="148" t="s">
        <v>83</v>
      </c>
      <c r="AQ849" s="148" t="s">
        <v>83</v>
      </c>
      <c r="AR849" s="148" t="s">
        <v>83</v>
      </c>
      <c r="AS849">
        <v>0</v>
      </c>
      <c r="AT849" s="148" t="s">
        <v>83</v>
      </c>
      <c r="AU849" s="148" t="s">
        <v>83</v>
      </c>
      <c r="AV849">
        <v>0</v>
      </c>
      <c r="AW849">
        <v>0</v>
      </c>
      <c r="AX849" s="148" t="s">
        <v>83</v>
      </c>
    </row>
    <row r="850" spans="1:50" x14ac:dyDescent="0.15">
      <c r="A850">
        <v>1</v>
      </c>
      <c r="B850">
        <v>27</v>
      </c>
      <c r="C850">
        <v>1</v>
      </c>
      <c r="D850">
        <v>2</v>
      </c>
      <c r="E850">
        <v>0</v>
      </c>
      <c r="F850" s="148" t="s">
        <v>83</v>
      </c>
      <c r="G850" s="148" t="s">
        <v>83</v>
      </c>
      <c r="H850">
        <v>150</v>
      </c>
      <c r="I850">
        <v>0</v>
      </c>
      <c r="J850">
        <v>0</v>
      </c>
      <c r="K850">
        <v>0</v>
      </c>
      <c r="L850">
        <v>0</v>
      </c>
      <c r="M850" s="148" t="s">
        <v>83</v>
      </c>
      <c r="N850" s="148" t="s">
        <v>83</v>
      </c>
      <c r="O850" s="148" t="s">
        <v>83</v>
      </c>
      <c r="P850" s="148" t="s">
        <v>83</v>
      </c>
      <c r="Q850" s="148" t="s">
        <v>83</v>
      </c>
      <c r="R850" s="148" t="s">
        <v>528</v>
      </c>
      <c r="S850" s="148" t="s">
        <v>83</v>
      </c>
      <c r="T850">
        <v>0</v>
      </c>
      <c r="U850" s="148" t="s">
        <v>83</v>
      </c>
      <c r="V850" s="148" t="s">
        <v>83</v>
      </c>
      <c r="W850" s="148" t="s">
        <v>83</v>
      </c>
      <c r="X850">
        <v>1</v>
      </c>
      <c r="Y850">
        <v>1</v>
      </c>
      <c r="Z850" s="148" t="s">
        <v>83</v>
      </c>
      <c r="AA850" s="148" t="s">
        <v>83</v>
      </c>
      <c r="AB850" s="148" t="s">
        <v>83</v>
      </c>
      <c r="AC850" s="148" t="s">
        <v>83</v>
      </c>
      <c r="AD850" s="148" t="s">
        <v>83</v>
      </c>
      <c r="AE850">
        <v>0</v>
      </c>
      <c r="AF850" s="148" t="s">
        <v>83</v>
      </c>
      <c r="AG850">
        <v>0</v>
      </c>
      <c r="AH850" s="148" t="s">
        <v>83</v>
      </c>
      <c r="AI850" s="148" t="s">
        <v>83</v>
      </c>
      <c r="AJ850" s="148" t="s">
        <v>83</v>
      </c>
      <c r="AK850" s="148" t="s">
        <v>83</v>
      </c>
      <c r="AL850" s="148" t="s">
        <v>83</v>
      </c>
      <c r="AM850" s="148" t="s">
        <v>83</v>
      </c>
      <c r="AN850" s="148" t="s">
        <v>83</v>
      </c>
      <c r="AO850" s="148" t="s">
        <v>83</v>
      </c>
      <c r="AP850" s="148" t="s">
        <v>83</v>
      </c>
      <c r="AQ850" s="148" t="s">
        <v>83</v>
      </c>
      <c r="AR850" s="148" t="s">
        <v>83</v>
      </c>
      <c r="AS850">
        <v>0</v>
      </c>
      <c r="AT850" s="148" t="s">
        <v>83</v>
      </c>
      <c r="AU850" s="148" t="s">
        <v>83</v>
      </c>
      <c r="AV850">
        <v>0</v>
      </c>
      <c r="AW850">
        <v>0</v>
      </c>
      <c r="AX850" s="148" t="s">
        <v>83</v>
      </c>
    </row>
    <row r="851" spans="1:50" x14ac:dyDescent="0.15">
      <c r="A851">
        <v>1</v>
      </c>
      <c r="B851">
        <v>27</v>
      </c>
      <c r="C851">
        <v>1</v>
      </c>
      <c r="D851">
        <v>3</v>
      </c>
      <c r="E851">
        <v>0</v>
      </c>
      <c r="F851" s="148" t="s">
        <v>83</v>
      </c>
      <c r="G851" s="148" t="s">
        <v>83</v>
      </c>
      <c r="H851">
        <v>26</v>
      </c>
      <c r="I851">
        <v>0</v>
      </c>
      <c r="J851">
        <v>0</v>
      </c>
      <c r="K851">
        <v>0</v>
      </c>
      <c r="L851">
        <v>0</v>
      </c>
      <c r="M851" s="148" t="s">
        <v>83</v>
      </c>
      <c r="N851" s="148" t="s">
        <v>83</v>
      </c>
      <c r="O851" s="148" t="s">
        <v>83</v>
      </c>
      <c r="P851" s="148" t="s">
        <v>83</v>
      </c>
      <c r="Q851" s="148" t="s">
        <v>83</v>
      </c>
      <c r="R851" s="148" t="s">
        <v>1247</v>
      </c>
      <c r="S851" s="148" t="s">
        <v>83</v>
      </c>
      <c r="T851">
        <v>0</v>
      </c>
      <c r="U851" s="148" t="s">
        <v>83</v>
      </c>
      <c r="V851" s="148" t="s">
        <v>83</v>
      </c>
      <c r="W851" s="148" t="s">
        <v>83</v>
      </c>
      <c r="X851">
        <v>2</v>
      </c>
      <c r="Y851">
        <v>2</v>
      </c>
      <c r="Z851" s="148" t="s">
        <v>83</v>
      </c>
      <c r="AA851" s="148" t="s">
        <v>83</v>
      </c>
      <c r="AB851" s="148" t="s">
        <v>83</v>
      </c>
      <c r="AC851" s="148" t="s">
        <v>83</v>
      </c>
      <c r="AD851" s="148" t="s">
        <v>83</v>
      </c>
      <c r="AE851">
        <v>0</v>
      </c>
      <c r="AF851" s="148" t="s">
        <v>83</v>
      </c>
      <c r="AG851">
        <v>0</v>
      </c>
      <c r="AH851" s="148" t="s">
        <v>83</v>
      </c>
      <c r="AI851" s="148" t="s">
        <v>83</v>
      </c>
      <c r="AJ851" s="148" t="s">
        <v>83</v>
      </c>
      <c r="AK851" s="148" t="s">
        <v>83</v>
      </c>
      <c r="AL851" s="148" t="s">
        <v>83</v>
      </c>
      <c r="AM851" s="148" t="s">
        <v>83</v>
      </c>
      <c r="AN851" s="148" t="s">
        <v>83</v>
      </c>
      <c r="AO851" s="148" t="s">
        <v>83</v>
      </c>
      <c r="AP851" s="148" t="s">
        <v>83</v>
      </c>
      <c r="AQ851" s="148" t="s">
        <v>83</v>
      </c>
      <c r="AR851" s="148" t="s">
        <v>83</v>
      </c>
      <c r="AS851">
        <v>0</v>
      </c>
      <c r="AT851" s="148" t="s">
        <v>83</v>
      </c>
      <c r="AU851" s="148" t="s">
        <v>83</v>
      </c>
      <c r="AV851">
        <v>0</v>
      </c>
      <c r="AW851">
        <v>0</v>
      </c>
      <c r="AX851" s="148" t="s">
        <v>83</v>
      </c>
    </row>
    <row r="852" spans="1:50" x14ac:dyDescent="0.15">
      <c r="A852">
        <v>1</v>
      </c>
      <c r="B852">
        <v>27</v>
      </c>
      <c r="C852">
        <v>1</v>
      </c>
      <c r="D852">
        <v>4</v>
      </c>
      <c r="E852">
        <v>0</v>
      </c>
      <c r="F852" s="148" t="s">
        <v>83</v>
      </c>
      <c r="G852" s="148" t="s">
        <v>83</v>
      </c>
      <c r="H852">
        <v>336</v>
      </c>
      <c r="I852">
        <v>0</v>
      </c>
      <c r="J852">
        <v>0</v>
      </c>
      <c r="K852">
        <v>0</v>
      </c>
      <c r="L852">
        <v>0</v>
      </c>
      <c r="M852" s="148" t="s">
        <v>83</v>
      </c>
      <c r="N852" s="148" t="s">
        <v>83</v>
      </c>
      <c r="O852" s="148" t="s">
        <v>83</v>
      </c>
      <c r="P852" s="148" t="s">
        <v>83</v>
      </c>
      <c r="Q852" s="148" t="s">
        <v>83</v>
      </c>
      <c r="R852" s="148" t="s">
        <v>1248</v>
      </c>
      <c r="S852" s="148" t="s">
        <v>83</v>
      </c>
      <c r="T852">
        <v>0</v>
      </c>
      <c r="U852" s="148" t="s">
        <v>83</v>
      </c>
      <c r="V852" s="148" t="s">
        <v>83</v>
      </c>
      <c r="W852" s="148" t="s">
        <v>83</v>
      </c>
      <c r="X852">
        <v>4</v>
      </c>
      <c r="Y852">
        <v>4</v>
      </c>
      <c r="Z852" s="148" t="s">
        <v>83</v>
      </c>
      <c r="AA852" s="148" t="s">
        <v>83</v>
      </c>
      <c r="AB852" s="148" t="s">
        <v>83</v>
      </c>
      <c r="AC852" s="148" t="s">
        <v>83</v>
      </c>
      <c r="AD852" s="148" t="s">
        <v>83</v>
      </c>
      <c r="AE852">
        <v>0</v>
      </c>
      <c r="AF852" s="148" t="s">
        <v>83</v>
      </c>
      <c r="AG852">
        <v>0</v>
      </c>
      <c r="AH852" s="148" t="s">
        <v>83</v>
      </c>
      <c r="AI852" s="148" t="s">
        <v>83</v>
      </c>
      <c r="AJ852" s="148" t="s">
        <v>83</v>
      </c>
      <c r="AK852" s="148" t="s">
        <v>83</v>
      </c>
      <c r="AL852" s="148" t="s">
        <v>83</v>
      </c>
      <c r="AM852" s="148" t="s">
        <v>83</v>
      </c>
      <c r="AN852" s="148" t="s">
        <v>83</v>
      </c>
      <c r="AO852" s="148" t="s">
        <v>83</v>
      </c>
      <c r="AP852" s="148" t="s">
        <v>83</v>
      </c>
      <c r="AQ852" s="148" t="s">
        <v>83</v>
      </c>
      <c r="AR852" s="148" t="s">
        <v>83</v>
      </c>
      <c r="AS852">
        <v>0</v>
      </c>
      <c r="AT852" s="148" t="s">
        <v>83</v>
      </c>
      <c r="AU852" s="148" t="s">
        <v>83</v>
      </c>
      <c r="AV852">
        <v>0</v>
      </c>
      <c r="AW852">
        <v>0</v>
      </c>
      <c r="AX852" s="148" t="s">
        <v>83</v>
      </c>
    </row>
    <row r="853" spans="1:50" x14ac:dyDescent="0.15">
      <c r="A853">
        <v>1</v>
      </c>
      <c r="B853">
        <v>27</v>
      </c>
      <c r="C853">
        <v>1</v>
      </c>
      <c r="D853">
        <v>5</v>
      </c>
      <c r="E853">
        <v>0</v>
      </c>
      <c r="F853" s="148" t="s">
        <v>83</v>
      </c>
      <c r="G853" s="148" t="s">
        <v>83</v>
      </c>
      <c r="H853">
        <v>22</v>
      </c>
      <c r="I853">
        <v>0</v>
      </c>
      <c r="J853">
        <v>0</v>
      </c>
      <c r="K853">
        <v>0</v>
      </c>
      <c r="L853">
        <v>0</v>
      </c>
      <c r="M853" s="148" t="s">
        <v>83</v>
      </c>
      <c r="N853" s="148" t="s">
        <v>83</v>
      </c>
      <c r="O853" s="148" t="s">
        <v>83</v>
      </c>
      <c r="P853" s="148" t="s">
        <v>83</v>
      </c>
      <c r="Q853" s="148" t="s">
        <v>83</v>
      </c>
      <c r="R853" s="148" t="s">
        <v>1249</v>
      </c>
      <c r="S853" s="148" t="s">
        <v>83</v>
      </c>
      <c r="T853">
        <v>0</v>
      </c>
      <c r="U853" s="148" t="s">
        <v>83</v>
      </c>
      <c r="V853" s="148" t="s">
        <v>83</v>
      </c>
      <c r="W853" s="148" t="s">
        <v>83</v>
      </c>
      <c r="X853">
        <v>3</v>
      </c>
      <c r="Y853">
        <v>3</v>
      </c>
      <c r="Z853" s="148" t="s">
        <v>83</v>
      </c>
      <c r="AA853" s="148" t="s">
        <v>83</v>
      </c>
      <c r="AB853" s="148" t="s">
        <v>83</v>
      </c>
      <c r="AC853" s="148" t="s">
        <v>83</v>
      </c>
      <c r="AD853" s="148" t="s">
        <v>83</v>
      </c>
      <c r="AE853">
        <v>0</v>
      </c>
      <c r="AF853" s="148" t="s">
        <v>83</v>
      </c>
      <c r="AG853">
        <v>0</v>
      </c>
      <c r="AH853" s="148" t="s">
        <v>83</v>
      </c>
      <c r="AI853" s="148" t="s">
        <v>83</v>
      </c>
      <c r="AJ853" s="148" t="s">
        <v>83</v>
      </c>
      <c r="AK853" s="148" t="s">
        <v>83</v>
      </c>
      <c r="AL853" s="148" t="s">
        <v>83</v>
      </c>
      <c r="AM853" s="148" t="s">
        <v>83</v>
      </c>
      <c r="AN853" s="148" t="s">
        <v>83</v>
      </c>
      <c r="AO853" s="148" t="s">
        <v>83</v>
      </c>
      <c r="AP853" s="148" t="s">
        <v>83</v>
      </c>
      <c r="AQ853" s="148" t="s">
        <v>83</v>
      </c>
      <c r="AR853" s="148" t="s">
        <v>83</v>
      </c>
      <c r="AS853">
        <v>0</v>
      </c>
      <c r="AT853" s="148" t="s">
        <v>83</v>
      </c>
      <c r="AU853" s="148" t="s">
        <v>83</v>
      </c>
      <c r="AV853">
        <v>0</v>
      </c>
      <c r="AW853">
        <v>0</v>
      </c>
      <c r="AX853" s="148" t="s">
        <v>83</v>
      </c>
    </row>
    <row r="854" spans="1:50" x14ac:dyDescent="0.15">
      <c r="A854">
        <v>1</v>
      </c>
      <c r="B854">
        <v>27</v>
      </c>
      <c r="C854">
        <v>1</v>
      </c>
      <c r="D854">
        <v>6</v>
      </c>
      <c r="E854">
        <v>0</v>
      </c>
      <c r="F854" s="148" t="s">
        <v>83</v>
      </c>
      <c r="G854" s="148" t="s">
        <v>83</v>
      </c>
      <c r="H854">
        <v>30</v>
      </c>
      <c r="I854">
        <v>0</v>
      </c>
      <c r="J854">
        <v>0</v>
      </c>
      <c r="K854">
        <v>0</v>
      </c>
      <c r="L854">
        <v>0</v>
      </c>
      <c r="M854" s="148" t="s">
        <v>83</v>
      </c>
      <c r="N854" s="148" t="s">
        <v>83</v>
      </c>
      <c r="O854" s="148" t="s">
        <v>83</v>
      </c>
      <c r="P854" s="148" t="s">
        <v>83</v>
      </c>
      <c r="Q854" s="148" t="s">
        <v>83</v>
      </c>
      <c r="R854" s="148" t="s">
        <v>1250</v>
      </c>
      <c r="S854" s="148" t="s">
        <v>83</v>
      </c>
      <c r="T854">
        <v>0</v>
      </c>
      <c r="U854" s="148" t="s">
        <v>83</v>
      </c>
      <c r="V854" s="148" t="s">
        <v>83</v>
      </c>
      <c r="W854" s="148" t="s">
        <v>83</v>
      </c>
      <c r="X854">
        <v>1</v>
      </c>
      <c r="Y854">
        <v>1</v>
      </c>
      <c r="Z854" s="148" t="s">
        <v>83</v>
      </c>
      <c r="AA854" s="148" t="s">
        <v>83</v>
      </c>
      <c r="AB854" s="148" t="s">
        <v>83</v>
      </c>
      <c r="AC854" s="148" t="s">
        <v>83</v>
      </c>
      <c r="AD854" s="148" t="s">
        <v>83</v>
      </c>
      <c r="AE854">
        <v>0</v>
      </c>
      <c r="AF854" s="148" t="s">
        <v>83</v>
      </c>
      <c r="AG854">
        <v>0</v>
      </c>
      <c r="AH854" s="148" t="s">
        <v>83</v>
      </c>
      <c r="AI854" s="148" t="s">
        <v>83</v>
      </c>
      <c r="AJ854" s="148" t="s">
        <v>83</v>
      </c>
      <c r="AK854" s="148" t="s">
        <v>83</v>
      </c>
      <c r="AL854" s="148" t="s">
        <v>83</v>
      </c>
      <c r="AM854" s="148" t="s">
        <v>83</v>
      </c>
      <c r="AN854" s="148" t="s">
        <v>83</v>
      </c>
      <c r="AO854" s="148" t="s">
        <v>83</v>
      </c>
      <c r="AP854" s="148" t="s">
        <v>83</v>
      </c>
      <c r="AQ854" s="148" t="s">
        <v>83</v>
      </c>
      <c r="AR854" s="148" t="s">
        <v>83</v>
      </c>
      <c r="AS854">
        <v>0</v>
      </c>
      <c r="AT854" s="148" t="s">
        <v>83</v>
      </c>
      <c r="AU854" s="148" t="s">
        <v>83</v>
      </c>
      <c r="AV854">
        <v>0</v>
      </c>
      <c r="AW854">
        <v>0</v>
      </c>
      <c r="AX854" s="148" t="s">
        <v>83</v>
      </c>
    </row>
    <row r="855" spans="1:50" x14ac:dyDescent="0.15">
      <c r="A855">
        <v>1</v>
      </c>
      <c r="B855">
        <v>27</v>
      </c>
      <c r="C855">
        <v>1</v>
      </c>
      <c r="D855">
        <v>7</v>
      </c>
      <c r="E855">
        <v>0</v>
      </c>
      <c r="F855" s="148" t="s">
        <v>83</v>
      </c>
      <c r="G855" s="148" t="s">
        <v>83</v>
      </c>
      <c r="H855">
        <v>87</v>
      </c>
      <c r="I855">
        <v>0</v>
      </c>
      <c r="J855">
        <v>0</v>
      </c>
      <c r="K855">
        <v>0</v>
      </c>
      <c r="L855">
        <v>0</v>
      </c>
      <c r="M855" s="148" t="s">
        <v>83</v>
      </c>
      <c r="N855" s="148" t="s">
        <v>83</v>
      </c>
      <c r="O855" s="148" t="s">
        <v>83</v>
      </c>
      <c r="P855" s="148" t="s">
        <v>83</v>
      </c>
      <c r="Q855" s="148" t="s">
        <v>83</v>
      </c>
      <c r="R855" s="148" t="s">
        <v>1251</v>
      </c>
      <c r="S855" s="148" t="s">
        <v>83</v>
      </c>
      <c r="T855">
        <v>0</v>
      </c>
      <c r="U855" s="148" t="s">
        <v>83</v>
      </c>
      <c r="V855" s="148" t="s">
        <v>83</v>
      </c>
      <c r="W855" s="148" t="s">
        <v>83</v>
      </c>
      <c r="X855">
        <v>1</v>
      </c>
      <c r="Y855">
        <v>1</v>
      </c>
      <c r="Z855" s="148" t="s">
        <v>83</v>
      </c>
      <c r="AA855" s="148" t="s">
        <v>83</v>
      </c>
      <c r="AB855" s="148" t="s">
        <v>83</v>
      </c>
      <c r="AC855" s="148" t="s">
        <v>83</v>
      </c>
      <c r="AD855" s="148" t="s">
        <v>83</v>
      </c>
      <c r="AE855">
        <v>0</v>
      </c>
      <c r="AF855" s="148" t="s">
        <v>83</v>
      </c>
      <c r="AG855">
        <v>0</v>
      </c>
      <c r="AH855" s="148" t="s">
        <v>83</v>
      </c>
      <c r="AI855" s="148" t="s">
        <v>83</v>
      </c>
      <c r="AJ855" s="148" t="s">
        <v>83</v>
      </c>
      <c r="AK855" s="148" t="s">
        <v>83</v>
      </c>
      <c r="AL855" s="148" t="s">
        <v>83</v>
      </c>
      <c r="AM855" s="148" t="s">
        <v>83</v>
      </c>
      <c r="AN855" s="148" t="s">
        <v>83</v>
      </c>
      <c r="AO855" s="148" t="s">
        <v>83</v>
      </c>
      <c r="AP855" s="148" t="s">
        <v>83</v>
      </c>
      <c r="AQ855" s="148" t="s">
        <v>83</v>
      </c>
      <c r="AR855" s="148" t="s">
        <v>83</v>
      </c>
      <c r="AS855">
        <v>0</v>
      </c>
      <c r="AT855" s="148" t="s">
        <v>83</v>
      </c>
      <c r="AU855" s="148" t="s">
        <v>83</v>
      </c>
      <c r="AV855">
        <v>0</v>
      </c>
      <c r="AW855">
        <v>0</v>
      </c>
      <c r="AX855" s="148" t="s">
        <v>83</v>
      </c>
    </row>
    <row r="856" spans="1:50" x14ac:dyDescent="0.15">
      <c r="A856">
        <v>1</v>
      </c>
      <c r="B856">
        <v>27</v>
      </c>
      <c r="C856">
        <v>2</v>
      </c>
      <c r="D856">
        <v>1</v>
      </c>
      <c r="E856">
        <v>0</v>
      </c>
      <c r="F856" s="148" t="s">
        <v>83</v>
      </c>
      <c r="G856" s="148" t="s">
        <v>83</v>
      </c>
      <c r="H856">
        <v>296</v>
      </c>
      <c r="I856">
        <v>0</v>
      </c>
      <c r="J856">
        <v>0</v>
      </c>
      <c r="K856">
        <v>0</v>
      </c>
      <c r="L856">
        <v>0</v>
      </c>
      <c r="M856" s="148" t="s">
        <v>83</v>
      </c>
      <c r="N856" s="148" t="s">
        <v>83</v>
      </c>
      <c r="O856" s="148" t="s">
        <v>83</v>
      </c>
      <c r="P856" s="148" t="s">
        <v>83</v>
      </c>
      <c r="Q856" s="148" t="s">
        <v>83</v>
      </c>
      <c r="R856" s="148" t="s">
        <v>1252</v>
      </c>
      <c r="S856" s="148" t="s">
        <v>83</v>
      </c>
      <c r="T856">
        <v>0</v>
      </c>
      <c r="U856" s="148" t="s">
        <v>83</v>
      </c>
      <c r="V856" s="148" t="s">
        <v>83</v>
      </c>
      <c r="W856" s="148" t="s">
        <v>83</v>
      </c>
      <c r="X856">
        <v>3</v>
      </c>
      <c r="Y856">
        <v>3</v>
      </c>
      <c r="Z856" s="148" t="s">
        <v>83</v>
      </c>
      <c r="AA856" s="148" t="s">
        <v>83</v>
      </c>
      <c r="AB856" s="148" t="s">
        <v>83</v>
      </c>
      <c r="AC856" s="148" t="s">
        <v>83</v>
      </c>
      <c r="AD856" s="148" t="s">
        <v>83</v>
      </c>
      <c r="AE856">
        <v>0</v>
      </c>
      <c r="AF856" s="148" t="s">
        <v>83</v>
      </c>
      <c r="AG856">
        <v>0</v>
      </c>
      <c r="AH856" s="148" t="s">
        <v>83</v>
      </c>
      <c r="AI856" s="148" t="s">
        <v>83</v>
      </c>
      <c r="AJ856" s="148" t="s">
        <v>83</v>
      </c>
      <c r="AK856" s="148" t="s">
        <v>83</v>
      </c>
      <c r="AL856" s="148" t="s">
        <v>83</v>
      </c>
      <c r="AM856" s="148" t="s">
        <v>83</v>
      </c>
      <c r="AN856" s="148" t="s">
        <v>83</v>
      </c>
      <c r="AO856" s="148" t="s">
        <v>83</v>
      </c>
      <c r="AP856" s="148" t="s">
        <v>83</v>
      </c>
      <c r="AQ856" s="148" t="s">
        <v>83</v>
      </c>
      <c r="AR856" s="148" t="s">
        <v>83</v>
      </c>
      <c r="AS856">
        <v>0</v>
      </c>
      <c r="AT856" s="148" t="s">
        <v>83</v>
      </c>
      <c r="AU856" s="148" t="s">
        <v>83</v>
      </c>
      <c r="AV856">
        <v>0</v>
      </c>
      <c r="AW856">
        <v>0</v>
      </c>
      <c r="AX856" s="148" t="s">
        <v>83</v>
      </c>
    </row>
    <row r="857" spans="1:50" x14ac:dyDescent="0.15">
      <c r="A857">
        <v>1</v>
      </c>
      <c r="B857">
        <v>27</v>
      </c>
      <c r="C857">
        <v>2</v>
      </c>
      <c r="D857">
        <v>2</v>
      </c>
      <c r="E857">
        <v>0</v>
      </c>
      <c r="F857" s="148" t="s">
        <v>83</v>
      </c>
      <c r="G857" s="148" t="s">
        <v>83</v>
      </c>
      <c r="H857">
        <v>108</v>
      </c>
      <c r="I857">
        <v>0</v>
      </c>
      <c r="J857">
        <v>0</v>
      </c>
      <c r="K857">
        <v>0</v>
      </c>
      <c r="L857">
        <v>0</v>
      </c>
      <c r="M857" s="148" t="s">
        <v>83</v>
      </c>
      <c r="N857" s="148" t="s">
        <v>83</v>
      </c>
      <c r="O857" s="148" t="s">
        <v>83</v>
      </c>
      <c r="P857" s="148" t="s">
        <v>83</v>
      </c>
      <c r="Q857" s="148" t="s">
        <v>83</v>
      </c>
      <c r="R857" s="148" t="s">
        <v>1253</v>
      </c>
      <c r="S857" s="148" t="s">
        <v>83</v>
      </c>
      <c r="T857">
        <v>0</v>
      </c>
      <c r="U857" s="148" t="s">
        <v>83</v>
      </c>
      <c r="V857" s="148" t="s">
        <v>83</v>
      </c>
      <c r="W857" s="148" t="s">
        <v>83</v>
      </c>
      <c r="X857">
        <v>4</v>
      </c>
      <c r="Y857">
        <v>4</v>
      </c>
      <c r="Z857" s="148" t="s">
        <v>83</v>
      </c>
      <c r="AA857" s="148" t="s">
        <v>83</v>
      </c>
      <c r="AB857" s="148" t="s">
        <v>83</v>
      </c>
      <c r="AC857" s="148" t="s">
        <v>83</v>
      </c>
      <c r="AD857" s="148" t="s">
        <v>83</v>
      </c>
      <c r="AE857">
        <v>0</v>
      </c>
      <c r="AF857" s="148" t="s">
        <v>83</v>
      </c>
      <c r="AG857">
        <v>0</v>
      </c>
      <c r="AH857" s="148" t="s">
        <v>83</v>
      </c>
      <c r="AI857" s="148" t="s">
        <v>83</v>
      </c>
      <c r="AJ857" s="148" t="s">
        <v>83</v>
      </c>
      <c r="AK857" s="148" t="s">
        <v>83</v>
      </c>
      <c r="AL857" s="148" t="s">
        <v>83</v>
      </c>
      <c r="AM857" s="148" t="s">
        <v>83</v>
      </c>
      <c r="AN857" s="148" t="s">
        <v>83</v>
      </c>
      <c r="AO857" s="148" t="s">
        <v>83</v>
      </c>
      <c r="AP857" s="148" t="s">
        <v>83</v>
      </c>
      <c r="AQ857" s="148" t="s">
        <v>83</v>
      </c>
      <c r="AR857" s="148" t="s">
        <v>83</v>
      </c>
      <c r="AS857">
        <v>0</v>
      </c>
      <c r="AT857" s="148" t="s">
        <v>83</v>
      </c>
      <c r="AU857" s="148" t="s">
        <v>83</v>
      </c>
      <c r="AV857">
        <v>0</v>
      </c>
      <c r="AW857">
        <v>0</v>
      </c>
      <c r="AX857" s="148" t="s">
        <v>83</v>
      </c>
    </row>
    <row r="858" spans="1:50" x14ac:dyDescent="0.15">
      <c r="A858">
        <v>1</v>
      </c>
      <c r="B858">
        <v>27</v>
      </c>
      <c r="C858">
        <v>2</v>
      </c>
      <c r="D858">
        <v>3</v>
      </c>
      <c r="E858">
        <v>0</v>
      </c>
      <c r="F858" s="148" t="s">
        <v>83</v>
      </c>
      <c r="G858" s="148" t="s">
        <v>83</v>
      </c>
      <c r="H858">
        <v>211</v>
      </c>
      <c r="I858">
        <v>0</v>
      </c>
      <c r="J858">
        <v>0</v>
      </c>
      <c r="K858">
        <v>0</v>
      </c>
      <c r="L858">
        <v>0</v>
      </c>
      <c r="M858" s="148" t="s">
        <v>83</v>
      </c>
      <c r="N858" s="148" t="s">
        <v>83</v>
      </c>
      <c r="O858" s="148" t="s">
        <v>83</v>
      </c>
      <c r="P858" s="148" t="s">
        <v>83</v>
      </c>
      <c r="Q858" s="148" t="s">
        <v>83</v>
      </c>
      <c r="R858" s="148" t="s">
        <v>1254</v>
      </c>
      <c r="S858" s="148" t="s">
        <v>83</v>
      </c>
      <c r="T858">
        <v>0</v>
      </c>
      <c r="U858" s="148" t="s">
        <v>83</v>
      </c>
      <c r="V858" s="148" t="s">
        <v>83</v>
      </c>
      <c r="W858" s="148" t="s">
        <v>83</v>
      </c>
      <c r="X858">
        <v>3</v>
      </c>
      <c r="Y858">
        <v>3</v>
      </c>
      <c r="Z858" s="148" t="s">
        <v>83</v>
      </c>
      <c r="AA858" s="148" t="s">
        <v>83</v>
      </c>
      <c r="AB858" s="148" t="s">
        <v>83</v>
      </c>
      <c r="AC858" s="148" t="s">
        <v>83</v>
      </c>
      <c r="AD858" s="148" t="s">
        <v>83</v>
      </c>
      <c r="AE858">
        <v>0</v>
      </c>
      <c r="AF858" s="148" t="s">
        <v>83</v>
      </c>
      <c r="AG858">
        <v>0</v>
      </c>
      <c r="AH858" s="148" t="s">
        <v>83</v>
      </c>
      <c r="AI858" s="148" t="s">
        <v>83</v>
      </c>
      <c r="AJ858" s="148" t="s">
        <v>83</v>
      </c>
      <c r="AK858" s="148" t="s">
        <v>83</v>
      </c>
      <c r="AL858" s="148" t="s">
        <v>83</v>
      </c>
      <c r="AM858" s="148" t="s">
        <v>83</v>
      </c>
      <c r="AN858" s="148" t="s">
        <v>83</v>
      </c>
      <c r="AO858" s="148" t="s">
        <v>83</v>
      </c>
      <c r="AP858" s="148" t="s">
        <v>83</v>
      </c>
      <c r="AQ858" s="148" t="s">
        <v>83</v>
      </c>
      <c r="AR858" s="148" t="s">
        <v>83</v>
      </c>
      <c r="AS858">
        <v>0</v>
      </c>
      <c r="AT858" s="148" t="s">
        <v>83</v>
      </c>
      <c r="AU858" s="148" t="s">
        <v>83</v>
      </c>
      <c r="AV858">
        <v>0</v>
      </c>
      <c r="AW858">
        <v>0</v>
      </c>
      <c r="AX858" s="148" t="s">
        <v>83</v>
      </c>
    </row>
    <row r="859" spans="1:50" x14ac:dyDescent="0.15">
      <c r="A859">
        <v>1</v>
      </c>
      <c r="B859">
        <v>27</v>
      </c>
      <c r="C859">
        <v>2</v>
      </c>
      <c r="D859">
        <v>4</v>
      </c>
      <c r="E859">
        <v>0</v>
      </c>
      <c r="F859" s="148" t="s">
        <v>83</v>
      </c>
      <c r="G859" s="148" t="s">
        <v>83</v>
      </c>
      <c r="H859">
        <v>62</v>
      </c>
      <c r="I859">
        <v>0</v>
      </c>
      <c r="J859">
        <v>0</v>
      </c>
      <c r="K859">
        <v>0</v>
      </c>
      <c r="L859">
        <v>0</v>
      </c>
      <c r="M859" s="148" t="s">
        <v>83</v>
      </c>
      <c r="N859" s="148" t="s">
        <v>83</v>
      </c>
      <c r="O859" s="148" t="s">
        <v>83</v>
      </c>
      <c r="P859" s="148" t="s">
        <v>83</v>
      </c>
      <c r="Q859" s="148" t="s">
        <v>83</v>
      </c>
      <c r="R859" s="148" t="s">
        <v>1255</v>
      </c>
      <c r="S859" s="148" t="s">
        <v>83</v>
      </c>
      <c r="T859">
        <v>0</v>
      </c>
      <c r="U859" s="148" t="s">
        <v>83</v>
      </c>
      <c r="V859" s="148" t="s">
        <v>83</v>
      </c>
      <c r="W859" s="148" t="s">
        <v>83</v>
      </c>
      <c r="X859">
        <v>4</v>
      </c>
      <c r="Y859">
        <v>4</v>
      </c>
      <c r="Z859" s="148" t="s">
        <v>83</v>
      </c>
      <c r="AA859" s="148" t="s">
        <v>83</v>
      </c>
      <c r="AB859" s="148" t="s">
        <v>83</v>
      </c>
      <c r="AC859" s="148" t="s">
        <v>83</v>
      </c>
      <c r="AD859" s="148" t="s">
        <v>83</v>
      </c>
      <c r="AE859">
        <v>0</v>
      </c>
      <c r="AF859" s="148" t="s">
        <v>83</v>
      </c>
      <c r="AG859">
        <v>0</v>
      </c>
      <c r="AH859" s="148" t="s">
        <v>83</v>
      </c>
      <c r="AI859" s="148" t="s">
        <v>83</v>
      </c>
      <c r="AJ859" s="148" t="s">
        <v>83</v>
      </c>
      <c r="AK859" s="148" t="s">
        <v>83</v>
      </c>
      <c r="AL859" s="148" t="s">
        <v>83</v>
      </c>
      <c r="AM859" s="148" t="s">
        <v>83</v>
      </c>
      <c r="AN859" s="148" t="s">
        <v>83</v>
      </c>
      <c r="AO859" s="148" t="s">
        <v>83</v>
      </c>
      <c r="AP859" s="148" t="s">
        <v>83</v>
      </c>
      <c r="AQ859" s="148" t="s">
        <v>83</v>
      </c>
      <c r="AR859" s="148" t="s">
        <v>83</v>
      </c>
      <c r="AS859">
        <v>0</v>
      </c>
      <c r="AT859" s="148" t="s">
        <v>83</v>
      </c>
      <c r="AU859" s="148" t="s">
        <v>83</v>
      </c>
      <c r="AV859">
        <v>0</v>
      </c>
      <c r="AW859">
        <v>0</v>
      </c>
      <c r="AX859" s="148" t="s">
        <v>83</v>
      </c>
    </row>
    <row r="860" spans="1:50" x14ac:dyDescent="0.15">
      <c r="A860">
        <v>1</v>
      </c>
      <c r="B860">
        <v>27</v>
      </c>
      <c r="C860">
        <v>2</v>
      </c>
      <c r="D860">
        <v>5</v>
      </c>
      <c r="E860">
        <v>0</v>
      </c>
      <c r="F860" s="148" t="s">
        <v>83</v>
      </c>
      <c r="G860" s="148" t="s">
        <v>83</v>
      </c>
      <c r="H860">
        <v>42</v>
      </c>
      <c r="I860">
        <v>0</v>
      </c>
      <c r="J860">
        <v>0</v>
      </c>
      <c r="K860">
        <v>0</v>
      </c>
      <c r="L860">
        <v>0</v>
      </c>
      <c r="M860" s="148" t="s">
        <v>83</v>
      </c>
      <c r="N860" s="148" t="s">
        <v>83</v>
      </c>
      <c r="O860" s="148" t="s">
        <v>83</v>
      </c>
      <c r="P860" s="148" t="s">
        <v>83</v>
      </c>
      <c r="Q860" s="148" t="s">
        <v>83</v>
      </c>
      <c r="R860" s="148" t="s">
        <v>1256</v>
      </c>
      <c r="S860" s="148" t="s">
        <v>83</v>
      </c>
      <c r="T860">
        <v>0</v>
      </c>
      <c r="U860" s="148" t="s">
        <v>83</v>
      </c>
      <c r="V860" s="148" t="s">
        <v>83</v>
      </c>
      <c r="W860" s="148" t="s">
        <v>83</v>
      </c>
      <c r="X860">
        <v>5</v>
      </c>
      <c r="Y860">
        <v>5</v>
      </c>
      <c r="Z860" s="148" t="s">
        <v>83</v>
      </c>
      <c r="AA860" s="148" t="s">
        <v>83</v>
      </c>
      <c r="AB860" s="148" t="s">
        <v>83</v>
      </c>
      <c r="AC860" s="148" t="s">
        <v>83</v>
      </c>
      <c r="AD860" s="148" t="s">
        <v>83</v>
      </c>
      <c r="AE860">
        <v>0</v>
      </c>
      <c r="AF860" s="148" t="s">
        <v>83</v>
      </c>
      <c r="AG860">
        <v>0</v>
      </c>
      <c r="AH860" s="148" t="s">
        <v>83</v>
      </c>
      <c r="AI860" s="148" t="s">
        <v>83</v>
      </c>
      <c r="AJ860" s="148" t="s">
        <v>83</v>
      </c>
      <c r="AK860" s="148" t="s">
        <v>83</v>
      </c>
      <c r="AL860" s="148" t="s">
        <v>83</v>
      </c>
      <c r="AM860" s="148" t="s">
        <v>83</v>
      </c>
      <c r="AN860" s="148" t="s">
        <v>83</v>
      </c>
      <c r="AO860" s="148" t="s">
        <v>83</v>
      </c>
      <c r="AP860" s="148" t="s">
        <v>83</v>
      </c>
      <c r="AQ860" s="148" t="s">
        <v>83</v>
      </c>
      <c r="AR860" s="148" t="s">
        <v>83</v>
      </c>
      <c r="AS860">
        <v>0</v>
      </c>
      <c r="AT860" s="148" t="s">
        <v>83</v>
      </c>
      <c r="AU860" s="148" t="s">
        <v>83</v>
      </c>
      <c r="AV860">
        <v>0</v>
      </c>
      <c r="AW860">
        <v>0</v>
      </c>
      <c r="AX860" s="148" t="s">
        <v>83</v>
      </c>
    </row>
    <row r="861" spans="1:50" x14ac:dyDescent="0.15">
      <c r="A861">
        <v>1</v>
      </c>
      <c r="B861">
        <v>27</v>
      </c>
      <c r="C861">
        <v>2</v>
      </c>
      <c r="D861">
        <v>6</v>
      </c>
      <c r="E861">
        <v>0</v>
      </c>
      <c r="F861" s="148" t="s">
        <v>83</v>
      </c>
      <c r="G861" s="148" t="s">
        <v>83</v>
      </c>
      <c r="H861">
        <v>234</v>
      </c>
      <c r="I861">
        <v>0</v>
      </c>
      <c r="J861">
        <v>0</v>
      </c>
      <c r="K861">
        <v>0</v>
      </c>
      <c r="L861">
        <v>0</v>
      </c>
      <c r="M861" s="148" t="s">
        <v>83</v>
      </c>
      <c r="N861" s="148" t="s">
        <v>83</v>
      </c>
      <c r="O861" s="148" t="s">
        <v>83</v>
      </c>
      <c r="P861" s="148" t="s">
        <v>83</v>
      </c>
      <c r="Q861" s="148" t="s">
        <v>83</v>
      </c>
      <c r="R861" s="148" t="s">
        <v>1257</v>
      </c>
      <c r="S861" s="148" t="s">
        <v>83</v>
      </c>
      <c r="T861">
        <v>0</v>
      </c>
      <c r="U861" s="148" t="s">
        <v>83</v>
      </c>
      <c r="V861" s="148" t="s">
        <v>83</v>
      </c>
      <c r="W861" s="148" t="s">
        <v>83</v>
      </c>
      <c r="X861">
        <v>5</v>
      </c>
      <c r="Y861">
        <v>5</v>
      </c>
      <c r="Z861" s="148" t="s">
        <v>83</v>
      </c>
      <c r="AA861" s="148" t="s">
        <v>83</v>
      </c>
      <c r="AB861" s="148" t="s">
        <v>83</v>
      </c>
      <c r="AC861" s="148" t="s">
        <v>83</v>
      </c>
      <c r="AD861" s="148" t="s">
        <v>83</v>
      </c>
      <c r="AE861">
        <v>0</v>
      </c>
      <c r="AF861" s="148" t="s">
        <v>83</v>
      </c>
      <c r="AG861">
        <v>0</v>
      </c>
      <c r="AH861" s="148" t="s">
        <v>83</v>
      </c>
      <c r="AI861" s="148" t="s">
        <v>83</v>
      </c>
      <c r="AJ861" s="148" t="s">
        <v>83</v>
      </c>
      <c r="AK861" s="148" t="s">
        <v>83</v>
      </c>
      <c r="AL861" s="148" t="s">
        <v>83</v>
      </c>
      <c r="AM861" s="148" t="s">
        <v>83</v>
      </c>
      <c r="AN861" s="148" t="s">
        <v>83</v>
      </c>
      <c r="AO861" s="148" t="s">
        <v>83</v>
      </c>
      <c r="AP861" s="148" t="s">
        <v>83</v>
      </c>
      <c r="AQ861" s="148" t="s">
        <v>83</v>
      </c>
      <c r="AR861" s="148" t="s">
        <v>83</v>
      </c>
      <c r="AS861">
        <v>0</v>
      </c>
      <c r="AT861" s="148" t="s">
        <v>83</v>
      </c>
      <c r="AU861" s="148" t="s">
        <v>83</v>
      </c>
      <c r="AV861">
        <v>0</v>
      </c>
      <c r="AW861">
        <v>0</v>
      </c>
      <c r="AX861" s="148" t="s">
        <v>83</v>
      </c>
    </row>
    <row r="862" spans="1:50" x14ac:dyDescent="0.15">
      <c r="A862">
        <v>1</v>
      </c>
      <c r="B862">
        <v>27</v>
      </c>
      <c r="C862">
        <v>2</v>
      </c>
      <c r="D862">
        <v>7</v>
      </c>
      <c r="E862">
        <v>0</v>
      </c>
      <c r="F862" s="148" t="s">
        <v>83</v>
      </c>
      <c r="G862" s="148" t="s">
        <v>83</v>
      </c>
      <c r="H862">
        <v>276</v>
      </c>
      <c r="I862">
        <v>0</v>
      </c>
      <c r="J862">
        <v>0</v>
      </c>
      <c r="K862">
        <v>0</v>
      </c>
      <c r="L862">
        <v>0</v>
      </c>
      <c r="M862" s="148" t="s">
        <v>83</v>
      </c>
      <c r="N862" s="148" t="s">
        <v>83</v>
      </c>
      <c r="O862" s="148" t="s">
        <v>83</v>
      </c>
      <c r="P862" s="148" t="s">
        <v>83</v>
      </c>
      <c r="Q862" s="148" t="s">
        <v>83</v>
      </c>
      <c r="R862" s="148" t="s">
        <v>1258</v>
      </c>
      <c r="S862" s="148" t="s">
        <v>83</v>
      </c>
      <c r="T862">
        <v>0</v>
      </c>
      <c r="U862" s="148" t="s">
        <v>83</v>
      </c>
      <c r="V862" s="148" t="s">
        <v>83</v>
      </c>
      <c r="W862" s="148" t="s">
        <v>83</v>
      </c>
      <c r="X862">
        <v>3</v>
      </c>
      <c r="Y862">
        <v>3</v>
      </c>
      <c r="Z862" s="148" t="s">
        <v>83</v>
      </c>
      <c r="AA862" s="148" t="s">
        <v>83</v>
      </c>
      <c r="AB862" s="148" t="s">
        <v>83</v>
      </c>
      <c r="AC862" s="148" t="s">
        <v>83</v>
      </c>
      <c r="AD862" s="148" t="s">
        <v>83</v>
      </c>
      <c r="AE862">
        <v>0</v>
      </c>
      <c r="AF862" s="148" t="s">
        <v>83</v>
      </c>
      <c r="AG862">
        <v>0</v>
      </c>
      <c r="AH862" s="148" t="s">
        <v>83</v>
      </c>
      <c r="AI862" s="148" t="s">
        <v>83</v>
      </c>
      <c r="AJ862" s="148" t="s">
        <v>83</v>
      </c>
      <c r="AK862" s="148" t="s">
        <v>83</v>
      </c>
      <c r="AL862" s="148" t="s">
        <v>83</v>
      </c>
      <c r="AM862" s="148" t="s">
        <v>83</v>
      </c>
      <c r="AN862" s="148" t="s">
        <v>83</v>
      </c>
      <c r="AO862" s="148" t="s">
        <v>83</v>
      </c>
      <c r="AP862" s="148" t="s">
        <v>83</v>
      </c>
      <c r="AQ862" s="148" t="s">
        <v>83</v>
      </c>
      <c r="AR862" s="148" t="s">
        <v>83</v>
      </c>
      <c r="AS862">
        <v>0</v>
      </c>
      <c r="AT862" s="148" t="s">
        <v>83</v>
      </c>
      <c r="AU862" s="148" t="s">
        <v>83</v>
      </c>
      <c r="AV862">
        <v>0</v>
      </c>
      <c r="AW862">
        <v>0</v>
      </c>
      <c r="AX862" s="148" t="s">
        <v>83</v>
      </c>
    </row>
    <row r="863" spans="1:50" x14ac:dyDescent="0.15">
      <c r="A863">
        <v>1</v>
      </c>
      <c r="B863">
        <v>27</v>
      </c>
      <c r="C863">
        <v>3</v>
      </c>
      <c r="D863">
        <v>1</v>
      </c>
      <c r="E863">
        <v>0</v>
      </c>
      <c r="F863" s="148" t="s">
        <v>83</v>
      </c>
      <c r="G863" s="148" t="s">
        <v>83</v>
      </c>
      <c r="H863">
        <v>187</v>
      </c>
      <c r="I863">
        <v>0</v>
      </c>
      <c r="J863">
        <v>0</v>
      </c>
      <c r="K863">
        <v>0</v>
      </c>
      <c r="L863">
        <v>0</v>
      </c>
      <c r="M863" s="148" t="s">
        <v>83</v>
      </c>
      <c r="N863" s="148" t="s">
        <v>83</v>
      </c>
      <c r="O863" s="148" t="s">
        <v>83</v>
      </c>
      <c r="P863" s="148" t="s">
        <v>83</v>
      </c>
      <c r="Q863" s="148" t="s">
        <v>83</v>
      </c>
      <c r="R863" s="148" t="s">
        <v>1259</v>
      </c>
      <c r="S863" s="148" t="s">
        <v>83</v>
      </c>
      <c r="T863">
        <v>0</v>
      </c>
      <c r="U863" s="148" t="s">
        <v>83</v>
      </c>
      <c r="V863" s="148" t="s">
        <v>83</v>
      </c>
      <c r="W863" s="148" t="s">
        <v>83</v>
      </c>
      <c r="X863">
        <v>3</v>
      </c>
      <c r="Y863">
        <v>3</v>
      </c>
      <c r="Z863" s="148" t="s">
        <v>83</v>
      </c>
      <c r="AA863" s="148" t="s">
        <v>83</v>
      </c>
      <c r="AB863" s="148" t="s">
        <v>83</v>
      </c>
      <c r="AC863" s="148" t="s">
        <v>83</v>
      </c>
      <c r="AD863" s="148" t="s">
        <v>83</v>
      </c>
      <c r="AE863">
        <v>0</v>
      </c>
      <c r="AF863" s="148" t="s">
        <v>83</v>
      </c>
      <c r="AG863">
        <v>0</v>
      </c>
      <c r="AH863" s="148" t="s">
        <v>83</v>
      </c>
      <c r="AI863" s="148" t="s">
        <v>83</v>
      </c>
      <c r="AJ863" s="148" t="s">
        <v>83</v>
      </c>
      <c r="AK863" s="148" t="s">
        <v>83</v>
      </c>
      <c r="AL863" s="148" t="s">
        <v>83</v>
      </c>
      <c r="AM863" s="148" t="s">
        <v>83</v>
      </c>
      <c r="AN863" s="148" t="s">
        <v>83</v>
      </c>
      <c r="AO863" s="148" t="s">
        <v>83</v>
      </c>
      <c r="AP863" s="148" t="s">
        <v>83</v>
      </c>
      <c r="AQ863" s="148" t="s">
        <v>83</v>
      </c>
      <c r="AR863" s="148" t="s">
        <v>83</v>
      </c>
      <c r="AS863">
        <v>0</v>
      </c>
      <c r="AT863" s="148" t="s">
        <v>83</v>
      </c>
      <c r="AU863" s="148" t="s">
        <v>83</v>
      </c>
      <c r="AV863">
        <v>0</v>
      </c>
      <c r="AW863">
        <v>0</v>
      </c>
      <c r="AX863" s="148" t="s">
        <v>83</v>
      </c>
    </row>
    <row r="864" spans="1:50" x14ac:dyDescent="0.15">
      <c r="A864">
        <v>1</v>
      </c>
      <c r="B864">
        <v>27</v>
      </c>
      <c r="C864">
        <v>3</v>
      </c>
      <c r="D864">
        <v>2</v>
      </c>
      <c r="E864">
        <v>0</v>
      </c>
      <c r="F864" s="148" t="s">
        <v>83</v>
      </c>
      <c r="G864" s="148" t="s">
        <v>83</v>
      </c>
      <c r="H864">
        <v>342</v>
      </c>
      <c r="I864">
        <v>0</v>
      </c>
      <c r="J864">
        <v>0</v>
      </c>
      <c r="K864">
        <v>0</v>
      </c>
      <c r="L864">
        <v>0</v>
      </c>
      <c r="M864" s="148" t="s">
        <v>83</v>
      </c>
      <c r="N864" s="148" t="s">
        <v>83</v>
      </c>
      <c r="O864" s="148" t="s">
        <v>83</v>
      </c>
      <c r="P864" s="148" t="s">
        <v>83</v>
      </c>
      <c r="Q864" s="148" t="s">
        <v>83</v>
      </c>
      <c r="R864" s="148" t="s">
        <v>1260</v>
      </c>
      <c r="S864" s="148" t="s">
        <v>83</v>
      </c>
      <c r="T864">
        <v>0</v>
      </c>
      <c r="U864" s="148" t="s">
        <v>83</v>
      </c>
      <c r="V864" s="148" t="s">
        <v>83</v>
      </c>
      <c r="W864" s="148" t="s">
        <v>83</v>
      </c>
      <c r="X864">
        <v>4</v>
      </c>
      <c r="Y864">
        <v>4</v>
      </c>
      <c r="Z864" s="148" t="s">
        <v>83</v>
      </c>
      <c r="AA864" s="148" t="s">
        <v>83</v>
      </c>
      <c r="AB864" s="148" t="s">
        <v>83</v>
      </c>
      <c r="AC864" s="148" t="s">
        <v>83</v>
      </c>
      <c r="AD864" s="148" t="s">
        <v>83</v>
      </c>
      <c r="AE864">
        <v>0</v>
      </c>
      <c r="AF864" s="148" t="s">
        <v>83</v>
      </c>
      <c r="AG864">
        <v>0</v>
      </c>
      <c r="AH864" s="148" t="s">
        <v>83</v>
      </c>
      <c r="AI864" s="148" t="s">
        <v>83</v>
      </c>
      <c r="AJ864" s="148" t="s">
        <v>83</v>
      </c>
      <c r="AK864" s="148" t="s">
        <v>83</v>
      </c>
      <c r="AL864" s="148" t="s">
        <v>83</v>
      </c>
      <c r="AM864" s="148" t="s">
        <v>83</v>
      </c>
      <c r="AN864" s="148" t="s">
        <v>83</v>
      </c>
      <c r="AO864" s="148" t="s">
        <v>83</v>
      </c>
      <c r="AP864" s="148" t="s">
        <v>83</v>
      </c>
      <c r="AQ864" s="148" t="s">
        <v>83</v>
      </c>
      <c r="AR864" s="148" t="s">
        <v>83</v>
      </c>
      <c r="AS864">
        <v>0</v>
      </c>
      <c r="AT864" s="148" t="s">
        <v>83</v>
      </c>
      <c r="AU864" s="148" t="s">
        <v>83</v>
      </c>
      <c r="AV864">
        <v>0</v>
      </c>
      <c r="AW864">
        <v>0</v>
      </c>
      <c r="AX864" s="148" t="s">
        <v>83</v>
      </c>
    </row>
    <row r="865" spans="1:50" x14ac:dyDescent="0.15">
      <c r="A865">
        <v>1</v>
      </c>
      <c r="B865">
        <v>27</v>
      </c>
      <c r="C865">
        <v>3</v>
      </c>
      <c r="D865">
        <v>3</v>
      </c>
      <c r="E865">
        <v>0</v>
      </c>
      <c r="F865" s="148" t="s">
        <v>83</v>
      </c>
      <c r="G865" s="148" t="s">
        <v>83</v>
      </c>
      <c r="H865">
        <v>160</v>
      </c>
      <c r="I865">
        <v>0</v>
      </c>
      <c r="J865">
        <v>0</v>
      </c>
      <c r="K865">
        <v>0</v>
      </c>
      <c r="L865">
        <v>0</v>
      </c>
      <c r="M865" s="148" t="s">
        <v>83</v>
      </c>
      <c r="N865" s="148" t="s">
        <v>83</v>
      </c>
      <c r="O865" s="148" t="s">
        <v>83</v>
      </c>
      <c r="P865" s="148" t="s">
        <v>83</v>
      </c>
      <c r="Q865" s="148" t="s">
        <v>83</v>
      </c>
      <c r="R865" s="148" t="s">
        <v>1261</v>
      </c>
      <c r="S865" s="148" t="s">
        <v>83</v>
      </c>
      <c r="T865">
        <v>0</v>
      </c>
      <c r="U865" s="148" t="s">
        <v>83</v>
      </c>
      <c r="V865" s="148" t="s">
        <v>83</v>
      </c>
      <c r="W865" s="148" t="s">
        <v>83</v>
      </c>
      <c r="X865">
        <v>5</v>
      </c>
      <c r="Y865">
        <v>5</v>
      </c>
      <c r="Z865" s="148" t="s">
        <v>83</v>
      </c>
      <c r="AA865" s="148" t="s">
        <v>83</v>
      </c>
      <c r="AB865" s="148" t="s">
        <v>83</v>
      </c>
      <c r="AC865" s="148" t="s">
        <v>83</v>
      </c>
      <c r="AD865" s="148" t="s">
        <v>83</v>
      </c>
      <c r="AE865">
        <v>0</v>
      </c>
      <c r="AF865" s="148" t="s">
        <v>83</v>
      </c>
      <c r="AG865">
        <v>0</v>
      </c>
      <c r="AH865" s="148" t="s">
        <v>83</v>
      </c>
      <c r="AI865" s="148" t="s">
        <v>83</v>
      </c>
      <c r="AJ865" s="148" t="s">
        <v>83</v>
      </c>
      <c r="AK865" s="148" t="s">
        <v>83</v>
      </c>
      <c r="AL865" s="148" t="s">
        <v>83</v>
      </c>
      <c r="AM865" s="148" t="s">
        <v>83</v>
      </c>
      <c r="AN865" s="148" t="s">
        <v>83</v>
      </c>
      <c r="AO865" s="148" t="s">
        <v>83</v>
      </c>
      <c r="AP865" s="148" t="s">
        <v>83</v>
      </c>
      <c r="AQ865" s="148" t="s">
        <v>83</v>
      </c>
      <c r="AR865" s="148" t="s">
        <v>83</v>
      </c>
      <c r="AS865">
        <v>0</v>
      </c>
      <c r="AT865" s="148" t="s">
        <v>83</v>
      </c>
      <c r="AU865" s="148" t="s">
        <v>83</v>
      </c>
      <c r="AV865">
        <v>0</v>
      </c>
      <c r="AW865">
        <v>0</v>
      </c>
      <c r="AX865" s="148" t="s">
        <v>83</v>
      </c>
    </row>
    <row r="866" spans="1:50" x14ac:dyDescent="0.15">
      <c r="A866">
        <v>1</v>
      </c>
      <c r="B866">
        <v>27</v>
      </c>
      <c r="C866">
        <v>3</v>
      </c>
      <c r="D866">
        <v>4</v>
      </c>
      <c r="E866">
        <v>0</v>
      </c>
      <c r="F866" s="148" t="s">
        <v>83</v>
      </c>
      <c r="G866" s="148" t="s">
        <v>83</v>
      </c>
      <c r="H866">
        <v>41</v>
      </c>
      <c r="I866">
        <v>0</v>
      </c>
      <c r="J866">
        <v>0</v>
      </c>
      <c r="K866">
        <v>0</v>
      </c>
      <c r="L866">
        <v>0</v>
      </c>
      <c r="M866" s="148" t="s">
        <v>83</v>
      </c>
      <c r="N866" s="148" t="s">
        <v>83</v>
      </c>
      <c r="O866" s="148" t="s">
        <v>83</v>
      </c>
      <c r="P866" s="148" t="s">
        <v>83</v>
      </c>
      <c r="Q866" s="148" t="s">
        <v>83</v>
      </c>
      <c r="R866" s="148" t="s">
        <v>1262</v>
      </c>
      <c r="S866" s="148" t="s">
        <v>83</v>
      </c>
      <c r="T866">
        <v>0</v>
      </c>
      <c r="U866" s="148" t="s">
        <v>83</v>
      </c>
      <c r="V866" s="148" t="s">
        <v>83</v>
      </c>
      <c r="W866" s="148" t="s">
        <v>83</v>
      </c>
      <c r="X866">
        <v>5</v>
      </c>
      <c r="Y866">
        <v>5</v>
      </c>
      <c r="Z866" s="148" t="s">
        <v>83</v>
      </c>
      <c r="AA866" s="148" t="s">
        <v>83</v>
      </c>
      <c r="AB866" s="148" t="s">
        <v>83</v>
      </c>
      <c r="AC866" s="148" t="s">
        <v>83</v>
      </c>
      <c r="AD866" s="148" t="s">
        <v>83</v>
      </c>
      <c r="AE866">
        <v>0</v>
      </c>
      <c r="AF866" s="148" t="s">
        <v>83</v>
      </c>
      <c r="AG866">
        <v>0</v>
      </c>
      <c r="AH866" s="148" t="s">
        <v>83</v>
      </c>
      <c r="AI866" s="148" t="s">
        <v>83</v>
      </c>
      <c r="AJ866" s="148" t="s">
        <v>83</v>
      </c>
      <c r="AK866" s="148" t="s">
        <v>83</v>
      </c>
      <c r="AL866" s="148" t="s">
        <v>83</v>
      </c>
      <c r="AM866" s="148" t="s">
        <v>83</v>
      </c>
      <c r="AN866" s="148" t="s">
        <v>83</v>
      </c>
      <c r="AO866" s="148" t="s">
        <v>83</v>
      </c>
      <c r="AP866" s="148" t="s">
        <v>83</v>
      </c>
      <c r="AQ866" s="148" t="s">
        <v>83</v>
      </c>
      <c r="AR866" s="148" t="s">
        <v>83</v>
      </c>
      <c r="AS866">
        <v>0</v>
      </c>
      <c r="AT866" s="148" t="s">
        <v>83</v>
      </c>
      <c r="AU866" s="148" t="s">
        <v>83</v>
      </c>
      <c r="AV866">
        <v>0</v>
      </c>
      <c r="AW866">
        <v>0</v>
      </c>
      <c r="AX866" s="148" t="s">
        <v>83</v>
      </c>
    </row>
    <row r="867" spans="1:50" x14ac:dyDescent="0.15">
      <c r="A867">
        <v>1</v>
      </c>
      <c r="B867">
        <v>27</v>
      </c>
      <c r="C867">
        <v>3</v>
      </c>
      <c r="D867">
        <v>5</v>
      </c>
      <c r="E867">
        <v>0</v>
      </c>
      <c r="F867" s="148" t="s">
        <v>83</v>
      </c>
      <c r="G867" s="148" t="s">
        <v>83</v>
      </c>
      <c r="H867">
        <v>292</v>
      </c>
      <c r="I867">
        <v>0</v>
      </c>
      <c r="J867">
        <v>0</v>
      </c>
      <c r="K867">
        <v>0</v>
      </c>
      <c r="L867">
        <v>0</v>
      </c>
      <c r="M867" s="148" t="s">
        <v>83</v>
      </c>
      <c r="N867" s="148" t="s">
        <v>83</v>
      </c>
      <c r="O867" s="148" t="s">
        <v>83</v>
      </c>
      <c r="P867" s="148" t="s">
        <v>83</v>
      </c>
      <c r="Q867" s="148" t="s">
        <v>83</v>
      </c>
      <c r="R867" s="148" t="s">
        <v>1263</v>
      </c>
      <c r="S867" s="148" t="s">
        <v>83</v>
      </c>
      <c r="T867">
        <v>0</v>
      </c>
      <c r="U867" s="148" t="s">
        <v>83</v>
      </c>
      <c r="V867" s="148" t="s">
        <v>83</v>
      </c>
      <c r="W867" s="148" t="s">
        <v>83</v>
      </c>
      <c r="X867">
        <v>6</v>
      </c>
      <c r="Y867">
        <v>6</v>
      </c>
      <c r="Z867" s="148" t="s">
        <v>83</v>
      </c>
      <c r="AA867" s="148" t="s">
        <v>83</v>
      </c>
      <c r="AB867" s="148" t="s">
        <v>83</v>
      </c>
      <c r="AC867" s="148" t="s">
        <v>83</v>
      </c>
      <c r="AD867" s="148" t="s">
        <v>83</v>
      </c>
      <c r="AE867">
        <v>0</v>
      </c>
      <c r="AF867" s="148" t="s">
        <v>83</v>
      </c>
      <c r="AG867">
        <v>0</v>
      </c>
      <c r="AH867" s="148" t="s">
        <v>83</v>
      </c>
      <c r="AI867" s="148" t="s">
        <v>83</v>
      </c>
      <c r="AJ867" s="148" t="s">
        <v>83</v>
      </c>
      <c r="AK867" s="148" t="s">
        <v>83</v>
      </c>
      <c r="AL867" s="148" t="s">
        <v>83</v>
      </c>
      <c r="AM867" s="148" t="s">
        <v>83</v>
      </c>
      <c r="AN867" s="148" t="s">
        <v>83</v>
      </c>
      <c r="AO867" s="148" t="s">
        <v>83</v>
      </c>
      <c r="AP867" s="148" t="s">
        <v>83</v>
      </c>
      <c r="AQ867" s="148" t="s">
        <v>83</v>
      </c>
      <c r="AR867" s="148" t="s">
        <v>83</v>
      </c>
      <c r="AS867">
        <v>0</v>
      </c>
      <c r="AT867" s="148" t="s">
        <v>83</v>
      </c>
      <c r="AU867" s="148" t="s">
        <v>83</v>
      </c>
      <c r="AV867">
        <v>0</v>
      </c>
      <c r="AW867">
        <v>0</v>
      </c>
      <c r="AX867" s="148" t="s">
        <v>83</v>
      </c>
    </row>
    <row r="868" spans="1:50" x14ac:dyDescent="0.15">
      <c r="A868">
        <v>1</v>
      </c>
      <c r="B868">
        <v>27</v>
      </c>
      <c r="C868">
        <v>3</v>
      </c>
      <c r="D868">
        <v>6</v>
      </c>
      <c r="E868">
        <v>0</v>
      </c>
      <c r="F868" s="148" t="s">
        <v>83</v>
      </c>
      <c r="G868" s="148" t="s">
        <v>83</v>
      </c>
      <c r="H868">
        <v>61</v>
      </c>
      <c r="I868">
        <v>0</v>
      </c>
      <c r="J868">
        <v>0</v>
      </c>
      <c r="K868">
        <v>0</v>
      </c>
      <c r="L868">
        <v>0</v>
      </c>
      <c r="M868" s="148" t="s">
        <v>83</v>
      </c>
      <c r="N868" s="148" t="s">
        <v>83</v>
      </c>
      <c r="O868" s="148" t="s">
        <v>83</v>
      </c>
      <c r="P868" s="148" t="s">
        <v>83</v>
      </c>
      <c r="Q868" s="148" t="s">
        <v>83</v>
      </c>
      <c r="R868" s="148" t="s">
        <v>1264</v>
      </c>
      <c r="S868" s="148" t="s">
        <v>83</v>
      </c>
      <c r="T868">
        <v>0</v>
      </c>
      <c r="U868" s="148" t="s">
        <v>83</v>
      </c>
      <c r="V868" s="148" t="s">
        <v>83</v>
      </c>
      <c r="W868" s="148" t="s">
        <v>83</v>
      </c>
      <c r="X868">
        <v>4</v>
      </c>
      <c r="Y868">
        <v>4</v>
      </c>
      <c r="Z868" s="148" t="s">
        <v>83</v>
      </c>
      <c r="AA868" s="148" t="s">
        <v>83</v>
      </c>
      <c r="AB868" s="148" t="s">
        <v>83</v>
      </c>
      <c r="AC868" s="148" t="s">
        <v>83</v>
      </c>
      <c r="AD868" s="148" t="s">
        <v>83</v>
      </c>
      <c r="AE868">
        <v>0</v>
      </c>
      <c r="AF868" s="148" t="s">
        <v>83</v>
      </c>
      <c r="AG868">
        <v>0</v>
      </c>
      <c r="AH868" s="148" t="s">
        <v>83</v>
      </c>
      <c r="AI868" s="148" t="s">
        <v>83</v>
      </c>
      <c r="AJ868" s="148" t="s">
        <v>83</v>
      </c>
      <c r="AK868" s="148" t="s">
        <v>83</v>
      </c>
      <c r="AL868" s="148" t="s">
        <v>83</v>
      </c>
      <c r="AM868" s="148" t="s">
        <v>83</v>
      </c>
      <c r="AN868" s="148" t="s">
        <v>83</v>
      </c>
      <c r="AO868" s="148" t="s">
        <v>83</v>
      </c>
      <c r="AP868" s="148" t="s">
        <v>83</v>
      </c>
      <c r="AQ868" s="148" t="s">
        <v>83</v>
      </c>
      <c r="AR868" s="148" t="s">
        <v>83</v>
      </c>
      <c r="AS868">
        <v>0</v>
      </c>
      <c r="AT868" s="148" t="s">
        <v>83</v>
      </c>
      <c r="AU868" s="148" t="s">
        <v>83</v>
      </c>
      <c r="AV868">
        <v>0</v>
      </c>
      <c r="AW868">
        <v>0</v>
      </c>
      <c r="AX868" s="148" t="s">
        <v>83</v>
      </c>
    </row>
    <row r="869" spans="1:50" x14ac:dyDescent="0.15">
      <c r="A869">
        <v>1</v>
      </c>
      <c r="B869">
        <v>27</v>
      </c>
      <c r="C869">
        <v>3</v>
      </c>
      <c r="D869">
        <v>7</v>
      </c>
      <c r="E869">
        <v>0</v>
      </c>
      <c r="F869" s="148" t="s">
        <v>83</v>
      </c>
      <c r="G869" s="148" t="s">
        <v>83</v>
      </c>
      <c r="H869">
        <v>64</v>
      </c>
      <c r="I869">
        <v>0</v>
      </c>
      <c r="J869">
        <v>0</v>
      </c>
      <c r="K869">
        <v>0</v>
      </c>
      <c r="L869">
        <v>0</v>
      </c>
      <c r="M869" s="148" t="s">
        <v>83</v>
      </c>
      <c r="N869" s="148" t="s">
        <v>83</v>
      </c>
      <c r="O869" s="148" t="s">
        <v>83</v>
      </c>
      <c r="P869" s="148" t="s">
        <v>83</v>
      </c>
      <c r="Q869" s="148" t="s">
        <v>83</v>
      </c>
      <c r="R869" s="148" t="s">
        <v>1265</v>
      </c>
      <c r="S869" s="148" t="s">
        <v>83</v>
      </c>
      <c r="T869">
        <v>0</v>
      </c>
      <c r="U869" s="148" t="s">
        <v>83</v>
      </c>
      <c r="V869" s="148" t="s">
        <v>83</v>
      </c>
      <c r="W869" s="148" t="s">
        <v>83</v>
      </c>
      <c r="X869">
        <v>3</v>
      </c>
      <c r="Y869">
        <v>3</v>
      </c>
      <c r="Z869" s="148" t="s">
        <v>83</v>
      </c>
      <c r="AA869" s="148" t="s">
        <v>83</v>
      </c>
      <c r="AB869" s="148" t="s">
        <v>83</v>
      </c>
      <c r="AC869" s="148" t="s">
        <v>83</v>
      </c>
      <c r="AD869" s="148" t="s">
        <v>83</v>
      </c>
      <c r="AE869">
        <v>0</v>
      </c>
      <c r="AF869" s="148" t="s">
        <v>83</v>
      </c>
      <c r="AG869">
        <v>0</v>
      </c>
      <c r="AH869" s="148" t="s">
        <v>83</v>
      </c>
      <c r="AI869" s="148" t="s">
        <v>83</v>
      </c>
      <c r="AJ869" s="148" t="s">
        <v>83</v>
      </c>
      <c r="AK869" s="148" t="s">
        <v>83</v>
      </c>
      <c r="AL869" s="148" t="s">
        <v>83</v>
      </c>
      <c r="AM869" s="148" t="s">
        <v>83</v>
      </c>
      <c r="AN869" s="148" t="s">
        <v>83</v>
      </c>
      <c r="AO869" s="148" t="s">
        <v>83</v>
      </c>
      <c r="AP869" s="148" t="s">
        <v>83</v>
      </c>
      <c r="AQ869" s="148" t="s">
        <v>83</v>
      </c>
      <c r="AR869" s="148" t="s">
        <v>83</v>
      </c>
      <c r="AS869">
        <v>0</v>
      </c>
      <c r="AT869" s="148" t="s">
        <v>83</v>
      </c>
      <c r="AU869" s="148" t="s">
        <v>83</v>
      </c>
      <c r="AV869">
        <v>0</v>
      </c>
      <c r="AW869">
        <v>0</v>
      </c>
      <c r="AX869" s="148" t="s">
        <v>83</v>
      </c>
    </row>
    <row r="870" spans="1:50" x14ac:dyDescent="0.15">
      <c r="A870">
        <v>1</v>
      </c>
      <c r="B870">
        <v>28</v>
      </c>
      <c r="C870">
        <v>1</v>
      </c>
      <c r="D870">
        <v>1</v>
      </c>
      <c r="E870">
        <v>0</v>
      </c>
      <c r="F870" s="148" t="s">
        <v>83</v>
      </c>
      <c r="G870" s="148" t="s">
        <v>83</v>
      </c>
      <c r="H870">
        <v>0</v>
      </c>
      <c r="I870">
        <v>0</v>
      </c>
      <c r="J870">
        <v>0</v>
      </c>
      <c r="K870">
        <v>0</v>
      </c>
      <c r="L870">
        <v>0</v>
      </c>
      <c r="M870" s="148" t="s">
        <v>83</v>
      </c>
      <c r="N870" s="148" t="s">
        <v>83</v>
      </c>
      <c r="O870" s="148" t="s">
        <v>83</v>
      </c>
      <c r="P870" s="148" t="s">
        <v>83</v>
      </c>
      <c r="Q870" s="148" t="s">
        <v>83</v>
      </c>
      <c r="R870" s="148" t="s">
        <v>83</v>
      </c>
      <c r="S870" s="148" t="s">
        <v>83</v>
      </c>
      <c r="T870">
        <v>0</v>
      </c>
      <c r="U870" s="148" t="s">
        <v>83</v>
      </c>
      <c r="V870" s="148" t="s">
        <v>83</v>
      </c>
      <c r="W870" s="148" t="s">
        <v>83</v>
      </c>
      <c r="X870">
        <v>0</v>
      </c>
      <c r="Y870">
        <v>0</v>
      </c>
      <c r="Z870" s="148" t="s">
        <v>83</v>
      </c>
      <c r="AA870" s="148" t="s">
        <v>83</v>
      </c>
      <c r="AB870" s="148" t="s">
        <v>83</v>
      </c>
      <c r="AC870" s="148" t="s">
        <v>83</v>
      </c>
      <c r="AD870" s="148" t="s">
        <v>83</v>
      </c>
      <c r="AE870">
        <v>0</v>
      </c>
      <c r="AF870" s="148" t="s">
        <v>83</v>
      </c>
      <c r="AG870">
        <v>0</v>
      </c>
      <c r="AH870" s="148" t="s">
        <v>83</v>
      </c>
      <c r="AI870" s="148" t="s">
        <v>83</v>
      </c>
      <c r="AJ870" s="148" t="s">
        <v>83</v>
      </c>
      <c r="AK870" s="148" t="s">
        <v>83</v>
      </c>
      <c r="AL870" s="148" t="s">
        <v>83</v>
      </c>
      <c r="AM870" s="148" t="s">
        <v>83</v>
      </c>
      <c r="AN870" s="148" t="s">
        <v>83</v>
      </c>
      <c r="AO870" s="148" t="s">
        <v>83</v>
      </c>
      <c r="AP870" s="148" t="s">
        <v>83</v>
      </c>
      <c r="AQ870" s="148" t="s">
        <v>83</v>
      </c>
      <c r="AR870" s="148" t="s">
        <v>83</v>
      </c>
      <c r="AS870">
        <v>0</v>
      </c>
      <c r="AT870" s="148" t="s">
        <v>83</v>
      </c>
      <c r="AU870" s="148" t="s">
        <v>83</v>
      </c>
      <c r="AV870">
        <v>0</v>
      </c>
      <c r="AW870">
        <v>0</v>
      </c>
      <c r="AX870" s="148" t="s">
        <v>83</v>
      </c>
    </row>
    <row r="871" spans="1:50" x14ac:dyDescent="0.15">
      <c r="A871">
        <v>1</v>
      </c>
      <c r="B871">
        <v>28</v>
      </c>
      <c r="C871">
        <v>1</v>
      </c>
      <c r="D871">
        <v>2</v>
      </c>
      <c r="E871">
        <v>0</v>
      </c>
      <c r="F871" s="148" t="s">
        <v>83</v>
      </c>
      <c r="G871" s="148" t="s">
        <v>83</v>
      </c>
      <c r="H871">
        <v>0</v>
      </c>
      <c r="I871">
        <v>0</v>
      </c>
      <c r="J871">
        <v>0</v>
      </c>
      <c r="K871">
        <v>0</v>
      </c>
      <c r="L871">
        <v>0</v>
      </c>
      <c r="M871" s="148" t="s">
        <v>83</v>
      </c>
      <c r="N871" s="148" t="s">
        <v>83</v>
      </c>
      <c r="O871" s="148" t="s">
        <v>83</v>
      </c>
      <c r="P871" s="148" t="s">
        <v>83</v>
      </c>
      <c r="Q871" s="148" t="s">
        <v>83</v>
      </c>
      <c r="R871" s="148" t="s">
        <v>83</v>
      </c>
      <c r="S871" s="148" t="s">
        <v>83</v>
      </c>
      <c r="T871">
        <v>0</v>
      </c>
      <c r="U871" s="148" t="s">
        <v>83</v>
      </c>
      <c r="V871" s="148" t="s">
        <v>83</v>
      </c>
      <c r="W871" s="148" t="s">
        <v>83</v>
      </c>
      <c r="X871">
        <v>0</v>
      </c>
      <c r="Y871">
        <v>0</v>
      </c>
      <c r="Z871" s="148" t="s">
        <v>83</v>
      </c>
      <c r="AA871" s="148" t="s">
        <v>83</v>
      </c>
      <c r="AB871" s="148" t="s">
        <v>83</v>
      </c>
      <c r="AC871" s="148" t="s">
        <v>83</v>
      </c>
      <c r="AD871" s="148" t="s">
        <v>83</v>
      </c>
      <c r="AE871">
        <v>0</v>
      </c>
      <c r="AF871" s="148" t="s">
        <v>83</v>
      </c>
      <c r="AG871">
        <v>0</v>
      </c>
      <c r="AH871" s="148" t="s">
        <v>83</v>
      </c>
      <c r="AI871" s="148" t="s">
        <v>83</v>
      </c>
      <c r="AJ871" s="148" t="s">
        <v>83</v>
      </c>
      <c r="AK871" s="148" t="s">
        <v>83</v>
      </c>
      <c r="AL871" s="148" t="s">
        <v>83</v>
      </c>
      <c r="AM871" s="148" t="s">
        <v>83</v>
      </c>
      <c r="AN871" s="148" t="s">
        <v>83</v>
      </c>
      <c r="AO871" s="148" t="s">
        <v>83</v>
      </c>
      <c r="AP871" s="148" t="s">
        <v>83</v>
      </c>
      <c r="AQ871" s="148" t="s">
        <v>83</v>
      </c>
      <c r="AR871" s="148" t="s">
        <v>83</v>
      </c>
      <c r="AS871">
        <v>0</v>
      </c>
      <c r="AT871" s="148" t="s">
        <v>83</v>
      </c>
      <c r="AU871" s="148" t="s">
        <v>83</v>
      </c>
      <c r="AV871">
        <v>0</v>
      </c>
      <c r="AW871">
        <v>0</v>
      </c>
      <c r="AX871" s="148" t="s">
        <v>83</v>
      </c>
    </row>
    <row r="872" spans="1:50" x14ac:dyDescent="0.15">
      <c r="A872">
        <v>1</v>
      </c>
      <c r="B872">
        <v>28</v>
      </c>
      <c r="C872">
        <v>1</v>
      </c>
      <c r="D872">
        <v>3</v>
      </c>
      <c r="E872">
        <v>0</v>
      </c>
      <c r="F872" s="148" t="s">
        <v>83</v>
      </c>
      <c r="G872" s="148" t="s">
        <v>83</v>
      </c>
      <c r="H872">
        <v>175</v>
      </c>
      <c r="I872">
        <v>0</v>
      </c>
      <c r="J872">
        <v>0</v>
      </c>
      <c r="K872">
        <v>0</v>
      </c>
      <c r="L872">
        <v>0</v>
      </c>
      <c r="M872" s="148" t="s">
        <v>83</v>
      </c>
      <c r="N872" s="148" t="s">
        <v>83</v>
      </c>
      <c r="O872" s="148" t="s">
        <v>83</v>
      </c>
      <c r="P872" s="148" t="s">
        <v>83</v>
      </c>
      <c r="Q872" s="148" t="s">
        <v>83</v>
      </c>
      <c r="R872" s="148" t="s">
        <v>1266</v>
      </c>
      <c r="S872" s="148" t="s">
        <v>83</v>
      </c>
      <c r="T872">
        <v>0</v>
      </c>
      <c r="U872" s="148" t="s">
        <v>83</v>
      </c>
      <c r="V872" s="148" t="s">
        <v>83</v>
      </c>
      <c r="W872" s="148" t="s">
        <v>83</v>
      </c>
      <c r="X872">
        <v>1</v>
      </c>
      <c r="Y872">
        <v>1</v>
      </c>
      <c r="Z872" s="148" t="s">
        <v>83</v>
      </c>
      <c r="AA872" s="148" t="s">
        <v>83</v>
      </c>
      <c r="AB872" s="148" t="s">
        <v>83</v>
      </c>
      <c r="AC872" s="148" t="s">
        <v>83</v>
      </c>
      <c r="AD872" s="148" t="s">
        <v>83</v>
      </c>
      <c r="AE872">
        <v>0</v>
      </c>
      <c r="AF872" s="148" t="s">
        <v>83</v>
      </c>
      <c r="AG872">
        <v>0</v>
      </c>
      <c r="AH872" s="148" t="s">
        <v>83</v>
      </c>
      <c r="AI872" s="148" t="s">
        <v>83</v>
      </c>
      <c r="AJ872" s="148" t="s">
        <v>83</v>
      </c>
      <c r="AK872" s="148" t="s">
        <v>83</v>
      </c>
      <c r="AL872" s="148" t="s">
        <v>83</v>
      </c>
      <c r="AM872" s="148" t="s">
        <v>83</v>
      </c>
      <c r="AN872" s="148" t="s">
        <v>83</v>
      </c>
      <c r="AO872" s="148" t="s">
        <v>83</v>
      </c>
      <c r="AP872" s="148" t="s">
        <v>83</v>
      </c>
      <c r="AQ872" s="148" t="s">
        <v>83</v>
      </c>
      <c r="AR872" s="148" t="s">
        <v>83</v>
      </c>
      <c r="AS872">
        <v>0</v>
      </c>
      <c r="AT872" s="148" t="s">
        <v>83</v>
      </c>
      <c r="AU872" s="148" t="s">
        <v>83</v>
      </c>
      <c r="AV872">
        <v>0</v>
      </c>
      <c r="AW872">
        <v>0</v>
      </c>
      <c r="AX872" s="148" t="s">
        <v>83</v>
      </c>
    </row>
    <row r="873" spans="1:50" x14ac:dyDescent="0.15">
      <c r="A873">
        <v>1</v>
      </c>
      <c r="B873">
        <v>28</v>
      </c>
      <c r="C873">
        <v>1</v>
      </c>
      <c r="D873">
        <v>4</v>
      </c>
      <c r="E873">
        <v>0</v>
      </c>
      <c r="F873" s="148" t="s">
        <v>83</v>
      </c>
      <c r="G873" s="148" t="s">
        <v>83</v>
      </c>
      <c r="H873">
        <v>59</v>
      </c>
      <c r="I873">
        <v>0</v>
      </c>
      <c r="J873">
        <v>0</v>
      </c>
      <c r="K873">
        <v>0</v>
      </c>
      <c r="L873">
        <v>0</v>
      </c>
      <c r="M873" s="148" t="s">
        <v>83</v>
      </c>
      <c r="N873" s="148" t="s">
        <v>83</v>
      </c>
      <c r="O873" s="148" t="s">
        <v>83</v>
      </c>
      <c r="P873" s="148" t="s">
        <v>83</v>
      </c>
      <c r="Q873" s="148" t="s">
        <v>83</v>
      </c>
      <c r="R873" s="148" t="s">
        <v>1267</v>
      </c>
      <c r="S873" s="148" t="s">
        <v>83</v>
      </c>
      <c r="T873">
        <v>0</v>
      </c>
      <c r="U873" s="148" t="s">
        <v>83</v>
      </c>
      <c r="V873" s="148" t="s">
        <v>83</v>
      </c>
      <c r="W873" s="148" t="s">
        <v>83</v>
      </c>
      <c r="X873">
        <v>1</v>
      </c>
      <c r="Y873">
        <v>1</v>
      </c>
      <c r="Z873" s="148" t="s">
        <v>83</v>
      </c>
      <c r="AA873" s="148" t="s">
        <v>83</v>
      </c>
      <c r="AB873" s="148" t="s">
        <v>83</v>
      </c>
      <c r="AC873" s="148" t="s">
        <v>83</v>
      </c>
      <c r="AD873" s="148" t="s">
        <v>83</v>
      </c>
      <c r="AE873">
        <v>0</v>
      </c>
      <c r="AF873" s="148" t="s">
        <v>83</v>
      </c>
      <c r="AG873">
        <v>0</v>
      </c>
      <c r="AH873" s="148" t="s">
        <v>83</v>
      </c>
      <c r="AI873" s="148" t="s">
        <v>83</v>
      </c>
      <c r="AJ873" s="148" t="s">
        <v>83</v>
      </c>
      <c r="AK873" s="148" t="s">
        <v>83</v>
      </c>
      <c r="AL873" s="148" t="s">
        <v>83</v>
      </c>
      <c r="AM873" s="148" t="s">
        <v>83</v>
      </c>
      <c r="AN873" s="148" t="s">
        <v>83</v>
      </c>
      <c r="AO873" s="148" t="s">
        <v>83</v>
      </c>
      <c r="AP873" s="148" t="s">
        <v>83</v>
      </c>
      <c r="AQ873" s="148" t="s">
        <v>83</v>
      </c>
      <c r="AR873" s="148" t="s">
        <v>83</v>
      </c>
      <c r="AS873">
        <v>0</v>
      </c>
      <c r="AT873" s="148" t="s">
        <v>83</v>
      </c>
      <c r="AU873" s="148" t="s">
        <v>83</v>
      </c>
      <c r="AV873">
        <v>0</v>
      </c>
      <c r="AW873">
        <v>0</v>
      </c>
      <c r="AX873" s="148" t="s">
        <v>83</v>
      </c>
    </row>
    <row r="874" spans="1:50" x14ac:dyDescent="0.15">
      <c r="A874">
        <v>1</v>
      </c>
      <c r="B874">
        <v>28</v>
      </c>
      <c r="C874">
        <v>1</v>
      </c>
      <c r="D874">
        <v>5</v>
      </c>
      <c r="E874">
        <v>0</v>
      </c>
      <c r="F874" s="148" t="s">
        <v>83</v>
      </c>
      <c r="G874" s="148" t="s">
        <v>83</v>
      </c>
      <c r="H874">
        <v>341</v>
      </c>
      <c r="I874">
        <v>0</v>
      </c>
      <c r="J874">
        <v>0</v>
      </c>
      <c r="K874">
        <v>0</v>
      </c>
      <c r="L874">
        <v>0</v>
      </c>
      <c r="M874" s="148" t="s">
        <v>83</v>
      </c>
      <c r="N874" s="148" t="s">
        <v>83</v>
      </c>
      <c r="O874" s="148" t="s">
        <v>83</v>
      </c>
      <c r="P874" s="148" t="s">
        <v>83</v>
      </c>
      <c r="Q874" s="148" t="s">
        <v>83</v>
      </c>
      <c r="R874" s="148" t="s">
        <v>1268</v>
      </c>
      <c r="S874" s="148" t="s">
        <v>83</v>
      </c>
      <c r="T874">
        <v>0</v>
      </c>
      <c r="U874" s="148" t="s">
        <v>83</v>
      </c>
      <c r="V874" s="148" t="s">
        <v>83</v>
      </c>
      <c r="W874" s="148" t="s">
        <v>83</v>
      </c>
      <c r="X874">
        <v>2</v>
      </c>
      <c r="Y874">
        <v>2</v>
      </c>
      <c r="Z874" s="148" t="s">
        <v>83</v>
      </c>
      <c r="AA874" s="148" t="s">
        <v>83</v>
      </c>
      <c r="AB874" s="148" t="s">
        <v>83</v>
      </c>
      <c r="AC874" s="148" t="s">
        <v>83</v>
      </c>
      <c r="AD874" s="148" t="s">
        <v>83</v>
      </c>
      <c r="AE874">
        <v>0</v>
      </c>
      <c r="AF874" s="148" t="s">
        <v>83</v>
      </c>
      <c r="AG874">
        <v>0</v>
      </c>
      <c r="AH874" s="148" t="s">
        <v>83</v>
      </c>
      <c r="AI874" s="148" t="s">
        <v>83</v>
      </c>
      <c r="AJ874" s="148" t="s">
        <v>83</v>
      </c>
      <c r="AK874" s="148" t="s">
        <v>83</v>
      </c>
      <c r="AL874" s="148" t="s">
        <v>83</v>
      </c>
      <c r="AM874" s="148" t="s">
        <v>83</v>
      </c>
      <c r="AN874" s="148" t="s">
        <v>83</v>
      </c>
      <c r="AO874" s="148" t="s">
        <v>83</v>
      </c>
      <c r="AP874" s="148" t="s">
        <v>83</v>
      </c>
      <c r="AQ874" s="148" t="s">
        <v>83</v>
      </c>
      <c r="AR874" s="148" t="s">
        <v>83</v>
      </c>
      <c r="AS874">
        <v>0</v>
      </c>
      <c r="AT874" s="148" t="s">
        <v>83</v>
      </c>
      <c r="AU874" s="148" t="s">
        <v>83</v>
      </c>
      <c r="AV874">
        <v>0</v>
      </c>
      <c r="AW874">
        <v>0</v>
      </c>
      <c r="AX874" s="148" t="s">
        <v>83</v>
      </c>
    </row>
    <row r="875" spans="1:50" x14ac:dyDescent="0.15">
      <c r="A875">
        <v>1</v>
      </c>
      <c r="B875">
        <v>28</v>
      </c>
      <c r="C875">
        <v>1</v>
      </c>
      <c r="D875">
        <v>6</v>
      </c>
      <c r="E875">
        <v>0</v>
      </c>
      <c r="F875" s="148" t="s">
        <v>83</v>
      </c>
      <c r="G875" s="148" t="s">
        <v>83</v>
      </c>
      <c r="H875">
        <v>0</v>
      </c>
      <c r="I875">
        <v>0</v>
      </c>
      <c r="J875">
        <v>0</v>
      </c>
      <c r="K875">
        <v>0</v>
      </c>
      <c r="L875">
        <v>0</v>
      </c>
      <c r="M875" s="148" t="s">
        <v>83</v>
      </c>
      <c r="N875" s="148" t="s">
        <v>83</v>
      </c>
      <c r="O875" s="148" t="s">
        <v>83</v>
      </c>
      <c r="P875" s="148" t="s">
        <v>83</v>
      </c>
      <c r="Q875" s="148" t="s">
        <v>83</v>
      </c>
      <c r="R875" s="148" t="s">
        <v>83</v>
      </c>
      <c r="S875" s="148" t="s">
        <v>83</v>
      </c>
      <c r="T875">
        <v>0</v>
      </c>
      <c r="U875" s="148" t="s">
        <v>83</v>
      </c>
      <c r="V875" s="148" t="s">
        <v>83</v>
      </c>
      <c r="W875" s="148" t="s">
        <v>83</v>
      </c>
      <c r="X875">
        <v>0</v>
      </c>
      <c r="Y875">
        <v>0</v>
      </c>
      <c r="Z875" s="148" t="s">
        <v>83</v>
      </c>
      <c r="AA875" s="148" t="s">
        <v>83</v>
      </c>
      <c r="AB875" s="148" t="s">
        <v>83</v>
      </c>
      <c r="AC875" s="148" t="s">
        <v>83</v>
      </c>
      <c r="AD875" s="148" t="s">
        <v>83</v>
      </c>
      <c r="AE875">
        <v>0</v>
      </c>
      <c r="AF875" s="148" t="s">
        <v>83</v>
      </c>
      <c r="AG875">
        <v>0</v>
      </c>
      <c r="AH875" s="148" t="s">
        <v>83</v>
      </c>
      <c r="AI875" s="148" t="s">
        <v>83</v>
      </c>
      <c r="AJ875" s="148" t="s">
        <v>83</v>
      </c>
      <c r="AK875" s="148" t="s">
        <v>83</v>
      </c>
      <c r="AL875" s="148" t="s">
        <v>83</v>
      </c>
      <c r="AM875" s="148" t="s">
        <v>83</v>
      </c>
      <c r="AN875" s="148" t="s">
        <v>83</v>
      </c>
      <c r="AO875" s="148" t="s">
        <v>83</v>
      </c>
      <c r="AP875" s="148" t="s">
        <v>83</v>
      </c>
      <c r="AQ875" s="148" t="s">
        <v>83</v>
      </c>
      <c r="AR875" s="148" t="s">
        <v>83</v>
      </c>
      <c r="AS875">
        <v>0</v>
      </c>
      <c r="AT875" s="148" t="s">
        <v>83</v>
      </c>
      <c r="AU875" s="148" t="s">
        <v>83</v>
      </c>
      <c r="AV875">
        <v>0</v>
      </c>
      <c r="AW875">
        <v>0</v>
      </c>
      <c r="AX875" s="148" t="s">
        <v>83</v>
      </c>
    </row>
    <row r="876" spans="1:50" x14ac:dyDescent="0.15">
      <c r="A876">
        <v>1</v>
      </c>
      <c r="B876">
        <v>28</v>
      </c>
      <c r="C876">
        <v>1</v>
      </c>
      <c r="D876">
        <v>7</v>
      </c>
      <c r="E876">
        <v>0</v>
      </c>
      <c r="F876" s="148" t="s">
        <v>83</v>
      </c>
      <c r="G876" s="148" t="s">
        <v>83</v>
      </c>
      <c r="H876">
        <v>0</v>
      </c>
      <c r="I876">
        <v>0</v>
      </c>
      <c r="J876">
        <v>0</v>
      </c>
      <c r="K876">
        <v>0</v>
      </c>
      <c r="L876">
        <v>0</v>
      </c>
      <c r="M876" s="148" t="s">
        <v>83</v>
      </c>
      <c r="N876" s="148" t="s">
        <v>83</v>
      </c>
      <c r="O876" s="148" t="s">
        <v>83</v>
      </c>
      <c r="P876" s="148" t="s">
        <v>83</v>
      </c>
      <c r="Q876" s="148" t="s">
        <v>83</v>
      </c>
      <c r="R876" s="148" t="s">
        <v>83</v>
      </c>
      <c r="S876" s="148" t="s">
        <v>83</v>
      </c>
      <c r="T876">
        <v>0</v>
      </c>
      <c r="U876" s="148" t="s">
        <v>83</v>
      </c>
      <c r="V876" s="148" t="s">
        <v>83</v>
      </c>
      <c r="W876" s="148" t="s">
        <v>83</v>
      </c>
      <c r="X876">
        <v>0</v>
      </c>
      <c r="Y876">
        <v>0</v>
      </c>
      <c r="Z876" s="148" t="s">
        <v>83</v>
      </c>
      <c r="AA876" s="148" t="s">
        <v>83</v>
      </c>
      <c r="AB876" s="148" t="s">
        <v>83</v>
      </c>
      <c r="AC876" s="148" t="s">
        <v>83</v>
      </c>
      <c r="AD876" s="148" t="s">
        <v>83</v>
      </c>
      <c r="AE876">
        <v>0</v>
      </c>
      <c r="AF876" s="148" t="s">
        <v>83</v>
      </c>
      <c r="AG876">
        <v>0</v>
      </c>
      <c r="AH876" s="148" t="s">
        <v>83</v>
      </c>
      <c r="AI876" s="148" t="s">
        <v>83</v>
      </c>
      <c r="AJ876" s="148" t="s">
        <v>83</v>
      </c>
      <c r="AK876" s="148" t="s">
        <v>83</v>
      </c>
      <c r="AL876" s="148" t="s">
        <v>83</v>
      </c>
      <c r="AM876" s="148" t="s">
        <v>83</v>
      </c>
      <c r="AN876" s="148" t="s">
        <v>83</v>
      </c>
      <c r="AO876" s="148" t="s">
        <v>83</v>
      </c>
      <c r="AP876" s="148" t="s">
        <v>83</v>
      </c>
      <c r="AQ876" s="148" t="s">
        <v>83</v>
      </c>
      <c r="AR876" s="148" t="s">
        <v>83</v>
      </c>
      <c r="AS876">
        <v>0</v>
      </c>
      <c r="AT876" s="148" t="s">
        <v>83</v>
      </c>
      <c r="AU876" s="148" t="s">
        <v>83</v>
      </c>
      <c r="AV876">
        <v>0</v>
      </c>
      <c r="AW876">
        <v>0</v>
      </c>
      <c r="AX876" s="148" t="s">
        <v>83</v>
      </c>
    </row>
    <row r="877" spans="1:50" x14ac:dyDescent="0.15">
      <c r="A877">
        <v>1</v>
      </c>
      <c r="B877">
        <v>28</v>
      </c>
      <c r="C877">
        <v>2</v>
      </c>
      <c r="D877">
        <v>1</v>
      </c>
      <c r="E877">
        <v>0</v>
      </c>
      <c r="F877" s="148" t="s">
        <v>83</v>
      </c>
      <c r="G877" s="148" t="s">
        <v>83</v>
      </c>
      <c r="H877">
        <v>0</v>
      </c>
      <c r="I877">
        <v>0</v>
      </c>
      <c r="J877">
        <v>0</v>
      </c>
      <c r="K877">
        <v>0</v>
      </c>
      <c r="L877">
        <v>0</v>
      </c>
      <c r="M877" s="148" t="s">
        <v>83</v>
      </c>
      <c r="N877" s="148" t="s">
        <v>83</v>
      </c>
      <c r="O877" s="148" t="s">
        <v>83</v>
      </c>
      <c r="P877" s="148" t="s">
        <v>83</v>
      </c>
      <c r="Q877" s="148" t="s">
        <v>83</v>
      </c>
      <c r="R877" s="148" t="s">
        <v>83</v>
      </c>
      <c r="S877" s="148" t="s">
        <v>83</v>
      </c>
      <c r="T877">
        <v>0</v>
      </c>
      <c r="U877" s="148" t="s">
        <v>83</v>
      </c>
      <c r="V877" s="148" t="s">
        <v>83</v>
      </c>
      <c r="W877" s="148" t="s">
        <v>83</v>
      </c>
      <c r="X877">
        <v>0</v>
      </c>
      <c r="Y877">
        <v>0</v>
      </c>
      <c r="Z877" s="148" t="s">
        <v>83</v>
      </c>
      <c r="AA877" s="148" t="s">
        <v>83</v>
      </c>
      <c r="AB877" s="148" t="s">
        <v>83</v>
      </c>
      <c r="AC877" s="148" t="s">
        <v>83</v>
      </c>
      <c r="AD877" s="148" t="s">
        <v>83</v>
      </c>
      <c r="AE877">
        <v>0</v>
      </c>
      <c r="AF877" s="148" t="s">
        <v>83</v>
      </c>
      <c r="AG877">
        <v>0</v>
      </c>
      <c r="AH877" s="148" t="s">
        <v>83</v>
      </c>
      <c r="AI877" s="148" t="s">
        <v>83</v>
      </c>
      <c r="AJ877" s="148" t="s">
        <v>83</v>
      </c>
      <c r="AK877" s="148" t="s">
        <v>83</v>
      </c>
      <c r="AL877" s="148" t="s">
        <v>83</v>
      </c>
      <c r="AM877" s="148" t="s">
        <v>83</v>
      </c>
      <c r="AN877" s="148" t="s">
        <v>83</v>
      </c>
      <c r="AO877" s="148" t="s">
        <v>83</v>
      </c>
      <c r="AP877" s="148" t="s">
        <v>83</v>
      </c>
      <c r="AQ877" s="148" t="s">
        <v>83</v>
      </c>
      <c r="AR877" s="148" t="s">
        <v>83</v>
      </c>
      <c r="AS877">
        <v>0</v>
      </c>
      <c r="AT877" s="148" t="s">
        <v>83</v>
      </c>
      <c r="AU877" s="148" t="s">
        <v>83</v>
      </c>
      <c r="AV877">
        <v>0</v>
      </c>
      <c r="AW877">
        <v>0</v>
      </c>
      <c r="AX877" s="148" t="s">
        <v>83</v>
      </c>
    </row>
    <row r="878" spans="1:50" x14ac:dyDescent="0.15">
      <c r="A878">
        <v>1</v>
      </c>
      <c r="B878">
        <v>28</v>
      </c>
      <c r="C878">
        <v>2</v>
      </c>
      <c r="D878">
        <v>2</v>
      </c>
      <c r="E878">
        <v>0</v>
      </c>
      <c r="F878" s="148" t="s">
        <v>83</v>
      </c>
      <c r="G878" s="148" t="s">
        <v>83</v>
      </c>
      <c r="H878">
        <v>37</v>
      </c>
      <c r="I878">
        <v>0</v>
      </c>
      <c r="J878">
        <v>0</v>
      </c>
      <c r="K878">
        <v>0</v>
      </c>
      <c r="L878">
        <v>0</v>
      </c>
      <c r="M878" s="148" t="s">
        <v>83</v>
      </c>
      <c r="N878" s="148" t="s">
        <v>83</v>
      </c>
      <c r="O878" s="148" t="s">
        <v>83</v>
      </c>
      <c r="P878" s="148" t="s">
        <v>83</v>
      </c>
      <c r="Q878" s="148" t="s">
        <v>83</v>
      </c>
      <c r="R878" s="148" t="s">
        <v>1269</v>
      </c>
      <c r="S878" s="148" t="s">
        <v>83</v>
      </c>
      <c r="T878">
        <v>0</v>
      </c>
      <c r="U878" s="148" t="s">
        <v>83</v>
      </c>
      <c r="V878" s="148" t="s">
        <v>83</v>
      </c>
      <c r="W878" s="148" t="s">
        <v>83</v>
      </c>
      <c r="X878">
        <v>3</v>
      </c>
      <c r="Y878">
        <v>3</v>
      </c>
      <c r="Z878" s="148" t="s">
        <v>83</v>
      </c>
      <c r="AA878" s="148" t="s">
        <v>83</v>
      </c>
      <c r="AB878" s="148" t="s">
        <v>83</v>
      </c>
      <c r="AC878" s="148" t="s">
        <v>83</v>
      </c>
      <c r="AD878" s="148" t="s">
        <v>83</v>
      </c>
      <c r="AE878">
        <v>0</v>
      </c>
      <c r="AF878" s="148" t="s">
        <v>83</v>
      </c>
      <c r="AG878">
        <v>0</v>
      </c>
      <c r="AH878" s="148" t="s">
        <v>83</v>
      </c>
      <c r="AI878" s="148" t="s">
        <v>83</v>
      </c>
      <c r="AJ878" s="148" t="s">
        <v>83</v>
      </c>
      <c r="AK878" s="148" t="s">
        <v>83</v>
      </c>
      <c r="AL878" s="148" t="s">
        <v>83</v>
      </c>
      <c r="AM878" s="148" t="s">
        <v>83</v>
      </c>
      <c r="AN878" s="148" t="s">
        <v>83</v>
      </c>
      <c r="AO878" s="148" t="s">
        <v>83</v>
      </c>
      <c r="AP878" s="148" t="s">
        <v>83</v>
      </c>
      <c r="AQ878" s="148" t="s">
        <v>83</v>
      </c>
      <c r="AR878" s="148" t="s">
        <v>83</v>
      </c>
      <c r="AS878">
        <v>0</v>
      </c>
      <c r="AT878" s="148" t="s">
        <v>83</v>
      </c>
      <c r="AU878" s="148" t="s">
        <v>83</v>
      </c>
      <c r="AV878">
        <v>0</v>
      </c>
      <c r="AW878">
        <v>0</v>
      </c>
      <c r="AX878" s="148" t="s">
        <v>83</v>
      </c>
    </row>
    <row r="879" spans="1:50" x14ac:dyDescent="0.15">
      <c r="A879">
        <v>1</v>
      </c>
      <c r="B879">
        <v>28</v>
      </c>
      <c r="C879">
        <v>2</v>
      </c>
      <c r="D879">
        <v>3</v>
      </c>
      <c r="E879">
        <v>0</v>
      </c>
      <c r="F879" s="148" t="s">
        <v>83</v>
      </c>
      <c r="G879" s="148" t="s">
        <v>83</v>
      </c>
      <c r="H879">
        <v>366</v>
      </c>
      <c r="I879">
        <v>0</v>
      </c>
      <c r="J879">
        <v>0</v>
      </c>
      <c r="K879">
        <v>0</v>
      </c>
      <c r="L879">
        <v>0</v>
      </c>
      <c r="M879" s="148" t="s">
        <v>83</v>
      </c>
      <c r="N879" s="148" t="s">
        <v>83</v>
      </c>
      <c r="O879" s="148" t="s">
        <v>83</v>
      </c>
      <c r="P879" s="148" t="s">
        <v>83</v>
      </c>
      <c r="Q879" s="148" t="s">
        <v>83</v>
      </c>
      <c r="R879" s="148" t="s">
        <v>1270</v>
      </c>
      <c r="S879" s="148" t="s">
        <v>83</v>
      </c>
      <c r="T879">
        <v>0</v>
      </c>
      <c r="U879" s="148" t="s">
        <v>83</v>
      </c>
      <c r="V879" s="148" t="s">
        <v>83</v>
      </c>
      <c r="W879" s="148" t="s">
        <v>83</v>
      </c>
      <c r="X879">
        <v>3</v>
      </c>
      <c r="Y879">
        <v>3</v>
      </c>
      <c r="Z879" s="148" t="s">
        <v>83</v>
      </c>
      <c r="AA879" s="148" t="s">
        <v>83</v>
      </c>
      <c r="AB879" s="148" t="s">
        <v>83</v>
      </c>
      <c r="AC879" s="148" t="s">
        <v>83</v>
      </c>
      <c r="AD879" s="148" t="s">
        <v>83</v>
      </c>
      <c r="AE879">
        <v>0</v>
      </c>
      <c r="AF879" s="148" t="s">
        <v>83</v>
      </c>
      <c r="AG879">
        <v>0</v>
      </c>
      <c r="AH879" s="148" t="s">
        <v>83</v>
      </c>
      <c r="AI879" s="148" t="s">
        <v>83</v>
      </c>
      <c r="AJ879" s="148" t="s">
        <v>83</v>
      </c>
      <c r="AK879" s="148" t="s">
        <v>83</v>
      </c>
      <c r="AL879" s="148" t="s">
        <v>83</v>
      </c>
      <c r="AM879" s="148" t="s">
        <v>83</v>
      </c>
      <c r="AN879" s="148" t="s">
        <v>83</v>
      </c>
      <c r="AO879" s="148" t="s">
        <v>83</v>
      </c>
      <c r="AP879" s="148" t="s">
        <v>83</v>
      </c>
      <c r="AQ879" s="148" t="s">
        <v>83</v>
      </c>
      <c r="AR879" s="148" t="s">
        <v>83</v>
      </c>
      <c r="AS879">
        <v>0</v>
      </c>
      <c r="AT879" s="148" t="s">
        <v>83</v>
      </c>
      <c r="AU879" s="148" t="s">
        <v>83</v>
      </c>
      <c r="AV879">
        <v>0</v>
      </c>
      <c r="AW879">
        <v>0</v>
      </c>
      <c r="AX879" s="148" t="s">
        <v>83</v>
      </c>
    </row>
    <row r="880" spans="1:50" x14ac:dyDescent="0.15">
      <c r="A880">
        <v>1</v>
      </c>
      <c r="B880">
        <v>28</v>
      </c>
      <c r="C880">
        <v>2</v>
      </c>
      <c r="D880">
        <v>4</v>
      </c>
      <c r="E880">
        <v>0</v>
      </c>
      <c r="F880" s="148" t="s">
        <v>83</v>
      </c>
      <c r="G880" s="148" t="s">
        <v>83</v>
      </c>
      <c r="H880">
        <v>270</v>
      </c>
      <c r="I880">
        <v>0</v>
      </c>
      <c r="J880">
        <v>0</v>
      </c>
      <c r="K880">
        <v>0</v>
      </c>
      <c r="L880">
        <v>0</v>
      </c>
      <c r="M880" s="148" t="s">
        <v>83</v>
      </c>
      <c r="N880" s="148" t="s">
        <v>83</v>
      </c>
      <c r="O880" s="148" t="s">
        <v>83</v>
      </c>
      <c r="P880" s="148" t="s">
        <v>83</v>
      </c>
      <c r="Q880" s="148" t="s">
        <v>83</v>
      </c>
      <c r="R880" s="148" t="s">
        <v>1271</v>
      </c>
      <c r="S880" s="148" t="s">
        <v>83</v>
      </c>
      <c r="T880">
        <v>0</v>
      </c>
      <c r="U880" s="148" t="s">
        <v>83</v>
      </c>
      <c r="V880" s="148" t="s">
        <v>83</v>
      </c>
      <c r="W880" s="148" t="s">
        <v>83</v>
      </c>
      <c r="X880">
        <v>4</v>
      </c>
      <c r="Y880">
        <v>4</v>
      </c>
      <c r="Z880" s="148" t="s">
        <v>83</v>
      </c>
      <c r="AA880" s="148" t="s">
        <v>83</v>
      </c>
      <c r="AB880" s="148" t="s">
        <v>83</v>
      </c>
      <c r="AC880" s="148" t="s">
        <v>83</v>
      </c>
      <c r="AD880" s="148" t="s">
        <v>83</v>
      </c>
      <c r="AE880">
        <v>0</v>
      </c>
      <c r="AF880" s="148" t="s">
        <v>83</v>
      </c>
      <c r="AG880">
        <v>0</v>
      </c>
      <c r="AH880" s="148" t="s">
        <v>83</v>
      </c>
      <c r="AI880" s="148" t="s">
        <v>83</v>
      </c>
      <c r="AJ880" s="148" t="s">
        <v>83</v>
      </c>
      <c r="AK880" s="148" t="s">
        <v>83</v>
      </c>
      <c r="AL880" s="148" t="s">
        <v>83</v>
      </c>
      <c r="AM880" s="148" t="s">
        <v>83</v>
      </c>
      <c r="AN880" s="148" t="s">
        <v>83</v>
      </c>
      <c r="AO880" s="148" t="s">
        <v>83</v>
      </c>
      <c r="AP880" s="148" t="s">
        <v>83</v>
      </c>
      <c r="AQ880" s="148" t="s">
        <v>83</v>
      </c>
      <c r="AR880" s="148" t="s">
        <v>83</v>
      </c>
      <c r="AS880">
        <v>0</v>
      </c>
      <c r="AT880" s="148" t="s">
        <v>83</v>
      </c>
      <c r="AU880" s="148" t="s">
        <v>83</v>
      </c>
      <c r="AV880">
        <v>0</v>
      </c>
      <c r="AW880">
        <v>0</v>
      </c>
      <c r="AX880" s="148" t="s">
        <v>83</v>
      </c>
    </row>
    <row r="881" spans="1:50" x14ac:dyDescent="0.15">
      <c r="A881">
        <v>1</v>
      </c>
      <c r="B881">
        <v>28</v>
      </c>
      <c r="C881">
        <v>2</v>
      </c>
      <c r="D881">
        <v>5</v>
      </c>
      <c r="E881">
        <v>0</v>
      </c>
      <c r="F881" s="148" t="s">
        <v>83</v>
      </c>
      <c r="G881" s="148" t="s">
        <v>83</v>
      </c>
      <c r="H881">
        <v>200</v>
      </c>
      <c r="I881">
        <v>0</v>
      </c>
      <c r="J881">
        <v>0</v>
      </c>
      <c r="K881">
        <v>0</v>
      </c>
      <c r="L881">
        <v>0</v>
      </c>
      <c r="M881" s="148" t="s">
        <v>83</v>
      </c>
      <c r="N881" s="148" t="s">
        <v>83</v>
      </c>
      <c r="O881" s="148" t="s">
        <v>83</v>
      </c>
      <c r="P881" s="148" t="s">
        <v>83</v>
      </c>
      <c r="Q881" s="148" t="s">
        <v>83</v>
      </c>
      <c r="R881" s="148" t="s">
        <v>1272</v>
      </c>
      <c r="S881" s="148" t="s">
        <v>83</v>
      </c>
      <c r="T881">
        <v>0</v>
      </c>
      <c r="U881" s="148" t="s">
        <v>83</v>
      </c>
      <c r="V881" s="148" t="s">
        <v>83</v>
      </c>
      <c r="W881" s="148" t="s">
        <v>83</v>
      </c>
      <c r="X881">
        <v>3</v>
      </c>
      <c r="Y881">
        <v>3</v>
      </c>
      <c r="Z881" s="148" t="s">
        <v>83</v>
      </c>
      <c r="AA881" s="148" t="s">
        <v>83</v>
      </c>
      <c r="AB881" s="148" t="s">
        <v>83</v>
      </c>
      <c r="AC881" s="148" t="s">
        <v>83</v>
      </c>
      <c r="AD881" s="148" t="s">
        <v>83</v>
      </c>
      <c r="AE881">
        <v>0</v>
      </c>
      <c r="AF881" s="148" t="s">
        <v>83</v>
      </c>
      <c r="AG881">
        <v>0</v>
      </c>
      <c r="AH881" s="148" t="s">
        <v>83</v>
      </c>
      <c r="AI881" s="148" t="s">
        <v>83</v>
      </c>
      <c r="AJ881" s="148" t="s">
        <v>83</v>
      </c>
      <c r="AK881" s="148" t="s">
        <v>83</v>
      </c>
      <c r="AL881" s="148" t="s">
        <v>83</v>
      </c>
      <c r="AM881" s="148" t="s">
        <v>83</v>
      </c>
      <c r="AN881" s="148" t="s">
        <v>83</v>
      </c>
      <c r="AO881" s="148" t="s">
        <v>83</v>
      </c>
      <c r="AP881" s="148" t="s">
        <v>83</v>
      </c>
      <c r="AQ881" s="148" t="s">
        <v>83</v>
      </c>
      <c r="AR881" s="148" t="s">
        <v>83</v>
      </c>
      <c r="AS881">
        <v>0</v>
      </c>
      <c r="AT881" s="148" t="s">
        <v>83</v>
      </c>
      <c r="AU881" s="148" t="s">
        <v>83</v>
      </c>
      <c r="AV881">
        <v>0</v>
      </c>
      <c r="AW881">
        <v>0</v>
      </c>
      <c r="AX881" s="148" t="s">
        <v>83</v>
      </c>
    </row>
    <row r="882" spans="1:50" x14ac:dyDescent="0.15">
      <c r="A882">
        <v>1</v>
      </c>
      <c r="B882">
        <v>28</v>
      </c>
      <c r="C882">
        <v>2</v>
      </c>
      <c r="D882">
        <v>6</v>
      </c>
      <c r="E882">
        <v>0</v>
      </c>
      <c r="F882" s="148" t="s">
        <v>83</v>
      </c>
      <c r="G882" s="148" t="s">
        <v>83</v>
      </c>
      <c r="H882">
        <v>13</v>
      </c>
      <c r="I882">
        <v>0</v>
      </c>
      <c r="J882">
        <v>0</v>
      </c>
      <c r="K882">
        <v>0</v>
      </c>
      <c r="L882">
        <v>0</v>
      </c>
      <c r="M882" s="148" t="s">
        <v>83</v>
      </c>
      <c r="N882" s="148" t="s">
        <v>83</v>
      </c>
      <c r="O882" s="148" t="s">
        <v>83</v>
      </c>
      <c r="P882" s="148" t="s">
        <v>83</v>
      </c>
      <c r="Q882" s="148" t="s">
        <v>83</v>
      </c>
      <c r="R882" s="148" t="s">
        <v>1273</v>
      </c>
      <c r="S882" s="148" t="s">
        <v>83</v>
      </c>
      <c r="T882">
        <v>0</v>
      </c>
      <c r="U882" s="148" t="s">
        <v>83</v>
      </c>
      <c r="V882" s="148" t="s">
        <v>83</v>
      </c>
      <c r="W882" s="148" t="s">
        <v>83</v>
      </c>
      <c r="X882">
        <v>1</v>
      </c>
      <c r="Y882">
        <v>1</v>
      </c>
      <c r="Z882" s="148" t="s">
        <v>83</v>
      </c>
      <c r="AA882" s="148" t="s">
        <v>83</v>
      </c>
      <c r="AB882" s="148" t="s">
        <v>83</v>
      </c>
      <c r="AC882" s="148" t="s">
        <v>83</v>
      </c>
      <c r="AD882" s="148" t="s">
        <v>83</v>
      </c>
      <c r="AE882">
        <v>0</v>
      </c>
      <c r="AF882" s="148" t="s">
        <v>83</v>
      </c>
      <c r="AG882">
        <v>0</v>
      </c>
      <c r="AH882" s="148" t="s">
        <v>83</v>
      </c>
      <c r="AI882" s="148" t="s">
        <v>83</v>
      </c>
      <c r="AJ882" s="148" t="s">
        <v>83</v>
      </c>
      <c r="AK882" s="148" t="s">
        <v>83</v>
      </c>
      <c r="AL882" s="148" t="s">
        <v>83</v>
      </c>
      <c r="AM882" s="148" t="s">
        <v>83</v>
      </c>
      <c r="AN882" s="148" t="s">
        <v>83</v>
      </c>
      <c r="AO882" s="148" t="s">
        <v>83</v>
      </c>
      <c r="AP882" s="148" t="s">
        <v>83</v>
      </c>
      <c r="AQ882" s="148" t="s">
        <v>83</v>
      </c>
      <c r="AR882" s="148" t="s">
        <v>83</v>
      </c>
      <c r="AS882">
        <v>0</v>
      </c>
      <c r="AT882" s="148" t="s">
        <v>83</v>
      </c>
      <c r="AU882" s="148" t="s">
        <v>83</v>
      </c>
      <c r="AV882">
        <v>0</v>
      </c>
      <c r="AW882">
        <v>0</v>
      </c>
      <c r="AX882" s="148" t="s">
        <v>83</v>
      </c>
    </row>
    <row r="883" spans="1:50" x14ac:dyDescent="0.15">
      <c r="A883">
        <v>1</v>
      </c>
      <c r="B883">
        <v>28</v>
      </c>
      <c r="C883">
        <v>2</v>
      </c>
      <c r="D883">
        <v>7</v>
      </c>
      <c r="E883">
        <v>0</v>
      </c>
      <c r="F883" s="148" t="s">
        <v>83</v>
      </c>
      <c r="G883" s="148" t="s">
        <v>83</v>
      </c>
      <c r="H883">
        <v>0</v>
      </c>
      <c r="I883">
        <v>0</v>
      </c>
      <c r="J883">
        <v>0</v>
      </c>
      <c r="K883">
        <v>0</v>
      </c>
      <c r="L883">
        <v>0</v>
      </c>
      <c r="M883" s="148" t="s">
        <v>83</v>
      </c>
      <c r="N883" s="148" t="s">
        <v>83</v>
      </c>
      <c r="O883" s="148" t="s">
        <v>83</v>
      </c>
      <c r="P883" s="148" t="s">
        <v>83</v>
      </c>
      <c r="Q883" s="148" t="s">
        <v>83</v>
      </c>
      <c r="R883" s="148" t="s">
        <v>83</v>
      </c>
      <c r="S883" s="148" t="s">
        <v>83</v>
      </c>
      <c r="T883">
        <v>0</v>
      </c>
      <c r="U883" s="148" t="s">
        <v>83</v>
      </c>
      <c r="V883" s="148" t="s">
        <v>83</v>
      </c>
      <c r="W883" s="148" t="s">
        <v>83</v>
      </c>
      <c r="X883">
        <v>0</v>
      </c>
      <c r="Y883">
        <v>0</v>
      </c>
      <c r="Z883" s="148" t="s">
        <v>83</v>
      </c>
      <c r="AA883" s="148" t="s">
        <v>83</v>
      </c>
      <c r="AB883" s="148" t="s">
        <v>83</v>
      </c>
      <c r="AC883" s="148" t="s">
        <v>83</v>
      </c>
      <c r="AD883" s="148" t="s">
        <v>83</v>
      </c>
      <c r="AE883">
        <v>0</v>
      </c>
      <c r="AF883" s="148" t="s">
        <v>83</v>
      </c>
      <c r="AG883">
        <v>0</v>
      </c>
      <c r="AH883" s="148" t="s">
        <v>83</v>
      </c>
      <c r="AI883" s="148" t="s">
        <v>83</v>
      </c>
      <c r="AJ883" s="148" t="s">
        <v>83</v>
      </c>
      <c r="AK883" s="148" t="s">
        <v>83</v>
      </c>
      <c r="AL883" s="148" t="s">
        <v>83</v>
      </c>
      <c r="AM883" s="148" t="s">
        <v>83</v>
      </c>
      <c r="AN883" s="148" t="s">
        <v>83</v>
      </c>
      <c r="AO883" s="148" t="s">
        <v>83</v>
      </c>
      <c r="AP883" s="148" t="s">
        <v>83</v>
      </c>
      <c r="AQ883" s="148" t="s">
        <v>83</v>
      </c>
      <c r="AR883" s="148" t="s">
        <v>83</v>
      </c>
      <c r="AS883">
        <v>0</v>
      </c>
      <c r="AT883" s="148" t="s">
        <v>83</v>
      </c>
      <c r="AU883" s="148" t="s">
        <v>83</v>
      </c>
      <c r="AV883">
        <v>0</v>
      </c>
      <c r="AW883">
        <v>0</v>
      </c>
      <c r="AX883" s="148" t="s">
        <v>83</v>
      </c>
    </row>
    <row r="884" spans="1:50" x14ac:dyDescent="0.15">
      <c r="A884">
        <v>1</v>
      </c>
      <c r="B884">
        <v>28</v>
      </c>
      <c r="C884">
        <v>3</v>
      </c>
      <c r="D884">
        <v>1</v>
      </c>
      <c r="E884">
        <v>0</v>
      </c>
      <c r="F884" s="148" t="s">
        <v>83</v>
      </c>
      <c r="G884" s="148" t="s">
        <v>83</v>
      </c>
      <c r="H884">
        <v>55</v>
      </c>
      <c r="I884">
        <v>0</v>
      </c>
      <c r="J884">
        <v>0</v>
      </c>
      <c r="K884">
        <v>0</v>
      </c>
      <c r="L884">
        <v>0</v>
      </c>
      <c r="M884" s="148" t="s">
        <v>83</v>
      </c>
      <c r="N884" s="148" t="s">
        <v>83</v>
      </c>
      <c r="O884" s="148" t="s">
        <v>83</v>
      </c>
      <c r="P884" s="148" t="s">
        <v>83</v>
      </c>
      <c r="Q884" s="148" t="s">
        <v>83</v>
      </c>
      <c r="R884" s="148" t="s">
        <v>1274</v>
      </c>
      <c r="S884" s="148" t="s">
        <v>83</v>
      </c>
      <c r="T884">
        <v>0</v>
      </c>
      <c r="U884" s="148" t="s">
        <v>83</v>
      </c>
      <c r="V884" s="148" t="s">
        <v>83</v>
      </c>
      <c r="W884" s="148" t="s">
        <v>83</v>
      </c>
      <c r="X884">
        <v>3</v>
      </c>
      <c r="Y884">
        <v>3</v>
      </c>
      <c r="Z884" s="148" t="s">
        <v>83</v>
      </c>
      <c r="AA884" s="148" t="s">
        <v>83</v>
      </c>
      <c r="AB884" s="148" t="s">
        <v>83</v>
      </c>
      <c r="AC884" s="148" t="s">
        <v>83</v>
      </c>
      <c r="AD884" s="148" t="s">
        <v>83</v>
      </c>
      <c r="AE884">
        <v>0</v>
      </c>
      <c r="AF884" s="148" t="s">
        <v>83</v>
      </c>
      <c r="AG884">
        <v>0</v>
      </c>
      <c r="AH884" s="148" t="s">
        <v>83</v>
      </c>
      <c r="AI884" s="148" t="s">
        <v>83</v>
      </c>
      <c r="AJ884" s="148" t="s">
        <v>83</v>
      </c>
      <c r="AK884" s="148" t="s">
        <v>83</v>
      </c>
      <c r="AL884" s="148" t="s">
        <v>83</v>
      </c>
      <c r="AM884" s="148" t="s">
        <v>83</v>
      </c>
      <c r="AN884" s="148" t="s">
        <v>83</v>
      </c>
      <c r="AO884" s="148" t="s">
        <v>83</v>
      </c>
      <c r="AP884" s="148" t="s">
        <v>83</v>
      </c>
      <c r="AQ884" s="148" t="s">
        <v>83</v>
      </c>
      <c r="AR884" s="148" t="s">
        <v>83</v>
      </c>
      <c r="AS884">
        <v>0</v>
      </c>
      <c r="AT884" s="148" t="s">
        <v>83</v>
      </c>
      <c r="AU884" s="148" t="s">
        <v>83</v>
      </c>
      <c r="AV884">
        <v>0</v>
      </c>
      <c r="AW884">
        <v>0</v>
      </c>
      <c r="AX884" s="148" t="s">
        <v>83</v>
      </c>
    </row>
    <row r="885" spans="1:50" x14ac:dyDescent="0.15">
      <c r="A885">
        <v>1</v>
      </c>
      <c r="B885">
        <v>28</v>
      </c>
      <c r="C885">
        <v>3</v>
      </c>
      <c r="D885">
        <v>2</v>
      </c>
      <c r="E885">
        <v>0</v>
      </c>
      <c r="F885" s="148" t="s">
        <v>83</v>
      </c>
      <c r="G885" s="148" t="s">
        <v>83</v>
      </c>
      <c r="H885">
        <v>51</v>
      </c>
      <c r="I885">
        <v>0</v>
      </c>
      <c r="J885">
        <v>0</v>
      </c>
      <c r="K885">
        <v>0</v>
      </c>
      <c r="L885">
        <v>0</v>
      </c>
      <c r="M885" s="148" t="s">
        <v>83</v>
      </c>
      <c r="N885" s="148" t="s">
        <v>83</v>
      </c>
      <c r="O885" s="148" t="s">
        <v>83</v>
      </c>
      <c r="P885" s="148" t="s">
        <v>83</v>
      </c>
      <c r="Q885" s="148" t="s">
        <v>83</v>
      </c>
      <c r="R885" s="148" t="s">
        <v>1275</v>
      </c>
      <c r="S885" s="148" t="s">
        <v>83</v>
      </c>
      <c r="T885">
        <v>0</v>
      </c>
      <c r="U885" s="148" t="s">
        <v>83</v>
      </c>
      <c r="V885" s="148" t="s">
        <v>83</v>
      </c>
      <c r="W885" s="148" t="s">
        <v>83</v>
      </c>
      <c r="X885">
        <v>5</v>
      </c>
      <c r="Y885">
        <v>5</v>
      </c>
      <c r="Z885" s="148" t="s">
        <v>83</v>
      </c>
      <c r="AA885" s="148" t="s">
        <v>83</v>
      </c>
      <c r="AB885" s="148" t="s">
        <v>83</v>
      </c>
      <c r="AC885" s="148" t="s">
        <v>83</v>
      </c>
      <c r="AD885" s="148" t="s">
        <v>83</v>
      </c>
      <c r="AE885">
        <v>0</v>
      </c>
      <c r="AF885" s="148" t="s">
        <v>83</v>
      </c>
      <c r="AG885">
        <v>0</v>
      </c>
      <c r="AH885" s="148" t="s">
        <v>83</v>
      </c>
      <c r="AI885" s="148" t="s">
        <v>83</v>
      </c>
      <c r="AJ885" s="148" t="s">
        <v>83</v>
      </c>
      <c r="AK885" s="148" t="s">
        <v>83</v>
      </c>
      <c r="AL885" s="148" t="s">
        <v>83</v>
      </c>
      <c r="AM885" s="148" t="s">
        <v>83</v>
      </c>
      <c r="AN885" s="148" t="s">
        <v>83</v>
      </c>
      <c r="AO885" s="148" t="s">
        <v>83</v>
      </c>
      <c r="AP885" s="148" t="s">
        <v>83</v>
      </c>
      <c r="AQ885" s="148" t="s">
        <v>83</v>
      </c>
      <c r="AR885" s="148" t="s">
        <v>83</v>
      </c>
      <c r="AS885">
        <v>0</v>
      </c>
      <c r="AT885" s="148" t="s">
        <v>83</v>
      </c>
      <c r="AU885" s="148" t="s">
        <v>83</v>
      </c>
      <c r="AV885">
        <v>0</v>
      </c>
      <c r="AW885">
        <v>0</v>
      </c>
      <c r="AX885" s="148" t="s">
        <v>83</v>
      </c>
    </row>
    <row r="886" spans="1:50" x14ac:dyDescent="0.15">
      <c r="A886">
        <v>1</v>
      </c>
      <c r="B886">
        <v>28</v>
      </c>
      <c r="C886">
        <v>3</v>
      </c>
      <c r="D886">
        <v>3</v>
      </c>
      <c r="E886">
        <v>0</v>
      </c>
      <c r="F886" s="148" t="s">
        <v>83</v>
      </c>
      <c r="G886" s="148" t="s">
        <v>83</v>
      </c>
      <c r="H886">
        <v>333</v>
      </c>
      <c r="I886">
        <v>0</v>
      </c>
      <c r="J886">
        <v>0</v>
      </c>
      <c r="K886">
        <v>0</v>
      </c>
      <c r="L886">
        <v>0</v>
      </c>
      <c r="M886" s="148" t="s">
        <v>83</v>
      </c>
      <c r="N886" s="148" t="s">
        <v>83</v>
      </c>
      <c r="O886" s="148" t="s">
        <v>83</v>
      </c>
      <c r="P886" s="148" t="s">
        <v>83</v>
      </c>
      <c r="Q886" s="148" t="s">
        <v>83</v>
      </c>
      <c r="R886" s="148" t="s">
        <v>1276</v>
      </c>
      <c r="S886" s="148" t="s">
        <v>83</v>
      </c>
      <c r="T886">
        <v>0</v>
      </c>
      <c r="U886" s="148" t="s">
        <v>83</v>
      </c>
      <c r="V886" s="148" t="s">
        <v>83</v>
      </c>
      <c r="W886" s="148" t="s">
        <v>83</v>
      </c>
      <c r="X886">
        <v>4</v>
      </c>
      <c r="Y886">
        <v>4</v>
      </c>
      <c r="Z886" s="148" t="s">
        <v>83</v>
      </c>
      <c r="AA886" s="148" t="s">
        <v>83</v>
      </c>
      <c r="AB886" s="148" t="s">
        <v>83</v>
      </c>
      <c r="AC886" s="148" t="s">
        <v>83</v>
      </c>
      <c r="AD886" s="148" t="s">
        <v>83</v>
      </c>
      <c r="AE886">
        <v>0</v>
      </c>
      <c r="AF886" s="148" t="s">
        <v>83</v>
      </c>
      <c r="AG886">
        <v>0</v>
      </c>
      <c r="AH886" s="148" t="s">
        <v>83</v>
      </c>
      <c r="AI886" s="148" t="s">
        <v>83</v>
      </c>
      <c r="AJ886" s="148" t="s">
        <v>83</v>
      </c>
      <c r="AK886" s="148" t="s">
        <v>83</v>
      </c>
      <c r="AL886" s="148" t="s">
        <v>83</v>
      </c>
      <c r="AM886" s="148" t="s">
        <v>83</v>
      </c>
      <c r="AN886" s="148" t="s">
        <v>83</v>
      </c>
      <c r="AO886" s="148" t="s">
        <v>83</v>
      </c>
      <c r="AP886" s="148" t="s">
        <v>83</v>
      </c>
      <c r="AQ886" s="148" t="s">
        <v>83</v>
      </c>
      <c r="AR886" s="148" t="s">
        <v>83</v>
      </c>
      <c r="AS886">
        <v>0</v>
      </c>
      <c r="AT886" s="148" t="s">
        <v>83</v>
      </c>
      <c r="AU886" s="148" t="s">
        <v>83</v>
      </c>
      <c r="AV886">
        <v>0</v>
      </c>
      <c r="AW886">
        <v>0</v>
      </c>
      <c r="AX886" s="148" t="s">
        <v>83</v>
      </c>
    </row>
    <row r="887" spans="1:50" x14ac:dyDescent="0.15">
      <c r="A887">
        <v>1</v>
      </c>
      <c r="B887">
        <v>28</v>
      </c>
      <c r="C887">
        <v>3</v>
      </c>
      <c r="D887">
        <v>4</v>
      </c>
      <c r="E887">
        <v>0</v>
      </c>
      <c r="F887" s="148" t="s">
        <v>83</v>
      </c>
      <c r="G887" s="148" t="s">
        <v>83</v>
      </c>
      <c r="H887">
        <v>7</v>
      </c>
      <c r="I887">
        <v>0</v>
      </c>
      <c r="J887">
        <v>0</v>
      </c>
      <c r="K887">
        <v>0</v>
      </c>
      <c r="L887">
        <v>0</v>
      </c>
      <c r="M887" s="148" t="s">
        <v>83</v>
      </c>
      <c r="N887" s="148" t="s">
        <v>83</v>
      </c>
      <c r="O887" s="148" t="s">
        <v>83</v>
      </c>
      <c r="P887" s="148" t="s">
        <v>83</v>
      </c>
      <c r="Q887" s="148" t="s">
        <v>83</v>
      </c>
      <c r="R887" s="148" t="s">
        <v>1277</v>
      </c>
      <c r="S887" s="148" t="s">
        <v>83</v>
      </c>
      <c r="T887">
        <v>0</v>
      </c>
      <c r="U887" s="148" t="s">
        <v>83</v>
      </c>
      <c r="V887" s="148" t="s">
        <v>83</v>
      </c>
      <c r="W887" s="148" t="s">
        <v>83</v>
      </c>
      <c r="X887">
        <v>4</v>
      </c>
      <c r="Y887">
        <v>4</v>
      </c>
      <c r="Z887" s="148" t="s">
        <v>83</v>
      </c>
      <c r="AA887" s="148" t="s">
        <v>83</v>
      </c>
      <c r="AB887" s="148" t="s">
        <v>83</v>
      </c>
      <c r="AC887" s="148" t="s">
        <v>83</v>
      </c>
      <c r="AD887" s="148" t="s">
        <v>83</v>
      </c>
      <c r="AE887">
        <v>0</v>
      </c>
      <c r="AF887" s="148" t="s">
        <v>83</v>
      </c>
      <c r="AG887">
        <v>0</v>
      </c>
      <c r="AH887" s="148" t="s">
        <v>83</v>
      </c>
      <c r="AI887" s="148" t="s">
        <v>83</v>
      </c>
      <c r="AJ887" s="148" t="s">
        <v>83</v>
      </c>
      <c r="AK887" s="148" t="s">
        <v>83</v>
      </c>
      <c r="AL887" s="148" t="s">
        <v>83</v>
      </c>
      <c r="AM887" s="148" t="s">
        <v>83</v>
      </c>
      <c r="AN887" s="148" t="s">
        <v>83</v>
      </c>
      <c r="AO887" s="148" t="s">
        <v>83</v>
      </c>
      <c r="AP887" s="148" t="s">
        <v>83</v>
      </c>
      <c r="AQ887" s="148" t="s">
        <v>83</v>
      </c>
      <c r="AR887" s="148" t="s">
        <v>83</v>
      </c>
      <c r="AS887">
        <v>0</v>
      </c>
      <c r="AT887" s="148" t="s">
        <v>83</v>
      </c>
      <c r="AU887" s="148" t="s">
        <v>83</v>
      </c>
      <c r="AV887">
        <v>0</v>
      </c>
      <c r="AW887">
        <v>0</v>
      </c>
      <c r="AX887" s="148" t="s">
        <v>83</v>
      </c>
    </row>
    <row r="888" spans="1:50" x14ac:dyDescent="0.15">
      <c r="A888">
        <v>1</v>
      </c>
      <c r="B888">
        <v>28</v>
      </c>
      <c r="C888">
        <v>3</v>
      </c>
      <c r="D888">
        <v>5</v>
      </c>
      <c r="E888">
        <v>0</v>
      </c>
      <c r="F888" s="148" t="s">
        <v>83</v>
      </c>
      <c r="G888" s="148" t="s">
        <v>83</v>
      </c>
      <c r="H888">
        <v>92</v>
      </c>
      <c r="I888">
        <v>0</v>
      </c>
      <c r="J888">
        <v>0</v>
      </c>
      <c r="K888">
        <v>0</v>
      </c>
      <c r="L888">
        <v>0</v>
      </c>
      <c r="M888" s="148" t="s">
        <v>83</v>
      </c>
      <c r="N888" s="148" t="s">
        <v>83</v>
      </c>
      <c r="O888" s="148" t="s">
        <v>83</v>
      </c>
      <c r="P888" s="148" t="s">
        <v>83</v>
      </c>
      <c r="Q888" s="148" t="s">
        <v>83</v>
      </c>
      <c r="R888" s="148" t="s">
        <v>1278</v>
      </c>
      <c r="S888" s="148" t="s">
        <v>83</v>
      </c>
      <c r="T888">
        <v>0</v>
      </c>
      <c r="U888" s="148" t="s">
        <v>83</v>
      </c>
      <c r="V888" s="148" t="s">
        <v>83</v>
      </c>
      <c r="W888" s="148" t="s">
        <v>83</v>
      </c>
      <c r="X888">
        <v>5</v>
      </c>
      <c r="Y888">
        <v>5</v>
      </c>
      <c r="Z888" s="148" t="s">
        <v>83</v>
      </c>
      <c r="AA888" s="148" t="s">
        <v>83</v>
      </c>
      <c r="AB888" s="148" t="s">
        <v>83</v>
      </c>
      <c r="AC888" s="148" t="s">
        <v>83</v>
      </c>
      <c r="AD888" s="148" t="s">
        <v>83</v>
      </c>
      <c r="AE888">
        <v>0</v>
      </c>
      <c r="AF888" s="148" t="s">
        <v>83</v>
      </c>
      <c r="AG888">
        <v>0</v>
      </c>
      <c r="AH888" s="148" t="s">
        <v>83</v>
      </c>
      <c r="AI888" s="148" t="s">
        <v>83</v>
      </c>
      <c r="AJ888" s="148" t="s">
        <v>83</v>
      </c>
      <c r="AK888" s="148" t="s">
        <v>83</v>
      </c>
      <c r="AL888" s="148" t="s">
        <v>83</v>
      </c>
      <c r="AM888" s="148" t="s">
        <v>83</v>
      </c>
      <c r="AN888" s="148" t="s">
        <v>83</v>
      </c>
      <c r="AO888" s="148" t="s">
        <v>83</v>
      </c>
      <c r="AP888" s="148" t="s">
        <v>83</v>
      </c>
      <c r="AQ888" s="148" t="s">
        <v>83</v>
      </c>
      <c r="AR888" s="148" t="s">
        <v>83</v>
      </c>
      <c r="AS888">
        <v>0</v>
      </c>
      <c r="AT888" s="148" t="s">
        <v>83</v>
      </c>
      <c r="AU888" s="148" t="s">
        <v>83</v>
      </c>
      <c r="AV888">
        <v>0</v>
      </c>
      <c r="AW888">
        <v>0</v>
      </c>
      <c r="AX888" s="148" t="s">
        <v>83</v>
      </c>
    </row>
    <row r="889" spans="1:50" x14ac:dyDescent="0.15">
      <c r="A889">
        <v>1</v>
      </c>
      <c r="B889">
        <v>28</v>
      </c>
      <c r="C889">
        <v>3</v>
      </c>
      <c r="D889">
        <v>6</v>
      </c>
      <c r="E889">
        <v>0</v>
      </c>
      <c r="F889" s="148" t="s">
        <v>83</v>
      </c>
      <c r="G889" s="148" t="s">
        <v>83</v>
      </c>
      <c r="H889">
        <v>96</v>
      </c>
      <c r="I889">
        <v>0</v>
      </c>
      <c r="J889">
        <v>0</v>
      </c>
      <c r="K889">
        <v>0</v>
      </c>
      <c r="L889">
        <v>0</v>
      </c>
      <c r="M889" s="148" t="s">
        <v>83</v>
      </c>
      <c r="N889" s="148" t="s">
        <v>83</v>
      </c>
      <c r="O889" s="148" t="s">
        <v>83</v>
      </c>
      <c r="P889" s="148" t="s">
        <v>83</v>
      </c>
      <c r="Q889" s="148" t="s">
        <v>83</v>
      </c>
      <c r="R889" s="148" t="s">
        <v>1279</v>
      </c>
      <c r="S889" s="148" t="s">
        <v>83</v>
      </c>
      <c r="T889">
        <v>0</v>
      </c>
      <c r="U889" s="148" t="s">
        <v>83</v>
      </c>
      <c r="V889" s="148" t="s">
        <v>83</v>
      </c>
      <c r="W889" s="148" t="s">
        <v>83</v>
      </c>
      <c r="X889">
        <v>4</v>
      </c>
      <c r="Y889">
        <v>4</v>
      </c>
      <c r="Z889" s="148" t="s">
        <v>83</v>
      </c>
      <c r="AA889" s="148" t="s">
        <v>83</v>
      </c>
      <c r="AB889" s="148" t="s">
        <v>83</v>
      </c>
      <c r="AC889" s="148" t="s">
        <v>83</v>
      </c>
      <c r="AD889" s="148" t="s">
        <v>83</v>
      </c>
      <c r="AE889">
        <v>0</v>
      </c>
      <c r="AF889" s="148" t="s">
        <v>83</v>
      </c>
      <c r="AG889">
        <v>0</v>
      </c>
      <c r="AH889" s="148" t="s">
        <v>83</v>
      </c>
      <c r="AI889" s="148" t="s">
        <v>83</v>
      </c>
      <c r="AJ889" s="148" t="s">
        <v>83</v>
      </c>
      <c r="AK889" s="148" t="s">
        <v>83</v>
      </c>
      <c r="AL889" s="148" t="s">
        <v>83</v>
      </c>
      <c r="AM889" s="148" t="s">
        <v>83</v>
      </c>
      <c r="AN889" s="148" t="s">
        <v>83</v>
      </c>
      <c r="AO889" s="148" t="s">
        <v>83</v>
      </c>
      <c r="AP889" s="148" t="s">
        <v>83</v>
      </c>
      <c r="AQ889" s="148" t="s">
        <v>83</v>
      </c>
      <c r="AR889" s="148" t="s">
        <v>83</v>
      </c>
      <c r="AS889">
        <v>0</v>
      </c>
      <c r="AT889" s="148" t="s">
        <v>83</v>
      </c>
      <c r="AU889" s="148" t="s">
        <v>83</v>
      </c>
      <c r="AV889">
        <v>0</v>
      </c>
      <c r="AW889">
        <v>0</v>
      </c>
      <c r="AX889" s="148" t="s">
        <v>83</v>
      </c>
    </row>
    <row r="890" spans="1:50" x14ac:dyDescent="0.15">
      <c r="A890">
        <v>1</v>
      </c>
      <c r="B890">
        <v>28</v>
      </c>
      <c r="C890">
        <v>3</v>
      </c>
      <c r="D890">
        <v>7</v>
      </c>
      <c r="E890">
        <v>0</v>
      </c>
      <c r="F890" s="148" t="s">
        <v>83</v>
      </c>
      <c r="G890" s="148" t="s">
        <v>83</v>
      </c>
      <c r="H890">
        <v>56</v>
      </c>
      <c r="I890">
        <v>0</v>
      </c>
      <c r="J890">
        <v>0</v>
      </c>
      <c r="K890">
        <v>0</v>
      </c>
      <c r="L890">
        <v>0</v>
      </c>
      <c r="M890" s="148" t="s">
        <v>83</v>
      </c>
      <c r="N890" s="148" t="s">
        <v>83</v>
      </c>
      <c r="O890" s="148" t="s">
        <v>83</v>
      </c>
      <c r="P890" s="148" t="s">
        <v>83</v>
      </c>
      <c r="Q890" s="148" t="s">
        <v>83</v>
      </c>
      <c r="R890" s="148" t="s">
        <v>1280</v>
      </c>
      <c r="S890" s="148" t="s">
        <v>83</v>
      </c>
      <c r="T890">
        <v>0</v>
      </c>
      <c r="U890" s="148" t="s">
        <v>83</v>
      </c>
      <c r="V890" s="148" t="s">
        <v>83</v>
      </c>
      <c r="W890" s="148" t="s">
        <v>83</v>
      </c>
      <c r="X890">
        <v>3</v>
      </c>
      <c r="Y890">
        <v>3</v>
      </c>
      <c r="Z890" s="148" t="s">
        <v>83</v>
      </c>
      <c r="AA890" s="148" t="s">
        <v>83</v>
      </c>
      <c r="AB890" s="148" t="s">
        <v>83</v>
      </c>
      <c r="AC890" s="148" t="s">
        <v>83</v>
      </c>
      <c r="AD890" s="148" t="s">
        <v>83</v>
      </c>
      <c r="AE890">
        <v>0</v>
      </c>
      <c r="AF890" s="148" t="s">
        <v>83</v>
      </c>
      <c r="AG890">
        <v>0</v>
      </c>
      <c r="AH890" s="148" t="s">
        <v>83</v>
      </c>
      <c r="AI890" s="148" t="s">
        <v>83</v>
      </c>
      <c r="AJ890" s="148" t="s">
        <v>83</v>
      </c>
      <c r="AK890" s="148" t="s">
        <v>83</v>
      </c>
      <c r="AL890" s="148" t="s">
        <v>83</v>
      </c>
      <c r="AM890" s="148" t="s">
        <v>83</v>
      </c>
      <c r="AN890" s="148" t="s">
        <v>83</v>
      </c>
      <c r="AO890" s="148" t="s">
        <v>83</v>
      </c>
      <c r="AP890" s="148" t="s">
        <v>83</v>
      </c>
      <c r="AQ890" s="148" t="s">
        <v>83</v>
      </c>
      <c r="AR890" s="148" t="s">
        <v>83</v>
      </c>
      <c r="AS890">
        <v>0</v>
      </c>
      <c r="AT890" s="148" t="s">
        <v>83</v>
      </c>
      <c r="AU890" s="148" t="s">
        <v>83</v>
      </c>
      <c r="AV890">
        <v>0</v>
      </c>
      <c r="AW890">
        <v>0</v>
      </c>
      <c r="AX890" s="148" t="s">
        <v>83</v>
      </c>
    </row>
    <row r="891" spans="1:50" x14ac:dyDescent="0.15">
      <c r="A891">
        <v>1</v>
      </c>
      <c r="B891">
        <v>28</v>
      </c>
      <c r="C891">
        <v>4</v>
      </c>
      <c r="D891">
        <v>1</v>
      </c>
      <c r="E891">
        <v>0</v>
      </c>
      <c r="F891" s="148" t="s">
        <v>83</v>
      </c>
      <c r="G891" s="148" t="s">
        <v>83</v>
      </c>
      <c r="H891">
        <v>100</v>
      </c>
      <c r="I891">
        <v>0</v>
      </c>
      <c r="J891">
        <v>0</v>
      </c>
      <c r="K891">
        <v>0</v>
      </c>
      <c r="L891">
        <v>0</v>
      </c>
      <c r="M891" s="148" t="s">
        <v>83</v>
      </c>
      <c r="N891" s="148" t="s">
        <v>83</v>
      </c>
      <c r="O891" s="148" t="s">
        <v>83</v>
      </c>
      <c r="P891" s="148" t="s">
        <v>83</v>
      </c>
      <c r="Q891" s="148" t="s">
        <v>83</v>
      </c>
      <c r="R891" s="148" t="s">
        <v>1281</v>
      </c>
      <c r="S891" s="148" t="s">
        <v>83</v>
      </c>
      <c r="T891">
        <v>0</v>
      </c>
      <c r="U891" s="148" t="s">
        <v>83</v>
      </c>
      <c r="V891" s="148" t="s">
        <v>83</v>
      </c>
      <c r="W891" s="148" t="s">
        <v>83</v>
      </c>
      <c r="X891">
        <v>3</v>
      </c>
      <c r="Y891">
        <v>3</v>
      </c>
      <c r="Z891" s="148" t="s">
        <v>83</v>
      </c>
      <c r="AA891" s="148" t="s">
        <v>83</v>
      </c>
      <c r="AB891" s="148" t="s">
        <v>83</v>
      </c>
      <c r="AC891" s="148" t="s">
        <v>83</v>
      </c>
      <c r="AD891" s="148" t="s">
        <v>83</v>
      </c>
      <c r="AE891">
        <v>0</v>
      </c>
      <c r="AF891" s="148" t="s">
        <v>83</v>
      </c>
      <c r="AG891">
        <v>0</v>
      </c>
      <c r="AH891" s="148" t="s">
        <v>83</v>
      </c>
      <c r="AI891" s="148" t="s">
        <v>83</v>
      </c>
      <c r="AJ891" s="148" t="s">
        <v>83</v>
      </c>
      <c r="AK891" s="148" t="s">
        <v>83</v>
      </c>
      <c r="AL891" s="148" t="s">
        <v>83</v>
      </c>
      <c r="AM891" s="148" t="s">
        <v>83</v>
      </c>
      <c r="AN891" s="148" t="s">
        <v>83</v>
      </c>
      <c r="AO891" s="148" t="s">
        <v>83</v>
      </c>
      <c r="AP891" s="148" t="s">
        <v>83</v>
      </c>
      <c r="AQ891" s="148" t="s">
        <v>83</v>
      </c>
      <c r="AR891" s="148" t="s">
        <v>83</v>
      </c>
      <c r="AS891">
        <v>0</v>
      </c>
      <c r="AT891" s="148" t="s">
        <v>83</v>
      </c>
      <c r="AU891" s="148" t="s">
        <v>83</v>
      </c>
      <c r="AV891">
        <v>0</v>
      </c>
      <c r="AW891">
        <v>0</v>
      </c>
      <c r="AX891" s="148" t="s">
        <v>83</v>
      </c>
    </row>
    <row r="892" spans="1:50" x14ac:dyDescent="0.15">
      <c r="A892">
        <v>1</v>
      </c>
      <c r="B892">
        <v>28</v>
      </c>
      <c r="C892">
        <v>4</v>
      </c>
      <c r="D892">
        <v>2</v>
      </c>
      <c r="E892">
        <v>0</v>
      </c>
      <c r="F892" s="148" t="s">
        <v>83</v>
      </c>
      <c r="G892" s="148" t="s">
        <v>83</v>
      </c>
      <c r="H892">
        <v>286</v>
      </c>
      <c r="I892">
        <v>0</v>
      </c>
      <c r="J892">
        <v>0</v>
      </c>
      <c r="K892">
        <v>0</v>
      </c>
      <c r="L892">
        <v>0</v>
      </c>
      <c r="M892" s="148" t="s">
        <v>83</v>
      </c>
      <c r="N892" s="148" t="s">
        <v>83</v>
      </c>
      <c r="O892" s="148" t="s">
        <v>83</v>
      </c>
      <c r="P892" s="148" t="s">
        <v>83</v>
      </c>
      <c r="Q892" s="148" t="s">
        <v>83</v>
      </c>
      <c r="R892" s="148" t="s">
        <v>1282</v>
      </c>
      <c r="S892" s="148" t="s">
        <v>83</v>
      </c>
      <c r="T892">
        <v>0</v>
      </c>
      <c r="U892" s="148" t="s">
        <v>83</v>
      </c>
      <c r="V892" s="148" t="s">
        <v>83</v>
      </c>
      <c r="W892" s="148" t="s">
        <v>83</v>
      </c>
      <c r="X892">
        <v>3</v>
      </c>
      <c r="Y892">
        <v>3</v>
      </c>
      <c r="Z892" s="148" t="s">
        <v>83</v>
      </c>
      <c r="AA892" s="148" t="s">
        <v>83</v>
      </c>
      <c r="AB892" s="148" t="s">
        <v>83</v>
      </c>
      <c r="AC892" s="148" t="s">
        <v>83</v>
      </c>
      <c r="AD892" s="148" t="s">
        <v>83</v>
      </c>
      <c r="AE892">
        <v>0</v>
      </c>
      <c r="AF892" s="148" t="s">
        <v>83</v>
      </c>
      <c r="AG892">
        <v>0</v>
      </c>
      <c r="AH892" s="148" t="s">
        <v>83</v>
      </c>
      <c r="AI892" s="148" t="s">
        <v>83</v>
      </c>
      <c r="AJ892" s="148" t="s">
        <v>83</v>
      </c>
      <c r="AK892" s="148" t="s">
        <v>83</v>
      </c>
      <c r="AL892" s="148" t="s">
        <v>83</v>
      </c>
      <c r="AM892" s="148" t="s">
        <v>83</v>
      </c>
      <c r="AN892" s="148" t="s">
        <v>83</v>
      </c>
      <c r="AO892" s="148" t="s">
        <v>83</v>
      </c>
      <c r="AP892" s="148" t="s">
        <v>83</v>
      </c>
      <c r="AQ892" s="148" t="s">
        <v>83</v>
      </c>
      <c r="AR892" s="148" t="s">
        <v>83</v>
      </c>
      <c r="AS892">
        <v>0</v>
      </c>
      <c r="AT892" s="148" t="s">
        <v>83</v>
      </c>
      <c r="AU892" s="148" t="s">
        <v>83</v>
      </c>
      <c r="AV892">
        <v>0</v>
      </c>
      <c r="AW892">
        <v>0</v>
      </c>
      <c r="AX892" s="148" t="s">
        <v>83</v>
      </c>
    </row>
    <row r="893" spans="1:50" x14ac:dyDescent="0.15">
      <c r="A893">
        <v>1</v>
      </c>
      <c r="B893">
        <v>28</v>
      </c>
      <c r="C893">
        <v>4</v>
      </c>
      <c r="D893">
        <v>3</v>
      </c>
      <c r="E893">
        <v>0</v>
      </c>
      <c r="F893" s="148" t="s">
        <v>83</v>
      </c>
      <c r="G893" s="148" t="s">
        <v>83</v>
      </c>
      <c r="H893">
        <v>167</v>
      </c>
      <c r="I893">
        <v>0</v>
      </c>
      <c r="J893">
        <v>0</v>
      </c>
      <c r="K893">
        <v>0</v>
      </c>
      <c r="L893">
        <v>0</v>
      </c>
      <c r="M893" s="148" t="s">
        <v>83</v>
      </c>
      <c r="N893" s="148" t="s">
        <v>83</v>
      </c>
      <c r="O893" s="148" t="s">
        <v>83</v>
      </c>
      <c r="P893" s="148" t="s">
        <v>83</v>
      </c>
      <c r="Q893" s="148" t="s">
        <v>83</v>
      </c>
      <c r="R893" s="148" t="s">
        <v>1283</v>
      </c>
      <c r="S893" s="148" t="s">
        <v>83</v>
      </c>
      <c r="T893">
        <v>0</v>
      </c>
      <c r="U893" s="148" t="s">
        <v>83</v>
      </c>
      <c r="V893" s="148" t="s">
        <v>83</v>
      </c>
      <c r="W893" s="148" t="s">
        <v>83</v>
      </c>
      <c r="X893">
        <v>4</v>
      </c>
      <c r="Y893">
        <v>4</v>
      </c>
      <c r="Z893" s="148" t="s">
        <v>83</v>
      </c>
      <c r="AA893" s="148" t="s">
        <v>83</v>
      </c>
      <c r="AB893" s="148" t="s">
        <v>83</v>
      </c>
      <c r="AC893" s="148" t="s">
        <v>83</v>
      </c>
      <c r="AD893" s="148" t="s">
        <v>83</v>
      </c>
      <c r="AE893">
        <v>0</v>
      </c>
      <c r="AF893" s="148" t="s">
        <v>83</v>
      </c>
      <c r="AG893">
        <v>0</v>
      </c>
      <c r="AH893" s="148" t="s">
        <v>83</v>
      </c>
      <c r="AI893" s="148" t="s">
        <v>83</v>
      </c>
      <c r="AJ893" s="148" t="s">
        <v>83</v>
      </c>
      <c r="AK893" s="148" t="s">
        <v>83</v>
      </c>
      <c r="AL893" s="148" t="s">
        <v>83</v>
      </c>
      <c r="AM893" s="148" t="s">
        <v>83</v>
      </c>
      <c r="AN893" s="148" t="s">
        <v>83</v>
      </c>
      <c r="AO893" s="148" t="s">
        <v>83</v>
      </c>
      <c r="AP893" s="148" t="s">
        <v>83</v>
      </c>
      <c r="AQ893" s="148" t="s">
        <v>83</v>
      </c>
      <c r="AR893" s="148" t="s">
        <v>83</v>
      </c>
      <c r="AS893">
        <v>0</v>
      </c>
      <c r="AT893" s="148" t="s">
        <v>83</v>
      </c>
      <c r="AU893" s="148" t="s">
        <v>83</v>
      </c>
      <c r="AV893">
        <v>0</v>
      </c>
      <c r="AW893">
        <v>0</v>
      </c>
      <c r="AX893" s="148" t="s">
        <v>83</v>
      </c>
    </row>
    <row r="894" spans="1:50" x14ac:dyDescent="0.15">
      <c r="A894">
        <v>1</v>
      </c>
      <c r="B894">
        <v>28</v>
      </c>
      <c r="C894">
        <v>4</v>
      </c>
      <c r="D894">
        <v>4</v>
      </c>
      <c r="E894">
        <v>0</v>
      </c>
      <c r="F894" s="148" t="s">
        <v>83</v>
      </c>
      <c r="G894" s="148" t="s">
        <v>83</v>
      </c>
      <c r="H894">
        <v>133</v>
      </c>
      <c r="I894">
        <v>0</v>
      </c>
      <c r="J894">
        <v>0</v>
      </c>
      <c r="K894">
        <v>0</v>
      </c>
      <c r="L894">
        <v>0</v>
      </c>
      <c r="M894" s="148" t="s">
        <v>83</v>
      </c>
      <c r="N894" s="148" t="s">
        <v>83</v>
      </c>
      <c r="O894" s="148" t="s">
        <v>83</v>
      </c>
      <c r="P894" s="148" t="s">
        <v>83</v>
      </c>
      <c r="Q894" s="148" t="s">
        <v>83</v>
      </c>
      <c r="R894" s="148" t="s">
        <v>1284</v>
      </c>
      <c r="S894" s="148" t="s">
        <v>83</v>
      </c>
      <c r="T894">
        <v>0</v>
      </c>
      <c r="U894" s="148" t="s">
        <v>83</v>
      </c>
      <c r="V894" s="148" t="s">
        <v>83</v>
      </c>
      <c r="W894" s="148" t="s">
        <v>83</v>
      </c>
      <c r="X894">
        <v>4</v>
      </c>
      <c r="Y894">
        <v>4</v>
      </c>
      <c r="Z894" s="148" t="s">
        <v>83</v>
      </c>
      <c r="AA894" s="148" t="s">
        <v>83</v>
      </c>
      <c r="AB894" s="148" t="s">
        <v>83</v>
      </c>
      <c r="AC894" s="148" t="s">
        <v>83</v>
      </c>
      <c r="AD894" s="148" t="s">
        <v>83</v>
      </c>
      <c r="AE894">
        <v>0</v>
      </c>
      <c r="AF894" s="148" t="s">
        <v>83</v>
      </c>
      <c r="AG894">
        <v>0</v>
      </c>
      <c r="AH894" s="148" t="s">
        <v>83</v>
      </c>
      <c r="AI894" s="148" t="s">
        <v>83</v>
      </c>
      <c r="AJ894" s="148" t="s">
        <v>83</v>
      </c>
      <c r="AK894" s="148" t="s">
        <v>83</v>
      </c>
      <c r="AL894" s="148" t="s">
        <v>83</v>
      </c>
      <c r="AM894" s="148" t="s">
        <v>83</v>
      </c>
      <c r="AN894" s="148" t="s">
        <v>83</v>
      </c>
      <c r="AO894" s="148" t="s">
        <v>83</v>
      </c>
      <c r="AP894" s="148" t="s">
        <v>83</v>
      </c>
      <c r="AQ894" s="148" t="s">
        <v>83</v>
      </c>
      <c r="AR894" s="148" t="s">
        <v>83</v>
      </c>
      <c r="AS894">
        <v>0</v>
      </c>
      <c r="AT894" s="148" t="s">
        <v>83</v>
      </c>
      <c r="AU894" s="148" t="s">
        <v>83</v>
      </c>
      <c r="AV894">
        <v>0</v>
      </c>
      <c r="AW894">
        <v>0</v>
      </c>
      <c r="AX894" s="148" t="s">
        <v>83</v>
      </c>
    </row>
    <row r="895" spans="1:50" x14ac:dyDescent="0.15">
      <c r="A895">
        <v>1</v>
      </c>
      <c r="B895">
        <v>28</v>
      </c>
      <c r="C895">
        <v>4</v>
      </c>
      <c r="D895">
        <v>5</v>
      </c>
      <c r="E895">
        <v>0</v>
      </c>
      <c r="F895" s="148" t="s">
        <v>83</v>
      </c>
      <c r="G895" s="148" t="s">
        <v>83</v>
      </c>
      <c r="H895">
        <v>331</v>
      </c>
      <c r="I895">
        <v>0</v>
      </c>
      <c r="J895">
        <v>0</v>
      </c>
      <c r="K895">
        <v>0</v>
      </c>
      <c r="L895">
        <v>0</v>
      </c>
      <c r="M895" s="148" t="s">
        <v>83</v>
      </c>
      <c r="N895" s="148" t="s">
        <v>83</v>
      </c>
      <c r="O895" s="148" t="s">
        <v>83</v>
      </c>
      <c r="P895" s="148" t="s">
        <v>83</v>
      </c>
      <c r="Q895" s="148" t="s">
        <v>83</v>
      </c>
      <c r="R895" s="148" t="s">
        <v>1285</v>
      </c>
      <c r="S895" s="148" t="s">
        <v>83</v>
      </c>
      <c r="T895">
        <v>0</v>
      </c>
      <c r="U895" s="148" t="s">
        <v>83</v>
      </c>
      <c r="V895" s="148" t="s">
        <v>83</v>
      </c>
      <c r="W895" s="148" t="s">
        <v>83</v>
      </c>
      <c r="X895">
        <v>5</v>
      </c>
      <c r="Y895">
        <v>5</v>
      </c>
      <c r="Z895" s="148" t="s">
        <v>83</v>
      </c>
      <c r="AA895" s="148" t="s">
        <v>83</v>
      </c>
      <c r="AB895" s="148" t="s">
        <v>83</v>
      </c>
      <c r="AC895" s="148" t="s">
        <v>83</v>
      </c>
      <c r="AD895" s="148" t="s">
        <v>83</v>
      </c>
      <c r="AE895">
        <v>0</v>
      </c>
      <c r="AF895" s="148" t="s">
        <v>83</v>
      </c>
      <c r="AG895">
        <v>0</v>
      </c>
      <c r="AH895" s="148" t="s">
        <v>83</v>
      </c>
      <c r="AI895" s="148" t="s">
        <v>83</v>
      </c>
      <c r="AJ895" s="148" t="s">
        <v>83</v>
      </c>
      <c r="AK895" s="148" t="s">
        <v>83</v>
      </c>
      <c r="AL895" s="148" t="s">
        <v>83</v>
      </c>
      <c r="AM895" s="148" t="s">
        <v>83</v>
      </c>
      <c r="AN895" s="148" t="s">
        <v>83</v>
      </c>
      <c r="AO895" s="148" t="s">
        <v>83</v>
      </c>
      <c r="AP895" s="148" t="s">
        <v>83</v>
      </c>
      <c r="AQ895" s="148" t="s">
        <v>83</v>
      </c>
      <c r="AR895" s="148" t="s">
        <v>83</v>
      </c>
      <c r="AS895">
        <v>0</v>
      </c>
      <c r="AT895" s="148" t="s">
        <v>83</v>
      </c>
      <c r="AU895" s="148" t="s">
        <v>83</v>
      </c>
      <c r="AV895">
        <v>0</v>
      </c>
      <c r="AW895">
        <v>0</v>
      </c>
      <c r="AX895" s="148" t="s">
        <v>83</v>
      </c>
    </row>
    <row r="896" spans="1:50" x14ac:dyDescent="0.15">
      <c r="A896">
        <v>1</v>
      </c>
      <c r="B896">
        <v>28</v>
      </c>
      <c r="C896">
        <v>4</v>
      </c>
      <c r="D896">
        <v>6</v>
      </c>
      <c r="E896">
        <v>0</v>
      </c>
      <c r="F896" s="148" t="s">
        <v>83</v>
      </c>
      <c r="G896" s="148" t="s">
        <v>83</v>
      </c>
      <c r="H896">
        <v>322</v>
      </c>
      <c r="I896">
        <v>0</v>
      </c>
      <c r="J896">
        <v>0</v>
      </c>
      <c r="K896">
        <v>0</v>
      </c>
      <c r="L896">
        <v>0</v>
      </c>
      <c r="M896" s="148" t="s">
        <v>83</v>
      </c>
      <c r="N896" s="148" t="s">
        <v>83</v>
      </c>
      <c r="O896" s="148" t="s">
        <v>83</v>
      </c>
      <c r="P896" s="148" t="s">
        <v>83</v>
      </c>
      <c r="Q896" s="148" t="s">
        <v>83</v>
      </c>
      <c r="R896" s="148" t="s">
        <v>1286</v>
      </c>
      <c r="S896" s="148" t="s">
        <v>83</v>
      </c>
      <c r="T896">
        <v>0</v>
      </c>
      <c r="U896" s="148" t="s">
        <v>83</v>
      </c>
      <c r="V896" s="148" t="s">
        <v>83</v>
      </c>
      <c r="W896" s="148" t="s">
        <v>83</v>
      </c>
      <c r="X896">
        <v>5</v>
      </c>
      <c r="Y896">
        <v>5</v>
      </c>
      <c r="Z896" s="148" t="s">
        <v>83</v>
      </c>
      <c r="AA896" s="148" t="s">
        <v>83</v>
      </c>
      <c r="AB896" s="148" t="s">
        <v>83</v>
      </c>
      <c r="AC896" s="148" t="s">
        <v>83</v>
      </c>
      <c r="AD896" s="148" t="s">
        <v>83</v>
      </c>
      <c r="AE896">
        <v>0</v>
      </c>
      <c r="AF896" s="148" t="s">
        <v>83</v>
      </c>
      <c r="AG896">
        <v>0</v>
      </c>
      <c r="AH896" s="148" t="s">
        <v>83</v>
      </c>
      <c r="AI896" s="148" t="s">
        <v>83</v>
      </c>
      <c r="AJ896" s="148" t="s">
        <v>83</v>
      </c>
      <c r="AK896" s="148" t="s">
        <v>83</v>
      </c>
      <c r="AL896" s="148" t="s">
        <v>83</v>
      </c>
      <c r="AM896" s="148" t="s">
        <v>83</v>
      </c>
      <c r="AN896" s="148" t="s">
        <v>83</v>
      </c>
      <c r="AO896" s="148" t="s">
        <v>83</v>
      </c>
      <c r="AP896" s="148" t="s">
        <v>83</v>
      </c>
      <c r="AQ896" s="148" t="s">
        <v>83</v>
      </c>
      <c r="AR896" s="148" t="s">
        <v>83</v>
      </c>
      <c r="AS896">
        <v>0</v>
      </c>
      <c r="AT896" s="148" t="s">
        <v>83</v>
      </c>
      <c r="AU896" s="148" t="s">
        <v>83</v>
      </c>
      <c r="AV896">
        <v>0</v>
      </c>
      <c r="AW896">
        <v>0</v>
      </c>
      <c r="AX896" s="148" t="s">
        <v>83</v>
      </c>
    </row>
    <row r="897" spans="1:50" x14ac:dyDescent="0.15">
      <c r="A897">
        <v>1</v>
      </c>
      <c r="B897">
        <v>28</v>
      </c>
      <c r="C897">
        <v>4</v>
      </c>
      <c r="D897">
        <v>7</v>
      </c>
      <c r="E897">
        <v>0</v>
      </c>
      <c r="F897" s="148" t="s">
        <v>83</v>
      </c>
      <c r="G897" s="148" t="s">
        <v>83</v>
      </c>
      <c r="H897">
        <v>229</v>
      </c>
      <c r="I897">
        <v>0</v>
      </c>
      <c r="J897">
        <v>0</v>
      </c>
      <c r="K897">
        <v>0</v>
      </c>
      <c r="L897">
        <v>0</v>
      </c>
      <c r="M897" s="148" t="s">
        <v>83</v>
      </c>
      <c r="N897" s="148" t="s">
        <v>83</v>
      </c>
      <c r="O897" s="148" t="s">
        <v>83</v>
      </c>
      <c r="P897" s="148" t="s">
        <v>83</v>
      </c>
      <c r="Q897" s="148" t="s">
        <v>83</v>
      </c>
      <c r="R897" s="148" t="s">
        <v>1287</v>
      </c>
      <c r="S897" s="148" t="s">
        <v>83</v>
      </c>
      <c r="T897">
        <v>0</v>
      </c>
      <c r="U897" s="148" t="s">
        <v>83</v>
      </c>
      <c r="V897" s="148" t="s">
        <v>83</v>
      </c>
      <c r="W897" s="148" t="s">
        <v>83</v>
      </c>
      <c r="X897">
        <v>4</v>
      </c>
      <c r="Y897">
        <v>4</v>
      </c>
      <c r="Z897" s="148" t="s">
        <v>83</v>
      </c>
      <c r="AA897" s="148" t="s">
        <v>83</v>
      </c>
      <c r="AB897" s="148" t="s">
        <v>83</v>
      </c>
      <c r="AC897" s="148" t="s">
        <v>83</v>
      </c>
      <c r="AD897" s="148" t="s">
        <v>83</v>
      </c>
      <c r="AE897">
        <v>0</v>
      </c>
      <c r="AF897" s="148" t="s">
        <v>83</v>
      </c>
      <c r="AG897">
        <v>0</v>
      </c>
      <c r="AH897" s="148" t="s">
        <v>83</v>
      </c>
      <c r="AI897" s="148" t="s">
        <v>83</v>
      </c>
      <c r="AJ897" s="148" t="s">
        <v>83</v>
      </c>
      <c r="AK897" s="148" t="s">
        <v>83</v>
      </c>
      <c r="AL897" s="148" t="s">
        <v>83</v>
      </c>
      <c r="AM897" s="148" t="s">
        <v>83</v>
      </c>
      <c r="AN897" s="148" t="s">
        <v>83</v>
      </c>
      <c r="AO897" s="148" t="s">
        <v>83</v>
      </c>
      <c r="AP897" s="148" t="s">
        <v>83</v>
      </c>
      <c r="AQ897" s="148" t="s">
        <v>83</v>
      </c>
      <c r="AR897" s="148" t="s">
        <v>83</v>
      </c>
      <c r="AS897">
        <v>0</v>
      </c>
      <c r="AT897" s="148" t="s">
        <v>83</v>
      </c>
      <c r="AU897" s="148" t="s">
        <v>83</v>
      </c>
      <c r="AV897">
        <v>0</v>
      </c>
      <c r="AW897">
        <v>0</v>
      </c>
      <c r="AX897" s="148" t="s">
        <v>83</v>
      </c>
    </row>
    <row r="898" spans="1:50" x14ac:dyDescent="0.15">
      <c r="A898">
        <v>1</v>
      </c>
      <c r="B898">
        <v>28</v>
      </c>
      <c r="C898">
        <v>5</v>
      </c>
      <c r="D898">
        <v>1</v>
      </c>
      <c r="E898">
        <v>0</v>
      </c>
      <c r="F898" s="148" t="s">
        <v>83</v>
      </c>
      <c r="G898" s="148" t="s">
        <v>83</v>
      </c>
      <c r="H898">
        <v>3</v>
      </c>
      <c r="I898">
        <v>0</v>
      </c>
      <c r="J898">
        <v>0</v>
      </c>
      <c r="K898">
        <v>0</v>
      </c>
      <c r="L898">
        <v>0</v>
      </c>
      <c r="M898" s="148" t="s">
        <v>83</v>
      </c>
      <c r="N898" s="148" t="s">
        <v>83</v>
      </c>
      <c r="O898" s="148" t="s">
        <v>83</v>
      </c>
      <c r="P898" s="148" t="s">
        <v>83</v>
      </c>
      <c r="Q898" s="148" t="s">
        <v>83</v>
      </c>
      <c r="R898" s="148" t="s">
        <v>1288</v>
      </c>
      <c r="S898" s="148" t="s">
        <v>83</v>
      </c>
      <c r="T898">
        <v>0</v>
      </c>
      <c r="U898" s="148" t="s">
        <v>83</v>
      </c>
      <c r="V898" s="148" t="s">
        <v>83</v>
      </c>
      <c r="W898" s="148" t="s">
        <v>83</v>
      </c>
      <c r="X898">
        <v>5</v>
      </c>
      <c r="Y898">
        <v>5</v>
      </c>
      <c r="Z898" s="148" t="s">
        <v>83</v>
      </c>
      <c r="AA898" s="148" t="s">
        <v>83</v>
      </c>
      <c r="AB898" s="148" t="s">
        <v>83</v>
      </c>
      <c r="AC898" s="148" t="s">
        <v>83</v>
      </c>
      <c r="AD898" s="148" t="s">
        <v>83</v>
      </c>
      <c r="AE898">
        <v>0</v>
      </c>
      <c r="AF898" s="148" t="s">
        <v>83</v>
      </c>
      <c r="AG898">
        <v>0</v>
      </c>
      <c r="AH898" s="148" t="s">
        <v>83</v>
      </c>
      <c r="AI898" s="148" t="s">
        <v>83</v>
      </c>
      <c r="AJ898" s="148" t="s">
        <v>83</v>
      </c>
      <c r="AK898" s="148" t="s">
        <v>83</v>
      </c>
      <c r="AL898" s="148" t="s">
        <v>83</v>
      </c>
      <c r="AM898" s="148" t="s">
        <v>83</v>
      </c>
      <c r="AN898" s="148" t="s">
        <v>83</v>
      </c>
      <c r="AO898" s="148" t="s">
        <v>83</v>
      </c>
      <c r="AP898" s="148" t="s">
        <v>83</v>
      </c>
      <c r="AQ898" s="148" t="s">
        <v>83</v>
      </c>
      <c r="AR898" s="148" t="s">
        <v>83</v>
      </c>
      <c r="AS898">
        <v>0</v>
      </c>
      <c r="AT898" s="148" t="s">
        <v>83</v>
      </c>
      <c r="AU898" s="148" t="s">
        <v>83</v>
      </c>
      <c r="AV898">
        <v>0</v>
      </c>
      <c r="AW898">
        <v>0</v>
      </c>
      <c r="AX898" s="148" t="s">
        <v>83</v>
      </c>
    </row>
    <row r="899" spans="1:50" x14ac:dyDescent="0.15">
      <c r="A899">
        <v>1</v>
      </c>
      <c r="B899">
        <v>28</v>
      </c>
      <c r="C899">
        <v>5</v>
      </c>
      <c r="D899">
        <v>2</v>
      </c>
      <c r="E899">
        <v>0</v>
      </c>
      <c r="F899" s="148" t="s">
        <v>83</v>
      </c>
      <c r="G899" s="148" t="s">
        <v>83</v>
      </c>
      <c r="H899">
        <v>197</v>
      </c>
      <c r="I899">
        <v>0</v>
      </c>
      <c r="J899">
        <v>0</v>
      </c>
      <c r="K899">
        <v>0</v>
      </c>
      <c r="L899">
        <v>0</v>
      </c>
      <c r="M899" s="148" t="s">
        <v>83</v>
      </c>
      <c r="N899" s="148" t="s">
        <v>83</v>
      </c>
      <c r="O899" s="148" t="s">
        <v>83</v>
      </c>
      <c r="P899" s="148" t="s">
        <v>83</v>
      </c>
      <c r="Q899" s="148" t="s">
        <v>83</v>
      </c>
      <c r="R899" s="148" t="s">
        <v>1289</v>
      </c>
      <c r="S899" s="148" t="s">
        <v>83</v>
      </c>
      <c r="T899">
        <v>0</v>
      </c>
      <c r="U899" s="148" t="s">
        <v>83</v>
      </c>
      <c r="V899" s="148" t="s">
        <v>83</v>
      </c>
      <c r="W899" s="148" t="s">
        <v>83</v>
      </c>
      <c r="X899">
        <v>4</v>
      </c>
      <c r="Y899">
        <v>4</v>
      </c>
      <c r="Z899" s="148" t="s">
        <v>83</v>
      </c>
      <c r="AA899" s="148" t="s">
        <v>83</v>
      </c>
      <c r="AB899" s="148" t="s">
        <v>83</v>
      </c>
      <c r="AC899" s="148" t="s">
        <v>83</v>
      </c>
      <c r="AD899" s="148" t="s">
        <v>83</v>
      </c>
      <c r="AE899">
        <v>0</v>
      </c>
      <c r="AF899" s="148" t="s">
        <v>83</v>
      </c>
      <c r="AG899">
        <v>0</v>
      </c>
      <c r="AH899" s="148" t="s">
        <v>83</v>
      </c>
      <c r="AI899" s="148" t="s">
        <v>83</v>
      </c>
      <c r="AJ899" s="148" t="s">
        <v>83</v>
      </c>
      <c r="AK899" s="148" t="s">
        <v>83</v>
      </c>
      <c r="AL899" s="148" t="s">
        <v>83</v>
      </c>
      <c r="AM899" s="148" t="s">
        <v>83</v>
      </c>
      <c r="AN899" s="148" t="s">
        <v>83</v>
      </c>
      <c r="AO899" s="148" t="s">
        <v>83</v>
      </c>
      <c r="AP899" s="148" t="s">
        <v>83</v>
      </c>
      <c r="AQ899" s="148" t="s">
        <v>83</v>
      </c>
      <c r="AR899" s="148" t="s">
        <v>83</v>
      </c>
      <c r="AS899">
        <v>0</v>
      </c>
      <c r="AT899" s="148" t="s">
        <v>83</v>
      </c>
      <c r="AU899" s="148" t="s">
        <v>83</v>
      </c>
      <c r="AV899">
        <v>0</v>
      </c>
      <c r="AW899">
        <v>0</v>
      </c>
      <c r="AX899" s="148" t="s">
        <v>83</v>
      </c>
    </row>
    <row r="900" spans="1:50" x14ac:dyDescent="0.15">
      <c r="A900">
        <v>1</v>
      </c>
      <c r="B900">
        <v>28</v>
      </c>
      <c r="C900">
        <v>5</v>
      </c>
      <c r="D900">
        <v>3</v>
      </c>
      <c r="E900">
        <v>0</v>
      </c>
      <c r="F900" s="148" t="s">
        <v>83</v>
      </c>
      <c r="G900" s="148" t="s">
        <v>83</v>
      </c>
      <c r="H900">
        <v>324</v>
      </c>
      <c r="I900">
        <v>0</v>
      </c>
      <c r="J900">
        <v>0</v>
      </c>
      <c r="K900">
        <v>0</v>
      </c>
      <c r="L900">
        <v>0</v>
      </c>
      <c r="M900" s="148" t="s">
        <v>83</v>
      </c>
      <c r="N900" s="148" t="s">
        <v>83</v>
      </c>
      <c r="O900" s="148" t="s">
        <v>83</v>
      </c>
      <c r="P900" s="148" t="s">
        <v>83</v>
      </c>
      <c r="Q900" s="148" t="s">
        <v>83</v>
      </c>
      <c r="R900" s="148" t="s">
        <v>1290</v>
      </c>
      <c r="S900" s="148" t="s">
        <v>83</v>
      </c>
      <c r="T900">
        <v>0</v>
      </c>
      <c r="U900" s="148" t="s">
        <v>83</v>
      </c>
      <c r="V900" s="148" t="s">
        <v>83</v>
      </c>
      <c r="W900" s="148" t="s">
        <v>83</v>
      </c>
      <c r="X900">
        <v>5</v>
      </c>
      <c r="Y900">
        <v>5</v>
      </c>
      <c r="Z900" s="148" t="s">
        <v>83</v>
      </c>
      <c r="AA900" s="148" t="s">
        <v>83</v>
      </c>
      <c r="AB900" s="148" t="s">
        <v>83</v>
      </c>
      <c r="AC900" s="148" t="s">
        <v>83</v>
      </c>
      <c r="AD900" s="148" t="s">
        <v>83</v>
      </c>
      <c r="AE900">
        <v>0</v>
      </c>
      <c r="AF900" s="148" t="s">
        <v>83</v>
      </c>
      <c r="AG900">
        <v>0</v>
      </c>
      <c r="AH900" s="148" t="s">
        <v>83</v>
      </c>
      <c r="AI900" s="148" t="s">
        <v>83</v>
      </c>
      <c r="AJ900" s="148" t="s">
        <v>83</v>
      </c>
      <c r="AK900" s="148" t="s">
        <v>83</v>
      </c>
      <c r="AL900" s="148" t="s">
        <v>83</v>
      </c>
      <c r="AM900" s="148" t="s">
        <v>83</v>
      </c>
      <c r="AN900" s="148" t="s">
        <v>83</v>
      </c>
      <c r="AO900" s="148" t="s">
        <v>83</v>
      </c>
      <c r="AP900" s="148" t="s">
        <v>83</v>
      </c>
      <c r="AQ900" s="148" t="s">
        <v>83</v>
      </c>
      <c r="AR900" s="148" t="s">
        <v>83</v>
      </c>
      <c r="AS900">
        <v>0</v>
      </c>
      <c r="AT900" s="148" t="s">
        <v>83</v>
      </c>
      <c r="AU900" s="148" t="s">
        <v>83</v>
      </c>
      <c r="AV900">
        <v>0</v>
      </c>
      <c r="AW900">
        <v>0</v>
      </c>
      <c r="AX900" s="148" t="s">
        <v>83</v>
      </c>
    </row>
    <row r="901" spans="1:50" x14ac:dyDescent="0.15">
      <c r="A901">
        <v>1</v>
      </c>
      <c r="B901">
        <v>28</v>
      </c>
      <c r="C901">
        <v>5</v>
      </c>
      <c r="D901">
        <v>4</v>
      </c>
      <c r="E901">
        <v>0</v>
      </c>
      <c r="F901" s="148" t="s">
        <v>83</v>
      </c>
      <c r="G901" s="148" t="s">
        <v>83</v>
      </c>
      <c r="H901">
        <v>164</v>
      </c>
      <c r="I901">
        <v>0</v>
      </c>
      <c r="J901">
        <v>0</v>
      </c>
      <c r="K901">
        <v>0</v>
      </c>
      <c r="L901">
        <v>0</v>
      </c>
      <c r="M901" s="148" t="s">
        <v>83</v>
      </c>
      <c r="N901" s="148" t="s">
        <v>83</v>
      </c>
      <c r="O901" s="148" t="s">
        <v>83</v>
      </c>
      <c r="P901" s="148" t="s">
        <v>83</v>
      </c>
      <c r="Q901" s="148" t="s">
        <v>83</v>
      </c>
      <c r="R901" s="148" t="s">
        <v>1291</v>
      </c>
      <c r="S901" s="148" t="s">
        <v>83</v>
      </c>
      <c r="T901">
        <v>0</v>
      </c>
      <c r="U901" s="148" t="s">
        <v>83</v>
      </c>
      <c r="V901" s="148" t="s">
        <v>83</v>
      </c>
      <c r="W901" s="148" t="s">
        <v>83</v>
      </c>
      <c r="X901">
        <v>5</v>
      </c>
      <c r="Y901">
        <v>5</v>
      </c>
      <c r="Z901" s="148" t="s">
        <v>83</v>
      </c>
      <c r="AA901" s="148" t="s">
        <v>83</v>
      </c>
      <c r="AB901" s="148" t="s">
        <v>83</v>
      </c>
      <c r="AC901" s="148" t="s">
        <v>83</v>
      </c>
      <c r="AD901" s="148" t="s">
        <v>83</v>
      </c>
      <c r="AE901">
        <v>0</v>
      </c>
      <c r="AF901" s="148" t="s">
        <v>83</v>
      </c>
      <c r="AG901">
        <v>0</v>
      </c>
      <c r="AH901" s="148" t="s">
        <v>83</v>
      </c>
      <c r="AI901" s="148" t="s">
        <v>83</v>
      </c>
      <c r="AJ901" s="148" t="s">
        <v>83</v>
      </c>
      <c r="AK901" s="148" t="s">
        <v>83</v>
      </c>
      <c r="AL901" s="148" t="s">
        <v>83</v>
      </c>
      <c r="AM901" s="148" t="s">
        <v>83</v>
      </c>
      <c r="AN901" s="148" t="s">
        <v>83</v>
      </c>
      <c r="AO901" s="148" t="s">
        <v>83</v>
      </c>
      <c r="AP901" s="148" t="s">
        <v>83</v>
      </c>
      <c r="AQ901" s="148" t="s">
        <v>83</v>
      </c>
      <c r="AR901" s="148" t="s">
        <v>83</v>
      </c>
      <c r="AS901">
        <v>0</v>
      </c>
      <c r="AT901" s="148" t="s">
        <v>83</v>
      </c>
      <c r="AU901" s="148" t="s">
        <v>83</v>
      </c>
      <c r="AV901">
        <v>0</v>
      </c>
      <c r="AW901">
        <v>0</v>
      </c>
      <c r="AX901" s="148" t="s">
        <v>83</v>
      </c>
    </row>
    <row r="902" spans="1:50" x14ac:dyDescent="0.15">
      <c r="A902">
        <v>1</v>
      </c>
      <c r="B902">
        <v>28</v>
      </c>
      <c r="C902">
        <v>5</v>
      </c>
      <c r="D902">
        <v>5</v>
      </c>
      <c r="E902">
        <v>0</v>
      </c>
      <c r="F902" s="148" t="s">
        <v>83</v>
      </c>
      <c r="G902" s="148" t="s">
        <v>83</v>
      </c>
      <c r="H902">
        <v>154</v>
      </c>
      <c r="I902">
        <v>0</v>
      </c>
      <c r="J902">
        <v>0</v>
      </c>
      <c r="K902">
        <v>0</v>
      </c>
      <c r="L902">
        <v>0</v>
      </c>
      <c r="M902" s="148" t="s">
        <v>83</v>
      </c>
      <c r="N902" s="148" t="s">
        <v>83</v>
      </c>
      <c r="O902" s="148" t="s">
        <v>83</v>
      </c>
      <c r="P902" s="148" t="s">
        <v>83</v>
      </c>
      <c r="Q902" s="148" t="s">
        <v>83</v>
      </c>
      <c r="R902" s="148" t="s">
        <v>1292</v>
      </c>
      <c r="S902" s="148" t="s">
        <v>83</v>
      </c>
      <c r="T902">
        <v>0</v>
      </c>
      <c r="U902" s="148" t="s">
        <v>83</v>
      </c>
      <c r="V902" s="148" t="s">
        <v>83</v>
      </c>
      <c r="W902" s="148" t="s">
        <v>83</v>
      </c>
      <c r="X902">
        <v>6</v>
      </c>
      <c r="Y902">
        <v>6</v>
      </c>
      <c r="Z902" s="148" t="s">
        <v>83</v>
      </c>
      <c r="AA902" s="148" t="s">
        <v>83</v>
      </c>
      <c r="AB902" s="148" t="s">
        <v>83</v>
      </c>
      <c r="AC902" s="148" t="s">
        <v>83</v>
      </c>
      <c r="AD902" s="148" t="s">
        <v>83</v>
      </c>
      <c r="AE902">
        <v>0</v>
      </c>
      <c r="AF902" s="148" t="s">
        <v>83</v>
      </c>
      <c r="AG902">
        <v>0</v>
      </c>
      <c r="AH902" s="148" t="s">
        <v>83</v>
      </c>
      <c r="AI902" s="148" t="s">
        <v>83</v>
      </c>
      <c r="AJ902" s="148" t="s">
        <v>83</v>
      </c>
      <c r="AK902" s="148" t="s">
        <v>83</v>
      </c>
      <c r="AL902" s="148" t="s">
        <v>83</v>
      </c>
      <c r="AM902" s="148" t="s">
        <v>83</v>
      </c>
      <c r="AN902" s="148" t="s">
        <v>83</v>
      </c>
      <c r="AO902" s="148" t="s">
        <v>83</v>
      </c>
      <c r="AP902" s="148" t="s">
        <v>83</v>
      </c>
      <c r="AQ902" s="148" t="s">
        <v>83</v>
      </c>
      <c r="AR902" s="148" t="s">
        <v>83</v>
      </c>
      <c r="AS902">
        <v>0</v>
      </c>
      <c r="AT902" s="148" t="s">
        <v>83</v>
      </c>
      <c r="AU902" s="148" t="s">
        <v>83</v>
      </c>
      <c r="AV902">
        <v>0</v>
      </c>
      <c r="AW902">
        <v>0</v>
      </c>
      <c r="AX902" s="148" t="s">
        <v>83</v>
      </c>
    </row>
    <row r="903" spans="1:50" x14ac:dyDescent="0.15">
      <c r="A903">
        <v>1</v>
      </c>
      <c r="B903">
        <v>28</v>
      </c>
      <c r="C903">
        <v>5</v>
      </c>
      <c r="D903">
        <v>6</v>
      </c>
      <c r="E903">
        <v>0</v>
      </c>
      <c r="F903" s="148" t="s">
        <v>83</v>
      </c>
      <c r="G903" s="148" t="s">
        <v>83</v>
      </c>
      <c r="H903">
        <v>314</v>
      </c>
      <c r="I903">
        <v>0</v>
      </c>
      <c r="J903">
        <v>0</v>
      </c>
      <c r="K903">
        <v>0</v>
      </c>
      <c r="L903">
        <v>0</v>
      </c>
      <c r="M903" s="148" t="s">
        <v>83</v>
      </c>
      <c r="N903" s="148" t="s">
        <v>83</v>
      </c>
      <c r="O903" s="148" t="s">
        <v>83</v>
      </c>
      <c r="P903" s="148" t="s">
        <v>83</v>
      </c>
      <c r="Q903" s="148" t="s">
        <v>83</v>
      </c>
      <c r="R903" s="148" t="s">
        <v>1293</v>
      </c>
      <c r="S903" s="148" t="s">
        <v>83</v>
      </c>
      <c r="T903">
        <v>0</v>
      </c>
      <c r="U903" s="148" t="s">
        <v>83</v>
      </c>
      <c r="V903" s="148" t="s">
        <v>83</v>
      </c>
      <c r="W903" s="148" t="s">
        <v>83</v>
      </c>
      <c r="X903">
        <v>6</v>
      </c>
      <c r="Y903">
        <v>6</v>
      </c>
      <c r="Z903" s="148" t="s">
        <v>83</v>
      </c>
      <c r="AA903" s="148" t="s">
        <v>83</v>
      </c>
      <c r="AB903" s="148" t="s">
        <v>83</v>
      </c>
      <c r="AC903" s="148" t="s">
        <v>83</v>
      </c>
      <c r="AD903" s="148" t="s">
        <v>83</v>
      </c>
      <c r="AE903">
        <v>0</v>
      </c>
      <c r="AF903" s="148" t="s">
        <v>83</v>
      </c>
      <c r="AG903">
        <v>0</v>
      </c>
      <c r="AH903" s="148" t="s">
        <v>83</v>
      </c>
      <c r="AI903" s="148" t="s">
        <v>83</v>
      </c>
      <c r="AJ903" s="148" t="s">
        <v>83</v>
      </c>
      <c r="AK903" s="148" t="s">
        <v>83</v>
      </c>
      <c r="AL903" s="148" t="s">
        <v>83</v>
      </c>
      <c r="AM903" s="148" t="s">
        <v>83</v>
      </c>
      <c r="AN903" s="148" t="s">
        <v>83</v>
      </c>
      <c r="AO903" s="148" t="s">
        <v>83</v>
      </c>
      <c r="AP903" s="148" t="s">
        <v>83</v>
      </c>
      <c r="AQ903" s="148" t="s">
        <v>83</v>
      </c>
      <c r="AR903" s="148" t="s">
        <v>83</v>
      </c>
      <c r="AS903">
        <v>0</v>
      </c>
      <c r="AT903" s="148" t="s">
        <v>83</v>
      </c>
      <c r="AU903" s="148" t="s">
        <v>83</v>
      </c>
      <c r="AV903">
        <v>0</v>
      </c>
      <c r="AW903">
        <v>0</v>
      </c>
      <c r="AX903" s="148" t="s">
        <v>83</v>
      </c>
    </row>
    <row r="904" spans="1:50" x14ac:dyDescent="0.15">
      <c r="A904">
        <v>1</v>
      </c>
      <c r="B904">
        <v>28</v>
      </c>
      <c r="C904">
        <v>5</v>
      </c>
      <c r="D904">
        <v>7</v>
      </c>
      <c r="E904">
        <v>0</v>
      </c>
      <c r="F904" s="148" t="s">
        <v>83</v>
      </c>
      <c r="G904" s="148" t="s">
        <v>83</v>
      </c>
      <c r="H904">
        <v>129</v>
      </c>
      <c r="I904">
        <v>0</v>
      </c>
      <c r="J904">
        <v>0</v>
      </c>
      <c r="K904">
        <v>0</v>
      </c>
      <c r="L904">
        <v>0</v>
      </c>
      <c r="M904" s="148" t="s">
        <v>83</v>
      </c>
      <c r="N904" s="148" t="s">
        <v>83</v>
      </c>
      <c r="O904" s="148" t="s">
        <v>83</v>
      </c>
      <c r="P904" s="148" t="s">
        <v>83</v>
      </c>
      <c r="Q904" s="148" t="s">
        <v>83</v>
      </c>
      <c r="R904" s="148" t="s">
        <v>1294</v>
      </c>
      <c r="S904" s="148" t="s">
        <v>83</v>
      </c>
      <c r="T904">
        <v>0</v>
      </c>
      <c r="U904" s="148" t="s">
        <v>83</v>
      </c>
      <c r="V904" s="148" t="s">
        <v>83</v>
      </c>
      <c r="W904" s="148" t="s">
        <v>83</v>
      </c>
      <c r="X904">
        <v>5</v>
      </c>
      <c r="Y904">
        <v>5</v>
      </c>
      <c r="Z904" s="148" t="s">
        <v>83</v>
      </c>
      <c r="AA904" s="148" t="s">
        <v>83</v>
      </c>
      <c r="AB904" s="148" t="s">
        <v>83</v>
      </c>
      <c r="AC904" s="148" t="s">
        <v>83</v>
      </c>
      <c r="AD904" s="148" t="s">
        <v>83</v>
      </c>
      <c r="AE904">
        <v>0</v>
      </c>
      <c r="AF904" s="148" t="s">
        <v>83</v>
      </c>
      <c r="AG904">
        <v>0</v>
      </c>
      <c r="AH904" s="148" t="s">
        <v>83</v>
      </c>
      <c r="AI904" s="148" t="s">
        <v>83</v>
      </c>
      <c r="AJ904" s="148" t="s">
        <v>83</v>
      </c>
      <c r="AK904" s="148" t="s">
        <v>83</v>
      </c>
      <c r="AL904" s="148" t="s">
        <v>83</v>
      </c>
      <c r="AM904" s="148" t="s">
        <v>83</v>
      </c>
      <c r="AN904" s="148" t="s">
        <v>83</v>
      </c>
      <c r="AO904" s="148" t="s">
        <v>83</v>
      </c>
      <c r="AP904" s="148" t="s">
        <v>83</v>
      </c>
      <c r="AQ904" s="148" t="s">
        <v>83</v>
      </c>
      <c r="AR904" s="148" t="s">
        <v>83</v>
      </c>
      <c r="AS904">
        <v>0</v>
      </c>
      <c r="AT904" s="148" t="s">
        <v>83</v>
      </c>
      <c r="AU904" s="148" t="s">
        <v>83</v>
      </c>
      <c r="AV904">
        <v>0</v>
      </c>
      <c r="AW904">
        <v>0</v>
      </c>
      <c r="AX904" s="148" t="s">
        <v>83</v>
      </c>
    </row>
    <row r="905" spans="1:50" x14ac:dyDescent="0.15">
      <c r="A905">
        <v>1</v>
      </c>
      <c r="B905">
        <v>29</v>
      </c>
      <c r="C905">
        <v>1</v>
      </c>
      <c r="D905">
        <v>1</v>
      </c>
      <c r="E905">
        <v>0</v>
      </c>
      <c r="F905" s="148" t="s">
        <v>83</v>
      </c>
      <c r="G905" s="148" t="s">
        <v>83</v>
      </c>
      <c r="H905">
        <v>0</v>
      </c>
      <c r="I905">
        <v>0</v>
      </c>
      <c r="J905">
        <v>0</v>
      </c>
      <c r="K905">
        <v>0</v>
      </c>
      <c r="L905">
        <v>0</v>
      </c>
      <c r="M905" s="148" t="s">
        <v>83</v>
      </c>
      <c r="N905" s="148" t="s">
        <v>83</v>
      </c>
      <c r="O905" s="148" t="s">
        <v>83</v>
      </c>
      <c r="P905" s="148" t="s">
        <v>83</v>
      </c>
      <c r="Q905" s="148" t="s">
        <v>83</v>
      </c>
      <c r="R905" s="148" t="s">
        <v>83</v>
      </c>
      <c r="S905" s="148" t="s">
        <v>83</v>
      </c>
      <c r="T905">
        <v>0</v>
      </c>
      <c r="U905" s="148" t="s">
        <v>83</v>
      </c>
      <c r="V905" s="148" t="s">
        <v>83</v>
      </c>
      <c r="W905" s="148" t="s">
        <v>83</v>
      </c>
      <c r="X905">
        <v>0</v>
      </c>
      <c r="Y905">
        <v>0</v>
      </c>
      <c r="Z905" s="148" t="s">
        <v>83</v>
      </c>
      <c r="AA905" s="148" t="s">
        <v>83</v>
      </c>
      <c r="AB905" s="148" t="s">
        <v>83</v>
      </c>
      <c r="AC905" s="148" t="s">
        <v>83</v>
      </c>
      <c r="AD905" s="148" t="s">
        <v>83</v>
      </c>
      <c r="AE905">
        <v>0</v>
      </c>
      <c r="AF905" s="148" t="s">
        <v>83</v>
      </c>
      <c r="AG905">
        <v>0</v>
      </c>
      <c r="AH905" s="148" t="s">
        <v>83</v>
      </c>
      <c r="AI905" s="148" t="s">
        <v>83</v>
      </c>
      <c r="AJ905" s="148" t="s">
        <v>83</v>
      </c>
      <c r="AK905" s="148" t="s">
        <v>83</v>
      </c>
      <c r="AL905" s="148" t="s">
        <v>83</v>
      </c>
      <c r="AM905" s="148" t="s">
        <v>83</v>
      </c>
      <c r="AN905" s="148" t="s">
        <v>83</v>
      </c>
      <c r="AO905" s="148" t="s">
        <v>83</v>
      </c>
      <c r="AP905" s="148" t="s">
        <v>83</v>
      </c>
      <c r="AQ905" s="148" t="s">
        <v>83</v>
      </c>
      <c r="AR905" s="148" t="s">
        <v>83</v>
      </c>
      <c r="AS905">
        <v>0</v>
      </c>
      <c r="AT905" s="148" t="s">
        <v>83</v>
      </c>
      <c r="AU905" s="148" t="s">
        <v>83</v>
      </c>
      <c r="AV905">
        <v>0</v>
      </c>
      <c r="AW905">
        <v>0</v>
      </c>
      <c r="AX905" s="148" t="s">
        <v>83</v>
      </c>
    </row>
    <row r="906" spans="1:50" x14ac:dyDescent="0.15">
      <c r="A906">
        <v>1</v>
      </c>
      <c r="B906">
        <v>29</v>
      </c>
      <c r="C906">
        <v>1</v>
      </c>
      <c r="D906">
        <v>2</v>
      </c>
      <c r="E906">
        <v>0</v>
      </c>
      <c r="F906" s="148" t="s">
        <v>83</v>
      </c>
      <c r="G906" s="148" t="s">
        <v>83</v>
      </c>
      <c r="H906">
        <v>115</v>
      </c>
      <c r="I906">
        <v>0</v>
      </c>
      <c r="J906">
        <v>0</v>
      </c>
      <c r="K906">
        <v>0</v>
      </c>
      <c r="L906">
        <v>0</v>
      </c>
      <c r="M906" s="148" t="s">
        <v>83</v>
      </c>
      <c r="N906" s="148" t="s">
        <v>83</v>
      </c>
      <c r="O906" s="148" t="s">
        <v>83</v>
      </c>
      <c r="P906" s="148" t="s">
        <v>83</v>
      </c>
      <c r="Q906" s="148" t="s">
        <v>83</v>
      </c>
      <c r="R906" s="148" t="s">
        <v>526</v>
      </c>
      <c r="S906" s="148" t="s">
        <v>83</v>
      </c>
      <c r="T906">
        <v>0</v>
      </c>
      <c r="U906" s="148" t="s">
        <v>83</v>
      </c>
      <c r="V906" s="148" t="s">
        <v>83</v>
      </c>
      <c r="W906" s="148" t="s">
        <v>83</v>
      </c>
      <c r="X906">
        <v>2</v>
      </c>
      <c r="Y906">
        <v>2</v>
      </c>
      <c r="Z906" s="148" t="s">
        <v>83</v>
      </c>
      <c r="AA906" s="148" t="s">
        <v>83</v>
      </c>
      <c r="AB906" s="148" t="s">
        <v>83</v>
      </c>
      <c r="AC906" s="148" t="s">
        <v>83</v>
      </c>
      <c r="AD906" s="148" t="s">
        <v>83</v>
      </c>
      <c r="AE906">
        <v>0</v>
      </c>
      <c r="AF906" s="148" t="s">
        <v>83</v>
      </c>
      <c r="AG906">
        <v>0</v>
      </c>
      <c r="AH906" s="148" t="s">
        <v>83</v>
      </c>
      <c r="AI906" s="148" t="s">
        <v>83</v>
      </c>
      <c r="AJ906" s="148" t="s">
        <v>83</v>
      </c>
      <c r="AK906" s="148" t="s">
        <v>83</v>
      </c>
      <c r="AL906" s="148" t="s">
        <v>83</v>
      </c>
      <c r="AM906" s="148" t="s">
        <v>83</v>
      </c>
      <c r="AN906" s="148" t="s">
        <v>83</v>
      </c>
      <c r="AO906" s="148" t="s">
        <v>83</v>
      </c>
      <c r="AP906" s="148" t="s">
        <v>83</v>
      </c>
      <c r="AQ906" s="148" t="s">
        <v>83</v>
      </c>
      <c r="AR906" s="148" t="s">
        <v>83</v>
      </c>
      <c r="AS906">
        <v>0</v>
      </c>
      <c r="AT906" s="148" t="s">
        <v>83</v>
      </c>
      <c r="AU906" s="148" t="s">
        <v>83</v>
      </c>
      <c r="AV906">
        <v>0</v>
      </c>
      <c r="AW906">
        <v>0</v>
      </c>
      <c r="AX906" s="148" t="s">
        <v>83</v>
      </c>
    </row>
    <row r="907" spans="1:50" x14ac:dyDescent="0.15">
      <c r="A907">
        <v>1</v>
      </c>
      <c r="B907">
        <v>29</v>
      </c>
      <c r="C907">
        <v>1</v>
      </c>
      <c r="D907">
        <v>3</v>
      </c>
      <c r="E907">
        <v>0</v>
      </c>
      <c r="F907" s="148" t="s">
        <v>83</v>
      </c>
      <c r="G907" s="148" t="s">
        <v>83</v>
      </c>
      <c r="H907">
        <v>216</v>
      </c>
      <c r="I907">
        <v>0</v>
      </c>
      <c r="J907">
        <v>0</v>
      </c>
      <c r="K907">
        <v>0</v>
      </c>
      <c r="L907">
        <v>0</v>
      </c>
      <c r="M907" s="148" t="s">
        <v>83</v>
      </c>
      <c r="N907" s="148" t="s">
        <v>83</v>
      </c>
      <c r="O907" s="148" t="s">
        <v>83</v>
      </c>
      <c r="P907" s="148" t="s">
        <v>83</v>
      </c>
      <c r="Q907" s="148" t="s">
        <v>83</v>
      </c>
      <c r="R907" s="148" t="s">
        <v>1295</v>
      </c>
      <c r="S907" s="148" t="s">
        <v>83</v>
      </c>
      <c r="T907">
        <v>0</v>
      </c>
      <c r="U907" s="148" t="s">
        <v>83</v>
      </c>
      <c r="V907" s="148" t="s">
        <v>83</v>
      </c>
      <c r="W907" s="148" t="s">
        <v>83</v>
      </c>
      <c r="X907">
        <v>1</v>
      </c>
      <c r="Y907">
        <v>1</v>
      </c>
      <c r="Z907" s="148" t="s">
        <v>83</v>
      </c>
      <c r="AA907" s="148" t="s">
        <v>83</v>
      </c>
      <c r="AB907" s="148" t="s">
        <v>83</v>
      </c>
      <c r="AC907" s="148" t="s">
        <v>83</v>
      </c>
      <c r="AD907" s="148" t="s">
        <v>83</v>
      </c>
      <c r="AE907">
        <v>0</v>
      </c>
      <c r="AF907" s="148" t="s">
        <v>83</v>
      </c>
      <c r="AG907">
        <v>0</v>
      </c>
      <c r="AH907" s="148" t="s">
        <v>83</v>
      </c>
      <c r="AI907" s="148" t="s">
        <v>83</v>
      </c>
      <c r="AJ907" s="148" t="s">
        <v>83</v>
      </c>
      <c r="AK907" s="148" t="s">
        <v>83</v>
      </c>
      <c r="AL907" s="148" t="s">
        <v>83</v>
      </c>
      <c r="AM907" s="148" t="s">
        <v>83</v>
      </c>
      <c r="AN907" s="148" t="s">
        <v>83</v>
      </c>
      <c r="AO907" s="148" t="s">
        <v>83</v>
      </c>
      <c r="AP907" s="148" t="s">
        <v>83</v>
      </c>
      <c r="AQ907" s="148" t="s">
        <v>83</v>
      </c>
      <c r="AR907" s="148" t="s">
        <v>83</v>
      </c>
      <c r="AS907">
        <v>0</v>
      </c>
      <c r="AT907" s="148" t="s">
        <v>83</v>
      </c>
      <c r="AU907" s="148" t="s">
        <v>83</v>
      </c>
      <c r="AV907">
        <v>0</v>
      </c>
      <c r="AW907">
        <v>0</v>
      </c>
      <c r="AX907" s="148" t="s">
        <v>83</v>
      </c>
    </row>
    <row r="908" spans="1:50" x14ac:dyDescent="0.15">
      <c r="A908">
        <v>1</v>
      </c>
      <c r="B908">
        <v>29</v>
      </c>
      <c r="C908">
        <v>1</v>
      </c>
      <c r="D908">
        <v>4</v>
      </c>
      <c r="E908">
        <v>0</v>
      </c>
      <c r="F908" s="148" t="s">
        <v>83</v>
      </c>
      <c r="G908" s="148" t="s">
        <v>83</v>
      </c>
      <c r="H908">
        <v>309</v>
      </c>
      <c r="I908">
        <v>0</v>
      </c>
      <c r="J908">
        <v>0</v>
      </c>
      <c r="K908">
        <v>0</v>
      </c>
      <c r="L908">
        <v>0</v>
      </c>
      <c r="M908" s="148" t="s">
        <v>83</v>
      </c>
      <c r="N908" s="148" t="s">
        <v>83</v>
      </c>
      <c r="O908" s="148" t="s">
        <v>83</v>
      </c>
      <c r="P908" s="148" t="s">
        <v>83</v>
      </c>
      <c r="Q908" s="148" t="s">
        <v>83</v>
      </c>
      <c r="R908" s="148" t="s">
        <v>1296</v>
      </c>
      <c r="S908" s="148" t="s">
        <v>83</v>
      </c>
      <c r="T908">
        <v>0</v>
      </c>
      <c r="U908" s="148" t="s">
        <v>83</v>
      </c>
      <c r="V908" s="148" t="s">
        <v>83</v>
      </c>
      <c r="W908" s="148" t="s">
        <v>83</v>
      </c>
      <c r="X908">
        <v>6</v>
      </c>
      <c r="Y908">
        <v>6</v>
      </c>
      <c r="Z908" s="148" t="s">
        <v>83</v>
      </c>
      <c r="AA908" s="148" t="s">
        <v>83</v>
      </c>
      <c r="AB908" s="148" t="s">
        <v>83</v>
      </c>
      <c r="AC908" s="148" t="s">
        <v>83</v>
      </c>
      <c r="AD908" s="148" t="s">
        <v>83</v>
      </c>
      <c r="AE908">
        <v>0</v>
      </c>
      <c r="AF908" s="148" t="s">
        <v>83</v>
      </c>
      <c r="AG908">
        <v>0</v>
      </c>
      <c r="AH908" s="148" t="s">
        <v>83</v>
      </c>
      <c r="AI908" s="148" t="s">
        <v>83</v>
      </c>
      <c r="AJ908" s="148" t="s">
        <v>83</v>
      </c>
      <c r="AK908" s="148" t="s">
        <v>83</v>
      </c>
      <c r="AL908" s="148" t="s">
        <v>83</v>
      </c>
      <c r="AM908" s="148" t="s">
        <v>83</v>
      </c>
      <c r="AN908" s="148" t="s">
        <v>83</v>
      </c>
      <c r="AO908" s="148" t="s">
        <v>83</v>
      </c>
      <c r="AP908" s="148" t="s">
        <v>83</v>
      </c>
      <c r="AQ908" s="148" t="s">
        <v>83</v>
      </c>
      <c r="AR908" s="148" t="s">
        <v>83</v>
      </c>
      <c r="AS908">
        <v>0</v>
      </c>
      <c r="AT908" s="148" t="s">
        <v>83</v>
      </c>
      <c r="AU908" s="148" t="s">
        <v>83</v>
      </c>
      <c r="AV908">
        <v>0</v>
      </c>
      <c r="AW908">
        <v>0</v>
      </c>
      <c r="AX908" s="148" t="s">
        <v>83</v>
      </c>
    </row>
    <row r="909" spans="1:50" x14ac:dyDescent="0.15">
      <c r="A909">
        <v>1</v>
      </c>
      <c r="B909">
        <v>29</v>
      </c>
      <c r="C909">
        <v>1</v>
      </c>
      <c r="D909">
        <v>5</v>
      </c>
      <c r="E909">
        <v>0</v>
      </c>
      <c r="F909" s="148" t="s">
        <v>83</v>
      </c>
      <c r="G909" s="148" t="s">
        <v>83</v>
      </c>
      <c r="H909">
        <v>189</v>
      </c>
      <c r="I909">
        <v>0</v>
      </c>
      <c r="J909">
        <v>0</v>
      </c>
      <c r="K909">
        <v>0</v>
      </c>
      <c r="L909">
        <v>0</v>
      </c>
      <c r="M909" s="148" t="s">
        <v>83</v>
      </c>
      <c r="N909" s="148" t="s">
        <v>83</v>
      </c>
      <c r="O909" s="148" t="s">
        <v>83</v>
      </c>
      <c r="P909" s="148" t="s">
        <v>83</v>
      </c>
      <c r="Q909" s="148" t="s">
        <v>83</v>
      </c>
      <c r="R909" s="148" t="s">
        <v>525</v>
      </c>
      <c r="S909" s="148" t="s">
        <v>83</v>
      </c>
      <c r="T909">
        <v>0</v>
      </c>
      <c r="U909" s="148" t="s">
        <v>83</v>
      </c>
      <c r="V909" s="148" t="s">
        <v>83</v>
      </c>
      <c r="W909" s="148" t="s">
        <v>83</v>
      </c>
      <c r="X909">
        <v>1</v>
      </c>
      <c r="Y909">
        <v>1</v>
      </c>
      <c r="Z909" s="148" t="s">
        <v>83</v>
      </c>
      <c r="AA909" s="148" t="s">
        <v>83</v>
      </c>
      <c r="AB909" s="148" t="s">
        <v>83</v>
      </c>
      <c r="AC909" s="148" t="s">
        <v>83</v>
      </c>
      <c r="AD909" s="148" t="s">
        <v>83</v>
      </c>
      <c r="AE909">
        <v>0</v>
      </c>
      <c r="AF909" s="148" t="s">
        <v>83</v>
      </c>
      <c r="AG909">
        <v>0</v>
      </c>
      <c r="AH909" s="148" t="s">
        <v>83</v>
      </c>
      <c r="AI909" s="148" t="s">
        <v>83</v>
      </c>
      <c r="AJ909" s="148" t="s">
        <v>83</v>
      </c>
      <c r="AK909" s="148" t="s">
        <v>83</v>
      </c>
      <c r="AL909" s="148" t="s">
        <v>83</v>
      </c>
      <c r="AM909" s="148" t="s">
        <v>83</v>
      </c>
      <c r="AN909" s="148" t="s">
        <v>83</v>
      </c>
      <c r="AO909" s="148" t="s">
        <v>83</v>
      </c>
      <c r="AP909" s="148" t="s">
        <v>83</v>
      </c>
      <c r="AQ909" s="148" t="s">
        <v>83</v>
      </c>
      <c r="AR909" s="148" t="s">
        <v>83</v>
      </c>
      <c r="AS909">
        <v>0</v>
      </c>
      <c r="AT909" s="148" t="s">
        <v>83</v>
      </c>
      <c r="AU909" s="148" t="s">
        <v>83</v>
      </c>
      <c r="AV909">
        <v>0</v>
      </c>
      <c r="AW909">
        <v>0</v>
      </c>
      <c r="AX909" s="148" t="s">
        <v>83</v>
      </c>
    </row>
    <row r="910" spans="1:50" x14ac:dyDescent="0.15">
      <c r="A910">
        <v>1</v>
      </c>
      <c r="B910">
        <v>29</v>
      </c>
      <c r="C910">
        <v>1</v>
      </c>
      <c r="D910">
        <v>6</v>
      </c>
      <c r="E910">
        <v>0</v>
      </c>
      <c r="F910" s="148" t="s">
        <v>83</v>
      </c>
      <c r="G910" s="148" t="s">
        <v>83</v>
      </c>
      <c r="H910">
        <v>47</v>
      </c>
      <c r="I910">
        <v>0</v>
      </c>
      <c r="J910">
        <v>0</v>
      </c>
      <c r="K910">
        <v>0</v>
      </c>
      <c r="L910">
        <v>0</v>
      </c>
      <c r="M910" s="148" t="s">
        <v>83</v>
      </c>
      <c r="N910" s="148" t="s">
        <v>83</v>
      </c>
      <c r="O910" s="148" t="s">
        <v>83</v>
      </c>
      <c r="P910" s="148" t="s">
        <v>83</v>
      </c>
      <c r="Q910" s="148" t="s">
        <v>83</v>
      </c>
      <c r="R910" s="148" t="s">
        <v>1297</v>
      </c>
      <c r="S910" s="148" t="s">
        <v>83</v>
      </c>
      <c r="T910">
        <v>0</v>
      </c>
      <c r="U910" s="148" t="s">
        <v>83</v>
      </c>
      <c r="V910" s="148" t="s">
        <v>83</v>
      </c>
      <c r="W910" s="148" t="s">
        <v>83</v>
      </c>
      <c r="X910">
        <v>1</v>
      </c>
      <c r="Y910">
        <v>1</v>
      </c>
      <c r="Z910" s="148" t="s">
        <v>83</v>
      </c>
      <c r="AA910" s="148" t="s">
        <v>83</v>
      </c>
      <c r="AB910" s="148" t="s">
        <v>83</v>
      </c>
      <c r="AC910" s="148" t="s">
        <v>83</v>
      </c>
      <c r="AD910" s="148" t="s">
        <v>83</v>
      </c>
      <c r="AE910">
        <v>0</v>
      </c>
      <c r="AF910" s="148" t="s">
        <v>83</v>
      </c>
      <c r="AG910">
        <v>0</v>
      </c>
      <c r="AH910" s="148" t="s">
        <v>83</v>
      </c>
      <c r="AI910" s="148" t="s">
        <v>83</v>
      </c>
      <c r="AJ910" s="148" t="s">
        <v>83</v>
      </c>
      <c r="AK910" s="148" t="s">
        <v>83</v>
      </c>
      <c r="AL910" s="148" t="s">
        <v>83</v>
      </c>
      <c r="AM910" s="148" t="s">
        <v>83</v>
      </c>
      <c r="AN910" s="148" t="s">
        <v>83</v>
      </c>
      <c r="AO910" s="148" t="s">
        <v>83</v>
      </c>
      <c r="AP910" s="148" t="s">
        <v>83</v>
      </c>
      <c r="AQ910" s="148" t="s">
        <v>83</v>
      </c>
      <c r="AR910" s="148" t="s">
        <v>83</v>
      </c>
      <c r="AS910">
        <v>0</v>
      </c>
      <c r="AT910" s="148" t="s">
        <v>83</v>
      </c>
      <c r="AU910" s="148" t="s">
        <v>83</v>
      </c>
      <c r="AV910">
        <v>0</v>
      </c>
      <c r="AW910">
        <v>0</v>
      </c>
      <c r="AX910" s="148" t="s">
        <v>83</v>
      </c>
    </row>
    <row r="911" spans="1:50" x14ac:dyDescent="0.15">
      <c r="A911">
        <v>1</v>
      </c>
      <c r="B911">
        <v>29</v>
      </c>
      <c r="C911">
        <v>1</v>
      </c>
      <c r="D911">
        <v>7</v>
      </c>
      <c r="E911">
        <v>0</v>
      </c>
      <c r="F911" s="148" t="s">
        <v>83</v>
      </c>
      <c r="G911" s="148" t="s">
        <v>83</v>
      </c>
      <c r="H911">
        <v>219</v>
      </c>
      <c r="I911">
        <v>0</v>
      </c>
      <c r="J911">
        <v>0</v>
      </c>
      <c r="K911">
        <v>0</v>
      </c>
      <c r="L911">
        <v>0</v>
      </c>
      <c r="M911" s="148" t="s">
        <v>83</v>
      </c>
      <c r="N911" s="148" t="s">
        <v>83</v>
      </c>
      <c r="O911" s="148" t="s">
        <v>83</v>
      </c>
      <c r="P911" s="148" t="s">
        <v>83</v>
      </c>
      <c r="Q911" s="148" t="s">
        <v>83</v>
      </c>
      <c r="R911" s="148" t="s">
        <v>1298</v>
      </c>
      <c r="S911" s="148" t="s">
        <v>83</v>
      </c>
      <c r="T911">
        <v>0</v>
      </c>
      <c r="U911" s="148" t="s">
        <v>83</v>
      </c>
      <c r="V911" s="148" t="s">
        <v>83</v>
      </c>
      <c r="W911" s="148" t="s">
        <v>83</v>
      </c>
      <c r="X911">
        <v>1</v>
      </c>
      <c r="Y911">
        <v>1</v>
      </c>
      <c r="Z911" s="148" t="s">
        <v>83</v>
      </c>
      <c r="AA911" s="148" t="s">
        <v>83</v>
      </c>
      <c r="AB911" s="148" t="s">
        <v>83</v>
      </c>
      <c r="AC911" s="148" t="s">
        <v>83</v>
      </c>
      <c r="AD911" s="148" t="s">
        <v>83</v>
      </c>
      <c r="AE911">
        <v>0</v>
      </c>
      <c r="AF911" s="148" t="s">
        <v>83</v>
      </c>
      <c r="AG911">
        <v>0</v>
      </c>
      <c r="AH911" s="148" t="s">
        <v>83</v>
      </c>
      <c r="AI911" s="148" t="s">
        <v>83</v>
      </c>
      <c r="AJ911" s="148" t="s">
        <v>83</v>
      </c>
      <c r="AK911" s="148" t="s">
        <v>83</v>
      </c>
      <c r="AL911" s="148" t="s">
        <v>83</v>
      </c>
      <c r="AM911" s="148" t="s">
        <v>83</v>
      </c>
      <c r="AN911" s="148" t="s">
        <v>83</v>
      </c>
      <c r="AO911" s="148" t="s">
        <v>83</v>
      </c>
      <c r="AP911" s="148" t="s">
        <v>83</v>
      </c>
      <c r="AQ911" s="148" t="s">
        <v>83</v>
      </c>
      <c r="AR911" s="148" t="s">
        <v>83</v>
      </c>
      <c r="AS911">
        <v>0</v>
      </c>
      <c r="AT911" s="148" t="s">
        <v>83</v>
      </c>
      <c r="AU911" s="148" t="s">
        <v>83</v>
      </c>
      <c r="AV911">
        <v>0</v>
      </c>
      <c r="AW911">
        <v>0</v>
      </c>
      <c r="AX911" s="148" t="s">
        <v>83</v>
      </c>
    </row>
    <row r="912" spans="1:50" x14ac:dyDescent="0.15">
      <c r="A912">
        <v>1</v>
      </c>
      <c r="B912">
        <v>29</v>
      </c>
      <c r="C912">
        <v>2</v>
      </c>
      <c r="D912">
        <v>1</v>
      </c>
      <c r="E912">
        <v>0</v>
      </c>
      <c r="F912" s="148" t="s">
        <v>83</v>
      </c>
      <c r="G912" s="148" t="s">
        <v>83</v>
      </c>
      <c r="H912">
        <v>125</v>
      </c>
      <c r="I912">
        <v>0</v>
      </c>
      <c r="J912">
        <v>0</v>
      </c>
      <c r="K912">
        <v>0</v>
      </c>
      <c r="L912">
        <v>0</v>
      </c>
      <c r="M912" s="148" t="s">
        <v>83</v>
      </c>
      <c r="N912" s="148" t="s">
        <v>83</v>
      </c>
      <c r="O912" s="148" t="s">
        <v>83</v>
      </c>
      <c r="P912" s="148" t="s">
        <v>83</v>
      </c>
      <c r="Q912" s="148" t="s">
        <v>83</v>
      </c>
      <c r="R912" s="148" t="s">
        <v>1299</v>
      </c>
      <c r="S912" s="148" t="s">
        <v>83</v>
      </c>
      <c r="T912">
        <v>0</v>
      </c>
      <c r="U912" s="148" t="s">
        <v>83</v>
      </c>
      <c r="V912" s="148" t="s">
        <v>83</v>
      </c>
      <c r="W912" s="148" t="s">
        <v>83</v>
      </c>
      <c r="X912">
        <v>5</v>
      </c>
      <c r="Y912">
        <v>5</v>
      </c>
      <c r="Z912" s="148" t="s">
        <v>83</v>
      </c>
      <c r="AA912" s="148" t="s">
        <v>83</v>
      </c>
      <c r="AB912" s="148" t="s">
        <v>83</v>
      </c>
      <c r="AC912" s="148" t="s">
        <v>83</v>
      </c>
      <c r="AD912" s="148" t="s">
        <v>83</v>
      </c>
      <c r="AE912">
        <v>0</v>
      </c>
      <c r="AF912" s="148" t="s">
        <v>83</v>
      </c>
      <c r="AG912">
        <v>0</v>
      </c>
      <c r="AH912" s="148" t="s">
        <v>83</v>
      </c>
      <c r="AI912" s="148" t="s">
        <v>83</v>
      </c>
      <c r="AJ912" s="148" t="s">
        <v>83</v>
      </c>
      <c r="AK912" s="148" t="s">
        <v>83</v>
      </c>
      <c r="AL912" s="148" t="s">
        <v>83</v>
      </c>
      <c r="AM912" s="148" t="s">
        <v>83</v>
      </c>
      <c r="AN912" s="148" t="s">
        <v>83</v>
      </c>
      <c r="AO912" s="148" t="s">
        <v>83</v>
      </c>
      <c r="AP912" s="148" t="s">
        <v>83</v>
      </c>
      <c r="AQ912" s="148" t="s">
        <v>83</v>
      </c>
      <c r="AR912" s="148" t="s">
        <v>83</v>
      </c>
      <c r="AS912">
        <v>0</v>
      </c>
      <c r="AT912" s="148" t="s">
        <v>83</v>
      </c>
      <c r="AU912" s="148" t="s">
        <v>83</v>
      </c>
      <c r="AV912">
        <v>0</v>
      </c>
      <c r="AW912">
        <v>0</v>
      </c>
      <c r="AX912" s="148" t="s">
        <v>83</v>
      </c>
    </row>
    <row r="913" spans="1:50" x14ac:dyDescent="0.15">
      <c r="A913">
        <v>1</v>
      </c>
      <c r="B913">
        <v>29</v>
      </c>
      <c r="C913">
        <v>2</v>
      </c>
      <c r="D913">
        <v>2</v>
      </c>
      <c r="E913">
        <v>0</v>
      </c>
      <c r="F913" s="148" t="s">
        <v>83</v>
      </c>
      <c r="G913" s="148" t="s">
        <v>83</v>
      </c>
      <c r="H913">
        <v>252</v>
      </c>
      <c r="I913">
        <v>0</v>
      </c>
      <c r="J913">
        <v>0</v>
      </c>
      <c r="K913">
        <v>0</v>
      </c>
      <c r="L913">
        <v>0</v>
      </c>
      <c r="M913" s="148" t="s">
        <v>83</v>
      </c>
      <c r="N913" s="148" t="s">
        <v>83</v>
      </c>
      <c r="O913" s="148" t="s">
        <v>83</v>
      </c>
      <c r="P913" s="148" t="s">
        <v>83</v>
      </c>
      <c r="Q913" s="148" t="s">
        <v>83</v>
      </c>
      <c r="R913" s="148" t="s">
        <v>1300</v>
      </c>
      <c r="S913" s="148" t="s">
        <v>83</v>
      </c>
      <c r="T913">
        <v>0</v>
      </c>
      <c r="U913" s="148" t="s">
        <v>83</v>
      </c>
      <c r="V913" s="148" t="s">
        <v>83</v>
      </c>
      <c r="W913" s="148" t="s">
        <v>83</v>
      </c>
      <c r="X913">
        <v>6</v>
      </c>
      <c r="Y913">
        <v>6</v>
      </c>
      <c r="Z913" s="148" t="s">
        <v>83</v>
      </c>
      <c r="AA913" s="148" t="s">
        <v>83</v>
      </c>
      <c r="AB913" s="148" t="s">
        <v>83</v>
      </c>
      <c r="AC913" s="148" t="s">
        <v>83</v>
      </c>
      <c r="AD913" s="148" t="s">
        <v>83</v>
      </c>
      <c r="AE913">
        <v>0</v>
      </c>
      <c r="AF913" s="148" t="s">
        <v>83</v>
      </c>
      <c r="AG913">
        <v>0</v>
      </c>
      <c r="AH913" s="148" t="s">
        <v>83</v>
      </c>
      <c r="AI913" s="148" t="s">
        <v>83</v>
      </c>
      <c r="AJ913" s="148" t="s">
        <v>83</v>
      </c>
      <c r="AK913" s="148" t="s">
        <v>83</v>
      </c>
      <c r="AL913" s="148" t="s">
        <v>83</v>
      </c>
      <c r="AM913" s="148" t="s">
        <v>83</v>
      </c>
      <c r="AN913" s="148" t="s">
        <v>83</v>
      </c>
      <c r="AO913" s="148" t="s">
        <v>83</v>
      </c>
      <c r="AP913" s="148" t="s">
        <v>83</v>
      </c>
      <c r="AQ913" s="148" t="s">
        <v>83</v>
      </c>
      <c r="AR913" s="148" t="s">
        <v>83</v>
      </c>
      <c r="AS913">
        <v>0</v>
      </c>
      <c r="AT913" s="148" t="s">
        <v>83</v>
      </c>
      <c r="AU913" s="148" t="s">
        <v>83</v>
      </c>
      <c r="AV913">
        <v>0</v>
      </c>
      <c r="AW913">
        <v>0</v>
      </c>
      <c r="AX913" s="148" t="s">
        <v>83</v>
      </c>
    </row>
    <row r="914" spans="1:50" x14ac:dyDescent="0.15">
      <c r="A914">
        <v>1</v>
      </c>
      <c r="B914">
        <v>29</v>
      </c>
      <c r="C914">
        <v>2</v>
      </c>
      <c r="D914">
        <v>3</v>
      </c>
      <c r="E914">
        <v>0</v>
      </c>
      <c r="F914" s="148" t="s">
        <v>83</v>
      </c>
      <c r="G914" s="148" t="s">
        <v>83</v>
      </c>
      <c r="H914">
        <v>265</v>
      </c>
      <c r="I914">
        <v>0</v>
      </c>
      <c r="J914">
        <v>0</v>
      </c>
      <c r="K914">
        <v>0</v>
      </c>
      <c r="L914">
        <v>0</v>
      </c>
      <c r="M914" s="148" t="s">
        <v>83</v>
      </c>
      <c r="N914" s="148" t="s">
        <v>83</v>
      </c>
      <c r="O914" s="148" t="s">
        <v>83</v>
      </c>
      <c r="P914" s="148" t="s">
        <v>83</v>
      </c>
      <c r="Q914" s="148" t="s">
        <v>83</v>
      </c>
      <c r="R914" s="148" t="s">
        <v>533</v>
      </c>
      <c r="S914" s="148" t="s">
        <v>83</v>
      </c>
      <c r="T914">
        <v>0</v>
      </c>
      <c r="U914" s="148" t="s">
        <v>83</v>
      </c>
      <c r="V914" s="148" t="s">
        <v>83</v>
      </c>
      <c r="W914" s="148" t="s">
        <v>83</v>
      </c>
      <c r="X914">
        <v>4</v>
      </c>
      <c r="Y914">
        <v>4</v>
      </c>
      <c r="Z914" s="148" t="s">
        <v>83</v>
      </c>
      <c r="AA914" s="148" t="s">
        <v>83</v>
      </c>
      <c r="AB914" s="148" t="s">
        <v>83</v>
      </c>
      <c r="AC914" s="148" t="s">
        <v>83</v>
      </c>
      <c r="AD914" s="148" t="s">
        <v>83</v>
      </c>
      <c r="AE914">
        <v>0</v>
      </c>
      <c r="AF914" s="148" t="s">
        <v>83</v>
      </c>
      <c r="AG914">
        <v>0</v>
      </c>
      <c r="AH914" s="148" t="s">
        <v>83</v>
      </c>
      <c r="AI914" s="148" t="s">
        <v>83</v>
      </c>
      <c r="AJ914" s="148" t="s">
        <v>83</v>
      </c>
      <c r="AK914" s="148" t="s">
        <v>83</v>
      </c>
      <c r="AL914" s="148" t="s">
        <v>83</v>
      </c>
      <c r="AM914" s="148" t="s">
        <v>83</v>
      </c>
      <c r="AN914" s="148" t="s">
        <v>83</v>
      </c>
      <c r="AO914" s="148" t="s">
        <v>83</v>
      </c>
      <c r="AP914" s="148" t="s">
        <v>83</v>
      </c>
      <c r="AQ914" s="148" t="s">
        <v>83</v>
      </c>
      <c r="AR914" s="148" t="s">
        <v>83</v>
      </c>
      <c r="AS914">
        <v>0</v>
      </c>
      <c r="AT914" s="148" t="s">
        <v>83</v>
      </c>
      <c r="AU914" s="148" t="s">
        <v>83</v>
      </c>
      <c r="AV914">
        <v>0</v>
      </c>
      <c r="AW914">
        <v>0</v>
      </c>
      <c r="AX914" s="148" t="s">
        <v>83</v>
      </c>
    </row>
    <row r="915" spans="1:50" x14ac:dyDescent="0.15">
      <c r="A915">
        <v>1</v>
      </c>
      <c r="B915">
        <v>29</v>
      </c>
      <c r="C915">
        <v>2</v>
      </c>
      <c r="D915">
        <v>4</v>
      </c>
      <c r="E915">
        <v>0</v>
      </c>
      <c r="F915" s="148" t="s">
        <v>83</v>
      </c>
      <c r="G915" s="148" t="s">
        <v>83</v>
      </c>
      <c r="H915">
        <v>361</v>
      </c>
      <c r="I915">
        <v>0</v>
      </c>
      <c r="J915">
        <v>0</v>
      </c>
      <c r="K915">
        <v>0</v>
      </c>
      <c r="L915">
        <v>0</v>
      </c>
      <c r="M915" s="148" t="s">
        <v>83</v>
      </c>
      <c r="N915" s="148" t="s">
        <v>83</v>
      </c>
      <c r="O915" s="148" t="s">
        <v>83</v>
      </c>
      <c r="P915" s="148" t="s">
        <v>83</v>
      </c>
      <c r="Q915" s="148" t="s">
        <v>83</v>
      </c>
      <c r="R915" s="148" t="s">
        <v>1301</v>
      </c>
      <c r="S915" s="148" t="s">
        <v>83</v>
      </c>
      <c r="T915">
        <v>0</v>
      </c>
      <c r="U915" s="148" t="s">
        <v>83</v>
      </c>
      <c r="V915" s="148" t="s">
        <v>83</v>
      </c>
      <c r="W915" s="148" t="s">
        <v>83</v>
      </c>
      <c r="X915">
        <v>4</v>
      </c>
      <c r="Y915">
        <v>4</v>
      </c>
      <c r="Z915" s="148" t="s">
        <v>83</v>
      </c>
      <c r="AA915" s="148" t="s">
        <v>83</v>
      </c>
      <c r="AB915" s="148" t="s">
        <v>83</v>
      </c>
      <c r="AC915" s="148" t="s">
        <v>83</v>
      </c>
      <c r="AD915" s="148" t="s">
        <v>83</v>
      </c>
      <c r="AE915">
        <v>0</v>
      </c>
      <c r="AF915" s="148" t="s">
        <v>83</v>
      </c>
      <c r="AG915">
        <v>0</v>
      </c>
      <c r="AH915" s="148" t="s">
        <v>83</v>
      </c>
      <c r="AI915" s="148" t="s">
        <v>83</v>
      </c>
      <c r="AJ915" s="148" t="s">
        <v>83</v>
      </c>
      <c r="AK915" s="148" t="s">
        <v>83</v>
      </c>
      <c r="AL915" s="148" t="s">
        <v>83</v>
      </c>
      <c r="AM915" s="148" t="s">
        <v>83</v>
      </c>
      <c r="AN915" s="148" t="s">
        <v>83</v>
      </c>
      <c r="AO915" s="148" t="s">
        <v>83</v>
      </c>
      <c r="AP915" s="148" t="s">
        <v>83</v>
      </c>
      <c r="AQ915" s="148" t="s">
        <v>83</v>
      </c>
      <c r="AR915" s="148" t="s">
        <v>83</v>
      </c>
      <c r="AS915">
        <v>0</v>
      </c>
      <c r="AT915" s="148" t="s">
        <v>83</v>
      </c>
      <c r="AU915" s="148" t="s">
        <v>83</v>
      </c>
      <c r="AV915">
        <v>0</v>
      </c>
      <c r="AW915">
        <v>0</v>
      </c>
      <c r="AX915" s="148" t="s">
        <v>83</v>
      </c>
    </row>
    <row r="916" spans="1:50" x14ac:dyDescent="0.15">
      <c r="A916">
        <v>1</v>
      </c>
      <c r="B916">
        <v>29</v>
      </c>
      <c r="C916">
        <v>2</v>
      </c>
      <c r="D916">
        <v>5</v>
      </c>
      <c r="E916">
        <v>0</v>
      </c>
      <c r="F916" s="148" t="s">
        <v>83</v>
      </c>
      <c r="G916" s="148" t="s">
        <v>83</v>
      </c>
      <c r="H916">
        <v>263</v>
      </c>
      <c r="I916">
        <v>0</v>
      </c>
      <c r="J916">
        <v>0</v>
      </c>
      <c r="K916">
        <v>0</v>
      </c>
      <c r="L916">
        <v>0</v>
      </c>
      <c r="M916" s="148" t="s">
        <v>83</v>
      </c>
      <c r="N916" s="148" t="s">
        <v>83</v>
      </c>
      <c r="O916" s="148" t="s">
        <v>83</v>
      </c>
      <c r="P916" s="148" t="s">
        <v>83</v>
      </c>
      <c r="Q916" s="148" t="s">
        <v>83</v>
      </c>
      <c r="R916" s="148" t="s">
        <v>1302</v>
      </c>
      <c r="S916" s="148" t="s">
        <v>83</v>
      </c>
      <c r="T916">
        <v>0</v>
      </c>
      <c r="U916" s="148" t="s">
        <v>83</v>
      </c>
      <c r="V916" s="148" t="s">
        <v>83</v>
      </c>
      <c r="W916" s="148" t="s">
        <v>83</v>
      </c>
      <c r="X916">
        <v>5</v>
      </c>
      <c r="Y916">
        <v>5</v>
      </c>
      <c r="Z916" s="148" t="s">
        <v>83</v>
      </c>
      <c r="AA916" s="148" t="s">
        <v>83</v>
      </c>
      <c r="AB916" s="148" t="s">
        <v>83</v>
      </c>
      <c r="AC916" s="148" t="s">
        <v>83</v>
      </c>
      <c r="AD916" s="148" t="s">
        <v>83</v>
      </c>
      <c r="AE916">
        <v>0</v>
      </c>
      <c r="AF916" s="148" t="s">
        <v>83</v>
      </c>
      <c r="AG916">
        <v>0</v>
      </c>
      <c r="AH916" s="148" t="s">
        <v>83</v>
      </c>
      <c r="AI916" s="148" t="s">
        <v>83</v>
      </c>
      <c r="AJ916" s="148" t="s">
        <v>83</v>
      </c>
      <c r="AK916" s="148" t="s">
        <v>83</v>
      </c>
      <c r="AL916" s="148" t="s">
        <v>83</v>
      </c>
      <c r="AM916" s="148" t="s">
        <v>83</v>
      </c>
      <c r="AN916" s="148" t="s">
        <v>83</v>
      </c>
      <c r="AO916" s="148" t="s">
        <v>83</v>
      </c>
      <c r="AP916" s="148" t="s">
        <v>83</v>
      </c>
      <c r="AQ916" s="148" t="s">
        <v>83</v>
      </c>
      <c r="AR916" s="148" t="s">
        <v>83</v>
      </c>
      <c r="AS916">
        <v>0</v>
      </c>
      <c r="AT916" s="148" t="s">
        <v>83</v>
      </c>
      <c r="AU916" s="148" t="s">
        <v>83</v>
      </c>
      <c r="AV916">
        <v>0</v>
      </c>
      <c r="AW916">
        <v>0</v>
      </c>
      <c r="AX916" s="148" t="s">
        <v>83</v>
      </c>
    </row>
    <row r="917" spans="1:50" x14ac:dyDescent="0.15">
      <c r="A917">
        <v>1</v>
      </c>
      <c r="B917">
        <v>29</v>
      </c>
      <c r="C917">
        <v>2</v>
      </c>
      <c r="D917">
        <v>6</v>
      </c>
      <c r="E917">
        <v>0</v>
      </c>
      <c r="F917" s="148" t="s">
        <v>83</v>
      </c>
      <c r="G917" s="148" t="s">
        <v>83</v>
      </c>
      <c r="H917">
        <v>360</v>
      </c>
      <c r="I917">
        <v>0</v>
      </c>
      <c r="J917">
        <v>0</v>
      </c>
      <c r="K917">
        <v>0</v>
      </c>
      <c r="L917">
        <v>0</v>
      </c>
      <c r="M917" s="148" t="s">
        <v>83</v>
      </c>
      <c r="N917" s="148" t="s">
        <v>83</v>
      </c>
      <c r="O917" s="148" t="s">
        <v>83</v>
      </c>
      <c r="P917" s="148" t="s">
        <v>83</v>
      </c>
      <c r="Q917" s="148" t="s">
        <v>83</v>
      </c>
      <c r="R917" s="148" t="s">
        <v>1303</v>
      </c>
      <c r="S917" s="148" t="s">
        <v>83</v>
      </c>
      <c r="T917">
        <v>0</v>
      </c>
      <c r="U917" s="148" t="s">
        <v>83</v>
      </c>
      <c r="V917" s="148" t="s">
        <v>83</v>
      </c>
      <c r="W917" s="148" t="s">
        <v>83</v>
      </c>
      <c r="X917">
        <v>4</v>
      </c>
      <c r="Y917">
        <v>4</v>
      </c>
      <c r="Z917" s="148" t="s">
        <v>83</v>
      </c>
      <c r="AA917" s="148" t="s">
        <v>83</v>
      </c>
      <c r="AB917" s="148" t="s">
        <v>83</v>
      </c>
      <c r="AC917" s="148" t="s">
        <v>83</v>
      </c>
      <c r="AD917" s="148" t="s">
        <v>83</v>
      </c>
      <c r="AE917">
        <v>0</v>
      </c>
      <c r="AF917" s="148" t="s">
        <v>83</v>
      </c>
      <c r="AG917">
        <v>0</v>
      </c>
      <c r="AH917" s="148" t="s">
        <v>83</v>
      </c>
      <c r="AI917" s="148" t="s">
        <v>83</v>
      </c>
      <c r="AJ917" s="148" t="s">
        <v>83</v>
      </c>
      <c r="AK917" s="148" t="s">
        <v>83</v>
      </c>
      <c r="AL917" s="148" t="s">
        <v>83</v>
      </c>
      <c r="AM917" s="148" t="s">
        <v>83</v>
      </c>
      <c r="AN917" s="148" t="s">
        <v>83</v>
      </c>
      <c r="AO917" s="148" t="s">
        <v>83</v>
      </c>
      <c r="AP917" s="148" t="s">
        <v>83</v>
      </c>
      <c r="AQ917" s="148" t="s">
        <v>83</v>
      </c>
      <c r="AR917" s="148" t="s">
        <v>83</v>
      </c>
      <c r="AS917">
        <v>0</v>
      </c>
      <c r="AT917" s="148" t="s">
        <v>83</v>
      </c>
      <c r="AU917" s="148" t="s">
        <v>83</v>
      </c>
      <c r="AV917">
        <v>0</v>
      </c>
      <c r="AW917">
        <v>0</v>
      </c>
      <c r="AX917" s="148" t="s">
        <v>83</v>
      </c>
    </row>
    <row r="918" spans="1:50" x14ac:dyDescent="0.15">
      <c r="A918">
        <v>1</v>
      </c>
      <c r="B918">
        <v>29</v>
      </c>
      <c r="C918">
        <v>2</v>
      </c>
      <c r="D918">
        <v>7</v>
      </c>
      <c r="E918">
        <v>0</v>
      </c>
      <c r="F918" s="148" t="s">
        <v>83</v>
      </c>
      <c r="G918" s="148" t="s">
        <v>83</v>
      </c>
      <c r="H918">
        <v>298</v>
      </c>
      <c r="I918">
        <v>0</v>
      </c>
      <c r="J918">
        <v>0</v>
      </c>
      <c r="K918">
        <v>0</v>
      </c>
      <c r="L918">
        <v>0</v>
      </c>
      <c r="M918" s="148" t="s">
        <v>83</v>
      </c>
      <c r="N918" s="148" t="s">
        <v>83</v>
      </c>
      <c r="O918" s="148" t="s">
        <v>83</v>
      </c>
      <c r="P918" s="148" t="s">
        <v>83</v>
      </c>
      <c r="Q918" s="148" t="s">
        <v>83</v>
      </c>
      <c r="R918" s="148" t="s">
        <v>1304</v>
      </c>
      <c r="S918" s="148" t="s">
        <v>83</v>
      </c>
      <c r="T918">
        <v>0</v>
      </c>
      <c r="U918" s="148" t="s">
        <v>83</v>
      </c>
      <c r="V918" s="148" t="s">
        <v>83</v>
      </c>
      <c r="W918" s="148" t="s">
        <v>83</v>
      </c>
      <c r="X918">
        <v>3</v>
      </c>
      <c r="Y918">
        <v>3</v>
      </c>
      <c r="Z918" s="148" t="s">
        <v>83</v>
      </c>
      <c r="AA918" s="148" t="s">
        <v>83</v>
      </c>
      <c r="AB918" s="148" t="s">
        <v>83</v>
      </c>
      <c r="AC918" s="148" t="s">
        <v>83</v>
      </c>
      <c r="AD918" s="148" t="s">
        <v>83</v>
      </c>
      <c r="AE918">
        <v>0</v>
      </c>
      <c r="AF918" s="148" t="s">
        <v>83</v>
      </c>
      <c r="AG918">
        <v>0</v>
      </c>
      <c r="AH918" s="148" t="s">
        <v>83</v>
      </c>
      <c r="AI918" s="148" t="s">
        <v>83</v>
      </c>
      <c r="AJ918" s="148" t="s">
        <v>83</v>
      </c>
      <c r="AK918" s="148" t="s">
        <v>83</v>
      </c>
      <c r="AL918" s="148" t="s">
        <v>83</v>
      </c>
      <c r="AM918" s="148" t="s">
        <v>83</v>
      </c>
      <c r="AN918" s="148" t="s">
        <v>83</v>
      </c>
      <c r="AO918" s="148" t="s">
        <v>83</v>
      </c>
      <c r="AP918" s="148" t="s">
        <v>83</v>
      </c>
      <c r="AQ918" s="148" t="s">
        <v>83</v>
      </c>
      <c r="AR918" s="148" t="s">
        <v>83</v>
      </c>
      <c r="AS918">
        <v>0</v>
      </c>
      <c r="AT918" s="148" t="s">
        <v>83</v>
      </c>
      <c r="AU918" s="148" t="s">
        <v>83</v>
      </c>
      <c r="AV918">
        <v>0</v>
      </c>
      <c r="AW918">
        <v>0</v>
      </c>
      <c r="AX918" s="148" t="s">
        <v>83</v>
      </c>
    </row>
    <row r="919" spans="1:50" x14ac:dyDescent="0.15">
      <c r="A919">
        <v>1</v>
      </c>
      <c r="B919">
        <v>29</v>
      </c>
      <c r="C919">
        <v>3</v>
      </c>
      <c r="D919">
        <v>1</v>
      </c>
      <c r="E919">
        <v>0</v>
      </c>
      <c r="F919" s="148" t="s">
        <v>83</v>
      </c>
      <c r="G919" s="148" t="s">
        <v>83</v>
      </c>
      <c r="H919">
        <v>253</v>
      </c>
      <c r="I919">
        <v>0</v>
      </c>
      <c r="J919">
        <v>0</v>
      </c>
      <c r="K919">
        <v>0</v>
      </c>
      <c r="L919">
        <v>0</v>
      </c>
      <c r="M919" s="148" t="s">
        <v>83</v>
      </c>
      <c r="N919" s="148" t="s">
        <v>83</v>
      </c>
      <c r="O919" s="148" t="s">
        <v>83</v>
      </c>
      <c r="P919" s="148" t="s">
        <v>83</v>
      </c>
      <c r="Q919" s="148" t="s">
        <v>83</v>
      </c>
      <c r="R919" s="148" t="s">
        <v>1123</v>
      </c>
      <c r="S919" s="148" t="s">
        <v>83</v>
      </c>
      <c r="T919">
        <v>0</v>
      </c>
      <c r="U919" s="148" t="s">
        <v>83</v>
      </c>
      <c r="V919" s="148" t="s">
        <v>83</v>
      </c>
      <c r="W919" s="148" t="s">
        <v>83</v>
      </c>
      <c r="X919">
        <v>5</v>
      </c>
      <c r="Y919">
        <v>5</v>
      </c>
      <c r="Z919" s="148" t="s">
        <v>83</v>
      </c>
      <c r="AA919" s="148" t="s">
        <v>83</v>
      </c>
      <c r="AB919" s="148" t="s">
        <v>83</v>
      </c>
      <c r="AC919" s="148" t="s">
        <v>83</v>
      </c>
      <c r="AD919" s="148" t="s">
        <v>83</v>
      </c>
      <c r="AE919">
        <v>0</v>
      </c>
      <c r="AF919" s="148" t="s">
        <v>83</v>
      </c>
      <c r="AG919">
        <v>0</v>
      </c>
      <c r="AH919" s="148" t="s">
        <v>83</v>
      </c>
      <c r="AI919" s="148" t="s">
        <v>83</v>
      </c>
      <c r="AJ919" s="148" t="s">
        <v>83</v>
      </c>
      <c r="AK919" s="148" t="s">
        <v>83</v>
      </c>
      <c r="AL919" s="148" t="s">
        <v>83</v>
      </c>
      <c r="AM919" s="148" t="s">
        <v>83</v>
      </c>
      <c r="AN919" s="148" t="s">
        <v>83</v>
      </c>
      <c r="AO919" s="148" t="s">
        <v>83</v>
      </c>
      <c r="AP919" s="148" t="s">
        <v>83</v>
      </c>
      <c r="AQ919" s="148" t="s">
        <v>83</v>
      </c>
      <c r="AR919" s="148" t="s">
        <v>83</v>
      </c>
      <c r="AS919">
        <v>0</v>
      </c>
      <c r="AT919" s="148" t="s">
        <v>83</v>
      </c>
      <c r="AU919" s="148" t="s">
        <v>83</v>
      </c>
      <c r="AV919">
        <v>0</v>
      </c>
      <c r="AW919">
        <v>0</v>
      </c>
      <c r="AX919" s="148" t="s">
        <v>83</v>
      </c>
    </row>
    <row r="920" spans="1:50" x14ac:dyDescent="0.15">
      <c r="A920">
        <v>1</v>
      </c>
      <c r="B920">
        <v>29</v>
      </c>
      <c r="C920">
        <v>3</v>
      </c>
      <c r="D920">
        <v>2</v>
      </c>
      <c r="E920">
        <v>0</v>
      </c>
      <c r="F920" s="148" t="s">
        <v>83</v>
      </c>
      <c r="G920" s="148" t="s">
        <v>83</v>
      </c>
      <c r="H920">
        <v>106</v>
      </c>
      <c r="I920">
        <v>0</v>
      </c>
      <c r="J920">
        <v>0</v>
      </c>
      <c r="K920">
        <v>0</v>
      </c>
      <c r="L920">
        <v>0</v>
      </c>
      <c r="M920" s="148" t="s">
        <v>83</v>
      </c>
      <c r="N920" s="148" t="s">
        <v>83</v>
      </c>
      <c r="O920" s="148" t="s">
        <v>83</v>
      </c>
      <c r="P920" s="148" t="s">
        <v>83</v>
      </c>
      <c r="Q920" s="148" t="s">
        <v>83</v>
      </c>
      <c r="R920" s="148" t="s">
        <v>1305</v>
      </c>
      <c r="S920" s="148" t="s">
        <v>83</v>
      </c>
      <c r="T920">
        <v>0</v>
      </c>
      <c r="U920" s="148" t="s">
        <v>83</v>
      </c>
      <c r="V920" s="148" t="s">
        <v>83</v>
      </c>
      <c r="W920" s="148" t="s">
        <v>83</v>
      </c>
      <c r="X920">
        <v>4</v>
      </c>
      <c r="Y920">
        <v>4</v>
      </c>
      <c r="Z920" s="148" t="s">
        <v>83</v>
      </c>
      <c r="AA920" s="148" t="s">
        <v>83</v>
      </c>
      <c r="AB920" s="148" t="s">
        <v>83</v>
      </c>
      <c r="AC920" s="148" t="s">
        <v>83</v>
      </c>
      <c r="AD920" s="148" t="s">
        <v>83</v>
      </c>
      <c r="AE920">
        <v>0</v>
      </c>
      <c r="AF920" s="148" t="s">
        <v>83</v>
      </c>
      <c r="AG920">
        <v>0</v>
      </c>
      <c r="AH920" s="148" t="s">
        <v>83</v>
      </c>
      <c r="AI920" s="148" t="s">
        <v>83</v>
      </c>
      <c r="AJ920" s="148" t="s">
        <v>83</v>
      </c>
      <c r="AK920" s="148" t="s">
        <v>83</v>
      </c>
      <c r="AL920" s="148" t="s">
        <v>83</v>
      </c>
      <c r="AM920" s="148" t="s">
        <v>83</v>
      </c>
      <c r="AN920" s="148" t="s">
        <v>83</v>
      </c>
      <c r="AO920" s="148" t="s">
        <v>83</v>
      </c>
      <c r="AP920" s="148" t="s">
        <v>83</v>
      </c>
      <c r="AQ920" s="148" t="s">
        <v>83</v>
      </c>
      <c r="AR920" s="148" t="s">
        <v>83</v>
      </c>
      <c r="AS920">
        <v>0</v>
      </c>
      <c r="AT920" s="148" t="s">
        <v>83</v>
      </c>
      <c r="AU920" s="148" t="s">
        <v>83</v>
      </c>
      <c r="AV920">
        <v>0</v>
      </c>
      <c r="AW920">
        <v>0</v>
      </c>
      <c r="AX920" s="148" t="s">
        <v>83</v>
      </c>
    </row>
    <row r="921" spans="1:50" x14ac:dyDescent="0.15">
      <c r="A921">
        <v>1</v>
      </c>
      <c r="B921">
        <v>29</v>
      </c>
      <c r="C921">
        <v>3</v>
      </c>
      <c r="D921">
        <v>3</v>
      </c>
      <c r="E921">
        <v>0</v>
      </c>
      <c r="F921" s="148" t="s">
        <v>83</v>
      </c>
      <c r="G921" s="148" t="s">
        <v>83</v>
      </c>
      <c r="H921">
        <v>343</v>
      </c>
      <c r="I921">
        <v>0</v>
      </c>
      <c r="J921">
        <v>0</v>
      </c>
      <c r="K921">
        <v>0</v>
      </c>
      <c r="L921">
        <v>0</v>
      </c>
      <c r="M921" s="148" t="s">
        <v>83</v>
      </c>
      <c r="N921" s="148" t="s">
        <v>83</v>
      </c>
      <c r="O921" s="148" t="s">
        <v>83</v>
      </c>
      <c r="P921" s="148" t="s">
        <v>83</v>
      </c>
      <c r="Q921" s="148" t="s">
        <v>83</v>
      </c>
      <c r="R921" s="148" t="s">
        <v>1306</v>
      </c>
      <c r="S921" s="148" t="s">
        <v>83</v>
      </c>
      <c r="T921">
        <v>0</v>
      </c>
      <c r="U921" s="148" t="s">
        <v>83</v>
      </c>
      <c r="V921" s="148" t="s">
        <v>83</v>
      </c>
      <c r="W921" s="148" t="s">
        <v>83</v>
      </c>
      <c r="X921">
        <v>4</v>
      </c>
      <c r="Y921">
        <v>4</v>
      </c>
      <c r="Z921" s="148" t="s">
        <v>83</v>
      </c>
      <c r="AA921" s="148" t="s">
        <v>83</v>
      </c>
      <c r="AB921" s="148" t="s">
        <v>83</v>
      </c>
      <c r="AC921" s="148" t="s">
        <v>83</v>
      </c>
      <c r="AD921" s="148" t="s">
        <v>83</v>
      </c>
      <c r="AE921">
        <v>0</v>
      </c>
      <c r="AF921" s="148" t="s">
        <v>83</v>
      </c>
      <c r="AG921">
        <v>0</v>
      </c>
      <c r="AH921" s="148" t="s">
        <v>83</v>
      </c>
      <c r="AI921" s="148" t="s">
        <v>83</v>
      </c>
      <c r="AJ921" s="148" t="s">
        <v>83</v>
      </c>
      <c r="AK921" s="148" t="s">
        <v>83</v>
      </c>
      <c r="AL921" s="148" t="s">
        <v>83</v>
      </c>
      <c r="AM921" s="148" t="s">
        <v>83</v>
      </c>
      <c r="AN921" s="148" t="s">
        <v>83</v>
      </c>
      <c r="AO921" s="148" t="s">
        <v>83</v>
      </c>
      <c r="AP921" s="148" t="s">
        <v>83</v>
      </c>
      <c r="AQ921" s="148" t="s">
        <v>83</v>
      </c>
      <c r="AR921" s="148" t="s">
        <v>83</v>
      </c>
      <c r="AS921">
        <v>0</v>
      </c>
      <c r="AT921" s="148" t="s">
        <v>83</v>
      </c>
      <c r="AU921" s="148" t="s">
        <v>83</v>
      </c>
      <c r="AV921">
        <v>0</v>
      </c>
      <c r="AW921">
        <v>0</v>
      </c>
      <c r="AX921" s="148" t="s">
        <v>83</v>
      </c>
    </row>
    <row r="922" spans="1:50" x14ac:dyDescent="0.15">
      <c r="A922">
        <v>1</v>
      </c>
      <c r="B922">
        <v>29</v>
      </c>
      <c r="C922">
        <v>3</v>
      </c>
      <c r="D922">
        <v>4</v>
      </c>
      <c r="E922">
        <v>0</v>
      </c>
      <c r="F922" s="148" t="s">
        <v>83</v>
      </c>
      <c r="G922" s="148" t="s">
        <v>83</v>
      </c>
      <c r="H922">
        <v>14</v>
      </c>
      <c r="I922">
        <v>0</v>
      </c>
      <c r="J922">
        <v>0</v>
      </c>
      <c r="K922">
        <v>0</v>
      </c>
      <c r="L922">
        <v>0</v>
      </c>
      <c r="M922" s="148" t="s">
        <v>83</v>
      </c>
      <c r="N922" s="148" t="s">
        <v>83</v>
      </c>
      <c r="O922" s="148" t="s">
        <v>83</v>
      </c>
      <c r="P922" s="148" t="s">
        <v>83</v>
      </c>
      <c r="Q922" s="148" t="s">
        <v>83</v>
      </c>
      <c r="R922" s="148" t="s">
        <v>1307</v>
      </c>
      <c r="S922" s="148" t="s">
        <v>83</v>
      </c>
      <c r="T922">
        <v>0</v>
      </c>
      <c r="U922" s="148" t="s">
        <v>83</v>
      </c>
      <c r="V922" s="148" t="s">
        <v>83</v>
      </c>
      <c r="W922" s="148" t="s">
        <v>83</v>
      </c>
      <c r="X922">
        <v>6</v>
      </c>
      <c r="Y922">
        <v>6</v>
      </c>
      <c r="Z922" s="148" t="s">
        <v>83</v>
      </c>
      <c r="AA922" s="148" t="s">
        <v>83</v>
      </c>
      <c r="AB922" s="148" t="s">
        <v>83</v>
      </c>
      <c r="AC922" s="148" t="s">
        <v>83</v>
      </c>
      <c r="AD922" s="148" t="s">
        <v>83</v>
      </c>
      <c r="AE922">
        <v>0</v>
      </c>
      <c r="AF922" s="148" t="s">
        <v>83</v>
      </c>
      <c r="AG922">
        <v>0</v>
      </c>
      <c r="AH922" s="148" t="s">
        <v>83</v>
      </c>
      <c r="AI922" s="148" t="s">
        <v>83</v>
      </c>
      <c r="AJ922" s="148" t="s">
        <v>83</v>
      </c>
      <c r="AK922" s="148" t="s">
        <v>83</v>
      </c>
      <c r="AL922" s="148" t="s">
        <v>83</v>
      </c>
      <c r="AM922" s="148" t="s">
        <v>83</v>
      </c>
      <c r="AN922" s="148" t="s">
        <v>83</v>
      </c>
      <c r="AO922" s="148" t="s">
        <v>83</v>
      </c>
      <c r="AP922" s="148" t="s">
        <v>83</v>
      </c>
      <c r="AQ922" s="148" t="s">
        <v>83</v>
      </c>
      <c r="AR922" s="148" t="s">
        <v>83</v>
      </c>
      <c r="AS922">
        <v>0</v>
      </c>
      <c r="AT922" s="148" t="s">
        <v>83</v>
      </c>
      <c r="AU922" s="148" t="s">
        <v>83</v>
      </c>
      <c r="AV922">
        <v>0</v>
      </c>
      <c r="AW922">
        <v>0</v>
      </c>
      <c r="AX922" s="148" t="s">
        <v>83</v>
      </c>
    </row>
    <row r="923" spans="1:50" x14ac:dyDescent="0.15">
      <c r="A923">
        <v>1</v>
      </c>
      <c r="B923">
        <v>29</v>
      </c>
      <c r="C923">
        <v>3</v>
      </c>
      <c r="D923">
        <v>5</v>
      </c>
      <c r="E923">
        <v>0</v>
      </c>
      <c r="F923" s="148" t="s">
        <v>83</v>
      </c>
      <c r="G923" s="148" t="s">
        <v>83</v>
      </c>
      <c r="H923">
        <v>356</v>
      </c>
      <c r="I923">
        <v>0</v>
      </c>
      <c r="J923">
        <v>0</v>
      </c>
      <c r="K923">
        <v>0</v>
      </c>
      <c r="L923">
        <v>0</v>
      </c>
      <c r="M923" s="148" t="s">
        <v>83</v>
      </c>
      <c r="N923" s="148" t="s">
        <v>83</v>
      </c>
      <c r="O923" s="148" t="s">
        <v>83</v>
      </c>
      <c r="P923" s="148" t="s">
        <v>83</v>
      </c>
      <c r="Q923" s="148" t="s">
        <v>83</v>
      </c>
      <c r="R923" s="148" t="s">
        <v>1308</v>
      </c>
      <c r="S923" s="148" t="s">
        <v>83</v>
      </c>
      <c r="T923">
        <v>0</v>
      </c>
      <c r="U923" s="148" t="s">
        <v>83</v>
      </c>
      <c r="V923" s="148" t="s">
        <v>83</v>
      </c>
      <c r="W923" s="148" t="s">
        <v>83</v>
      </c>
      <c r="X923">
        <v>8</v>
      </c>
      <c r="Y923">
        <v>8</v>
      </c>
      <c r="Z923" s="148" t="s">
        <v>83</v>
      </c>
      <c r="AA923" s="148" t="s">
        <v>83</v>
      </c>
      <c r="AB923" s="148" t="s">
        <v>83</v>
      </c>
      <c r="AC923" s="148" t="s">
        <v>83</v>
      </c>
      <c r="AD923" s="148" t="s">
        <v>83</v>
      </c>
      <c r="AE923">
        <v>0</v>
      </c>
      <c r="AF923" s="148" t="s">
        <v>83</v>
      </c>
      <c r="AG923">
        <v>0</v>
      </c>
      <c r="AH923" s="148" t="s">
        <v>83</v>
      </c>
      <c r="AI923" s="148" t="s">
        <v>83</v>
      </c>
      <c r="AJ923" s="148" t="s">
        <v>83</v>
      </c>
      <c r="AK923" s="148" t="s">
        <v>83</v>
      </c>
      <c r="AL923" s="148" t="s">
        <v>83</v>
      </c>
      <c r="AM923" s="148" t="s">
        <v>83</v>
      </c>
      <c r="AN923" s="148" t="s">
        <v>83</v>
      </c>
      <c r="AO923" s="148" t="s">
        <v>83</v>
      </c>
      <c r="AP923" s="148" t="s">
        <v>83</v>
      </c>
      <c r="AQ923" s="148" t="s">
        <v>83</v>
      </c>
      <c r="AR923" s="148" t="s">
        <v>83</v>
      </c>
      <c r="AS923">
        <v>0</v>
      </c>
      <c r="AT923" s="148" t="s">
        <v>83</v>
      </c>
      <c r="AU923" s="148" t="s">
        <v>83</v>
      </c>
      <c r="AV923">
        <v>0</v>
      </c>
      <c r="AW923">
        <v>0</v>
      </c>
      <c r="AX923" s="148" t="s">
        <v>83</v>
      </c>
    </row>
    <row r="924" spans="1:50" x14ac:dyDescent="0.15">
      <c r="A924">
        <v>1</v>
      </c>
      <c r="B924">
        <v>29</v>
      </c>
      <c r="C924">
        <v>3</v>
      </c>
      <c r="D924">
        <v>6</v>
      </c>
      <c r="E924">
        <v>0</v>
      </c>
      <c r="F924" s="148" t="s">
        <v>83</v>
      </c>
      <c r="G924" s="148" t="s">
        <v>83</v>
      </c>
      <c r="H924">
        <v>20</v>
      </c>
      <c r="I924">
        <v>0</v>
      </c>
      <c r="J924">
        <v>0</v>
      </c>
      <c r="K924">
        <v>0</v>
      </c>
      <c r="L924">
        <v>0</v>
      </c>
      <c r="M924" s="148" t="s">
        <v>83</v>
      </c>
      <c r="N924" s="148" t="s">
        <v>83</v>
      </c>
      <c r="O924" s="148" t="s">
        <v>83</v>
      </c>
      <c r="P924" s="148" t="s">
        <v>83</v>
      </c>
      <c r="Q924" s="148" t="s">
        <v>83</v>
      </c>
      <c r="R924" s="148" t="s">
        <v>1309</v>
      </c>
      <c r="S924" s="148" t="s">
        <v>83</v>
      </c>
      <c r="T924">
        <v>0</v>
      </c>
      <c r="U924" s="148" t="s">
        <v>83</v>
      </c>
      <c r="V924" s="148" t="s">
        <v>83</v>
      </c>
      <c r="W924" s="148" t="s">
        <v>83</v>
      </c>
      <c r="X924">
        <v>4</v>
      </c>
      <c r="Y924">
        <v>4</v>
      </c>
      <c r="Z924" s="148" t="s">
        <v>83</v>
      </c>
      <c r="AA924" s="148" t="s">
        <v>83</v>
      </c>
      <c r="AB924" s="148" t="s">
        <v>83</v>
      </c>
      <c r="AC924" s="148" t="s">
        <v>83</v>
      </c>
      <c r="AD924" s="148" t="s">
        <v>83</v>
      </c>
      <c r="AE924">
        <v>0</v>
      </c>
      <c r="AF924" s="148" t="s">
        <v>83</v>
      </c>
      <c r="AG924">
        <v>0</v>
      </c>
      <c r="AH924" s="148" t="s">
        <v>83</v>
      </c>
      <c r="AI924" s="148" t="s">
        <v>83</v>
      </c>
      <c r="AJ924" s="148" t="s">
        <v>83</v>
      </c>
      <c r="AK924" s="148" t="s">
        <v>83</v>
      </c>
      <c r="AL924" s="148" t="s">
        <v>83</v>
      </c>
      <c r="AM924" s="148" t="s">
        <v>83</v>
      </c>
      <c r="AN924" s="148" t="s">
        <v>83</v>
      </c>
      <c r="AO924" s="148" t="s">
        <v>83</v>
      </c>
      <c r="AP924" s="148" t="s">
        <v>83</v>
      </c>
      <c r="AQ924" s="148" t="s">
        <v>83</v>
      </c>
      <c r="AR924" s="148" t="s">
        <v>83</v>
      </c>
      <c r="AS924">
        <v>0</v>
      </c>
      <c r="AT924" s="148" t="s">
        <v>83</v>
      </c>
      <c r="AU924" s="148" t="s">
        <v>83</v>
      </c>
      <c r="AV924">
        <v>0</v>
      </c>
      <c r="AW924">
        <v>0</v>
      </c>
      <c r="AX924" s="148" t="s">
        <v>83</v>
      </c>
    </row>
    <row r="925" spans="1:50" x14ac:dyDescent="0.15">
      <c r="A925">
        <v>1</v>
      </c>
      <c r="B925">
        <v>29</v>
      </c>
      <c r="C925">
        <v>3</v>
      </c>
      <c r="D925">
        <v>7</v>
      </c>
      <c r="E925">
        <v>0</v>
      </c>
      <c r="F925" s="148" t="s">
        <v>83</v>
      </c>
      <c r="G925" s="148" t="s">
        <v>83</v>
      </c>
      <c r="H925">
        <v>357</v>
      </c>
      <c r="I925">
        <v>0</v>
      </c>
      <c r="J925">
        <v>0</v>
      </c>
      <c r="K925">
        <v>0</v>
      </c>
      <c r="L925">
        <v>0</v>
      </c>
      <c r="M925" s="148" t="s">
        <v>83</v>
      </c>
      <c r="N925" s="148" t="s">
        <v>83</v>
      </c>
      <c r="O925" s="148" t="s">
        <v>83</v>
      </c>
      <c r="P925" s="148" t="s">
        <v>83</v>
      </c>
      <c r="Q925" s="148" t="s">
        <v>83</v>
      </c>
      <c r="R925" s="148" t="s">
        <v>1310</v>
      </c>
      <c r="S925" s="148" t="s">
        <v>83</v>
      </c>
      <c r="T925">
        <v>0</v>
      </c>
      <c r="U925" s="148" t="s">
        <v>83</v>
      </c>
      <c r="V925" s="148" t="s">
        <v>83</v>
      </c>
      <c r="W925" s="148" t="s">
        <v>83</v>
      </c>
      <c r="X925">
        <v>6</v>
      </c>
      <c r="Y925">
        <v>6</v>
      </c>
      <c r="Z925" s="148" t="s">
        <v>83</v>
      </c>
      <c r="AA925" s="148" t="s">
        <v>83</v>
      </c>
      <c r="AB925" s="148" t="s">
        <v>83</v>
      </c>
      <c r="AC925" s="148" t="s">
        <v>83</v>
      </c>
      <c r="AD925" s="148" t="s">
        <v>83</v>
      </c>
      <c r="AE925">
        <v>0</v>
      </c>
      <c r="AF925" s="148" t="s">
        <v>83</v>
      </c>
      <c r="AG925">
        <v>0</v>
      </c>
      <c r="AH925" s="148" t="s">
        <v>83</v>
      </c>
      <c r="AI925" s="148" t="s">
        <v>83</v>
      </c>
      <c r="AJ925" s="148" t="s">
        <v>83</v>
      </c>
      <c r="AK925" s="148" t="s">
        <v>83</v>
      </c>
      <c r="AL925" s="148" t="s">
        <v>83</v>
      </c>
      <c r="AM925" s="148" t="s">
        <v>83</v>
      </c>
      <c r="AN925" s="148" t="s">
        <v>83</v>
      </c>
      <c r="AO925" s="148" t="s">
        <v>83</v>
      </c>
      <c r="AP925" s="148" t="s">
        <v>83</v>
      </c>
      <c r="AQ925" s="148" t="s">
        <v>83</v>
      </c>
      <c r="AR925" s="148" t="s">
        <v>83</v>
      </c>
      <c r="AS925">
        <v>0</v>
      </c>
      <c r="AT925" s="148" t="s">
        <v>83</v>
      </c>
      <c r="AU925" s="148" t="s">
        <v>83</v>
      </c>
      <c r="AV925">
        <v>0</v>
      </c>
      <c r="AW925">
        <v>0</v>
      </c>
      <c r="AX925" s="148" t="s">
        <v>83</v>
      </c>
    </row>
    <row r="926" spans="1:50" x14ac:dyDescent="0.15">
      <c r="A926">
        <v>1</v>
      </c>
      <c r="B926">
        <v>30</v>
      </c>
      <c r="C926">
        <v>1</v>
      </c>
      <c r="D926">
        <v>1</v>
      </c>
      <c r="E926">
        <v>0</v>
      </c>
      <c r="F926" s="148" t="s">
        <v>83</v>
      </c>
      <c r="G926" s="148" t="s">
        <v>83</v>
      </c>
      <c r="H926">
        <v>0</v>
      </c>
      <c r="I926">
        <v>0</v>
      </c>
      <c r="J926">
        <v>0</v>
      </c>
      <c r="K926">
        <v>0</v>
      </c>
      <c r="L926">
        <v>0</v>
      </c>
      <c r="M926" s="148" t="s">
        <v>83</v>
      </c>
      <c r="N926" s="148" t="s">
        <v>83</v>
      </c>
      <c r="O926" s="148" t="s">
        <v>83</v>
      </c>
      <c r="P926" s="148" t="s">
        <v>83</v>
      </c>
      <c r="Q926" s="148" t="s">
        <v>83</v>
      </c>
      <c r="R926" s="148" t="s">
        <v>83</v>
      </c>
      <c r="S926" s="148" t="s">
        <v>83</v>
      </c>
      <c r="T926">
        <v>0</v>
      </c>
      <c r="U926" s="148" t="s">
        <v>83</v>
      </c>
      <c r="V926" s="148" t="s">
        <v>83</v>
      </c>
      <c r="W926" s="148" t="s">
        <v>83</v>
      </c>
      <c r="X926">
        <v>0</v>
      </c>
      <c r="Y926">
        <v>0</v>
      </c>
      <c r="Z926" s="148" t="s">
        <v>83</v>
      </c>
      <c r="AA926" s="148" t="s">
        <v>83</v>
      </c>
      <c r="AB926" s="148" t="s">
        <v>83</v>
      </c>
      <c r="AC926" s="148" t="s">
        <v>83</v>
      </c>
      <c r="AD926" s="148" t="s">
        <v>83</v>
      </c>
      <c r="AE926">
        <v>0</v>
      </c>
      <c r="AF926" s="148" t="s">
        <v>83</v>
      </c>
      <c r="AG926">
        <v>0</v>
      </c>
      <c r="AH926" s="148" t="s">
        <v>83</v>
      </c>
      <c r="AI926" s="148" t="s">
        <v>83</v>
      </c>
      <c r="AJ926" s="148" t="s">
        <v>83</v>
      </c>
      <c r="AK926" s="148" t="s">
        <v>83</v>
      </c>
      <c r="AL926" s="148" t="s">
        <v>83</v>
      </c>
      <c r="AM926" s="148" t="s">
        <v>83</v>
      </c>
      <c r="AN926" s="148" t="s">
        <v>83</v>
      </c>
      <c r="AO926" s="148" t="s">
        <v>83</v>
      </c>
      <c r="AP926" s="148" t="s">
        <v>83</v>
      </c>
      <c r="AQ926" s="148" t="s">
        <v>83</v>
      </c>
      <c r="AR926" s="148" t="s">
        <v>83</v>
      </c>
      <c r="AS926">
        <v>0</v>
      </c>
      <c r="AT926" s="148" t="s">
        <v>83</v>
      </c>
      <c r="AU926" s="148" t="s">
        <v>83</v>
      </c>
      <c r="AV926">
        <v>0</v>
      </c>
      <c r="AW926">
        <v>0</v>
      </c>
      <c r="AX926" s="148" t="s">
        <v>83</v>
      </c>
    </row>
    <row r="927" spans="1:50" x14ac:dyDescent="0.15">
      <c r="A927">
        <v>1</v>
      </c>
      <c r="B927">
        <v>30</v>
      </c>
      <c r="C927">
        <v>1</v>
      </c>
      <c r="D927">
        <v>2</v>
      </c>
      <c r="E927">
        <v>0</v>
      </c>
      <c r="F927" s="148" t="s">
        <v>83</v>
      </c>
      <c r="G927" s="148" t="s">
        <v>83</v>
      </c>
      <c r="H927">
        <v>0</v>
      </c>
      <c r="I927">
        <v>0</v>
      </c>
      <c r="J927">
        <v>0</v>
      </c>
      <c r="K927">
        <v>0</v>
      </c>
      <c r="L927">
        <v>0</v>
      </c>
      <c r="M927" s="148" t="s">
        <v>83</v>
      </c>
      <c r="N927" s="148" t="s">
        <v>83</v>
      </c>
      <c r="O927" s="148" t="s">
        <v>83</v>
      </c>
      <c r="P927" s="148" t="s">
        <v>83</v>
      </c>
      <c r="Q927" s="148" t="s">
        <v>83</v>
      </c>
      <c r="R927" s="148" t="s">
        <v>83</v>
      </c>
      <c r="S927" s="148" t="s">
        <v>83</v>
      </c>
      <c r="T927">
        <v>0</v>
      </c>
      <c r="U927" s="148" t="s">
        <v>83</v>
      </c>
      <c r="V927" s="148" t="s">
        <v>83</v>
      </c>
      <c r="W927" s="148" t="s">
        <v>83</v>
      </c>
      <c r="X927">
        <v>0</v>
      </c>
      <c r="Y927">
        <v>0</v>
      </c>
      <c r="Z927" s="148" t="s">
        <v>83</v>
      </c>
      <c r="AA927" s="148" t="s">
        <v>83</v>
      </c>
      <c r="AB927" s="148" t="s">
        <v>83</v>
      </c>
      <c r="AC927" s="148" t="s">
        <v>83</v>
      </c>
      <c r="AD927" s="148" t="s">
        <v>83</v>
      </c>
      <c r="AE927">
        <v>0</v>
      </c>
      <c r="AF927" s="148" t="s">
        <v>83</v>
      </c>
      <c r="AG927">
        <v>0</v>
      </c>
      <c r="AH927" s="148" t="s">
        <v>83</v>
      </c>
      <c r="AI927" s="148" t="s">
        <v>83</v>
      </c>
      <c r="AJ927" s="148" t="s">
        <v>83</v>
      </c>
      <c r="AK927" s="148" t="s">
        <v>83</v>
      </c>
      <c r="AL927" s="148" t="s">
        <v>83</v>
      </c>
      <c r="AM927" s="148" t="s">
        <v>83</v>
      </c>
      <c r="AN927" s="148" t="s">
        <v>83</v>
      </c>
      <c r="AO927" s="148" t="s">
        <v>83</v>
      </c>
      <c r="AP927" s="148" t="s">
        <v>83</v>
      </c>
      <c r="AQ927" s="148" t="s">
        <v>83</v>
      </c>
      <c r="AR927" s="148" t="s">
        <v>83</v>
      </c>
      <c r="AS927">
        <v>0</v>
      </c>
      <c r="AT927" s="148" t="s">
        <v>83</v>
      </c>
      <c r="AU927" s="148" t="s">
        <v>83</v>
      </c>
      <c r="AV927">
        <v>0</v>
      </c>
      <c r="AW927">
        <v>0</v>
      </c>
      <c r="AX927" s="148" t="s">
        <v>83</v>
      </c>
    </row>
    <row r="928" spans="1:50" x14ac:dyDescent="0.15">
      <c r="A928">
        <v>1</v>
      </c>
      <c r="B928">
        <v>30</v>
      </c>
      <c r="C928">
        <v>1</v>
      </c>
      <c r="D928">
        <v>3</v>
      </c>
      <c r="E928">
        <v>0</v>
      </c>
      <c r="F928" s="148" t="s">
        <v>83</v>
      </c>
      <c r="G928" s="148" t="s">
        <v>83</v>
      </c>
      <c r="H928">
        <v>124</v>
      </c>
      <c r="I928">
        <v>0</v>
      </c>
      <c r="J928">
        <v>0</v>
      </c>
      <c r="K928">
        <v>0</v>
      </c>
      <c r="L928">
        <v>0</v>
      </c>
      <c r="M928" s="148" t="s">
        <v>83</v>
      </c>
      <c r="N928" s="148" t="s">
        <v>83</v>
      </c>
      <c r="O928" s="148" t="s">
        <v>83</v>
      </c>
      <c r="P928" s="148" t="s">
        <v>83</v>
      </c>
      <c r="Q928" s="148" t="s">
        <v>83</v>
      </c>
      <c r="R928" s="148" t="s">
        <v>1311</v>
      </c>
      <c r="S928" s="148" t="s">
        <v>83</v>
      </c>
      <c r="T928">
        <v>0</v>
      </c>
      <c r="U928" s="148" t="s">
        <v>83</v>
      </c>
      <c r="V928" s="148" t="s">
        <v>83</v>
      </c>
      <c r="W928" s="148" t="s">
        <v>83</v>
      </c>
      <c r="X928">
        <v>2</v>
      </c>
      <c r="Y928">
        <v>2</v>
      </c>
      <c r="Z928" s="148" t="s">
        <v>83</v>
      </c>
      <c r="AA928" s="148" t="s">
        <v>83</v>
      </c>
      <c r="AB928" s="148" t="s">
        <v>83</v>
      </c>
      <c r="AC928" s="148" t="s">
        <v>83</v>
      </c>
      <c r="AD928" s="148" t="s">
        <v>83</v>
      </c>
      <c r="AE928">
        <v>0</v>
      </c>
      <c r="AF928" s="148" t="s">
        <v>83</v>
      </c>
      <c r="AG928">
        <v>0</v>
      </c>
      <c r="AH928" s="148" t="s">
        <v>83</v>
      </c>
      <c r="AI928" s="148" t="s">
        <v>83</v>
      </c>
      <c r="AJ928" s="148" t="s">
        <v>83</v>
      </c>
      <c r="AK928" s="148" t="s">
        <v>83</v>
      </c>
      <c r="AL928" s="148" t="s">
        <v>83</v>
      </c>
      <c r="AM928" s="148" t="s">
        <v>83</v>
      </c>
      <c r="AN928" s="148" t="s">
        <v>83</v>
      </c>
      <c r="AO928" s="148" t="s">
        <v>83</v>
      </c>
      <c r="AP928" s="148" t="s">
        <v>83</v>
      </c>
      <c r="AQ928" s="148" t="s">
        <v>83</v>
      </c>
      <c r="AR928" s="148" t="s">
        <v>83</v>
      </c>
      <c r="AS928">
        <v>0</v>
      </c>
      <c r="AT928" s="148" t="s">
        <v>83</v>
      </c>
      <c r="AU928" s="148" t="s">
        <v>83</v>
      </c>
      <c r="AV928">
        <v>0</v>
      </c>
      <c r="AW928">
        <v>0</v>
      </c>
      <c r="AX928" s="148" t="s">
        <v>83</v>
      </c>
    </row>
    <row r="929" spans="1:50" x14ac:dyDescent="0.15">
      <c r="A929">
        <v>1</v>
      </c>
      <c r="B929">
        <v>30</v>
      </c>
      <c r="C929">
        <v>1</v>
      </c>
      <c r="D929">
        <v>4</v>
      </c>
      <c r="E929">
        <v>0</v>
      </c>
      <c r="F929" s="148" t="s">
        <v>83</v>
      </c>
      <c r="G929" s="148" t="s">
        <v>83</v>
      </c>
      <c r="H929">
        <v>228</v>
      </c>
      <c r="I929">
        <v>0</v>
      </c>
      <c r="J929">
        <v>0</v>
      </c>
      <c r="K929">
        <v>0</v>
      </c>
      <c r="L929">
        <v>0</v>
      </c>
      <c r="M929" s="148" t="s">
        <v>83</v>
      </c>
      <c r="N929" s="148" t="s">
        <v>83</v>
      </c>
      <c r="O929" s="148" t="s">
        <v>83</v>
      </c>
      <c r="P929" s="148" t="s">
        <v>83</v>
      </c>
      <c r="Q929" s="148" t="s">
        <v>83</v>
      </c>
      <c r="R929" s="148" t="s">
        <v>1312</v>
      </c>
      <c r="S929" s="148" t="s">
        <v>83</v>
      </c>
      <c r="T929">
        <v>0</v>
      </c>
      <c r="U929" s="148" t="s">
        <v>83</v>
      </c>
      <c r="V929" s="148" t="s">
        <v>83</v>
      </c>
      <c r="W929" s="148" t="s">
        <v>83</v>
      </c>
      <c r="X929">
        <v>4</v>
      </c>
      <c r="Y929">
        <v>4</v>
      </c>
      <c r="Z929" s="148" t="s">
        <v>83</v>
      </c>
      <c r="AA929" s="148" t="s">
        <v>83</v>
      </c>
      <c r="AB929" s="148" t="s">
        <v>83</v>
      </c>
      <c r="AC929" s="148" t="s">
        <v>83</v>
      </c>
      <c r="AD929" s="148" t="s">
        <v>83</v>
      </c>
      <c r="AE929">
        <v>0</v>
      </c>
      <c r="AF929" s="148" t="s">
        <v>83</v>
      </c>
      <c r="AG929">
        <v>0</v>
      </c>
      <c r="AH929" s="148" t="s">
        <v>83</v>
      </c>
      <c r="AI929" s="148" t="s">
        <v>83</v>
      </c>
      <c r="AJ929" s="148" t="s">
        <v>83</v>
      </c>
      <c r="AK929" s="148" t="s">
        <v>83</v>
      </c>
      <c r="AL929" s="148" t="s">
        <v>83</v>
      </c>
      <c r="AM929" s="148" t="s">
        <v>83</v>
      </c>
      <c r="AN929" s="148" t="s">
        <v>83</v>
      </c>
      <c r="AO929" s="148" t="s">
        <v>83</v>
      </c>
      <c r="AP929" s="148" t="s">
        <v>83</v>
      </c>
      <c r="AQ929" s="148" t="s">
        <v>83</v>
      </c>
      <c r="AR929" s="148" t="s">
        <v>83</v>
      </c>
      <c r="AS929">
        <v>0</v>
      </c>
      <c r="AT929" s="148" t="s">
        <v>83</v>
      </c>
      <c r="AU929" s="148" t="s">
        <v>83</v>
      </c>
      <c r="AV929">
        <v>0</v>
      </c>
      <c r="AW929">
        <v>0</v>
      </c>
      <c r="AX929" s="148" t="s">
        <v>83</v>
      </c>
    </row>
    <row r="930" spans="1:50" x14ac:dyDescent="0.15">
      <c r="A930">
        <v>1</v>
      </c>
      <c r="B930">
        <v>30</v>
      </c>
      <c r="C930">
        <v>1</v>
      </c>
      <c r="D930">
        <v>5</v>
      </c>
      <c r="E930">
        <v>0</v>
      </c>
      <c r="F930" s="148" t="s">
        <v>83</v>
      </c>
      <c r="G930" s="148" t="s">
        <v>83</v>
      </c>
      <c r="H930">
        <v>259</v>
      </c>
      <c r="I930">
        <v>0</v>
      </c>
      <c r="J930">
        <v>0</v>
      </c>
      <c r="K930">
        <v>0</v>
      </c>
      <c r="L930">
        <v>0</v>
      </c>
      <c r="M930" s="148" t="s">
        <v>83</v>
      </c>
      <c r="N930" s="148" t="s">
        <v>83</v>
      </c>
      <c r="O930" s="148" t="s">
        <v>83</v>
      </c>
      <c r="P930" s="148" t="s">
        <v>83</v>
      </c>
      <c r="Q930" s="148" t="s">
        <v>83</v>
      </c>
      <c r="R930" s="148" t="s">
        <v>529</v>
      </c>
      <c r="S930" s="148" t="s">
        <v>83</v>
      </c>
      <c r="T930">
        <v>0</v>
      </c>
      <c r="U930" s="148" t="s">
        <v>83</v>
      </c>
      <c r="V930" s="148" t="s">
        <v>83</v>
      </c>
      <c r="W930" s="148" t="s">
        <v>83</v>
      </c>
      <c r="X930">
        <v>4</v>
      </c>
      <c r="Y930">
        <v>4</v>
      </c>
      <c r="Z930" s="148" t="s">
        <v>83</v>
      </c>
      <c r="AA930" s="148" t="s">
        <v>83</v>
      </c>
      <c r="AB930" s="148" t="s">
        <v>83</v>
      </c>
      <c r="AC930" s="148" t="s">
        <v>83</v>
      </c>
      <c r="AD930" s="148" t="s">
        <v>83</v>
      </c>
      <c r="AE930">
        <v>0</v>
      </c>
      <c r="AF930" s="148" t="s">
        <v>83</v>
      </c>
      <c r="AG930">
        <v>0</v>
      </c>
      <c r="AH930" s="148" t="s">
        <v>83</v>
      </c>
      <c r="AI930" s="148" t="s">
        <v>83</v>
      </c>
      <c r="AJ930" s="148" t="s">
        <v>83</v>
      </c>
      <c r="AK930" s="148" t="s">
        <v>83</v>
      </c>
      <c r="AL930" s="148" t="s">
        <v>83</v>
      </c>
      <c r="AM930" s="148" t="s">
        <v>83</v>
      </c>
      <c r="AN930" s="148" t="s">
        <v>83</v>
      </c>
      <c r="AO930" s="148" t="s">
        <v>83</v>
      </c>
      <c r="AP930" s="148" t="s">
        <v>83</v>
      </c>
      <c r="AQ930" s="148" t="s">
        <v>83</v>
      </c>
      <c r="AR930" s="148" t="s">
        <v>83</v>
      </c>
      <c r="AS930">
        <v>0</v>
      </c>
      <c r="AT930" s="148" t="s">
        <v>83</v>
      </c>
      <c r="AU930" s="148" t="s">
        <v>83</v>
      </c>
      <c r="AV930">
        <v>0</v>
      </c>
      <c r="AW930">
        <v>0</v>
      </c>
      <c r="AX930" s="148" t="s">
        <v>83</v>
      </c>
    </row>
    <row r="931" spans="1:50" x14ac:dyDescent="0.15">
      <c r="A931">
        <v>1</v>
      </c>
      <c r="B931">
        <v>30</v>
      </c>
      <c r="C931">
        <v>1</v>
      </c>
      <c r="D931">
        <v>6</v>
      </c>
      <c r="E931">
        <v>0</v>
      </c>
      <c r="F931" s="148" t="s">
        <v>83</v>
      </c>
      <c r="G931" s="148" t="s">
        <v>83</v>
      </c>
      <c r="H931">
        <v>204</v>
      </c>
      <c r="I931">
        <v>0</v>
      </c>
      <c r="J931">
        <v>0</v>
      </c>
      <c r="K931">
        <v>0</v>
      </c>
      <c r="L931">
        <v>0</v>
      </c>
      <c r="M931" s="148" t="s">
        <v>83</v>
      </c>
      <c r="N931" s="148" t="s">
        <v>83</v>
      </c>
      <c r="O931" s="148" t="s">
        <v>83</v>
      </c>
      <c r="P931" s="148" t="s">
        <v>83</v>
      </c>
      <c r="Q931" s="148" t="s">
        <v>83</v>
      </c>
      <c r="R931" s="148" t="s">
        <v>528</v>
      </c>
      <c r="S931" s="148" t="s">
        <v>83</v>
      </c>
      <c r="T931">
        <v>0</v>
      </c>
      <c r="U931" s="148" t="s">
        <v>83</v>
      </c>
      <c r="V931" s="148" t="s">
        <v>83</v>
      </c>
      <c r="W931" s="148" t="s">
        <v>83</v>
      </c>
      <c r="X931">
        <v>1</v>
      </c>
      <c r="Y931">
        <v>1</v>
      </c>
      <c r="Z931" s="148" t="s">
        <v>83</v>
      </c>
      <c r="AA931" s="148" t="s">
        <v>83</v>
      </c>
      <c r="AB931" s="148" t="s">
        <v>83</v>
      </c>
      <c r="AC931" s="148" t="s">
        <v>83</v>
      </c>
      <c r="AD931" s="148" t="s">
        <v>83</v>
      </c>
      <c r="AE931">
        <v>0</v>
      </c>
      <c r="AF931" s="148" t="s">
        <v>83</v>
      </c>
      <c r="AG931">
        <v>0</v>
      </c>
      <c r="AH931" s="148" t="s">
        <v>83</v>
      </c>
      <c r="AI931" s="148" t="s">
        <v>83</v>
      </c>
      <c r="AJ931" s="148" t="s">
        <v>83</v>
      </c>
      <c r="AK931" s="148" t="s">
        <v>83</v>
      </c>
      <c r="AL931" s="148" t="s">
        <v>83</v>
      </c>
      <c r="AM931" s="148" t="s">
        <v>83</v>
      </c>
      <c r="AN931" s="148" t="s">
        <v>83</v>
      </c>
      <c r="AO931" s="148" t="s">
        <v>83</v>
      </c>
      <c r="AP931" s="148" t="s">
        <v>83</v>
      </c>
      <c r="AQ931" s="148" t="s">
        <v>83</v>
      </c>
      <c r="AR931" s="148" t="s">
        <v>83</v>
      </c>
      <c r="AS931">
        <v>0</v>
      </c>
      <c r="AT931" s="148" t="s">
        <v>83</v>
      </c>
      <c r="AU931" s="148" t="s">
        <v>83</v>
      </c>
      <c r="AV931">
        <v>0</v>
      </c>
      <c r="AW931">
        <v>0</v>
      </c>
      <c r="AX931" s="148" t="s">
        <v>83</v>
      </c>
    </row>
    <row r="932" spans="1:50" x14ac:dyDescent="0.15">
      <c r="A932">
        <v>1</v>
      </c>
      <c r="B932">
        <v>30</v>
      </c>
      <c r="C932">
        <v>1</v>
      </c>
      <c r="D932">
        <v>7</v>
      </c>
      <c r="E932">
        <v>0</v>
      </c>
      <c r="F932" s="148" t="s">
        <v>83</v>
      </c>
      <c r="G932" s="148" t="s">
        <v>83</v>
      </c>
      <c r="H932">
        <v>0</v>
      </c>
      <c r="I932">
        <v>0</v>
      </c>
      <c r="J932">
        <v>0</v>
      </c>
      <c r="K932">
        <v>0</v>
      </c>
      <c r="L932">
        <v>0</v>
      </c>
      <c r="M932" s="148" t="s">
        <v>83</v>
      </c>
      <c r="N932" s="148" t="s">
        <v>83</v>
      </c>
      <c r="O932" s="148" t="s">
        <v>83</v>
      </c>
      <c r="P932" s="148" t="s">
        <v>83</v>
      </c>
      <c r="Q932" s="148" t="s">
        <v>83</v>
      </c>
      <c r="R932" s="148" t="s">
        <v>83</v>
      </c>
      <c r="S932" s="148" t="s">
        <v>83</v>
      </c>
      <c r="T932">
        <v>0</v>
      </c>
      <c r="U932" s="148" t="s">
        <v>83</v>
      </c>
      <c r="V932" s="148" t="s">
        <v>83</v>
      </c>
      <c r="W932" s="148" t="s">
        <v>83</v>
      </c>
      <c r="X932">
        <v>0</v>
      </c>
      <c r="Y932">
        <v>0</v>
      </c>
      <c r="Z932" s="148" t="s">
        <v>83</v>
      </c>
      <c r="AA932" s="148" t="s">
        <v>83</v>
      </c>
      <c r="AB932" s="148" t="s">
        <v>83</v>
      </c>
      <c r="AC932" s="148" t="s">
        <v>83</v>
      </c>
      <c r="AD932" s="148" t="s">
        <v>83</v>
      </c>
      <c r="AE932">
        <v>0</v>
      </c>
      <c r="AF932" s="148" t="s">
        <v>83</v>
      </c>
      <c r="AG932">
        <v>0</v>
      </c>
      <c r="AH932" s="148" t="s">
        <v>83</v>
      </c>
      <c r="AI932" s="148" t="s">
        <v>83</v>
      </c>
      <c r="AJ932" s="148" t="s">
        <v>83</v>
      </c>
      <c r="AK932" s="148" t="s">
        <v>83</v>
      </c>
      <c r="AL932" s="148" t="s">
        <v>83</v>
      </c>
      <c r="AM932" s="148" t="s">
        <v>83</v>
      </c>
      <c r="AN932" s="148" t="s">
        <v>83</v>
      </c>
      <c r="AO932" s="148" t="s">
        <v>83</v>
      </c>
      <c r="AP932" s="148" t="s">
        <v>83</v>
      </c>
      <c r="AQ932" s="148" t="s">
        <v>83</v>
      </c>
      <c r="AR932" s="148" t="s">
        <v>83</v>
      </c>
      <c r="AS932">
        <v>0</v>
      </c>
      <c r="AT932" s="148" t="s">
        <v>83</v>
      </c>
      <c r="AU932" s="148" t="s">
        <v>83</v>
      </c>
      <c r="AV932">
        <v>0</v>
      </c>
      <c r="AW932">
        <v>0</v>
      </c>
      <c r="AX932" s="148" t="s">
        <v>83</v>
      </c>
    </row>
    <row r="933" spans="1:50" x14ac:dyDescent="0.15">
      <c r="A933">
        <v>1</v>
      </c>
      <c r="B933">
        <v>30</v>
      </c>
      <c r="C933">
        <v>2</v>
      </c>
      <c r="D933">
        <v>1</v>
      </c>
      <c r="E933">
        <v>0</v>
      </c>
      <c r="F933" s="148" t="s">
        <v>83</v>
      </c>
      <c r="G933" s="148" t="s">
        <v>83</v>
      </c>
      <c r="H933">
        <v>273</v>
      </c>
      <c r="I933">
        <v>0</v>
      </c>
      <c r="J933">
        <v>0</v>
      </c>
      <c r="K933">
        <v>0</v>
      </c>
      <c r="L933">
        <v>0</v>
      </c>
      <c r="M933" s="148" t="s">
        <v>83</v>
      </c>
      <c r="N933" s="148" t="s">
        <v>83</v>
      </c>
      <c r="O933" s="148" t="s">
        <v>83</v>
      </c>
      <c r="P933" s="148" t="s">
        <v>83</v>
      </c>
      <c r="Q933" s="148" t="s">
        <v>83</v>
      </c>
      <c r="R933" s="148" t="s">
        <v>1313</v>
      </c>
      <c r="S933" s="148" t="s">
        <v>83</v>
      </c>
      <c r="T933">
        <v>0</v>
      </c>
      <c r="U933" s="148" t="s">
        <v>83</v>
      </c>
      <c r="V933" s="148" t="s">
        <v>83</v>
      </c>
      <c r="W933" s="148" t="s">
        <v>83</v>
      </c>
      <c r="X933">
        <v>4</v>
      </c>
      <c r="Y933">
        <v>4</v>
      </c>
      <c r="Z933" s="148" t="s">
        <v>83</v>
      </c>
      <c r="AA933" s="148" t="s">
        <v>83</v>
      </c>
      <c r="AB933" s="148" t="s">
        <v>83</v>
      </c>
      <c r="AC933" s="148" t="s">
        <v>83</v>
      </c>
      <c r="AD933" s="148" t="s">
        <v>83</v>
      </c>
      <c r="AE933">
        <v>0</v>
      </c>
      <c r="AF933" s="148" t="s">
        <v>83</v>
      </c>
      <c r="AG933">
        <v>0</v>
      </c>
      <c r="AH933" s="148" t="s">
        <v>83</v>
      </c>
      <c r="AI933" s="148" t="s">
        <v>83</v>
      </c>
      <c r="AJ933" s="148" t="s">
        <v>83</v>
      </c>
      <c r="AK933" s="148" t="s">
        <v>83</v>
      </c>
      <c r="AL933" s="148" t="s">
        <v>83</v>
      </c>
      <c r="AM933" s="148" t="s">
        <v>83</v>
      </c>
      <c r="AN933" s="148" t="s">
        <v>83</v>
      </c>
      <c r="AO933" s="148" t="s">
        <v>83</v>
      </c>
      <c r="AP933" s="148" t="s">
        <v>83</v>
      </c>
      <c r="AQ933" s="148" t="s">
        <v>83</v>
      </c>
      <c r="AR933" s="148" t="s">
        <v>83</v>
      </c>
      <c r="AS933">
        <v>0</v>
      </c>
      <c r="AT933" s="148" t="s">
        <v>83</v>
      </c>
      <c r="AU933" s="148" t="s">
        <v>83</v>
      </c>
      <c r="AV933">
        <v>0</v>
      </c>
      <c r="AW933">
        <v>0</v>
      </c>
      <c r="AX933" s="148" t="s">
        <v>83</v>
      </c>
    </row>
    <row r="934" spans="1:50" x14ac:dyDescent="0.15">
      <c r="A934">
        <v>1</v>
      </c>
      <c r="B934">
        <v>30</v>
      </c>
      <c r="C934">
        <v>2</v>
      </c>
      <c r="D934">
        <v>2</v>
      </c>
      <c r="E934">
        <v>0</v>
      </c>
      <c r="F934" s="148" t="s">
        <v>83</v>
      </c>
      <c r="G934" s="148" t="s">
        <v>83</v>
      </c>
      <c r="H934">
        <v>241</v>
      </c>
      <c r="I934">
        <v>0</v>
      </c>
      <c r="J934">
        <v>0</v>
      </c>
      <c r="K934">
        <v>0</v>
      </c>
      <c r="L934">
        <v>0</v>
      </c>
      <c r="M934" s="148" t="s">
        <v>83</v>
      </c>
      <c r="N934" s="148" t="s">
        <v>83</v>
      </c>
      <c r="O934" s="148" t="s">
        <v>83</v>
      </c>
      <c r="P934" s="148" t="s">
        <v>83</v>
      </c>
      <c r="Q934" s="148" t="s">
        <v>83</v>
      </c>
      <c r="R934" s="148" t="s">
        <v>1314</v>
      </c>
      <c r="S934" s="148" t="s">
        <v>83</v>
      </c>
      <c r="T934">
        <v>0</v>
      </c>
      <c r="U934" s="148" t="s">
        <v>83</v>
      </c>
      <c r="V934" s="148" t="s">
        <v>83</v>
      </c>
      <c r="W934" s="148" t="s">
        <v>83</v>
      </c>
      <c r="X934">
        <v>6</v>
      </c>
      <c r="Y934">
        <v>6</v>
      </c>
      <c r="Z934" s="148" t="s">
        <v>83</v>
      </c>
      <c r="AA934" s="148" t="s">
        <v>83</v>
      </c>
      <c r="AB934" s="148" t="s">
        <v>83</v>
      </c>
      <c r="AC934" s="148" t="s">
        <v>83</v>
      </c>
      <c r="AD934" s="148" t="s">
        <v>83</v>
      </c>
      <c r="AE934">
        <v>0</v>
      </c>
      <c r="AF934" s="148" t="s">
        <v>83</v>
      </c>
      <c r="AG934">
        <v>0</v>
      </c>
      <c r="AH934" s="148" t="s">
        <v>83</v>
      </c>
      <c r="AI934" s="148" t="s">
        <v>83</v>
      </c>
      <c r="AJ934" s="148" t="s">
        <v>83</v>
      </c>
      <c r="AK934" s="148" t="s">
        <v>83</v>
      </c>
      <c r="AL934" s="148" t="s">
        <v>83</v>
      </c>
      <c r="AM934" s="148" t="s">
        <v>83</v>
      </c>
      <c r="AN934" s="148" t="s">
        <v>83</v>
      </c>
      <c r="AO934" s="148" t="s">
        <v>83</v>
      </c>
      <c r="AP934" s="148" t="s">
        <v>83</v>
      </c>
      <c r="AQ934" s="148" t="s">
        <v>83</v>
      </c>
      <c r="AR934" s="148" t="s">
        <v>83</v>
      </c>
      <c r="AS934">
        <v>0</v>
      </c>
      <c r="AT934" s="148" t="s">
        <v>83</v>
      </c>
      <c r="AU934" s="148" t="s">
        <v>83</v>
      </c>
      <c r="AV934">
        <v>0</v>
      </c>
      <c r="AW934">
        <v>0</v>
      </c>
      <c r="AX934" s="148" t="s">
        <v>83</v>
      </c>
    </row>
    <row r="935" spans="1:50" x14ac:dyDescent="0.15">
      <c r="A935">
        <v>1</v>
      </c>
      <c r="B935">
        <v>30</v>
      </c>
      <c r="C935">
        <v>2</v>
      </c>
      <c r="D935">
        <v>3</v>
      </c>
      <c r="E935">
        <v>0</v>
      </c>
      <c r="F935" s="148" t="s">
        <v>83</v>
      </c>
      <c r="G935" s="148" t="s">
        <v>83</v>
      </c>
      <c r="H935">
        <v>227</v>
      </c>
      <c r="I935">
        <v>0</v>
      </c>
      <c r="J935">
        <v>0</v>
      </c>
      <c r="K935">
        <v>0</v>
      </c>
      <c r="L935">
        <v>0</v>
      </c>
      <c r="M935" s="148" t="s">
        <v>83</v>
      </c>
      <c r="N935" s="148" t="s">
        <v>83</v>
      </c>
      <c r="O935" s="148" t="s">
        <v>83</v>
      </c>
      <c r="P935" s="148" t="s">
        <v>83</v>
      </c>
      <c r="Q935" s="148" t="s">
        <v>83</v>
      </c>
      <c r="R935" s="148" t="s">
        <v>1315</v>
      </c>
      <c r="S935" s="148" t="s">
        <v>83</v>
      </c>
      <c r="T935">
        <v>0</v>
      </c>
      <c r="U935" s="148" t="s">
        <v>83</v>
      </c>
      <c r="V935" s="148" t="s">
        <v>83</v>
      </c>
      <c r="W935" s="148" t="s">
        <v>83</v>
      </c>
      <c r="X935">
        <v>4</v>
      </c>
      <c r="Y935">
        <v>4</v>
      </c>
      <c r="Z935" s="148" t="s">
        <v>83</v>
      </c>
      <c r="AA935" s="148" t="s">
        <v>83</v>
      </c>
      <c r="AB935" s="148" t="s">
        <v>83</v>
      </c>
      <c r="AC935" s="148" t="s">
        <v>83</v>
      </c>
      <c r="AD935" s="148" t="s">
        <v>83</v>
      </c>
      <c r="AE935">
        <v>0</v>
      </c>
      <c r="AF935" s="148" t="s">
        <v>83</v>
      </c>
      <c r="AG935">
        <v>0</v>
      </c>
      <c r="AH935" s="148" t="s">
        <v>83</v>
      </c>
      <c r="AI935" s="148" t="s">
        <v>83</v>
      </c>
      <c r="AJ935" s="148" t="s">
        <v>83</v>
      </c>
      <c r="AK935" s="148" t="s">
        <v>83</v>
      </c>
      <c r="AL935" s="148" t="s">
        <v>83</v>
      </c>
      <c r="AM935" s="148" t="s">
        <v>83</v>
      </c>
      <c r="AN935" s="148" t="s">
        <v>83</v>
      </c>
      <c r="AO935" s="148" t="s">
        <v>83</v>
      </c>
      <c r="AP935" s="148" t="s">
        <v>83</v>
      </c>
      <c r="AQ935" s="148" t="s">
        <v>83</v>
      </c>
      <c r="AR935" s="148" t="s">
        <v>83</v>
      </c>
      <c r="AS935">
        <v>0</v>
      </c>
      <c r="AT935" s="148" t="s">
        <v>83</v>
      </c>
      <c r="AU935" s="148" t="s">
        <v>83</v>
      </c>
      <c r="AV935">
        <v>0</v>
      </c>
      <c r="AW935">
        <v>0</v>
      </c>
      <c r="AX935" s="148" t="s">
        <v>83</v>
      </c>
    </row>
    <row r="936" spans="1:50" x14ac:dyDescent="0.15">
      <c r="A936">
        <v>1</v>
      </c>
      <c r="B936">
        <v>30</v>
      </c>
      <c r="C936">
        <v>2</v>
      </c>
      <c r="D936">
        <v>4</v>
      </c>
      <c r="E936">
        <v>0</v>
      </c>
      <c r="F936" s="148" t="s">
        <v>83</v>
      </c>
      <c r="G936" s="148" t="s">
        <v>83</v>
      </c>
      <c r="H936">
        <v>90</v>
      </c>
      <c r="I936">
        <v>0</v>
      </c>
      <c r="J936">
        <v>0</v>
      </c>
      <c r="K936">
        <v>0</v>
      </c>
      <c r="L936">
        <v>0</v>
      </c>
      <c r="M936" s="148" t="s">
        <v>83</v>
      </c>
      <c r="N936" s="148" t="s">
        <v>83</v>
      </c>
      <c r="O936" s="148" t="s">
        <v>83</v>
      </c>
      <c r="P936" s="148" t="s">
        <v>83</v>
      </c>
      <c r="Q936" s="148" t="s">
        <v>83</v>
      </c>
      <c r="R936" s="148" t="s">
        <v>1316</v>
      </c>
      <c r="S936" s="148" t="s">
        <v>83</v>
      </c>
      <c r="T936">
        <v>0</v>
      </c>
      <c r="U936" s="148" t="s">
        <v>83</v>
      </c>
      <c r="V936" s="148" t="s">
        <v>83</v>
      </c>
      <c r="W936" s="148" t="s">
        <v>83</v>
      </c>
      <c r="X936">
        <v>5</v>
      </c>
      <c r="Y936">
        <v>5</v>
      </c>
      <c r="Z936" s="148" t="s">
        <v>83</v>
      </c>
      <c r="AA936" s="148" t="s">
        <v>83</v>
      </c>
      <c r="AB936" s="148" t="s">
        <v>83</v>
      </c>
      <c r="AC936" s="148" t="s">
        <v>83</v>
      </c>
      <c r="AD936" s="148" t="s">
        <v>83</v>
      </c>
      <c r="AE936">
        <v>0</v>
      </c>
      <c r="AF936" s="148" t="s">
        <v>83</v>
      </c>
      <c r="AG936">
        <v>0</v>
      </c>
      <c r="AH936" s="148" t="s">
        <v>83</v>
      </c>
      <c r="AI936" s="148" t="s">
        <v>83</v>
      </c>
      <c r="AJ936" s="148" t="s">
        <v>83</v>
      </c>
      <c r="AK936" s="148" t="s">
        <v>83</v>
      </c>
      <c r="AL936" s="148" t="s">
        <v>83</v>
      </c>
      <c r="AM936" s="148" t="s">
        <v>83</v>
      </c>
      <c r="AN936" s="148" t="s">
        <v>83</v>
      </c>
      <c r="AO936" s="148" t="s">
        <v>83</v>
      </c>
      <c r="AP936" s="148" t="s">
        <v>83</v>
      </c>
      <c r="AQ936" s="148" t="s">
        <v>83</v>
      </c>
      <c r="AR936" s="148" t="s">
        <v>83</v>
      </c>
      <c r="AS936">
        <v>0</v>
      </c>
      <c r="AT936" s="148" t="s">
        <v>83</v>
      </c>
      <c r="AU936" s="148" t="s">
        <v>83</v>
      </c>
      <c r="AV936">
        <v>0</v>
      </c>
      <c r="AW936">
        <v>0</v>
      </c>
      <c r="AX936" s="148" t="s">
        <v>83</v>
      </c>
    </row>
    <row r="937" spans="1:50" x14ac:dyDescent="0.15">
      <c r="A937">
        <v>1</v>
      </c>
      <c r="B937">
        <v>30</v>
      </c>
      <c r="C937">
        <v>2</v>
      </c>
      <c r="D937">
        <v>5</v>
      </c>
      <c r="E937">
        <v>0</v>
      </c>
      <c r="F937" s="148" t="s">
        <v>83</v>
      </c>
      <c r="G937" s="148" t="s">
        <v>83</v>
      </c>
      <c r="H937">
        <v>330</v>
      </c>
      <c r="I937">
        <v>0</v>
      </c>
      <c r="J937">
        <v>0</v>
      </c>
      <c r="K937">
        <v>0</v>
      </c>
      <c r="L937">
        <v>0</v>
      </c>
      <c r="M937" s="148" t="s">
        <v>83</v>
      </c>
      <c r="N937" s="148" t="s">
        <v>83</v>
      </c>
      <c r="O937" s="148" t="s">
        <v>83</v>
      </c>
      <c r="P937" s="148" t="s">
        <v>83</v>
      </c>
      <c r="Q937" s="148" t="s">
        <v>83</v>
      </c>
      <c r="R937" s="148" t="s">
        <v>1317</v>
      </c>
      <c r="S937" s="148" t="s">
        <v>83</v>
      </c>
      <c r="T937">
        <v>0</v>
      </c>
      <c r="U937" s="148" t="s">
        <v>83</v>
      </c>
      <c r="V937" s="148" t="s">
        <v>83</v>
      </c>
      <c r="W937" s="148" t="s">
        <v>83</v>
      </c>
      <c r="X937">
        <v>6</v>
      </c>
      <c r="Y937">
        <v>6</v>
      </c>
      <c r="Z937" s="148" t="s">
        <v>83</v>
      </c>
      <c r="AA937" s="148" t="s">
        <v>83</v>
      </c>
      <c r="AB937" s="148" t="s">
        <v>83</v>
      </c>
      <c r="AC937" s="148" t="s">
        <v>83</v>
      </c>
      <c r="AD937" s="148" t="s">
        <v>83</v>
      </c>
      <c r="AE937">
        <v>0</v>
      </c>
      <c r="AF937" s="148" t="s">
        <v>83</v>
      </c>
      <c r="AG937">
        <v>0</v>
      </c>
      <c r="AH937" s="148" t="s">
        <v>83</v>
      </c>
      <c r="AI937" s="148" t="s">
        <v>83</v>
      </c>
      <c r="AJ937" s="148" t="s">
        <v>83</v>
      </c>
      <c r="AK937" s="148" t="s">
        <v>83</v>
      </c>
      <c r="AL937" s="148" t="s">
        <v>83</v>
      </c>
      <c r="AM937" s="148" t="s">
        <v>83</v>
      </c>
      <c r="AN937" s="148" t="s">
        <v>83</v>
      </c>
      <c r="AO937" s="148" t="s">
        <v>83</v>
      </c>
      <c r="AP937" s="148" t="s">
        <v>83</v>
      </c>
      <c r="AQ937" s="148" t="s">
        <v>83</v>
      </c>
      <c r="AR937" s="148" t="s">
        <v>83</v>
      </c>
      <c r="AS937">
        <v>0</v>
      </c>
      <c r="AT937" s="148" t="s">
        <v>83</v>
      </c>
      <c r="AU937" s="148" t="s">
        <v>83</v>
      </c>
      <c r="AV937">
        <v>0</v>
      </c>
      <c r="AW937">
        <v>0</v>
      </c>
      <c r="AX937" s="148" t="s">
        <v>83</v>
      </c>
    </row>
    <row r="938" spans="1:50" x14ac:dyDescent="0.15">
      <c r="A938">
        <v>1</v>
      </c>
      <c r="B938">
        <v>30</v>
      </c>
      <c r="C938">
        <v>2</v>
      </c>
      <c r="D938">
        <v>6</v>
      </c>
      <c r="E938">
        <v>0</v>
      </c>
      <c r="F938" s="148" t="s">
        <v>83</v>
      </c>
      <c r="G938" s="148" t="s">
        <v>83</v>
      </c>
      <c r="H938">
        <v>287</v>
      </c>
      <c r="I938">
        <v>0</v>
      </c>
      <c r="J938">
        <v>0</v>
      </c>
      <c r="K938">
        <v>0</v>
      </c>
      <c r="L938">
        <v>0</v>
      </c>
      <c r="M938" s="148" t="s">
        <v>83</v>
      </c>
      <c r="N938" s="148" t="s">
        <v>83</v>
      </c>
      <c r="O938" s="148" t="s">
        <v>83</v>
      </c>
      <c r="P938" s="148" t="s">
        <v>83</v>
      </c>
      <c r="Q938" s="148" t="s">
        <v>83</v>
      </c>
      <c r="R938" s="148" t="s">
        <v>1169</v>
      </c>
      <c r="S938" s="148" t="s">
        <v>83</v>
      </c>
      <c r="T938">
        <v>0</v>
      </c>
      <c r="U938" s="148" t="s">
        <v>83</v>
      </c>
      <c r="V938" s="148" t="s">
        <v>83</v>
      </c>
      <c r="W938" s="148" t="s">
        <v>83</v>
      </c>
      <c r="X938">
        <v>3</v>
      </c>
      <c r="Y938">
        <v>3</v>
      </c>
      <c r="Z938" s="148" t="s">
        <v>83</v>
      </c>
      <c r="AA938" s="148" t="s">
        <v>83</v>
      </c>
      <c r="AB938" s="148" t="s">
        <v>83</v>
      </c>
      <c r="AC938" s="148" t="s">
        <v>83</v>
      </c>
      <c r="AD938" s="148" t="s">
        <v>83</v>
      </c>
      <c r="AE938">
        <v>0</v>
      </c>
      <c r="AF938" s="148" t="s">
        <v>83</v>
      </c>
      <c r="AG938">
        <v>0</v>
      </c>
      <c r="AH938" s="148" t="s">
        <v>83</v>
      </c>
      <c r="AI938" s="148" t="s">
        <v>83</v>
      </c>
      <c r="AJ938" s="148" t="s">
        <v>83</v>
      </c>
      <c r="AK938" s="148" t="s">
        <v>83</v>
      </c>
      <c r="AL938" s="148" t="s">
        <v>83</v>
      </c>
      <c r="AM938" s="148" t="s">
        <v>83</v>
      </c>
      <c r="AN938" s="148" t="s">
        <v>83</v>
      </c>
      <c r="AO938" s="148" t="s">
        <v>83</v>
      </c>
      <c r="AP938" s="148" t="s">
        <v>83</v>
      </c>
      <c r="AQ938" s="148" t="s">
        <v>83</v>
      </c>
      <c r="AR938" s="148" t="s">
        <v>83</v>
      </c>
      <c r="AS938">
        <v>0</v>
      </c>
      <c r="AT938" s="148" t="s">
        <v>83</v>
      </c>
      <c r="AU938" s="148" t="s">
        <v>83</v>
      </c>
      <c r="AV938">
        <v>0</v>
      </c>
      <c r="AW938">
        <v>0</v>
      </c>
      <c r="AX938" s="148" t="s">
        <v>83</v>
      </c>
    </row>
    <row r="939" spans="1:50" x14ac:dyDescent="0.15">
      <c r="A939">
        <v>1</v>
      </c>
      <c r="B939">
        <v>30</v>
      </c>
      <c r="C939">
        <v>2</v>
      </c>
      <c r="D939">
        <v>7</v>
      </c>
      <c r="E939">
        <v>0</v>
      </c>
      <c r="F939" s="148" t="s">
        <v>83</v>
      </c>
      <c r="G939" s="148" t="s">
        <v>83</v>
      </c>
      <c r="H939">
        <v>141</v>
      </c>
      <c r="I939">
        <v>0</v>
      </c>
      <c r="J939">
        <v>0</v>
      </c>
      <c r="K939">
        <v>0</v>
      </c>
      <c r="L939">
        <v>0</v>
      </c>
      <c r="M939" s="148" t="s">
        <v>83</v>
      </c>
      <c r="N939" s="148" t="s">
        <v>83</v>
      </c>
      <c r="O939" s="148" t="s">
        <v>83</v>
      </c>
      <c r="P939" s="148" t="s">
        <v>83</v>
      </c>
      <c r="Q939" s="148" t="s">
        <v>83</v>
      </c>
      <c r="R939" s="148" t="s">
        <v>1318</v>
      </c>
      <c r="S939" s="148" t="s">
        <v>83</v>
      </c>
      <c r="T939">
        <v>0</v>
      </c>
      <c r="U939" s="148" t="s">
        <v>83</v>
      </c>
      <c r="V939" s="148" t="s">
        <v>83</v>
      </c>
      <c r="W939" s="148" t="s">
        <v>83</v>
      </c>
      <c r="X939">
        <v>4</v>
      </c>
      <c r="Y939">
        <v>4</v>
      </c>
      <c r="Z939" s="148" t="s">
        <v>83</v>
      </c>
      <c r="AA939" s="148" t="s">
        <v>83</v>
      </c>
      <c r="AB939" s="148" t="s">
        <v>83</v>
      </c>
      <c r="AC939" s="148" t="s">
        <v>83</v>
      </c>
      <c r="AD939" s="148" t="s">
        <v>83</v>
      </c>
      <c r="AE939">
        <v>0</v>
      </c>
      <c r="AF939" s="148" t="s">
        <v>83</v>
      </c>
      <c r="AG939">
        <v>0</v>
      </c>
      <c r="AH939" s="148" t="s">
        <v>83</v>
      </c>
      <c r="AI939" s="148" t="s">
        <v>83</v>
      </c>
      <c r="AJ939" s="148" t="s">
        <v>83</v>
      </c>
      <c r="AK939" s="148" t="s">
        <v>83</v>
      </c>
      <c r="AL939" s="148" t="s">
        <v>83</v>
      </c>
      <c r="AM939" s="148" t="s">
        <v>83</v>
      </c>
      <c r="AN939" s="148" t="s">
        <v>83</v>
      </c>
      <c r="AO939" s="148" t="s">
        <v>83</v>
      </c>
      <c r="AP939" s="148" t="s">
        <v>83</v>
      </c>
      <c r="AQ939" s="148" t="s">
        <v>83</v>
      </c>
      <c r="AR939" s="148" t="s">
        <v>83</v>
      </c>
      <c r="AS939">
        <v>0</v>
      </c>
      <c r="AT939" s="148" t="s">
        <v>83</v>
      </c>
      <c r="AU939" s="148" t="s">
        <v>83</v>
      </c>
      <c r="AV939">
        <v>0</v>
      </c>
      <c r="AW939">
        <v>0</v>
      </c>
      <c r="AX939" s="148" t="s">
        <v>83</v>
      </c>
    </row>
    <row r="940" spans="1:50" x14ac:dyDescent="0.15">
      <c r="A940">
        <v>1</v>
      </c>
      <c r="B940">
        <v>30</v>
      </c>
      <c r="C940">
        <v>3</v>
      </c>
      <c r="D940">
        <v>1</v>
      </c>
      <c r="E940">
        <v>0</v>
      </c>
      <c r="F940" s="148" t="s">
        <v>83</v>
      </c>
      <c r="G940" s="148" t="s">
        <v>83</v>
      </c>
      <c r="H940">
        <v>281</v>
      </c>
      <c r="I940">
        <v>0</v>
      </c>
      <c r="J940">
        <v>0</v>
      </c>
      <c r="K940">
        <v>0</v>
      </c>
      <c r="L940">
        <v>0</v>
      </c>
      <c r="M940" s="148" t="s">
        <v>83</v>
      </c>
      <c r="N940" s="148" t="s">
        <v>83</v>
      </c>
      <c r="O940" s="148" t="s">
        <v>83</v>
      </c>
      <c r="P940" s="148" t="s">
        <v>83</v>
      </c>
      <c r="Q940" s="148" t="s">
        <v>83</v>
      </c>
      <c r="R940" s="148" t="s">
        <v>1319</v>
      </c>
      <c r="S940" s="148" t="s">
        <v>83</v>
      </c>
      <c r="T940">
        <v>0</v>
      </c>
      <c r="U940" s="148" t="s">
        <v>83</v>
      </c>
      <c r="V940" s="148" t="s">
        <v>83</v>
      </c>
      <c r="W940" s="148" t="s">
        <v>83</v>
      </c>
      <c r="X940">
        <v>4</v>
      </c>
      <c r="Y940">
        <v>4</v>
      </c>
      <c r="Z940" s="148" t="s">
        <v>83</v>
      </c>
      <c r="AA940" s="148" t="s">
        <v>83</v>
      </c>
      <c r="AB940" s="148" t="s">
        <v>83</v>
      </c>
      <c r="AC940" s="148" t="s">
        <v>83</v>
      </c>
      <c r="AD940" s="148" t="s">
        <v>83</v>
      </c>
      <c r="AE940">
        <v>0</v>
      </c>
      <c r="AF940" s="148" t="s">
        <v>83</v>
      </c>
      <c r="AG940">
        <v>0</v>
      </c>
      <c r="AH940" s="148" t="s">
        <v>83</v>
      </c>
      <c r="AI940" s="148" t="s">
        <v>83</v>
      </c>
      <c r="AJ940" s="148" t="s">
        <v>83</v>
      </c>
      <c r="AK940" s="148" t="s">
        <v>83</v>
      </c>
      <c r="AL940" s="148" t="s">
        <v>83</v>
      </c>
      <c r="AM940" s="148" t="s">
        <v>83</v>
      </c>
      <c r="AN940" s="148" t="s">
        <v>83</v>
      </c>
      <c r="AO940" s="148" t="s">
        <v>83</v>
      </c>
      <c r="AP940" s="148" t="s">
        <v>83</v>
      </c>
      <c r="AQ940" s="148" t="s">
        <v>83</v>
      </c>
      <c r="AR940" s="148" t="s">
        <v>83</v>
      </c>
      <c r="AS940">
        <v>0</v>
      </c>
      <c r="AT940" s="148" t="s">
        <v>83</v>
      </c>
      <c r="AU940" s="148" t="s">
        <v>83</v>
      </c>
      <c r="AV940">
        <v>0</v>
      </c>
      <c r="AW940">
        <v>0</v>
      </c>
      <c r="AX940" s="148" t="s">
        <v>83</v>
      </c>
    </row>
    <row r="941" spans="1:50" x14ac:dyDescent="0.15">
      <c r="A941">
        <v>1</v>
      </c>
      <c r="B941">
        <v>30</v>
      </c>
      <c r="C941">
        <v>3</v>
      </c>
      <c r="D941">
        <v>2</v>
      </c>
      <c r="E941">
        <v>0</v>
      </c>
      <c r="F941" s="148" t="s">
        <v>83</v>
      </c>
      <c r="G941" s="148" t="s">
        <v>83</v>
      </c>
      <c r="H941">
        <v>352</v>
      </c>
      <c r="I941">
        <v>0</v>
      </c>
      <c r="J941">
        <v>0</v>
      </c>
      <c r="K941">
        <v>0</v>
      </c>
      <c r="L941">
        <v>0</v>
      </c>
      <c r="M941" s="148" t="s">
        <v>83</v>
      </c>
      <c r="N941" s="148" t="s">
        <v>83</v>
      </c>
      <c r="O941" s="148" t="s">
        <v>83</v>
      </c>
      <c r="P941" s="148" t="s">
        <v>83</v>
      </c>
      <c r="Q941" s="148" t="s">
        <v>83</v>
      </c>
      <c r="R941" s="148" t="s">
        <v>1320</v>
      </c>
      <c r="S941" s="148" t="s">
        <v>83</v>
      </c>
      <c r="T941">
        <v>0</v>
      </c>
      <c r="U941" s="148" t="s">
        <v>83</v>
      </c>
      <c r="V941" s="148" t="s">
        <v>83</v>
      </c>
      <c r="W941" s="148" t="s">
        <v>83</v>
      </c>
      <c r="X941">
        <v>5</v>
      </c>
      <c r="Y941">
        <v>5</v>
      </c>
      <c r="Z941" s="148" t="s">
        <v>83</v>
      </c>
      <c r="AA941" s="148" t="s">
        <v>83</v>
      </c>
      <c r="AB941" s="148" t="s">
        <v>83</v>
      </c>
      <c r="AC941" s="148" t="s">
        <v>83</v>
      </c>
      <c r="AD941" s="148" t="s">
        <v>83</v>
      </c>
      <c r="AE941">
        <v>0</v>
      </c>
      <c r="AF941" s="148" t="s">
        <v>83</v>
      </c>
      <c r="AG941">
        <v>0</v>
      </c>
      <c r="AH941" s="148" t="s">
        <v>83</v>
      </c>
      <c r="AI941" s="148" t="s">
        <v>83</v>
      </c>
      <c r="AJ941" s="148" t="s">
        <v>83</v>
      </c>
      <c r="AK941" s="148" t="s">
        <v>83</v>
      </c>
      <c r="AL941" s="148" t="s">
        <v>83</v>
      </c>
      <c r="AM941" s="148" t="s">
        <v>83</v>
      </c>
      <c r="AN941" s="148" t="s">
        <v>83</v>
      </c>
      <c r="AO941" s="148" t="s">
        <v>83</v>
      </c>
      <c r="AP941" s="148" t="s">
        <v>83</v>
      </c>
      <c r="AQ941" s="148" t="s">
        <v>83</v>
      </c>
      <c r="AR941" s="148" t="s">
        <v>83</v>
      </c>
      <c r="AS941">
        <v>0</v>
      </c>
      <c r="AT941" s="148" t="s">
        <v>83</v>
      </c>
      <c r="AU941" s="148" t="s">
        <v>83</v>
      </c>
      <c r="AV941">
        <v>0</v>
      </c>
      <c r="AW941">
        <v>0</v>
      </c>
      <c r="AX941" s="148" t="s">
        <v>83</v>
      </c>
    </row>
    <row r="942" spans="1:50" x14ac:dyDescent="0.15">
      <c r="A942">
        <v>1</v>
      </c>
      <c r="B942">
        <v>30</v>
      </c>
      <c r="C942">
        <v>3</v>
      </c>
      <c r="D942">
        <v>3</v>
      </c>
      <c r="E942">
        <v>0</v>
      </c>
      <c r="F942" s="148" t="s">
        <v>83</v>
      </c>
      <c r="G942" s="148" t="s">
        <v>83</v>
      </c>
      <c r="H942">
        <v>78</v>
      </c>
      <c r="I942">
        <v>0</v>
      </c>
      <c r="J942">
        <v>0</v>
      </c>
      <c r="K942">
        <v>0</v>
      </c>
      <c r="L942">
        <v>0</v>
      </c>
      <c r="M942" s="148" t="s">
        <v>83</v>
      </c>
      <c r="N942" s="148" t="s">
        <v>83</v>
      </c>
      <c r="O942" s="148" t="s">
        <v>83</v>
      </c>
      <c r="P942" s="148" t="s">
        <v>83</v>
      </c>
      <c r="Q942" s="148" t="s">
        <v>83</v>
      </c>
      <c r="R942" s="148" t="s">
        <v>1321</v>
      </c>
      <c r="S942" s="148" t="s">
        <v>83</v>
      </c>
      <c r="T942">
        <v>0</v>
      </c>
      <c r="U942" s="148" t="s">
        <v>83</v>
      </c>
      <c r="V942" s="148" t="s">
        <v>83</v>
      </c>
      <c r="W942" s="148" t="s">
        <v>83</v>
      </c>
      <c r="X942">
        <v>6</v>
      </c>
      <c r="Y942">
        <v>6</v>
      </c>
      <c r="Z942" s="148" t="s">
        <v>83</v>
      </c>
      <c r="AA942" s="148" t="s">
        <v>83</v>
      </c>
      <c r="AB942" s="148" t="s">
        <v>83</v>
      </c>
      <c r="AC942" s="148" t="s">
        <v>83</v>
      </c>
      <c r="AD942" s="148" t="s">
        <v>83</v>
      </c>
      <c r="AE942">
        <v>0</v>
      </c>
      <c r="AF942" s="148" t="s">
        <v>83</v>
      </c>
      <c r="AG942">
        <v>0</v>
      </c>
      <c r="AH942" s="148" t="s">
        <v>83</v>
      </c>
      <c r="AI942" s="148" t="s">
        <v>83</v>
      </c>
      <c r="AJ942" s="148" t="s">
        <v>83</v>
      </c>
      <c r="AK942" s="148" t="s">
        <v>83</v>
      </c>
      <c r="AL942" s="148" t="s">
        <v>83</v>
      </c>
      <c r="AM942" s="148" t="s">
        <v>83</v>
      </c>
      <c r="AN942" s="148" t="s">
        <v>83</v>
      </c>
      <c r="AO942" s="148" t="s">
        <v>83</v>
      </c>
      <c r="AP942" s="148" t="s">
        <v>83</v>
      </c>
      <c r="AQ942" s="148" t="s">
        <v>83</v>
      </c>
      <c r="AR942" s="148" t="s">
        <v>83</v>
      </c>
      <c r="AS942">
        <v>0</v>
      </c>
      <c r="AT942" s="148" t="s">
        <v>83</v>
      </c>
      <c r="AU942" s="148" t="s">
        <v>83</v>
      </c>
      <c r="AV942">
        <v>0</v>
      </c>
      <c r="AW942">
        <v>0</v>
      </c>
      <c r="AX942" s="148" t="s">
        <v>83</v>
      </c>
    </row>
    <row r="943" spans="1:50" x14ac:dyDescent="0.15">
      <c r="A943">
        <v>1</v>
      </c>
      <c r="B943">
        <v>30</v>
      </c>
      <c r="C943">
        <v>3</v>
      </c>
      <c r="D943">
        <v>4</v>
      </c>
      <c r="E943">
        <v>0</v>
      </c>
      <c r="F943" s="148" t="s">
        <v>83</v>
      </c>
      <c r="G943" s="148" t="s">
        <v>83</v>
      </c>
      <c r="H943">
        <v>139</v>
      </c>
      <c r="I943">
        <v>0</v>
      </c>
      <c r="J943">
        <v>0</v>
      </c>
      <c r="K943">
        <v>0</v>
      </c>
      <c r="L943">
        <v>0</v>
      </c>
      <c r="M943" s="148" t="s">
        <v>83</v>
      </c>
      <c r="N943" s="148" t="s">
        <v>83</v>
      </c>
      <c r="O943" s="148" t="s">
        <v>83</v>
      </c>
      <c r="P943" s="148" t="s">
        <v>83</v>
      </c>
      <c r="Q943" s="148" t="s">
        <v>83</v>
      </c>
      <c r="R943" s="148" t="s">
        <v>1322</v>
      </c>
      <c r="S943" s="148" t="s">
        <v>83</v>
      </c>
      <c r="T943">
        <v>0</v>
      </c>
      <c r="U943" s="148" t="s">
        <v>83</v>
      </c>
      <c r="V943" s="148" t="s">
        <v>83</v>
      </c>
      <c r="W943" s="148" t="s">
        <v>83</v>
      </c>
      <c r="X943">
        <v>6</v>
      </c>
      <c r="Y943">
        <v>6</v>
      </c>
      <c r="Z943" s="148" t="s">
        <v>83</v>
      </c>
      <c r="AA943" s="148" t="s">
        <v>83</v>
      </c>
      <c r="AB943" s="148" t="s">
        <v>83</v>
      </c>
      <c r="AC943" s="148" t="s">
        <v>83</v>
      </c>
      <c r="AD943" s="148" t="s">
        <v>83</v>
      </c>
      <c r="AE943">
        <v>0</v>
      </c>
      <c r="AF943" s="148" t="s">
        <v>83</v>
      </c>
      <c r="AG943">
        <v>0</v>
      </c>
      <c r="AH943" s="148" t="s">
        <v>83</v>
      </c>
      <c r="AI943" s="148" t="s">
        <v>83</v>
      </c>
      <c r="AJ943" s="148" t="s">
        <v>83</v>
      </c>
      <c r="AK943" s="148" t="s">
        <v>83</v>
      </c>
      <c r="AL943" s="148" t="s">
        <v>83</v>
      </c>
      <c r="AM943" s="148" t="s">
        <v>83</v>
      </c>
      <c r="AN943" s="148" t="s">
        <v>83</v>
      </c>
      <c r="AO943" s="148" t="s">
        <v>83</v>
      </c>
      <c r="AP943" s="148" t="s">
        <v>83</v>
      </c>
      <c r="AQ943" s="148" t="s">
        <v>83</v>
      </c>
      <c r="AR943" s="148" t="s">
        <v>83</v>
      </c>
      <c r="AS943">
        <v>0</v>
      </c>
      <c r="AT943" s="148" t="s">
        <v>83</v>
      </c>
      <c r="AU943" s="148" t="s">
        <v>83</v>
      </c>
      <c r="AV943">
        <v>0</v>
      </c>
      <c r="AW943">
        <v>0</v>
      </c>
      <c r="AX943" s="148" t="s">
        <v>83</v>
      </c>
    </row>
    <row r="944" spans="1:50" x14ac:dyDescent="0.15">
      <c r="A944">
        <v>1</v>
      </c>
      <c r="B944">
        <v>30</v>
      </c>
      <c r="C944">
        <v>3</v>
      </c>
      <c r="D944">
        <v>5</v>
      </c>
      <c r="E944">
        <v>0</v>
      </c>
      <c r="F944" s="148" t="s">
        <v>83</v>
      </c>
      <c r="G944" s="148" t="s">
        <v>83</v>
      </c>
      <c r="H944">
        <v>50</v>
      </c>
      <c r="I944">
        <v>0</v>
      </c>
      <c r="J944">
        <v>0</v>
      </c>
      <c r="K944">
        <v>0</v>
      </c>
      <c r="L944">
        <v>0</v>
      </c>
      <c r="M944" s="148" t="s">
        <v>83</v>
      </c>
      <c r="N944" s="148" t="s">
        <v>83</v>
      </c>
      <c r="O944" s="148" t="s">
        <v>83</v>
      </c>
      <c r="P944" s="148" t="s">
        <v>83</v>
      </c>
      <c r="Q944" s="148" t="s">
        <v>83</v>
      </c>
      <c r="R944" s="148" t="s">
        <v>535</v>
      </c>
      <c r="S944" s="148" t="s">
        <v>83</v>
      </c>
      <c r="T944">
        <v>0</v>
      </c>
      <c r="U944" s="148" t="s">
        <v>83</v>
      </c>
      <c r="V944" s="148" t="s">
        <v>83</v>
      </c>
      <c r="W944" s="148" t="s">
        <v>83</v>
      </c>
      <c r="X944">
        <v>6</v>
      </c>
      <c r="Y944">
        <v>6</v>
      </c>
      <c r="Z944" s="148" t="s">
        <v>83</v>
      </c>
      <c r="AA944" s="148" t="s">
        <v>83</v>
      </c>
      <c r="AB944" s="148" t="s">
        <v>83</v>
      </c>
      <c r="AC944" s="148" t="s">
        <v>83</v>
      </c>
      <c r="AD944" s="148" t="s">
        <v>83</v>
      </c>
      <c r="AE944">
        <v>0</v>
      </c>
      <c r="AF944" s="148" t="s">
        <v>83</v>
      </c>
      <c r="AG944">
        <v>0</v>
      </c>
      <c r="AH944" s="148" t="s">
        <v>83</v>
      </c>
      <c r="AI944" s="148" t="s">
        <v>83</v>
      </c>
      <c r="AJ944" s="148" t="s">
        <v>83</v>
      </c>
      <c r="AK944" s="148" t="s">
        <v>83</v>
      </c>
      <c r="AL944" s="148" t="s">
        <v>83</v>
      </c>
      <c r="AM944" s="148" t="s">
        <v>83</v>
      </c>
      <c r="AN944" s="148" t="s">
        <v>83</v>
      </c>
      <c r="AO944" s="148" t="s">
        <v>83</v>
      </c>
      <c r="AP944" s="148" t="s">
        <v>83</v>
      </c>
      <c r="AQ944" s="148" t="s">
        <v>83</v>
      </c>
      <c r="AR944" s="148" t="s">
        <v>83</v>
      </c>
      <c r="AS944">
        <v>0</v>
      </c>
      <c r="AT944" s="148" t="s">
        <v>83</v>
      </c>
      <c r="AU944" s="148" t="s">
        <v>83</v>
      </c>
      <c r="AV944">
        <v>0</v>
      </c>
      <c r="AW944">
        <v>0</v>
      </c>
      <c r="AX944" s="148" t="s">
        <v>83</v>
      </c>
    </row>
    <row r="945" spans="1:50" x14ac:dyDescent="0.15">
      <c r="A945">
        <v>1</v>
      </c>
      <c r="B945">
        <v>30</v>
      </c>
      <c r="C945">
        <v>3</v>
      </c>
      <c r="D945">
        <v>6</v>
      </c>
      <c r="E945">
        <v>0</v>
      </c>
      <c r="F945" s="148" t="s">
        <v>83</v>
      </c>
      <c r="G945" s="148" t="s">
        <v>83</v>
      </c>
      <c r="H945">
        <v>223</v>
      </c>
      <c r="I945">
        <v>0</v>
      </c>
      <c r="J945">
        <v>0</v>
      </c>
      <c r="K945">
        <v>0</v>
      </c>
      <c r="L945">
        <v>0</v>
      </c>
      <c r="M945" s="148" t="s">
        <v>83</v>
      </c>
      <c r="N945" s="148" t="s">
        <v>83</v>
      </c>
      <c r="O945" s="148" t="s">
        <v>83</v>
      </c>
      <c r="P945" s="148" t="s">
        <v>83</v>
      </c>
      <c r="Q945" s="148" t="s">
        <v>83</v>
      </c>
      <c r="R945" s="148" t="s">
        <v>1323</v>
      </c>
      <c r="S945" s="148" t="s">
        <v>83</v>
      </c>
      <c r="T945">
        <v>0</v>
      </c>
      <c r="U945" s="148" t="s">
        <v>83</v>
      </c>
      <c r="V945" s="148" t="s">
        <v>83</v>
      </c>
      <c r="W945" s="148" t="s">
        <v>83</v>
      </c>
      <c r="X945">
        <v>5</v>
      </c>
      <c r="Y945">
        <v>5</v>
      </c>
      <c r="Z945" s="148" t="s">
        <v>83</v>
      </c>
      <c r="AA945" s="148" t="s">
        <v>83</v>
      </c>
      <c r="AB945" s="148" t="s">
        <v>83</v>
      </c>
      <c r="AC945" s="148" t="s">
        <v>83</v>
      </c>
      <c r="AD945" s="148" t="s">
        <v>83</v>
      </c>
      <c r="AE945">
        <v>0</v>
      </c>
      <c r="AF945" s="148" t="s">
        <v>83</v>
      </c>
      <c r="AG945">
        <v>0</v>
      </c>
      <c r="AH945" s="148" t="s">
        <v>83</v>
      </c>
      <c r="AI945" s="148" t="s">
        <v>83</v>
      </c>
      <c r="AJ945" s="148" t="s">
        <v>83</v>
      </c>
      <c r="AK945" s="148" t="s">
        <v>83</v>
      </c>
      <c r="AL945" s="148" t="s">
        <v>83</v>
      </c>
      <c r="AM945" s="148" t="s">
        <v>83</v>
      </c>
      <c r="AN945" s="148" t="s">
        <v>83</v>
      </c>
      <c r="AO945" s="148" t="s">
        <v>83</v>
      </c>
      <c r="AP945" s="148" t="s">
        <v>83</v>
      </c>
      <c r="AQ945" s="148" t="s">
        <v>83</v>
      </c>
      <c r="AR945" s="148" t="s">
        <v>83</v>
      </c>
      <c r="AS945">
        <v>0</v>
      </c>
      <c r="AT945" s="148" t="s">
        <v>83</v>
      </c>
      <c r="AU945" s="148" t="s">
        <v>83</v>
      </c>
      <c r="AV945">
        <v>0</v>
      </c>
      <c r="AW945">
        <v>0</v>
      </c>
      <c r="AX945" s="148" t="s">
        <v>83</v>
      </c>
    </row>
    <row r="946" spans="1:50" x14ac:dyDescent="0.15">
      <c r="A946">
        <v>1</v>
      </c>
      <c r="B946">
        <v>30</v>
      </c>
      <c r="C946">
        <v>3</v>
      </c>
      <c r="D946">
        <v>7</v>
      </c>
      <c r="E946">
        <v>0</v>
      </c>
      <c r="F946" s="148" t="s">
        <v>83</v>
      </c>
      <c r="G946" s="148" t="s">
        <v>83</v>
      </c>
      <c r="H946">
        <v>89</v>
      </c>
      <c r="I946">
        <v>0</v>
      </c>
      <c r="J946">
        <v>0</v>
      </c>
      <c r="K946">
        <v>0</v>
      </c>
      <c r="L946">
        <v>0</v>
      </c>
      <c r="M946" s="148" t="s">
        <v>83</v>
      </c>
      <c r="N946" s="148" t="s">
        <v>83</v>
      </c>
      <c r="O946" s="148" t="s">
        <v>83</v>
      </c>
      <c r="P946" s="148" t="s">
        <v>83</v>
      </c>
      <c r="Q946" s="148" t="s">
        <v>83</v>
      </c>
      <c r="R946" s="148" t="s">
        <v>1324</v>
      </c>
      <c r="S946" s="148" t="s">
        <v>83</v>
      </c>
      <c r="T946">
        <v>0</v>
      </c>
      <c r="U946" s="148" t="s">
        <v>83</v>
      </c>
      <c r="V946" s="148" t="s">
        <v>83</v>
      </c>
      <c r="W946" s="148" t="s">
        <v>83</v>
      </c>
      <c r="X946">
        <v>5</v>
      </c>
      <c r="Y946">
        <v>5</v>
      </c>
      <c r="Z946" s="148" t="s">
        <v>83</v>
      </c>
      <c r="AA946" s="148" t="s">
        <v>83</v>
      </c>
      <c r="AB946" s="148" t="s">
        <v>83</v>
      </c>
      <c r="AC946" s="148" t="s">
        <v>83</v>
      </c>
      <c r="AD946" s="148" t="s">
        <v>83</v>
      </c>
      <c r="AE946">
        <v>0</v>
      </c>
      <c r="AF946" s="148" t="s">
        <v>83</v>
      </c>
      <c r="AG946">
        <v>0</v>
      </c>
      <c r="AH946" s="148" t="s">
        <v>83</v>
      </c>
      <c r="AI946" s="148" t="s">
        <v>83</v>
      </c>
      <c r="AJ946" s="148" t="s">
        <v>83</v>
      </c>
      <c r="AK946" s="148" t="s">
        <v>83</v>
      </c>
      <c r="AL946" s="148" t="s">
        <v>83</v>
      </c>
      <c r="AM946" s="148" t="s">
        <v>83</v>
      </c>
      <c r="AN946" s="148" t="s">
        <v>83</v>
      </c>
      <c r="AO946" s="148" t="s">
        <v>83</v>
      </c>
      <c r="AP946" s="148" t="s">
        <v>83</v>
      </c>
      <c r="AQ946" s="148" t="s">
        <v>83</v>
      </c>
      <c r="AR946" s="148" t="s">
        <v>83</v>
      </c>
      <c r="AS946">
        <v>0</v>
      </c>
      <c r="AT946" s="148" t="s">
        <v>83</v>
      </c>
      <c r="AU946" s="148" t="s">
        <v>83</v>
      </c>
      <c r="AV946">
        <v>0</v>
      </c>
      <c r="AW946">
        <v>0</v>
      </c>
      <c r="AX946" s="148" t="s">
        <v>83</v>
      </c>
    </row>
    <row r="947" spans="1:50" x14ac:dyDescent="0.15">
      <c r="A947">
        <v>1</v>
      </c>
      <c r="B947">
        <v>31</v>
      </c>
      <c r="C947">
        <v>1</v>
      </c>
      <c r="D947">
        <v>1</v>
      </c>
      <c r="E947">
        <v>0</v>
      </c>
      <c r="F947" s="148" t="s">
        <v>83</v>
      </c>
      <c r="G947" s="148" t="s">
        <v>83</v>
      </c>
      <c r="H947">
        <v>0</v>
      </c>
      <c r="I947">
        <v>0</v>
      </c>
      <c r="J947">
        <v>0</v>
      </c>
      <c r="K947">
        <v>0</v>
      </c>
      <c r="L947">
        <v>0</v>
      </c>
      <c r="M947" s="148" t="s">
        <v>83</v>
      </c>
      <c r="N947" s="148" t="s">
        <v>83</v>
      </c>
      <c r="O947" s="148" t="s">
        <v>83</v>
      </c>
      <c r="P947" s="148" t="s">
        <v>83</v>
      </c>
      <c r="Q947" s="148" t="s">
        <v>83</v>
      </c>
      <c r="R947" s="148" t="s">
        <v>83</v>
      </c>
      <c r="S947" s="148" t="s">
        <v>83</v>
      </c>
      <c r="T947">
        <v>0</v>
      </c>
      <c r="U947" s="148" t="s">
        <v>83</v>
      </c>
      <c r="V947" s="148" t="s">
        <v>83</v>
      </c>
      <c r="W947" s="148" t="s">
        <v>83</v>
      </c>
      <c r="X947">
        <v>0</v>
      </c>
      <c r="Y947">
        <v>0</v>
      </c>
      <c r="Z947" s="148" t="s">
        <v>83</v>
      </c>
      <c r="AA947" s="148" t="s">
        <v>83</v>
      </c>
      <c r="AB947" s="148" t="s">
        <v>83</v>
      </c>
      <c r="AC947" s="148" t="s">
        <v>83</v>
      </c>
      <c r="AD947" s="148" t="s">
        <v>83</v>
      </c>
      <c r="AE947">
        <v>0</v>
      </c>
      <c r="AF947" s="148" t="s">
        <v>83</v>
      </c>
      <c r="AG947">
        <v>0</v>
      </c>
      <c r="AH947" s="148" t="s">
        <v>83</v>
      </c>
      <c r="AI947" s="148" t="s">
        <v>83</v>
      </c>
      <c r="AJ947" s="148" t="s">
        <v>83</v>
      </c>
      <c r="AK947" s="148" t="s">
        <v>83</v>
      </c>
      <c r="AL947" s="148" t="s">
        <v>83</v>
      </c>
      <c r="AM947" s="148" t="s">
        <v>83</v>
      </c>
      <c r="AN947" s="148" t="s">
        <v>83</v>
      </c>
      <c r="AO947" s="148" t="s">
        <v>83</v>
      </c>
      <c r="AP947" s="148" t="s">
        <v>83</v>
      </c>
      <c r="AQ947" s="148" t="s">
        <v>83</v>
      </c>
      <c r="AR947" s="148" t="s">
        <v>83</v>
      </c>
      <c r="AS947">
        <v>0</v>
      </c>
      <c r="AT947" s="148" t="s">
        <v>83</v>
      </c>
      <c r="AU947" s="148" t="s">
        <v>83</v>
      </c>
      <c r="AV947">
        <v>0</v>
      </c>
      <c r="AW947">
        <v>0</v>
      </c>
      <c r="AX947" s="148" t="s">
        <v>83</v>
      </c>
    </row>
    <row r="948" spans="1:50" x14ac:dyDescent="0.15">
      <c r="A948">
        <v>1</v>
      </c>
      <c r="B948">
        <v>31</v>
      </c>
      <c r="C948">
        <v>1</v>
      </c>
      <c r="D948">
        <v>2</v>
      </c>
      <c r="E948">
        <v>0</v>
      </c>
      <c r="F948" s="148" t="s">
        <v>83</v>
      </c>
      <c r="G948" s="148" t="s">
        <v>83</v>
      </c>
      <c r="H948">
        <v>0</v>
      </c>
      <c r="I948">
        <v>0</v>
      </c>
      <c r="J948">
        <v>0</v>
      </c>
      <c r="K948">
        <v>0</v>
      </c>
      <c r="L948">
        <v>0</v>
      </c>
      <c r="M948" s="148" t="s">
        <v>83</v>
      </c>
      <c r="N948" s="148" t="s">
        <v>83</v>
      </c>
      <c r="O948" s="148" t="s">
        <v>83</v>
      </c>
      <c r="P948" s="148" t="s">
        <v>83</v>
      </c>
      <c r="Q948" s="148" t="s">
        <v>83</v>
      </c>
      <c r="R948" s="148" t="s">
        <v>83</v>
      </c>
      <c r="S948" s="148" t="s">
        <v>83</v>
      </c>
      <c r="T948">
        <v>0</v>
      </c>
      <c r="U948" s="148" t="s">
        <v>83</v>
      </c>
      <c r="V948" s="148" t="s">
        <v>83</v>
      </c>
      <c r="W948" s="148" t="s">
        <v>83</v>
      </c>
      <c r="X948">
        <v>0</v>
      </c>
      <c r="Y948">
        <v>0</v>
      </c>
      <c r="Z948" s="148" t="s">
        <v>83</v>
      </c>
      <c r="AA948" s="148" t="s">
        <v>83</v>
      </c>
      <c r="AB948" s="148" t="s">
        <v>83</v>
      </c>
      <c r="AC948" s="148" t="s">
        <v>83</v>
      </c>
      <c r="AD948" s="148" t="s">
        <v>83</v>
      </c>
      <c r="AE948">
        <v>0</v>
      </c>
      <c r="AF948" s="148" t="s">
        <v>83</v>
      </c>
      <c r="AG948">
        <v>0</v>
      </c>
      <c r="AH948" s="148" t="s">
        <v>83</v>
      </c>
      <c r="AI948" s="148" t="s">
        <v>83</v>
      </c>
      <c r="AJ948" s="148" t="s">
        <v>83</v>
      </c>
      <c r="AK948" s="148" t="s">
        <v>83</v>
      </c>
      <c r="AL948" s="148" t="s">
        <v>83</v>
      </c>
      <c r="AM948" s="148" t="s">
        <v>83</v>
      </c>
      <c r="AN948" s="148" t="s">
        <v>83</v>
      </c>
      <c r="AO948" s="148" t="s">
        <v>83</v>
      </c>
      <c r="AP948" s="148" t="s">
        <v>83</v>
      </c>
      <c r="AQ948" s="148" t="s">
        <v>83</v>
      </c>
      <c r="AR948" s="148" t="s">
        <v>83</v>
      </c>
      <c r="AS948">
        <v>0</v>
      </c>
      <c r="AT948" s="148" t="s">
        <v>83</v>
      </c>
      <c r="AU948" s="148" t="s">
        <v>83</v>
      </c>
      <c r="AV948">
        <v>0</v>
      </c>
      <c r="AW948">
        <v>0</v>
      </c>
      <c r="AX948" s="148" t="s">
        <v>83</v>
      </c>
    </row>
    <row r="949" spans="1:50" x14ac:dyDescent="0.15">
      <c r="A949">
        <v>1</v>
      </c>
      <c r="B949">
        <v>31</v>
      </c>
      <c r="C949">
        <v>1</v>
      </c>
      <c r="D949">
        <v>3</v>
      </c>
      <c r="E949">
        <v>0</v>
      </c>
      <c r="F949" s="148" t="s">
        <v>83</v>
      </c>
      <c r="G949" s="148" t="s">
        <v>83</v>
      </c>
      <c r="H949">
        <v>73</v>
      </c>
      <c r="I949">
        <v>0</v>
      </c>
      <c r="J949">
        <v>0</v>
      </c>
      <c r="K949">
        <v>0</v>
      </c>
      <c r="L949">
        <v>0</v>
      </c>
      <c r="M949" s="148" t="s">
        <v>83</v>
      </c>
      <c r="N949" s="148" t="s">
        <v>83</v>
      </c>
      <c r="O949" s="148" t="s">
        <v>83</v>
      </c>
      <c r="P949" s="148" t="s">
        <v>83</v>
      </c>
      <c r="Q949" s="148" t="s">
        <v>83</v>
      </c>
      <c r="R949" s="148" t="s">
        <v>1325</v>
      </c>
      <c r="S949" s="148" t="s">
        <v>83</v>
      </c>
      <c r="T949">
        <v>0</v>
      </c>
      <c r="U949" s="148" t="s">
        <v>83</v>
      </c>
      <c r="V949" s="148" t="s">
        <v>83</v>
      </c>
      <c r="W949" s="148" t="s">
        <v>83</v>
      </c>
      <c r="X949">
        <v>4</v>
      </c>
      <c r="Y949">
        <v>4</v>
      </c>
      <c r="Z949" s="148" t="s">
        <v>83</v>
      </c>
      <c r="AA949" s="148" t="s">
        <v>83</v>
      </c>
      <c r="AB949" s="148" t="s">
        <v>83</v>
      </c>
      <c r="AC949" s="148" t="s">
        <v>83</v>
      </c>
      <c r="AD949" s="148" t="s">
        <v>83</v>
      </c>
      <c r="AE949">
        <v>0</v>
      </c>
      <c r="AF949" s="148" t="s">
        <v>83</v>
      </c>
      <c r="AG949">
        <v>0</v>
      </c>
      <c r="AH949" s="148" t="s">
        <v>83</v>
      </c>
      <c r="AI949" s="148" t="s">
        <v>83</v>
      </c>
      <c r="AJ949" s="148" t="s">
        <v>83</v>
      </c>
      <c r="AK949" s="148" t="s">
        <v>83</v>
      </c>
      <c r="AL949" s="148" t="s">
        <v>83</v>
      </c>
      <c r="AM949" s="148" t="s">
        <v>83</v>
      </c>
      <c r="AN949" s="148" t="s">
        <v>83</v>
      </c>
      <c r="AO949" s="148" t="s">
        <v>83</v>
      </c>
      <c r="AP949" s="148" t="s">
        <v>83</v>
      </c>
      <c r="AQ949" s="148" t="s">
        <v>83</v>
      </c>
      <c r="AR949" s="148" t="s">
        <v>83</v>
      </c>
      <c r="AS949">
        <v>0</v>
      </c>
      <c r="AT949" s="148" t="s">
        <v>83</v>
      </c>
      <c r="AU949" s="148" t="s">
        <v>83</v>
      </c>
      <c r="AV949">
        <v>0</v>
      </c>
      <c r="AW949">
        <v>0</v>
      </c>
      <c r="AX949" s="148" t="s">
        <v>83</v>
      </c>
    </row>
    <row r="950" spans="1:50" x14ac:dyDescent="0.15">
      <c r="A950">
        <v>1</v>
      </c>
      <c r="B950">
        <v>31</v>
      </c>
      <c r="C950">
        <v>1</v>
      </c>
      <c r="D950">
        <v>4</v>
      </c>
      <c r="E950">
        <v>0</v>
      </c>
      <c r="F950" s="148" t="s">
        <v>83</v>
      </c>
      <c r="G950" s="148" t="s">
        <v>83</v>
      </c>
      <c r="H950">
        <v>319</v>
      </c>
      <c r="I950">
        <v>0</v>
      </c>
      <c r="J950">
        <v>0</v>
      </c>
      <c r="K950">
        <v>0</v>
      </c>
      <c r="L950">
        <v>0</v>
      </c>
      <c r="M950" s="148" t="s">
        <v>83</v>
      </c>
      <c r="N950" s="148" t="s">
        <v>83</v>
      </c>
      <c r="O950" s="148" t="s">
        <v>83</v>
      </c>
      <c r="P950" s="148" t="s">
        <v>83</v>
      </c>
      <c r="Q950" s="148" t="s">
        <v>83</v>
      </c>
      <c r="R950" s="148" t="s">
        <v>1326</v>
      </c>
      <c r="S950" s="148" t="s">
        <v>83</v>
      </c>
      <c r="T950">
        <v>0</v>
      </c>
      <c r="U950" s="148" t="s">
        <v>83</v>
      </c>
      <c r="V950" s="148" t="s">
        <v>83</v>
      </c>
      <c r="W950" s="148" t="s">
        <v>83</v>
      </c>
      <c r="X950">
        <v>5</v>
      </c>
      <c r="Y950">
        <v>5</v>
      </c>
      <c r="Z950" s="148" t="s">
        <v>83</v>
      </c>
      <c r="AA950" s="148" t="s">
        <v>83</v>
      </c>
      <c r="AB950" s="148" t="s">
        <v>83</v>
      </c>
      <c r="AC950" s="148" t="s">
        <v>83</v>
      </c>
      <c r="AD950" s="148" t="s">
        <v>83</v>
      </c>
      <c r="AE950">
        <v>0</v>
      </c>
      <c r="AF950" s="148" t="s">
        <v>83</v>
      </c>
      <c r="AG950">
        <v>0</v>
      </c>
      <c r="AH950" s="148" t="s">
        <v>83</v>
      </c>
      <c r="AI950" s="148" t="s">
        <v>83</v>
      </c>
      <c r="AJ950" s="148" t="s">
        <v>83</v>
      </c>
      <c r="AK950" s="148" t="s">
        <v>83</v>
      </c>
      <c r="AL950" s="148" t="s">
        <v>83</v>
      </c>
      <c r="AM950" s="148" t="s">
        <v>83</v>
      </c>
      <c r="AN950" s="148" t="s">
        <v>83</v>
      </c>
      <c r="AO950" s="148" t="s">
        <v>83</v>
      </c>
      <c r="AP950" s="148" t="s">
        <v>83</v>
      </c>
      <c r="AQ950" s="148" t="s">
        <v>83</v>
      </c>
      <c r="AR950" s="148" t="s">
        <v>83</v>
      </c>
      <c r="AS950">
        <v>0</v>
      </c>
      <c r="AT950" s="148" t="s">
        <v>83</v>
      </c>
      <c r="AU950" s="148" t="s">
        <v>83</v>
      </c>
      <c r="AV950">
        <v>0</v>
      </c>
      <c r="AW950">
        <v>0</v>
      </c>
      <c r="AX950" s="148" t="s">
        <v>83</v>
      </c>
    </row>
    <row r="951" spans="1:50" x14ac:dyDescent="0.15">
      <c r="A951">
        <v>1</v>
      </c>
      <c r="B951">
        <v>31</v>
      </c>
      <c r="C951">
        <v>1</v>
      </c>
      <c r="D951">
        <v>5</v>
      </c>
      <c r="E951">
        <v>0</v>
      </c>
      <c r="F951" s="148" t="s">
        <v>83</v>
      </c>
      <c r="G951" s="148" t="s">
        <v>83</v>
      </c>
      <c r="H951">
        <v>326</v>
      </c>
      <c r="I951">
        <v>0</v>
      </c>
      <c r="J951">
        <v>0</v>
      </c>
      <c r="K951">
        <v>0</v>
      </c>
      <c r="L951">
        <v>0</v>
      </c>
      <c r="M951" s="148" t="s">
        <v>83</v>
      </c>
      <c r="N951" s="148" t="s">
        <v>83</v>
      </c>
      <c r="O951" s="148" t="s">
        <v>83</v>
      </c>
      <c r="P951" s="148" t="s">
        <v>83</v>
      </c>
      <c r="Q951" s="148" t="s">
        <v>83</v>
      </c>
      <c r="R951" s="148" t="s">
        <v>1327</v>
      </c>
      <c r="S951" s="148" t="s">
        <v>83</v>
      </c>
      <c r="T951">
        <v>0</v>
      </c>
      <c r="U951" s="148" t="s">
        <v>83</v>
      </c>
      <c r="V951" s="148" t="s">
        <v>83</v>
      </c>
      <c r="W951" s="148" t="s">
        <v>83</v>
      </c>
      <c r="X951">
        <v>4</v>
      </c>
      <c r="Y951">
        <v>4</v>
      </c>
      <c r="Z951" s="148" t="s">
        <v>83</v>
      </c>
      <c r="AA951" s="148" t="s">
        <v>83</v>
      </c>
      <c r="AB951" s="148" t="s">
        <v>83</v>
      </c>
      <c r="AC951" s="148" t="s">
        <v>83</v>
      </c>
      <c r="AD951" s="148" t="s">
        <v>83</v>
      </c>
      <c r="AE951">
        <v>0</v>
      </c>
      <c r="AF951" s="148" t="s">
        <v>83</v>
      </c>
      <c r="AG951">
        <v>0</v>
      </c>
      <c r="AH951" s="148" t="s">
        <v>83</v>
      </c>
      <c r="AI951" s="148" t="s">
        <v>83</v>
      </c>
      <c r="AJ951" s="148" t="s">
        <v>83</v>
      </c>
      <c r="AK951" s="148" t="s">
        <v>83</v>
      </c>
      <c r="AL951" s="148" t="s">
        <v>83</v>
      </c>
      <c r="AM951" s="148" t="s">
        <v>83</v>
      </c>
      <c r="AN951" s="148" t="s">
        <v>83</v>
      </c>
      <c r="AO951" s="148" t="s">
        <v>83</v>
      </c>
      <c r="AP951" s="148" t="s">
        <v>83</v>
      </c>
      <c r="AQ951" s="148" t="s">
        <v>83</v>
      </c>
      <c r="AR951" s="148" t="s">
        <v>83</v>
      </c>
      <c r="AS951">
        <v>0</v>
      </c>
      <c r="AT951" s="148" t="s">
        <v>83</v>
      </c>
      <c r="AU951" s="148" t="s">
        <v>83</v>
      </c>
      <c r="AV951">
        <v>0</v>
      </c>
      <c r="AW951">
        <v>0</v>
      </c>
      <c r="AX951" s="148" t="s">
        <v>83</v>
      </c>
    </row>
    <row r="952" spans="1:50" x14ac:dyDescent="0.15">
      <c r="A952">
        <v>1</v>
      </c>
      <c r="B952">
        <v>31</v>
      </c>
      <c r="C952">
        <v>1</v>
      </c>
      <c r="D952">
        <v>6</v>
      </c>
      <c r="E952">
        <v>0</v>
      </c>
      <c r="F952" s="148" t="s">
        <v>83</v>
      </c>
      <c r="G952" s="148" t="s">
        <v>83</v>
      </c>
      <c r="H952">
        <v>0</v>
      </c>
      <c r="I952">
        <v>0</v>
      </c>
      <c r="J952">
        <v>0</v>
      </c>
      <c r="K952">
        <v>0</v>
      </c>
      <c r="L952">
        <v>0</v>
      </c>
      <c r="M952" s="148" t="s">
        <v>83</v>
      </c>
      <c r="N952" s="148" t="s">
        <v>83</v>
      </c>
      <c r="O952" s="148" t="s">
        <v>83</v>
      </c>
      <c r="P952" s="148" t="s">
        <v>83</v>
      </c>
      <c r="Q952" s="148" t="s">
        <v>83</v>
      </c>
      <c r="R952" s="148" t="s">
        <v>83</v>
      </c>
      <c r="S952" s="148" t="s">
        <v>83</v>
      </c>
      <c r="T952">
        <v>0</v>
      </c>
      <c r="U952" s="148" t="s">
        <v>83</v>
      </c>
      <c r="V952" s="148" t="s">
        <v>83</v>
      </c>
      <c r="W952" s="148" t="s">
        <v>83</v>
      </c>
      <c r="X952">
        <v>0</v>
      </c>
      <c r="Y952">
        <v>0</v>
      </c>
      <c r="Z952" s="148" t="s">
        <v>83</v>
      </c>
      <c r="AA952" s="148" t="s">
        <v>83</v>
      </c>
      <c r="AB952" s="148" t="s">
        <v>83</v>
      </c>
      <c r="AC952" s="148" t="s">
        <v>83</v>
      </c>
      <c r="AD952" s="148" t="s">
        <v>83</v>
      </c>
      <c r="AE952">
        <v>0</v>
      </c>
      <c r="AF952" s="148" t="s">
        <v>83</v>
      </c>
      <c r="AG952">
        <v>0</v>
      </c>
      <c r="AH952" s="148" t="s">
        <v>83</v>
      </c>
      <c r="AI952" s="148" t="s">
        <v>83</v>
      </c>
      <c r="AJ952" s="148" t="s">
        <v>83</v>
      </c>
      <c r="AK952" s="148" t="s">
        <v>83</v>
      </c>
      <c r="AL952" s="148" t="s">
        <v>83</v>
      </c>
      <c r="AM952" s="148" t="s">
        <v>83</v>
      </c>
      <c r="AN952" s="148" t="s">
        <v>83</v>
      </c>
      <c r="AO952" s="148" t="s">
        <v>83</v>
      </c>
      <c r="AP952" s="148" t="s">
        <v>83</v>
      </c>
      <c r="AQ952" s="148" t="s">
        <v>83</v>
      </c>
      <c r="AR952" s="148" t="s">
        <v>83</v>
      </c>
      <c r="AS952">
        <v>0</v>
      </c>
      <c r="AT952" s="148" t="s">
        <v>83</v>
      </c>
      <c r="AU952" s="148" t="s">
        <v>83</v>
      </c>
      <c r="AV952">
        <v>0</v>
      </c>
      <c r="AW952">
        <v>0</v>
      </c>
      <c r="AX952" s="148" t="s">
        <v>83</v>
      </c>
    </row>
    <row r="953" spans="1:50" x14ac:dyDescent="0.15">
      <c r="A953">
        <v>1</v>
      </c>
      <c r="B953">
        <v>31</v>
      </c>
      <c r="C953">
        <v>1</v>
      </c>
      <c r="D953">
        <v>7</v>
      </c>
      <c r="E953">
        <v>0</v>
      </c>
      <c r="F953" s="148" t="s">
        <v>83</v>
      </c>
      <c r="G953" s="148" t="s">
        <v>83</v>
      </c>
      <c r="H953">
        <v>0</v>
      </c>
      <c r="I953">
        <v>0</v>
      </c>
      <c r="J953">
        <v>0</v>
      </c>
      <c r="K953">
        <v>0</v>
      </c>
      <c r="L953">
        <v>0</v>
      </c>
      <c r="M953" s="148" t="s">
        <v>83</v>
      </c>
      <c r="N953" s="148" t="s">
        <v>83</v>
      </c>
      <c r="O953" s="148" t="s">
        <v>83</v>
      </c>
      <c r="P953" s="148" t="s">
        <v>83</v>
      </c>
      <c r="Q953" s="148" t="s">
        <v>83</v>
      </c>
      <c r="R953" s="148" t="s">
        <v>83</v>
      </c>
      <c r="S953" s="148" t="s">
        <v>83</v>
      </c>
      <c r="T953">
        <v>0</v>
      </c>
      <c r="U953" s="148" t="s">
        <v>83</v>
      </c>
      <c r="V953" s="148" t="s">
        <v>83</v>
      </c>
      <c r="W953" s="148" t="s">
        <v>83</v>
      </c>
      <c r="X953">
        <v>0</v>
      </c>
      <c r="Y953">
        <v>0</v>
      </c>
      <c r="Z953" s="148" t="s">
        <v>83</v>
      </c>
      <c r="AA953" s="148" t="s">
        <v>83</v>
      </c>
      <c r="AB953" s="148" t="s">
        <v>83</v>
      </c>
      <c r="AC953" s="148" t="s">
        <v>83</v>
      </c>
      <c r="AD953" s="148" t="s">
        <v>83</v>
      </c>
      <c r="AE953">
        <v>0</v>
      </c>
      <c r="AF953" s="148" t="s">
        <v>83</v>
      </c>
      <c r="AG953">
        <v>0</v>
      </c>
      <c r="AH953" s="148" t="s">
        <v>83</v>
      </c>
      <c r="AI953" s="148" t="s">
        <v>83</v>
      </c>
      <c r="AJ953" s="148" t="s">
        <v>83</v>
      </c>
      <c r="AK953" s="148" t="s">
        <v>83</v>
      </c>
      <c r="AL953" s="148" t="s">
        <v>83</v>
      </c>
      <c r="AM953" s="148" t="s">
        <v>83</v>
      </c>
      <c r="AN953" s="148" t="s">
        <v>83</v>
      </c>
      <c r="AO953" s="148" t="s">
        <v>83</v>
      </c>
      <c r="AP953" s="148" t="s">
        <v>83</v>
      </c>
      <c r="AQ953" s="148" t="s">
        <v>83</v>
      </c>
      <c r="AR953" s="148" t="s">
        <v>83</v>
      </c>
      <c r="AS953">
        <v>0</v>
      </c>
      <c r="AT953" s="148" t="s">
        <v>83</v>
      </c>
      <c r="AU953" s="148" t="s">
        <v>83</v>
      </c>
      <c r="AV953">
        <v>0</v>
      </c>
      <c r="AW953">
        <v>0</v>
      </c>
      <c r="AX953" s="148" t="s">
        <v>83</v>
      </c>
    </row>
    <row r="954" spans="1:50" x14ac:dyDescent="0.15">
      <c r="A954">
        <v>1</v>
      </c>
      <c r="B954">
        <v>31</v>
      </c>
      <c r="C954">
        <v>2</v>
      </c>
      <c r="D954">
        <v>1</v>
      </c>
      <c r="E954">
        <v>0</v>
      </c>
      <c r="F954" s="148" t="s">
        <v>83</v>
      </c>
      <c r="G954" s="148" t="s">
        <v>83</v>
      </c>
      <c r="H954">
        <v>0</v>
      </c>
      <c r="I954">
        <v>0</v>
      </c>
      <c r="J954">
        <v>0</v>
      </c>
      <c r="K954">
        <v>0</v>
      </c>
      <c r="L954">
        <v>0</v>
      </c>
      <c r="M954" s="148" t="s">
        <v>83</v>
      </c>
      <c r="N954" s="148" t="s">
        <v>83</v>
      </c>
      <c r="O954" s="148" t="s">
        <v>83</v>
      </c>
      <c r="P954" s="148" t="s">
        <v>83</v>
      </c>
      <c r="Q954" s="148" t="s">
        <v>83</v>
      </c>
      <c r="R954" s="148" t="s">
        <v>83</v>
      </c>
      <c r="S954" s="148" t="s">
        <v>83</v>
      </c>
      <c r="T954">
        <v>0</v>
      </c>
      <c r="U954" s="148" t="s">
        <v>83</v>
      </c>
      <c r="V954" s="148" t="s">
        <v>83</v>
      </c>
      <c r="W954" s="148" t="s">
        <v>83</v>
      </c>
      <c r="X954">
        <v>0</v>
      </c>
      <c r="Y954">
        <v>0</v>
      </c>
      <c r="Z954" s="148" t="s">
        <v>83</v>
      </c>
      <c r="AA954" s="148" t="s">
        <v>83</v>
      </c>
      <c r="AB954" s="148" t="s">
        <v>83</v>
      </c>
      <c r="AC954" s="148" t="s">
        <v>83</v>
      </c>
      <c r="AD954" s="148" t="s">
        <v>83</v>
      </c>
      <c r="AE954">
        <v>0</v>
      </c>
      <c r="AF954" s="148" t="s">
        <v>83</v>
      </c>
      <c r="AG954">
        <v>0</v>
      </c>
      <c r="AH954" s="148" t="s">
        <v>83</v>
      </c>
      <c r="AI954" s="148" t="s">
        <v>83</v>
      </c>
      <c r="AJ954" s="148" t="s">
        <v>83</v>
      </c>
      <c r="AK954" s="148" t="s">
        <v>83</v>
      </c>
      <c r="AL954" s="148" t="s">
        <v>83</v>
      </c>
      <c r="AM954" s="148" t="s">
        <v>83</v>
      </c>
      <c r="AN954" s="148" t="s">
        <v>83</v>
      </c>
      <c r="AO954" s="148" t="s">
        <v>83</v>
      </c>
      <c r="AP954" s="148" t="s">
        <v>83</v>
      </c>
      <c r="AQ954" s="148" t="s">
        <v>83</v>
      </c>
      <c r="AR954" s="148" t="s">
        <v>83</v>
      </c>
      <c r="AS954">
        <v>0</v>
      </c>
      <c r="AT954" s="148" t="s">
        <v>83</v>
      </c>
      <c r="AU954" s="148" t="s">
        <v>83</v>
      </c>
      <c r="AV954">
        <v>0</v>
      </c>
      <c r="AW954">
        <v>0</v>
      </c>
      <c r="AX954" s="148" t="s">
        <v>83</v>
      </c>
    </row>
    <row r="955" spans="1:50" x14ac:dyDescent="0.15">
      <c r="A955">
        <v>1</v>
      </c>
      <c r="B955">
        <v>31</v>
      </c>
      <c r="C955">
        <v>2</v>
      </c>
      <c r="D955">
        <v>2</v>
      </c>
      <c r="E955">
        <v>0</v>
      </c>
      <c r="F955" s="148" t="s">
        <v>83</v>
      </c>
      <c r="G955" s="148" t="s">
        <v>83</v>
      </c>
      <c r="H955">
        <v>148</v>
      </c>
      <c r="I955">
        <v>0</v>
      </c>
      <c r="J955">
        <v>0</v>
      </c>
      <c r="K955">
        <v>0</v>
      </c>
      <c r="L955">
        <v>0</v>
      </c>
      <c r="M955" s="148" t="s">
        <v>83</v>
      </c>
      <c r="N955" s="148" t="s">
        <v>83</v>
      </c>
      <c r="O955" s="148" t="s">
        <v>83</v>
      </c>
      <c r="P955" s="148" t="s">
        <v>83</v>
      </c>
      <c r="Q955" s="148" t="s">
        <v>83</v>
      </c>
      <c r="R955" s="148" t="s">
        <v>1328</v>
      </c>
      <c r="S955" s="148" t="s">
        <v>83</v>
      </c>
      <c r="T955">
        <v>0</v>
      </c>
      <c r="U955" s="148" t="s">
        <v>83</v>
      </c>
      <c r="V955" s="148" t="s">
        <v>83</v>
      </c>
      <c r="W955" s="148" t="s">
        <v>83</v>
      </c>
      <c r="X955">
        <v>4</v>
      </c>
      <c r="Y955">
        <v>4</v>
      </c>
      <c r="Z955" s="148" t="s">
        <v>83</v>
      </c>
      <c r="AA955" s="148" t="s">
        <v>83</v>
      </c>
      <c r="AB955" s="148" t="s">
        <v>83</v>
      </c>
      <c r="AC955" s="148" t="s">
        <v>83</v>
      </c>
      <c r="AD955" s="148" t="s">
        <v>83</v>
      </c>
      <c r="AE955">
        <v>0</v>
      </c>
      <c r="AF955" s="148" t="s">
        <v>83</v>
      </c>
      <c r="AG955">
        <v>0</v>
      </c>
      <c r="AH955" s="148" t="s">
        <v>83</v>
      </c>
      <c r="AI955" s="148" t="s">
        <v>83</v>
      </c>
      <c r="AJ955" s="148" t="s">
        <v>83</v>
      </c>
      <c r="AK955" s="148" t="s">
        <v>83</v>
      </c>
      <c r="AL955" s="148" t="s">
        <v>83</v>
      </c>
      <c r="AM955" s="148" t="s">
        <v>83</v>
      </c>
      <c r="AN955" s="148" t="s">
        <v>83</v>
      </c>
      <c r="AO955" s="148" t="s">
        <v>83</v>
      </c>
      <c r="AP955" s="148" t="s">
        <v>83</v>
      </c>
      <c r="AQ955" s="148" t="s">
        <v>83</v>
      </c>
      <c r="AR955" s="148" t="s">
        <v>83</v>
      </c>
      <c r="AS955">
        <v>0</v>
      </c>
      <c r="AT955" s="148" t="s">
        <v>83</v>
      </c>
      <c r="AU955" s="148" t="s">
        <v>83</v>
      </c>
      <c r="AV955">
        <v>0</v>
      </c>
      <c r="AW955">
        <v>0</v>
      </c>
      <c r="AX955" s="148" t="s">
        <v>83</v>
      </c>
    </row>
    <row r="956" spans="1:50" x14ac:dyDescent="0.15">
      <c r="A956">
        <v>1</v>
      </c>
      <c r="B956">
        <v>31</v>
      </c>
      <c r="C956">
        <v>2</v>
      </c>
      <c r="D956">
        <v>3</v>
      </c>
      <c r="E956">
        <v>0</v>
      </c>
      <c r="F956" s="148" t="s">
        <v>83</v>
      </c>
      <c r="G956" s="148" t="s">
        <v>83</v>
      </c>
      <c r="H956">
        <v>325</v>
      </c>
      <c r="I956">
        <v>0</v>
      </c>
      <c r="J956">
        <v>0</v>
      </c>
      <c r="K956">
        <v>0</v>
      </c>
      <c r="L956">
        <v>0</v>
      </c>
      <c r="M956" s="148" t="s">
        <v>83</v>
      </c>
      <c r="N956" s="148" t="s">
        <v>83</v>
      </c>
      <c r="O956" s="148" t="s">
        <v>83</v>
      </c>
      <c r="P956" s="148" t="s">
        <v>83</v>
      </c>
      <c r="Q956" s="148" t="s">
        <v>83</v>
      </c>
      <c r="R956" s="148" t="s">
        <v>1329</v>
      </c>
      <c r="S956" s="148" t="s">
        <v>83</v>
      </c>
      <c r="T956">
        <v>0</v>
      </c>
      <c r="U956" s="148" t="s">
        <v>83</v>
      </c>
      <c r="V956" s="148" t="s">
        <v>83</v>
      </c>
      <c r="W956" s="148" t="s">
        <v>83</v>
      </c>
      <c r="X956">
        <v>4</v>
      </c>
      <c r="Y956">
        <v>4</v>
      </c>
      <c r="Z956" s="148" t="s">
        <v>83</v>
      </c>
      <c r="AA956" s="148" t="s">
        <v>83</v>
      </c>
      <c r="AB956" s="148" t="s">
        <v>83</v>
      </c>
      <c r="AC956" s="148" t="s">
        <v>83</v>
      </c>
      <c r="AD956" s="148" t="s">
        <v>83</v>
      </c>
      <c r="AE956">
        <v>0</v>
      </c>
      <c r="AF956" s="148" t="s">
        <v>83</v>
      </c>
      <c r="AG956">
        <v>0</v>
      </c>
      <c r="AH956" s="148" t="s">
        <v>83</v>
      </c>
      <c r="AI956" s="148" t="s">
        <v>83</v>
      </c>
      <c r="AJ956" s="148" t="s">
        <v>83</v>
      </c>
      <c r="AK956" s="148" t="s">
        <v>83</v>
      </c>
      <c r="AL956" s="148" t="s">
        <v>83</v>
      </c>
      <c r="AM956" s="148" t="s">
        <v>83</v>
      </c>
      <c r="AN956" s="148" t="s">
        <v>83</v>
      </c>
      <c r="AO956" s="148" t="s">
        <v>83</v>
      </c>
      <c r="AP956" s="148" t="s">
        <v>83</v>
      </c>
      <c r="AQ956" s="148" t="s">
        <v>83</v>
      </c>
      <c r="AR956" s="148" t="s">
        <v>83</v>
      </c>
      <c r="AS956">
        <v>0</v>
      </c>
      <c r="AT956" s="148" t="s">
        <v>83</v>
      </c>
      <c r="AU956" s="148" t="s">
        <v>83</v>
      </c>
      <c r="AV956">
        <v>0</v>
      </c>
      <c r="AW956">
        <v>0</v>
      </c>
      <c r="AX956" s="148" t="s">
        <v>83</v>
      </c>
    </row>
    <row r="957" spans="1:50" x14ac:dyDescent="0.15">
      <c r="A957">
        <v>1</v>
      </c>
      <c r="B957">
        <v>31</v>
      </c>
      <c r="C957">
        <v>2</v>
      </c>
      <c r="D957">
        <v>4</v>
      </c>
      <c r="E957">
        <v>0</v>
      </c>
      <c r="F957" s="148" t="s">
        <v>83</v>
      </c>
      <c r="G957" s="148" t="s">
        <v>83</v>
      </c>
      <c r="H957">
        <v>350</v>
      </c>
      <c r="I957">
        <v>0</v>
      </c>
      <c r="J957">
        <v>0</v>
      </c>
      <c r="K957">
        <v>0</v>
      </c>
      <c r="L957">
        <v>0</v>
      </c>
      <c r="M957" s="148" t="s">
        <v>83</v>
      </c>
      <c r="N957" s="148" t="s">
        <v>83</v>
      </c>
      <c r="O957" s="148" t="s">
        <v>83</v>
      </c>
      <c r="P957" s="148" t="s">
        <v>83</v>
      </c>
      <c r="Q957" s="148" t="s">
        <v>83</v>
      </c>
      <c r="R957" s="148" t="s">
        <v>499</v>
      </c>
      <c r="S957" s="148" t="s">
        <v>83</v>
      </c>
      <c r="T957">
        <v>0</v>
      </c>
      <c r="U957" s="148" t="s">
        <v>83</v>
      </c>
      <c r="V957" s="148" t="s">
        <v>83</v>
      </c>
      <c r="W957" s="148" t="s">
        <v>83</v>
      </c>
      <c r="X957">
        <v>3</v>
      </c>
      <c r="Y957">
        <v>3</v>
      </c>
      <c r="Z957" s="148" t="s">
        <v>83</v>
      </c>
      <c r="AA957" s="148" t="s">
        <v>83</v>
      </c>
      <c r="AB957" s="148" t="s">
        <v>83</v>
      </c>
      <c r="AC957" s="148" t="s">
        <v>83</v>
      </c>
      <c r="AD957" s="148" t="s">
        <v>83</v>
      </c>
      <c r="AE957">
        <v>0</v>
      </c>
      <c r="AF957" s="148" t="s">
        <v>83</v>
      </c>
      <c r="AG957">
        <v>0</v>
      </c>
      <c r="AH957" s="148" t="s">
        <v>83</v>
      </c>
      <c r="AI957" s="148" t="s">
        <v>83</v>
      </c>
      <c r="AJ957" s="148" t="s">
        <v>83</v>
      </c>
      <c r="AK957" s="148" t="s">
        <v>83</v>
      </c>
      <c r="AL957" s="148" t="s">
        <v>83</v>
      </c>
      <c r="AM957" s="148" t="s">
        <v>83</v>
      </c>
      <c r="AN957" s="148" t="s">
        <v>83</v>
      </c>
      <c r="AO957" s="148" t="s">
        <v>83</v>
      </c>
      <c r="AP957" s="148" t="s">
        <v>83</v>
      </c>
      <c r="AQ957" s="148" t="s">
        <v>83</v>
      </c>
      <c r="AR957" s="148" t="s">
        <v>83</v>
      </c>
      <c r="AS957">
        <v>0</v>
      </c>
      <c r="AT957" s="148" t="s">
        <v>83</v>
      </c>
      <c r="AU957" s="148" t="s">
        <v>83</v>
      </c>
      <c r="AV957">
        <v>0</v>
      </c>
      <c r="AW957">
        <v>0</v>
      </c>
      <c r="AX957" s="148" t="s">
        <v>83</v>
      </c>
    </row>
    <row r="958" spans="1:50" x14ac:dyDescent="0.15">
      <c r="A958">
        <v>1</v>
      </c>
      <c r="B958">
        <v>31</v>
      </c>
      <c r="C958">
        <v>2</v>
      </c>
      <c r="D958">
        <v>5</v>
      </c>
      <c r="E958">
        <v>0</v>
      </c>
      <c r="F958" s="148" t="s">
        <v>83</v>
      </c>
      <c r="G958" s="148" t="s">
        <v>83</v>
      </c>
      <c r="H958">
        <v>184</v>
      </c>
      <c r="I958">
        <v>0</v>
      </c>
      <c r="J958">
        <v>0</v>
      </c>
      <c r="K958">
        <v>0</v>
      </c>
      <c r="L958">
        <v>0</v>
      </c>
      <c r="M958" s="148" t="s">
        <v>83</v>
      </c>
      <c r="N958" s="148" t="s">
        <v>83</v>
      </c>
      <c r="O958" s="148" t="s">
        <v>83</v>
      </c>
      <c r="P958" s="148" t="s">
        <v>83</v>
      </c>
      <c r="Q958" s="148" t="s">
        <v>83</v>
      </c>
      <c r="R958" s="148" t="s">
        <v>1330</v>
      </c>
      <c r="S958" s="148" t="s">
        <v>83</v>
      </c>
      <c r="T958">
        <v>0</v>
      </c>
      <c r="U958" s="148" t="s">
        <v>83</v>
      </c>
      <c r="V958" s="148" t="s">
        <v>83</v>
      </c>
      <c r="W958" s="148" t="s">
        <v>83</v>
      </c>
      <c r="X958">
        <v>4</v>
      </c>
      <c r="Y958">
        <v>4</v>
      </c>
      <c r="Z958" s="148" t="s">
        <v>83</v>
      </c>
      <c r="AA958" s="148" t="s">
        <v>83</v>
      </c>
      <c r="AB958" s="148" t="s">
        <v>83</v>
      </c>
      <c r="AC958" s="148" t="s">
        <v>83</v>
      </c>
      <c r="AD958" s="148" t="s">
        <v>83</v>
      </c>
      <c r="AE958">
        <v>0</v>
      </c>
      <c r="AF958" s="148" t="s">
        <v>83</v>
      </c>
      <c r="AG958">
        <v>0</v>
      </c>
      <c r="AH958" s="148" t="s">
        <v>83</v>
      </c>
      <c r="AI958" s="148" t="s">
        <v>83</v>
      </c>
      <c r="AJ958" s="148" t="s">
        <v>83</v>
      </c>
      <c r="AK958" s="148" t="s">
        <v>83</v>
      </c>
      <c r="AL958" s="148" t="s">
        <v>83</v>
      </c>
      <c r="AM958" s="148" t="s">
        <v>83</v>
      </c>
      <c r="AN958" s="148" t="s">
        <v>83</v>
      </c>
      <c r="AO958" s="148" t="s">
        <v>83</v>
      </c>
      <c r="AP958" s="148" t="s">
        <v>83</v>
      </c>
      <c r="AQ958" s="148" t="s">
        <v>83</v>
      </c>
      <c r="AR958" s="148" t="s">
        <v>83</v>
      </c>
      <c r="AS958">
        <v>0</v>
      </c>
      <c r="AT958" s="148" t="s">
        <v>83</v>
      </c>
      <c r="AU958" s="148" t="s">
        <v>83</v>
      </c>
      <c r="AV958">
        <v>0</v>
      </c>
      <c r="AW958">
        <v>0</v>
      </c>
      <c r="AX958" s="148" t="s">
        <v>83</v>
      </c>
    </row>
    <row r="959" spans="1:50" x14ac:dyDescent="0.15">
      <c r="A959">
        <v>1</v>
      </c>
      <c r="B959">
        <v>31</v>
      </c>
      <c r="C959">
        <v>2</v>
      </c>
      <c r="D959">
        <v>6</v>
      </c>
      <c r="E959">
        <v>0</v>
      </c>
      <c r="F959" s="148" t="s">
        <v>83</v>
      </c>
      <c r="G959" s="148" t="s">
        <v>83</v>
      </c>
      <c r="H959">
        <v>207</v>
      </c>
      <c r="I959">
        <v>0</v>
      </c>
      <c r="J959">
        <v>0</v>
      </c>
      <c r="K959">
        <v>0</v>
      </c>
      <c r="L959">
        <v>0</v>
      </c>
      <c r="M959" s="148" t="s">
        <v>83</v>
      </c>
      <c r="N959" s="148" t="s">
        <v>83</v>
      </c>
      <c r="O959" s="148" t="s">
        <v>83</v>
      </c>
      <c r="P959" s="148" t="s">
        <v>83</v>
      </c>
      <c r="Q959" s="148" t="s">
        <v>83</v>
      </c>
      <c r="R959" s="148" t="s">
        <v>451</v>
      </c>
      <c r="S959" s="148" t="s">
        <v>83</v>
      </c>
      <c r="T959">
        <v>0</v>
      </c>
      <c r="U959" s="148" t="s">
        <v>83</v>
      </c>
      <c r="V959" s="148" t="s">
        <v>83</v>
      </c>
      <c r="W959" s="148" t="s">
        <v>83</v>
      </c>
      <c r="X959">
        <v>5</v>
      </c>
      <c r="Y959">
        <v>5</v>
      </c>
      <c r="Z959" s="148" t="s">
        <v>83</v>
      </c>
      <c r="AA959" s="148" t="s">
        <v>83</v>
      </c>
      <c r="AB959" s="148" t="s">
        <v>83</v>
      </c>
      <c r="AC959" s="148" t="s">
        <v>83</v>
      </c>
      <c r="AD959" s="148" t="s">
        <v>83</v>
      </c>
      <c r="AE959">
        <v>0</v>
      </c>
      <c r="AF959" s="148" t="s">
        <v>83</v>
      </c>
      <c r="AG959">
        <v>0</v>
      </c>
      <c r="AH959" s="148" t="s">
        <v>83</v>
      </c>
      <c r="AI959" s="148" t="s">
        <v>83</v>
      </c>
      <c r="AJ959" s="148" t="s">
        <v>83</v>
      </c>
      <c r="AK959" s="148" t="s">
        <v>83</v>
      </c>
      <c r="AL959" s="148" t="s">
        <v>83</v>
      </c>
      <c r="AM959" s="148" t="s">
        <v>83</v>
      </c>
      <c r="AN959" s="148" t="s">
        <v>83</v>
      </c>
      <c r="AO959" s="148" t="s">
        <v>83</v>
      </c>
      <c r="AP959" s="148" t="s">
        <v>83</v>
      </c>
      <c r="AQ959" s="148" t="s">
        <v>83</v>
      </c>
      <c r="AR959" s="148" t="s">
        <v>83</v>
      </c>
      <c r="AS959">
        <v>0</v>
      </c>
      <c r="AT959" s="148" t="s">
        <v>83</v>
      </c>
      <c r="AU959" s="148" t="s">
        <v>83</v>
      </c>
      <c r="AV959">
        <v>0</v>
      </c>
      <c r="AW959">
        <v>0</v>
      </c>
      <c r="AX959" s="148" t="s">
        <v>83</v>
      </c>
    </row>
    <row r="960" spans="1:50" x14ac:dyDescent="0.15">
      <c r="A960">
        <v>1</v>
      </c>
      <c r="B960">
        <v>31</v>
      </c>
      <c r="C960">
        <v>2</v>
      </c>
      <c r="D960">
        <v>7</v>
      </c>
      <c r="E960">
        <v>0</v>
      </c>
      <c r="F960" s="148" t="s">
        <v>83</v>
      </c>
      <c r="G960" s="148" t="s">
        <v>83</v>
      </c>
      <c r="H960">
        <v>0</v>
      </c>
      <c r="I960">
        <v>0</v>
      </c>
      <c r="J960">
        <v>0</v>
      </c>
      <c r="K960">
        <v>0</v>
      </c>
      <c r="L960">
        <v>0</v>
      </c>
      <c r="M960" s="148" t="s">
        <v>83</v>
      </c>
      <c r="N960" s="148" t="s">
        <v>83</v>
      </c>
      <c r="O960" s="148" t="s">
        <v>83</v>
      </c>
      <c r="P960" s="148" t="s">
        <v>83</v>
      </c>
      <c r="Q960" s="148" t="s">
        <v>83</v>
      </c>
      <c r="R960" s="148" t="s">
        <v>83</v>
      </c>
      <c r="S960" s="148" t="s">
        <v>83</v>
      </c>
      <c r="T960">
        <v>0</v>
      </c>
      <c r="U960" s="148" t="s">
        <v>83</v>
      </c>
      <c r="V960" s="148" t="s">
        <v>83</v>
      </c>
      <c r="W960" s="148" t="s">
        <v>83</v>
      </c>
      <c r="X960">
        <v>0</v>
      </c>
      <c r="Y960">
        <v>0</v>
      </c>
      <c r="Z960" s="148" t="s">
        <v>83</v>
      </c>
      <c r="AA960" s="148" t="s">
        <v>83</v>
      </c>
      <c r="AB960" s="148" t="s">
        <v>83</v>
      </c>
      <c r="AC960" s="148" t="s">
        <v>83</v>
      </c>
      <c r="AD960" s="148" t="s">
        <v>83</v>
      </c>
      <c r="AE960">
        <v>0</v>
      </c>
      <c r="AF960" s="148" t="s">
        <v>83</v>
      </c>
      <c r="AG960">
        <v>0</v>
      </c>
      <c r="AH960" s="148" t="s">
        <v>83</v>
      </c>
      <c r="AI960" s="148" t="s">
        <v>83</v>
      </c>
      <c r="AJ960" s="148" t="s">
        <v>83</v>
      </c>
      <c r="AK960" s="148" t="s">
        <v>83</v>
      </c>
      <c r="AL960" s="148" t="s">
        <v>83</v>
      </c>
      <c r="AM960" s="148" t="s">
        <v>83</v>
      </c>
      <c r="AN960" s="148" t="s">
        <v>83</v>
      </c>
      <c r="AO960" s="148" t="s">
        <v>83</v>
      </c>
      <c r="AP960" s="148" t="s">
        <v>83</v>
      </c>
      <c r="AQ960" s="148" t="s">
        <v>83</v>
      </c>
      <c r="AR960" s="148" t="s">
        <v>83</v>
      </c>
      <c r="AS960">
        <v>0</v>
      </c>
      <c r="AT960" s="148" t="s">
        <v>83</v>
      </c>
      <c r="AU960" s="148" t="s">
        <v>83</v>
      </c>
      <c r="AV960">
        <v>0</v>
      </c>
      <c r="AW960">
        <v>0</v>
      </c>
      <c r="AX960" s="148" t="s">
        <v>83</v>
      </c>
    </row>
    <row r="961" spans="1:50" x14ac:dyDescent="0.15">
      <c r="A961">
        <v>1</v>
      </c>
      <c r="B961">
        <v>31</v>
      </c>
      <c r="C961">
        <v>3</v>
      </c>
      <c r="D961">
        <v>1</v>
      </c>
      <c r="E961">
        <v>0</v>
      </c>
      <c r="F961" s="148" t="s">
        <v>83</v>
      </c>
      <c r="G961" s="148" t="s">
        <v>83</v>
      </c>
      <c r="H961">
        <v>295</v>
      </c>
      <c r="I961">
        <v>0</v>
      </c>
      <c r="J961">
        <v>0</v>
      </c>
      <c r="K961">
        <v>0</v>
      </c>
      <c r="L961">
        <v>0</v>
      </c>
      <c r="M961" s="148" t="s">
        <v>83</v>
      </c>
      <c r="N961" s="148" t="s">
        <v>83</v>
      </c>
      <c r="O961" s="148" t="s">
        <v>83</v>
      </c>
      <c r="P961" s="148" t="s">
        <v>83</v>
      </c>
      <c r="Q961" s="148" t="s">
        <v>83</v>
      </c>
      <c r="R961" s="148" t="s">
        <v>1331</v>
      </c>
      <c r="S961" s="148" t="s">
        <v>83</v>
      </c>
      <c r="T961">
        <v>0</v>
      </c>
      <c r="U961" s="148" t="s">
        <v>83</v>
      </c>
      <c r="V961" s="148" t="s">
        <v>83</v>
      </c>
      <c r="W961" s="148" t="s">
        <v>83</v>
      </c>
      <c r="X961">
        <v>4</v>
      </c>
      <c r="Y961">
        <v>4</v>
      </c>
      <c r="Z961" s="148" t="s">
        <v>83</v>
      </c>
      <c r="AA961" s="148" t="s">
        <v>83</v>
      </c>
      <c r="AB961" s="148" t="s">
        <v>83</v>
      </c>
      <c r="AC961" s="148" t="s">
        <v>83</v>
      </c>
      <c r="AD961" s="148" t="s">
        <v>83</v>
      </c>
      <c r="AE961">
        <v>0</v>
      </c>
      <c r="AF961" s="148" t="s">
        <v>83</v>
      </c>
      <c r="AG961">
        <v>0</v>
      </c>
      <c r="AH961" s="148" t="s">
        <v>83</v>
      </c>
      <c r="AI961" s="148" t="s">
        <v>83</v>
      </c>
      <c r="AJ961" s="148" t="s">
        <v>83</v>
      </c>
      <c r="AK961" s="148" t="s">
        <v>83</v>
      </c>
      <c r="AL961" s="148" t="s">
        <v>83</v>
      </c>
      <c r="AM961" s="148" t="s">
        <v>83</v>
      </c>
      <c r="AN961" s="148" t="s">
        <v>83</v>
      </c>
      <c r="AO961" s="148" t="s">
        <v>83</v>
      </c>
      <c r="AP961" s="148" t="s">
        <v>83</v>
      </c>
      <c r="AQ961" s="148" t="s">
        <v>83</v>
      </c>
      <c r="AR961" s="148" t="s">
        <v>83</v>
      </c>
      <c r="AS961">
        <v>0</v>
      </c>
      <c r="AT961" s="148" t="s">
        <v>83</v>
      </c>
      <c r="AU961" s="148" t="s">
        <v>83</v>
      </c>
      <c r="AV961">
        <v>0</v>
      </c>
      <c r="AW961">
        <v>0</v>
      </c>
      <c r="AX961" s="148" t="s">
        <v>83</v>
      </c>
    </row>
    <row r="962" spans="1:50" x14ac:dyDescent="0.15">
      <c r="A962">
        <v>1</v>
      </c>
      <c r="B962">
        <v>31</v>
      </c>
      <c r="C962">
        <v>3</v>
      </c>
      <c r="D962">
        <v>2</v>
      </c>
      <c r="E962">
        <v>0</v>
      </c>
      <c r="F962" s="148" t="s">
        <v>83</v>
      </c>
      <c r="G962" s="148" t="s">
        <v>83</v>
      </c>
      <c r="H962">
        <v>40</v>
      </c>
      <c r="I962">
        <v>0</v>
      </c>
      <c r="J962">
        <v>0</v>
      </c>
      <c r="K962">
        <v>0</v>
      </c>
      <c r="L962">
        <v>0</v>
      </c>
      <c r="M962" s="148" t="s">
        <v>83</v>
      </c>
      <c r="N962" s="148" t="s">
        <v>83</v>
      </c>
      <c r="O962" s="148" t="s">
        <v>83</v>
      </c>
      <c r="P962" s="148" t="s">
        <v>83</v>
      </c>
      <c r="Q962" s="148" t="s">
        <v>83</v>
      </c>
      <c r="R962" s="148" t="s">
        <v>415</v>
      </c>
      <c r="S962" s="148" t="s">
        <v>83</v>
      </c>
      <c r="T962">
        <v>0</v>
      </c>
      <c r="U962" s="148" t="s">
        <v>83</v>
      </c>
      <c r="V962" s="148" t="s">
        <v>83</v>
      </c>
      <c r="W962" s="148" t="s">
        <v>83</v>
      </c>
      <c r="X962">
        <v>5</v>
      </c>
      <c r="Y962">
        <v>5</v>
      </c>
      <c r="Z962" s="148" t="s">
        <v>83</v>
      </c>
      <c r="AA962" s="148" t="s">
        <v>83</v>
      </c>
      <c r="AB962" s="148" t="s">
        <v>83</v>
      </c>
      <c r="AC962" s="148" t="s">
        <v>83</v>
      </c>
      <c r="AD962" s="148" t="s">
        <v>83</v>
      </c>
      <c r="AE962">
        <v>0</v>
      </c>
      <c r="AF962" s="148" t="s">
        <v>83</v>
      </c>
      <c r="AG962">
        <v>0</v>
      </c>
      <c r="AH962" s="148" t="s">
        <v>83</v>
      </c>
      <c r="AI962" s="148" t="s">
        <v>83</v>
      </c>
      <c r="AJ962" s="148" t="s">
        <v>83</v>
      </c>
      <c r="AK962" s="148" t="s">
        <v>83</v>
      </c>
      <c r="AL962" s="148" t="s">
        <v>83</v>
      </c>
      <c r="AM962" s="148" t="s">
        <v>83</v>
      </c>
      <c r="AN962" s="148" t="s">
        <v>83</v>
      </c>
      <c r="AO962" s="148" t="s">
        <v>83</v>
      </c>
      <c r="AP962" s="148" t="s">
        <v>83</v>
      </c>
      <c r="AQ962" s="148" t="s">
        <v>83</v>
      </c>
      <c r="AR962" s="148" t="s">
        <v>83</v>
      </c>
      <c r="AS962">
        <v>0</v>
      </c>
      <c r="AT962" s="148" t="s">
        <v>83</v>
      </c>
      <c r="AU962" s="148" t="s">
        <v>83</v>
      </c>
      <c r="AV962">
        <v>0</v>
      </c>
      <c r="AW962">
        <v>0</v>
      </c>
      <c r="AX962" s="148" t="s">
        <v>83</v>
      </c>
    </row>
    <row r="963" spans="1:50" x14ac:dyDescent="0.15">
      <c r="A963">
        <v>1</v>
      </c>
      <c r="B963">
        <v>31</v>
      </c>
      <c r="C963">
        <v>3</v>
      </c>
      <c r="D963">
        <v>3</v>
      </c>
      <c r="E963">
        <v>0</v>
      </c>
      <c r="F963" s="148" t="s">
        <v>83</v>
      </c>
      <c r="G963" s="148" t="s">
        <v>83</v>
      </c>
      <c r="H963">
        <v>39</v>
      </c>
      <c r="I963">
        <v>0</v>
      </c>
      <c r="J963">
        <v>0</v>
      </c>
      <c r="K963">
        <v>0</v>
      </c>
      <c r="L963">
        <v>0</v>
      </c>
      <c r="M963" s="148" t="s">
        <v>83</v>
      </c>
      <c r="N963" s="148" t="s">
        <v>83</v>
      </c>
      <c r="O963" s="148" t="s">
        <v>83</v>
      </c>
      <c r="P963" s="148" t="s">
        <v>83</v>
      </c>
      <c r="Q963" s="148" t="s">
        <v>83</v>
      </c>
      <c r="R963" s="148" t="s">
        <v>1332</v>
      </c>
      <c r="S963" s="148" t="s">
        <v>83</v>
      </c>
      <c r="T963">
        <v>0</v>
      </c>
      <c r="U963" s="148" t="s">
        <v>83</v>
      </c>
      <c r="V963" s="148" t="s">
        <v>83</v>
      </c>
      <c r="W963" s="148" t="s">
        <v>83</v>
      </c>
      <c r="X963">
        <v>6</v>
      </c>
      <c r="Y963">
        <v>6</v>
      </c>
      <c r="Z963" s="148" t="s">
        <v>83</v>
      </c>
      <c r="AA963" s="148" t="s">
        <v>83</v>
      </c>
      <c r="AB963" s="148" t="s">
        <v>83</v>
      </c>
      <c r="AC963" s="148" t="s">
        <v>83</v>
      </c>
      <c r="AD963" s="148" t="s">
        <v>83</v>
      </c>
      <c r="AE963">
        <v>0</v>
      </c>
      <c r="AF963" s="148" t="s">
        <v>83</v>
      </c>
      <c r="AG963">
        <v>0</v>
      </c>
      <c r="AH963" s="148" t="s">
        <v>83</v>
      </c>
      <c r="AI963" s="148" t="s">
        <v>83</v>
      </c>
      <c r="AJ963" s="148" t="s">
        <v>83</v>
      </c>
      <c r="AK963" s="148" t="s">
        <v>83</v>
      </c>
      <c r="AL963" s="148" t="s">
        <v>83</v>
      </c>
      <c r="AM963" s="148" t="s">
        <v>83</v>
      </c>
      <c r="AN963" s="148" t="s">
        <v>83</v>
      </c>
      <c r="AO963" s="148" t="s">
        <v>83</v>
      </c>
      <c r="AP963" s="148" t="s">
        <v>83</v>
      </c>
      <c r="AQ963" s="148" t="s">
        <v>83</v>
      </c>
      <c r="AR963" s="148" t="s">
        <v>83</v>
      </c>
      <c r="AS963">
        <v>0</v>
      </c>
      <c r="AT963" s="148" t="s">
        <v>83</v>
      </c>
      <c r="AU963" s="148" t="s">
        <v>83</v>
      </c>
      <c r="AV963">
        <v>0</v>
      </c>
      <c r="AW963">
        <v>0</v>
      </c>
      <c r="AX963" s="148" t="s">
        <v>83</v>
      </c>
    </row>
    <row r="964" spans="1:50" x14ac:dyDescent="0.15">
      <c r="A964">
        <v>1</v>
      </c>
      <c r="B964">
        <v>31</v>
      </c>
      <c r="C964">
        <v>3</v>
      </c>
      <c r="D964">
        <v>4</v>
      </c>
      <c r="E964">
        <v>0</v>
      </c>
      <c r="F964" s="148" t="s">
        <v>83</v>
      </c>
      <c r="G964" s="148" t="s">
        <v>83</v>
      </c>
      <c r="H964">
        <v>81</v>
      </c>
      <c r="I964">
        <v>0</v>
      </c>
      <c r="J964">
        <v>0</v>
      </c>
      <c r="K964">
        <v>0</v>
      </c>
      <c r="L964">
        <v>0</v>
      </c>
      <c r="M964" s="148" t="s">
        <v>83</v>
      </c>
      <c r="N964" s="148" t="s">
        <v>83</v>
      </c>
      <c r="O964" s="148" t="s">
        <v>83</v>
      </c>
      <c r="P964" s="148" t="s">
        <v>83</v>
      </c>
      <c r="Q964" s="148" t="s">
        <v>83</v>
      </c>
      <c r="R964" s="148" t="s">
        <v>1333</v>
      </c>
      <c r="S964" s="148" t="s">
        <v>83</v>
      </c>
      <c r="T964">
        <v>0</v>
      </c>
      <c r="U964" s="148" t="s">
        <v>83</v>
      </c>
      <c r="V964" s="148" t="s">
        <v>83</v>
      </c>
      <c r="W964" s="148" t="s">
        <v>83</v>
      </c>
      <c r="X964">
        <v>6</v>
      </c>
      <c r="Y964">
        <v>6</v>
      </c>
      <c r="Z964" s="148" t="s">
        <v>83</v>
      </c>
      <c r="AA964" s="148" t="s">
        <v>83</v>
      </c>
      <c r="AB964" s="148" t="s">
        <v>83</v>
      </c>
      <c r="AC964" s="148" t="s">
        <v>83</v>
      </c>
      <c r="AD964" s="148" t="s">
        <v>83</v>
      </c>
      <c r="AE964">
        <v>0</v>
      </c>
      <c r="AF964" s="148" t="s">
        <v>83</v>
      </c>
      <c r="AG964">
        <v>0</v>
      </c>
      <c r="AH964" s="148" t="s">
        <v>83</v>
      </c>
      <c r="AI964" s="148" t="s">
        <v>83</v>
      </c>
      <c r="AJ964" s="148" t="s">
        <v>83</v>
      </c>
      <c r="AK964" s="148" t="s">
        <v>83</v>
      </c>
      <c r="AL964" s="148" t="s">
        <v>83</v>
      </c>
      <c r="AM964" s="148" t="s">
        <v>83</v>
      </c>
      <c r="AN964" s="148" t="s">
        <v>83</v>
      </c>
      <c r="AO964" s="148" t="s">
        <v>83</v>
      </c>
      <c r="AP964" s="148" t="s">
        <v>83</v>
      </c>
      <c r="AQ964" s="148" t="s">
        <v>83</v>
      </c>
      <c r="AR964" s="148" t="s">
        <v>83</v>
      </c>
      <c r="AS964">
        <v>0</v>
      </c>
      <c r="AT964" s="148" t="s">
        <v>83</v>
      </c>
      <c r="AU964" s="148" t="s">
        <v>83</v>
      </c>
      <c r="AV964">
        <v>0</v>
      </c>
      <c r="AW964">
        <v>0</v>
      </c>
      <c r="AX964" s="148" t="s">
        <v>83</v>
      </c>
    </row>
    <row r="965" spans="1:50" x14ac:dyDescent="0.15">
      <c r="A965">
        <v>1</v>
      </c>
      <c r="B965">
        <v>31</v>
      </c>
      <c r="C965">
        <v>3</v>
      </c>
      <c r="D965">
        <v>5</v>
      </c>
      <c r="E965">
        <v>0</v>
      </c>
      <c r="F965" s="148" t="s">
        <v>83</v>
      </c>
      <c r="G965" s="148" t="s">
        <v>83</v>
      </c>
      <c r="H965">
        <v>126</v>
      </c>
      <c r="I965">
        <v>0</v>
      </c>
      <c r="J965">
        <v>0</v>
      </c>
      <c r="K965">
        <v>0</v>
      </c>
      <c r="L965">
        <v>0</v>
      </c>
      <c r="M965" s="148" t="s">
        <v>83</v>
      </c>
      <c r="N965" s="148" t="s">
        <v>83</v>
      </c>
      <c r="O965" s="148" t="s">
        <v>83</v>
      </c>
      <c r="P965" s="148" t="s">
        <v>83</v>
      </c>
      <c r="Q965" s="148" t="s">
        <v>83</v>
      </c>
      <c r="R965" s="148" t="s">
        <v>1334</v>
      </c>
      <c r="S965" s="148" t="s">
        <v>83</v>
      </c>
      <c r="T965">
        <v>0</v>
      </c>
      <c r="U965" s="148" t="s">
        <v>83</v>
      </c>
      <c r="V965" s="148" t="s">
        <v>83</v>
      </c>
      <c r="W965" s="148" t="s">
        <v>83</v>
      </c>
      <c r="X965">
        <v>4</v>
      </c>
      <c r="Y965">
        <v>4</v>
      </c>
      <c r="Z965" s="148" t="s">
        <v>83</v>
      </c>
      <c r="AA965" s="148" t="s">
        <v>83</v>
      </c>
      <c r="AB965" s="148" t="s">
        <v>83</v>
      </c>
      <c r="AC965" s="148" t="s">
        <v>83</v>
      </c>
      <c r="AD965" s="148" t="s">
        <v>83</v>
      </c>
      <c r="AE965">
        <v>0</v>
      </c>
      <c r="AF965" s="148" t="s">
        <v>83</v>
      </c>
      <c r="AG965">
        <v>0</v>
      </c>
      <c r="AH965" s="148" t="s">
        <v>83</v>
      </c>
      <c r="AI965" s="148" t="s">
        <v>83</v>
      </c>
      <c r="AJ965" s="148" t="s">
        <v>83</v>
      </c>
      <c r="AK965" s="148" t="s">
        <v>83</v>
      </c>
      <c r="AL965" s="148" t="s">
        <v>83</v>
      </c>
      <c r="AM965" s="148" t="s">
        <v>83</v>
      </c>
      <c r="AN965" s="148" t="s">
        <v>83</v>
      </c>
      <c r="AO965" s="148" t="s">
        <v>83</v>
      </c>
      <c r="AP965" s="148" t="s">
        <v>83</v>
      </c>
      <c r="AQ965" s="148" t="s">
        <v>83</v>
      </c>
      <c r="AR965" s="148" t="s">
        <v>83</v>
      </c>
      <c r="AS965">
        <v>0</v>
      </c>
      <c r="AT965" s="148" t="s">
        <v>83</v>
      </c>
      <c r="AU965" s="148" t="s">
        <v>83</v>
      </c>
      <c r="AV965">
        <v>0</v>
      </c>
      <c r="AW965">
        <v>0</v>
      </c>
      <c r="AX965" s="148" t="s">
        <v>83</v>
      </c>
    </row>
    <row r="966" spans="1:50" x14ac:dyDescent="0.15">
      <c r="A966">
        <v>1</v>
      </c>
      <c r="B966">
        <v>31</v>
      </c>
      <c r="C966">
        <v>3</v>
      </c>
      <c r="D966">
        <v>6</v>
      </c>
      <c r="E966">
        <v>0</v>
      </c>
      <c r="F966" s="148" t="s">
        <v>83</v>
      </c>
      <c r="G966" s="148" t="s">
        <v>83</v>
      </c>
      <c r="H966">
        <v>44</v>
      </c>
      <c r="I966">
        <v>0</v>
      </c>
      <c r="J966">
        <v>0</v>
      </c>
      <c r="K966">
        <v>0</v>
      </c>
      <c r="L966">
        <v>0</v>
      </c>
      <c r="M966" s="148" t="s">
        <v>83</v>
      </c>
      <c r="N966" s="148" t="s">
        <v>83</v>
      </c>
      <c r="O966" s="148" t="s">
        <v>83</v>
      </c>
      <c r="P966" s="148" t="s">
        <v>83</v>
      </c>
      <c r="Q966" s="148" t="s">
        <v>83</v>
      </c>
      <c r="R966" s="148" t="s">
        <v>1335</v>
      </c>
      <c r="S966" s="148" t="s">
        <v>83</v>
      </c>
      <c r="T966">
        <v>0</v>
      </c>
      <c r="U966" s="148" t="s">
        <v>83</v>
      </c>
      <c r="V966" s="148" t="s">
        <v>83</v>
      </c>
      <c r="W966" s="148" t="s">
        <v>83</v>
      </c>
      <c r="X966">
        <v>4</v>
      </c>
      <c r="Y966">
        <v>4</v>
      </c>
      <c r="Z966" s="148" t="s">
        <v>83</v>
      </c>
      <c r="AA966" s="148" t="s">
        <v>83</v>
      </c>
      <c r="AB966" s="148" t="s">
        <v>83</v>
      </c>
      <c r="AC966" s="148" t="s">
        <v>83</v>
      </c>
      <c r="AD966" s="148" t="s">
        <v>83</v>
      </c>
      <c r="AE966">
        <v>0</v>
      </c>
      <c r="AF966" s="148" t="s">
        <v>83</v>
      </c>
      <c r="AG966">
        <v>0</v>
      </c>
      <c r="AH966" s="148" t="s">
        <v>83</v>
      </c>
      <c r="AI966" s="148" t="s">
        <v>83</v>
      </c>
      <c r="AJ966" s="148" t="s">
        <v>83</v>
      </c>
      <c r="AK966" s="148" t="s">
        <v>83</v>
      </c>
      <c r="AL966" s="148" t="s">
        <v>83</v>
      </c>
      <c r="AM966" s="148" t="s">
        <v>83</v>
      </c>
      <c r="AN966" s="148" t="s">
        <v>83</v>
      </c>
      <c r="AO966" s="148" t="s">
        <v>83</v>
      </c>
      <c r="AP966" s="148" t="s">
        <v>83</v>
      </c>
      <c r="AQ966" s="148" t="s">
        <v>83</v>
      </c>
      <c r="AR966" s="148" t="s">
        <v>83</v>
      </c>
      <c r="AS966">
        <v>0</v>
      </c>
      <c r="AT966" s="148" t="s">
        <v>83</v>
      </c>
      <c r="AU966" s="148" t="s">
        <v>83</v>
      </c>
      <c r="AV966">
        <v>0</v>
      </c>
      <c r="AW966">
        <v>0</v>
      </c>
      <c r="AX966" s="148" t="s">
        <v>83</v>
      </c>
    </row>
    <row r="967" spans="1:50" x14ac:dyDescent="0.15">
      <c r="A967">
        <v>1</v>
      </c>
      <c r="B967">
        <v>31</v>
      </c>
      <c r="C967">
        <v>3</v>
      </c>
      <c r="D967">
        <v>7</v>
      </c>
      <c r="E967">
        <v>0</v>
      </c>
      <c r="F967" s="148" t="s">
        <v>83</v>
      </c>
      <c r="G967" s="148" t="s">
        <v>83</v>
      </c>
      <c r="H967">
        <v>236</v>
      </c>
      <c r="I967">
        <v>0</v>
      </c>
      <c r="J967">
        <v>0</v>
      </c>
      <c r="K967">
        <v>0</v>
      </c>
      <c r="L967">
        <v>0</v>
      </c>
      <c r="M967" s="148" t="s">
        <v>83</v>
      </c>
      <c r="N967" s="148" t="s">
        <v>83</v>
      </c>
      <c r="O967" s="148" t="s">
        <v>83</v>
      </c>
      <c r="P967" s="148" t="s">
        <v>83</v>
      </c>
      <c r="Q967" s="148" t="s">
        <v>83</v>
      </c>
      <c r="R967" s="148" t="s">
        <v>1336</v>
      </c>
      <c r="S967" s="148" t="s">
        <v>83</v>
      </c>
      <c r="T967">
        <v>0</v>
      </c>
      <c r="U967" s="148" t="s">
        <v>83</v>
      </c>
      <c r="V967" s="148" t="s">
        <v>83</v>
      </c>
      <c r="W967" s="148" t="s">
        <v>83</v>
      </c>
      <c r="X967">
        <v>4</v>
      </c>
      <c r="Y967">
        <v>4</v>
      </c>
      <c r="Z967" s="148" t="s">
        <v>83</v>
      </c>
      <c r="AA967" s="148" t="s">
        <v>83</v>
      </c>
      <c r="AB967" s="148" t="s">
        <v>83</v>
      </c>
      <c r="AC967" s="148" t="s">
        <v>83</v>
      </c>
      <c r="AD967" s="148" t="s">
        <v>83</v>
      </c>
      <c r="AE967">
        <v>0</v>
      </c>
      <c r="AF967" s="148" t="s">
        <v>83</v>
      </c>
      <c r="AG967">
        <v>0</v>
      </c>
      <c r="AH967" s="148" t="s">
        <v>83</v>
      </c>
      <c r="AI967" s="148" t="s">
        <v>83</v>
      </c>
      <c r="AJ967" s="148" t="s">
        <v>83</v>
      </c>
      <c r="AK967" s="148" t="s">
        <v>83</v>
      </c>
      <c r="AL967" s="148" t="s">
        <v>83</v>
      </c>
      <c r="AM967" s="148" t="s">
        <v>83</v>
      </c>
      <c r="AN967" s="148" t="s">
        <v>83</v>
      </c>
      <c r="AO967" s="148" t="s">
        <v>83</v>
      </c>
      <c r="AP967" s="148" t="s">
        <v>83</v>
      </c>
      <c r="AQ967" s="148" t="s">
        <v>83</v>
      </c>
      <c r="AR967" s="148" t="s">
        <v>83</v>
      </c>
      <c r="AS967">
        <v>0</v>
      </c>
      <c r="AT967" s="148" t="s">
        <v>83</v>
      </c>
      <c r="AU967" s="148" t="s">
        <v>83</v>
      </c>
      <c r="AV967">
        <v>0</v>
      </c>
      <c r="AW967">
        <v>0</v>
      </c>
      <c r="AX967" s="148" t="s">
        <v>83</v>
      </c>
    </row>
    <row r="968" spans="1:50" x14ac:dyDescent="0.15">
      <c r="A968">
        <v>1</v>
      </c>
      <c r="B968">
        <v>32</v>
      </c>
      <c r="C968">
        <v>1</v>
      </c>
      <c r="D968">
        <v>1</v>
      </c>
      <c r="E968">
        <v>0</v>
      </c>
      <c r="F968" s="148" t="s">
        <v>83</v>
      </c>
      <c r="G968" s="148" t="s">
        <v>83</v>
      </c>
      <c r="H968">
        <v>0</v>
      </c>
      <c r="I968">
        <v>0</v>
      </c>
      <c r="J968">
        <v>0</v>
      </c>
      <c r="K968">
        <v>0</v>
      </c>
      <c r="L968">
        <v>0</v>
      </c>
      <c r="M968" s="148" t="s">
        <v>83</v>
      </c>
      <c r="N968" s="148" t="s">
        <v>83</v>
      </c>
      <c r="O968" s="148" t="s">
        <v>83</v>
      </c>
      <c r="P968" s="148" t="s">
        <v>83</v>
      </c>
      <c r="Q968" s="148" t="s">
        <v>83</v>
      </c>
      <c r="R968" s="148" t="s">
        <v>83</v>
      </c>
      <c r="S968" s="148" t="s">
        <v>83</v>
      </c>
      <c r="T968">
        <v>0</v>
      </c>
      <c r="U968" s="148" t="s">
        <v>83</v>
      </c>
      <c r="V968" s="148" t="s">
        <v>83</v>
      </c>
      <c r="W968" s="148" t="s">
        <v>83</v>
      </c>
      <c r="X968">
        <v>0</v>
      </c>
      <c r="Y968">
        <v>0</v>
      </c>
      <c r="Z968" s="148" t="s">
        <v>83</v>
      </c>
      <c r="AA968" s="148" t="s">
        <v>83</v>
      </c>
      <c r="AB968" s="148" t="s">
        <v>83</v>
      </c>
      <c r="AC968" s="148" t="s">
        <v>83</v>
      </c>
      <c r="AD968" s="148" t="s">
        <v>83</v>
      </c>
      <c r="AE968">
        <v>0</v>
      </c>
      <c r="AF968" s="148" t="s">
        <v>83</v>
      </c>
      <c r="AG968">
        <v>0</v>
      </c>
      <c r="AH968" s="148" t="s">
        <v>83</v>
      </c>
      <c r="AI968" s="148" t="s">
        <v>83</v>
      </c>
      <c r="AJ968" s="148" t="s">
        <v>83</v>
      </c>
      <c r="AK968" s="148" t="s">
        <v>83</v>
      </c>
      <c r="AL968" s="148" t="s">
        <v>83</v>
      </c>
      <c r="AM968" s="148" t="s">
        <v>83</v>
      </c>
      <c r="AN968" s="148" t="s">
        <v>83</v>
      </c>
      <c r="AO968" s="148" t="s">
        <v>83</v>
      </c>
      <c r="AP968" s="148" t="s">
        <v>83</v>
      </c>
      <c r="AQ968" s="148" t="s">
        <v>83</v>
      </c>
      <c r="AR968" s="148" t="s">
        <v>83</v>
      </c>
      <c r="AS968">
        <v>0</v>
      </c>
      <c r="AT968" s="148" t="s">
        <v>83</v>
      </c>
      <c r="AU968" s="148" t="s">
        <v>83</v>
      </c>
      <c r="AV968">
        <v>0</v>
      </c>
      <c r="AW968">
        <v>0</v>
      </c>
      <c r="AX968" s="148" t="s">
        <v>83</v>
      </c>
    </row>
    <row r="969" spans="1:50" x14ac:dyDescent="0.15">
      <c r="A969">
        <v>1</v>
      </c>
      <c r="B969">
        <v>32</v>
      </c>
      <c r="C969">
        <v>1</v>
      </c>
      <c r="D969">
        <v>2</v>
      </c>
      <c r="E969">
        <v>0</v>
      </c>
      <c r="F969" s="148" t="s">
        <v>83</v>
      </c>
      <c r="G969" s="148" t="s">
        <v>83</v>
      </c>
      <c r="H969">
        <v>0</v>
      </c>
      <c r="I969">
        <v>0</v>
      </c>
      <c r="J969">
        <v>0</v>
      </c>
      <c r="K969">
        <v>0</v>
      </c>
      <c r="L969">
        <v>0</v>
      </c>
      <c r="M969" s="148" t="s">
        <v>83</v>
      </c>
      <c r="N969" s="148" t="s">
        <v>83</v>
      </c>
      <c r="O969" s="148" t="s">
        <v>83</v>
      </c>
      <c r="P969" s="148" t="s">
        <v>83</v>
      </c>
      <c r="Q969" s="148" t="s">
        <v>83</v>
      </c>
      <c r="R969" s="148" t="s">
        <v>83</v>
      </c>
      <c r="S969" s="148" t="s">
        <v>83</v>
      </c>
      <c r="T969">
        <v>0</v>
      </c>
      <c r="U969" s="148" t="s">
        <v>83</v>
      </c>
      <c r="V969" s="148" t="s">
        <v>83</v>
      </c>
      <c r="W969" s="148" t="s">
        <v>83</v>
      </c>
      <c r="X969">
        <v>0</v>
      </c>
      <c r="Y969">
        <v>0</v>
      </c>
      <c r="Z969" s="148" t="s">
        <v>83</v>
      </c>
      <c r="AA969" s="148" t="s">
        <v>83</v>
      </c>
      <c r="AB969" s="148" t="s">
        <v>83</v>
      </c>
      <c r="AC969" s="148" t="s">
        <v>83</v>
      </c>
      <c r="AD969" s="148" t="s">
        <v>83</v>
      </c>
      <c r="AE969">
        <v>0</v>
      </c>
      <c r="AF969" s="148" t="s">
        <v>83</v>
      </c>
      <c r="AG969">
        <v>0</v>
      </c>
      <c r="AH969" s="148" t="s">
        <v>83</v>
      </c>
      <c r="AI969" s="148" t="s">
        <v>83</v>
      </c>
      <c r="AJ969" s="148" t="s">
        <v>83</v>
      </c>
      <c r="AK969" s="148" t="s">
        <v>83</v>
      </c>
      <c r="AL969" s="148" t="s">
        <v>83</v>
      </c>
      <c r="AM969" s="148" t="s">
        <v>83</v>
      </c>
      <c r="AN969" s="148" t="s">
        <v>83</v>
      </c>
      <c r="AO969" s="148" t="s">
        <v>83</v>
      </c>
      <c r="AP969" s="148" t="s">
        <v>83</v>
      </c>
      <c r="AQ969" s="148" t="s">
        <v>83</v>
      </c>
      <c r="AR969" s="148" t="s">
        <v>83</v>
      </c>
      <c r="AS969">
        <v>0</v>
      </c>
      <c r="AT969" s="148" t="s">
        <v>83</v>
      </c>
      <c r="AU969" s="148" t="s">
        <v>83</v>
      </c>
      <c r="AV969">
        <v>0</v>
      </c>
      <c r="AW969">
        <v>0</v>
      </c>
      <c r="AX969" s="148" t="s">
        <v>83</v>
      </c>
    </row>
    <row r="970" spans="1:50" x14ac:dyDescent="0.15">
      <c r="A970">
        <v>1</v>
      </c>
      <c r="B970">
        <v>32</v>
      </c>
      <c r="C970">
        <v>1</v>
      </c>
      <c r="D970">
        <v>3</v>
      </c>
      <c r="E970">
        <v>0</v>
      </c>
      <c r="F970" s="148" t="s">
        <v>83</v>
      </c>
      <c r="G970" s="148" t="s">
        <v>83</v>
      </c>
      <c r="H970">
        <v>317</v>
      </c>
      <c r="I970">
        <v>0</v>
      </c>
      <c r="J970">
        <v>0</v>
      </c>
      <c r="K970">
        <v>0</v>
      </c>
      <c r="L970">
        <v>0</v>
      </c>
      <c r="M970" s="148" t="s">
        <v>83</v>
      </c>
      <c r="N970" s="148" t="s">
        <v>83</v>
      </c>
      <c r="O970" s="148" t="s">
        <v>83</v>
      </c>
      <c r="P970" s="148" t="s">
        <v>83</v>
      </c>
      <c r="Q970" s="148" t="s">
        <v>83</v>
      </c>
      <c r="R970" s="148" t="s">
        <v>1337</v>
      </c>
      <c r="S970" s="148" t="s">
        <v>83</v>
      </c>
      <c r="T970">
        <v>0</v>
      </c>
      <c r="U970" s="148" t="s">
        <v>83</v>
      </c>
      <c r="V970" s="148" t="s">
        <v>83</v>
      </c>
      <c r="W970" s="148" t="s">
        <v>83</v>
      </c>
      <c r="X970">
        <v>4</v>
      </c>
      <c r="Y970">
        <v>4</v>
      </c>
      <c r="Z970" s="148" t="s">
        <v>83</v>
      </c>
      <c r="AA970" s="148" t="s">
        <v>83</v>
      </c>
      <c r="AB970" s="148" t="s">
        <v>83</v>
      </c>
      <c r="AC970" s="148" t="s">
        <v>83</v>
      </c>
      <c r="AD970" s="148" t="s">
        <v>83</v>
      </c>
      <c r="AE970">
        <v>0</v>
      </c>
      <c r="AF970" s="148" t="s">
        <v>83</v>
      </c>
      <c r="AG970">
        <v>0</v>
      </c>
      <c r="AH970" s="148" t="s">
        <v>83</v>
      </c>
      <c r="AI970" s="148" t="s">
        <v>83</v>
      </c>
      <c r="AJ970" s="148" t="s">
        <v>83</v>
      </c>
      <c r="AK970" s="148" t="s">
        <v>83</v>
      </c>
      <c r="AL970" s="148" t="s">
        <v>83</v>
      </c>
      <c r="AM970" s="148" t="s">
        <v>83</v>
      </c>
      <c r="AN970" s="148" t="s">
        <v>83</v>
      </c>
      <c r="AO970" s="148" t="s">
        <v>83</v>
      </c>
      <c r="AP970" s="148" t="s">
        <v>83</v>
      </c>
      <c r="AQ970" s="148" t="s">
        <v>83</v>
      </c>
      <c r="AR970" s="148" t="s">
        <v>83</v>
      </c>
      <c r="AS970">
        <v>0</v>
      </c>
      <c r="AT970" s="148" t="s">
        <v>83</v>
      </c>
      <c r="AU970" s="148" t="s">
        <v>83</v>
      </c>
      <c r="AV970">
        <v>0</v>
      </c>
      <c r="AW970">
        <v>0</v>
      </c>
      <c r="AX970" s="148" t="s">
        <v>83</v>
      </c>
    </row>
    <row r="971" spans="1:50" x14ac:dyDescent="0.15">
      <c r="A971">
        <v>1</v>
      </c>
      <c r="B971">
        <v>32</v>
      </c>
      <c r="C971">
        <v>1</v>
      </c>
      <c r="D971">
        <v>4</v>
      </c>
      <c r="E971">
        <v>0</v>
      </c>
      <c r="F971" s="148" t="s">
        <v>83</v>
      </c>
      <c r="G971" s="148" t="s">
        <v>83</v>
      </c>
      <c r="H971">
        <v>272</v>
      </c>
      <c r="I971">
        <v>0</v>
      </c>
      <c r="J971">
        <v>0</v>
      </c>
      <c r="K971">
        <v>0</v>
      </c>
      <c r="L971">
        <v>0</v>
      </c>
      <c r="M971" s="148" t="s">
        <v>83</v>
      </c>
      <c r="N971" s="148" t="s">
        <v>83</v>
      </c>
      <c r="O971" s="148" t="s">
        <v>83</v>
      </c>
      <c r="P971" s="148" t="s">
        <v>83</v>
      </c>
      <c r="Q971" s="148" t="s">
        <v>83</v>
      </c>
      <c r="R971" s="148" t="s">
        <v>1338</v>
      </c>
      <c r="S971" s="148" t="s">
        <v>83</v>
      </c>
      <c r="T971">
        <v>0</v>
      </c>
      <c r="U971" s="148" t="s">
        <v>83</v>
      </c>
      <c r="V971" s="148" t="s">
        <v>83</v>
      </c>
      <c r="W971" s="148" t="s">
        <v>83</v>
      </c>
      <c r="X971">
        <v>4</v>
      </c>
      <c r="Y971">
        <v>4</v>
      </c>
      <c r="Z971" s="148" t="s">
        <v>83</v>
      </c>
      <c r="AA971" s="148" t="s">
        <v>83</v>
      </c>
      <c r="AB971" s="148" t="s">
        <v>83</v>
      </c>
      <c r="AC971" s="148" t="s">
        <v>83</v>
      </c>
      <c r="AD971" s="148" t="s">
        <v>83</v>
      </c>
      <c r="AE971">
        <v>0</v>
      </c>
      <c r="AF971" s="148" t="s">
        <v>83</v>
      </c>
      <c r="AG971">
        <v>0</v>
      </c>
      <c r="AH971" s="148" t="s">
        <v>83</v>
      </c>
      <c r="AI971" s="148" t="s">
        <v>83</v>
      </c>
      <c r="AJ971" s="148" t="s">
        <v>83</v>
      </c>
      <c r="AK971" s="148" t="s">
        <v>83</v>
      </c>
      <c r="AL971" s="148" t="s">
        <v>83</v>
      </c>
      <c r="AM971" s="148" t="s">
        <v>83</v>
      </c>
      <c r="AN971" s="148" t="s">
        <v>83</v>
      </c>
      <c r="AO971" s="148" t="s">
        <v>83</v>
      </c>
      <c r="AP971" s="148" t="s">
        <v>83</v>
      </c>
      <c r="AQ971" s="148" t="s">
        <v>83</v>
      </c>
      <c r="AR971" s="148" t="s">
        <v>83</v>
      </c>
      <c r="AS971">
        <v>0</v>
      </c>
      <c r="AT971" s="148" t="s">
        <v>83</v>
      </c>
      <c r="AU971" s="148" t="s">
        <v>83</v>
      </c>
      <c r="AV971">
        <v>0</v>
      </c>
      <c r="AW971">
        <v>0</v>
      </c>
      <c r="AX971" s="148" t="s">
        <v>83</v>
      </c>
    </row>
    <row r="972" spans="1:50" x14ac:dyDescent="0.15">
      <c r="A972">
        <v>1</v>
      </c>
      <c r="B972">
        <v>32</v>
      </c>
      <c r="C972">
        <v>1</v>
      </c>
      <c r="D972">
        <v>5</v>
      </c>
      <c r="E972">
        <v>0</v>
      </c>
      <c r="F972" s="148" t="s">
        <v>83</v>
      </c>
      <c r="G972" s="148" t="s">
        <v>83</v>
      </c>
      <c r="H972">
        <v>199</v>
      </c>
      <c r="I972">
        <v>0</v>
      </c>
      <c r="J972">
        <v>0</v>
      </c>
      <c r="K972">
        <v>0</v>
      </c>
      <c r="L972">
        <v>0</v>
      </c>
      <c r="M972" s="148" t="s">
        <v>83</v>
      </c>
      <c r="N972" s="148" t="s">
        <v>83</v>
      </c>
      <c r="O972" s="148" t="s">
        <v>83</v>
      </c>
      <c r="P972" s="148" t="s">
        <v>83</v>
      </c>
      <c r="Q972" s="148" t="s">
        <v>83</v>
      </c>
      <c r="R972" s="148" t="s">
        <v>1339</v>
      </c>
      <c r="S972" s="148" t="s">
        <v>83</v>
      </c>
      <c r="T972">
        <v>0</v>
      </c>
      <c r="U972" s="148" t="s">
        <v>83</v>
      </c>
      <c r="V972" s="148" t="s">
        <v>83</v>
      </c>
      <c r="W972" s="148" t="s">
        <v>83</v>
      </c>
      <c r="X972">
        <v>4</v>
      </c>
      <c r="Y972">
        <v>4</v>
      </c>
      <c r="Z972" s="148" t="s">
        <v>83</v>
      </c>
      <c r="AA972" s="148" t="s">
        <v>83</v>
      </c>
      <c r="AB972" s="148" t="s">
        <v>83</v>
      </c>
      <c r="AC972" s="148" t="s">
        <v>83</v>
      </c>
      <c r="AD972" s="148" t="s">
        <v>83</v>
      </c>
      <c r="AE972">
        <v>0</v>
      </c>
      <c r="AF972" s="148" t="s">
        <v>83</v>
      </c>
      <c r="AG972">
        <v>0</v>
      </c>
      <c r="AH972" s="148" t="s">
        <v>83</v>
      </c>
      <c r="AI972" s="148" t="s">
        <v>83</v>
      </c>
      <c r="AJ972" s="148" t="s">
        <v>83</v>
      </c>
      <c r="AK972" s="148" t="s">
        <v>83</v>
      </c>
      <c r="AL972" s="148" t="s">
        <v>83</v>
      </c>
      <c r="AM972" s="148" t="s">
        <v>83</v>
      </c>
      <c r="AN972" s="148" t="s">
        <v>83</v>
      </c>
      <c r="AO972" s="148" t="s">
        <v>83</v>
      </c>
      <c r="AP972" s="148" t="s">
        <v>83</v>
      </c>
      <c r="AQ972" s="148" t="s">
        <v>83</v>
      </c>
      <c r="AR972" s="148" t="s">
        <v>83</v>
      </c>
      <c r="AS972">
        <v>0</v>
      </c>
      <c r="AT972" s="148" t="s">
        <v>83</v>
      </c>
      <c r="AU972" s="148" t="s">
        <v>83</v>
      </c>
      <c r="AV972">
        <v>0</v>
      </c>
      <c r="AW972">
        <v>0</v>
      </c>
      <c r="AX972" s="148" t="s">
        <v>83</v>
      </c>
    </row>
    <row r="973" spans="1:50" x14ac:dyDescent="0.15">
      <c r="A973">
        <v>1</v>
      </c>
      <c r="B973">
        <v>32</v>
      </c>
      <c r="C973">
        <v>1</v>
      </c>
      <c r="D973">
        <v>6</v>
      </c>
      <c r="E973">
        <v>0</v>
      </c>
      <c r="F973" s="148" t="s">
        <v>83</v>
      </c>
      <c r="G973" s="148" t="s">
        <v>83</v>
      </c>
      <c r="H973">
        <v>143</v>
      </c>
      <c r="I973">
        <v>0</v>
      </c>
      <c r="J973">
        <v>0</v>
      </c>
      <c r="K973">
        <v>0</v>
      </c>
      <c r="L973">
        <v>0</v>
      </c>
      <c r="M973" s="148" t="s">
        <v>83</v>
      </c>
      <c r="N973" s="148" t="s">
        <v>83</v>
      </c>
      <c r="O973" s="148" t="s">
        <v>83</v>
      </c>
      <c r="P973" s="148" t="s">
        <v>83</v>
      </c>
      <c r="Q973" s="148" t="s">
        <v>83</v>
      </c>
      <c r="R973" s="148" t="s">
        <v>451</v>
      </c>
      <c r="S973" s="148" t="s">
        <v>83</v>
      </c>
      <c r="T973">
        <v>0</v>
      </c>
      <c r="U973" s="148" t="s">
        <v>83</v>
      </c>
      <c r="V973" s="148" t="s">
        <v>83</v>
      </c>
      <c r="W973" s="148" t="s">
        <v>83</v>
      </c>
      <c r="X973">
        <v>3</v>
      </c>
      <c r="Y973">
        <v>3</v>
      </c>
      <c r="Z973" s="148" t="s">
        <v>83</v>
      </c>
      <c r="AA973" s="148" t="s">
        <v>83</v>
      </c>
      <c r="AB973" s="148" t="s">
        <v>83</v>
      </c>
      <c r="AC973" s="148" t="s">
        <v>83</v>
      </c>
      <c r="AD973" s="148" t="s">
        <v>83</v>
      </c>
      <c r="AE973">
        <v>0</v>
      </c>
      <c r="AF973" s="148" t="s">
        <v>83</v>
      </c>
      <c r="AG973">
        <v>0</v>
      </c>
      <c r="AH973" s="148" t="s">
        <v>83</v>
      </c>
      <c r="AI973" s="148" t="s">
        <v>83</v>
      </c>
      <c r="AJ973" s="148" t="s">
        <v>83</v>
      </c>
      <c r="AK973" s="148" t="s">
        <v>83</v>
      </c>
      <c r="AL973" s="148" t="s">
        <v>83</v>
      </c>
      <c r="AM973" s="148" t="s">
        <v>83</v>
      </c>
      <c r="AN973" s="148" t="s">
        <v>83</v>
      </c>
      <c r="AO973" s="148" t="s">
        <v>83</v>
      </c>
      <c r="AP973" s="148" t="s">
        <v>83</v>
      </c>
      <c r="AQ973" s="148" t="s">
        <v>83</v>
      </c>
      <c r="AR973" s="148" t="s">
        <v>83</v>
      </c>
      <c r="AS973">
        <v>0</v>
      </c>
      <c r="AT973" s="148" t="s">
        <v>83</v>
      </c>
      <c r="AU973" s="148" t="s">
        <v>83</v>
      </c>
      <c r="AV973">
        <v>0</v>
      </c>
      <c r="AW973">
        <v>0</v>
      </c>
      <c r="AX973" s="148" t="s">
        <v>83</v>
      </c>
    </row>
    <row r="974" spans="1:50" x14ac:dyDescent="0.15">
      <c r="A974">
        <v>1</v>
      </c>
      <c r="B974">
        <v>32</v>
      </c>
      <c r="C974">
        <v>1</v>
      </c>
      <c r="D974">
        <v>7</v>
      </c>
      <c r="E974">
        <v>0</v>
      </c>
      <c r="F974" s="148" t="s">
        <v>83</v>
      </c>
      <c r="G974" s="148" t="s">
        <v>83</v>
      </c>
      <c r="H974">
        <v>0</v>
      </c>
      <c r="I974">
        <v>0</v>
      </c>
      <c r="J974">
        <v>0</v>
      </c>
      <c r="K974">
        <v>0</v>
      </c>
      <c r="L974">
        <v>0</v>
      </c>
      <c r="M974" s="148" t="s">
        <v>83</v>
      </c>
      <c r="N974" s="148" t="s">
        <v>83</v>
      </c>
      <c r="O974" s="148" t="s">
        <v>83</v>
      </c>
      <c r="P974" s="148" t="s">
        <v>83</v>
      </c>
      <c r="Q974" s="148" t="s">
        <v>83</v>
      </c>
      <c r="R974" s="148" t="s">
        <v>83</v>
      </c>
      <c r="S974" s="148" t="s">
        <v>83</v>
      </c>
      <c r="T974">
        <v>0</v>
      </c>
      <c r="U974" s="148" t="s">
        <v>83</v>
      </c>
      <c r="V974" s="148" t="s">
        <v>83</v>
      </c>
      <c r="W974" s="148" t="s">
        <v>83</v>
      </c>
      <c r="X974">
        <v>0</v>
      </c>
      <c r="Y974">
        <v>0</v>
      </c>
      <c r="Z974" s="148" t="s">
        <v>83</v>
      </c>
      <c r="AA974" s="148" t="s">
        <v>83</v>
      </c>
      <c r="AB974" s="148" t="s">
        <v>83</v>
      </c>
      <c r="AC974" s="148" t="s">
        <v>83</v>
      </c>
      <c r="AD974" s="148" t="s">
        <v>83</v>
      </c>
      <c r="AE974">
        <v>0</v>
      </c>
      <c r="AF974" s="148" t="s">
        <v>83</v>
      </c>
      <c r="AG974">
        <v>0</v>
      </c>
      <c r="AH974" s="148" t="s">
        <v>83</v>
      </c>
      <c r="AI974" s="148" t="s">
        <v>83</v>
      </c>
      <c r="AJ974" s="148" t="s">
        <v>83</v>
      </c>
      <c r="AK974" s="148" t="s">
        <v>83</v>
      </c>
      <c r="AL974" s="148" t="s">
        <v>83</v>
      </c>
      <c r="AM974" s="148" t="s">
        <v>83</v>
      </c>
      <c r="AN974" s="148" t="s">
        <v>83</v>
      </c>
      <c r="AO974" s="148" t="s">
        <v>83</v>
      </c>
      <c r="AP974" s="148" t="s">
        <v>83</v>
      </c>
      <c r="AQ974" s="148" t="s">
        <v>83</v>
      </c>
      <c r="AR974" s="148" t="s">
        <v>83</v>
      </c>
      <c r="AS974">
        <v>0</v>
      </c>
      <c r="AT974" s="148" t="s">
        <v>83</v>
      </c>
      <c r="AU974" s="148" t="s">
        <v>83</v>
      </c>
      <c r="AV974">
        <v>0</v>
      </c>
      <c r="AW974">
        <v>0</v>
      </c>
      <c r="AX974" s="148" t="s">
        <v>83</v>
      </c>
    </row>
    <row r="975" spans="1:50" x14ac:dyDescent="0.15">
      <c r="A975">
        <v>1</v>
      </c>
      <c r="B975">
        <v>32</v>
      </c>
      <c r="C975">
        <v>2</v>
      </c>
      <c r="D975">
        <v>1</v>
      </c>
      <c r="E975">
        <v>0</v>
      </c>
      <c r="F975" s="148" t="s">
        <v>83</v>
      </c>
      <c r="G975" s="148" t="s">
        <v>83</v>
      </c>
      <c r="H975">
        <v>142</v>
      </c>
      <c r="I975">
        <v>0</v>
      </c>
      <c r="J975">
        <v>0</v>
      </c>
      <c r="K975">
        <v>0</v>
      </c>
      <c r="L975">
        <v>0</v>
      </c>
      <c r="M975" s="148" t="s">
        <v>83</v>
      </c>
      <c r="N975" s="148" t="s">
        <v>83</v>
      </c>
      <c r="O975" s="148" t="s">
        <v>83</v>
      </c>
      <c r="P975" s="148" t="s">
        <v>83</v>
      </c>
      <c r="Q975" s="148" t="s">
        <v>83</v>
      </c>
      <c r="R975" s="148" t="s">
        <v>1340</v>
      </c>
      <c r="S975" s="148" t="s">
        <v>83</v>
      </c>
      <c r="T975">
        <v>0</v>
      </c>
      <c r="U975" s="148" t="s">
        <v>83</v>
      </c>
      <c r="V975" s="148" t="s">
        <v>83</v>
      </c>
      <c r="W975" s="148" t="s">
        <v>83</v>
      </c>
      <c r="X975">
        <v>4</v>
      </c>
      <c r="Y975">
        <v>4</v>
      </c>
      <c r="Z975" s="148" t="s">
        <v>83</v>
      </c>
      <c r="AA975" s="148" t="s">
        <v>83</v>
      </c>
      <c r="AB975" s="148" t="s">
        <v>83</v>
      </c>
      <c r="AC975" s="148" t="s">
        <v>83</v>
      </c>
      <c r="AD975" s="148" t="s">
        <v>83</v>
      </c>
      <c r="AE975">
        <v>0</v>
      </c>
      <c r="AF975" s="148" t="s">
        <v>83</v>
      </c>
      <c r="AG975">
        <v>0</v>
      </c>
      <c r="AH975" s="148" t="s">
        <v>83</v>
      </c>
      <c r="AI975" s="148" t="s">
        <v>83</v>
      </c>
      <c r="AJ975" s="148" t="s">
        <v>83</v>
      </c>
      <c r="AK975" s="148" t="s">
        <v>83</v>
      </c>
      <c r="AL975" s="148" t="s">
        <v>83</v>
      </c>
      <c r="AM975" s="148" t="s">
        <v>83</v>
      </c>
      <c r="AN975" s="148" t="s">
        <v>83</v>
      </c>
      <c r="AO975" s="148" t="s">
        <v>83</v>
      </c>
      <c r="AP975" s="148" t="s">
        <v>83</v>
      </c>
      <c r="AQ975" s="148" t="s">
        <v>83</v>
      </c>
      <c r="AR975" s="148" t="s">
        <v>83</v>
      </c>
      <c r="AS975">
        <v>0</v>
      </c>
      <c r="AT975" s="148" t="s">
        <v>83</v>
      </c>
      <c r="AU975" s="148" t="s">
        <v>83</v>
      </c>
      <c r="AV975">
        <v>0</v>
      </c>
      <c r="AW975">
        <v>0</v>
      </c>
      <c r="AX975" s="148" t="s">
        <v>83</v>
      </c>
    </row>
    <row r="976" spans="1:50" x14ac:dyDescent="0.15">
      <c r="A976">
        <v>1</v>
      </c>
      <c r="B976">
        <v>32</v>
      </c>
      <c r="C976">
        <v>2</v>
      </c>
      <c r="D976">
        <v>2</v>
      </c>
      <c r="E976">
        <v>0</v>
      </c>
      <c r="F976" s="148" t="s">
        <v>83</v>
      </c>
      <c r="G976" s="148" t="s">
        <v>83</v>
      </c>
      <c r="H976">
        <v>79</v>
      </c>
      <c r="I976">
        <v>0</v>
      </c>
      <c r="J976">
        <v>0</v>
      </c>
      <c r="K976">
        <v>0</v>
      </c>
      <c r="L976">
        <v>0</v>
      </c>
      <c r="M976" s="148" t="s">
        <v>83</v>
      </c>
      <c r="N976" s="148" t="s">
        <v>83</v>
      </c>
      <c r="O976" s="148" t="s">
        <v>83</v>
      </c>
      <c r="P976" s="148" t="s">
        <v>83</v>
      </c>
      <c r="Q976" s="148" t="s">
        <v>83</v>
      </c>
      <c r="R976" s="148" t="s">
        <v>1341</v>
      </c>
      <c r="S976" s="148" t="s">
        <v>83</v>
      </c>
      <c r="T976">
        <v>0</v>
      </c>
      <c r="U976" s="148" t="s">
        <v>83</v>
      </c>
      <c r="V976" s="148" t="s">
        <v>83</v>
      </c>
      <c r="W976" s="148" t="s">
        <v>83</v>
      </c>
      <c r="X976">
        <v>4</v>
      </c>
      <c r="Y976">
        <v>4</v>
      </c>
      <c r="Z976" s="148" t="s">
        <v>83</v>
      </c>
      <c r="AA976" s="148" t="s">
        <v>83</v>
      </c>
      <c r="AB976" s="148" t="s">
        <v>83</v>
      </c>
      <c r="AC976" s="148" t="s">
        <v>83</v>
      </c>
      <c r="AD976" s="148" t="s">
        <v>83</v>
      </c>
      <c r="AE976">
        <v>0</v>
      </c>
      <c r="AF976" s="148" t="s">
        <v>83</v>
      </c>
      <c r="AG976">
        <v>0</v>
      </c>
      <c r="AH976" s="148" t="s">
        <v>83</v>
      </c>
      <c r="AI976" s="148" t="s">
        <v>83</v>
      </c>
      <c r="AJ976" s="148" t="s">
        <v>83</v>
      </c>
      <c r="AK976" s="148" t="s">
        <v>83</v>
      </c>
      <c r="AL976" s="148" t="s">
        <v>83</v>
      </c>
      <c r="AM976" s="148" t="s">
        <v>83</v>
      </c>
      <c r="AN976" s="148" t="s">
        <v>83</v>
      </c>
      <c r="AO976" s="148" t="s">
        <v>83</v>
      </c>
      <c r="AP976" s="148" t="s">
        <v>83</v>
      </c>
      <c r="AQ976" s="148" t="s">
        <v>83</v>
      </c>
      <c r="AR976" s="148" t="s">
        <v>83</v>
      </c>
      <c r="AS976">
        <v>0</v>
      </c>
      <c r="AT976" s="148" t="s">
        <v>83</v>
      </c>
      <c r="AU976" s="148" t="s">
        <v>83</v>
      </c>
      <c r="AV976">
        <v>0</v>
      </c>
      <c r="AW976">
        <v>0</v>
      </c>
      <c r="AX976" s="148" t="s">
        <v>83</v>
      </c>
    </row>
    <row r="977" spans="1:50" x14ac:dyDescent="0.15">
      <c r="A977">
        <v>1</v>
      </c>
      <c r="B977">
        <v>32</v>
      </c>
      <c r="C977">
        <v>2</v>
      </c>
      <c r="D977">
        <v>3</v>
      </c>
      <c r="E977">
        <v>0</v>
      </c>
      <c r="F977" s="148" t="s">
        <v>83</v>
      </c>
      <c r="G977" s="148" t="s">
        <v>83</v>
      </c>
      <c r="H977">
        <v>94</v>
      </c>
      <c r="I977">
        <v>0</v>
      </c>
      <c r="J977">
        <v>0</v>
      </c>
      <c r="K977">
        <v>0</v>
      </c>
      <c r="L977">
        <v>0</v>
      </c>
      <c r="M977" s="148" t="s">
        <v>83</v>
      </c>
      <c r="N977" s="148" t="s">
        <v>83</v>
      </c>
      <c r="O977" s="148" t="s">
        <v>83</v>
      </c>
      <c r="P977" s="148" t="s">
        <v>83</v>
      </c>
      <c r="Q977" s="148" t="s">
        <v>83</v>
      </c>
      <c r="R977" s="148" t="s">
        <v>446</v>
      </c>
      <c r="S977" s="148" t="s">
        <v>83</v>
      </c>
      <c r="T977">
        <v>0</v>
      </c>
      <c r="U977" s="148" t="s">
        <v>83</v>
      </c>
      <c r="V977" s="148" t="s">
        <v>83</v>
      </c>
      <c r="W977" s="148" t="s">
        <v>83</v>
      </c>
      <c r="X977">
        <v>5</v>
      </c>
      <c r="Y977">
        <v>5</v>
      </c>
      <c r="Z977" s="148" t="s">
        <v>83</v>
      </c>
      <c r="AA977" s="148" t="s">
        <v>83</v>
      </c>
      <c r="AB977" s="148" t="s">
        <v>83</v>
      </c>
      <c r="AC977" s="148" t="s">
        <v>83</v>
      </c>
      <c r="AD977" s="148" t="s">
        <v>83</v>
      </c>
      <c r="AE977">
        <v>0</v>
      </c>
      <c r="AF977" s="148" t="s">
        <v>83</v>
      </c>
      <c r="AG977">
        <v>0</v>
      </c>
      <c r="AH977" s="148" t="s">
        <v>83</v>
      </c>
      <c r="AI977" s="148" t="s">
        <v>83</v>
      </c>
      <c r="AJ977" s="148" t="s">
        <v>83</v>
      </c>
      <c r="AK977" s="148" t="s">
        <v>83</v>
      </c>
      <c r="AL977" s="148" t="s">
        <v>83</v>
      </c>
      <c r="AM977" s="148" t="s">
        <v>83</v>
      </c>
      <c r="AN977" s="148" t="s">
        <v>83</v>
      </c>
      <c r="AO977" s="148" t="s">
        <v>83</v>
      </c>
      <c r="AP977" s="148" t="s">
        <v>83</v>
      </c>
      <c r="AQ977" s="148" t="s">
        <v>83</v>
      </c>
      <c r="AR977" s="148" t="s">
        <v>83</v>
      </c>
      <c r="AS977">
        <v>0</v>
      </c>
      <c r="AT977" s="148" t="s">
        <v>83</v>
      </c>
      <c r="AU977" s="148" t="s">
        <v>83</v>
      </c>
      <c r="AV977">
        <v>0</v>
      </c>
      <c r="AW977">
        <v>0</v>
      </c>
      <c r="AX977" s="148" t="s">
        <v>83</v>
      </c>
    </row>
    <row r="978" spans="1:50" x14ac:dyDescent="0.15">
      <c r="A978">
        <v>1</v>
      </c>
      <c r="B978">
        <v>32</v>
      </c>
      <c r="C978">
        <v>2</v>
      </c>
      <c r="D978">
        <v>4</v>
      </c>
      <c r="E978">
        <v>0</v>
      </c>
      <c r="F978" s="148" t="s">
        <v>83</v>
      </c>
      <c r="G978" s="148" t="s">
        <v>83</v>
      </c>
      <c r="H978">
        <v>260</v>
      </c>
      <c r="I978">
        <v>0</v>
      </c>
      <c r="J978">
        <v>0</v>
      </c>
      <c r="K978">
        <v>0</v>
      </c>
      <c r="L978">
        <v>0</v>
      </c>
      <c r="M978" s="148" t="s">
        <v>83</v>
      </c>
      <c r="N978" s="148" t="s">
        <v>83</v>
      </c>
      <c r="O978" s="148" t="s">
        <v>83</v>
      </c>
      <c r="P978" s="148" t="s">
        <v>83</v>
      </c>
      <c r="Q978" s="148" t="s">
        <v>83</v>
      </c>
      <c r="R978" s="148" t="s">
        <v>1342</v>
      </c>
      <c r="S978" s="148" t="s">
        <v>83</v>
      </c>
      <c r="T978">
        <v>0</v>
      </c>
      <c r="U978" s="148" t="s">
        <v>83</v>
      </c>
      <c r="V978" s="148" t="s">
        <v>83</v>
      </c>
      <c r="W978" s="148" t="s">
        <v>83</v>
      </c>
      <c r="X978">
        <v>4</v>
      </c>
      <c r="Y978">
        <v>4</v>
      </c>
      <c r="Z978" s="148" t="s">
        <v>83</v>
      </c>
      <c r="AA978" s="148" t="s">
        <v>83</v>
      </c>
      <c r="AB978" s="148" t="s">
        <v>83</v>
      </c>
      <c r="AC978" s="148" t="s">
        <v>83</v>
      </c>
      <c r="AD978" s="148" t="s">
        <v>83</v>
      </c>
      <c r="AE978">
        <v>0</v>
      </c>
      <c r="AF978" s="148" t="s">
        <v>83</v>
      </c>
      <c r="AG978">
        <v>0</v>
      </c>
      <c r="AH978" s="148" t="s">
        <v>83</v>
      </c>
      <c r="AI978" s="148" t="s">
        <v>83</v>
      </c>
      <c r="AJ978" s="148" t="s">
        <v>83</v>
      </c>
      <c r="AK978" s="148" t="s">
        <v>83</v>
      </c>
      <c r="AL978" s="148" t="s">
        <v>83</v>
      </c>
      <c r="AM978" s="148" t="s">
        <v>83</v>
      </c>
      <c r="AN978" s="148" t="s">
        <v>83</v>
      </c>
      <c r="AO978" s="148" t="s">
        <v>83</v>
      </c>
      <c r="AP978" s="148" t="s">
        <v>83</v>
      </c>
      <c r="AQ978" s="148" t="s">
        <v>83</v>
      </c>
      <c r="AR978" s="148" t="s">
        <v>83</v>
      </c>
      <c r="AS978">
        <v>0</v>
      </c>
      <c r="AT978" s="148" t="s">
        <v>83</v>
      </c>
      <c r="AU978" s="148" t="s">
        <v>83</v>
      </c>
      <c r="AV978">
        <v>0</v>
      </c>
      <c r="AW978">
        <v>0</v>
      </c>
      <c r="AX978" s="148" t="s">
        <v>83</v>
      </c>
    </row>
    <row r="979" spans="1:50" x14ac:dyDescent="0.15">
      <c r="A979">
        <v>1</v>
      </c>
      <c r="B979">
        <v>32</v>
      </c>
      <c r="C979">
        <v>2</v>
      </c>
      <c r="D979">
        <v>5</v>
      </c>
      <c r="E979">
        <v>0</v>
      </c>
      <c r="F979" s="148" t="s">
        <v>83</v>
      </c>
      <c r="G979" s="148" t="s">
        <v>83</v>
      </c>
      <c r="H979">
        <v>224</v>
      </c>
      <c r="I979">
        <v>0</v>
      </c>
      <c r="J979">
        <v>0</v>
      </c>
      <c r="K979">
        <v>0</v>
      </c>
      <c r="L979">
        <v>0</v>
      </c>
      <c r="M979" s="148" t="s">
        <v>83</v>
      </c>
      <c r="N979" s="148" t="s">
        <v>83</v>
      </c>
      <c r="O979" s="148" t="s">
        <v>83</v>
      </c>
      <c r="P979" s="148" t="s">
        <v>83</v>
      </c>
      <c r="Q979" s="148" t="s">
        <v>83</v>
      </c>
      <c r="R979" s="148" t="s">
        <v>1343</v>
      </c>
      <c r="S979" s="148" t="s">
        <v>83</v>
      </c>
      <c r="T979">
        <v>0</v>
      </c>
      <c r="U979" s="148" t="s">
        <v>83</v>
      </c>
      <c r="V979" s="148" t="s">
        <v>83</v>
      </c>
      <c r="W979" s="148" t="s">
        <v>83</v>
      </c>
      <c r="X979">
        <v>5</v>
      </c>
      <c r="Y979">
        <v>5</v>
      </c>
      <c r="Z979" s="148" t="s">
        <v>83</v>
      </c>
      <c r="AA979" s="148" t="s">
        <v>83</v>
      </c>
      <c r="AB979" s="148" t="s">
        <v>83</v>
      </c>
      <c r="AC979" s="148" t="s">
        <v>83</v>
      </c>
      <c r="AD979" s="148" t="s">
        <v>83</v>
      </c>
      <c r="AE979">
        <v>0</v>
      </c>
      <c r="AF979" s="148" t="s">
        <v>83</v>
      </c>
      <c r="AG979">
        <v>0</v>
      </c>
      <c r="AH979" s="148" t="s">
        <v>83</v>
      </c>
      <c r="AI979" s="148" t="s">
        <v>83</v>
      </c>
      <c r="AJ979" s="148" t="s">
        <v>83</v>
      </c>
      <c r="AK979" s="148" t="s">
        <v>83</v>
      </c>
      <c r="AL979" s="148" t="s">
        <v>83</v>
      </c>
      <c r="AM979" s="148" t="s">
        <v>83</v>
      </c>
      <c r="AN979" s="148" t="s">
        <v>83</v>
      </c>
      <c r="AO979" s="148" t="s">
        <v>83</v>
      </c>
      <c r="AP979" s="148" t="s">
        <v>83</v>
      </c>
      <c r="AQ979" s="148" t="s">
        <v>83</v>
      </c>
      <c r="AR979" s="148" t="s">
        <v>83</v>
      </c>
      <c r="AS979">
        <v>0</v>
      </c>
      <c r="AT979" s="148" t="s">
        <v>83</v>
      </c>
      <c r="AU979" s="148" t="s">
        <v>83</v>
      </c>
      <c r="AV979">
        <v>0</v>
      </c>
      <c r="AW979">
        <v>0</v>
      </c>
      <c r="AX979" s="148" t="s">
        <v>83</v>
      </c>
    </row>
    <row r="980" spans="1:50" x14ac:dyDescent="0.15">
      <c r="A980">
        <v>1</v>
      </c>
      <c r="B980">
        <v>32</v>
      </c>
      <c r="C980">
        <v>2</v>
      </c>
      <c r="D980">
        <v>6</v>
      </c>
      <c r="E980">
        <v>0</v>
      </c>
      <c r="F980" s="148" t="s">
        <v>83</v>
      </c>
      <c r="G980" s="148" t="s">
        <v>83</v>
      </c>
      <c r="H980">
        <v>36</v>
      </c>
      <c r="I980">
        <v>0</v>
      </c>
      <c r="J980">
        <v>0</v>
      </c>
      <c r="K980">
        <v>0</v>
      </c>
      <c r="L980">
        <v>0</v>
      </c>
      <c r="M980" s="148" t="s">
        <v>83</v>
      </c>
      <c r="N980" s="148" t="s">
        <v>83</v>
      </c>
      <c r="O980" s="148" t="s">
        <v>83</v>
      </c>
      <c r="P980" s="148" t="s">
        <v>83</v>
      </c>
      <c r="Q980" s="148" t="s">
        <v>83</v>
      </c>
      <c r="R980" s="148" t="s">
        <v>1344</v>
      </c>
      <c r="S980" s="148" t="s">
        <v>83</v>
      </c>
      <c r="T980">
        <v>0</v>
      </c>
      <c r="U980" s="148" t="s">
        <v>83</v>
      </c>
      <c r="V980" s="148" t="s">
        <v>83</v>
      </c>
      <c r="W980" s="148" t="s">
        <v>83</v>
      </c>
      <c r="X980">
        <v>4</v>
      </c>
      <c r="Y980">
        <v>4</v>
      </c>
      <c r="Z980" s="148" t="s">
        <v>83</v>
      </c>
      <c r="AA980" s="148" t="s">
        <v>83</v>
      </c>
      <c r="AB980" s="148" t="s">
        <v>83</v>
      </c>
      <c r="AC980" s="148" t="s">
        <v>83</v>
      </c>
      <c r="AD980" s="148" t="s">
        <v>83</v>
      </c>
      <c r="AE980">
        <v>0</v>
      </c>
      <c r="AF980" s="148" t="s">
        <v>83</v>
      </c>
      <c r="AG980">
        <v>0</v>
      </c>
      <c r="AH980" s="148" t="s">
        <v>83</v>
      </c>
      <c r="AI980" s="148" t="s">
        <v>83</v>
      </c>
      <c r="AJ980" s="148" t="s">
        <v>83</v>
      </c>
      <c r="AK980" s="148" t="s">
        <v>83</v>
      </c>
      <c r="AL980" s="148" t="s">
        <v>83</v>
      </c>
      <c r="AM980" s="148" t="s">
        <v>83</v>
      </c>
      <c r="AN980" s="148" t="s">
        <v>83</v>
      </c>
      <c r="AO980" s="148" t="s">
        <v>83</v>
      </c>
      <c r="AP980" s="148" t="s">
        <v>83</v>
      </c>
      <c r="AQ980" s="148" t="s">
        <v>83</v>
      </c>
      <c r="AR980" s="148" t="s">
        <v>83</v>
      </c>
      <c r="AS980">
        <v>0</v>
      </c>
      <c r="AT980" s="148" t="s">
        <v>83</v>
      </c>
      <c r="AU980" s="148" t="s">
        <v>83</v>
      </c>
      <c r="AV980">
        <v>0</v>
      </c>
      <c r="AW980">
        <v>0</v>
      </c>
      <c r="AX980" s="148" t="s">
        <v>83</v>
      </c>
    </row>
    <row r="981" spans="1:50" x14ac:dyDescent="0.15">
      <c r="A981">
        <v>1</v>
      </c>
      <c r="B981">
        <v>32</v>
      </c>
      <c r="C981">
        <v>2</v>
      </c>
      <c r="D981">
        <v>7</v>
      </c>
      <c r="E981">
        <v>0</v>
      </c>
      <c r="F981" s="148" t="s">
        <v>83</v>
      </c>
      <c r="G981" s="148" t="s">
        <v>83</v>
      </c>
      <c r="H981">
        <v>198</v>
      </c>
      <c r="I981">
        <v>0</v>
      </c>
      <c r="J981">
        <v>0</v>
      </c>
      <c r="K981">
        <v>0</v>
      </c>
      <c r="L981">
        <v>0</v>
      </c>
      <c r="M981" s="148" t="s">
        <v>83</v>
      </c>
      <c r="N981" s="148" t="s">
        <v>83</v>
      </c>
      <c r="O981" s="148" t="s">
        <v>83</v>
      </c>
      <c r="P981" s="148" t="s">
        <v>83</v>
      </c>
      <c r="Q981" s="148" t="s">
        <v>83</v>
      </c>
      <c r="R981" s="148" t="s">
        <v>1345</v>
      </c>
      <c r="S981" s="148" t="s">
        <v>83</v>
      </c>
      <c r="T981">
        <v>0</v>
      </c>
      <c r="U981" s="148" t="s">
        <v>83</v>
      </c>
      <c r="V981" s="148" t="s">
        <v>83</v>
      </c>
      <c r="W981" s="148" t="s">
        <v>83</v>
      </c>
      <c r="X981">
        <v>4</v>
      </c>
      <c r="Y981">
        <v>4</v>
      </c>
      <c r="Z981" s="148" t="s">
        <v>83</v>
      </c>
      <c r="AA981" s="148" t="s">
        <v>83</v>
      </c>
      <c r="AB981" s="148" t="s">
        <v>83</v>
      </c>
      <c r="AC981" s="148" t="s">
        <v>83</v>
      </c>
      <c r="AD981" s="148" t="s">
        <v>83</v>
      </c>
      <c r="AE981">
        <v>0</v>
      </c>
      <c r="AF981" s="148" t="s">
        <v>83</v>
      </c>
      <c r="AG981">
        <v>0</v>
      </c>
      <c r="AH981" s="148" t="s">
        <v>83</v>
      </c>
      <c r="AI981" s="148" t="s">
        <v>83</v>
      </c>
      <c r="AJ981" s="148" t="s">
        <v>83</v>
      </c>
      <c r="AK981" s="148" t="s">
        <v>83</v>
      </c>
      <c r="AL981" s="148" t="s">
        <v>83</v>
      </c>
      <c r="AM981" s="148" t="s">
        <v>83</v>
      </c>
      <c r="AN981" s="148" t="s">
        <v>83</v>
      </c>
      <c r="AO981" s="148" t="s">
        <v>83</v>
      </c>
      <c r="AP981" s="148" t="s">
        <v>83</v>
      </c>
      <c r="AQ981" s="148" t="s">
        <v>83</v>
      </c>
      <c r="AR981" s="148" t="s">
        <v>83</v>
      </c>
      <c r="AS981">
        <v>0</v>
      </c>
      <c r="AT981" s="148" t="s">
        <v>83</v>
      </c>
      <c r="AU981" s="148" t="s">
        <v>83</v>
      </c>
      <c r="AV981">
        <v>0</v>
      </c>
      <c r="AW981">
        <v>0</v>
      </c>
      <c r="AX981" s="148" t="s">
        <v>83</v>
      </c>
    </row>
    <row r="982" spans="1:50" x14ac:dyDescent="0.15">
      <c r="A982">
        <v>1</v>
      </c>
      <c r="B982">
        <v>32</v>
      </c>
      <c r="C982">
        <v>3</v>
      </c>
      <c r="D982">
        <v>1</v>
      </c>
      <c r="E982">
        <v>0</v>
      </c>
      <c r="F982" s="148" t="s">
        <v>83</v>
      </c>
      <c r="G982" s="148" t="s">
        <v>83</v>
      </c>
      <c r="H982">
        <v>346</v>
      </c>
      <c r="I982">
        <v>0</v>
      </c>
      <c r="J982">
        <v>0</v>
      </c>
      <c r="K982">
        <v>0</v>
      </c>
      <c r="L982">
        <v>0</v>
      </c>
      <c r="M982" s="148" t="s">
        <v>83</v>
      </c>
      <c r="N982" s="148" t="s">
        <v>83</v>
      </c>
      <c r="O982" s="148" t="s">
        <v>83</v>
      </c>
      <c r="P982" s="148" t="s">
        <v>83</v>
      </c>
      <c r="Q982" s="148" t="s">
        <v>83</v>
      </c>
      <c r="R982" s="148" t="s">
        <v>1346</v>
      </c>
      <c r="S982" s="148" t="s">
        <v>83</v>
      </c>
      <c r="T982">
        <v>0</v>
      </c>
      <c r="U982" s="148" t="s">
        <v>83</v>
      </c>
      <c r="V982" s="148" t="s">
        <v>83</v>
      </c>
      <c r="W982" s="148" t="s">
        <v>83</v>
      </c>
      <c r="X982">
        <v>5</v>
      </c>
      <c r="Y982">
        <v>5</v>
      </c>
      <c r="Z982" s="148" t="s">
        <v>83</v>
      </c>
      <c r="AA982" s="148" t="s">
        <v>83</v>
      </c>
      <c r="AB982" s="148" t="s">
        <v>83</v>
      </c>
      <c r="AC982" s="148" t="s">
        <v>83</v>
      </c>
      <c r="AD982" s="148" t="s">
        <v>83</v>
      </c>
      <c r="AE982">
        <v>0</v>
      </c>
      <c r="AF982" s="148" t="s">
        <v>83</v>
      </c>
      <c r="AG982">
        <v>0</v>
      </c>
      <c r="AH982" s="148" t="s">
        <v>83</v>
      </c>
      <c r="AI982" s="148" t="s">
        <v>83</v>
      </c>
      <c r="AJ982" s="148" t="s">
        <v>83</v>
      </c>
      <c r="AK982" s="148" t="s">
        <v>83</v>
      </c>
      <c r="AL982" s="148" t="s">
        <v>83</v>
      </c>
      <c r="AM982" s="148" t="s">
        <v>83</v>
      </c>
      <c r="AN982" s="148" t="s">
        <v>83</v>
      </c>
      <c r="AO982" s="148" t="s">
        <v>83</v>
      </c>
      <c r="AP982" s="148" t="s">
        <v>83</v>
      </c>
      <c r="AQ982" s="148" t="s">
        <v>83</v>
      </c>
      <c r="AR982" s="148" t="s">
        <v>83</v>
      </c>
      <c r="AS982">
        <v>0</v>
      </c>
      <c r="AT982" s="148" t="s">
        <v>83</v>
      </c>
      <c r="AU982" s="148" t="s">
        <v>83</v>
      </c>
      <c r="AV982">
        <v>0</v>
      </c>
      <c r="AW982">
        <v>0</v>
      </c>
      <c r="AX982" s="148" t="s">
        <v>83</v>
      </c>
    </row>
    <row r="983" spans="1:50" x14ac:dyDescent="0.15">
      <c r="A983">
        <v>1</v>
      </c>
      <c r="B983">
        <v>32</v>
      </c>
      <c r="C983">
        <v>3</v>
      </c>
      <c r="D983">
        <v>2</v>
      </c>
      <c r="E983">
        <v>0</v>
      </c>
      <c r="F983" s="148" t="s">
        <v>83</v>
      </c>
      <c r="G983" s="148" t="s">
        <v>83</v>
      </c>
      <c r="H983">
        <v>69</v>
      </c>
      <c r="I983">
        <v>0</v>
      </c>
      <c r="J983">
        <v>0</v>
      </c>
      <c r="K983">
        <v>0</v>
      </c>
      <c r="L983">
        <v>0</v>
      </c>
      <c r="M983" s="148" t="s">
        <v>83</v>
      </c>
      <c r="N983" s="148" t="s">
        <v>83</v>
      </c>
      <c r="O983" s="148" t="s">
        <v>83</v>
      </c>
      <c r="P983" s="148" t="s">
        <v>83</v>
      </c>
      <c r="Q983" s="148" t="s">
        <v>83</v>
      </c>
      <c r="R983" s="148" t="s">
        <v>1347</v>
      </c>
      <c r="S983" s="148" t="s">
        <v>83</v>
      </c>
      <c r="T983">
        <v>0</v>
      </c>
      <c r="U983" s="148" t="s">
        <v>83</v>
      </c>
      <c r="V983" s="148" t="s">
        <v>83</v>
      </c>
      <c r="W983" s="148" t="s">
        <v>83</v>
      </c>
      <c r="X983">
        <v>4</v>
      </c>
      <c r="Y983">
        <v>4</v>
      </c>
      <c r="Z983" s="148" t="s">
        <v>83</v>
      </c>
      <c r="AA983" s="148" t="s">
        <v>83</v>
      </c>
      <c r="AB983" s="148" t="s">
        <v>83</v>
      </c>
      <c r="AC983" s="148" t="s">
        <v>83</v>
      </c>
      <c r="AD983" s="148" t="s">
        <v>83</v>
      </c>
      <c r="AE983">
        <v>0</v>
      </c>
      <c r="AF983" s="148" t="s">
        <v>83</v>
      </c>
      <c r="AG983">
        <v>0</v>
      </c>
      <c r="AH983" s="148" t="s">
        <v>83</v>
      </c>
      <c r="AI983" s="148" t="s">
        <v>83</v>
      </c>
      <c r="AJ983" s="148" t="s">
        <v>83</v>
      </c>
      <c r="AK983" s="148" t="s">
        <v>83</v>
      </c>
      <c r="AL983" s="148" t="s">
        <v>83</v>
      </c>
      <c r="AM983" s="148" t="s">
        <v>83</v>
      </c>
      <c r="AN983" s="148" t="s">
        <v>83</v>
      </c>
      <c r="AO983" s="148" t="s">
        <v>83</v>
      </c>
      <c r="AP983" s="148" t="s">
        <v>83</v>
      </c>
      <c r="AQ983" s="148" t="s">
        <v>83</v>
      </c>
      <c r="AR983" s="148" t="s">
        <v>83</v>
      </c>
      <c r="AS983">
        <v>0</v>
      </c>
      <c r="AT983" s="148" t="s">
        <v>83</v>
      </c>
      <c r="AU983" s="148" t="s">
        <v>83</v>
      </c>
      <c r="AV983">
        <v>0</v>
      </c>
      <c r="AW983">
        <v>0</v>
      </c>
      <c r="AX983" s="148" t="s">
        <v>83</v>
      </c>
    </row>
    <row r="984" spans="1:50" x14ac:dyDescent="0.15">
      <c r="A984">
        <v>1</v>
      </c>
      <c r="B984">
        <v>32</v>
      </c>
      <c r="C984">
        <v>3</v>
      </c>
      <c r="D984">
        <v>3</v>
      </c>
      <c r="E984">
        <v>0</v>
      </c>
      <c r="F984" s="148" t="s">
        <v>83</v>
      </c>
      <c r="G984" s="148" t="s">
        <v>83</v>
      </c>
      <c r="H984">
        <v>140</v>
      </c>
      <c r="I984">
        <v>0</v>
      </c>
      <c r="J984">
        <v>0</v>
      </c>
      <c r="K984">
        <v>0</v>
      </c>
      <c r="L984">
        <v>0</v>
      </c>
      <c r="M984" s="148" t="s">
        <v>83</v>
      </c>
      <c r="N984" s="148" t="s">
        <v>83</v>
      </c>
      <c r="O984" s="148" t="s">
        <v>83</v>
      </c>
      <c r="P984" s="148" t="s">
        <v>83</v>
      </c>
      <c r="Q984" s="148" t="s">
        <v>83</v>
      </c>
      <c r="R984" s="148" t="s">
        <v>1348</v>
      </c>
      <c r="S984" s="148" t="s">
        <v>83</v>
      </c>
      <c r="T984">
        <v>0</v>
      </c>
      <c r="U984" s="148" t="s">
        <v>83</v>
      </c>
      <c r="V984" s="148" t="s">
        <v>83</v>
      </c>
      <c r="W984" s="148" t="s">
        <v>83</v>
      </c>
      <c r="X984">
        <v>5</v>
      </c>
      <c r="Y984">
        <v>5</v>
      </c>
      <c r="Z984" s="148" t="s">
        <v>83</v>
      </c>
      <c r="AA984" s="148" t="s">
        <v>83</v>
      </c>
      <c r="AB984" s="148" t="s">
        <v>83</v>
      </c>
      <c r="AC984" s="148" t="s">
        <v>83</v>
      </c>
      <c r="AD984" s="148" t="s">
        <v>83</v>
      </c>
      <c r="AE984">
        <v>0</v>
      </c>
      <c r="AF984" s="148" t="s">
        <v>83</v>
      </c>
      <c r="AG984">
        <v>0</v>
      </c>
      <c r="AH984" s="148" t="s">
        <v>83</v>
      </c>
      <c r="AI984" s="148" t="s">
        <v>83</v>
      </c>
      <c r="AJ984" s="148" t="s">
        <v>83</v>
      </c>
      <c r="AK984" s="148" t="s">
        <v>83</v>
      </c>
      <c r="AL984" s="148" t="s">
        <v>83</v>
      </c>
      <c r="AM984" s="148" t="s">
        <v>83</v>
      </c>
      <c r="AN984" s="148" t="s">
        <v>83</v>
      </c>
      <c r="AO984" s="148" t="s">
        <v>83</v>
      </c>
      <c r="AP984" s="148" t="s">
        <v>83</v>
      </c>
      <c r="AQ984" s="148" t="s">
        <v>83</v>
      </c>
      <c r="AR984" s="148" t="s">
        <v>83</v>
      </c>
      <c r="AS984">
        <v>0</v>
      </c>
      <c r="AT984" s="148" t="s">
        <v>83</v>
      </c>
      <c r="AU984" s="148" t="s">
        <v>83</v>
      </c>
      <c r="AV984">
        <v>0</v>
      </c>
      <c r="AW984">
        <v>0</v>
      </c>
      <c r="AX984" s="148" t="s">
        <v>83</v>
      </c>
    </row>
    <row r="985" spans="1:50" x14ac:dyDescent="0.15">
      <c r="A985">
        <v>1</v>
      </c>
      <c r="B985">
        <v>32</v>
      </c>
      <c r="C985">
        <v>3</v>
      </c>
      <c r="D985">
        <v>4</v>
      </c>
      <c r="E985">
        <v>0</v>
      </c>
      <c r="F985" s="148" t="s">
        <v>83</v>
      </c>
      <c r="G985" s="148" t="s">
        <v>83</v>
      </c>
      <c r="H985">
        <v>1</v>
      </c>
      <c r="I985">
        <v>0</v>
      </c>
      <c r="J985">
        <v>0</v>
      </c>
      <c r="K985">
        <v>0</v>
      </c>
      <c r="L985">
        <v>0</v>
      </c>
      <c r="M985" s="148" t="s">
        <v>83</v>
      </c>
      <c r="N985" s="148" t="s">
        <v>83</v>
      </c>
      <c r="O985" s="148" t="s">
        <v>83</v>
      </c>
      <c r="P985" s="148" t="s">
        <v>83</v>
      </c>
      <c r="Q985" s="148" t="s">
        <v>83</v>
      </c>
      <c r="R985" s="148" t="s">
        <v>1349</v>
      </c>
      <c r="S985" s="148" t="s">
        <v>83</v>
      </c>
      <c r="T985">
        <v>0</v>
      </c>
      <c r="U985" s="148" t="s">
        <v>83</v>
      </c>
      <c r="V985" s="148" t="s">
        <v>83</v>
      </c>
      <c r="W985" s="148" t="s">
        <v>83</v>
      </c>
      <c r="X985">
        <v>6</v>
      </c>
      <c r="Y985">
        <v>6</v>
      </c>
      <c r="Z985" s="148" t="s">
        <v>83</v>
      </c>
      <c r="AA985" s="148" t="s">
        <v>83</v>
      </c>
      <c r="AB985" s="148" t="s">
        <v>83</v>
      </c>
      <c r="AC985" s="148" t="s">
        <v>83</v>
      </c>
      <c r="AD985" s="148" t="s">
        <v>83</v>
      </c>
      <c r="AE985">
        <v>0</v>
      </c>
      <c r="AF985" s="148" t="s">
        <v>83</v>
      </c>
      <c r="AG985">
        <v>0</v>
      </c>
      <c r="AH985" s="148" t="s">
        <v>83</v>
      </c>
      <c r="AI985" s="148" t="s">
        <v>83</v>
      </c>
      <c r="AJ985" s="148" t="s">
        <v>83</v>
      </c>
      <c r="AK985" s="148" t="s">
        <v>83</v>
      </c>
      <c r="AL985" s="148" t="s">
        <v>83</v>
      </c>
      <c r="AM985" s="148" t="s">
        <v>83</v>
      </c>
      <c r="AN985" s="148" t="s">
        <v>83</v>
      </c>
      <c r="AO985" s="148" t="s">
        <v>83</v>
      </c>
      <c r="AP985" s="148" t="s">
        <v>83</v>
      </c>
      <c r="AQ985" s="148" t="s">
        <v>83</v>
      </c>
      <c r="AR985" s="148" t="s">
        <v>83</v>
      </c>
      <c r="AS985">
        <v>0</v>
      </c>
      <c r="AT985" s="148" t="s">
        <v>83</v>
      </c>
      <c r="AU985" s="148" t="s">
        <v>83</v>
      </c>
      <c r="AV985">
        <v>0</v>
      </c>
      <c r="AW985">
        <v>0</v>
      </c>
      <c r="AX985" s="148" t="s">
        <v>83</v>
      </c>
    </row>
    <row r="986" spans="1:50" x14ac:dyDescent="0.15">
      <c r="A986">
        <v>1</v>
      </c>
      <c r="B986">
        <v>32</v>
      </c>
      <c r="C986">
        <v>3</v>
      </c>
      <c r="D986">
        <v>5</v>
      </c>
      <c r="E986">
        <v>0</v>
      </c>
      <c r="F986" s="148" t="s">
        <v>83</v>
      </c>
      <c r="G986" s="148" t="s">
        <v>83</v>
      </c>
      <c r="H986">
        <v>282</v>
      </c>
      <c r="I986">
        <v>0</v>
      </c>
      <c r="J986">
        <v>0</v>
      </c>
      <c r="K986">
        <v>0</v>
      </c>
      <c r="L986">
        <v>0</v>
      </c>
      <c r="M986" s="148" t="s">
        <v>83</v>
      </c>
      <c r="N986" s="148" t="s">
        <v>83</v>
      </c>
      <c r="O986" s="148" t="s">
        <v>83</v>
      </c>
      <c r="P986" s="148" t="s">
        <v>83</v>
      </c>
      <c r="Q986" s="148" t="s">
        <v>83</v>
      </c>
      <c r="R986" s="148" t="s">
        <v>1350</v>
      </c>
      <c r="S986" s="148" t="s">
        <v>83</v>
      </c>
      <c r="T986">
        <v>0</v>
      </c>
      <c r="U986" s="148" t="s">
        <v>83</v>
      </c>
      <c r="V986" s="148" t="s">
        <v>83</v>
      </c>
      <c r="W986" s="148" t="s">
        <v>83</v>
      </c>
      <c r="X986">
        <v>4</v>
      </c>
      <c r="Y986">
        <v>4</v>
      </c>
      <c r="Z986" s="148" t="s">
        <v>83</v>
      </c>
      <c r="AA986" s="148" t="s">
        <v>83</v>
      </c>
      <c r="AB986" s="148" t="s">
        <v>83</v>
      </c>
      <c r="AC986" s="148" t="s">
        <v>83</v>
      </c>
      <c r="AD986" s="148" t="s">
        <v>83</v>
      </c>
      <c r="AE986">
        <v>0</v>
      </c>
      <c r="AF986" s="148" t="s">
        <v>83</v>
      </c>
      <c r="AG986">
        <v>0</v>
      </c>
      <c r="AH986" s="148" t="s">
        <v>83</v>
      </c>
      <c r="AI986" s="148" t="s">
        <v>83</v>
      </c>
      <c r="AJ986" s="148" t="s">
        <v>83</v>
      </c>
      <c r="AK986" s="148" t="s">
        <v>83</v>
      </c>
      <c r="AL986" s="148" t="s">
        <v>83</v>
      </c>
      <c r="AM986" s="148" t="s">
        <v>83</v>
      </c>
      <c r="AN986" s="148" t="s">
        <v>83</v>
      </c>
      <c r="AO986" s="148" t="s">
        <v>83</v>
      </c>
      <c r="AP986" s="148" t="s">
        <v>83</v>
      </c>
      <c r="AQ986" s="148" t="s">
        <v>83</v>
      </c>
      <c r="AR986" s="148" t="s">
        <v>83</v>
      </c>
      <c r="AS986">
        <v>0</v>
      </c>
      <c r="AT986" s="148" t="s">
        <v>83</v>
      </c>
      <c r="AU986" s="148" t="s">
        <v>83</v>
      </c>
      <c r="AV986">
        <v>0</v>
      </c>
      <c r="AW986">
        <v>0</v>
      </c>
      <c r="AX986" s="148" t="s">
        <v>83</v>
      </c>
    </row>
    <row r="987" spans="1:50" x14ac:dyDescent="0.15">
      <c r="A987">
        <v>1</v>
      </c>
      <c r="B987">
        <v>32</v>
      </c>
      <c r="C987">
        <v>3</v>
      </c>
      <c r="D987">
        <v>6</v>
      </c>
      <c r="E987">
        <v>0</v>
      </c>
      <c r="F987" s="148" t="s">
        <v>83</v>
      </c>
      <c r="G987" s="148" t="s">
        <v>83</v>
      </c>
      <c r="H987">
        <v>269</v>
      </c>
      <c r="I987">
        <v>0</v>
      </c>
      <c r="J987">
        <v>0</v>
      </c>
      <c r="K987">
        <v>0</v>
      </c>
      <c r="L987">
        <v>0</v>
      </c>
      <c r="M987" s="148" t="s">
        <v>83</v>
      </c>
      <c r="N987" s="148" t="s">
        <v>83</v>
      </c>
      <c r="O987" s="148" t="s">
        <v>83</v>
      </c>
      <c r="P987" s="148" t="s">
        <v>83</v>
      </c>
      <c r="Q987" s="148" t="s">
        <v>83</v>
      </c>
      <c r="R987" s="148" t="s">
        <v>1351</v>
      </c>
      <c r="S987" s="148" t="s">
        <v>83</v>
      </c>
      <c r="T987">
        <v>0</v>
      </c>
      <c r="U987" s="148" t="s">
        <v>83</v>
      </c>
      <c r="V987" s="148" t="s">
        <v>83</v>
      </c>
      <c r="W987" s="148" t="s">
        <v>83</v>
      </c>
      <c r="X987">
        <v>5</v>
      </c>
      <c r="Y987">
        <v>5</v>
      </c>
      <c r="Z987" s="148" t="s">
        <v>83</v>
      </c>
      <c r="AA987" s="148" t="s">
        <v>83</v>
      </c>
      <c r="AB987" s="148" t="s">
        <v>83</v>
      </c>
      <c r="AC987" s="148" t="s">
        <v>83</v>
      </c>
      <c r="AD987" s="148" t="s">
        <v>83</v>
      </c>
      <c r="AE987">
        <v>0</v>
      </c>
      <c r="AF987" s="148" t="s">
        <v>83</v>
      </c>
      <c r="AG987">
        <v>0</v>
      </c>
      <c r="AH987" s="148" t="s">
        <v>83</v>
      </c>
      <c r="AI987" s="148" t="s">
        <v>83</v>
      </c>
      <c r="AJ987" s="148" t="s">
        <v>83</v>
      </c>
      <c r="AK987" s="148" t="s">
        <v>83</v>
      </c>
      <c r="AL987" s="148" t="s">
        <v>83</v>
      </c>
      <c r="AM987" s="148" t="s">
        <v>83</v>
      </c>
      <c r="AN987" s="148" t="s">
        <v>83</v>
      </c>
      <c r="AO987" s="148" t="s">
        <v>83</v>
      </c>
      <c r="AP987" s="148" t="s">
        <v>83</v>
      </c>
      <c r="AQ987" s="148" t="s">
        <v>83</v>
      </c>
      <c r="AR987" s="148" t="s">
        <v>83</v>
      </c>
      <c r="AS987">
        <v>0</v>
      </c>
      <c r="AT987" s="148" t="s">
        <v>83</v>
      </c>
      <c r="AU987" s="148" t="s">
        <v>83</v>
      </c>
      <c r="AV987">
        <v>0</v>
      </c>
      <c r="AW987">
        <v>0</v>
      </c>
      <c r="AX987" s="148" t="s">
        <v>83</v>
      </c>
    </row>
    <row r="988" spans="1:50" x14ac:dyDescent="0.15">
      <c r="A988">
        <v>1</v>
      </c>
      <c r="B988">
        <v>32</v>
      </c>
      <c r="C988">
        <v>3</v>
      </c>
      <c r="D988">
        <v>7</v>
      </c>
      <c r="E988">
        <v>0</v>
      </c>
      <c r="F988" s="148" t="s">
        <v>83</v>
      </c>
      <c r="G988" s="148" t="s">
        <v>83</v>
      </c>
      <c r="H988">
        <v>93</v>
      </c>
      <c r="I988">
        <v>0</v>
      </c>
      <c r="J988">
        <v>0</v>
      </c>
      <c r="K988">
        <v>0</v>
      </c>
      <c r="L988">
        <v>0</v>
      </c>
      <c r="M988" s="148" t="s">
        <v>83</v>
      </c>
      <c r="N988" s="148" t="s">
        <v>83</v>
      </c>
      <c r="O988" s="148" t="s">
        <v>83</v>
      </c>
      <c r="P988" s="148" t="s">
        <v>83</v>
      </c>
      <c r="Q988" s="148" t="s">
        <v>83</v>
      </c>
      <c r="R988" s="148" t="s">
        <v>1352</v>
      </c>
      <c r="S988" s="148" t="s">
        <v>83</v>
      </c>
      <c r="T988">
        <v>0</v>
      </c>
      <c r="U988" s="148" t="s">
        <v>83</v>
      </c>
      <c r="V988" s="148" t="s">
        <v>83</v>
      </c>
      <c r="W988" s="148" t="s">
        <v>83</v>
      </c>
      <c r="X988">
        <v>5</v>
      </c>
      <c r="Y988">
        <v>5</v>
      </c>
      <c r="Z988" s="148" t="s">
        <v>83</v>
      </c>
      <c r="AA988" s="148" t="s">
        <v>83</v>
      </c>
      <c r="AB988" s="148" t="s">
        <v>83</v>
      </c>
      <c r="AC988" s="148" t="s">
        <v>83</v>
      </c>
      <c r="AD988" s="148" t="s">
        <v>83</v>
      </c>
      <c r="AE988">
        <v>0</v>
      </c>
      <c r="AF988" s="148" t="s">
        <v>83</v>
      </c>
      <c r="AG988">
        <v>0</v>
      </c>
      <c r="AH988" s="148" t="s">
        <v>83</v>
      </c>
      <c r="AI988" s="148" t="s">
        <v>83</v>
      </c>
      <c r="AJ988" s="148" t="s">
        <v>83</v>
      </c>
      <c r="AK988" s="148" t="s">
        <v>83</v>
      </c>
      <c r="AL988" s="148" t="s">
        <v>83</v>
      </c>
      <c r="AM988" s="148" t="s">
        <v>83</v>
      </c>
      <c r="AN988" s="148" t="s">
        <v>83</v>
      </c>
      <c r="AO988" s="148" t="s">
        <v>83</v>
      </c>
      <c r="AP988" s="148" t="s">
        <v>83</v>
      </c>
      <c r="AQ988" s="148" t="s">
        <v>83</v>
      </c>
      <c r="AR988" s="148" t="s">
        <v>83</v>
      </c>
      <c r="AS988">
        <v>0</v>
      </c>
      <c r="AT988" s="148" t="s">
        <v>83</v>
      </c>
      <c r="AU988" s="148" t="s">
        <v>83</v>
      </c>
      <c r="AV988">
        <v>0</v>
      </c>
      <c r="AW988">
        <v>0</v>
      </c>
      <c r="AX988" s="148" t="s">
        <v>83</v>
      </c>
    </row>
    <row r="989" spans="1:50" x14ac:dyDescent="0.15">
      <c r="A989">
        <v>1</v>
      </c>
      <c r="B989">
        <v>33</v>
      </c>
      <c r="C989">
        <v>1</v>
      </c>
      <c r="D989">
        <v>1</v>
      </c>
      <c r="E989">
        <v>0</v>
      </c>
      <c r="F989" s="148" t="s">
        <v>83</v>
      </c>
      <c r="G989" s="148" t="s">
        <v>83</v>
      </c>
      <c r="H989">
        <v>146</v>
      </c>
      <c r="I989">
        <v>0</v>
      </c>
      <c r="J989">
        <v>0</v>
      </c>
      <c r="K989">
        <v>0</v>
      </c>
      <c r="L989">
        <v>0</v>
      </c>
      <c r="M989" s="148" t="s">
        <v>83</v>
      </c>
      <c r="N989" s="148" t="s">
        <v>83</v>
      </c>
      <c r="O989" s="148" t="s">
        <v>83</v>
      </c>
      <c r="P989" s="148" t="s">
        <v>83</v>
      </c>
      <c r="Q989" s="148" t="s">
        <v>83</v>
      </c>
      <c r="R989" s="148" t="s">
        <v>83</v>
      </c>
      <c r="S989" s="148" t="s">
        <v>83</v>
      </c>
      <c r="T989">
        <v>0</v>
      </c>
      <c r="U989" s="148" t="s">
        <v>83</v>
      </c>
      <c r="V989" s="148" t="s">
        <v>83</v>
      </c>
      <c r="W989" s="148" t="s">
        <v>83</v>
      </c>
      <c r="X989">
        <v>0</v>
      </c>
      <c r="Y989">
        <v>0</v>
      </c>
      <c r="Z989" s="148" t="s">
        <v>83</v>
      </c>
      <c r="AA989" s="148" t="s">
        <v>83</v>
      </c>
      <c r="AB989" s="148" t="s">
        <v>83</v>
      </c>
      <c r="AC989" s="148" t="s">
        <v>83</v>
      </c>
      <c r="AD989" s="148" t="s">
        <v>83</v>
      </c>
      <c r="AE989">
        <v>0</v>
      </c>
      <c r="AF989" s="148" t="s">
        <v>83</v>
      </c>
      <c r="AG989">
        <v>0</v>
      </c>
      <c r="AH989" s="148" t="s">
        <v>83</v>
      </c>
      <c r="AI989" s="148" t="s">
        <v>83</v>
      </c>
      <c r="AJ989" s="148" t="s">
        <v>83</v>
      </c>
      <c r="AK989" s="148" t="s">
        <v>83</v>
      </c>
      <c r="AL989" s="148" t="s">
        <v>83</v>
      </c>
      <c r="AM989" s="148" t="s">
        <v>83</v>
      </c>
      <c r="AN989" s="148" t="s">
        <v>83</v>
      </c>
      <c r="AO989" s="148" t="s">
        <v>83</v>
      </c>
      <c r="AP989" s="148" t="s">
        <v>83</v>
      </c>
      <c r="AQ989" s="148" t="s">
        <v>83</v>
      </c>
      <c r="AR989" s="148" t="s">
        <v>83</v>
      </c>
      <c r="AS989">
        <v>0</v>
      </c>
      <c r="AT989" s="148" t="s">
        <v>83</v>
      </c>
      <c r="AU989" s="148" t="s">
        <v>83</v>
      </c>
      <c r="AV989">
        <v>0</v>
      </c>
      <c r="AW989">
        <v>0</v>
      </c>
      <c r="AX989" s="148" t="s">
        <v>83</v>
      </c>
    </row>
    <row r="990" spans="1:50" x14ac:dyDescent="0.15">
      <c r="A990">
        <v>1</v>
      </c>
      <c r="B990">
        <v>33</v>
      </c>
      <c r="C990">
        <v>1</v>
      </c>
      <c r="D990">
        <v>2</v>
      </c>
      <c r="E990">
        <v>0</v>
      </c>
      <c r="F990" s="148" t="s">
        <v>83</v>
      </c>
      <c r="G990" s="148" t="s">
        <v>83</v>
      </c>
      <c r="H990">
        <v>0</v>
      </c>
      <c r="I990">
        <v>0</v>
      </c>
      <c r="J990">
        <v>0</v>
      </c>
      <c r="K990">
        <v>0</v>
      </c>
      <c r="L990">
        <v>0</v>
      </c>
      <c r="M990" s="148" t="s">
        <v>83</v>
      </c>
      <c r="N990" s="148" t="s">
        <v>83</v>
      </c>
      <c r="O990" s="148" t="s">
        <v>83</v>
      </c>
      <c r="P990" s="148" t="s">
        <v>83</v>
      </c>
      <c r="Q990" s="148" t="s">
        <v>83</v>
      </c>
      <c r="R990" s="148" t="s">
        <v>83</v>
      </c>
      <c r="S990" s="148" t="s">
        <v>83</v>
      </c>
      <c r="T990">
        <v>0</v>
      </c>
      <c r="U990" s="148" t="s">
        <v>83</v>
      </c>
      <c r="V990" s="148" t="s">
        <v>83</v>
      </c>
      <c r="W990" s="148" t="s">
        <v>83</v>
      </c>
      <c r="X990">
        <v>0</v>
      </c>
      <c r="Y990">
        <v>0</v>
      </c>
      <c r="Z990" s="148" t="s">
        <v>83</v>
      </c>
      <c r="AA990" s="148" t="s">
        <v>83</v>
      </c>
      <c r="AB990" s="148" t="s">
        <v>83</v>
      </c>
      <c r="AC990" s="148" t="s">
        <v>83</v>
      </c>
      <c r="AD990" s="148" t="s">
        <v>83</v>
      </c>
      <c r="AE990">
        <v>0</v>
      </c>
      <c r="AF990" s="148" t="s">
        <v>83</v>
      </c>
      <c r="AG990">
        <v>0</v>
      </c>
      <c r="AH990" s="148" t="s">
        <v>83</v>
      </c>
      <c r="AI990" s="148" t="s">
        <v>83</v>
      </c>
      <c r="AJ990" s="148" t="s">
        <v>83</v>
      </c>
      <c r="AK990" s="148" t="s">
        <v>83</v>
      </c>
      <c r="AL990" s="148" t="s">
        <v>83</v>
      </c>
      <c r="AM990" s="148" t="s">
        <v>83</v>
      </c>
      <c r="AN990" s="148" t="s">
        <v>83</v>
      </c>
      <c r="AO990" s="148" t="s">
        <v>83</v>
      </c>
      <c r="AP990" s="148" t="s">
        <v>83</v>
      </c>
      <c r="AQ990" s="148" t="s">
        <v>83</v>
      </c>
      <c r="AR990" s="148" t="s">
        <v>83</v>
      </c>
      <c r="AS990">
        <v>0</v>
      </c>
      <c r="AT990" s="148" t="s">
        <v>83</v>
      </c>
      <c r="AU990" s="148" t="s">
        <v>83</v>
      </c>
      <c r="AV990">
        <v>0</v>
      </c>
      <c r="AW990">
        <v>0</v>
      </c>
      <c r="AX990" s="148" t="s">
        <v>83</v>
      </c>
    </row>
    <row r="991" spans="1:50" x14ac:dyDescent="0.15">
      <c r="A991">
        <v>1</v>
      </c>
      <c r="B991">
        <v>33</v>
      </c>
      <c r="C991">
        <v>1</v>
      </c>
      <c r="D991">
        <v>3</v>
      </c>
      <c r="E991">
        <v>0</v>
      </c>
      <c r="F991" s="148" t="s">
        <v>83</v>
      </c>
      <c r="G991" s="148" t="s">
        <v>83</v>
      </c>
      <c r="H991">
        <v>0</v>
      </c>
      <c r="I991">
        <v>0</v>
      </c>
      <c r="J991">
        <v>0</v>
      </c>
      <c r="K991">
        <v>0</v>
      </c>
      <c r="L991">
        <v>0</v>
      </c>
      <c r="M991" s="148" t="s">
        <v>83</v>
      </c>
      <c r="N991" s="148" t="s">
        <v>83</v>
      </c>
      <c r="O991" s="148" t="s">
        <v>83</v>
      </c>
      <c r="P991" s="148" t="s">
        <v>83</v>
      </c>
      <c r="Q991" s="148" t="s">
        <v>83</v>
      </c>
      <c r="R991" s="148" t="s">
        <v>83</v>
      </c>
      <c r="S991" s="148" t="s">
        <v>83</v>
      </c>
      <c r="T991">
        <v>0</v>
      </c>
      <c r="U991" s="148" t="s">
        <v>83</v>
      </c>
      <c r="V991" s="148" t="s">
        <v>83</v>
      </c>
      <c r="W991" s="148" t="s">
        <v>83</v>
      </c>
      <c r="X991">
        <v>0</v>
      </c>
      <c r="Y991">
        <v>0</v>
      </c>
      <c r="Z991" s="148" t="s">
        <v>83</v>
      </c>
      <c r="AA991" s="148" t="s">
        <v>83</v>
      </c>
      <c r="AB991" s="148" t="s">
        <v>83</v>
      </c>
      <c r="AC991" s="148" t="s">
        <v>83</v>
      </c>
      <c r="AD991" s="148" t="s">
        <v>83</v>
      </c>
      <c r="AE991">
        <v>0</v>
      </c>
      <c r="AF991" s="148" t="s">
        <v>83</v>
      </c>
      <c r="AG991">
        <v>0</v>
      </c>
      <c r="AH991" s="148" t="s">
        <v>83</v>
      </c>
      <c r="AI991" s="148" t="s">
        <v>83</v>
      </c>
      <c r="AJ991" s="148" t="s">
        <v>83</v>
      </c>
      <c r="AK991" s="148" t="s">
        <v>83</v>
      </c>
      <c r="AL991" s="148" t="s">
        <v>83</v>
      </c>
      <c r="AM991" s="148" t="s">
        <v>83</v>
      </c>
      <c r="AN991" s="148" t="s">
        <v>83</v>
      </c>
      <c r="AO991" s="148" t="s">
        <v>83</v>
      </c>
      <c r="AP991" s="148" t="s">
        <v>83</v>
      </c>
      <c r="AQ991" s="148" t="s">
        <v>83</v>
      </c>
      <c r="AR991" s="148" t="s">
        <v>83</v>
      </c>
      <c r="AS991">
        <v>0</v>
      </c>
      <c r="AT991" s="148" t="s">
        <v>83</v>
      </c>
      <c r="AU991" s="148" t="s">
        <v>83</v>
      </c>
      <c r="AV991">
        <v>0</v>
      </c>
      <c r="AW991">
        <v>0</v>
      </c>
      <c r="AX991" s="148" t="s">
        <v>83</v>
      </c>
    </row>
    <row r="992" spans="1:50" x14ac:dyDescent="0.15">
      <c r="A992">
        <v>1</v>
      </c>
      <c r="B992">
        <v>33</v>
      </c>
      <c r="C992">
        <v>1</v>
      </c>
      <c r="D992">
        <v>4</v>
      </c>
      <c r="E992">
        <v>0</v>
      </c>
      <c r="F992" s="148" t="s">
        <v>83</v>
      </c>
      <c r="G992" s="148" t="s">
        <v>83</v>
      </c>
      <c r="H992">
        <v>0</v>
      </c>
      <c r="I992">
        <v>0</v>
      </c>
      <c r="J992">
        <v>0</v>
      </c>
      <c r="K992">
        <v>0</v>
      </c>
      <c r="L992">
        <v>0</v>
      </c>
      <c r="M992" s="148" t="s">
        <v>83</v>
      </c>
      <c r="N992" s="148" t="s">
        <v>83</v>
      </c>
      <c r="O992" s="148" t="s">
        <v>83</v>
      </c>
      <c r="P992" s="148" t="s">
        <v>83</v>
      </c>
      <c r="Q992" s="148" t="s">
        <v>83</v>
      </c>
      <c r="R992" s="148" t="s">
        <v>1353</v>
      </c>
      <c r="S992" s="148" t="s">
        <v>83</v>
      </c>
      <c r="T992">
        <v>0</v>
      </c>
      <c r="U992" s="148" t="s">
        <v>83</v>
      </c>
      <c r="V992" s="148" t="s">
        <v>83</v>
      </c>
      <c r="W992" s="148" t="s">
        <v>83</v>
      </c>
      <c r="X992">
        <v>5</v>
      </c>
      <c r="Y992">
        <v>5</v>
      </c>
      <c r="Z992" s="148" t="s">
        <v>83</v>
      </c>
      <c r="AA992" s="148" t="s">
        <v>83</v>
      </c>
      <c r="AB992" s="148" t="s">
        <v>83</v>
      </c>
      <c r="AC992" s="148" t="s">
        <v>83</v>
      </c>
      <c r="AD992" s="148" t="s">
        <v>83</v>
      </c>
      <c r="AE992">
        <v>0</v>
      </c>
      <c r="AF992" s="148" t="s">
        <v>83</v>
      </c>
      <c r="AG992">
        <v>0</v>
      </c>
      <c r="AH992" s="148" t="s">
        <v>83</v>
      </c>
      <c r="AI992" s="148" t="s">
        <v>83</v>
      </c>
      <c r="AJ992" s="148" t="s">
        <v>83</v>
      </c>
      <c r="AK992" s="148" t="s">
        <v>83</v>
      </c>
      <c r="AL992" s="148" t="s">
        <v>83</v>
      </c>
      <c r="AM992" s="148" t="s">
        <v>83</v>
      </c>
      <c r="AN992" s="148" t="s">
        <v>83</v>
      </c>
      <c r="AO992" s="148" t="s">
        <v>83</v>
      </c>
      <c r="AP992" s="148" t="s">
        <v>83</v>
      </c>
      <c r="AQ992" s="148" t="s">
        <v>83</v>
      </c>
      <c r="AR992" s="148" t="s">
        <v>83</v>
      </c>
      <c r="AS992">
        <v>0</v>
      </c>
      <c r="AT992" s="148" t="s">
        <v>83</v>
      </c>
      <c r="AU992" s="148" t="s">
        <v>83</v>
      </c>
      <c r="AV992">
        <v>0</v>
      </c>
      <c r="AW992">
        <v>0</v>
      </c>
      <c r="AX992" s="148" t="s">
        <v>83</v>
      </c>
    </row>
    <row r="993" spans="1:50" x14ac:dyDescent="0.15">
      <c r="A993">
        <v>1</v>
      </c>
      <c r="B993">
        <v>33</v>
      </c>
      <c r="C993">
        <v>1</v>
      </c>
      <c r="D993">
        <v>5</v>
      </c>
      <c r="E993">
        <v>0</v>
      </c>
      <c r="F993" s="148" t="s">
        <v>83</v>
      </c>
      <c r="G993" s="148" t="s">
        <v>83</v>
      </c>
      <c r="H993">
        <v>0</v>
      </c>
      <c r="I993">
        <v>0</v>
      </c>
      <c r="J993">
        <v>0</v>
      </c>
      <c r="K993">
        <v>0</v>
      </c>
      <c r="L993">
        <v>0</v>
      </c>
      <c r="M993" s="148" t="s">
        <v>83</v>
      </c>
      <c r="N993" s="148" t="s">
        <v>83</v>
      </c>
      <c r="O993" s="148" t="s">
        <v>83</v>
      </c>
      <c r="P993" s="148" t="s">
        <v>83</v>
      </c>
      <c r="Q993" s="148" t="s">
        <v>83</v>
      </c>
      <c r="R993" s="148" t="s">
        <v>83</v>
      </c>
      <c r="S993" s="148" t="s">
        <v>83</v>
      </c>
      <c r="T993">
        <v>0</v>
      </c>
      <c r="U993" s="148" t="s">
        <v>83</v>
      </c>
      <c r="V993" s="148" t="s">
        <v>83</v>
      </c>
      <c r="W993" s="148" t="s">
        <v>83</v>
      </c>
      <c r="X993">
        <v>0</v>
      </c>
      <c r="Y993">
        <v>0</v>
      </c>
      <c r="Z993" s="148" t="s">
        <v>83</v>
      </c>
      <c r="AA993" s="148" t="s">
        <v>83</v>
      </c>
      <c r="AB993" s="148" t="s">
        <v>83</v>
      </c>
      <c r="AC993" s="148" t="s">
        <v>83</v>
      </c>
      <c r="AD993" s="148" t="s">
        <v>83</v>
      </c>
      <c r="AE993">
        <v>0</v>
      </c>
      <c r="AF993" s="148" t="s">
        <v>83</v>
      </c>
      <c r="AG993">
        <v>0</v>
      </c>
      <c r="AH993" s="148" t="s">
        <v>83</v>
      </c>
      <c r="AI993" s="148" t="s">
        <v>83</v>
      </c>
      <c r="AJ993" s="148" t="s">
        <v>83</v>
      </c>
      <c r="AK993" s="148" t="s">
        <v>83</v>
      </c>
      <c r="AL993" s="148" t="s">
        <v>83</v>
      </c>
      <c r="AM993" s="148" t="s">
        <v>83</v>
      </c>
      <c r="AN993" s="148" t="s">
        <v>83</v>
      </c>
      <c r="AO993" s="148" t="s">
        <v>83</v>
      </c>
      <c r="AP993" s="148" t="s">
        <v>83</v>
      </c>
      <c r="AQ993" s="148" t="s">
        <v>83</v>
      </c>
      <c r="AR993" s="148" t="s">
        <v>83</v>
      </c>
      <c r="AS993">
        <v>0</v>
      </c>
      <c r="AT993" s="148" t="s">
        <v>83</v>
      </c>
      <c r="AU993" s="148" t="s">
        <v>83</v>
      </c>
      <c r="AV993">
        <v>0</v>
      </c>
      <c r="AW993">
        <v>0</v>
      </c>
      <c r="AX993" s="148" t="s">
        <v>83</v>
      </c>
    </row>
    <row r="994" spans="1:50" x14ac:dyDescent="0.15">
      <c r="A994">
        <v>1</v>
      </c>
      <c r="B994">
        <v>33</v>
      </c>
      <c r="C994">
        <v>1</v>
      </c>
      <c r="D994">
        <v>6</v>
      </c>
      <c r="E994">
        <v>0</v>
      </c>
      <c r="F994" s="148" t="s">
        <v>83</v>
      </c>
      <c r="G994" s="148" t="s">
        <v>83</v>
      </c>
      <c r="H994">
        <v>0</v>
      </c>
      <c r="I994">
        <v>0</v>
      </c>
      <c r="J994">
        <v>0</v>
      </c>
      <c r="K994">
        <v>0</v>
      </c>
      <c r="L994">
        <v>0</v>
      </c>
      <c r="M994" s="148" t="s">
        <v>83</v>
      </c>
      <c r="N994" s="148" t="s">
        <v>83</v>
      </c>
      <c r="O994" s="148" t="s">
        <v>83</v>
      </c>
      <c r="P994" s="148" t="s">
        <v>83</v>
      </c>
      <c r="Q994" s="148" t="s">
        <v>83</v>
      </c>
      <c r="R994" s="148" t="s">
        <v>83</v>
      </c>
      <c r="S994" s="148" t="s">
        <v>83</v>
      </c>
      <c r="T994">
        <v>0</v>
      </c>
      <c r="U994" s="148" t="s">
        <v>83</v>
      </c>
      <c r="V994" s="148" t="s">
        <v>83</v>
      </c>
      <c r="W994" s="148" t="s">
        <v>83</v>
      </c>
      <c r="X994">
        <v>0</v>
      </c>
      <c r="Y994">
        <v>0</v>
      </c>
      <c r="Z994" s="148" t="s">
        <v>83</v>
      </c>
      <c r="AA994" s="148" t="s">
        <v>83</v>
      </c>
      <c r="AB994" s="148" t="s">
        <v>83</v>
      </c>
      <c r="AC994" s="148" t="s">
        <v>83</v>
      </c>
      <c r="AD994" s="148" t="s">
        <v>83</v>
      </c>
      <c r="AE994">
        <v>0</v>
      </c>
      <c r="AF994" s="148" t="s">
        <v>83</v>
      </c>
      <c r="AG994">
        <v>0</v>
      </c>
      <c r="AH994" s="148" t="s">
        <v>83</v>
      </c>
      <c r="AI994" s="148" t="s">
        <v>83</v>
      </c>
      <c r="AJ994" s="148" t="s">
        <v>83</v>
      </c>
      <c r="AK994" s="148" t="s">
        <v>83</v>
      </c>
      <c r="AL994" s="148" t="s">
        <v>83</v>
      </c>
      <c r="AM994" s="148" t="s">
        <v>83</v>
      </c>
      <c r="AN994" s="148" t="s">
        <v>83</v>
      </c>
      <c r="AO994" s="148" t="s">
        <v>83</v>
      </c>
      <c r="AP994" s="148" t="s">
        <v>83</v>
      </c>
      <c r="AQ994" s="148" t="s">
        <v>83</v>
      </c>
      <c r="AR994" s="148" t="s">
        <v>83</v>
      </c>
      <c r="AS994">
        <v>0</v>
      </c>
      <c r="AT994" s="148" t="s">
        <v>83</v>
      </c>
      <c r="AU994" s="148" t="s">
        <v>83</v>
      </c>
      <c r="AV994">
        <v>0</v>
      </c>
      <c r="AW994">
        <v>0</v>
      </c>
      <c r="AX994" s="148" t="s">
        <v>83</v>
      </c>
    </row>
    <row r="995" spans="1:50" x14ac:dyDescent="0.15">
      <c r="A995">
        <v>1</v>
      </c>
      <c r="B995">
        <v>33</v>
      </c>
      <c r="C995">
        <v>1</v>
      </c>
      <c r="D995">
        <v>7</v>
      </c>
      <c r="E995">
        <v>0</v>
      </c>
      <c r="F995" s="148" t="s">
        <v>83</v>
      </c>
      <c r="G995" s="148" t="s">
        <v>83</v>
      </c>
      <c r="H995">
        <v>0</v>
      </c>
      <c r="I995">
        <v>0</v>
      </c>
      <c r="J995">
        <v>0</v>
      </c>
      <c r="K995">
        <v>0</v>
      </c>
      <c r="L995">
        <v>0</v>
      </c>
      <c r="M995" s="148" t="s">
        <v>83</v>
      </c>
      <c r="N995" s="148" t="s">
        <v>83</v>
      </c>
      <c r="O995" s="148" t="s">
        <v>83</v>
      </c>
      <c r="P995" s="148" t="s">
        <v>83</v>
      </c>
      <c r="Q995" s="148" t="s">
        <v>83</v>
      </c>
      <c r="R995" s="148" t="s">
        <v>83</v>
      </c>
      <c r="S995" s="148" t="s">
        <v>83</v>
      </c>
      <c r="T995">
        <v>0</v>
      </c>
      <c r="U995" s="148" t="s">
        <v>83</v>
      </c>
      <c r="V995" s="148" t="s">
        <v>83</v>
      </c>
      <c r="W995" s="148" t="s">
        <v>83</v>
      </c>
      <c r="X995">
        <v>0</v>
      </c>
      <c r="Y995">
        <v>0</v>
      </c>
      <c r="Z995" s="148" t="s">
        <v>83</v>
      </c>
      <c r="AA995" s="148" t="s">
        <v>83</v>
      </c>
      <c r="AB995" s="148" t="s">
        <v>83</v>
      </c>
      <c r="AC995" s="148" t="s">
        <v>83</v>
      </c>
      <c r="AD995" s="148" t="s">
        <v>83</v>
      </c>
      <c r="AE995">
        <v>0</v>
      </c>
      <c r="AF995" s="148" t="s">
        <v>83</v>
      </c>
      <c r="AG995">
        <v>0</v>
      </c>
      <c r="AH995" s="148" t="s">
        <v>83</v>
      </c>
      <c r="AI995" s="148" t="s">
        <v>83</v>
      </c>
      <c r="AJ995" s="148" t="s">
        <v>83</v>
      </c>
      <c r="AK995" s="148" t="s">
        <v>83</v>
      </c>
      <c r="AL995" s="148" t="s">
        <v>83</v>
      </c>
      <c r="AM995" s="148" t="s">
        <v>83</v>
      </c>
      <c r="AN995" s="148" t="s">
        <v>83</v>
      </c>
      <c r="AO995" s="148" t="s">
        <v>83</v>
      </c>
      <c r="AP995" s="148" t="s">
        <v>83</v>
      </c>
      <c r="AQ995" s="148" t="s">
        <v>83</v>
      </c>
      <c r="AR995" s="148" t="s">
        <v>83</v>
      </c>
      <c r="AS995">
        <v>0</v>
      </c>
      <c r="AT995" s="148" t="s">
        <v>83</v>
      </c>
      <c r="AU995" s="148" t="s">
        <v>83</v>
      </c>
      <c r="AV995">
        <v>0</v>
      </c>
      <c r="AW995">
        <v>0</v>
      </c>
      <c r="AX995" s="148" t="s">
        <v>83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5850D-E8EC-449C-B078-7DCADA60F534}">
  <dimension ref="A1:O3001"/>
  <sheetViews>
    <sheetView topLeftCell="B4" zoomScale="106" zoomScaleNormal="106" workbookViewId="0">
      <selection sqref="A1:B1048576"/>
    </sheetView>
  </sheetViews>
  <sheetFormatPr defaultRowHeight="13.5" x14ac:dyDescent="0.15"/>
  <cols>
    <col min="1" max="1" width="9" hidden="1" customWidth="1"/>
    <col min="3" max="4" width="15.625" customWidth="1"/>
    <col min="5" max="5" width="23.875" customWidth="1"/>
    <col min="6" max="7" width="13" customWidth="1"/>
    <col min="10" max="10" width="11.375" hidden="1" customWidth="1"/>
    <col min="11" max="14" width="9" hidden="1" customWidth="1"/>
    <col min="15" max="15" width="36.5" customWidth="1"/>
  </cols>
  <sheetData>
    <row r="1" spans="1:15" s="9" customFormat="1" x14ac:dyDescent="0.15">
      <c r="A1" s="7" t="s">
        <v>219</v>
      </c>
      <c r="B1" s="7" t="s">
        <v>84</v>
      </c>
      <c r="C1" s="7" t="s">
        <v>573</v>
      </c>
      <c r="D1" s="7" t="s">
        <v>574</v>
      </c>
      <c r="E1" s="7" t="s">
        <v>572</v>
      </c>
      <c r="F1" s="7" t="s">
        <v>544</v>
      </c>
      <c r="G1" s="7"/>
      <c r="H1" s="7" t="s">
        <v>234</v>
      </c>
      <c r="I1" s="7" t="s">
        <v>457</v>
      </c>
      <c r="J1" s="8" t="s">
        <v>456</v>
      </c>
      <c r="K1" s="8" t="s">
        <v>540</v>
      </c>
      <c r="L1" s="8" t="s">
        <v>541</v>
      </c>
      <c r="M1" s="8" t="s">
        <v>542</v>
      </c>
      <c r="N1" s="8" t="s">
        <v>543</v>
      </c>
    </row>
    <row r="2" spans="1:15" x14ac:dyDescent="0.15">
      <c r="A2">
        <f>IFERROR(記録[[#This Row],[競技番号]],"")</f>
        <v>1</v>
      </c>
      <c r="B2">
        <f>IFERROR(記録[[#This Row],[選手番号]],"")</f>
        <v>0</v>
      </c>
      <c r="C2" t="str">
        <f>IFERROR(VLOOKUP(B2,選手番号!F:J,4,0),"")</f>
        <v/>
      </c>
      <c r="D2" t="str">
        <f>IFERROR(VLOOKUP(B2,選手番号!F:K,6,0),"")</f>
        <v/>
      </c>
      <c r="E2" t="str">
        <f>IFERROR(VLOOKUP(B2,チーム番号!E:F,2,0),"")</f>
        <v/>
      </c>
      <c r="F2">
        <f>IFERROR(VLOOKUP(A2,プログラム!B:C,2,0),"")</f>
        <v>1</v>
      </c>
      <c r="G2" t="str">
        <f>CONCATENATE(B2,0,0,0,F2)</f>
        <v>00001</v>
      </c>
      <c r="H2">
        <f>IFERROR(記録[[#This Row],[組]],"")</f>
        <v>1</v>
      </c>
      <c r="I2">
        <f>IFERROR(記録[[#This Row],[水路]],"")</f>
        <v>1</v>
      </c>
      <c r="J2" t="str">
        <f>IFERROR(VLOOKUP(F2,プログラムデータ!A:P,14,0),"")</f>
        <v/>
      </c>
      <c r="K2" t="str">
        <f>IFERROR(VLOOKUP(F2,プログラムデータ!A:O,15,0),"")</f>
        <v>女子</v>
      </c>
      <c r="L2" t="str">
        <f>IFERROR(VLOOKUP(F2,プログラムデータ!A:M,13,0),"")</f>
        <v xml:space="preserve"> 400m</v>
      </c>
      <c r="M2" t="str">
        <f>IFERROR(VLOOKUP(F2,プログラムデータ!A:J,10,0),"")</f>
        <v>個人メドレー</v>
      </c>
      <c r="N2" t="str">
        <f>IFERROR(VLOOKUP(F2,プログラムデータ!A:P,16,0),"")</f>
        <v>タイム決勝</v>
      </c>
      <c r="O2" t="str">
        <f>CONCATENATE(J2," ",K2," ",L2," ",M2," ",N2)</f>
        <v xml:space="preserve"> 女子  400m 個人メドレー タイム決勝</v>
      </c>
    </row>
    <row r="3" spans="1:15" x14ac:dyDescent="0.15">
      <c r="A3">
        <f>IFERROR(記録[[#This Row],[競技番号]],"")</f>
        <v>1</v>
      </c>
      <c r="B3">
        <f>IFERROR(記録[[#This Row],[選手番号]],"")</f>
        <v>0</v>
      </c>
      <c r="C3" t="str">
        <f>IFERROR(VLOOKUP(B3,選手番号!F:J,4,0),"")</f>
        <v/>
      </c>
      <c r="D3" t="str">
        <f>IFERROR(VLOOKUP(B3,選手番号!F:K,6,0),"")</f>
        <v/>
      </c>
      <c r="E3" t="str">
        <f>IFERROR(VLOOKUP(B3,チーム番号!E:F,2,0),"")</f>
        <v/>
      </c>
      <c r="F3">
        <f>IFERROR(VLOOKUP(A3,プログラム!B:C,2,0),"")</f>
        <v>1</v>
      </c>
      <c r="G3" t="str">
        <f t="shared" ref="G3:G66" si="0">CONCATENATE(B3,0,0,0,F3)</f>
        <v>00001</v>
      </c>
      <c r="H3">
        <f>IFERROR(記録[[#This Row],[組]],"")</f>
        <v>1</v>
      </c>
      <c r="I3">
        <f>IFERROR(記録[[#This Row],[水路]],"")</f>
        <v>2</v>
      </c>
      <c r="J3" t="str">
        <f>IFERROR(VLOOKUP(F3,プログラムデータ!A:P,14,0),"")</f>
        <v/>
      </c>
      <c r="K3" t="str">
        <f>IFERROR(VLOOKUP(F3,プログラムデータ!A:O,15,0),"")</f>
        <v>女子</v>
      </c>
      <c r="L3" t="str">
        <f>IFERROR(VLOOKUP(F3,プログラムデータ!A:M,13,0),"")</f>
        <v xml:space="preserve"> 400m</v>
      </c>
      <c r="M3" t="str">
        <f>IFERROR(VLOOKUP(F3,プログラムデータ!A:J,10,0),"")</f>
        <v>個人メドレー</v>
      </c>
      <c r="N3" t="str">
        <f>IFERROR(VLOOKUP(F3,プログラムデータ!A:P,16,0),"")</f>
        <v>タイム決勝</v>
      </c>
      <c r="O3" t="str">
        <f t="shared" ref="O3:O66" si="1">CONCATENATE(J3," ",K3," ",L3," ",M3," ",N3)</f>
        <v xml:space="preserve"> 女子  400m 個人メドレー タイム決勝</v>
      </c>
    </row>
    <row r="4" spans="1:15" x14ac:dyDescent="0.15">
      <c r="A4">
        <f>IFERROR(記録[[#This Row],[競技番号]],"")</f>
        <v>1</v>
      </c>
      <c r="B4">
        <f>IFERROR(記録[[#This Row],[選手番号]],"")</f>
        <v>255</v>
      </c>
      <c r="C4" t="str">
        <f>IFERROR(VLOOKUP(B4,選手番号!F:J,4,0),"")</f>
        <v>中村　美咲</v>
      </c>
      <c r="D4" t="str">
        <f>IFERROR(VLOOKUP(B4,選手番号!F:K,6,0),"")</f>
        <v>フィッタ吉田</v>
      </c>
      <c r="E4" t="str">
        <f>IFERROR(VLOOKUP(B4,チーム番号!E:F,2,0),"")</f>
        <v/>
      </c>
      <c r="F4">
        <f>IFERROR(VLOOKUP(A4,プログラム!B:C,2,0),"")</f>
        <v>1</v>
      </c>
      <c r="G4" t="str">
        <f t="shared" si="0"/>
        <v>2550001</v>
      </c>
      <c r="H4">
        <f>IFERROR(記録[[#This Row],[組]],"")</f>
        <v>1</v>
      </c>
      <c r="I4">
        <f>IFERROR(記録[[#This Row],[水路]],"")</f>
        <v>3</v>
      </c>
      <c r="J4" t="str">
        <f>IFERROR(VLOOKUP(F4,プログラムデータ!A:P,14,0),"")</f>
        <v/>
      </c>
      <c r="K4" t="str">
        <f>IFERROR(VLOOKUP(F4,プログラムデータ!A:O,15,0),"")</f>
        <v>女子</v>
      </c>
      <c r="L4" t="str">
        <f>IFERROR(VLOOKUP(F4,プログラムデータ!A:M,13,0),"")</f>
        <v xml:space="preserve"> 400m</v>
      </c>
      <c r="M4" t="str">
        <f>IFERROR(VLOOKUP(F4,プログラムデータ!A:J,10,0),"")</f>
        <v>個人メドレー</v>
      </c>
      <c r="N4" t="str">
        <f>IFERROR(VLOOKUP(F4,プログラムデータ!A:P,16,0),"")</f>
        <v>タイム決勝</v>
      </c>
      <c r="O4" t="str">
        <f t="shared" si="1"/>
        <v xml:space="preserve"> 女子  400m 個人メドレー タイム決勝</v>
      </c>
    </row>
    <row r="5" spans="1:15" x14ac:dyDescent="0.15">
      <c r="A5">
        <f>IFERROR(記録[[#This Row],[競技番号]],"")</f>
        <v>1</v>
      </c>
      <c r="B5">
        <f>IFERROR(記録[[#This Row],[選手番号]],"")</f>
        <v>208</v>
      </c>
      <c r="C5" t="str">
        <f>IFERROR(VLOOKUP(B5,選手番号!F:J,4,0),"")</f>
        <v>川添　美結</v>
      </c>
      <c r="D5" t="str">
        <f>IFERROR(VLOOKUP(B5,選手番号!F:K,6,0),"")</f>
        <v>フィッタ重信</v>
      </c>
      <c r="E5" t="str">
        <f>IFERROR(VLOOKUP(B5,チーム番号!E:F,2,0),"")</f>
        <v/>
      </c>
      <c r="F5">
        <f>IFERROR(VLOOKUP(A5,プログラム!B:C,2,0),"")</f>
        <v>1</v>
      </c>
      <c r="G5" t="str">
        <f t="shared" si="0"/>
        <v>2080001</v>
      </c>
      <c r="H5">
        <f>IFERROR(記録[[#This Row],[組]],"")</f>
        <v>1</v>
      </c>
      <c r="I5">
        <f>IFERROR(記録[[#This Row],[水路]],"")</f>
        <v>4</v>
      </c>
      <c r="J5" t="str">
        <f>IFERROR(VLOOKUP(F5,プログラムデータ!A:P,14,0),"")</f>
        <v/>
      </c>
      <c r="K5" t="str">
        <f>IFERROR(VLOOKUP(F5,プログラムデータ!A:O,15,0),"")</f>
        <v>女子</v>
      </c>
      <c r="L5" t="str">
        <f>IFERROR(VLOOKUP(F5,プログラムデータ!A:M,13,0),"")</f>
        <v xml:space="preserve"> 400m</v>
      </c>
      <c r="M5" t="str">
        <f>IFERROR(VLOOKUP(F5,プログラムデータ!A:J,10,0),"")</f>
        <v>個人メドレー</v>
      </c>
      <c r="N5" t="str">
        <f>IFERROR(VLOOKUP(F5,プログラムデータ!A:P,16,0),"")</f>
        <v>タイム決勝</v>
      </c>
      <c r="O5" t="str">
        <f t="shared" si="1"/>
        <v xml:space="preserve"> 女子  400m 個人メドレー タイム決勝</v>
      </c>
    </row>
    <row r="6" spans="1:15" x14ac:dyDescent="0.15">
      <c r="A6">
        <f>IFERROR(記録[[#This Row],[競技番号]],"")</f>
        <v>1</v>
      </c>
      <c r="B6">
        <f>IFERROR(記録[[#This Row],[選手番号]],"")</f>
        <v>109</v>
      </c>
      <c r="C6" t="str">
        <f>IFERROR(VLOOKUP(B6,選手番号!F:J,4,0),"")</f>
        <v>二宮　花音</v>
      </c>
      <c r="D6" t="str">
        <f>IFERROR(VLOOKUP(B6,選手番号!F:K,6,0),"")</f>
        <v>ファイブテン</v>
      </c>
      <c r="E6" t="str">
        <f>IFERROR(VLOOKUP(B6,チーム番号!E:F,2,0),"")</f>
        <v/>
      </c>
      <c r="F6">
        <f>IFERROR(VLOOKUP(A6,プログラム!B:C,2,0),"")</f>
        <v>1</v>
      </c>
      <c r="G6" t="str">
        <f t="shared" si="0"/>
        <v>1090001</v>
      </c>
      <c r="H6">
        <f>IFERROR(記録[[#This Row],[組]],"")</f>
        <v>1</v>
      </c>
      <c r="I6">
        <f>IFERROR(記録[[#This Row],[水路]],"")</f>
        <v>5</v>
      </c>
      <c r="J6" t="str">
        <f>IFERROR(VLOOKUP(F6,プログラムデータ!A:P,14,0),"")</f>
        <v/>
      </c>
      <c r="K6" t="str">
        <f>IFERROR(VLOOKUP(F6,プログラムデータ!A:O,15,0),"")</f>
        <v>女子</v>
      </c>
      <c r="L6" t="str">
        <f>IFERROR(VLOOKUP(F6,プログラムデータ!A:M,13,0),"")</f>
        <v xml:space="preserve"> 400m</v>
      </c>
      <c r="M6" t="str">
        <f>IFERROR(VLOOKUP(F6,プログラムデータ!A:J,10,0),"")</f>
        <v>個人メドレー</v>
      </c>
      <c r="N6" t="str">
        <f>IFERROR(VLOOKUP(F6,プログラムデータ!A:P,16,0),"")</f>
        <v>タイム決勝</v>
      </c>
      <c r="O6" t="str">
        <f t="shared" si="1"/>
        <v xml:space="preserve"> 女子  400m 個人メドレー タイム決勝</v>
      </c>
    </row>
    <row r="7" spans="1:15" x14ac:dyDescent="0.15">
      <c r="A7">
        <f>IFERROR(記録[[#This Row],[競技番号]],"")</f>
        <v>1</v>
      </c>
      <c r="B7">
        <f>IFERROR(記録[[#This Row],[選手番号]],"")</f>
        <v>326</v>
      </c>
      <c r="C7" t="str">
        <f>IFERROR(VLOOKUP(B7,選手番号!F:J,4,0),"")</f>
        <v>矢野　凪菜</v>
      </c>
      <c r="D7" t="str">
        <f>IFERROR(VLOOKUP(B7,選手番号!F:K,6,0),"")</f>
        <v>しまなみST</v>
      </c>
      <c r="E7" t="str">
        <f>IFERROR(VLOOKUP(B7,チーム番号!E:F,2,0),"")</f>
        <v/>
      </c>
      <c r="F7">
        <f>IFERROR(VLOOKUP(A7,プログラム!B:C,2,0),"")</f>
        <v>1</v>
      </c>
      <c r="G7" t="str">
        <f t="shared" si="0"/>
        <v>3260001</v>
      </c>
      <c r="H7">
        <f>IFERROR(記録[[#This Row],[組]],"")</f>
        <v>1</v>
      </c>
      <c r="I7">
        <f>IFERROR(記録[[#This Row],[水路]],"")</f>
        <v>6</v>
      </c>
      <c r="J7" t="str">
        <f>IFERROR(VLOOKUP(F7,プログラムデータ!A:P,14,0),"")</f>
        <v/>
      </c>
      <c r="K7" t="str">
        <f>IFERROR(VLOOKUP(F7,プログラムデータ!A:O,15,0),"")</f>
        <v>女子</v>
      </c>
      <c r="L7" t="str">
        <f>IFERROR(VLOOKUP(F7,プログラムデータ!A:M,13,0),"")</f>
        <v xml:space="preserve"> 400m</v>
      </c>
      <c r="M7" t="str">
        <f>IFERROR(VLOOKUP(F7,プログラムデータ!A:J,10,0),"")</f>
        <v>個人メドレー</v>
      </c>
      <c r="N7" t="str">
        <f>IFERROR(VLOOKUP(F7,プログラムデータ!A:P,16,0),"")</f>
        <v>タイム決勝</v>
      </c>
      <c r="O7" t="str">
        <f t="shared" si="1"/>
        <v xml:space="preserve"> 女子  400m 個人メドレー タイム決勝</v>
      </c>
    </row>
    <row r="8" spans="1:15" x14ac:dyDescent="0.15">
      <c r="A8">
        <f>IFERROR(記録[[#This Row],[競技番号]],"")</f>
        <v>1</v>
      </c>
      <c r="B8">
        <f>IFERROR(記録[[#This Row],[選手番号]],"")</f>
        <v>0</v>
      </c>
      <c r="C8" t="str">
        <f>IFERROR(VLOOKUP(B8,選手番号!F:J,4,0),"")</f>
        <v/>
      </c>
      <c r="D8" t="str">
        <f>IFERROR(VLOOKUP(B8,選手番号!F:K,6,0),"")</f>
        <v/>
      </c>
      <c r="E8" t="str">
        <f>IFERROR(VLOOKUP(B8,チーム番号!E:F,2,0),"")</f>
        <v/>
      </c>
      <c r="F8">
        <f>IFERROR(VLOOKUP(A8,プログラム!B:C,2,0),"")</f>
        <v>1</v>
      </c>
      <c r="G8" t="str">
        <f t="shared" si="0"/>
        <v>00001</v>
      </c>
      <c r="H8">
        <f>IFERROR(記録[[#This Row],[組]],"")</f>
        <v>1</v>
      </c>
      <c r="I8">
        <f>IFERROR(記録[[#This Row],[水路]],"")</f>
        <v>7</v>
      </c>
      <c r="J8" t="str">
        <f>IFERROR(VLOOKUP(F8,プログラムデータ!A:P,14,0),"")</f>
        <v/>
      </c>
      <c r="K8" t="str">
        <f>IFERROR(VLOOKUP(F8,プログラムデータ!A:O,15,0),"")</f>
        <v>女子</v>
      </c>
      <c r="L8" t="str">
        <f>IFERROR(VLOOKUP(F8,プログラムデータ!A:M,13,0),"")</f>
        <v xml:space="preserve"> 400m</v>
      </c>
      <c r="M8" t="str">
        <f>IFERROR(VLOOKUP(F8,プログラムデータ!A:J,10,0),"")</f>
        <v>個人メドレー</v>
      </c>
      <c r="N8" t="str">
        <f>IFERROR(VLOOKUP(F8,プログラムデータ!A:P,16,0),"")</f>
        <v>タイム決勝</v>
      </c>
      <c r="O8" t="str">
        <f t="shared" si="1"/>
        <v xml:space="preserve"> 女子  400m 個人メドレー タイム決勝</v>
      </c>
    </row>
    <row r="9" spans="1:15" x14ac:dyDescent="0.15">
      <c r="A9">
        <f>IFERROR(記録[[#This Row],[競技番号]],"")</f>
        <v>2</v>
      </c>
      <c r="B9">
        <f>IFERROR(記録[[#This Row],[選手番号]],"")</f>
        <v>0</v>
      </c>
      <c r="C9" t="str">
        <f>IFERROR(VLOOKUP(B9,選手番号!F:J,4,0),"")</f>
        <v/>
      </c>
      <c r="D9" t="str">
        <f>IFERROR(VLOOKUP(B9,選手番号!F:K,6,0),"")</f>
        <v/>
      </c>
      <c r="E9" t="str">
        <f>IFERROR(VLOOKUP(B9,チーム番号!E:F,2,0),"")</f>
        <v/>
      </c>
      <c r="F9">
        <f>IFERROR(VLOOKUP(A9,プログラム!B:C,2,0),"")</f>
        <v>2</v>
      </c>
      <c r="G9" t="str">
        <f t="shared" si="0"/>
        <v>00002</v>
      </c>
      <c r="H9">
        <f>IFERROR(記録[[#This Row],[組]],"")</f>
        <v>1</v>
      </c>
      <c r="I9">
        <f>IFERROR(記録[[#This Row],[水路]],"")</f>
        <v>1</v>
      </c>
      <c r="J9" t="str">
        <f>IFERROR(VLOOKUP(F9,プログラムデータ!A:P,14,0),"")</f>
        <v/>
      </c>
      <c r="K9" t="str">
        <f>IFERROR(VLOOKUP(F9,プログラムデータ!A:O,15,0),"")</f>
        <v>男子</v>
      </c>
      <c r="L9" t="str">
        <f>IFERROR(VLOOKUP(F9,プログラムデータ!A:M,13,0),"")</f>
        <v xml:space="preserve"> 400m</v>
      </c>
      <c r="M9" t="str">
        <f>IFERROR(VLOOKUP(F9,プログラムデータ!A:J,10,0),"")</f>
        <v>個人メドレー</v>
      </c>
      <c r="N9" t="str">
        <f>IFERROR(VLOOKUP(F9,プログラムデータ!A:P,16,0),"")</f>
        <v>タイム決勝</v>
      </c>
      <c r="O9" t="str">
        <f t="shared" si="1"/>
        <v xml:space="preserve"> 男子  400m 個人メドレー タイム決勝</v>
      </c>
    </row>
    <row r="10" spans="1:15" x14ac:dyDescent="0.15">
      <c r="A10">
        <f>IFERROR(記録[[#This Row],[競技番号]],"")</f>
        <v>2</v>
      </c>
      <c r="B10">
        <f>IFERROR(記録[[#This Row],[選手番号]],"")</f>
        <v>0</v>
      </c>
      <c r="C10" t="str">
        <f>IFERROR(VLOOKUP(B10,選手番号!F:J,4,0),"")</f>
        <v/>
      </c>
      <c r="D10" t="str">
        <f>IFERROR(VLOOKUP(B10,選手番号!F:K,6,0),"")</f>
        <v/>
      </c>
      <c r="E10" t="str">
        <f>IFERROR(VLOOKUP(B10,チーム番号!E:F,2,0),"")</f>
        <v/>
      </c>
      <c r="F10">
        <f>IFERROR(VLOOKUP(A10,プログラム!B:C,2,0),"")</f>
        <v>2</v>
      </c>
      <c r="G10" t="str">
        <f t="shared" si="0"/>
        <v>00002</v>
      </c>
      <c r="H10">
        <f>IFERROR(記録[[#This Row],[組]],"")</f>
        <v>1</v>
      </c>
      <c r="I10">
        <f>IFERROR(記録[[#This Row],[水路]],"")</f>
        <v>2</v>
      </c>
      <c r="J10" t="str">
        <f>IFERROR(VLOOKUP(F10,プログラムデータ!A:P,14,0),"")</f>
        <v/>
      </c>
      <c r="K10" t="str">
        <f>IFERROR(VLOOKUP(F10,プログラムデータ!A:O,15,0),"")</f>
        <v>男子</v>
      </c>
      <c r="L10" t="str">
        <f>IFERROR(VLOOKUP(F10,プログラムデータ!A:M,13,0),"")</f>
        <v xml:space="preserve"> 400m</v>
      </c>
      <c r="M10" t="str">
        <f>IFERROR(VLOOKUP(F10,プログラムデータ!A:J,10,0),"")</f>
        <v>個人メドレー</v>
      </c>
      <c r="N10" t="str">
        <f>IFERROR(VLOOKUP(F10,プログラムデータ!A:P,16,0),"")</f>
        <v>タイム決勝</v>
      </c>
      <c r="O10" t="str">
        <f t="shared" si="1"/>
        <v xml:space="preserve"> 男子  400m 個人メドレー タイム決勝</v>
      </c>
    </row>
    <row r="11" spans="1:15" x14ac:dyDescent="0.15">
      <c r="A11">
        <f>IFERROR(記録[[#This Row],[競技番号]],"")</f>
        <v>2</v>
      </c>
      <c r="B11">
        <f>IFERROR(記録[[#This Row],[選手番号]],"")</f>
        <v>199</v>
      </c>
      <c r="C11" t="str">
        <f>IFERROR(VLOOKUP(B11,選手番号!F:J,4,0),"")</f>
        <v>北脇　雄大</v>
      </c>
      <c r="D11" t="str">
        <f>IFERROR(VLOOKUP(B11,選手番号!F:K,6,0),"")</f>
        <v>フィッタ重信</v>
      </c>
      <c r="E11" t="str">
        <f>IFERROR(VLOOKUP(B11,チーム番号!E:F,2,0),"")</f>
        <v/>
      </c>
      <c r="F11">
        <f>IFERROR(VLOOKUP(A11,プログラム!B:C,2,0),"")</f>
        <v>2</v>
      </c>
      <c r="G11" t="str">
        <f t="shared" si="0"/>
        <v>1990002</v>
      </c>
      <c r="H11">
        <f>IFERROR(記録[[#This Row],[組]],"")</f>
        <v>1</v>
      </c>
      <c r="I11">
        <f>IFERROR(記録[[#This Row],[水路]],"")</f>
        <v>3</v>
      </c>
      <c r="J11" t="str">
        <f>IFERROR(VLOOKUP(F11,プログラムデータ!A:P,14,0),"")</f>
        <v/>
      </c>
      <c r="K11" t="str">
        <f>IFERROR(VLOOKUP(F11,プログラムデータ!A:O,15,0),"")</f>
        <v>男子</v>
      </c>
      <c r="L11" t="str">
        <f>IFERROR(VLOOKUP(F11,プログラムデータ!A:M,13,0),"")</f>
        <v xml:space="preserve"> 400m</v>
      </c>
      <c r="M11" t="str">
        <f>IFERROR(VLOOKUP(F11,プログラムデータ!A:J,10,0),"")</f>
        <v>個人メドレー</v>
      </c>
      <c r="N11" t="str">
        <f>IFERROR(VLOOKUP(F11,プログラムデータ!A:P,16,0),"")</f>
        <v>タイム決勝</v>
      </c>
      <c r="O11" t="str">
        <f t="shared" si="1"/>
        <v xml:space="preserve"> 男子  400m 個人メドレー タイム決勝</v>
      </c>
    </row>
    <row r="12" spans="1:15" x14ac:dyDescent="0.15">
      <c r="A12">
        <f>IFERROR(記録[[#This Row],[競技番号]],"")</f>
        <v>2</v>
      </c>
      <c r="B12">
        <f>IFERROR(記録[[#This Row],[選手番号]],"")</f>
        <v>365</v>
      </c>
      <c r="C12" t="str">
        <f>IFERROR(VLOOKUP(B12,選手番号!F:J,4,0),"")</f>
        <v>田井　雄斗</v>
      </c>
      <c r="D12" t="str">
        <f>IFERROR(VLOOKUP(B12,選手番号!F:K,6,0),"")</f>
        <v>えいしSC松山</v>
      </c>
      <c r="E12" t="str">
        <f>IFERROR(VLOOKUP(B12,チーム番号!E:F,2,0),"")</f>
        <v/>
      </c>
      <c r="F12">
        <f>IFERROR(VLOOKUP(A12,プログラム!B:C,2,0),"")</f>
        <v>2</v>
      </c>
      <c r="G12" t="str">
        <f t="shared" si="0"/>
        <v>3650002</v>
      </c>
      <c r="H12">
        <f>IFERROR(記録[[#This Row],[組]],"")</f>
        <v>1</v>
      </c>
      <c r="I12">
        <f>IFERROR(記録[[#This Row],[水路]],"")</f>
        <v>4</v>
      </c>
      <c r="J12" t="str">
        <f>IFERROR(VLOOKUP(F12,プログラムデータ!A:P,14,0),"")</f>
        <v/>
      </c>
      <c r="K12" t="str">
        <f>IFERROR(VLOOKUP(F12,プログラムデータ!A:O,15,0),"")</f>
        <v>男子</v>
      </c>
      <c r="L12" t="str">
        <f>IFERROR(VLOOKUP(F12,プログラムデータ!A:M,13,0),"")</f>
        <v xml:space="preserve"> 400m</v>
      </c>
      <c r="M12" t="str">
        <f>IFERROR(VLOOKUP(F12,プログラムデータ!A:J,10,0),"")</f>
        <v>個人メドレー</v>
      </c>
      <c r="N12" t="str">
        <f>IFERROR(VLOOKUP(F12,プログラムデータ!A:P,16,0),"")</f>
        <v>タイム決勝</v>
      </c>
      <c r="O12" t="str">
        <f t="shared" si="1"/>
        <v xml:space="preserve"> 男子  400m 個人メドレー タイム決勝</v>
      </c>
    </row>
    <row r="13" spans="1:15" x14ac:dyDescent="0.15">
      <c r="A13">
        <f>IFERROR(記録[[#This Row],[競技番号]],"")</f>
        <v>2</v>
      </c>
      <c r="B13">
        <f>IFERROR(記録[[#This Row],[選手番号]],"")</f>
        <v>95</v>
      </c>
      <c r="C13" t="str">
        <f>IFERROR(VLOOKUP(B13,選手番号!F:J,4,0),"")</f>
        <v>大滝　陽平</v>
      </c>
      <c r="D13" t="str">
        <f>IFERROR(VLOOKUP(B13,選手番号!F:K,6,0),"")</f>
        <v>ファイブテン</v>
      </c>
      <c r="E13" t="str">
        <f>IFERROR(VLOOKUP(B13,チーム番号!E:F,2,0),"")</f>
        <v/>
      </c>
      <c r="F13">
        <f>IFERROR(VLOOKUP(A13,プログラム!B:C,2,0),"")</f>
        <v>2</v>
      </c>
      <c r="G13" t="str">
        <f t="shared" si="0"/>
        <v>950002</v>
      </c>
      <c r="H13">
        <f>IFERROR(記録[[#This Row],[組]],"")</f>
        <v>1</v>
      </c>
      <c r="I13">
        <f>IFERROR(記録[[#This Row],[水路]],"")</f>
        <v>5</v>
      </c>
      <c r="J13" t="str">
        <f>IFERROR(VLOOKUP(F13,プログラムデータ!A:P,14,0),"")</f>
        <v/>
      </c>
      <c r="K13" t="str">
        <f>IFERROR(VLOOKUP(F13,プログラムデータ!A:O,15,0),"")</f>
        <v>男子</v>
      </c>
      <c r="L13" t="str">
        <f>IFERROR(VLOOKUP(F13,プログラムデータ!A:M,13,0),"")</f>
        <v xml:space="preserve"> 400m</v>
      </c>
      <c r="M13" t="str">
        <f>IFERROR(VLOOKUP(F13,プログラムデータ!A:J,10,0),"")</f>
        <v>個人メドレー</v>
      </c>
      <c r="N13" t="str">
        <f>IFERROR(VLOOKUP(F13,プログラムデータ!A:P,16,0),"")</f>
        <v>タイム決勝</v>
      </c>
      <c r="O13" t="str">
        <f t="shared" si="1"/>
        <v xml:space="preserve"> 男子  400m 個人メドレー タイム決勝</v>
      </c>
    </row>
    <row r="14" spans="1:15" x14ac:dyDescent="0.15">
      <c r="A14">
        <f>IFERROR(記録[[#This Row],[競技番号]],"")</f>
        <v>2</v>
      </c>
      <c r="B14">
        <f>IFERROR(記録[[#This Row],[選手番号]],"")</f>
        <v>0</v>
      </c>
      <c r="C14" t="str">
        <f>IFERROR(VLOOKUP(B14,選手番号!F:J,4,0),"")</f>
        <v/>
      </c>
      <c r="D14" t="str">
        <f>IFERROR(VLOOKUP(B14,選手番号!F:K,6,0),"")</f>
        <v/>
      </c>
      <c r="E14" t="str">
        <f>IFERROR(VLOOKUP(B14,チーム番号!E:F,2,0),"")</f>
        <v/>
      </c>
      <c r="F14">
        <f>IFERROR(VLOOKUP(A14,プログラム!B:C,2,0),"")</f>
        <v>2</v>
      </c>
      <c r="G14" t="str">
        <f t="shared" si="0"/>
        <v>00002</v>
      </c>
      <c r="H14">
        <f>IFERROR(記録[[#This Row],[組]],"")</f>
        <v>1</v>
      </c>
      <c r="I14">
        <f>IFERROR(記録[[#This Row],[水路]],"")</f>
        <v>6</v>
      </c>
      <c r="J14" t="str">
        <f>IFERROR(VLOOKUP(F14,プログラムデータ!A:P,14,0),"")</f>
        <v/>
      </c>
      <c r="K14" t="str">
        <f>IFERROR(VLOOKUP(F14,プログラムデータ!A:O,15,0),"")</f>
        <v>男子</v>
      </c>
      <c r="L14" t="str">
        <f>IFERROR(VLOOKUP(F14,プログラムデータ!A:M,13,0),"")</f>
        <v xml:space="preserve"> 400m</v>
      </c>
      <c r="M14" t="str">
        <f>IFERROR(VLOOKUP(F14,プログラムデータ!A:J,10,0),"")</f>
        <v>個人メドレー</v>
      </c>
      <c r="N14" t="str">
        <f>IFERROR(VLOOKUP(F14,プログラムデータ!A:P,16,0),"")</f>
        <v>タイム決勝</v>
      </c>
      <c r="O14" t="str">
        <f t="shared" si="1"/>
        <v xml:space="preserve"> 男子  400m 個人メドレー タイム決勝</v>
      </c>
    </row>
    <row r="15" spans="1:15" x14ac:dyDescent="0.15">
      <c r="A15">
        <f>IFERROR(記録[[#This Row],[競技番号]],"")</f>
        <v>2</v>
      </c>
      <c r="B15">
        <f>IFERROR(記録[[#This Row],[選手番号]],"")</f>
        <v>0</v>
      </c>
      <c r="C15" t="str">
        <f>IFERROR(VLOOKUP(B15,選手番号!F:J,4,0),"")</f>
        <v/>
      </c>
      <c r="D15" t="str">
        <f>IFERROR(VLOOKUP(B15,選手番号!F:K,6,0),"")</f>
        <v/>
      </c>
      <c r="E15" t="str">
        <f>IFERROR(VLOOKUP(B15,チーム番号!E:F,2,0),"")</f>
        <v/>
      </c>
      <c r="F15">
        <f>IFERROR(VLOOKUP(A15,プログラム!B:C,2,0),"")</f>
        <v>2</v>
      </c>
      <c r="G15" t="str">
        <f t="shared" si="0"/>
        <v>00002</v>
      </c>
      <c r="H15">
        <f>IFERROR(記録[[#This Row],[組]],"")</f>
        <v>1</v>
      </c>
      <c r="I15">
        <f>IFERROR(記録[[#This Row],[水路]],"")</f>
        <v>7</v>
      </c>
      <c r="J15" t="str">
        <f>IFERROR(VLOOKUP(F15,プログラムデータ!A:P,14,0),"")</f>
        <v/>
      </c>
      <c r="K15" t="str">
        <f>IFERROR(VLOOKUP(F15,プログラムデータ!A:O,15,0),"")</f>
        <v>男子</v>
      </c>
      <c r="L15" t="str">
        <f>IFERROR(VLOOKUP(F15,プログラムデータ!A:M,13,0),"")</f>
        <v xml:space="preserve"> 400m</v>
      </c>
      <c r="M15" t="str">
        <f>IFERROR(VLOOKUP(F15,プログラムデータ!A:J,10,0),"")</f>
        <v>個人メドレー</v>
      </c>
      <c r="N15" t="str">
        <f>IFERROR(VLOOKUP(F15,プログラムデータ!A:P,16,0),"")</f>
        <v>タイム決勝</v>
      </c>
      <c r="O15" t="str">
        <f t="shared" si="1"/>
        <v xml:space="preserve"> 男子  400m 個人メドレー タイム決勝</v>
      </c>
    </row>
    <row r="16" spans="1:15" x14ac:dyDescent="0.15">
      <c r="A16">
        <f>IFERROR(記録[[#This Row],[競技番号]],"")</f>
        <v>2</v>
      </c>
      <c r="B16">
        <f>IFERROR(記録[[#This Row],[選手番号]],"")</f>
        <v>0</v>
      </c>
      <c r="C16" t="str">
        <f>IFERROR(VLOOKUP(B16,選手番号!F:J,4,0),"")</f>
        <v/>
      </c>
      <c r="D16" t="str">
        <f>IFERROR(VLOOKUP(B16,選手番号!F:K,6,0),"")</f>
        <v/>
      </c>
      <c r="E16" t="str">
        <f>IFERROR(VLOOKUP(B16,チーム番号!E:F,2,0),"")</f>
        <v/>
      </c>
      <c r="F16">
        <f>IFERROR(VLOOKUP(A16,プログラム!B:C,2,0),"")</f>
        <v>2</v>
      </c>
      <c r="G16" t="str">
        <f t="shared" si="0"/>
        <v>00002</v>
      </c>
      <c r="H16">
        <f>IFERROR(記録[[#This Row],[組]],"")</f>
        <v>2</v>
      </c>
      <c r="I16">
        <f>IFERROR(記録[[#This Row],[水路]],"")</f>
        <v>1</v>
      </c>
      <c r="J16" t="str">
        <f>IFERROR(VLOOKUP(F16,プログラムデータ!A:P,14,0),"")</f>
        <v/>
      </c>
      <c r="K16" t="str">
        <f>IFERROR(VLOOKUP(F16,プログラムデータ!A:O,15,0),"")</f>
        <v>男子</v>
      </c>
      <c r="L16" t="str">
        <f>IFERROR(VLOOKUP(F16,プログラムデータ!A:M,13,0),"")</f>
        <v xml:space="preserve"> 400m</v>
      </c>
      <c r="M16" t="str">
        <f>IFERROR(VLOOKUP(F16,プログラムデータ!A:J,10,0),"")</f>
        <v>個人メドレー</v>
      </c>
      <c r="N16" t="str">
        <f>IFERROR(VLOOKUP(F16,プログラムデータ!A:P,16,0),"")</f>
        <v>タイム決勝</v>
      </c>
      <c r="O16" t="str">
        <f t="shared" si="1"/>
        <v xml:space="preserve"> 男子  400m 個人メドレー タイム決勝</v>
      </c>
    </row>
    <row r="17" spans="1:15" x14ac:dyDescent="0.15">
      <c r="A17">
        <f>IFERROR(記録[[#This Row],[競技番号]],"")</f>
        <v>2</v>
      </c>
      <c r="B17">
        <f>IFERROR(記録[[#This Row],[選手番号]],"")</f>
        <v>92</v>
      </c>
      <c r="C17" t="str">
        <f>IFERROR(VLOOKUP(B17,選手番号!F:J,4,0),"")</f>
        <v>白澤　　航</v>
      </c>
      <c r="D17" t="str">
        <f>IFERROR(VLOOKUP(B17,選手番号!F:K,6,0),"")</f>
        <v>ファイブテン</v>
      </c>
      <c r="E17" t="str">
        <f>IFERROR(VLOOKUP(B17,チーム番号!E:F,2,0),"")</f>
        <v/>
      </c>
      <c r="F17">
        <f>IFERROR(VLOOKUP(A17,プログラム!B:C,2,0),"")</f>
        <v>2</v>
      </c>
      <c r="G17" t="str">
        <f t="shared" si="0"/>
        <v>920002</v>
      </c>
      <c r="H17">
        <f>IFERROR(記録[[#This Row],[組]],"")</f>
        <v>2</v>
      </c>
      <c r="I17">
        <f>IFERROR(記録[[#This Row],[水路]],"")</f>
        <v>2</v>
      </c>
      <c r="J17" t="str">
        <f>IFERROR(VLOOKUP(F17,プログラムデータ!A:P,14,0),"")</f>
        <v/>
      </c>
      <c r="K17" t="str">
        <f>IFERROR(VLOOKUP(F17,プログラムデータ!A:O,15,0),"")</f>
        <v>男子</v>
      </c>
      <c r="L17" t="str">
        <f>IFERROR(VLOOKUP(F17,プログラムデータ!A:M,13,0),"")</f>
        <v xml:space="preserve"> 400m</v>
      </c>
      <c r="M17" t="str">
        <f>IFERROR(VLOOKUP(F17,プログラムデータ!A:J,10,0),"")</f>
        <v>個人メドレー</v>
      </c>
      <c r="N17" t="str">
        <f>IFERROR(VLOOKUP(F17,プログラムデータ!A:P,16,0),"")</f>
        <v>タイム決勝</v>
      </c>
      <c r="O17" t="str">
        <f t="shared" si="1"/>
        <v xml:space="preserve"> 男子  400m 個人メドレー タイム決勝</v>
      </c>
    </row>
    <row r="18" spans="1:15" x14ac:dyDescent="0.15">
      <c r="A18">
        <f>IFERROR(記録[[#This Row],[競技番号]],"")</f>
        <v>2</v>
      </c>
      <c r="B18">
        <f>IFERROR(記録[[#This Row],[選手番号]],"")</f>
        <v>346</v>
      </c>
      <c r="C18" t="str">
        <f>IFERROR(VLOOKUP(B18,選手番号!F:J,4,0),"")</f>
        <v>佐藤　　光</v>
      </c>
      <c r="D18" t="str">
        <f>IFERROR(VLOOKUP(B18,選手番号!F:K,6,0),"")</f>
        <v>えいしSC砥部</v>
      </c>
      <c r="E18" t="str">
        <f>IFERROR(VLOOKUP(B18,チーム番号!E:F,2,0),"")</f>
        <v/>
      </c>
      <c r="F18">
        <f>IFERROR(VLOOKUP(A18,プログラム!B:C,2,0),"")</f>
        <v>2</v>
      </c>
      <c r="G18" t="str">
        <f t="shared" si="0"/>
        <v>3460002</v>
      </c>
      <c r="H18">
        <f>IFERROR(記録[[#This Row],[組]],"")</f>
        <v>2</v>
      </c>
      <c r="I18">
        <f>IFERROR(記録[[#This Row],[水路]],"")</f>
        <v>3</v>
      </c>
      <c r="J18" t="str">
        <f>IFERROR(VLOOKUP(F18,プログラムデータ!A:P,14,0),"")</f>
        <v/>
      </c>
      <c r="K18" t="str">
        <f>IFERROR(VLOOKUP(F18,プログラムデータ!A:O,15,0),"")</f>
        <v>男子</v>
      </c>
      <c r="L18" t="str">
        <f>IFERROR(VLOOKUP(F18,プログラムデータ!A:M,13,0),"")</f>
        <v xml:space="preserve"> 400m</v>
      </c>
      <c r="M18" t="str">
        <f>IFERROR(VLOOKUP(F18,プログラムデータ!A:J,10,0),"")</f>
        <v>個人メドレー</v>
      </c>
      <c r="N18" t="str">
        <f>IFERROR(VLOOKUP(F18,プログラムデータ!A:P,16,0),"")</f>
        <v>タイム決勝</v>
      </c>
      <c r="O18" t="str">
        <f t="shared" si="1"/>
        <v xml:space="preserve"> 男子  400m 個人メドレー タイム決勝</v>
      </c>
    </row>
    <row r="19" spans="1:15" x14ac:dyDescent="0.15">
      <c r="A19">
        <f>IFERROR(記録[[#This Row],[競技番号]],"")</f>
        <v>2</v>
      </c>
      <c r="B19">
        <f>IFERROR(記録[[#This Row],[選手番号]],"")</f>
        <v>1</v>
      </c>
      <c r="C19" t="str">
        <f>IFERROR(VLOOKUP(B19,選手番号!F:J,4,0),"")</f>
        <v>髙岡　海斗</v>
      </c>
      <c r="D19" t="str">
        <f>IFERROR(VLOOKUP(B19,選手番号!F:K,6,0),"")</f>
        <v>五百木ＳＣ</v>
      </c>
      <c r="E19" t="str">
        <f>IFERROR(VLOOKUP(B19,チーム番号!E:F,2,0),"")</f>
        <v/>
      </c>
      <c r="F19">
        <f>IFERROR(VLOOKUP(A19,プログラム!B:C,2,0),"")</f>
        <v>2</v>
      </c>
      <c r="G19" t="str">
        <f t="shared" si="0"/>
        <v>10002</v>
      </c>
      <c r="H19">
        <f>IFERROR(記録[[#This Row],[組]],"")</f>
        <v>2</v>
      </c>
      <c r="I19">
        <f>IFERROR(記録[[#This Row],[水路]],"")</f>
        <v>4</v>
      </c>
      <c r="J19" t="str">
        <f>IFERROR(VLOOKUP(F19,プログラムデータ!A:P,14,0),"")</f>
        <v/>
      </c>
      <c r="K19" t="str">
        <f>IFERROR(VLOOKUP(F19,プログラムデータ!A:O,15,0),"")</f>
        <v>男子</v>
      </c>
      <c r="L19" t="str">
        <f>IFERROR(VLOOKUP(F19,プログラムデータ!A:M,13,0),"")</f>
        <v xml:space="preserve"> 400m</v>
      </c>
      <c r="M19" t="str">
        <f>IFERROR(VLOOKUP(F19,プログラムデータ!A:J,10,0),"")</f>
        <v>個人メドレー</v>
      </c>
      <c r="N19" t="str">
        <f>IFERROR(VLOOKUP(F19,プログラムデータ!A:P,16,0),"")</f>
        <v>タイム決勝</v>
      </c>
      <c r="O19" t="str">
        <f t="shared" si="1"/>
        <v xml:space="preserve"> 男子  400m 個人メドレー タイム決勝</v>
      </c>
    </row>
    <row r="20" spans="1:15" x14ac:dyDescent="0.15">
      <c r="A20">
        <f>IFERROR(記録[[#This Row],[競技番号]],"")</f>
        <v>2</v>
      </c>
      <c r="B20">
        <f>IFERROR(記録[[#This Row],[選手番号]],"")</f>
        <v>33</v>
      </c>
      <c r="C20" t="str">
        <f>IFERROR(VLOOKUP(B20,選手番号!F:J,4,0),"")</f>
        <v>大野孝太郎</v>
      </c>
      <c r="D20" t="str">
        <f>IFERROR(VLOOKUP(B20,選手番号!F:K,6,0),"")</f>
        <v>南海ＤＣ</v>
      </c>
      <c r="E20" t="str">
        <f>IFERROR(VLOOKUP(B20,チーム番号!E:F,2,0),"")</f>
        <v/>
      </c>
      <c r="F20">
        <f>IFERROR(VLOOKUP(A20,プログラム!B:C,2,0),"")</f>
        <v>2</v>
      </c>
      <c r="G20" t="str">
        <f t="shared" si="0"/>
        <v>330002</v>
      </c>
      <c r="H20">
        <f>IFERROR(記録[[#This Row],[組]],"")</f>
        <v>2</v>
      </c>
      <c r="I20">
        <f>IFERROR(記録[[#This Row],[水路]],"")</f>
        <v>5</v>
      </c>
      <c r="J20" t="str">
        <f>IFERROR(VLOOKUP(F20,プログラムデータ!A:P,14,0),"")</f>
        <v/>
      </c>
      <c r="K20" t="str">
        <f>IFERROR(VLOOKUP(F20,プログラムデータ!A:O,15,0),"")</f>
        <v>男子</v>
      </c>
      <c r="L20" t="str">
        <f>IFERROR(VLOOKUP(F20,プログラムデータ!A:M,13,0),"")</f>
        <v xml:space="preserve"> 400m</v>
      </c>
      <c r="M20" t="str">
        <f>IFERROR(VLOOKUP(F20,プログラムデータ!A:J,10,0),"")</f>
        <v>個人メドレー</v>
      </c>
      <c r="N20" t="str">
        <f>IFERROR(VLOOKUP(F20,プログラムデータ!A:P,16,0),"")</f>
        <v>タイム決勝</v>
      </c>
      <c r="O20" t="str">
        <f t="shared" si="1"/>
        <v xml:space="preserve"> 男子  400m 個人メドレー タイム決勝</v>
      </c>
    </row>
    <row r="21" spans="1:15" x14ac:dyDescent="0.15">
      <c r="A21">
        <f>IFERROR(記録[[#This Row],[競技番号]],"")</f>
        <v>2</v>
      </c>
      <c r="B21">
        <f>IFERROR(記録[[#This Row],[選手番号]],"")</f>
        <v>324</v>
      </c>
      <c r="C21" t="str">
        <f>IFERROR(VLOOKUP(B21,選手番号!F:J,4,0),"")</f>
        <v>渡邊　莉友</v>
      </c>
      <c r="D21" t="str">
        <f>IFERROR(VLOOKUP(B21,選手番号!F:K,6,0),"")</f>
        <v>しまなみST</v>
      </c>
      <c r="E21" t="str">
        <f>IFERROR(VLOOKUP(B21,チーム番号!E:F,2,0),"")</f>
        <v/>
      </c>
      <c r="F21">
        <f>IFERROR(VLOOKUP(A21,プログラム!B:C,2,0),"")</f>
        <v>2</v>
      </c>
      <c r="G21" t="str">
        <f t="shared" si="0"/>
        <v>3240002</v>
      </c>
      <c r="H21">
        <f>IFERROR(記録[[#This Row],[組]],"")</f>
        <v>2</v>
      </c>
      <c r="I21">
        <f>IFERROR(記録[[#This Row],[水路]],"")</f>
        <v>6</v>
      </c>
      <c r="J21" t="str">
        <f>IFERROR(VLOOKUP(F21,プログラムデータ!A:P,14,0),"")</f>
        <v/>
      </c>
      <c r="K21" t="str">
        <f>IFERROR(VLOOKUP(F21,プログラムデータ!A:O,15,0),"")</f>
        <v>男子</v>
      </c>
      <c r="L21" t="str">
        <f>IFERROR(VLOOKUP(F21,プログラムデータ!A:M,13,0),"")</f>
        <v xml:space="preserve"> 400m</v>
      </c>
      <c r="M21" t="str">
        <f>IFERROR(VLOOKUP(F21,プログラムデータ!A:J,10,0),"")</f>
        <v>個人メドレー</v>
      </c>
      <c r="N21" t="str">
        <f>IFERROR(VLOOKUP(F21,プログラムデータ!A:P,16,0),"")</f>
        <v>タイム決勝</v>
      </c>
      <c r="O21" t="str">
        <f t="shared" si="1"/>
        <v xml:space="preserve"> 男子  400m 個人メドレー タイム決勝</v>
      </c>
    </row>
    <row r="22" spans="1:15" x14ac:dyDescent="0.15">
      <c r="A22">
        <f>IFERROR(記録[[#This Row],[競技番号]],"")</f>
        <v>2</v>
      </c>
      <c r="B22">
        <f>IFERROR(記録[[#This Row],[選手番号]],"")</f>
        <v>223</v>
      </c>
      <c r="C22" t="str">
        <f>IFERROR(VLOOKUP(B22,選手番号!F:J,4,0),"")</f>
        <v>小原　知也</v>
      </c>
      <c r="D22" t="str">
        <f>IFERROR(VLOOKUP(B22,選手番号!F:K,6,0),"")</f>
        <v>リー保内</v>
      </c>
      <c r="E22" t="str">
        <f>IFERROR(VLOOKUP(B22,チーム番号!E:F,2,0),"")</f>
        <v/>
      </c>
      <c r="F22">
        <f>IFERROR(VLOOKUP(A22,プログラム!B:C,2,0),"")</f>
        <v>2</v>
      </c>
      <c r="G22" t="str">
        <f t="shared" si="0"/>
        <v>2230002</v>
      </c>
      <c r="H22">
        <f>IFERROR(記録[[#This Row],[組]],"")</f>
        <v>2</v>
      </c>
      <c r="I22">
        <f>IFERROR(記録[[#This Row],[水路]],"")</f>
        <v>7</v>
      </c>
      <c r="J22" t="str">
        <f>IFERROR(VLOOKUP(F22,プログラムデータ!A:P,14,0),"")</f>
        <v/>
      </c>
      <c r="K22" t="str">
        <f>IFERROR(VLOOKUP(F22,プログラムデータ!A:O,15,0),"")</f>
        <v>男子</v>
      </c>
      <c r="L22" t="str">
        <f>IFERROR(VLOOKUP(F22,プログラムデータ!A:M,13,0),"")</f>
        <v xml:space="preserve"> 400m</v>
      </c>
      <c r="M22" t="str">
        <f>IFERROR(VLOOKUP(F22,プログラムデータ!A:J,10,0),"")</f>
        <v>個人メドレー</v>
      </c>
      <c r="N22" t="str">
        <f>IFERROR(VLOOKUP(F22,プログラムデータ!A:P,16,0),"")</f>
        <v>タイム決勝</v>
      </c>
      <c r="O22" t="str">
        <f t="shared" si="1"/>
        <v xml:space="preserve"> 男子  400m 個人メドレー タイム決勝</v>
      </c>
    </row>
    <row r="23" spans="1:15" x14ac:dyDescent="0.15">
      <c r="A23">
        <f>IFERROR(記録[[#This Row],[競技番号]],"")</f>
        <v>3</v>
      </c>
      <c r="B23">
        <f>IFERROR(記録[[#This Row],[選手番号]],"")</f>
        <v>0</v>
      </c>
      <c r="C23" t="str">
        <f>IFERROR(VLOOKUP(B23,選手番号!F:J,4,0),"")</f>
        <v/>
      </c>
      <c r="D23" t="str">
        <f>IFERROR(VLOOKUP(B23,選手番号!F:K,6,0),"")</f>
        <v/>
      </c>
      <c r="E23" t="str">
        <f>IFERROR(VLOOKUP(B23,チーム番号!E:F,2,0),"")</f>
        <v/>
      </c>
      <c r="F23">
        <f>IFERROR(VLOOKUP(A23,プログラム!B:C,2,0),"")</f>
        <v>3</v>
      </c>
      <c r="G23" t="str">
        <f t="shared" si="0"/>
        <v>00003</v>
      </c>
      <c r="H23">
        <f>IFERROR(記録[[#This Row],[組]],"")</f>
        <v>1</v>
      </c>
      <c r="I23">
        <f>IFERROR(記録[[#This Row],[水路]],"")</f>
        <v>1</v>
      </c>
      <c r="J23" t="str">
        <f>IFERROR(VLOOKUP(F23,プログラムデータ!A:P,14,0),"")</f>
        <v/>
      </c>
      <c r="K23" t="str">
        <f>IFERROR(VLOOKUP(F23,プログラムデータ!A:O,15,0),"")</f>
        <v>女子</v>
      </c>
      <c r="L23" t="str">
        <f>IFERROR(VLOOKUP(F23,プログラムデータ!A:M,13,0),"")</f>
        <v xml:space="preserve">  50m</v>
      </c>
      <c r="M23" t="str">
        <f>IFERROR(VLOOKUP(F23,プログラムデータ!A:J,10,0),"")</f>
        <v>自由形</v>
      </c>
      <c r="N23" t="str">
        <f>IFERROR(VLOOKUP(F23,プログラムデータ!A:P,16,0),"")</f>
        <v>タイム決勝</v>
      </c>
      <c r="O23" t="str">
        <f t="shared" si="1"/>
        <v xml:space="preserve"> 女子   50m 自由形 タイム決勝</v>
      </c>
    </row>
    <row r="24" spans="1:15" x14ac:dyDescent="0.15">
      <c r="A24">
        <f>IFERROR(記録[[#This Row],[競技番号]],"")</f>
        <v>3</v>
      </c>
      <c r="B24">
        <f>IFERROR(記録[[#This Row],[選手番号]],"")</f>
        <v>0</v>
      </c>
      <c r="C24" t="str">
        <f>IFERROR(VLOOKUP(B24,選手番号!F:J,4,0),"")</f>
        <v/>
      </c>
      <c r="D24" t="str">
        <f>IFERROR(VLOOKUP(B24,選手番号!F:K,6,0),"")</f>
        <v/>
      </c>
      <c r="E24" t="str">
        <f>IFERROR(VLOOKUP(B24,チーム番号!E:F,2,0),"")</f>
        <v/>
      </c>
      <c r="F24">
        <f>IFERROR(VLOOKUP(A24,プログラム!B:C,2,0),"")</f>
        <v>3</v>
      </c>
      <c r="G24" t="str">
        <f t="shared" si="0"/>
        <v>00003</v>
      </c>
      <c r="H24">
        <f>IFERROR(記録[[#This Row],[組]],"")</f>
        <v>1</v>
      </c>
      <c r="I24">
        <f>IFERROR(記録[[#This Row],[水路]],"")</f>
        <v>2</v>
      </c>
      <c r="J24" t="str">
        <f>IFERROR(VLOOKUP(F24,プログラムデータ!A:P,14,0),"")</f>
        <v/>
      </c>
      <c r="K24" t="str">
        <f>IFERROR(VLOOKUP(F24,プログラムデータ!A:O,15,0),"")</f>
        <v>女子</v>
      </c>
      <c r="L24" t="str">
        <f>IFERROR(VLOOKUP(F24,プログラムデータ!A:M,13,0),"")</f>
        <v xml:space="preserve">  50m</v>
      </c>
      <c r="M24" t="str">
        <f>IFERROR(VLOOKUP(F24,プログラムデータ!A:J,10,0),"")</f>
        <v>自由形</v>
      </c>
      <c r="N24" t="str">
        <f>IFERROR(VLOOKUP(F24,プログラムデータ!A:P,16,0),"")</f>
        <v>タイム決勝</v>
      </c>
      <c r="O24" t="str">
        <f t="shared" si="1"/>
        <v xml:space="preserve"> 女子   50m 自由形 タイム決勝</v>
      </c>
    </row>
    <row r="25" spans="1:15" x14ac:dyDescent="0.15">
      <c r="A25">
        <f>IFERROR(記録[[#This Row],[競技番号]],"")</f>
        <v>3</v>
      </c>
      <c r="B25">
        <f>IFERROR(記録[[#This Row],[選手番号]],"")</f>
        <v>220</v>
      </c>
      <c r="C25" t="str">
        <f>IFERROR(VLOOKUP(B25,選手番号!F:J,4,0),"")</f>
        <v>大野ひより</v>
      </c>
      <c r="D25" t="str">
        <f>IFERROR(VLOOKUP(B25,選手番号!F:K,6,0),"")</f>
        <v>フィッタ重信</v>
      </c>
      <c r="E25" t="str">
        <f>IFERROR(VLOOKUP(B25,チーム番号!E:F,2,0),"")</f>
        <v/>
      </c>
      <c r="F25">
        <f>IFERROR(VLOOKUP(A25,プログラム!B:C,2,0),"")</f>
        <v>3</v>
      </c>
      <c r="G25" t="str">
        <f t="shared" si="0"/>
        <v>2200003</v>
      </c>
      <c r="H25">
        <f>IFERROR(記録[[#This Row],[組]],"")</f>
        <v>1</v>
      </c>
      <c r="I25">
        <f>IFERROR(記録[[#This Row],[水路]],"")</f>
        <v>3</v>
      </c>
      <c r="J25" t="str">
        <f>IFERROR(VLOOKUP(F25,プログラムデータ!A:P,14,0),"")</f>
        <v/>
      </c>
      <c r="K25" t="str">
        <f>IFERROR(VLOOKUP(F25,プログラムデータ!A:O,15,0),"")</f>
        <v>女子</v>
      </c>
      <c r="L25" t="str">
        <f>IFERROR(VLOOKUP(F25,プログラムデータ!A:M,13,0),"")</f>
        <v xml:space="preserve">  50m</v>
      </c>
      <c r="M25" t="str">
        <f>IFERROR(VLOOKUP(F25,プログラムデータ!A:J,10,0),"")</f>
        <v>自由形</v>
      </c>
      <c r="N25" t="str">
        <f>IFERROR(VLOOKUP(F25,プログラムデータ!A:P,16,0),"")</f>
        <v>タイム決勝</v>
      </c>
      <c r="O25" t="str">
        <f t="shared" si="1"/>
        <v xml:space="preserve"> 女子   50m 自由形 タイム決勝</v>
      </c>
    </row>
    <row r="26" spans="1:15" x14ac:dyDescent="0.15">
      <c r="A26">
        <f>IFERROR(記録[[#This Row],[競技番号]],"")</f>
        <v>3</v>
      </c>
      <c r="B26">
        <f>IFERROR(記録[[#This Row],[選手番号]],"")</f>
        <v>87</v>
      </c>
      <c r="C26" t="str">
        <f>IFERROR(VLOOKUP(B26,選手番号!F:J,4,0),"")</f>
        <v>曽我部寿美</v>
      </c>
      <c r="D26" t="str">
        <f>IFERROR(VLOOKUP(B26,選手番号!F:K,6,0),"")</f>
        <v>Z-UP</v>
      </c>
      <c r="E26" t="str">
        <f>IFERROR(VLOOKUP(B26,チーム番号!E:F,2,0),"")</f>
        <v/>
      </c>
      <c r="F26">
        <f>IFERROR(VLOOKUP(A26,プログラム!B:C,2,0),"")</f>
        <v>3</v>
      </c>
      <c r="G26" t="str">
        <f t="shared" si="0"/>
        <v>870003</v>
      </c>
      <c r="H26">
        <f>IFERROR(記録[[#This Row],[組]],"")</f>
        <v>1</v>
      </c>
      <c r="I26">
        <f>IFERROR(記録[[#This Row],[水路]],"")</f>
        <v>4</v>
      </c>
      <c r="J26" t="str">
        <f>IFERROR(VLOOKUP(F26,プログラムデータ!A:P,14,0),"")</f>
        <v/>
      </c>
      <c r="K26" t="str">
        <f>IFERROR(VLOOKUP(F26,プログラムデータ!A:O,15,0),"")</f>
        <v>女子</v>
      </c>
      <c r="L26" t="str">
        <f>IFERROR(VLOOKUP(F26,プログラムデータ!A:M,13,0),"")</f>
        <v xml:space="preserve">  50m</v>
      </c>
      <c r="M26" t="str">
        <f>IFERROR(VLOOKUP(F26,プログラムデータ!A:J,10,0),"")</f>
        <v>自由形</v>
      </c>
      <c r="N26" t="str">
        <f>IFERROR(VLOOKUP(F26,プログラムデータ!A:P,16,0),"")</f>
        <v>タイム決勝</v>
      </c>
      <c r="O26" t="str">
        <f t="shared" si="1"/>
        <v xml:space="preserve"> 女子   50m 自由形 タイム決勝</v>
      </c>
    </row>
    <row r="27" spans="1:15" x14ac:dyDescent="0.15">
      <c r="A27">
        <f>IFERROR(記録[[#This Row],[競技番号]],"")</f>
        <v>3</v>
      </c>
      <c r="B27">
        <f>IFERROR(記録[[#This Row],[選手番号]],"")</f>
        <v>192</v>
      </c>
      <c r="C27" t="str">
        <f>IFERROR(VLOOKUP(B27,選手番号!F:J,4,0),"")</f>
        <v>星山　心愛</v>
      </c>
      <c r="D27" t="str">
        <f>IFERROR(VLOOKUP(B27,選手番号!F:K,6,0),"")</f>
        <v>フィッタ松山</v>
      </c>
      <c r="E27" t="str">
        <f>IFERROR(VLOOKUP(B27,チーム番号!E:F,2,0),"")</f>
        <v/>
      </c>
      <c r="F27">
        <f>IFERROR(VLOOKUP(A27,プログラム!B:C,2,0),"")</f>
        <v>3</v>
      </c>
      <c r="G27" t="str">
        <f t="shared" si="0"/>
        <v>1920003</v>
      </c>
      <c r="H27">
        <f>IFERROR(記録[[#This Row],[組]],"")</f>
        <v>1</v>
      </c>
      <c r="I27">
        <f>IFERROR(記録[[#This Row],[水路]],"")</f>
        <v>5</v>
      </c>
      <c r="J27" t="str">
        <f>IFERROR(VLOOKUP(F27,プログラムデータ!A:P,14,0),"")</f>
        <v/>
      </c>
      <c r="K27" t="str">
        <f>IFERROR(VLOOKUP(F27,プログラムデータ!A:O,15,0),"")</f>
        <v>女子</v>
      </c>
      <c r="L27" t="str">
        <f>IFERROR(VLOOKUP(F27,プログラムデータ!A:M,13,0),"")</f>
        <v xml:space="preserve">  50m</v>
      </c>
      <c r="M27" t="str">
        <f>IFERROR(VLOOKUP(F27,プログラムデータ!A:J,10,0),"")</f>
        <v>自由形</v>
      </c>
      <c r="N27" t="str">
        <f>IFERROR(VLOOKUP(F27,プログラムデータ!A:P,16,0),"")</f>
        <v>タイム決勝</v>
      </c>
      <c r="O27" t="str">
        <f t="shared" si="1"/>
        <v xml:space="preserve"> 女子   50m 自由形 タイム決勝</v>
      </c>
    </row>
    <row r="28" spans="1:15" x14ac:dyDescent="0.15">
      <c r="A28">
        <f>IFERROR(記録[[#This Row],[競技番号]],"")</f>
        <v>3</v>
      </c>
      <c r="B28">
        <f>IFERROR(記録[[#This Row],[選手番号]],"")</f>
        <v>49</v>
      </c>
      <c r="C28" t="str">
        <f>IFERROR(VLOOKUP(B28,選手番号!F:J,4,0),"")</f>
        <v>橋本　りる</v>
      </c>
      <c r="D28" t="str">
        <f>IFERROR(VLOOKUP(B28,選手番号!F:K,6,0),"")</f>
        <v>南海ＤＣ</v>
      </c>
      <c r="E28" t="str">
        <f>IFERROR(VLOOKUP(B28,チーム番号!E:F,2,0),"")</f>
        <v/>
      </c>
      <c r="F28">
        <f>IFERROR(VLOOKUP(A28,プログラム!B:C,2,0),"")</f>
        <v>3</v>
      </c>
      <c r="G28" t="str">
        <f t="shared" si="0"/>
        <v>490003</v>
      </c>
      <c r="H28">
        <f>IFERROR(記録[[#This Row],[組]],"")</f>
        <v>1</v>
      </c>
      <c r="I28">
        <f>IFERROR(記録[[#This Row],[水路]],"")</f>
        <v>6</v>
      </c>
      <c r="J28" t="str">
        <f>IFERROR(VLOOKUP(F28,プログラムデータ!A:P,14,0),"")</f>
        <v/>
      </c>
      <c r="K28" t="str">
        <f>IFERROR(VLOOKUP(F28,プログラムデータ!A:O,15,0),"")</f>
        <v>女子</v>
      </c>
      <c r="L28" t="str">
        <f>IFERROR(VLOOKUP(F28,プログラムデータ!A:M,13,0),"")</f>
        <v xml:space="preserve">  50m</v>
      </c>
      <c r="M28" t="str">
        <f>IFERROR(VLOOKUP(F28,プログラムデータ!A:J,10,0),"")</f>
        <v>自由形</v>
      </c>
      <c r="N28" t="str">
        <f>IFERROR(VLOOKUP(F28,プログラムデータ!A:P,16,0),"")</f>
        <v>タイム決勝</v>
      </c>
      <c r="O28" t="str">
        <f t="shared" si="1"/>
        <v xml:space="preserve"> 女子   50m 自由形 タイム決勝</v>
      </c>
    </row>
    <row r="29" spans="1:15" x14ac:dyDescent="0.15">
      <c r="A29">
        <f>IFERROR(記録[[#This Row],[競技番号]],"")</f>
        <v>3</v>
      </c>
      <c r="B29">
        <f>IFERROR(記録[[#This Row],[選手番号]],"")</f>
        <v>0</v>
      </c>
      <c r="C29" t="str">
        <f>IFERROR(VLOOKUP(B29,選手番号!F:J,4,0),"")</f>
        <v/>
      </c>
      <c r="D29" t="str">
        <f>IFERROR(VLOOKUP(B29,選手番号!F:K,6,0),"")</f>
        <v/>
      </c>
      <c r="E29" t="str">
        <f>IFERROR(VLOOKUP(B29,チーム番号!E:F,2,0),"")</f>
        <v/>
      </c>
      <c r="F29">
        <f>IFERROR(VLOOKUP(A29,プログラム!B:C,2,0),"")</f>
        <v>3</v>
      </c>
      <c r="G29" t="str">
        <f t="shared" si="0"/>
        <v>00003</v>
      </c>
      <c r="H29">
        <f>IFERROR(記録[[#This Row],[組]],"")</f>
        <v>1</v>
      </c>
      <c r="I29">
        <f>IFERROR(記録[[#This Row],[水路]],"")</f>
        <v>7</v>
      </c>
      <c r="J29" t="str">
        <f>IFERROR(VLOOKUP(F29,プログラムデータ!A:P,14,0),"")</f>
        <v/>
      </c>
      <c r="K29" t="str">
        <f>IFERROR(VLOOKUP(F29,プログラムデータ!A:O,15,0),"")</f>
        <v>女子</v>
      </c>
      <c r="L29" t="str">
        <f>IFERROR(VLOOKUP(F29,プログラムデータ!A:M,13,0),"")</f>
        <v xml:space="preserve">  50m</v>
      </c>
      <c r="M29" t="str">
        <f>IFERROR(VLOOKUP(F29,プログラムデータ!A:J,10,0),"")</f>
        <v>自由形</v>
      </c>
      <c r="N29" t="str">
        <f>IFERROR(VLOOKUP(F29,プログラムデータ!A:P,16,0),"")</f>
        <v>タイム決勝</v>
      </c>
      <c r="O29" t="str">
        <f t="shared" si="1"/>
        <v xml:space="preserve"> 女子   50m 自由形 タイム決勝</v>
      </c>
    </row>
    <row r="30" spans="1:15" x14ac:dyDescent="0.15">
      <c r="A30">
        <f>IFERROR(記録[[#This Row],[競技番号]],"")</f>
        <v>3</v>
      </c>
      <c r="B30">
        <f>IFERROR(記録[[#This Row],[選手番号]],"")</f>
        <v>240</v>
      </c>
      <c r="C30" t="str">
        <f>IFERROR(VLOOKUP(B30,選手番号!F:J,4,0),"")</f>
        <v>谷口　瑠奈</v>
      </c>
      <c r="D30" t="str">
        <f>IFERROR(VLOOKUP(B30,選手番号!F:K,6,0),"")</f>
        <v>リー保内</v>
      </c>
      <c r="E30" t="str">
        <f>IFERROR(VLOOKUP(B30,チーム番号!E:F,2,0),"")</f>
        <v/>
      </c>
      <c r="F30">
        <f>IFERROR(VLOOKUP(A30,プログラム!B:C,2,0),"")</f>
        <v>3</v>
      </c>
      <c r="G30" t="str">
        <f t="shared" si="0"/>
        <v>2400003</v>
      </c>
      <c r="H30">
        <f>IFERROR(記録[[#This Row],[組]],"")</f>
        <v>2</v>
      </c>
      <c r="I30">
        <f>IFERROR(記録[[#This Row],[水路]],"")</f>
        <v>1</v>
      </c>
      <c r="J30" t="str">
        <f>IFERROR(VLOOKUP(F30,プログラムデータ!A:P,14,0),"")</f>
        <v/>
      </c>
      <c r="K30" t="str">
        <f>IFERROR(VLOOKUP(F30,プログラムデータ!A:O,15,0),"")</f>
        <v>女子</v>
      </c>
      <c r="L30" t="str">
        <f>IFERROR(VLOOKUP(F30,プログラムデータ!A:M,13,0),"")</f>
        <v xml:space="preserve">  50m</v>
      </c>
      <c r="M30" t="str">
        <f>IFERROR(VLOOKUP(F30,プログラムデータ!A:J,10,0),"")</f>
        <v>自由形</v>
      </c>
      <c r="N30" t="str">
        <f>IFERROR(VLOOKUP(F30,プログラムデータ!A:P,16,0),"")</f>
        <v>タイム決勝</v>
      </c>
      <c r="O30" t="str">
        <f t="shared" si="1"/>
        <v xml:space="preserve"> 女子   50m 自由形 タイム決勝</v>
      </c>
    </row>
    <row r="31" spans="1:15" x14ac:dyDescent="0.15">
      <c r="A31">
        <f>IFERROR(記録[[#This Row],[競技番号]],"")</f>
        <v>3</v>
      </c>
      <c r="B31">
        <f>IFERROR(記録[[#This Row],[選手番号]],"")</f>
        <v>321</v>
      </c>
      <c r="C31" t="str">
        <f>IFERROR(VLOOKUP(B31,選手番号!F:J,4,0),"")</f>
        <v>村上　愛莉</v>
      </c>
      <c r="D31" t="str">
        <f>IFERROR(VLOOKUP(B31,選手番号!F:K,6,0),"")</f>
        <v>MESSA</v>
      </c>
      <c r="E31" t="str">
        <f>IFERROR(VLOOKUP(B31,チーム番号!E:F,2,0),"")</f>
        <v/>
      </c>
      <c r="F31">
        <f>IFERROR(VLOOKUP(A31,プログラム!B:C,2,0),"")</f>
        <v>3</v>
      </c>
      <c r="G31" t="str">
        <f t="shared" si="0"/>
        <v>3210003</v>
      </c>
      <c r="H31">
        <f>IFERROR(記録[[#This Row],[組]],"")</f>
        <v>2</v>
      </c>
      <c r="I31">
        <f>IFERROR(記録[[#This Row],[水路]],"")</f>
        <v>2</v>
      </c>
      <c r="J31" t="str">
        <f>IFERROR(VLOOKUP(F31,プログラムデータ!A:P,14,0),"")</f>
        <v/>
      </c>
      <c r="K31" t="str">
        <f>IFERROR(VLOOKUP(F31,プログラムデータ!A:O,15,0),"")</f>
        <v>女子</v>
      </c>
      <c r="L31" t="str">
        <f>IFERROR(VLOOKUP(F31,プログラムデータ!A:M,13,0),"")</f>
        <v xml:space="preserve">  50m</v>
      </c>
      <c r="M31" t="str">
        <f>IFERROR(VLOOKUP(F31,プログラムデータ!A:J,10,0),"")</f>
        <v>自由形</v>
      </c>
      <c r="N31" t="str">
        <f>IFERROR(VLOOKUP(F31,プログラムデータ!A:P,16,0),"")</f>
        <v>タイム決勝</v>
      </c>
      <c r="O31" t="str">
        <f t="shared" si="1"/>
        <v xml:space="preserve"> 女子   50m 自由形 タイム決勝</v>
      </c>
    </row>
    <row r="32" spans="1:15" x14ac:dyDescent="0.15">
      <c r="A32">
        <f>IFERROR(記録[[#This Row],[競技番号]],"")</f>
        <v>3</v>
      </c>
      <c r="B32">
        <f>IFERROR(記録[[#This Row],[選手番号]],"")</f>
        <v>119</v>
      </c>
      <c r="C32" t="str">
        <f>IFERROR(VLOOKUP(B32,選手番号!F:J,4,0),"")</f>
        <v>白石優里花</v>
      </c>
      <c r="D32" t="str">
        <f>IFERROR(VLOOKUP(B32,選手番号!F:K,6,0),"")</f>
        <v>ファイブテン</v>
      </c>
      <c r="E32" t="str">
        <f>IFERROR(VLOOKUP(B32,チーム番号!E:F,2,0),"")</f>
        <v/>
      </c>
      <c r="F32">
        <f>IFERROR(VLOOKUP(A32,プログラム!B:C,2,0),"")</f>
        <v>3</v>
      </c>
      <c r="G32" t="str">
        <f t="shared" si="0"/>
        <v>1190003</v>
      </c>
      <c r="H32">
        <f>IFERROR(記録[[#This Row],[組]],"")</f>
        <v>2</v>
      </c>
      <c r="I32">
        <f>IFERROR(記録[[#This Row],[水路]],"")</f>
        <v>3</v>
      </c>
      <c r="J32" t="str">
        <f>IFERROR(VLOOKUP(F32,プログラムデータ!A:P,14,0),"")</f>
        <v/>
      </c>
      <c r="K32" t="str">
        <f>IFERROR(VLOOKUP(F32,プログラムデータ!A:O,15,0),"")</f>
        <v>女子</v>
      </c>
      <c r="L32" t="str">
        <f>IFERROR(VLOOKUP(F32,プログラムデータ!A:M,13,0),"")</f>
        <v xml:space="preserve">  50m</v>
      </c>
      <c r="M32" t="str">
        <f>IFERROR(VLOOKUP(F32,プログラムデータ!A:J,10,0),"")</f>
        <v>自由形</v>
      </c>
      <c r="N32" t="str">
        <f>IFERROR(VLOOKUP(F32,プログラムデータ!A:P,16,0),"")</f>
        <v>タイム決勝</v>
      </c>
      <c r="O32" t="str">
        <f t="shared" si="1"/>
        <v xml:space="preserve"> 女子   50m 自由形 タイム決勝</v>
      </c>
    </row>
    <row r="33" spans="1:15" x14ac:dyDescent="0.15">
      <c r="A33">
        <f>IFERROR(記録[[#This Row],[競技番号]],"")</f>
        <v>3</v>
      </c>
      <c r="B33">
        <f>IFERROR(記録[[#This Row],[選手番号]],"")</f>
        <v>313</v>
      </c>
      <c r="C33" t="str">
        <f>IFERROR(VLOOKUP(B33,選手番号!F:J,4,0),"")</f>
        <v>石川　沙来</v>
      </c>
      <c r="D33" t="str">
        <f>IFERROR(VLOOKUP(B33,選手番号!F:K,6,0),"")</f>
        <v>ﾌｨｯﾀ川之江</v>
      </c>
      <c r="E33" t="str">
        <f>IFERROR(VLOOKUP(B33,チーム番号!E:F,2,0),"")</f>
        <v/>
      </c>
      <c r="F33">
        <f>IFERROR(VLOOKUP(A33,プログラム!B:C,2,0),"")</f>
        <v>3</v>
      </c>
      <c r="G33" t="str">
        <f t="shared" si="0"/>
        <v>3130003</v>
      </c>
      <c r="H33">
        <f>IFERROR(記録[[#This Row],[組]],"")</f>
        <v>2</v>
      </c>
      <c r="I33">
        <f>IFERROR(記録[[#This Row],[水路]],"")</f>
        <v>4</v>
      </c>
      <c r="J33" t="str">
        <f>IFERROR(VLOOKUP(F33,プログラムデータ!A:P,14,0),"")</f>
        <v/>
      </c>
      <c r="K33" t="str">
        <f>IFERROR(VLOOKUP(F33,プログラムデータ!A:O,15,0),"")</f>
        <v>女子</v>
      </c>
      <c r="L33" t="str">
        <f>IFERROR(VLOOKUP(F33,プログラムデータ!A:M,13,0),"")</f>
        <v xml:space="preserve">  50m</v>
      </c>
      <c r="M33" t="str">
        <f>IFERROR(VLOOKUP(F33,プログラムデータ!A:J,10,0),"")</f>
        <v>自由形</v>
      </c>
      <c r="N33" t="str">
        <f>IFERROR(VLOOKUP(F33,プログラムデータ!A:P,16,0),"")</f>
        <v>タイム決勝</v>
      </c>
      <c r="O33" t="str">
        <f t="shared" si="1"/>
        <v xml:space="preserve"> 女子   50m 自由形 タイム決勝</v>
      </c>
    </row>
    <row r="34" spans="1:15" x14ac:dyDescent="0.15">
      <c r="A34">
        <f>IFERROR(記録[[#This Row],[競技番号]],"")</f>
        <v>3</v>
      </c>
      <c r="B34">
        <f>IFERROR(記録[[#This Row],[選手番号]],"")</f>
        <v>307</v>
      </c>
      <c r="C34" t="str">
        <f>IFERROR(VLOOKUP(B34,選手番号!F:J,4,0),"")</f>
        <v>鶴田　梨心</v>
      </c>
      <c r="D34" t="str">
        <f>IFERROR(VLOOKUP(B34,選手番号!F:K,6,0),"")</f>
        <v>ﾌｨｯﾀｴﾐﾌﾙ松前</v>
      </c>
      <c r="E34" t="str">
        <f>IFERROR(VLOOKUP(B34,チーム番号!E:F,2,0),"")</f>
        <v/>
      </c>
      <c r="F34">
        <f>IFERROR(VLOOKUP(A34,プログラム!B:C,2,0),"")</f>
        <v>3</v>
      </c>
      <c r="G34" t="str">
        <f t="shared" si="0"/>
        <v>3070003</v>
      </c>
      <c r="H34">
        <f>IFERROR(記録[[#This Row],[組]],"")</f>
        <v>2</v>
      </c>
      <c r="I34">
        <f>IFERROR(記録[[#This Row],[水路]],"")</f>
        <v>5</v>
      </c>
      <c r="J34" t="str">
        <f>IFERROR(VLOOKUP(F34,プログラムデータ!A:P,14,0),"")</f>
        <v/>
      </c>
      <c r="K34" t="str">
        <f>IFERROR(VLOOKUP(F34,プログラムデータ!A:O,15,0),"")</f>
        <v>女子</v>
      </c>
      <c r="L34" t="str">
        <f>IFERROR(VLOOKUP(F34,プログラムデータ!A:M,13,0),"")</f>
        <v xml:space="preserve">  50m</v>
      </c>
      <c r="M34" t="str">
        <f>IFERROR(VLOOKUP(F34,プログラムデータ!A:J,10,0),"")</f>
        <v>自由形</v>
      </c>
      <c r="N34" t="str">
        <f>IFERROR(VLOOKUP(F34,プログラムデータ!A:P,16,0),"")</f>
        <v>タイム決勝</v>
      </c>
      <c r="O34" t="str">
        <f t="shared" si="1"/>
        <v xml:space="preserve"> 女子   50m 自由形 タイム決勝</v>
      </c>
    </row>
    <row r="35" spans="1:15" x14ac:dyDescent="0.15">
      <c r="A35">
        <f>IFERROR(記録[[#This Row],[競技番号]],"")</f>
        <v>3</v>
      </c>
      <c r="B35">
        <f>IFERROR(記録[[#This Row],[選手番号]],"")</f>
        <v>128</v>
      </c>
      <c r="C35" t="str">
        <f>IFERROR(VLOOKUP(B35,選手番号!F:J,4,0),"")</f>
        <v>大竹　緒和</v>
      </c>
      <c r="D35" t="str">
        <f>IFERROR(VLOOKUP(B35,選手番号!F:K,6,0),"")</f>
        <v>八幡浜ＳＣ</v>
      </c>
      <c r="E35" t="str">
        <f>IFERROR(VLOOKUP(B35,チーム番号!E:F,2,0),"")</f>
        <v/>
      </c>
      <c r="F35">
        <f>IFERROR(VLOOKUP(A35,プログラム!B:C,2,0),"")</f>
        <v>3</v>
      </c>
      <c r="G35" t="str">
        <f t="shared" si="0"/>
        <v>1280003</v>
      </c>
      <c r="H35">
        <f>IFERROR(記録[[#This Row],[組]],"")</f>
        <v>2</v>
      </c>
      <c r="I35">
        <f>IFERROR(記録[[#This Row],[水路]],"")</f>
        <v>6</v>
      </c>
      <c r="J35" t="str">
        <f>IFERROR(VLOOKUP(F35,プログラムデータ!A:P,14,0),"")</f>
        <v/>
      </c>
      <c r="K35" t="str">
        <f>IFERROR(VLOOKUP(F35,プログラムデータ!A:O,15,0),"")</f>
        <v>女子</v>
      </c>
      <c r="L35" t="str">
        <f>IFERROR(VLOOKUP(F35,プログラムデータ!A:M,13,0),"")</f>
        <v xml:space="preserve">  50m</v>
      </c>
      <c r="M35" t="str">
        <f>IFERROR(VLOOKUP(F35,プログラムデータ!A:J,10,0),"")</f>
        <v>自由形</v>
      </c>
      <c r="N35" t="str">
        <f>IFERROR(VLOOKUP(F35,プログラムデータ!A:P,16,0),"")</f>
        <v>タイム決勝</v>
      </c>
      <c r="O35" t="str">
        <f t="shared" si="1"/>
        <v xml:space="preserve"> 女子   50m 自由形 タイム決勝</v>
      </c>
    </row>
    <row r="36" spans="1:15" x14ac:dyDescent="0.15">
      <c r="A36">
        <f>IFERROR(記録[[#This Row],[競技番号]],"")</f>
        <v>3</v>
      </c>
      <c r="B36">
        <f>IFERROR(記録[[#This Row],[選手番号]],"")</f>
        <v>221</v>
      </c>
      <c r="C36" t="str">
        <f>IFERROR(VLOOKUP(B36,選手番号!F:J,4,0),"")</f>
        <v>渡部　美仁</v>
      </c>
      <c r="D36" t="str">
        <f>IFERROR(VLOOKUP(B36,選手番号!F:K,6,0),"")</f>
        <v>フィッタ重信</v>
      </c>
      <c r="E36" t="str">
        <f>IFERROR(VLOOKUP(B36,チーム番号!E:F,2,0),"")</f>
        <v/>
      </c>
      <c r="F36">
        <f>IFERROR(VLOOKUP(A36,プログラム!B:C,2,0),"")</f>
        <v>3</v>
      </c>
      <c r="G36" t="str">
        <f t="shared" si="0"/>
        <v>2210003</v>
      </c>
      <c r="H36">
        <f>IFERROR(記録[[#This Row],[組]],"")</f>
        <v>2</v>
      </c>
      <c r="I36">
        <f>IFERROR(記録[[#This Row],[水路]],"")</f>
        <v>7</v>
      </c>
      <c r="J36" t="str">
        <f>IFERROR(VLOOKUP(F36,プログラムデータ!A:P,14,0),"")</f>
        <v/>
      </c>
      <c r="K36" t="str">
        <f>IFERROR(VLOOKUP(F36,プログラムデータ!A:O,15,0),"")</f>
        <v>女子</v>
      </c>
      <c r="L36" t="str">
        <f>IFERROR(VLOOKUP(F36,プログラムデータ!A:M,13,0),"")</f>
        <v xml:space="preserve">  50m</v>
      </c>
      <c r="M36" t="str">
        <f>IFERROR(VLOOKUP(F36,プログラムデータ!A:J,10,0),"")</f>
        <v>自由形</v>
      </c>
      <c r="N36" t="str">
        <f>IFERROR(VLOOKUP(F36,プログラムデータ!A:P,16,0),"")</f>
        <v>タイム決勝</v>
      </c>
      <c r="O36" t="str">
        <f t="shared" si="1"/>
        <v xml:space="preserve"> 女子   50m 自由形 タイム決勝</v>
      </c>
    </row>
    <row r="37" spans="1:15" x14ac:dyDescent="0.15">
      <c r="A37">
        <f>IFERROR(記録[[#This Row],[競技番号]],"")</f>
        <v>3</v>
      </c>
      <c r="B37">
        <f>IFERROR(記録[[#This Row],[選手番号]],"")</f>
        <v>303</v>
      </c>
      <c r="C37" t="str">
        <f>IFERROR(VLOOKUP(B37,選手番号!F:J,4,0),"")</f>
        <v>松浦　有里</v>
      </c>
      <c r="D37" t="str">
        <f>IFERROR(VLOOKUP(B37,選手番号!F:K,6,0),"")</f>
        <v>ﾌｨｯﾀｴﾐﾌﾙ松前</v>
      </c>
      <c r="E37" t="str">
        <f>IFERROR(VLOOKUP(B37,チーム番号!E:F,2,0),"")</f>
        <v/>
      </c>
      <c r="F37">
        <f>IFERROR(VLOOKUP(A37,プログラム!B:C,2,0),"")</f>
        <v>3</v>
      </c>
      <c r="G37" t="str">
        <f t="shared" si="0"/>
        <v>3030003</v>
      </c>
      <c r="H37">
        <f>IFERROR(記録[[#This Row],[組]],"")</f>
        <v>3</v>
      </c>
      <c r="I37">
        <f>IFERROR(記録[[#This Row],[水路]],"")</f>
        <v>1</v>
      </c>
      <c r="J37" t="str">
        <f>IFERROR(VLOOKUP(F37,プログラムデータ!A:P,14,0),"")</f>
        <v/>
      </c>
      <c r="K37" t="str">
        <f>IFERROR(VLOOKUP(F37,プログラムデータ!A:O,15,0),"")</f>
        <v>女子</v>
      </c>
      <c r="L37" t="str">
        <f>IFERROR(VLOOKUP(F37,プログラムデータ!A:M,13,0),"")</f>
        <v xml:space="preserve">  50m</v>
      </c>
      <c r="M37" t="str">
        <f>IFERROR(VLOOKUP(F37,プログラムデータ!A:J,10,0),"")</f>
        <v>自由形</v>
      </c>
      <c r="N37" t="str">
        <f>IFERROR(VLOOKUP(F37,プログラムデータ!A:P,16,0),"")</f>
        <v>タイム決勝</v>
      </c>
      <c r="O37" t="str">
        <f t="shared" si="1"/>
        <v xml:space="preserve"> 女子   50m 自由形 タイム決勝</v>
      </c>
    </row>
    <row r="38" spans="1:15" x14ac:dyDescent="0.15">
      <c r="A38">
        <f>IFERROR(記録[[#This Row],[競技番号]],"")</f>
        <v>3</v>
      </c>
      <c r="B38">
        <f>IFERROR(記録[[#This Row],[選手番号]],"")</f>
        <v>67</v>
      </c>
      <c r="C38" t="str">
        <f>IFERROR(VLOOKUP(B38,選手番号!F:J,4,0),"")</f>
        <v>曽根芹李空</v>
      </c>
      <c r="D38" t="str">
        <f>IFERROR(VLOOKUP(B38,選手番号!F:K,6,0),"")</f>
        <v>ｴﾘｴｰﾙSRT</v>
      </c>
      <c r="E38" t="str">
        <f>IFERROR(VLOOKUP(B38,チーム番号!E:F,2,0),"")</f>
        <v/>
      </c>
      <c r="F38">
        <f>IFERROR(VLOOKUP(A38,プログラム!B:C,2,0),"")</f>
        <v>3</v>
      </c>
      <c r="G38" t="str">
        <f t="shared" si="0"/>
        <v>670003</v>
      </c>
      <c r="H38">
        <f>IFERROR(記録[[#This Row],[組]],"")</f>
        <v>3</v>
      </c>
      <c r="I38">
        <f>IFERROR(記録[[#This Row],[水路]],"")</f>
        <v>2</v>
      </c>
      <c r="J38" t="str">
        <f>IFERROR(VLOOKUP(F38,プログラムデータ!A:P,14,0),"")</f>
        <v/>
      </c>
      <c r="K38" t="str">
        <f>IFERROR(VLOOKUP(F38,プログラムデータ!A:O,15,0),"")</f>
        <v>女子</v>
      </c>
      <c r="L38" t="str">
        <f>IFERROR(VLOOKUP(F38,プログラムデータ!A:M,13,0),"")</f>
        <v xml:space="preserve">  50m</v>
      </c>
      <c r="M38" t="str">
        <f>IFERROR(VLOOKUP(F38,プログラムデータ!A:J,10,0),"")</f>
        <v>自由形</v>
      </c>
      <c r="N38" t="str">
        <f>IFERROR(VLOOKUP(F38,プログラムデータ!A:P,16,0),"")</f>
        <v>タイム決勝</v>
      </c>
      <c r="O38" t="str">
        <f t="shared" si="1"/>
        <v xml:space="preserve"> 女子   50m 自由形 タイム決勝</v>
      </c>
    </row>
    <row r="39" spans="1:15" x14ac:dyDescent="0.15">
      <c r="A39">
        <f>IFERROR(記録[[#This Row],[競技番号]],"")</f>
        <v>3</v>
      </c>
      <c r="B39">
        <f>IFERROR(記録[[#This Row],[選手番号]],"")</f>
        <v>115</v>
      </c>
      <c r="C39" t="str">
        <f>IFERROR(VLOOKUP(B39,選手番号!F:J,4,0),"")</f>
        <v>大塚　望珠</v>
      </c>
      <c r="D39" t="str">
        <f>IFERROR(VLOOKUP(B39,選手番号!F:K,6,0),"")</f>
        <v>ファイブテン</v>
      </c>
      <c r="E39" t="str">
        <f>IFERROR(VLOOKUP(B39,チーム番号!E:F,2,0),"")</f>
        <v/>
      </c>
      <c r="F39">
        <f>IFERROR(VLOOKUP(A39,プログラム!B:C,2,0),"")</f>
        <v>3</v>
      </c>
      <c r="G39" t="str">
        <f t="shared" si="0"/>
        <v>1150003</v>
      </c>
      <c r="H39">
        <f>IFERROR(記録[[#This Row],[組]],"")</f>
        <v>3</v>
      </c>
      <c r="I39">
        <f>IFERROR(記録[[#This Row],[水路]],"")</f>
        <v>3</v>
      </c>
      <c r="J39" t="str">
        <f>IFERROR(VLOOKUP(F39,プログラムデータ!A:P,14,0),"")</f>
        <v/>
      </c>
      <c r="K39" t="str">
        <f>IFERROR(VLOOKUP(F39,プログラムデータ!A:O,15,0),"")</f>
        <v>女子</v>
      </c>
      <c r="L39" t="str">
        <f>IFERROR(VLOOKUP(F39,プログラムデータ!A:M,13,0),"")</f>
        <v xml:space="preserve">  50m</v>
      </c>
      <c r="M39" t="str">
        <f>IFERROR(VLOOKUP(F39,プログラムデータ!A:J,10,0),"")</f>
        <v>自由形</v>
      </c>
      <c r="N39" t="str">
        <f>IFERROR(VLOOKUP(F39,プログラムデータ!A:P,16,0),"")</f>
        <v>タイム決勝</v>
      </c>
      <c r="O39" t="str">
        <f t="shared" si="1"/>
        <v xml:space="preserve"> 女子   50m 自由形 タイム決勝</v>
      </c>
    </row>
    <row r="40" spans="1:15" x14ac:dyDescent="0.15">
      <c r="A40">
        <f>IFERROR(記録[[#This Row],[競技番号]],"")</f>
        <v>3</v>
      </c>
      <c r="B40">
        <f>IFERROR(記録[[#This Row],[選手番号]],"")</f>
        <v>151</v>
      </c>
      <c r="C40" t="str">
        <f>IFERROR(VLOOKUP(B40,選手番号!F:J,4,0),"")</f>
        <v>越智　美来</v>
      </c>
      <c r="D40" t="str">
        <f>IFERROR(VLOOKUP(B40,選手番号!F:K,6,0),"")</f>
        <v>ＭＧ双葉</v>
      </c>
      <c r="E40" t="str">
        <f>IFERROR(VLOOKUP(B40,チーム番号!E:F,2,0),"")</f>
        <v/>
      </c>
      <c r="F40">
        <f>IFERROR(VLOOKUP(A40,プログラム!B:C,2,0),"")</f>
        <v>3</v>
      </c>
      <c r="G40" t="str">
        <f t="shared" si="0"/>
        <v>1510003</v>
      </c>
      <c r="H40">
        <f>IFERROR(記録[[#This Row],[組]],"")</f>
        <v>3</v>
      </c>
      <c r="I40">
        <f>IFERROR(記録[[#This Row],[水路]],"")</f>
        <v>4</v>
      </c>
      <c r="J40" t="str">
        <f>IFERROR(VLOOKUP(F40,プログラムデータ!A:P,14,0),"")</f>
        <v/>
      </c>
      <c r="K40" t="str">
        <f>IFERROR(VLOOKUP(F40,プログラムデータ!A:O,15,0),"")</f>
        <v>女子</v>
      </c>
      <c r="L40" t="str">
        <f>IFERROR(VLOOKUP(F40,プログラムデータ!A:M,13,0),"")</f>
        <v xml:space="preserve">  50m</v>
      </c>
      <c r="M40" t="str">
        <f>IFERROR(VLOOKUP(F40,プログラムデータ!A:J,10,0),"")</f>
        <v>自由形</v>
      </c>
      <c r="N40" t="str">
        <f>IFERROR(VLOOKUP(F40,プログラムデータ!A:P,16,0),"")</f>
        <v>タイム決勝</v>
      </c>
      <c r="O40" t="str">
        <f t="shared" si="1"/>
        <v xml:space="preserve"> 女子   50m 自由形 タイム決勝</v>
      </c>
    </row>
    <row r="41" spans="1:15" x14ac:dyDescent="0.15">
      <c r="A41">
        <f>IFERROR(記録[[#This Row],[競技番号]],"")</f>
        <v>3</v>
      </c>
      <c r="B41">
        <f>IFERROR(記録[[#This Row],[選手番号]],"")</f>
        <v>304</v>
      </c>
      <c r="C41" t="str">
        <f>IFERROR(VLOOKUP(B41,選手番号!F:J,4,0),"")</f>
        <v>古川　夏妃</v>
      </c>
      <c r="D41" t="str">
        <f>IFERROR(VLOOKUP(B41,選手番号!F:K,6,0),"")</f>
        <v>ﾌｨｯﾀｴﾐﾌﾙ松前</v>
      </c>
      <c r="E41" t="str">
        <f>IFERROR(VLOOKUP(B41,チーム番号!E:F,2,0),"")</f>
        <v/>
      </c>
      <c r="F41">
        <f>IFERROR(VLOOKUP(A41,プログラム!B:C,2,0),"")</f>
        <v>3</v>
      </c>
      <c r="G41" t="str">
        <f t="shared" si="0"/>
        <v>3040003</v>
      </c>
      <c r="H41">
        <f>IFERROR(記録[[#This Row],[組]],"")</f>
        <v>3</v>
      </c>
      <c r="I41">
        <f>IFERROR(記録[[#This Row],[水路]],"")</f>
        <v>5</v>
      </c>
      <c r="J41" t="str">
        <f>IFERROR(VLOOKUP(F41,プログラムデータ!A:P,14,0),"")</f>
        <v/>
      </c>
      <c r="K41" t="str">
        <f>IFERROR(VLOOKUP(F41,プログラムデータ!A:O,15,0),"")</f>
        <v>女子</v>
      </c>
      <c r="L41" t="str">
        <f>IFERROR(VLOOKUP(F41,プログラムデータ!A:M,13,0),"")</f>
        <v xml:space="preserve">  50m</v>
      </c>
      <c r="M41" t="str">
        <f>IFERROR(VLOOKUP(F41,プログラムデータ!A:J,10,0),"")</f>
        <v>自由形</v>
      </c>
      <c r="N41" t="str">
        <f>IFERROR(VLOOKUP(F41,プログラムデータ!A:P,16,0),"")</f>
        <v>タイム決勝</v>
      </c>
      <c r="O41" t="str">
        <f t="shared" si="1"/>
        <v xml:space="preserve"> 女子   50m 自由形 タイム決勝</v>
      </c>
    </row>
    <row r="42" spans="1:15" x14ac:dyDescent="0.15">
      <c r="A42">
        <f>IFERROR(記録[[#This Row],[競技番号]],"")</f>
        <v>3</v>
      </c>
      <c r="B42">
        <f>IFERROR(記録[[#This Row],[選手番号]],"")</f>
        <v>152</v>
      </c>
      <c r="C42" t="str">
        <f>IFERROR(VLOOKUP(B42,選手番号!F:J,4,0),"")</f>
        <v>山田　帆夏</v>
      </c>
      <c r="D42" t="str">
        <f>IFERROR(VLOOKUP(B42,選手番号!F:K,6,0),"")</f>
        <v>ＭＧ双葉</v>
      </c>
      <c r="E42" t="str">
        <f>IFERROR(VLOOKUP(B42,チーム番号!E:F,2,0),"")</f>
        <v/>
      </c>
      <c r="F42">
        <f>IFERROR(VLOOKUP(A42,プログラム!B:C,2,0),"")</f>
        <v>3</v>
      </c>
      <c r="G42" t="str">
        <f t="shared" si="0"/>
        <v>1520003</v>
      </c>
      <c r="H42">
        <f>IFERROR(記録[[#This Row],[組]],"")</f>
        <v>3</v>
      </c>
      <c r="I42">
        <f>IFERROR(記録[[#This Row],[水路]],"")</f>
        <v>6</v>
      </c>
      <c r="J42" t="str">
        <f>IFERROR(VLOOKUP(F42,プログラムデータ!A:P,14,0),"")</f>
        <v/>
      </c>
      <c r="K42" t="str">
        <f>IFERROR(VLOOKUP(F42,プログラムデータ!A:O,15,0),"")</f>
        <v>女子</v>
      </c>
      <c r="L42" t="str">
        <f>IFERROR(VLOOKUP(F42,プログラムデータ!A:M,13,0),"")</f>
        <v xml:space="preserve">  50m</v>
      </c>
      <c r="M42" t="str">
        <f>IFERROR(VLOOKUP(F42,プログラムデータ!A:J,10,0),"")</f>
        <v>自由形</v>
      </c>
      <c r="N42" t="str">
        <f>IFERROR(VLOOKUP(F42,プログラムデータ!A:P,16,0),"")</f>
        <v>タイム決勝</v>
      </c>
      <c r="O42" t="str">
        <f t="shared" si="1"/>
        <v xml:space="preserve"> 女子   50m 自由形 タイム決勝</v>
      </c>
    </row>
    <row r="43" spans="1:15" x14ac:dyDescent="0.15">
      <c r="A43">
        <f>IFERROR(記録[[#This Row],[競技番号]],"")</f>
        <v>3</v>
      </c>
      <c r="B43">
        <f>IFERROR(記録[[#This Row],[選手番号]],"")</f>
        <v>239</v>
      </c>
      <c r="C43" t="str">
        <f>IFERROR(VLOOKUP(B43,選手番号!F:J,4,0),"")</f>
        <v>中田　楓歌</v>
      </c>
      <c r="D43" t="str">
        <f>IFERROR(VLOOKUP(B43,選手番号!F:K,6,0),"")</f>
        <v>リー保内</v>
      </c>
      <c r="E43" t="str">
        <f>IFERROR(VLOOKUP(B43,チーム番号!E:F,2,0),"")</f>
        <v/>
      </c>
      <c r="F43">
        <f>IFERROR(VLOOKUP(A43,プログラム!B:C,2,0),"")</f>
        <v>3</v>
      </c>
      <c r="G43" t="str">
        <f t="shared" si="0"/>
        <v>2390003</v>
      </c>
      <c r="H43">
        <f>IFERROR(記録[[#This Row],[組]],"")</f>
        <v>3</v>
      </c>
      <c r="I43">
        <f>IFERROR(記録[[#This Row],[水路]],"")</f>
        <v>7</v>
      </c>
      <c r="J43" t="str">
        <f>IFERROR(VLOOKUP(F43,プログラムデータ!A:P,14,0),"")</f>
        <v/>
      </c>
      <c r="K43" t="str">
        <f>IFERROR(VLOOKUP(F43,プログラムデータ!A:O,15,0),"")</f>
        <v>女子</v>
      </c>
      <c r="L43" t="str">
        <f>IFERROR(VLOOKUP(F43,プログラムデータ!A:M,13,0),"")</f>
        <v xml:space="preserve">  50m</v>
      </c>
      <c r="M43" t="str">
        <f>IFERROR(VLOOKUP(F43,プログラムデータ!A:J,10,0),"")</f>
        <v>自由形</v>
      </c>
      <c r="N43" t="str">
        <f>IFERROR(VLOOKUP(F43,プログラムデータ!A:P,16,0),"")</f>
        <v>タイム決勝</v>
      </c>
      <c r="O43" t="str">
        <f t="shared" si="1"/>
        <v xml:space="preserve"> 女子   50m 自由形 タイム決勝</v>
      </c>
    </row>
    <row r="44" spans="1:15" x14ac:dyDescent="0.15">
      <c r="A44">
        <f>IFERROR(記録[[#This Row],[競技番号]],"")</f>
        <v>3</v>
      </c>
      <c r="B44">
        <f>IFERROR(記録[[#This Row],[選手番号]],"")</f>
        <v>362</v>
      </c>
      <c r="C44" t="str">
        <f>IFERROR(VLOOKUP(B44,選手番号!F:J,4,0),"")</f>
        <v>斎藤　　詩</v>
      </c>
      <c r="D44" t="str">
        <f>IFERROR(VLOOKUP(B44,選手番号!F:K,6,0),"")</f>
        <v>AQUA</v>
      </c>
      <c r="E44" t="str">
        <f>IFERROR(VLOOKUP(B44,チーム番号!E:F,2,0),"")</f>
        <v/>
      </c>
      <c r="F44">
        <f>IFERROR(VLOOKUP(A44,プログラム!B:C,2,0),"")</f>
        <v>3</v>
      </c>
      <c r="G44" t="str">
        <f t="shared" si="0"/>
        <v>3620003</v>
      </c>
      <c r="H44">
        <f>IFERROR(記録[[#This Row],[組]],"")</f>
        <v>4</v>
      </c>
      <c r="I44">
        <f>IFERROR(記録[[#This Row],[水路]],"")</f>
        <v>1</v>
      </c>
      <c r="J44" t="str">
        <f>IFERROR(VLOOKUP(F44,プログラムデータ!A:P,14,0),"")</f>
        <v/>
      </c>
      <c r="K44" t="str">
        <f>IFERROR(VLOOKUP(F44,プログラムデータ!A:O,15,0),"")</f>
        <v>女子</v>
      </c>
      <c r="L44" t="str">
        <f>IFERROR(VLOOKUP(F44,プログラムデータ!A:M,13,0),"")</f>
        <v xml:space="preserve">  50m</v>
      </c>
      <c r="M44" t="str">
        <f>IFERROR(VLOOKUP(F44,プログラムデータ!A:J,10,0),"")</f>
        <v>自由形</v>
      </c>
      <c r="N44" t="str">
        <f>IFERROR(VLOOKUP(F44,プログラムデータ!A:P,16,0),"")</f>
        <v>タイム決勝</v>
      </c>
      <c r="O44" t="str">
        <f t="shared" si="1"/>
        <v xml:space="preserve"> 女子   50m 自由形 タイム決勝</v>
      </c>
    </row>
    <row r="45" spans="1:15" x14ac:dyDescent="0.15">
      <c r="A45">
        <f>IFERROR(記録[[#This Row],[競技番号]],"")</f>
        <v>3</v>
      </c>
      <c r="B45">
        <f>IFERROR(記録[[#This Row],[選手番号]],"")</f>
        <v>48</v>
      </c>
      <c r="C45" t="str">
        <f>IFERROR(VLOOKUP(B45,選手番号!F:J,4,0),"")</f>
        <v>荒本　莉音</v>
      </c>
      <c r="D45" t="str">
        <f>IFERROR(VLOOKUP(B45,選手番号!F:K,6,0),"")</f>
        <v>南海ＤＣ</v>
      </c>
      <c r="E45" t="str">
        <f>IFERROR(VLOOKUP(B45,チーム番号!E:F,2,0),"")</f>
        <v/>
      </c>
      <c r="F45">
        <f>IFERROR(VLOOKUP(A45,プログラム!B:C,2,0),"")</f>
        <v>3</v>
      </c>
      <c r="G45" t="str">
        <f t="shared" si="0"/>
        <v>480003</v>
      </c>
      <c r="H45">
        <f>IFERROR(記録[[#This Row],[組]],"")</f>
        <v>4</v>
      </c>
      <c r="I45">
        <f>IFERROR(記録[[#This Row],[水路]],"")</f>
        <v>2</v>
      </c>
      <c r="J45" t="str">
        <f>IFERROR(VLOOKUP(F45,プログラムデータ!A:P,14,0),"")</f>
        <v/>
      </c>
      <c r="K45" t="str">
        <f>IFERROR(VLOOKUP(F45,プログラムデータ!A:O,15,0),"")</f>
        <v>女子</v>
      </c>
      <c r="L45" t="str">
        <f>IFERROR(VLOOKUP(F45,プログラムデータ!A:M,13,0),"")</f>
        <v xml:space="preserve">  50m</v>
      </c>
      <c r="M45" t="str">
        <f>IFERROR(VLOOKUP(F45,プログラムデータ!A:J,10,0),"")</f>
        <v>自由形</v>
      </c>
      <c r="N45" t="str">
        <f>IFERROR(VLOOKUP(F45,プログラムデータ!A:P,16,0),"")</f>
        <v>タイム決勝</v>
      </c>
      <c r="O45" t="str">
        <f t="shared" si="1"/>
        <v xml:space="preserve"> 女子   50m 自由形 タイム決勝</v>
      </c>
    </row>
    <row r="46" spans="1:15" x14ac:dyDescent="0.15">
      <c r="A46">
        <f>IFERROR(記録[[#This Row],[競技番号]],"")</f>
        <v>3</v>
      </c>
      <c r="B46">
        <f>IFERROR(記録[[#This Row],[選手番号]],"")</f>
        <v>267</v>
      </c>
      <c r="C46" t="str">
        <f>IFERROR(VLOOKUP(B46,選手番号!F:J,4,0),"")</f>
        <v>平井　結月</v>
      </c>
      <c r="D46" t="str">
        <f>IFERROR(VLOOKUP(B46,選手番号!F:K,6,0),"")</f>
        <v>Ryuow</v>
      </c>
      <c r="E46" t="str">
        <f>IFERROR(VLOOKUP(B46,チーム番号!E:F,2,0),"")</f>
        <v/>
      </c>
      <c r="F46">
        <f>IFERROR(VLOOKUP(A46,プログラム!B:C,2,0),"")</f>
        <v>3</v>
      </c>
      <c r="G46" t="str">
        <f t="shared" si="0"/>
        <v>2670003</v>
      </c>
      <c r="H46">
        <f>IFERROR(記録[[#This Row],[組]],"")</f>
        <v>4</v>
      </c>
      <c r="I46">
        <f>IFERROR(記録[[#This Row],[水路]],"")</f>
        <v>3</v>
      </c>
      <c r="J46" t="str">
        <f>IFERROR(VLOOKUP(F46,プログラムデータ!A:P,14,0),"")</f>
        <v/>
      </c>
      <c r="K46" t="str">
        <f>IFERROR(VLOOKUP(F46,プログラムデータ!A:O,15,0),"")</f>
        <v>女子</v>
      </c>
      <c r="L46" t="str">
        <f>IFERROR(VLOOKUP(F46,プログラムデータ!A:M,13,0),"")</f>
        <v xml:space="preserve">  50m</v>
      </c>
      <c r="M46" t="str">
        <f>IFERROR(VLOOKUP(F46,プログラムデータ!A:J,10,0),"")</f>
        <v>自由形</v>
      </c>
      <c r="N46" t="str">
        <f>IFERROR(VLOOKUP(F46,プログラムデータ!A:P,16,0),"")</f>
        <v>タイム決勝</v>
      </c>
      <c r="O46" t="str">
        <f t="shared" si="1"/>
        <v xml:space="preserve"> 女子   50m 自由形 タイム決勝</v>
      </c>
    </row>
    <row r="47" spans="1:15" x14ac:dyDescent="0.15">
      <c r="A47">
        <f>IFERROR(記録[[#This Row],[競技番号]],"")</f>
        <v>3</v>
      </c>
      <c r="B47">
        <f>IFERROR(記録[[#This Row],[選手番号]],"")</f>
        <v>191</v>
      </c>
      <c r="C47" t="str">
        <f>IFERROR(VLOOKUP(B47,選手番号!F:J,4,0),"")</f>
        <v>渡部　花音</v>
      </c>
      <c r="D47" t="str">
        <f>IFERROR(VLOOKUP(B47,選手番号!F:K,6,0),"")</f>
        <v>フィッタ松山</v>
      </c>
      <c r="E47" t="str">
        <f>IFERROR(VLOOKUP(B47,チーム番号!E:F,2,0),"")</f>
        <v/>
      </c>
      <c r="F47">
        <f>IFERROR(VLOOKUP(A47,プログラム!B:C,2,0),"")</f>
        <v>3</v>
      </c>
      <c r="G47" t="str">
        <f t="shared" si="0"/>
        <v>1910003</v>
      </c>
      <c r="H47">
        <f>IFERROR(記録[[#This Row],[組]],"")</f>
        <v>4</v>
      </c>
      <c r="I47">
        <f>IFERROR(記録[[#This Row],[水路]],"")</f>
        <v>4</v>
      </c>
      <c r="J47" t="str">
        <f>IFERROR(VLOOKUP(F47,プログラムデータ!A:P,14,0),"")</f>
        <v/>
      </c>
      <c r="K47" t="str">
        <f>IFERROR(VLOOKUP(F47,プログラムデータ!A:O,15,0),"")</f>
        <v>女子</v>
      </c>
      <c r="L47" t="str">
        <f>IFERROR(VLOOKUP(F47,プログラムデータ!A:M,13,0),"")</f>
        <v xml:space="preserve">  50m</v>
      </c>
      <c r="M47" t="str">
        <f>IFERROR(VLOOKUP(F47,プログラムデータ!A:J,10,0),"")</f>
        <v>自由形</v>
      </c>
      <c r="N47" t="str">
        <f>IFERROR(VLOOKUP(F47,プログラムデータ!A:P,16,0),"")</f>
        <v>タイム決勝</v>
      </c>
      <c r="O47" t="str">
        <f t="shared" si="1"/>
        <v xml:space="preserve"> 女子   50m 自由形 タイム決勝</v>
      </c>
    </row>
    <row r="48" spans="1:15" x14ac:dyDescent="0.15">
      <c r="A48">
        <f>IFERROR(記録[[#This Row],[競技番号]],"")</f>
        <v>3</v>
      </c>
      <c r="B48">
        <f>IFERROR(記録[[#This Row],[選手番号]],"")</f>
        <v>66</v>
      </c>
      <c r="C48" t="str">
        <f>IFERROR(VLOOKUP(B48,選手番号!F:J,4,0),"")</f>
        <v>坂下　梨紗</v>
      </c>
      <c r="D48" t="str">
        <f>IFERROR(VLOOKUP(B48,選手番号!F:K,6,0),"")</f>
        <v>ｴﾘｴｰﾙSRT</v>
      </c>
      <c r="E48" t="str">
        <f>IFERROR(VLOOKUP(B48,チーム番号!E:F,2,0),"")</f>
        <v/>
      </c>
      <c r="F48">
        <f>IFERROR(VLOOKUP(A48,プログラム!B:C,2,0),"")</f>
        <v>3</v>
      </c>
      <c r="G48" t="str">
        <f t="shared" si="0"/>
        <v>660003</v>
      </c>
      <c r="H48">
        <f>IFERROR(記録[[#This Row],[組]],"")</f>
        <v>4</v>
      </c>
      <c r="I48">
        <f>IFERROR(記録[[#This Row],[水路]],"")</f>
        <v>5</v>
      </c>
      <c r="J48" t="str">
        <f>IFERROR(VLOOKUP(F48,プログラムデータ!A:P,14,0),"")</f>
        <v/>
      </c>
      <c r="K48" t="str">
        <f>IFERROR(VLOOKUP(F48,プログラムデータ!A:O,15,0),"")</f>
        <v>女子</v>
      </c>
      <c r="L48" t="str">
        <f>IFERROR(VLOOKUP(F48,プログラムデータ!A:M,13,0),"")</f>
        <v xml:space="preserve">  50m</v>
      </c>
      <c r="M48" t="str">
        <f>IFERROR(VLOOKUP(F48,プログラムデータ!A:J,10,0),"")</f>
        <v>自由形</v>
      </c>
      <c r="N48" t="str">
        <f>IFERROR(VLOOKUP(F48,プログラムデータ!A:P,16,0),"")</f>
        <v>タイム決勝</v>
      </c>
      <c r="O48" t="str">
        <f t="shared" si="1"/>
        <v xml:space="preserve"> 女子   50m 自由形 タイム決勝</v>
      </c>
    </row>
    <row r="49" spans="1:15" x14ac:dyDescent="0.15">
      <c r="A49">
        <f>IFERROR(記録[[#This Row],[競技番号]],"")</f>
        <v>3</v>
      </c>
      <c r="B49">
        <f>IFERROR(記録[[#This Row],[選手番号]],"")</f>
        <v>46</v>
      </c>
      <c r="C49" t="str">
        <f>IFERROR(VLOOKUP(B49,選手番号!F:J,4,0),"")</f>
        <v>橋本すみれ</v>
      </c>
      <c r="D49" t="str">
        <f>IFERROR(VLOOKUP(B49,選手番号!F:K,6,0),"")</f>
        <v>南海ＤＣ</v>
      </c>
      <c r="E49" t="str">
        <f>IFERROR(VLOOKUP(B49,チーム番号!E:F,2,0),"")</f>
        <v/>
      </c>
      <c r="F49">
        <f>IFERROR(VLOOKUP(A49,プログラム!B:C,2,0),"")</f>
        <v>3</v>
      </c>
      <c r="G49" t="str">
        <f t="shared" si="0"/>
        <v>460003</v>
      </c>
      <c r="H49">
        <f>IFERROR(記録[[#This Row],[組]],"")</f>
        <v>4</v>
      </c>
      <c r="I49">
        <f>IFERROR(記録[[#This Row],[水路]],"")</f>
        <v>6</v>
      </c>
      <c r="J49" t="str">
        <f>IFERROR(VLOOKUP(F49,プログラムデータ!A:P,14,0),"")</f>
        <v/>
      </c>
      <c r="K49" t="str">
        <f>IFERROR(VLOOKUP(F49,プログラムデータ!A:O,15,0),"")</f>
        <v>女子</v>
      </c>
      <c r="L49" t="str">
        <f>IFERROR(VLOOKUP(F49,プログラムデータ!A:M,13,0),"")</f>
        <v xml:space="preserve">  50m</v>
      </c>
      <c r="M49" t="str">
        <f>IFERROR(VLOOKUP(F49,プログラムデータ!A:J,10,0),"")</f>
        <v>自由形</v>
      </c>
      <c r="N49" t="str">
        <f>IFERROR(VLOOKUP(F49,プログラムデータ!A:P,16,0),"")</f>
        <v>タイム決勝</v>
      </c>
      <c r="O49" t="str">
        <f t="shared" si="1"/>
        <v xml:space="preserve"> 女子   50m 自由形 タイム決勝</v>
      </c>
    </row>
    <row r="50" spans="1:15" x14ac:dyDescent="0.15">
      <c r="A50">
        <f>IFERROR(記録[[#This Row],[競技番号]],"")</f>
        <v>3</v>
      </c>
      <c r="B50">
        <f>IFERROR(記録[[#This Row],[選手番号]],"")</f>
        <v>74</v>
      </c>
      <c r="C50" t="str">
        <f>IFERROR(VLOOKUP(B50,選手番号!F:J,4,0),"")</f>
        <v>山内　美音</v>
      </c>
      <c r="D50" t="str">
        <f>IFERROR(VLOOKUP(B50,選手番号!F:K,6,0),"")</f>
        <v>西条ＳＣ</v>
      </c>
      <c r="E50" t="str">
        <f>IFERROR(VLOOKUP(B50,チーム番号!E:F,2,0),"")</f>
        <v/>
      </c>
      <c r="F50">
        <f>IFERROR(VLOOKUP(A50,プログラム!B:C,2,0),"")</f>
        <v>3</v>
      </c>
      <c r="G50" t="str">
        <f t="shared" si="0"/>
        <v>740003</v>
      </c>
      <c r="H50">
        <f>IFERROR(記録[[#This Row],[組]],"")</f>
        <v>4</v>
      </c>
      <c r="I50">
        <f>IFERROR(記録[[#This Row],[水路]],"")</f>
        <v>7</v>
      </c>
      <c r="J50" t="str">
        <f>IFERROR(VLOOKUP(F50,プログラムデータ!A:P,14,0),"")</f>
        <v/>
      </c>
      <c r="K50" t="str">
        <f>IFERROR(VLOOKUP(F50,プログラムデータ!A:O,15,0),"")</f>
        <v>女子</v>
      </c>
      <c r="L50" t="str">
        <f>IFERROR(VLOOKUP(F50,プログラムデータ!A:M,13,0),"")</f>
        <v xml:space="preserve">  50m</v>
      </c>
      <c r="M50" t="str">
        <f>IFERROR(VLOOKUP(F50,プログラムデータ!A:J,10,0),"")</f>
        <v>自由形</v>
      </c>
      <c r="N50" t="str">
        <f>IFERROR(VLOOKUP(F50,プログラムデータ!A:P,16,0),"")</f>
        <v>タイム決勝</v>
      </c>
      <c r="O50" t="str">
        <f t="shared" si="1"/>
        <v xml:space="preserve"> 女子   50m 自由形 タイム決勝</v>
      </c>
    </row>
    <row r="51" spans="1:15" x14ac:dyDescent="0.15">
      <c r="A51">
        <f>IFERROR(記録[[#This Row],[競技番号]],"")</f>
        <v>3</v>
      </c>
      <c r="B51">
        <f>IFERROR(記録[[#This Row],[選手番号]],"")</f>
        <v>305</v>
      </c>
      <c r="C51" t="str">
        <f>IFERROR(VLOOKUP(B51,選手番号!F:J,4,0),"")</f>
        <v>此下　栞奈</v>
      </c>
      <c r="D51" t="str">
        <f>IFERROR(VLOOKUP(B51,選手番号!F:K,6,0),"")</f>
        <v>ﾌｨｯﾀｴﾐﾌﾙ松前</v>
      </c>
      <c r="E51" t="str">
        <f>IFERROR(VLOOKUP(B51,チーム番号!E:F,2,0),"")</f>
        <v/>
      </c>
      <c r="F51">
        <f>IFERROR(VLOOKUP(A51,プログラム!B:C,2,0),"")</f>
        <v>3</v>
      </c>
      <c r="G51" t="str">
        <f t="shared" si="0"/>
        <v>3050003</v>
      </c>
      <c r="H51">
        <f>IFERROR(記録[[#This Row],[組]],"")</f>
        <v>5</v>
      </c>
      <c r="I51">
        <f>IFERROR(記録[[#This Row],[水路]],"")</f>
        <v>1</v>
      </c>
      <c r="J51" t="str">
        <f>IFERROR(VLOOKUP(F51,プログラムデータ!A:P,14,0),"")</f>
        <v/>
      </c>
      <c r="K51" t="str">
        <f>IFERROR(VLOOKUP(F51,プログラムデータ!A:O,15,0),"")</f>
        <v>女子</v>
      </c>
      <c r="L51" t="str">
        <f>IFERROR(VLOOKUP(F51,プログラムデータ!A:M,13,0),"")</f>
        <v xml:space="preserve">  50m</v>
      </c>
      <c r="M51" t="str">
        <f>IFERROR(VLOOKUP(F51,プログラムデータ!A:J,10,0),"")</f>
        <v>自由形</v>
      </c>
      <c r="N51" t="str">
        <f>IFERROR(VLOOKUP(F51,プログラムデータ!A:P,16,0),"")</f>
        <v>タイム決勝</v>
      </c>
      <c r="O51" t="str">
        <f t="shared" si="1"/>
        <v xml:space="preserve"> 女子   50m 自由形 タイム決勝</v>
      </c>
    </row>
    <row r="52" spans="1:15" x14ac:dyDescent="0.15">
      <c r="A52">
        <f>IFERROR(記録[[#This Row],[競技番号]],"")</f>
        <v>3</v>
      </c>
      <c r="B52">
        <f>IFERROR(記録[[#This Row],[選手番号]],"")</f>
        <v>238</v>
      </c>
      <c r="C52" t="str">
        <f>IFERROR(VLOOKUP(B52,選手番号!F:J,4,0),"")</f>
        <v>町田　結菜</v>
      </c>
      <c r="D52" t="str">
        <f>IFERROR(VLOOKUP(B52,選手番号!F:K,6,0),"")</f>
        <v>リー保内</v>
      </c>
      <c r="E52" t="str">
        <f>IFERROR(VLOOKUP(B52,チーム番号!E:F,2,0),"")</f>
        <v/>
      </c>
      <c r="F52">
        <f>IFERROR(VLOOKUP(A52,プログラム!B:C,2,0),"")</f>
        <v>3</v>
      </c>
      <c r="G52" t="str">
        <f t="shared" si="0"/>
        <v>2380003</v>
      </c>
      <c r="H52">
        <f>IFERROR(記録[[#This Row],[組]],"")</f>
        <v>5</v>
      </c>
      <c r="I52">
        <f>IFERROR(記録[[#This Row],[水路]],"")</f>
        <v>2</v>
      </c>
      <c r="J52" t="str">
        <f>IFERROR(VLOOKUP(F52,プログラムデータ!A:P,14,0),"")</f>
        <v/>
      </c>
      <c r="K52" t="str">
        <f>IFERROR(VLOOKUP(F52,プログラムデータ!A:O,15,0),"")</f>
        <v>女子</v>
      </c>
      <c r="L52" t="str">
        <f>IFERROR(VLOOKUP(F52,プログラムデータ!A:M,13,0),"")</f>
        <v xml:space="preserve">  50m</v>
      </c>
      <c r="M52" t="str">
        <f>IFERROR(VLOOKUP(F52,プログラムデータ!A:J,10,0),"")</f>
        <v>自由形</v>
      </c>
      <c r="N52" t="str">
        <f>IFERROR(VLOOKUP(F52,プログラムデータ!A:P,16,0),"")</f>
        <v>タイム決勝</v>
      </c>
      <c r="O52" t="str">
        <f t="shared" si="1"/>
        <v xml:space="preserve"> 女子   50m 自由形 タイム決勝</v>
      </c>
    </row>
    <row r="53" spans="1:15" x14ac:dyDescent="0.15">
      <c r="A53">
        <f>IFERROR(記録[[#This Row],[競技番号]],"")</f>
        <v>3</v>
      </c>
      <c r="B53">
        <f>IFERROR(記録[[#This Row],[選手番号]],"")</f>
        <v>150</v>
      </c>
      <c r="C53" t="str">
        <f>IFERROR(VLOOKUP(B53,選手番号!F:J,4,0),"")</f>
        <v>鳥生　美帆</v>
      </c>
      <c r="D53" t="str">
        <f>IFERROR(VLOOKUP(B53,選手番号!F:K,6,0),"")</f>
        <v>ＭＧ双葉</v>
      </c>
      <c r="E53" t="str">
        <f>IFERROR(VLOOKUP(B53,チーム番号!E:F,2,0),"")</f>
        <v/>
      </c>
      <c r="F53">
        <f>IFERROR(VLOOKUP(A53,プログラム!B:C,2,0),"")</f>
        <v>3</v>
      </c>
      <c r="G53" t="str">
        <f t="shared" si="0"/>
        <v>1500003</v>
      </c>
      <c r="H53">
        <f>IFERROR(記録[[#This Row],[組]],"")</f>
        <v>5</v>
      </c>
      <c r="I53">
        <f>IFERROR(記録[[#This Row],[水路]],"")</f>
        <v>3</v>
      </c>
      <c r="J53" t="str">
        <f>IFERROR(VLOOKUP(F53,プログラムデータ!A:P,14,0),"")</f>
        <v/>
      </c>
      <c r="K53" t="str">
        <f>IFERROR(VLOOKUP(F53,プログラムデータ!A:O,15,0),"")</f>
        <v>女子</v>
      </c>
      <c r="L53" t="str">
        <f>IFERROR(VLOOKUP(F53,プログラムデータ!A:M,13,0),"")</f>
        <v xml:space="preserve">  50m</v>
      </c>
      <c r="M53" t="str">
        <f>IFERROR(VLOOKUP(F53,プログラムデータ!A:J,10,0),"")</f>
        <v>自由形</v>
      </c>
      <c r="N53" t="str">
        <f>IFERROR(VLOOKUP(F53,プログラムデータ!A:P,16,0),"")</f>
        <v>タイム決勝</v>
      </c>
      <c r="O53" t="str">
        <f t="shared" si="1"/>
        <v xml:space="preserve"> 女子   50m 自由形 タイム決勝</v>
      </c>
    </row>
    <row r="54" spans="1:15" x14ac:dyDescent="0.15">
      <c r="A54">
        <f>IFERROR(記録[[#This Row],[競技番号]],"")</f>
        <v>3</v>
      </c>
      <c r="B54">
        <f>IFERROR(記録[[#This Row],[選手番号]],"")</f>
        <v>76</v>
      </c>
      <c r="C54" t="str">
        <f>IFERROR(VLOOKUP(B54,選手番号!F:J,4,0),"")</f>
        <v>小池　真生</v>
      </c>
      <c r="D54" t="str">
        <f>IFERROR(VLOOKUP(B54,選手番号!F:K,6,0),"")</f>
        <v>西条ＳＣ</v>
      </c>
      <c r="E54" t="str">
        <f>IFERROR(VLOOKUP(B54,チーム番号!E:F,2,0),"")</f>
        <v/>
      </c>
      <c r="F54">
        <f>IFERROR(VLOOKUP(A54,プログラム!B:C,2,0),"")</f>
        <v>3</v>
      </c>
      <c r="G54" t="str">
        <f t="shared" si="0"/>
        <v>760003</v>
      </c>
      <c r="H54">
        <f>IFERROR(記録[[#This Row],[組]],"")</f>
        <v>5</v>
      </c>
      <c r="I54">
        <f>IFERROR(記録[[#This Row],[水路]],"")</f>
        <v>4</v>
      </c>
      <c r="J54" t="str">
        <f>IFERROR(VLOOKUP(F54,プログラムデータ!A:P,14,0),"")</f>
        <v/>
      </c>
      <c r="K54" t="str">
        <f>IFERROR(VLOOKUP(F54,プログラムデータ!A:O,15,0),"")</f>
        <v>女子</v>
      </c>
      <c r="L54" t="str">
        <f>IFERROR(VLOOKUP(F54,プログラムデータ!A:M,13,0),"")</f>
        <v xml:space="preserve">  50m</v>
      </c>
      <c r="M54" t="str">
        <f>IFERROR(VLOOKUP(F54,プログラムデータ!A:J,10,0),"")</f>
        <v>自由形</v>
      </c>
      <c r="N54" t="str">
        <f>IFERROR(VLOOKUP(F54,プログラムデータ!A:P,16,0),"")</f>
        <v>タイム決勝</v>
      </c>
      <c r="O54" t="str">
        <f t="shared" si="1"/>
        <v xml:space="preserve"> 女子   50m 自由形 タイム決勝</v>
      </c>
    </row>
    <row r="55" spans="1:15" x14ac:dyDescent="0.15">
      <c r="A55">
        <f>IFERROR(記録[[#This Row],[競技番号]],"")</f>
        <v>3</v>
      </c>
      <c r="B55">
        <f>IFERROR(記録[[#This Row],[選手番号]],"")</f>
        <v>268</v>
      </c>
      <c r="C55" t="str">
        <f>IFERROR(VLOOKUP(B55,選手番号!F:J,4,0),"")</f>
        <v>中村　心都</v>
      </c>
      <c r="D55" t="str">
        <f>IFERROR(VLOOKUP(B55,選手番号!F:K,6,0),"")</f>
        <v>Ryuow</v>
      </c>
      <c r="E55" t="str">
        <f>IFERROR(VLOOKUP(B55,チーム番号!E:F,2,0),"")</f>
        <v/>
      </c>
      <c r="F55">
        <f>IFERROR(VLOOKUP(A55,プログラム!B:C,2,0),"")</f>
        <v>3</v>
      </c>
      <c r="G55" t="str">
        <f t="shared" si="0"/>
        <v>2680003</v>
      </c>
      <c r="H55">
        <f>IFERROR(記録[[#This Row],[組]],"")</f>
        <v>5</v>
      </c>
      <c r="I55">
        <f>IFERROR(記録[[#This Row],[水路]],"")</f>
        <v>5</v>
      </c>
      <c r="J55" t="str">
        <f>IFERROR(VLOOKUP(F55,プログラムデータ!A:P,14,0),"")</f>
        <v/>
      </c>
      <c r="K55" t="str">
        <f>IFERROR(VLOOKUP(F55,プログラムデータ!A:O,15,0),"")</f>
        <v>女子</v>
      </c>
      <c r="L55" t="str">
        <f>IFERROR(VLOOKUP(F55,プログラムデータ!A:M,13,0),"")</f>
        <v xml:space="preserve">  50m</v>
      </c>
      <c r="M55" t="str">
        <f>IFERROR(VLOOKUP(F55,プログラムデータ!A:J,10,0),"")</f>
        <v>自由形</v>
      </c>
      <c r="N55" t="str">
        <f>IFERROR(VLOOKUP(F55,プログラムデータ!A:P,16,0),"")</f>
        <v>タイム決勝</v>
      </c>
      <c r="O55" t="str">
        <f t="shared" si="1"/>
        <v xml:space="preserve"> 女子   50m 自由形 タイム決勝</v>
      </c>
    </row>
    <row r="56" spans="1:15" x14ac:dyDescent="0.15">
      <c r="A56">
        <f>IFERROR(記録[[#This Row],[競技番号]],"")</f>
        <v>3</v>
      </c>
      <c r="B56">
        <f>IFERROR(記録[[#This Row],[選手番号]],"")</f>
        <v>213</v>
      </c>
      <c r="C56" t="str">
        <f>IFERROR(VLOOKUP(B56,選手番号!F:J,4,0),"")</f>
        <v>田中　莉菜</v>
      </c>
      <c r="D56" t="str">
        <f>IFERROR(VLOOKUP(B56,選手番号!F:K,6,0),"")</f>
        <v>フィッタ重信</v>
      </c>
      <c r="E56" t="str">
        <f>IFERROR(VLOOKUP(B56,チーム番号!E:F,2,0),"")</f>
        <v/>
      </c>
      <c r="F56">
        <f>IFERROR(VLOOKUP(A56,プログラム!B:C,2,0),"")</f>
        <v>3</v>
      </c>
      <c r="G56" t="str">
        <f t="shared" si="0"/>
        <v>2130003</v>
      </c>
      <c r="H56">
        <f>IFERROR(記録[[#This Row],[組]],"")</f>
        <v>5</v>
      </c>
      <c r="I56">
        <f>IFERROR(記録[[#This Row],[水路]],"")</f>
        <v>6</v>
      </c>
      <c r="J56" t="str">
        <f>IFERROR(VLOOKUP(F56,プログラムデータ!A:P,14,0),"")</f>
        <v/>
      </c>
      <c r="K56" t="str">
        <f>IFERROR(VLOOKUP(F56,プログラムデータ!A:O,15,0),"")</f>
        <v>女子</v>
      </c>
      <c r="L56" t="str">
        <f>IFERROR(VLOOKUP(F56,プログラムデータ!A:M,13,0),"")</f>
        <v xml:space="preserve">  50m</v>
      </c>
      <c r="M56" t="str">
        <f>IFERROR(VLOOKUP(F56,プログラムデータ!A:J,10,0),"")</f>
        <v>自由形</v>
      </c>
      <c r="N56" t="str">
        <f>IFERROR(VLOOKUP(F56,プログラムデータ!A:P,16,0),"")</f>
        <v>タイム決勝</v>
      </c>
      <c r="O56" t="str">
        <f t="shared" si="1"/>
        <v xml:space="preserve"> 女子   50m 自由形 タイム決勝</v>
      </c>
    </row>
    <row r="57" spans="1:15" x14ac:dyDescent="0.15">
      <c r="A57">
        <f>IFERROR(記録[[#This Row],[競技番号]],"")</f>
        <v>3</v>
      </c>
      <c r="B57">
        <f>IFERROR(記録[[#This Row],[選手番号]],"")</f>
        <v>29</v>
      </c>
      <c r="C57" t="str">
        <f>IFERROR(VLOOKUP(B57,選手番号!F:J,4,0),"")</f>
        <v>玉井　咲衣</v>
      </c>
      <c r="D57" t="str">
        <f>IFERROR(VLOOKUP(B57,選手番号!F:K,6,0),"")</f>
        <v>五百木ＳＣ</v>
      </c>
      <c r="E57" t="str">
        <f>IFERROR(VLOOKUP(B57,チーム番号!E:F,2,0),"")</f>
        <v/>
      </c>
      <c r="F57">
        <f>IFERROR(VLOOKUP(A57,プログラム!B:C,2,0),"")</f>
        <v>3</v>
      </c>
      <c r="G57" t="str">
        <f t="shared" si="0"/>
        <v>290003</v>
      </c>
      <c r="H57">
        <f>IFERROR(記録[[#This Row],[組]],"")</f>
        <v>5</v>
      </c>
      <c r="I57">
        <f>IFERROR(記録[[#This Row],[水路]],"")</f>
        <v>7</v>
      </c>
      <c r="J57" t="str">
        <f>IFERROR(VLOOKUP(F57,プログラムデータ!A:P,14,0),"")</f>
        <v/>
      </c>
      <c r="K57" t="str">
        <f>IFERROR(VLOOKUP(F57,プログラムデータ!A:O,15,0),"")</f>
        <v>女子</v>
      </c>
      <c r="L57" t="str">
        <f>IFERROR(VLOOKUP(F57,プログラムデータ!A:M,13,0),"")</f>
        <v xml:space="preserve">  50m</v>
      </c>
      <c r="M57" t="str">
        <f>IFERROR(VLOOKUP(F57,プログラムデータ!A:J,10,0),"")</f>
        <v>自由形</v>
      </c>
      <c r="N57" t="str">
        <f>IFERROR(VLOOKUP(F57,プログラムデータ!A:P,16,0),"")</f>
        <v>タイム決勝</v>
      </c>
      <c r="O57" t="str">
        <f t="shared" si="1"/>
        <v xml:space="preserve"> 女子   50m 自由形 タイム決勝</v>
      </c>
    </row>
    <row r="58" spans="1:15" x14ac:dyDescent="0.15">
      <c r="A58">
        <f>IFERROR(記録[[#This Row],[競技番号]],"")</f>
        <v>3</v>
      </c>
      <c r="B58">
        <f>IFERROR(記録[[#This Row],[選手番号]],"")</f>
        <v>216</v>
      </c>
      <c r="C58" t="str">
        <f>IFERROR(VLOOKUP(B58,選手番号!F:J,4,0),"")</f>
        <v>渡部　仁絵</v>
      </c>
      <c r="D58" t="str">
        <f>IFERROR(VLOOKUP(B58,選手番号!F:K,6,0),"")</f>
        <v>フィッタ重信</v>
      </c>
      <c r="E58" t="str">
        <f>IFERROR(VLOOKUP(B58,チーム番号!E:F,2,0),"")</f>
        <v/>
      </c>
      <c r="F58">
        <f>IFERROR(VLOOKUP(A58,プログラム!B:C,2,0),"")</f>
        <v>3</v>
      </c>
      <c r="G58" t="str">
        <f t="shared" si="0"/>
        <v>2160003</v>
      </c>
      <c r="H58">
        <f>IFERROR(記録[[#This Row],[組]],"")</f>
        <v>6</v>
      </c>
      <c r="I58">
        <f>IFERROR(記録[[#This Row],[水路]],"")</f>
        <v>1</v>
      </c>
      <c r="J58" t="str">
        <f>IFERROR(VLOOKUP(F58,プログラムデータ!A:P,14,0),"")</f>
        <v/>
      </c>
      <c r="K58" t="str">
        <f>IFERROR(VLOOKUP(F58,プログラムデータ!A:O,15,0),"")</f>
        <v>女子</v>
      </c>
      <c r="L58" t="str">
        <f>IFERROR(VLOOKUP(F58,プログラムデータ!A:M,13,0),"")</f>
        <v xml:space="preserve">  50m</v>
      </c>
      <c r="M58" t="str">
        <f>IFERROR(VLOOKUP(F58,プログラムデータ!A:J,10,0),"")</f>
        <v>自由形</v>
      </c>
      <c r="N58" t="str">
        <f>IFERROR(VLOOKUP(F58,プログラムデータ!A:P,16,0),"")</f>
        <v>タイム決勝</v>
      </c>
      <c r="O58" t="str">
        <f t="shared" si="1"/>
        <v xml:space="preserve"> 女子   50m 自由形 タイム決勝</v>
      </c>
    </row>
    <row r="59" spans="1:15" x14ac:dyDescent="0.15">
      <c r="A59">
        <f>IFERROR(記録[[#This Row],[競技番号]],"")</f>
        <v>3</v>
      </c>
      <c r="B59">
        <f>IFERROR(記録[[#This Row],[選手番号]],"")</f>
        <v>214</v>
      </c>
      <c r="C59" t="str">
        <f>IFERROR(VLOOKUP(B59,選手番号!F:J,4,0),"")</f>
        <v>杉下　結香</v>
      </c>
      <c r="D59" t="str">
        <f>IFERROR(VLOOKUP(B59,選手番号!F:K,6,0),"")</f>
        <v>フィッタ重信</v>
      </c>
      <c r="E59" t="str">
        <f>IFERROR(VLOOKUP(B59,チーム番号!E:F,2,0),"")</f>
        <v/>
      </c>
      <c r="F59">
        <f>IFERROR(VLOOKUP(A59,プログラム!B:C,2,0),"")</f>
        <v>3</v>
      </c>
      <c r="G59" t="str">
        <f t="shared" si="0"/>
        <v>2140003</v>
      </c>
      <c r="H59">
        <f>IFERROR(記録[[#This Row],[組]],"")</f>
        <v>6</v>
      </c>
      <c r="I59">
        <f>IFERROR(記録[[#This Row],[水路]],"")</f>
        <v>2</v>
      </c>
      <c r="J59" t="str">
        <f>IFERROR(VLOOKUP(F59,プログラムデータ!A:P,14,0),"")</f>
        <v/>
      </c>
      <c r="K59" t="str">
        <f>IFERROR(VLOOKUP(F59,プログラムデータ!A:O,15,0),"")</f>
        <v>女子</v>
      </c>
      <c r="L59" t="str">
        <f>IFERROR(VLOOKUP(F59,プログラムデータ!A:M,13,0),"")</f>
        <v xml:space="preserve">  50m</v>
      </c>
      <c r="M59" t="str">
        <f>IFERROR(VLOOKUP(F59,プログラムデータ!A:J,10,0),"")</f>
        <v>自由形</v>
      </c>
      <c r="N59" t="str">
        <f>IFERROR(VLOOKUP(F59,プログラムデータ!A:P,16,0),"")</f>
        <v>タイム決勝</v>
      </c>
      <c r="O59" t="str">
        <f t="shared" si="1"/>
        <v xml:space="preserve"> 女子   50m 自由形 タイム決勝</v>
      </c>
    </row>
    <row r="60" spans="1:15" x14ac:dyDescent="0.15">
      <c r="A60">
        <f>IFERROR(記録[[#This Row],[競技番号]],"")</f>
        <v>3</v>
      </c>
      <c r="B60">
        <f>IFERROR(記録[[#This Row],[選手番号]],"")</f>
        <v>27</v>
      </c>
      <c r="C60" t="str">
        <f>IFERROR(VLOOKUP(B60,選手番号!F:J,4,0),"")</f>
        <v>池内　杏実</v>
      </c>
      <c r="D60" t="str">
        <f>IFERROR(VLOOKUP(B60,選手番号!F:K,6,0),"")</f>
        <v>五百木ＳＣ</v>
      </c>
      <c r="E60" t="str">
        <f>IFERROR(VLOOKUP(B60,チーム番号!E:F,2,0),"")</f>
        <v/>
      </c>
      <c r="F60">
        <f>IFERROR(VLOOKUP(A60,プログラム!B:C,2,0),"")</f>
        <v>3</v>
      </c>
      <c r="G60" t="str">
        <f t="shared" si="0"/>
        <v>270003</v>
      </c>
      <c r="H60">
        <f>IFERROR(記録[[#This Row],[組]],"")</f>
        <v>6</v>
      </c>
      <c r="I60">
        <f>IFERROR(記録[[#This Row],[水路]],"")</f>
        <v>3</v>
      </c>
      <c r="J60" t="str">
        <f>IFERROR(VLOOKUP(F60,プログラムデータ!A:P,14,0),"")</f>
        <v/>
      </c>
      <c r="K60" t="str">
        <f>IFERROR(VLOOKUP(F60,プログラムデータ!A:O,15,0),"")</f>
        <v>女子</v>
      </c>
      <c r="L60" t="str">
        <f>IFERROR(VLOOKUP(F60,プログラムデータ!A:M,13,0),"")</f>
        <v xml:space="preserve">  50m</v>
      </c>
      <c r="M60" t="str">
        <f>IFERROR(VLOOKUP(F60,プログラムデータ!A:J,10,0),"")</f>
        <v>自由形</v>
      </c>
      <c r="N60" t="str">
        <f>IFERROR(VLOOKUP(F60,プログラムデータ!A:P,16,0),"")</f>
        <v>タイム決勝</v>
      </c>
      <c r="O60" t="str">
        <f t="shared" si="1"/>
        <v xml:space="preserve"> 女子   50m 自由形 タイム決勝</v>
      </c>
    </row>
    <row r="61" spans="1:15" x14ac:dyDescent="0.15">
      <c r="A61">
        <f>IFERROR(記録[[#This Row],[競技番号]],"")</f>
        <v>3</v>
      </c>
      <c r="B61">
        <f>IFERROR(記録[[#This Row],[選手番号]],"")</f>
        <v>162</v>
      </c>
      <c r="C61" t="str">
        <f>IFERROR(VLOOKUP(B61,選手番号!F:J,4,0),"")</f>
        <v>城戸　南海</v>
      </c>
      <c r="D61" t="str">
        <f>IFERROR(VLOOKUP(B61,選手番号!F:K,6,0),"")</f>
        <v>石原ＳＣ</v>
      </c>
      <c r="E61" t="str">
        <f>IFERROR(VLOOKUP(B61,チーム番号!E:F,2,0),"")</f>
        <v/>
      </c>
      <c r="F61">
        <f>IFERROR(VLOOKUP(A61,プログラム!B:C,2,0),"")</f>
        <v>3</v>
      </c>
      <c r="G61" t="str">
        <f t="shared" si="0"/>
        <v>1620003</v>
      </c>
      <c r="H61">
        <f>IFERROR(記録[[#This Row],[組]],"")</f>
        <v>6</v>
      </c>
      <c r="I61">
        <f>IFERROR(記録[[#This Row],[水路]],"")</f>
        <v>4</v>
      </c>
      <c r="J61" t="str">
        <f>IFERROR(VLOOKUP(F61,プログラムデータ!A:P,14,0),"")</f>
        <v/>
      </c>
      <c r="K61" t="str">
        <f>IFERROR(VLOOKUP(F61,プログラムデータ!A:O,15,0),"")</f>
        <v>女子</v>
      </c>
      <c r="L61" t="str">
        <f>IFERROR(VLOOKUP(F61,プログラムデータ!A:M,13,0),"")</f>
        <v xml:space="preserve">  50m</v>
      </c>
      <c r="M61" t="str">
        <f>IFERROR(VLOOKUP(F61,プログラムデータ!A:J,10,0),"")</f>
        <v>自由形</v>
      </c>
      <c r="N61" t="str">
        <f>IFERROR(VLOOKUP(F61,プログラムデータ!A:P,16,0),"")</f>
        <v>タイム決勝</v>
      </c>
      <c r="O61" t="str">
        <f t="shared" si="1"/>
        <v xml:space="preserve"> 女子   50m 自由形 タイム決勝</v>
      </c>
    </row>
    <row r="62" spans="1:15" x14ac:dyDescent="0.15">
      <c r="A62">
        <f>IFERROR(記録[[#This Row],[競技番号]],"")</f>
        <v>3</v>
      </c>
      <c r="B62">
        <f>IFERROR(記録[[#This Row],[選手番号]],"")</f>
        <v>190</v>
      </c>
      <c r="C62" t="str">
        <f>IFERROR(VLOOKUP(B62,選手番号!F:J,4,0),"")</f>
        <v>吉井　咲愛</v>
      </c>
      <c r="D62" t="str">
        <f>IFERROR(VLOOKUP(B62,選手番号!F:K,6,0),"")</f>
        <v>フィッタ松山</v>
      </c>
      <c r="E62" t="str">
        <f>IFERROR(VLOOKUP(B62,チーム番号!E:F,2,0),"")</f>
        <v/>
      </c>
      <c r="F62">
        <f>IFERROR(VLOOKUP(A62,プログラム!B:C,2,0),"")</f>
        <v>3</v>
      </c>
      <c r="G62" t="str">
        <f t="shared" si="0"/>
        <v>1900003</v>
      </c>
      <c r="H62">
        <f>IFERROR(記録[[#This Row],[組]],"")</f>
        <v>6</v>
      </c>
      <c r="I62">
        <f>IFERROR(記録[[#This Row],[水路]],"")</f>
        <v>5</v>
      </c>
      <c r="J62" t="str">
        <f>IFERROR(VLOOKUP(F62,プログラムデータ!A:P,14,0),"")</f>
        <v/>
      </c>
      <c r="K62" t="str">
        <f>IFERROR(VLOOKUP(F62,プログラムデータ!A:O,15,0),"")</f>
        <v>女子</v>
      </c>
      <c r="L62" t="str">
        <f>IFERROR(VLOOKUP(F62,プログラムデータ!A:M,13,0),"")</f>
        <v xml:space="preserve">  50m</v>
      </c>
      <c r="M62" t="str">
        <f>IFERROR(VLOOKUP(F62,プログラムデータ!A:J,10,0),"")</f>
        <v>自由形</v>
      </c>
      <c r="N62" t="str">
        <f>IFERROR(VLOOKUP(F62,プログラムデータ!A:P,16,0),"")</f>
        <v>タイム決勝</v>
      </c>
      <c r="O62" t="str">
        <f t="shared" si="1"/>
        <v xml:space="preserve"> 女子   50m 自由形 タイム決勝</v>
      </c>
    </row>
    <row r="63" spans="1:15" x14ac:dyDescent="0.15">
      <c r="A63">
        <f>IFERROR(記録[[#This Row],[競技番号]],"")</f>
        <v>3</v>
      </c>
      <c r="B63">
        <f>IFERROR(記録[[#This Row],[選手番号]],"")</f>
        <v>215</v>
      </c>
      <c r="C63" t="str">
        <f>IFERROR(VLOOKUP(B63,選手番号!F:J,4,0),"")</f>
        <v>大石　千尋</v>
      </c>
      <c r="D63" t="str">
        <f>IFERROR(VLOOKUP(B63,選手番号!F:K,6,0),"")</f>
        <v>フィッタ重信</v>
      </c>
      <c r="E63" t="str">
        <f>IFERROR(VLOOKUP(B63,チーム番号!E:F,2,0),"")</f>
        <v/>
      </c>
      <c r="F63">
        <f>IFERROR(VLOOKUP(A63,プログラム!B:C,2,0),"")</f>
        <v>3</v>
      </c>
      <c r="G63" t="str">
        <f t="shared" si="0"/>
        <v>2150003</v>
      </c>
      <c r="H63">
        <f>IFERROR(記録[[#This Row],[組]],"")</f>
        <v>6</v>
      </c>
      <c r="I63">
        <f>IFERROR(記録[[#This Row],[水路]],"")</f>
        <v>6</v>
      </c>
      <c r="J63" t="str">
        <f>IFERROR(VLOOKUP(F63,プログラムデータ!A:P,14,0),"")</f>
        <v/>
      </c>
      <c r="K63" t="str">
        <f>IFERROR(VLOOKUP(F63,プログラムデータ!A:O,15,0),"")</f>
        <v>女子</v>
      </c>
      <c r="L63" t="str">
        <f>IFERROR(VLOOKUP(F63,プログラムデータ!A:M,13,0),"")</f>
        <v xml:space="preserve">  50m</v>
      </c>
      <c r="M63" t="str">
        <f>IFERROR(VLOOKUP(F63,プログラムデータ!A:J,10,0),"")</f>
        <v>自由形</v>
      </c>
      <c r="N63" t="str">
        <f>IFERROR(VLOOKUP(F63,プログラムデータ!A:P,16,0),"")</f>
        <v>タイム決勝</v>
      </c>
      <c r="O63" t="str">
        <f t="shared" si="1"/>
        <v xml:space="preserve"> 女子   50m 自由形 タイム決勝</v>
      </c>
    </row>
    <row r="64" spans="1:15" x14ac:dyDescent="0.15">
      <c r="A64">
        <f>IFERROR(記録[[#This Row],[競技番号]],"")</f>
        <v>3</v>
      </c>
      <c r="B64">
        <f>IFERROR(記録[[#This Row],[選手番号]],"")</f>
        <v>116</v>
      </c>
      <c r="C64" t="str">
        <f>IFERROR(VLOOKUP(B64,選手番号!F:J,4,0),"")</f>
        <v>金田明泉玖</v>
      </c>
      <c r="D64" t="str">
        <f>IFERROR(VLOOKUP(B64,選手番号!F:K,6,0),"")</f>
        <v>ファイブテン</v>
      </c>
      <c r="E64" t="str">
        <f>IFERROR(VLOOKUP(B64,チーム番号!E:F,2,0),"")</f>
        <v/>
      </c>
      <c r="F64">
        <f>IFERROR(VLOOKUP(A64,プログラム!B:C,2,0),"")</f>
        <v>3</v>
      </c>
      <c r="G64" t="str">
        <f t="shared" si="0"/>
        <v>1160003</v>
      </c>
      <c r="H64">
        <f>IFERROR(記録[[#This Row],[組]],"")</f>
        <v>6</v>
      </c>
      <c r="I64">
        <f>IFERROR(記録[[#This Row],[水路]],"")</f>
        <v>7</v>
      </c>
      <c r="J64" t="str">
        <f>IFERROR(VLOOKUP(F64,プログラムデータ!A:P,14,0),"")</f>
        <v/>
      </c>
      <c r="K64" t="str">
        <f>IFERROR(VLOOKUP(F64,プログラムデータ!A:O,15,0),"")</f>
        <v>女子</v>
      </c>
      <c r="L64" t="str">
        <f>IFERROR(VLOOKUP(F64,プログラムデータ!A:M,13,0),"")</f>
        <v xml:space="preserve">  50m</v>
      </c>
      <c r="M64" t="str">
        <f>IFERROR(VLOOKUP(F64,プログラムデータ!A:J,10,0),"")</f>
        <v>自由形</v>
      </c>
      <c r="N64" t="str">
        <f>IFERROR(VLOOKUP(F64,プログラムデータ!A:P,16,0),"")</f>
        <v>タイム決勝</v>
      </c>
      <c r="O64" t="str">
        <f t="shared" si="1"/>
        <v xml:space="preserve"> 女子   50m 自由形 タイム決勝</v>
      </c>
    </row>
    <row r="65" spans="1:15" x14ac:dyDescent="0.15">
      <c r="A65">
        <f>IFERROR(記録[[#This Row],[競技番号]],"")</f>
        <v>3</v>
      </c>
      <c r="B65">
        <f>IFERROR(記録[[#This Row],[選手番号]],"")</f>
        <v>212</v>
      </c>
      <c r="C65" t="str">
        <f>IFERROR(VLOOKUP(B65,選手番号!F:J,4,0),"")</f>
        <v>小田　花純</v>
      </c>
      <c r="D65" t="str">
        <f>IFERROR(VLOOKUP(B65,選手番号!F:K,6,0),"")</f>
        <v>フィッタ重信</v>
      </c>
      <c r="E65" t="str">
        <f>IFERROR(VLOOKUP(B65,チーム番号!E:F,2,0),"")</f>
        <v/>
      </c>
      <c r="F65">
        <f>IFERROR(VLOOKUP(A65,プログラム!B:C,2,0),"")</f>
        <v>3</v>
      </c>
      <c r="G65" t="str">
        <f t="shared" si="0"/>
        <v>2120003</v>
      </c>
      <c r="H65">
        <f>IFERROR(記録[[#This Row],[組]],"")</f>
        <v>7</v>
      </c>
      <c r="I65">
        <f>IFERROR(記録[[#This Row],[水路]],"")</f>
        <v>1</v>
      </c>
      <c r="J65" t="str">
        <f>IFERROR(VLOOKUP(F65,プログラムデータ!A:P,14,0),"")</f>
        <v/>
      </c>
      <c r="K65" t="str">
        <f>IFERROR(VLOOKUP(F65,プログラムデータ!A:O,15,0),"")</f>
        <v>女子</v>
      </c>
      <c r="L65" t="str">
        <f>IFERROR(VLOOKUP(F65,プログラムデータ!A:M,13,0),"")</f>
        <v xml:space="preserve">  50m</v>
      </c>
      <c r="M65" t="str">
        <f>IFERROR(VLOOKUP(F65,プログラムデータ!A:J,10,0),"")</f>
        <v>自由形</v>
      </c>
      <c r="N65" t="str">
        <f>IFERROR(VLOOKUP(F65,プログラムデータ!A:P,16,0),"")</f>
        <v>タイム決勝</v>
      </c>
      <c r="O65" t="str">
        <f t="shared" si="1"/>
        <v xml:space="preserve"> 女子   50m 自由形 タイム決勝</v>
      </c>
    </row>
    <row r="66" spans="1:15" x14ac:dyDescent="0.15">
      <c r="A66">
        <f>IFERROR(記録[[#This Row],[競技番号]],"")</f>
        <v>3</v>
      </c>
      <c r="B66">
        <f>IFERROR(記録[[#This Row],[選手番号]],"")</f>
        <v>22</v>
      </c>
      <c r="C66" t="str">
        <f>IFERROR(VLOOKUP(B66,選手番号!F:J,4,0),"")</f>
        <v>松岡　茉那</v>
      </c>
      <c r="D66" t="str">
        <f>IFERROR(VLOOKUP(B66,選手番号!F:K,6,0),"")</f>
        <v>五百木ＳＣ</v>
      </c>
      <c r="E66" t="str">
        <f>IFERROR(VLOOKUP(B66,チーム番号!E:F,2,0),"")</f>
        <v/>
      </c>
      <c r="F66">
        <f>IFERROR(VLOOKUP(A66,プログラム!B:C,2,0),"")</f>
        <v>3</v>
      </c>
      <c r="G66" t="str">
        <f t="shared" si="0"/>
        <v>220003</v>
      </c>
      <c r="H66">
        <f>IFERROR(記録[[#This Row],[組]],"")</f>
        <v>7</v>
      </c>
      <c r="I66">
        <f>IFERROR(記録[[#This Row],[水路]],"")</f>
        <v>2</v>
      </c>
      <c r="J66" t="str">
        <f>IFERROR(VLOOKUP(F66,プログラムデータ!A:P,14,0),"")</f>
        <v/>
      </c>
      <c r="K66" t="str">
        <f>IFERROR(VLOOKUP(F66,プログラムデータ!A:O,15,0),"")</f>
        <v>女子</v>
      </c>
      <c r="L66" t="str">
        <f>IFERROR(VLOOKUP(F66,プログラムデータ!A:M,13,0),"")</f>
        <v xml:space="preserve">  50m</v>
      </c>
      <c r="M66" t="str">
        <f>IFERROR(VLOOKUP(F66,プログラムデータ!A:J,10,0),"")</f>
        <v>自由形</v>
      </c>
      <c r="N66" t="str">
        <f>IFERROR(VLOOKUP(F66,プログラムデータ!A:P,16,0),"")</f>
        <v>タイム決勝</v>
      </c>
      <c r="O66" t="str">
        <f t="shared" si="1"/>
        <v xml:space="preserve"> 女子   50m 自由形 タイム決勝</v>
      </c>
    </row>
    <row r="67" spans="1:15" x14ac:dyDescent="0.15">
      <c r="A67">
        <f>IFERROR(記録[[#This Row],[競技番号]],"")</f>
        <v>3</v>
      </c>
      <c r="B67">
        <f>IFERROR(記録[[#This Row],[選手番号]],"")</f>
        <v>114</v>
      </c>
      <c r="C67" t="str">
        <f>IFERROR(VLOOKUP(B67,選手番号!F:J,4,0),"")</f>
        <v>永井　陽菜</v>
      </c>
      <c r="D67" t="str">
        <f>IFERROR(VLOOKUP(B67,選手番号!F:K,6,0),"")</f>
        <v>ファイブテン</v>
      </c>
      <c r="E67" t="str">
        <f>IFERROR(VLOOKUP(B67,チーム番号!E:F,2,0),"")</f>
        <v/>
      </c>
      <c r="F67">
        <f>IFERROR(VLOOKUP(A67,プログラム!B:C,2,0),"")</f>
        <v>3</v>
      </c>
      <c r="G67" t="str">
        <f t="shared" ref="G67:G130" si="2">CONCATENATE(B67,0,0,0,F67)</f>
        <v>1140003</v>
      </c>
      <c r="H67">
        <f>IFERROR(記録[[#This Row],[組]],"")</f>
        <v>7</v>
      </c>
      <c r="I67">
        <f>IFERROR(記録[[#This Row],[水路]],"")</f>
        <v>3</v>
      </c>
      <c r="J67" t="str">
        <f>IFERROR(VLOOKUP(F67,プログラムデータ!A:P,14,0),"")</f>
        <v/>
      </c>
      <c r="K67" t="str">
        <f>IFERROR(VLOOKUP(F67,プログラムデータ!A:O,15,0),"")</f>
        <v>女子</v>
      </c>
      <c r="L67" t="str">
        <f>IFERROR(VLOOKUP(F67,プログラムデータ!A:M,13,0),"")</f>
        <v xml:space="preserve">  50m</v>
      </c>
      <c r="M67" t="str">
        <f>IFERROR(VLOOKUP(F67,プログラムデータ!A:J,10,0),"")</f>
        <v>自由形</v>
      </c>
      <c r="N67" t="str">
        <f>IFERROR(VLOOKUP(F67,プログラムデータ!A:P,16,0),"")</f>
        <v>タイム決勝</v>
      </c>
      <c r="O67" t="str">
        <f t="shared" ref="O67:O130" si="3">CONCATENATE(J67," ",K67," ",L67," ",M67," ",N67)</f>
        <v xml:space="preserve"> 女子   50m 自由形 タイム決勝</v>
      </c>
    </row>
    <row r="68" spans="1:15" x14ac:dyDescent="0.15">
      <c r="A68">
        <f>IFERROR(記録[[#This Row],[競技番号]],"")</f>
        <v>3</v>
      </c>
      <c r="B68">
        <f>IFERROR(記録[[#This Row],[選手番号]],"")</f>
        <v>320</v>
      </c>
      <c r="C68" t="str">
        <f>IFERROR(VLOOKUP(B68,選手番号!F:J,4,0),"")</f>
        <v>岡本　心陽</v>
      </c>
      <c r="D68" t="str">
        <f>IFERROR(VLOOKUP(B68,選手番号!F:K,6,0),"")</f>
        <v>MESSA</v>
      </c>
      <c r="E68" t="str">
        <f>IFERROR(VLOOKUP(B68,チーム番号!E:F,2,0),"")</f>
        <v/>
      </c>
      <c r="F68">
        <f>IFERROR(VLOOKUP(A68,プログラム!B:C,2,0),"")</f>
        <v>3</v>
      </c>
      <c r="G68" t="str">
        <f t="shared" si="2"/>
        <v>3200003</v>
      </c>
      <c r="H68">
        <f>IFERROR(記録[[#This Row],[組]],"")</f>
        <v>7</v>
      </c>
      <c r="I68">
        <f>IFERROR(記録[[#This Row],[水路]],"")</f>
        <v>4</v>
      </c>
      <c r="J68" t="str">
        <f>IFERROR(VLOOKUP(F68,プログラムデータ!A:P,14,0),"")</f>
        <v/>
      </c>
      <c r="K68" t="str">
        <f>IFERROR(VLOOKUP(F68,プログラムデータ!A:O,15,0),"")</f>
        <v>女子</v>
      </c>
      <c r="L68" t="str">
        <f>IFERROR(VLOOKUP(F68,プログラムデータ!A:M,13,0),"")</f>
        <v xml:space="preserve">  50m</v>
      </c>
      <c r="M68" t="str">
        <f>IFERROR(VLOOKUP(F68,プログラムデータ!A:J,10,0),"")</f>
        <v>自由形</v>
      </c>
      <c r="N68" t="str">
        <f>IFERROR(VLOOKUP(F68,プログラムデータ!A:P,16,0),"")</f>
        <v>タイム決勝</v>
      </c>
      <c r="O68" t="str">
        <f t="shared" si="3"/>
        <v xml:space="preserve"> 女子   50m 自由形 タイム決勝</v>
      </c>
    </row>
    <row r="69" spans="1:15" x14ac:dyDescent="0.15">
      <c r="A69">
        <f>IFERROR(記録[[#This Row],[競技番号]],"")</f>
        <v>3</v>
      </c>
      <c r="B69">
        <f>IFERROR(記録[[#This Row],[選手番号]],"")</f>
        <v>75</v>
      </c>
      <c r="C69" t="str">
        <f>IFERROR(VLOOKUP(B69,選手番号!F:J,4,0),"")</f>
        <v>三宅　玲奈</v>
      </c>
      <c r="D69" t="str">
        <f>IFERROR(VLOOKUP(B69,選手番号!F:K,6,0),"")</f>
        <v>西条ＳＣ</v>
      </c>
      <c r="E69" t="str">
        <f>IFERROR(VLOOKUP(B69,チーム番号!E:F,2,0),"")</f>
        <v/>
      </c>
      <c r="F69">
        <f>IFERROR(VLOOKUP(A69,プログラム!B:C,2,0),"")</f>
        <v>3</v>
      </c>
      <c r="G69" t="str">
        <f t="shared" si="2"/>
        <v>750003</v>
      </c>
      <c r="H69">
        <f>IFERROR(記録[[#This Row],[組]],"")</f>
        <v>7</v>
      </c>
      <c r="I69">
        <f>IFERROR(記録[[#This Row],[水路]],"")</f>
        <v>5</v>
      </c>
      <c r="J69" t="str">
        <f>IFERROR(VLOOKUP(F69,プログラムデータ!A:P,14,0),"")</f>
        <v/>
      </c>
      <c r="K69" t="str">
        <f>IFERROR(VLOOKUP(F69,プログラムデータ!A:O,15,0),"")</f>
        <v>女子</v>
      </c>
      <c r="L69" t="str">
        <f>IFERROR(VLOOKUP(F69,プログラムデータ!A:M,13,0),"")</f>
        <v xml:space="preserve">  50m</v>
      </c>
      <c r="M69" t="str">
        <f>IFERROR(VLOOKUP(F69,プログラムデータ!A:J,10,0),"")</f>
        <v>自由形</v>
      </c>
      <c r="N69" t="str">
        <f>IFERROR(VLOOKUP(F69,プログラムデータ!A:P,16,0),"")</f>
        <v>タイム決勝</v>
      </c>
      <c r="O69" t="str">
        <f t="shared" si="3"/>
        <v xml:space="preserve"> 女子   50m 自由形 タイム決勝</v>
      </c>
    </row>
    <row r="70" spans="1:15" x14ac:dyDescent="0.15">
      <c r="A70">
        <f>IFERROR(記録[[#This Row],[競技番号]],"")</f>
        <v>3</v>
      </c>
      <c r="B70">
        <f>IFERROR(記録[[#This Row],[選手番号]],"")</f>
        <v>117</v>
      </c>
      <c r="C70" t="str">
        <f>IFERROR(VLOOKUP(B70,選手番号!F:J,4,0),"")</f>
        <v>星田　一華</v>
      </c>
      <c r="D70" t="str">
        <f>IFERROR(VLOOKUP(B70,選手番号!F:K,6,0),"")</f>
        <v>ファイブテン</v>
      </c>
      <c r="E70" t="str">
        <f>IFERROR(VLOOKUP(B70,チーム番号!E:F,2,0),"")</f>
        <v/>
      </c>
      <c r="F70">
        <f>IFERROR(VLOOKUP(A70,プログラム!B:C,2,0),"")</f>
        <v>3</v>
      </c>
      <c r="G70" t="str">
        <f t="shared" si="2"/>
        <v>1170003</v>
      </c>
      <c r="H70">
        <f>IFERROR(記録[[#This Row],[組]],"")</f>
        <v>7</v>
      </c>
      <c r="I70">
        <f>IFERROR(記録[[#This Row],[水路]],"")</f>
        <v>6</v>
      </c>
      <c r="J70" t="str">
        <f>IFERROR(VLOOKUP(F70,プログラムデータ!A:P,14,0),"")</f>
        <v/>
      </c>
      <c r="K70" t="str">
        <f>IFERROR(VLOOKUP(F70,プログラムデータ!A:O,15,0),"")</f>
        <v>女子</v>
      </c>
      <c r="L70" t="str">
        <f>IFERROR(VLOOKUP(F70,プログラムデータ!A:M,13,0),"")</f>
        <v xml:space="preserve">  50m</v>
      </c>
      <c r="M70" t="str">
        <f>IFERROR(VLOOKUP(F70,プログラムデータ!A:J,10,0),"")</f>
        <v>自由形</v>
      </c>
      <c r="N70" t="str">
        <f>IFERROR(VLOOKUP(F70,プログラムデータ!A:P,16,0),"")</f>
        <v>タイム決勝</v>
      </c>
      <c r="O70" t="str">
        <f t="shared" si="3"/>
        <v xml:space="preserve"> 女子   50m 自由形 タイム決勝</v>
      </c>
    </row>
    <row r="71" spans="1:15" x14ac:dyDescent="0.15">
      <c r="A71">
        <f>IFERROR(記録[[#This Row],[競技番号]],"")</f>
        <v>3</v>
      </c>
      <c r="B71">
        <f>IFERROR(記録[[#This Row],[選手番号]],"")</f>
        <v>363</v>
      </c>
      <c r="C71" t="str">
        <f>IFERROR(VLOOKUP(B71,選手番号!F:J,4,0),"")</f>
        <v>瀬良奈々美</v>
      </c>
      <c r="D71" t="str">
        <f>IFERROR(VLOOKUP(B71,選手番号!F:K,6,0),"")</f>
        <v>AQUA</v>
      </c>
      <c r="E71" t="str">
        <f>IFERROR(VLOOKUP(B71,チーム番号!E:F,2,0),"")</f>
        <v/>
      </c>
      <c r="F71">
        <f>IFERROR(VLOOKUP(A71,プログラム!B:C,2,0),"")</f>
        <v>3</v>
      </c>
      <c r="G71" t="str">
        <f t="shared" si="2"/>
        <v>3630003</v>
      </c>
      <c r="H71">
        <f>IFERROR(記録[[#This Row],[組]],"")</f>
        <v>7</v>
      </c>
      <c r="I71">
        <f>IFERROR(記録[[#This Row],[水路]],"")</f>
        <v>7</v>
      </c>
      <c r="J71" t="str">
        <f>IFERROR(VLOOKUP(F71,プログラムデータ!A:P,14,0),"")</f>
        <v/>
      </c>
      <c r="K71" t="str">
        <f>IFERROR(VLOOKUP(F71,プログラムデータ!A:O,15,0),"")</f>
        <v>女子</v>
      </c>
      <c r="L71" t="str">
        <f>IFERROR(VLOOKUP(F71,プログラムデータ!A:M,13,0),"")</f>
        <v xml:space="preserve">  50m</v>
      </c>
      <c r="M71" t="str">
        <f>IFERROR(VLOOKUP(F71,プログラムデータ!A:J,10,0),"")</f>
        <v>自由形</v>
      </c>
      <c r="N71" t="str">
        <f>IFERROR(VLOOKUP(F71,プログラムデータ!A:P,16,0),"")</f>
        <v>タイム決勝</v>
      </c>
      <c r="O71" t="str">
        <f t="shared" si="3"/>
        <v xml:space="preserve"> 女子   50m 自由形 タイム決勝</v>
      </c>
    </row>
    <row r="72" spans="1:15" x14ac:dyDescent="0.15">
      <c r="A72">
        <f>IFERROR(記録[[#This Row],[競技番号]],"")</f>
        <v>3</v>
      </c>
      <c r="B72">
        <f>IFERROR(記録[[#This Row],[選手番号]],"")</f>
        <v>149</v>
      </c>
      <c r="C72" t="str">
        <f>IFERROR(VLOOKUP(B72,選手番号!F:J,4,0),"")</f>
        <v>山口　葵生</v>
      </c>
      <c r="D72" t="str">
        <f>IFERROR(VLOOKUP(B72,選手番号!F:K,6,0),"")</f>
        <v>ＭＧ双葉</v>
      </c>
      <c r="E72" t="str">
        <f>IFERROR(VLOOKUP(B72,チーム番号!E:F,2,0),"")</f>
        <v/>
      </c>
      <c r="F72">
        <f>IFERROR(VLOOKUP(A72,プログラム!B:C,2,0),"")</f>
        <v>3</v>
      </c>
      <c r="G72" t="str">
        <f t="shared" si="2"/>
        <v>1490003</v>
      </c>
      <c r="H72">
        <f>IFERROR(記録[[#This Row],[組]],"")</f>
        <v>8</v>
      </c>
      <c r="I72">
        <f>IFERROR(記録[[#This Row],[水路]],"")</f>
        <v>1</v>
      </c>
      <c r="J72" t="str">
        <f>IFERROR(VLOOKUP(F72,プログラムデータ!A:P,14,0),"")</f>
        <v/>
      </c>
      <c r="K72" t="str">
        <f>IFERROR(VLOOKUP(F72,プログラムデータ!A:O,15,0),"")</f>
        <v>女子</v>
      </c>
      <c r="L72" t="str">
        <f>IFERROR(VLOOKUP(F72,プログラムデータ!A:M,13,0),"")</f>
        <v xml:space="preserve">  50m</v>
      </c>
      <c r="M72" t="str">
        <f>IFERROR(VLOOKUP(F72,プログラムデータ!A:J,10,0),"")</f>
        <v>自由形</v>
      </c>
      <c r="N72" t="str">
        <f>IFERROR(VLOOKUP(F72,プログラムデータ!A:P,16,0),"")</f>
        <v>タイム決勝</v>
      </c>
      <c r="O72" t="str">
        <f t="shared" si="3"/>
        <v xml:space="preserve"> 女子   50m 自由形 タイム決勝</v>
      </c>
    </row>
    <row r="73" spans="1:15" x14ac:dyDescent="0.15">
      <c r="A73">
        <f>IFERROR(記録[[#This Row],[競技番号]],"")</f>
        <v>3</v>
      </c>
      <c r="B73">
        <f>IFERROR(記録[[#This Row],[選手番号]],"")</f>
        <v>301</v>
      </c>
      <c r="C73" t="str">
        <f>IFERROR(VLOOKUP(B73,選手番号!F:J,4,0),"")</f>
        <v>武智　咲來</v>
      </c>
      <c r="D73" t="str">
        <f>IFERROR(VLOOKUP(B73,選手番号!F:K,6,0),"")</f>
        <v>ﾌｨｯﾀｴﾐﾌﾙ松前</v>
      </c>
      <c r="E73" t="str">
        <f>IFERROR(VLOOKUP(B73,チーム番号!E:F,2,0),"")</f>
        <v/>
      </c>
      <c r="F73">
        <f>IFERROR(VLOOKUP(A73,プログラム!B:C,2,0),"")</f>
        <v>3</v>
      </c>
      <c r="G73" t="str">
        <f t="shared" si="2"/>
        <v>3010003</v>
      </c>
      <c r="H73">
        <f>IFERROR(記録[[#This Row],[組]],"")</f>
        <v>8</v>
      </c>
      <c r="I73">
        <f>IFERROR(記録[[#This Row],[水路]],"")</f>
        <v>2</v>
      </c>
      <c r="J73" t="str">
        <f>IFERROR(VLOOKUP(F73,プログラムデータ!A:P,14,0),"")</f>
        <v/>
      </c>
      <c r="K73" t="str">
        <f>IFERROR(VLOOKUP(F73,プログラムデータ!A:O,15,0),"")</f>
        <v>女子</v>
      </c>
      <c r="L73" t="str">
        <f>IFERROR(VLOOKUP(F73,プログラムデータ!A:M,13,0),"")</f>
        <v xml:space="preserve">  50m</v>
      </c>
      <c r="M73" t="str">
        <f>IFERROR(VLOOKUP(F73,プログラムデータ!A:J,10,0),"")</f>
        <v>自由形</v>
      </c>
      <c r="N73" t="str">
        <f>IFERROR(VLOOKUP(F73,プログラムデータ!A:P,16,0),"")</f>
        <v>タイム決勝</v>
      </c>
      <c r="O73" t="str">
        <f t="shared" si="3"/>
        <v xml:space="preserve"> 女子   50m 自由形 タイム決勝</v>
      </c>
    </row>
    <row r="74" spans="1:15" x14ac:dyDescent="0.15">
      <c r="A74">
        <f>IFERROR(記録[[#This Row],[競技番号]],"")</f>
        <v>3</v>
      </c>
      <c r="B74">
        <f>IFERROR(記録[[#This Row],[選手番号]],"")</f>
        <v>64</v>
      </c>
      <c r="C74" t="str">
        <f>IFERROR(VLOOKUP(B74,選手番号!F:J,4,0),"")</f>
        <v>宮崎　倖歩</v>
      </c>
      <c r="D74" t="str">
        <f>IFERROR(VLOOKUP(B74,選手番号!F:K,6,0),"")</f>
        <v>ｴﾘｴｰﾙSRT</v>
      </c>
      <c r="E74" t="str">
        <f>IFERROR(VLOOKUP(B74,チーム番号!E:F,2,0),"")</f>
        <v/>
      </c>
      <c r="F74">
        <f>IFERROR(VLOOKUP(A74,プログラム!B:C,2,0),"")</f>
        <v>3</v>
      </c>
      <c r="G74" t="str">
        <f t="shared" si="2"/>
        <v>640003</v>
      </c>
      <c r="H74">
        <f>IFERROR(記録[[#This Row],[組]],"")</f>
        <v>8</v>
      </c>
      <c r="I74">
        <f>IFERROR(記録[[#This Row],[水路]],"")</f>
        <v>3</v>
      </c>
      <c r="J74" t="str">
        <f>IFERROR(VLOOKUP(F74,プログラムデータ!A:P,14,0),"")</f>
        <v/>
      </c>
      <c r="K74" t="str">
        <f>IFERROR(VLOOKUP(F74,プログラムデータ!A:O,15,0),"")</f>
        <v>女子</v>
      </c>
      <c r="L74" t="str">
        <f>IFERROR(VLOOKUP(F74,プログラムデータ!A:M,13,0),"")</f>
        <v xml:space="preserve">  50m</v>
      </c>
      <c r="M74" t="str">
        <f>IFERROR(VLOOKUP(F74,プログラムデータ!A:J,10,0),"")</f>
        <v>自由形</v>
      </c>
      <c r="N74" t="str">
        <f>IFERROR(VLOOKUP(F74,プログラムデータ!A:P,16,0),"")</f>
        <v>タイム決勝</v>
      </c>
      <c r="O74" t="str">
        <f t="shared" si="3"/>
        <v xml:space="preserve"> 女子   50m 自由形 タイム決勝</v>
      </c>
    </row>
    <row r="75" spans="1:15" x14ac:dyDescent="0.15">
      <c r="A75">
        <f>IFERROR(記録[[#This Row],[競技番号]],"")</f>
        <v>3</v>
      </c>
      <c r="B75">
        <f>IFERROR(記録[[#This Row],[選手番号]],"")</f>
        <v>367</v>
      </c>
      <c r="C75" t="str">
        <f>IFERROR(VLOOKUP(B75,選手番号!F:J,4,0),"")</f>
        <v>大野　結菜</v>
      </c>
      <c r="D75" t="str">
        <f>IFERROR(VLOOKUP(B75,選手番号!F:K,6,0),"")</f>
        <v>えいしSC松山</v>
      </c>
      <c r="E75" t="str">
        <f>IFERROR(VLOOKUP(B75,チーム番号!E:F,2,0),"")</f>
        <v/>
      </c>
      <c r="F75">
        <f>IFERROR(VLOOKUP(A75,プログラム!B:C,2,0),"")</f>
        <v>3</v>
      </c>
      <c r="G75" t="str">
        <f t="shared" si="2"/>
        <v>3670003</v>
      </c>
      <c r="H75">
        <f>IFERROR(記録[[#This Row],[組]],"")</f>
        <v>8</v>
      </c>
      <c r="I75">
        <f>IFERROR(記録[[#This Row],[水路]],"")</f>
        <v>4</v>
      </c>
      <c r="J75" t="str">
        <f>IFERROR(VLOOKUP(F75,プログラムデータ!A:P,14,0),"")</f>
        <v/>
      </c>
      <c r="K75" t="str">
        <f>IFERROR(VLOOKUP(F75,プログラムデータ!A:O,15,0),"")</f>
        <v>女子</v>
      </c>
      <c r="L75" t="str">
        <f>IFERROR(VLOOKUP(F75,プログラムデータ!A:M,13,0),"")</f>
        <v xml:space="preserve">  50m</v>
      </c>
      <c r="M75" t="str">
        <f>IFERROR(VLOOKUP(F75,プログラムデータ!A:J,10,0),"")</f>
        <v>自由形</v>
      </c>
      <c r="N75" t="str">
        <f>IFERROR(VLOOKUP(F75,プログラムデータ!A:P,16,0),"")</f>
        <v>タイム決勝</v>
      </c>
      <c r="O75" t="str">
        <f t="shared" si="3"/>
        <v xml:space="preserve"> 女子   50m 自由形 タイム決勝</v>
      </c>
    </row>
    <row r="76" spans="1:15" x14ac:dyDescent="0.15">
      <c r="A76">
        <f>IFERROR(記録[[#This Row],[競技番号]],"")</f>
        <v>3</v>
      </c>
      <c r="B76">
        <f>IFERROR(記録[[#This Row],[選手番号]],"")</f>
        <v>266</v>
      </c>
      <c r="C76" t="str">
        <f>IFERROR(VLOOKUP(B76,選手番号!F:J,4,0),"")</f>
        <v>前田　京香</v>
      </c>
      <c r="D76" t="str">
        <f>IFERROR(VLOOKUP(B76,選手番号!F:K,6,0),"")</f>
        <v>Ryuow</v>
      </c>
      <c r="E76" t="str">
        <f>IFERROR(VLOOKUP(B76,チーム番号!E:F,2,0),"")</f>
        <v/>
      </c>
      <c r="F76">
        <f>IFERROR(VLOOKUP(A76,プログラム!B:C,2,0),"")</f>
        <v>3</v>
      </c>
      <c r="G76" t="str">
        <f t="shared" si="2"/>
        <v>2660003</v>
      </c>
      <c r="H76">
        <f>IFERROR(記録[[#This Row],[組]],"")</f>
        <v>8</v>
      </c>
      <c r="I76">
        <f>IFERROR(記録[[#This Row],[水路]],"")</f>
        <v>5</v>
      </c>
      <c r="J76" t="str">
        <f>IFERROR(VLOOKUP(F76,プログラムデータ!A:P,14,0),"")</f>
        <v/>
      </c>
      <c r="K76" t="str">
        <f>IFERROR(VLOOKUP(F76,プログラムデータ!A:O,15,0),"")</f>
        <v>女子</v>
      </c>
      <c r="L76" t="str">
        <f>IFERROR(VLOOKUP(F76,プログラムデータ!A:M,13,0),"")</f>
        <v xml:space="preserve">  50m</v>
      </c>
      <c r="M76" t="str">
        <f>IFERROR(VLOOKUP(F76,プログラムデータ!A:J,10,0),"")</f>
        <v>自由形</v>
      </c>
      <c r="N76" t="str">
        <f>IFERROR(VLOOKUP(F76,プログラムデータ!A:P,16,0),"")</f>
        <v>タイム決勝</v>
      </c>
      <c r="O76" t="str">
        <f t="shared" si="3"/>
        <v xml:space="preserve"> 女子   50m 自由形 タイム決勝</v>
      </c>
    </row>
    <row r="77" spans="1:15" x14ac:dyDescent="0.15">
      <c r="A77">
        <f>IFERROR(記録[[#This Row],[競技番号]],"")</f>
        <v>3</v>
      </c>
      <c r="B77">
        <f>IFERROR(記録[[#This Row],[選手番号]],"")</f>
        <v>65</v>
      </c>
      <c r="C77" t="str">
        <f>IFERROR(VLOOKUP(B77,選手番号!F:J,4,0),"")</f>
        <v>脇　　栞那</v>
      </c>
      <c r="D77" t="str">
        <f>IFERROR(VLOOKUP(B77,選手番号!F:K,6,0),"")</f>
        <v>ｴﾘｴｰﾙSRT</v>
      </c>
      <c r="E77" t="str">
        <f>IFERROR(VLOOKUP(B77,チーム番号!E:F,2,0),"")</f>
        <v/>
      </c>
      <c r="F77">
        <f>IFERROR(VLOOKUP(A77,プログラム!B:C,2,0),"")</f>
        <v>3</v>
      </c>
      <c r="G77" t="str">
        <f t="shared" si="2"/>
        <v>650003</v>
      </c>
      <c r="H77">
        <f>IFERROR(記録[[#This Row],[組]],"")</f>
        <v>8</v>
      </c>
      <c r="I77">
        <f>IFERROR(記録[[#This Row],[水路]],"")</f>
        <v>6</v>
      </c>
      <c r="J77" t="str">
        <f>IFERROR(VLOOKUP(F77,プログラムデータ!A:P,14,0),"")</f>
        <v/>
      </c>
      <c r="K77" t="str">
        <f>IFERROR(VLOOKUP(F77,プログラムデータ!A:O,15,0),"")</f>
        <v>女子</v>
      </c>
      <c r="L77" t="str">
        <f>IFERROR(VLOOKUP(F77,プログラムデータ!A:M,13,0),"")</f>
        <v xml:space="preserve">  50m</v>
      </c>
      <c r="M77" t="str">
        <f>IFERROR(VLOOKUP(F77,プログラムデータ!A:J,10,0),"")</f>
        <v>自由形</v>
      </c>
      <c r="N77" t="str">
        <f>IFERROR(VLOOKUP(F77,プログラムデータ!A:P,16,0),"")</f>
        <v>タイム決勝</v>
      </c>
      <c r="O77" t="str">
        <f t="shared" si="3"/>
        <v xml:space="preserve"> 女子   50m 自由形 タイム決勝</v>
      </c>
    </row>
    <row r="78" spans="1:15" x14ac:dyDescent="0.15">
      <c r="A78">
        <f>IFERROR(記録[[#This Row],[競技番号]],"")</f>
        <v>3</v>
      </c>
      <c r="B78">
        <f>IFERROR(記録[[#This Row],[選手番号]],"")</f>
        <v>189</v>
      </c>
      <c r="C78" t="str">
        <f>IFERROR(VLOOKUP(B78,選手番号!F:J,4,0),"")</f>
        <v>塚本　理華</v>
      </c>
      <c r="D78" t="str">
        <f>IFERROR(VLOOKUP(B78,選手番号!F:K,6,0),"")</f>
        <v>フィッタ松山</v>
      </c>
      <c r="E78" t="str">
        <f>IFERROR(VLOOKUP(B78,チーム番号!E:F,2,0),"")</f>
        <v/>
      </c>
      <c r="F78">
        <f>IFERROR(VLOOKUP(A78,プログラム!B:C,2,0),"")</f>
        <v>3</v>
      </c>
      <c r="G78" t="str">
        <f t="shared" si="2"/>
        <v>1890003</v>
      </c>
      <c r="H78">
        <f>IFERROR(記録[[#This Row],[組]],"")</f>
        <v>8</v>
      </c>
      <c r="I78">
        <f>IFERROR(記録[[#This Row],[水路]],"")</f>
        <v>7</v>
      </c>
      <c r="J78" t="str">
        <f>IFERROR(VLOOKUP(F78,プログラムデータ!A:P,14,0),"")</f>
        <v/>
      </c>
      <c r="K78" t="str">
        <f>IFERROR(VLOOKUP(F78,プログラムデータ!A:O,15,0),"")</f>
        <v>女子</v>
      </c>
      <c r="L78" t="str">
        <f>IFERROR(VLOOKUP(F78,プログラムデータ!A:M,13,0),"")</f>
        <v xml:space="preserve">  50m</v>
      </c>
      <c r="M78" t="str">
        <f>IFERROR(VLOOKUP(F78,プログラムデータ!A:J,10,0),"")</f>
        <v>自由形</v>
      </c>
      <c r="N78" t="str">
        <f>IFERROR(VLOOKUP(F78,プログラムデータ!A:P,16,0),"")</f>
        <v>タイム決勝</v>
      </c>
      <c r="O78" t="str">
        <f t="shared" si="3"/>
        <v xml:space="preserve"> 女子   50m 自由形 タイム決勝</v>
      </c>
    </row>
    <row r="79" spans="1:15" x14ac:dyDescent="0.15">
      <c r="A79">
        <f>IFERROR(記録[[#This Row],[競技番号]],"")</f>
        <v>3</v>
      </c>
      <c r="B79">
        <f>IFERROR(記録[[#This Row],[選手番号]],"")</f>
        <v>302</v>
      </c>
      <c r="C79" t="str">
        <f>IFERROR(VLOOKUP(B79,選手番号!F:J,4,0),"")</f>
        <v>渡邊　柚希</v>
      </c>
      <c r="D79" t="str">
        <f>IFERROR(VLOOKUP(B79,選手番号!F:K,6,0),"")</f>
        <v>ﾌｨｯﾀｴﾐﾌﾙ松前</v>
      </c>
      <c r="E79" t="str">
        <f>IFERROR(VLOOKUP(B79,チーム番号!E:F,2,0),"")</f>
        <v/>
      </c>
      <c r="F79">
        <f>IFERROR(VLOOKUP(A79,プログラム!B:C,2,0),"")</f>
        <v>3</v>
      </c>
      <c r="G79" t="str">
        <f t="shared" si="2"/>
        <v>3020003</v>
      </c>
      <c r="H79">
        <f>IFERROR(記録[[#This Row],[組]],"")</f>
        <v>9</v>
      </c>
      <c r="I79">
        <f>IFERROR(記録[[#This Row],[水路]],"")</f>
        <v>1</v>
      </c>
      <c r="J79" t="str">
        <f>IFERROR(VLOOKUP(F79,プログラムデータ!A:P,14,0),"")</f>
        <v/>
      </c>
      <c r="K79" t="str">
        <f>IFERROR(VLOOKUP(F79,プログラムデータ!A:O,15,0),"")</f>
        <v>女子</v>
      </c>
      <c r="L79" t="str">
        <f>IFERROR(VLOOKUP(F79,プログラムデータ!A:M,13,0),"")</f>
        <v xml:space="preserve">  50m</v>
      </c>
      <c r="M79" t="str">
        <f>IFERROR(VLOOKUP(F79,プログラムデータ!A:J,10,0),"")</f>
        <v>自由形</v>
      </c>
      <c r="N79" t="str">
        <f>IFERROR(VLOOKUP(F79,プログラムデータ!A:P,16,0),"")</f>
        <v>タイム決勝</v>
      </c>
      <c r="O79" t="str">
        <f t="shared" si="3"/>
        <v xml:space="preserve"> 女子   50m 自由形 タイム決勝</v>
      </c>
    </row>
    <row r="80" spans="1:15" x14ac:dyDescent="0.15">
      <c r="A80">
        <f>IFERROR(記録[[#This Row],[競技番号]],"")</f>
        <v>3</v>
      </c>
      <c r="B80">
        <f>IFERROR(記録[[#This Row],[選手番号]],"")</f>
        <v>306</v>
      </c>
      <c r="C80" t="str">
        <f>IFERROR(VLOOKUP(B80,選手番号!F:J,4,0),"")</f>
        <v>兵頭　杏南</v>
      </c>
      <c r="D80" t="str">
        <f>IFERROR(VLOOKUP(B80,選手番号!F:K,6,0),"")</f>
        <v>ﾌｨｯﾀｴﾐﾌﾙ松前</v>
      </c>
      <c r="E80" t="str">
        <f>IFERROR(VLOOKUP(B80,チーム番号!E:F,2,0),"")</f>
        <v/>
      </c>
      <c r="F80">
        <f>IFERROR(VLOOKUP(A80,プログラム!B:C,2,0),"")</f>
        <v>3</v>
      </c>
      <c r="G80" t="str">
        <f t="shared" si="2"/>
        <v>3060003</v>
      </c>
      <c r="H80">
        <f>IFERROR(記録[[#This Row],[組]],"")</f>
        <v>9</v>
      </c>
      <c r="I80">
        <f>IFERROR(記録[[#This Row],[水路]],"")</f>
        <v>2</v>
      </c>
      <c r="J80" t="str">
        <f>IFERROR(VLOOKUP(F80,プログラムデータ!A:P,14,0),"")</f>
        <v/>
      </c>
      <c r="K80" t="str">
        <f>IFERROR(VLOOKUP(F80,プログラムデータ!A:O,15,0),"")</f>
        <v>女子</v>
      </c>
      <c r="L80" t="str">
        <f>IFERROR(VLOOKUP(F80,プログラムデータ!A:M,13,0),"")</f>
        <v xml:space="preserve">  50m</v>
      </c>
      <c r="M80" t="str">
        <f>IFERROR(VLOOKUP(F80,プログラムデータ!A:J,10,0),"")</f>
        <v>自由形</v>
      </c>
      <c r="N80" t="str">
        <f>IFERROR(VLOOKUP(F80,プログラムデータ!A:P,16,0),"")</f>
        <v>タイム決勝</v>
      </c>
      <c r="O80" t="str">
        <f t="shared" si="3"/>
        <v xml:space="preserve"> 女子   50m 自由形 タイム決勝</v>
      </c>
    </row>
    <row r="81" spans="1:15" x14ac:dyDescent="0.15">
      <c r="A81">
        <f>IFERROR(記録[[#This Row],[競技番号]],"")</f>
        <v>3</v>
      </c>
      <c r="B81">
        <f>IFERROR(記録[[#This Row],[選手番号]],"")</f>
        <v>349</v>
      </c>
      <c r="C81" t="str">
        <f>IFERROR(VLOOKUP(B81,選手番号!F:J,4,0),"")</f>
        <v>窪田菜々望</v>
      </c>
      <c r="D81" t="str">
        <f>IFERROR(VLOOKUP(B81,選手番号!F:K,6,0),"")</f>
        <v>えいしSC砥部</v>
      </c>
      <c r="E81" t="str">
        <f>IFERROR(VLOOKUP(B81,チーム番号!E:F,2,0),"")</f>
        <v/>
      </c>
      <c r="F81">
        <f>IFERROR(VLOOKUP(A81,プログラム!B:C,2,0),"")</f>
        <v>3</v>
      </c>
      <c r="G81" t="str">
        <f t="shared" si="2"/>
        <v>3490003</v>
      </c>
      <c r="H81">
        <f>IFERROR(記録[[#This Row],[組]],"")</f>
        <v>9</v>
      </c>
      <c r="I81">
        <f>IFERROR(記録[[#This Row],[水路]],"")</f>
        <v>3</v>
      </c>
      <c r="J81" t="str">
        <f>IFERROR(VLOOKUP(F81,プログラムデータ!A:P,14,0),"")</f>
        <v/>
      </c>
      <c r="K81" t="str">
        <f>IFERROR(VLOOKUP(F81,プログラムデータ!A:O,15,0),"")</f>
        <v>女子</v>
      </c>
      <c r="L81" t="str">
        <f>IFERROR(VLOOKUP(F81,プログラムデータ!A:M,13,0),"")</f>
        <v xml:space="preserve">  50m</v>
      </c>
      <c r="M81" t="str">
        <f>IFERROR(VLOOKUP(F81,プログラムデータ!A:J,10,0),"")</f>
        <v>自由形</v>
      </c>
      <c r="N81" t="str">
        <f>IFERROR(VLOOKUP(F81,プログラムデータ!A:P,16,0),"")</f>
        <v>タイム決勝</v>
      </c>
      <c r="O81" t="str">
        <f t="shared" si="3"/>
        <v xml:space="preserve"> 女子   50m 自由形 タイム決勝</v>
      </c>
    </row>
    <row r="82" spans="1:15" x14ac:dyDescent="0.15">
      <c r="A82">
        <f>IFERROR(記録[[#This Row],[競技番号]],"")</f>
        <v>3</v>
      </c>
      <c r="B82">
        <f>IFERROR(記録[[#This Row],[選手番号]],"")</f>
        <v>336</v>
      </c>
      <c r="C82" t="str">
        <f>IFERROR(VLOOKUP(B82,選手番号!F:J,4,0),"")</f>
        <v>那須　星羅</v>
      </c>
      <c r="D82" t="str">
        <f>IFERROR(VLOOKUP(B82,選手番号!F:K,6,0),"")</f>
        <v>ﾓｰﾆSS</v>
      </c>
      <c r="E82" t="str">
        <f>IFERROR(VLOOKUP(B82,チーム番号!E:F,2,0),"")</f>
        <v/>
      </c>
      <c r="F82">
        <f>IFERROR(VLOOKUP(A82,プログラム!B:C,2,0),"")</f>
        <v>3</v>
      </c>
      <c r="G82" t="str">
        <f t="shared" si="2"/>
        <v>3360003</v>
      </c>
      <c r="H82">
        <f>IFERROR(記録[[#This Row],[組]],"")</f>
        <v>9</v>
      </c>
      <c r="I82">
        <f>IFERROR(記録[[#This Row],[水路]],"")</f>
        <v>4</v>
      </c>
      <c r="J82" t="str">
        <f>IFERROR(VLOOKUP(F82,プログラムデータ!A:P,14,0),"")</f>
        <v/>
      </c>
      <c r="K82" t="str">
        <f>IFERROR(VLOOKUP(F82,プログラムデータ!A:O,15,0),"")</f>
        <v>女子</v>
      </c>
      <c r="L82" t="str">
        <f>IFERROR(VLOOKUP(F82,プログラムデータ!A:M,13,0),"")</f>
        <v xml:space="preserve">  50m</v>
      </c>
      <c r="M82" t="str">
        <f>IFERROR(VLOOKUP(F82,プログラムデータ!A:J,10,0),"")</f>
        <v>自由形</v>
      </c>
      <c r="N82" t="str">
        <f>IFERROR(VLOOKUP(F82,プログラムデータ!A:P,16,0),"")</f>
        <v>タイム決勝</v>
      </c>
      <c r="O82" t="str">
        <f t="shared" si="3"/>
        <v xml:space="preserve"> 女子   50m 自由形 タイム決勝</v>
      </c>
    </row>
    <row r="83" spans="1:15" x14ac:dyDescent="0.15">
      <c r="A83">
        <f>IFERROR(記録[[#This Row],[競技番号]],"")</f>
        <v>3</v>
      </c>
      <c r="B83">
        <f>IFERROR(記録[[#This Row],[選手番号]],"")</f>
        <v>113</v>
      </c>
      <c r="C83" t="str">
        <f>IFERROR(VLOOKUP(B83,選手番号!F:J,4,0),"")</f>
        <v>成松　咲南</v>
      </c>
      <c r="D83" t="str">
        <f>IFERROR(VLOOKUP(B83,選手番号!F:K,6,0),"")</f>
        <v>ファイブテン</v>
      </c>
      <c r="E83" t="str">
        <f>IFERROR(VLOOKUP(B83,チーム番号!E:F,2,0),"")</f>
        <v/>
      </c>
      <c r="F83">
        <f>IFERROR(VLOOKUP(A83,プログラム!B:C,2,0),"")</f>
        <v>3</v>
      </c>
      <c r="G83" t="str">
        <f t="shared" si="2"/>
        <v>1130003</v>
      </c>
      <c r="H83">
        <f>IFERROR(記録[[#This Row],[組]],"")</f>
        <v>9</v>
      </c>
      <c r="I83">
        <f>IFERROR(記録[[#This Row],[水路]],"")</f>
        <v>5</v>
      </c>
      <c r="J83" t="str">
        <f>IFERROR(VLOOKUP(F83,プログラムデータ!A:P,14,0),"")</f>
        <v/>
      </c>
      <c r="K83" t="str">
        <f>IFERROR(VLOOKUP(F83,プログラムデータ!A:O,15,0),"")</f>
        <v>女子</v>
      </c>
      <c r="L83" t="str">
        <f>IFERROR(VLOOKUP(F83,プログラムデータ!A:M,13,0),"")</f>
        <v xml:space="preserve">  50m</v>
      </c>
      <c r="M83" t="str">
        <f>IFERROR(VLOOKUP(F83,プログラムデータ!A:J,10,0),"")</f>
        <v>自由形</v>
      </c>
      <c r="N83" t="str">
        <f>IFERROR(VLOOKUP(F83,プログラムデータ!A:P,16,0),"")</f>
        <v>タイム決勝</v>
      </c>
      <c r="O83" t="str">
        <f t="shared" si="3"/>
        <v xml:space="preserve"> 女子   50m 自由形 タイム決勝</v>
      </c>
    </row>
    <row r="84" spans="1:15" x14ac:dyDescent="0.15">
      <c r="A84">
        <f>IFERROR(記録[[#This Row],[競技番号]],"")</f>
        <v>3</v>
      </c>
      <c r="B84">
        <f>IFERROR(記録[[#This Row],[選手番号]],"")</f>
        <v>325</v>
      </c>
      <c r="C84" t="str">
        <f>IFERROR(VLOOKUP(B84,選手番号!F:J,4,0),"")</f>
        <v>日淺　　華</v>
      </c>
      <c r="D84" t="str">
        <f>IFERROR(VLOOKUP(B84,選手番号!F:K,6,0),"")</f>
        <v>しまなみST</v>
      </c>
      <c r="E84" t="str">
        <f>IFERROR(VLOOKUP(B84,チーム番号!E:F,2,0),"")</f>
        <v/>
      </c>
      <c r="F84">
        <f>IFERROR(VLOOKUP(A84,プログラム!B:C,2,0),"")</f>
        <v>3</v>
      </c>
      <c r="G84" t="str">
        <f t="shared" si="2"/>
        <v>3250003</v>
      </c>
      <c r="H84">
        <f>IFERROR(記録[[#This Row],[組]],"")</f>
        <v>9</v>
      </c>
      <c r="I84">
        <f>IFERROR(記録[[#This Row],[水路]],"")</f>
        <v>6</v>
      </c>
      <c r="J84" t="str">
        <f>IFERROR(VLOOKUP(F84,プログラムデータ!A:P,14,0),"")</f>
        <v/>
      </c>
      <c r="K84" t="str">
        <f>IFERROR(VLOOKUP(F84,プログラムデータ!A:O,15,0),"")</f>
        <v>女子</v>
      </c>
      <c r="L84" t="str">
        <f>IFERROR(VLOOKUP(F84,プログラムデータ!A:M,13,0),"")</f>
        <v xml:space="preserve">  50m</v>
      </c>
      <c r="M84" t="str">
        <f>IFERROR(VLOOKUP(F84,プログラムデータ!A:J,10,0),"")</f>
        <v>自由形</v>
      </c>
      <c r="N84" t="str">
        <f>IFERROR(VLOOKUP(F84,プログラムデータ!A:P,16,0),"")</f>
        <v>タイム決勝</v>
      </c>
      <c r="O84" t="str">
        <f t="shared" si="3"/>
        <v xml:space="preserve"> 女子   50m 自由形 タイム決勝</v>
      </c>
    </row>
    <row r="85" spans="1:15" x14ac:dyDescent="0.15">
      <c r="A85">
        <f>IFERROR(記録[[#This Row],[競技番号]],"")</f>
        <v>3</v>
      </c>
      <c r="B85">
        <f>IFERROR(記録[[#This Row],[選手番号]],"")</f>
        <v>312</v>
      </c>
      <c r="C85" t="str">
        <f>IFERROR(VLOOKUP(B85,選手番号!F:J,4,0),"")</f>
        <v>徳永　心美</v>
      </c>
      <c r="D85" t="str">
        <f>IFERROR(VLOOKUP(B85,選手番号!F:K,6,0),"")</f>
        <v>ﾌｨｯﾀ川之江</v>
      </c>
      <c r="E85" t="str">
        <f>IFERROR(VLOOKUP(B85,チーム番号!E:F,2,0),"")</f>
        <v/>
      </c>
      <c r="F85">
        <f>IFERROR(VLOOKUP(A85,プログラム!B:C,2,0),"")</f>
        <v>3</v>
      </c>
      <c r="G85" t="str">
        <f t="shared" si="2"/>
        <v>3120003</v>
      </c>
      <c r="H85">
        <f>IFERROR(記録[[#This Row],[組]],"")</f>
        <v>9</v>
      </c>
      <c r="I85">
        <f>IFERROR(記録[[#This Row],[水路]],"")</f>
        <v>7</v>
      </c>
      <c r="J85" t="str">
        <f>IFERROR(VLOOKUP(F85,プログラムデータ!A:P,14,0),"")</f>
        <v/>
      </c>
      <c r="K85" t="str">
        <f>IFERROR(VLOOKUP(F85,プログラムデータ!A:O,15,0),"")</f>
        <v>女子</v>
      </c>
      <c r="L85" t="str">
        <f>IFERROR(VLOOKUP(F85,プログラムデータ!A:M,13,0),"")</f>
        <v xml:space="preserve">  50m</v>
      </c>
      <c r="M85" t="str">
        <f>IFERROR(VLOOKUP(F85,プログラムデータ!A:J,10,0),"")</f>
        <v>自由形</v>
      </c>
      <c r="N85" t="str">
        <f>IFERROR(VLOOKUP(F85,プログラムデータ!A:P,16,0),"")</f>
        <v>タイム決勝</v>
      </c>
      <c r="O85" t="str">
        <f t="shared" si="3"/>
        <v xml:space="preserve"> 女子   50m 自由形 タイム決勝</v>
      </c>
    </row>
    <row r="86" spans="1:15" x14ac:dyDescent="0.15">
      <c r="A86">
        <f>IFERROR(記録[[#This Row],[競技番号]],"")</f>
        <v>3</v>
      </c>
      <c r="B86">
        <f>IFERROR(記録[[#This Row],[選手番号]],"")</f>
        <v>45</v>
      </c>
      <c r="C86" t="str">
        <f>IFERROR(VLOOKUP(B86,選手番号!F:J,4,0),"")</f>
        <v>渡部　莉央</v>
      </c>
      <c r="D86" t="str">
        <f>IFERROR(VLOOKUP(B86,選手番号!F:K,6,0),"")</f>
        <v>南海ＤＣ</v>
      </c>
      <c r="E86" t="str">
        <f>IFERROR(VLOOKUP(B86,チーム番号!E:F,2,0),"")</f>
        <v/>
      </c>
      <c r="F86">
        <f>IFERROR(VLOOKUP(A86,プログラム!B:C,2,0),"")</f>
        <v>3</v>
      </c>
      <c r="G86" t="str">
        <f t="shared" si="2"/>
        <v>450003</v>
      </c>
      <c r="H86">
        <f>IFERROR(記録[[#This Row],[組]],"")</f>
        <v>10</v>
      </c>
      <c r="I86">
        <f>IFERROR(記録[[#This Row],[水路]],"")</f>
        <v>1</v>
      </c>
      <c r="J86" t="str">
        <f>IFERROR(VLOOKUP(F86,プログラムデータ!A:P,14,0),"")</f>
        <v/>
      </c>
      <c r="K86" t="str">
        <f>IFERROR(VLOOKUP(F86,プログラムデータ!A:O,15,0),"")</f>
        <v>女子</v>
      </c>
      <c r="L86" t="str">
        <f>IFERROR(VLOOKUP(F86,プログラムデータ!A:M,13,0),"")</f>
        <v xml:space="preserve">  50m</v>
      </c>
      <c r="M86" t="str">
        <f>IFERROR(VLOOKUP(F86,プログラムデータ!A:J,10,0),"")</f>
        <v>自由形</v>
      </c>
      <c r="N86" t="str">
        <f>IFERROR(VLOOKUP(F86,プログラムデータ!A:P,16,0),"")</f>
        <v>タイム決勝</v>
      </c>
      <c r="O86" t="str">
        <f t="shared" si="3"/>
        <v xml:space="preserve"> 女子   50m 自由形 タイム決勝</v>
      </c>
    </row>
    <row r="87" spans="1:15" x14ac:dyDescent="0.15">
      <c r="A87">
        <f>IFERROR(記録[[#This Row],[競技番号]],"")</f>
        <v>3</v>
      </c>
      <c r="B87">
        <f>IFERROR(記録[[#This Row],[選手番号]],"")</f>
        <v>112</v>
      </c>
      <c r="C87" t="str">
        <f>IFERROR(VLOOKUP(B87,選手番号!F:J,4,0),"")</f>
        <v>岡本　彩花</v>
      </c>
      <c r="D87" t="str">
        <f>IFERROR(VLOOKUP(B87,選手番号!F:K,6,0),"")</f>
        <v>ファイブテン</v>
      </c>
      <c r="E87" t="str">
        <f>IFERROR(VLOOKUP(B87,チーム番号!E:F,2,0),"")</f>
        <v/>
      </c>
      <c r="F87">
        <f>IFERROR(VLOOKUP(A87,プログラム!B:C,2,0),"")</f>
        <v>3</v>
      </c>
      <c r="G87" t="str">
        <f t="shared" si="2"/>
        <v>1120003</v>
      </c>
      <c r="H87">
        <f>IFERROR(記録[[#This Row],[組]],"")</f>
        <v>10</v>
      </c>
      <c r="I87">
        <f>IFERROR(記録[[#This Row],[水路]],"")</f>
        <v>2</v>
      </c>
      <c r="J87" t="str">
        <f>IFERROR(VLOOKUP(F87,プログラムデータ!A:P,14,0),"")</f>
        <v/>
      </c>
      <c r="K87" t="str">
        <f>IFERROR(VLOOKUP(F87,プログラムデータ!A:O,15,0),"")</f>
        <v>女子</v>
      </c>
      <c r="L87" t="str">
        <f>IFERROR(VLOOKUP(F87,プログラムデータ!A:M,13,0),"")</f>
        <v xml:space="preserve">  50m</v>
      </c>
      <c r="M87" t="str">
        <f>IFERROR(VLOOKUP(F87,プログラムデータ!A:J,10,0),"")</f>
        <v>自由形</v>
      </c>
      <c r="N87" t="str">
        <f>IFERROR(VLOOKUP(F87,プログラムデータ!A:P,16,0),"")</f>
        <v>タイム決勝</v>
      </c>
      <c r="O87" t="str">
        <f t="shared" si="3"/>
        <v xml:space="preserve"> 女子   50m 自由形 タイム決勝</v>
      </c>
    </row>
    <row r="88" spans="1:15" x14ac:dyDescent="0.15">
      <c r="A88">
        <f>IFERROR(記録[[#This Row],[競技番号]],"")</f>
        <v>3</v>
      </c>
      <c r="B88">
        <f>IFERROR(記録[[#This Row],[選手番号]],"")</f>
        <v>136</v>
      </c>
      <c r="C88" t="str">
        <f>IFERROR(VLOOKUP(B88,選手番号!F:J,4,0),"")</f>
        <v>阿部　天香</v>
      </c>
      <c r="D88" t="str">
        <f>IFERROR(VLOOKUP(B88,選手番号!F:K,6,0),"")</f>
        <v>アズサ松山</v>
      </c>
      <c r="E88" t="str">
        <f>IFERROR(VLOOKUP(B88,チーム番号!E:F,2,0),"")</f>
        <v/>
      </c>
      <c r="F88">
        <f>IFERROR(VLOOKUP(A88,プログラム!B:C,2,0),"")</f>
        <v>3</v>
      </c>
      <c r="G88" t="str">
        <f t="shared" si="2"/>
        <v>1360003</v>
      </c>
      <c r="H88">
        <f>IFERROR(記録[[#This Row],[組]],"")</f>
        <v>10</v>
      </c>
      <c r="I88">
        <f>IFERROR(記録[[#This Row],[水路]],"")</f>
        <v>3</v>
      </c>
      <c r="J88" t="str">
        <f>IFERROR(VLOOKUP(F88,プログラムデータ!A:P,14,0),"")</f>
        <v/>
      </c>
      <c r="K88" t="str">
        <f>IFERROR(VLOOKUP(F88,プログラムデータ!A:O,15,0),"")</f>
        <v>女子</v>
      </c>
      <c r="L88" t="str">
        <f>IFERROR(VLOOKUP(F88,プログラムデータ!A:M,13,0),"")</f>
        <v xml:space="preserve">  50m</v>
      </c>
      <c r="M88" t="str">
        <f>IFERROR(VLOOKUP(F88,プログラムデータ!A:J,10,0),"")</f>
        <v>自由形</v>
      </c>
      <c r="N88" t="str">
        <f>IFERROR(VLOOKUP(F88,プログラムデータ!A:P,16,0),"")</f>
        <v>タイム決勝</v>
      </c>
      <c r="O88" t="str">
        <f t="shared" si="3"/>
        <v xml:space="preserve"> 女子   50m 自由形 タイム決勝</v>
      </c>
    </row>
    <row r="89" spans="1:15" x14ac:dyDescent="0.15">
      <c r="A89">
        <f>IFERROR(記録[[#This Row],[競技番号]],"")</f>
        <v>3</v>
      </c>
      <c r="B89">
        <f>IFERROR(記録[[#This Row],[選手番号]],"")</f>
        <v>111</v>
      </c>
      <c r="C89" t="str">
        <f>IFERROR(VLOOKUP(B89,選手番号!F:J,4,0),"")</f>
        <v>深川　花夏</v>
      </c>
      <c r="D89" t="str">
        <f>IFERROR(VLOOKUP(B89,選手番号!F:K,6,0),"")</f>
        <v>ファイブテン</v>
      </c>
      <c r="E89" t="str">
        <f>IFERROR(VLOOKUP(B89,チーム番号!E:F,2,0),"")</f>
        <v/>
      </c>
      <c r="F89">
        <f>IFERROR(VLOOKUP(A89,プログラム!B:C,2,0),"")</f>
        <v>3</v>
      </c>
      <c r="G89" t="str">
        <f t="shared" si="2"/>
        <v>1110003</v>
      </c>
      <c r="H89">
        <f>IFERROR(記録[[#This Row],[組]],"")</f>
        <v>10</v>
      </c>
      <c r="I89">
        <f>IFERROR(記録[[#This Row],[水路]],"")</f>
        <v>4</v>
      </c>
      <c r="J89" t="str">
        <f>IFERROR(VLOOKUP(F89,プログラムデータ!A:P,14,0),"")</f>
        <v/>
      </c>
      <c r="K89" t="str">
        <f>IFERROR(VLOOKUP(F89,プログラムデータ!A:O,15,0),"")</f>
        <v>女子</v>
      </c>
      <c r="L89" t="str">
        <f>IFERROR(VLOOKUP(F89,プログラムデータ!A:M,13,0),"")</f>
        <v xml:space="preserve">  50m</v>
      </c>
      <c r="M89" t="str">
        <f>IFERROR(VLOOKUP(F89,プログラムデータ!A:J,10,0),"")</f>
        <v>自由形</v>
      </c>
      <c r="N89" t="str">
        <f>IFERROR(VLOOKUP(F89,プログラムデータ!A:P,16,0),"")</f>
        <v>タイム決勝</v>
      </c>
      <c r="O89" t="str">
        <f t="shared" si="3"/>
        <v xml:space="preserve"> 女子   50m 自由形 タイム決勝</v>
      </c>
    </row>
    <row r="90" spans="1:15" x14ac:dyDescent="0.15">
      <c r="A90">
        <f>IFERROR(記録[[#This Row],[競技番号]],"")</f>
        <v>3</v>
      </c>
      <c r="B90">
        <f>IFERROR(記録[[#This Row],[選手番号]],"")</f>
        <v>24</v>
      </c>
      <c r="C90" t="str">
        <f>IFERROR(VLOOKUP(B90,選手番号!F:J,4,0),"")</f>
        <v>山本　　実</v>
      </c>
      <c r="D90" t="str">
        <f>IFERROR(VLOOKUP(B90,選手番号!F:K,6,0),"")</f>
        <v>五百木ＳＣ</v>
      </c>
      <c r="E90" t="str">
        <f>IFERROR(VLOOKUP(B90,チーム番号!E:F,2,0),"")</f>
        <v/>
      </c>
      <c r="F90">
        <f>IFERROR(VLOOKUP(A90,プログラム!B:C,2,0),"")</f>
        <v>3</v>
      </c>
      <c r="G90" t="str">
        <f t="shared" si="2"/>
        <v>240003</v>
      </c>
      <c r="H90">
        <f>IFERROR(記録[[#This Row],[組]],"")</f>
        <v>10</v>
      </c>
      <c r="I90">
        <f>IFERROR(記録[[#This Row],[水路]],"")</f>
        <v>5</v>
      </c>
      <c r="J90" t="str">
        <f>IFERROR(VLOOKUP(F90,プログラムデータ!A:P,14,0),"")</f>
        <v/>
      </c>
      <c r="K90" t="str">
        <f>IFERROR(VLOOKUP(F90,プログラムデータ!A:O,15,0),"")</f>
        <v>女子</v>
      </c>
      <c r="L90" t="str">
        <f>IFERROR(VLOOKUP(F90,プログラムデータ!A:M,13,0),"")</f>
        <v xml:space="preserve">  50m</v>
      </c>
      <c r="M90" t="str">
        <f>IFERROR(VLOOKUP(F90,プログラムデータ!A:J,10,0),"")</f>
        <v>自由形</v>
      </c>
      <c r="N90" t="str">
        <f>IFERROR(VLOOKUP(F90,プログラムデータ!A:P,16,0),"")</f>
        <v>タイム決勝</v>
      </c>
      <c r="O90" t="str">
        <f t="shared" si="3"/>
        <v xml:space="preserve"> 女子   50m 自由形 タイム決勝</v>
      </c>
    </row>
    <row r="91" spans="1:15" x14ac:dyDescent="0.15">
      <c r="A91">
        <f>IFERROR(記録[[#This Row],[競技番号]],"")</f>
        <v>3</v>
      </c>
      <c r="B91">
        <f>IFERROR(記録[[#This Row],[選手番号]],"")</f>
        <v>258</v>
      </c>
      <c r="C91" t="str">
        <f>IFERROR(VLOOKUP(B91,選手番号!F:J,4,0),"")</f>
        <v>髙山　弥久</v>
      </c>
      <c r="D91" t="str">
        <f>IFERROR(VLOOKUP(B91,選手番号!F:K,6,0),"")</f>
        <v>フィッタ吉田</v>
      </c>
      <c r="E91" t="str">
        <f>IFERROR(VLOOKUP(B91,チーム番号!E:F,2,0),"")</f>
        <v/>
      </c>
      <c r="F91">
        <f>IFERROR(VLOOKUP(A91,プログラム!B:C,2,0),"")</f>
        <v>3</v>
      </c>
      <c r="G91" t="str">
        <f t="shared" si="2"/>
        <v>2580003</v>
      </c>
      <c r="H91">
        <f>IFERROR(記録[[#This Row],[組]],"")</f>
        <v>10</v>
      </c>
      <c r="I91">
        <f>IFERROR(記録[[#This Row],[水路]],"")</f>
        <v>6</v>
      </c>
      <c r="J91" t="str">
        <f>IFERROR(VLOOKUP(F91,プログラムデータ!A:P,14,0),"")</f>
        <v/>
      </c>
      <c r="K91" t="str">
        <f>IFERROR(VLOOKUP(F91,プログラムデータ!A:O,15,0),"")</f>
        <v>女子</v>
      </c>
      <c r="L91" t="str">
        <f>IFERROR(VLOOKUP(F91,プログラムデータ!A:M,13,0),"")</f>
        <v xml:space="preserve">  50m</v>
      </c>
      <c r="M91" t="str">
        <f>IFERROR(VLOOKUP(F91,プログラムデータ!A:J,10,0),"")</f>
        <v>自由形</v>
      </c>
      <c r="N91" t="str">
        <f>IFERROR(VLOOKUP(F91,プログラムデータ!A:P,16,0),"")</f>
        <v>タイム決勝</v>
      </c>
      <c r="O91" t="str">
        <f t="shared" si="3"/>
        <v xml:space="preserve"> 女子   50m 自由形 タイム決勝</v>
      </c>
    </row>
    <row r="92" spans="1:15" x14ac:dyDescent="0.15">
      <c r="A92">
        <f>IFERROR(記録[[#This Row],[競技番号]],"")</f>
        <v>3</v>
      </c>
      <c r="B92">
        <f>IFERROR(記録[[#This Row],[選手番号]],"")</f>
        <v>275</v>
      </c>
      <c r="C92" t="str">
        <f>IFERROR(VLOOKUP(B92,選手番号!F:J,4,0),"")</f>
        <v>藤井　愛莉</v>
      </c>
      <c r="D92" t="str">
        <f>IFERROR(VLOOKUP(B92,選手番号!F:K,6,0),"")</f>
        <v>ﾌｧｲﾌﾞﾃﾝ東予</v>
      </c>
      <c r="E92" t="str">
        <f>IFERROR(VLOOKUP(B92,チーム番号!E:F,2,0),"")</f>
        <v/>
      </c>
      <c r="F92">
        <f>IFERROR(VLOOKUP(A92,プログラム!B:C,2,0),"")</f>
        <v>3</v>
      </c>
      <c r="G92" t="str">
        <f t="shared" si="2"/>
        <v>2750003</v>
      </c>
      <c r="H92">
        <f>IFERROR(記録[[#This Row],[組]],"")</f>
        <v>10</v>
      </c>
      <c r="I92">
        <f>IFERROR(記録[[#This Row],[水路]],"")</f>
        <v>7</v>
      </c>
      <c r="J92" t="str">
        <f>IFERROR(VLOOKUP(F92,プログラムデータ!A:P,14,0),"")</f>
        <v/>
      </c>
      <c r="K92" t="str">
        <f>IFERROR(VLOOKUP(F92,プログラムデータ!A:O,15,0),"")</f>
        <v>女子</v>
      </c>
      <c r="L92" t="str">
        <f>IFERROR(VLOOKUP(F92,プログラムデータ!A:M,13,0),"")</f>
        <v xml:space="preserve">  50m</v>
      </c>
      <c r="M92" t="str">
        <f>IFERROR(VLOOKUP(F92,プログラムデータ!A:J,10,0),"")</f>
        <v>自由形</v>
      </c>
      <c r="N92" t="str">
        <f>IFERROR(VLOOKUP(F92,プログラムデータ!A:P,16,0),"")</f>
        <v>タイム決勝</v>
      </c>
      <c r="O92" t="str">
        <f t="shared" si="3"/>
        <v xml:space="preserve"> 女子   50m 自由形 タイム決勝</v>
      </c>
    </row>
    <row r="93" spans="1:15" x14ac:dyDescent="0.15">
      <c r="A93">
        <f>IFERROR(記録[[#This Row],[競技番号]],"")</f>
        <v>3</v>
      </c>
      <c r="B93">
        <f>IFERROR(記録[[#This Row],[選手番号]],"")</f>
        <v>328</v>
      </c>
      <c r="C93" t="str">
        <f>IFERROR(VLOOKUP(B93,選手番号!F:J,4,0),"")</f>
        <v>藤田　麻未</v>
      </c>
      <c r="D93" t="str">
        <f>IFERROR(VLOOKUP(B93,選手番号!F:K,6,0),"")</f>
        <v>AzuMax</v>
      </c>
      <c r="E93" t="str">
        <f>IFERROR(VLOOKUP(B93,チーム番号!E:F,2,0),"")</f>
        <v/>
      </c>
      <c r="F93">
        <f>IFERROR(VLOOKUP(A93,プログラム!B:C,2,0),"")</f>
        <v>3</v>
      </c>
      <c r="G93" t="str">
        <f t="shared" si="2"/>
        <v>3280003</v>
      </c>
      <c r="H93">
        <f>IFERROR(記録[[#This Row],[組]],"")</f>
        <v>11</v>
      </c>
      <c r="I93">
        <f>IFERROR(記録[[#This Row],[水路]],"")</f>
        <v>1</v>
      </c>
      <c r="J93" t="str">
        <f>IFERROR(VLOOKUP(F93,プログラムデータ!A:P,14,0),"")</f>
        <v/>
      </c>
      <c r="K93" t="str">
        <f>IFERROR(VLOOKUP(F93,プログラムデータ!A:O,15,0),"")</f>
        <v>女子</v>
      </c>
      <c r="L93" t="str">
        <f>IFERROR(VLOOKUP(F93,プログラムデータ!A:M,13,0),"")</f>
        <v xml:space="preserve">  50m</v>
      </c>
      <c r="M93" t="str">
        <f>IFERROR(VLOOKUP(F93,プログラムデータ!A:J,10,0),"")</f>
        <v>自由形</v>
      </c>
      <c r="N93" t="str">
        <f>IFERROR(VLOOKUP(F93,プログラムデータ!A:P,16,0),"")</f>
        <v>タイム決勝</v>
      </c>
      <c r="O93" t="str">
        <f t="shared" si="3"/>
        <v xml:space="preserve"> 女子   50m 自由形 タイム決勝</v>
      </c>
    </row>
    <row r="94" spans="1:15" x14ac:dyDescent="0.15">
      <c r="A94">
        <f>IFERROR(記録[[#This Row],[競技番号]],"")</f>
        <v>3</v>
      </c>
      <c r="B94">
        <f>IFERROR(記録[[#This Row],[選手番号]],"")</f>
        <v>300</v>
      </c>
      <c r="C94" t="str">
        <f>IFERROR(VLOOKUP(B94,選手番号!F:J,4,0),"")</f>
        <v>木村さくら</v>
      </c>
      <c r="D94" t="str">
        <f>IFERROR(VLOOKUP(B94,選手番号!F:K,6,0),"")</f>
        <v>ﾌｨｯﾀｴﾐﾌﾙ松前</v>
      </c>
      <c r="E94" t="str">
        <f>IFERROR(VLOOKUP(B94,チーム番号!E:F,2,0),"")</f>
        <v/>
      </c>
      <c r="F94">
        <f>IFERROR(VLOOKUP(A94,プログラム!B:C,2,0),"")</f>
        <v>3</v>
      </c>
      <c r="G94" t="str">
        <f t="shared" si="2"/>
        <v>3000003</v>
      </c>
      <c r="H94">
        <f>IFERROR(記録[[#This Row],[組]],"")</f>
        <v>11</v>
      </c>
      <c r="I94">
        <f>IFERROR(記録[[#This Row],[水路]],"")</f>
        <v>2</v>
      </c>
      <c r="J94" t="str">
        <f>IFERROR(VLOOKUP(F94,プログラムデータ!A:P,14,0),"")</f>
        <v/>
      </c>
      <c r="K94" t="str">
        <f>IFERROR(VLOOKUP(F94,プログラムデータ!A:O,15,0),"")</f>
        <v>女子</v>
      </c>
      <c r="L94" t="str">
        <f>IFERROR(VLOOKUP(F94,プログラムデータ!A:M,13,0),"")</f>
        <v xml:space="preserve">  50m</v>
      </c>
      <c r="M94" t="str">
        <f>IFERROR(VLOOKUP(F94,プログラムデータ!A:J,10,0),"")</f>
        <v>自由形</v>
      </c>
      <c r="N94" t="str">
        <f>IFERROR(VLOOKUP(F94,プログラムデータ!A:P,16,0),"")</f>
        <v>タイム決勝</v>
      </c>
      <c r="O94" t="str">
        <f t="shared" si="3"/>
        <v xml:space="preserve"> 女子   50m 自由形 タイム決勝</v>
      </c>
    </row>
    <row r="95" spans="1:15" x14ac:dyDescent="0.15">
      <c r="A95">
        <f>IFERROR(記録[[#This Row],[競技番号]],"")</f>
        <v>3</v>
      </c>
      <c r="B95">
        <f>IFERROR(記録[[#This Row],[選手番号]],"")</f>
        <v>335</v>
      </c>
      <c r="C95" t="str">
        <f>IFERROR(VLOOKUP(B95,選手番号!F:J,4,0),"")</f>
        <v>善家　小夏</v>
      </c>
      <c r="D95" t="str">
        <f>IFERROR(VLOOKUP(B95,選手番号!F:K,6,0),"")</f>
        <v>ﾓｰﾆSS</v>
      </c>
      <c r="E95" t="str">
        <f>IFERROR(VLOOKUP(B95,チーム番号!E:F,2,0),"")</f>
        <v/>
      </c>
      <c r="F95">
        <f>IFERROR(VLOOKUP(A95,プログラム!B:C,2,0),"")</f>
        <v>3</v>
      </c>
      <c r="G95" t="str">
        <f t="shared" si="2"/>
        <v>3350003</v>
      </c>
      <c r="H95">
        <f>IFERROR(記録[[#This Row],[組]],"")</f>
        <v>11</v>
      </c>
      <c r="I95">
        <f>IFERROR(記録[[#This Row],[水路]],"")</f>
        <v>3</v>
      </c>
      <c r="J95" t="str">
        <f>IFERROR(VLOOKUP(F95,プログラムデータ!A:P,14,0),"")</f>
        <v/>
      </c>
      <c r="K95" t="str">
        <f>IFERROR(VLOOKUP(F95,プログラムデータ!A:O,15,0),"")</f>
        <v>女子</v>
      </c>
      <c r="L95" t="str">
        <f>IFERROR(VLOOKUP(F95,プログラムデータ!A:M,13,0),"")</f>
        <v xml:space="preserve">  50m</v>
      </c>
      <c r="M95" t="str">
        <f>IFERROR(VLOOKUP(F95,プログラムデータ!A:J,10,0),"")</f>
        <v>自由形</v>
      </c>
      <c r="N95" t="str">
        <f>IFERROR(VLOOKUP(F95,プログラムデータ!A:P,16,0),"")</f>
        <v>タイム決勝</v>
      </c>
      <c r="O95" t="str">
        <f t="shared" si="3"/>
        <v xml:space="preserve"> 女子   50m 自由形 タイム決勝</v>
      </c>
    </row>
    <row r="96" spans="1:15" x14ac:dyDescent="0.15">
      <c r="A96">
        <f>IFERROR(記録[[#This Row],[競技番号]],"")</f>
        <v>3</v>
      </c>
      <c r="B96">
        <f>IFERROR(記録[[#This Row],[選手番号]],"")</f>
        <v>63</v>
      </c>
      <c r="C96" t="str">
        <f>IFERROR(VLOOKUP(B96,選手番号!F:J,4,0),"")</f>
        <v>青木　花音</v>
      </c>
      <c r="D96" t="str">
        <f>IFERROR(VLOOKUP(B96,選手番号!F:K,6,0),"")</f>
        <v>ｴﾘｴｰﾙSRT</v>
      </c>
      <c r="E96" t="str">
        <f>IFERROR(VLOOKUP(B96,チーム番号!E:F,2,0),"")</f>
        <v/>
      </c>
      <c r="F96">
        <f>IFERROR(VLOOKUP(A96,プログラム!B:C,2,0),"")</f>
        <v>3</v>
      </c>
      <c r="G96" t="str">
        <f t="shared" si="2"/>
        <v>630003</v>
      </c>
      <c r="H96">
        <f>IFERROR(記録[[#This Row],[組]],"")</f>
        <v>11</v>
      </c>
      <c r="I96">
        <f>IFERROR(記録[[#This Row],[水路]],"")</f>
        <v>4</v>
      </c>
      <c r="J96" t="str">
        <f>IFERROR(VLOOKUP(F96,プログラムデータ!A:P,14,0),"")</f>
        <v/>
      </c>
      <c r="K96" t="str">
        <f>IFERROR(VLOOKUP(F96,プログラムデータ!A:O,15,0),"")</f>
        <v>女子</v>
      </c>
      <c r="L96" t="str">
        <f>IFERROR(VLOOKUP(F96,プログラムデータ!A:M,13,0),"")</f>
        <v xml:space="preserve">  50m</v>
      </c>
      <c r="M96" t="str">
        <f>IFERROR(VLOOKUP(F96,プログラムデータ!A:J,10,0),"")</f>
        <v>自由形</v>
      </c>
      <c r="N96" t="str">
        <f>IFERROR(VLOOKUP(F96,プログラムデータ!A:P,16,0),"")</f>
        <v>タイム決勝</v>
      </c>
      <c r="O96" t="str">
        <f t="shared" si="3"/>
        <v xml:space="preserve"> 女子   50m 自由形 タイム決勝</v>
      </c>
    </row>
    <row r="97" spans="1:15" x14ac:dyDescent="0.15">
      <c r="A97">
        <f>IFERROR(記録[[#This Row],[競技番号]],"")</f>
        <v>3</v>
      </c>
      <c r="B97">
        <f>IFERROR(記録[[#This Row],[選手番号]],"")</f>
        <v>257</v>
      </c>
      <c r="C97" t="str">
        <f>IFERROR(VLOOKUP(B97,選手番号!F:J,4,0),"")</f>
        <v>古川　咲吏</v>
      </c>
      <c r="D97" t="str">
        <f>IFERROR(VLOOKUP(B97,選手番号!F:K,6,0),"")</f>
        <v>フィッタ吉田</v>
      </c>
      <c r="E97" t="str">
        <f>IFERROR(VLOOKUP(B97,チーム番号!E:F,2,0),"")</f>
        <v/>
      </c>
      <c r="F97">
        <f>IFERROR(VLOOKUP(A97,プログラム!B:C,2,0),"")</f>
        <v>3</v>
      </c>
      <c r="G97" t="str">
        <f t="shared" si="2"/>
        <v>2570003</v>
      </c>
      <c r="H97">
        <f>IFERROR(記録[[#This Row],[組]],"")</f>
        <v>11</v>
      </c>
      <c r="I97">
        <f>IFERROR(記録[[#This Row],[水路]],"")</f>
        <v>5</v>
      </c>
      <c r="J97" t="str">
        <f>IFERROR(VLOOKUP(F97,プログラムデータ!A:P,14,0),"")</f>
        <v/>
      </c>
      <c r="K97" t="str">
        <f>IFERROR(VLOOKUP(F97,プログラムデータ!A:O,15,0),"")</f>
        <v>女子</v>
      </c>
      <c r="L97" t="str">
        <f>IFERROR(VLOOKUP(F97,プログラムデータ!A:M,13,0),"")</f>
        <v xml:space="preserve">  50m</v>
      </c>
      <c r="M97" t="str">
        <f>IFERROR(VLOOKUP(F97,プログラムデータ!A:J,10,0),"")</f>
        <v>自由形</v>
      </c>
      <c r="N97" t="str">
        <f>IFERROR(VLOOKUP(F97,プログラムデータ!A:P,16,0),"")</f>
        <v>タイム決勝</v>
      </c>
      <c r="O97" t="str">
        <f t="shared" si="3"/>
        <v xml:space="preserve"> 女子   50m 自由形 タイム決勝</v>
      </c>
    </row>
    <row r="98" spans="1:15" x14ac:dyDescent="0.15">
      <c r="A98">
        <f>IFERROR(記録[[#This Row],[競技番号]],"")</f>
        <v>3</v>
      </c>
      <c r="B98">
        <f>IFERROR(記録[[#This Row],[選手番号]],"")</f>
        <v>348</v>
      </c>
      <c r="C98" t="str">
        <f>IFERROR(VLOOKUP(B98,選手番号!F:J,4,0),"")</f>
        <v>澤井　千紘</v>
      </c>
      <c r="D98" t="str">
        <f>IFERROR(VLOOKUP(B98,選手番号!F:K,6,0),"")</f>
        <v>えいしSC砥部</v>
      </c>
      <c r="E98" t="str">
        <f>IFERROR(VLOOKUP(B98,チーム番号!E:F,2,0),"")</f>
        <v/>
      </c>
      <c r="F98">
        <f>IFERROR(VLOOKUP(A98,プログラム!B:C,2,0),"")</f>
        <v>3</v>
      </c>
      <c r="G98" t="str">
        <f t="shared" si="2"/>
        <v>3480003</v>
      </c>
      <c r="H98">
        <f>IFERROR(記録[[#This Row],[組]],"")</f>
        <v>11</v>
      </c>
      <c r="I98">
        <f>IFERROR(記録[[#This Row],[水路]],"")</f>
        <v>6</v>
      </c>
      <c r="J98" t="str">
        <f>IFERROR(VLOOKUP(F98,プログラムデータ!A:P,14,0),"")</f>
        <v/>
      </c>
      <c r="K98" t="str">
        <f>IFERROR(VLOOKUP(F98,プログラムデータ!A:O,15,0),"")</f>
        <v>女子</v>
      </c>
      <c r="L98" t="str">
        <f>IFERROR(VLOOKUP(F98,プログラムデータ!A:M,13,0),"")</f>
        <v xml:space="preserve">  50m</v>
      </c>
      <c r="M98" t="str">
        <f>IFERROR(VLOOKUP(F98,プログラムデータ!A:J,10,0),"")</f>
        <v>自由形</v>
      </c>
      <c r="N98" t="str">
        <f>IFERROR(VLOOKUP(F98,プログラムデータ!A:P,16,0),"")</f>
        <v>タイム決勝</v>
      </c>
      <c r="O98" t="str">
        <f t="shared" si="3"/>
        <v xml:space="preserve"> 女子   50m 自由形 タイム決勝</v>
      </c>
    </row>
    <row r="99" spans="1:15" x14ac:dyDescent="0.15">
      <c r="A99">
        <f>IFERROR(記録[[#This Row],[競技番号]],"")</f>
        <v>3</v>
      </c>
      <c r="B99">
        <f>IFERROR(記録[[#This Row],[選手番号]],"")</f>
        <v>298</v>
      </c>
      <c r="C99" t="str">
        <f>IFERROR(VLOOKUP(B99,選手番号!F:J,4,0),"")</f>
        <v>忽那　風香</v>
      </c>
      <c r="D99" t="str">
        <f>IFERROR(VLOOKUP(B99,選手番号!F:K,6,0),"")</f>
        <v>ﾌｨｯﾀｴﾐﾌﾙ松前</v>
      </c>
      <c r="E99" t="str">
        <f>IFERROR(VLOOKUP(B99,チーム番号!E:F,2,0),"")</f>
        <v/>
      </c>
      <c r="F99">
        <f>IFERROR(VLOOKUP(A99,プログラム!B:C,2,0),"")</f>
        <v>3</v>
      </c>
      <c r="G99" t="str">
        <f t="shared" si="2"/>
        <v>2980003</v>
      </c>
      <c r="H99">
        <f>IFERROR(記録[[#This Row],[組]],"")</f>
        <v>11</v>
      </c>
      <c r="I99">
        <f>IFERROR(記録[[#This Row],[水路]],"")</f>
        <v>7</v>
      </c>
      <c r="J99" t="str">
        <f>IFERROR(VLOOKUP(F99,プログラムデータ!A:P,14,0),"")</f>
        <v/>
      </c>
      <c r="K99" t="str">
        <f>IFERROR(VLOOKUP(F99,プログラムデータ!A:O,15,0),"")</f>
        <v>女子</v>
      </c>
      <c r="L99" t="str">
        <f>IFERROR(VLOOKUP(F99,プログラムデータ!A:M,13,0),"")</f>
        <v xml:space="preserve">  50m</v>
      </c>
      <c r="M99" t="str">
        <f>IFERROR(VLOOKUP(F99,プログラムデータ!A:J,10,0),"")</f>
        <v>自由形</v>
      </c>
      <c r="N99" t="str">
        <f>IFERROR(VLOOKUP(F99,プログラムデータ!A:P,16,0),"")</f>
        <v>タイム決勝</v>
      </c>
      <c r="O99" t="str">
        <f t="shared" si="3"/>
        <v xml:space="preserve"> 女子   50m 自由形 タイム決勝</v>
      </c>
    </row>
    <row r="100" spans="1:15" x14ac:dyDescent="0.15">
      <c r="A100">
        <f>IFERROR(記録[[#This Row],[競技番号]],"")</f>
        <v>3</v>
      </c>
      <c r="B100">
        <f>IFERROR(記録[[#This Row],[選手番号]],"")</f>
        <v>86</v>
      </c>
      <c r="C100" t="str">
        <f>IFERROR(VLOOKUP(B100,選手番号!F:J,4,0),"")</f>
        <v>森　　天乃</v>
      </c>
      <c r="D100" t="str">
        <f>IFERROR(VLOOKUP(B100,選手番号!F:K,6,0),"")</f>
        <v>Z-UP</v>
      </c>
      <c r="E100" t="str">
        <f>IFERROR(VLOOKUP(B100,チーム番号!E:F,2,0),"")</f>
        <v/>
      </c>
      <c r="F100">
        <f>IFERROR(VLOOKUP(A100,プログラム!B:C,2,0),"")</f>
        <v>3</v>
      </c>
      <c r="G100" t="str">
        <f t="shared" si="2"/>
        <v>860003</v>
      </c>
      <c r="H100">
        <f>IFERROR(記録[[#This Row],[組]],"")</f>
        <v>12</v>
      </c>
      <c r="I100">
        <f>IFERROR(記録[[#This Row],[水路]],"")</f>
        <v>1</v>
      </c>
      <c r="J100" t="str">
        <f>IFERROR(VLOOKUP(F100,プログラムデータ!A:P,14,0),"")</f>
        <v/>
      </c>
      <c r="K100" t="str">
        <f>IFERROR(VLOOKUP(F100,プログラムデータ!A:O,15,0),"")</f>
        <v>女子</v>
      </c>
      <c r="L100" t="str">
        <f>IFERROR(VLOOKUP(F100,プログラムデータ!A:M,13,0),"")</f>
        <v xml:space="preserve">  50m</v>
      </c>
      <c r="M100" t="str">
        <f>IFERROR(VLOOKUP(F100,プログラムデータ!A:J,10,0),"")</f>
        <v>自由形</v>
      </c>
      <c r="N100" t="str">
        <f>IFERROR(VLOOKUP(F100,プログラムデータ!A:P,16,0),"")</f>
        <v>タイム決勝</v>
      </c>
      <c r="O100" t="str">
        <f t="shared" si="3"/>
        <v xml:space="preserve"> 女子   50m 自由形 タイム決勝</v>
      </c>
    </row>
    <row r="101" spans="1:15" x14ac:dyDescent="0.15">
      <c r="A101">
        <f>IFERROR(記録[[#This Row],[競技番号]],"")</f>
        <v>3</v>
      </c>
      <c r="B101">
        <f>IFERROR(記録[[#This Row],[選手番号]],"")</f>
        <v>338</v>
      </c>
      <c r="C101" t="str">
        <f>IFERROR(VLOOKUP(B101,選手番号!F:J,4,0),"")</f>
        <v>川中　陽菜</v>
      </c>
      <c r="D101" t="str">
        <f>IFERROR(VLOOKUP(B101,選手番号!F:K,6,0),"")</f>
        <v>ﾓｰﾆSS</v>
      </c>
      <c r="E101" t="str">
        <f>IFERROR(VLOOKUP(B101,チーム番号!E:F,2,0),"")</f>
        <v/>
      </c>
      <c r="F101">
        <f>IFERROR(VLOOKUP(A101,プログラム!B:C,2,0),"")</f>
        <v>3</v>
      </c>
      <c r="G101" t="str">
        <f t="shared" si="2"/>
        <v>3380003</v>
      </c>
      <c r="H101">
        <f>IFERROR(記録[[#This Row],[組]],"")</f>
        <v>12</v>
      </c>
      <c r="I101">
        <f>IFERROR(記録[[#This Row],[水路]],"")</f>
        <v>2</v>
      </c>
      <c r="J101" t="str">
        <f>IFERROR(VLOOKUP(F101,プログラムデータ!A:P,14,0),"")</f>
        <v/>
      </c>
      <c r="K101" t="str">
        <f>IFERROR(VLOOKUP(F101,プログラムデータ!A:O,15,0),"")</f>
        <v>女子</v>
      </c>
      <c r="L101" t="str">
        <f>IFERROR(VLOOKUP(F101,プログラムデータ!A:M,13,0),"")</f>
        <v xml:space="preserve">  50m</v>
      </c>
      <c r="M101" t="str">
        <f>IFERROR(VLOOKUP(F101,プログラムデータ!A:J,10,0),"")</f>
        <v>自由形</v>
      </c>
      <c r="N101" t="str">
        <f>IFERROR(VLOOKUP(F101,プログラムデータ!A:P,16,0),"")</f>
        <v>タイム決勝</v>
      </c>
      <c r="O101" t="str">
        <f t="shared" si="3"/>
        <v xml:space="preserve"> 女子   50m 自由形 タイム決勝</v>
      </c>
    </row>
    <row r="102" spans="1:15" x14ac:dyDescent="0.15">
      <c r="A102">
        <f>IFERROR(記録[[#This Row],[競技番号]],"")</f>
        <v>3</v>
      </c>
      <c r="B102">
        <f>IFERROR(記録[[#This Row],[選手番号]],"")</f>
        <v>16</v>
      </c>
      <c r="C102" t="str">
        <f>IFERROR(VLOOKUP(B102,選手番号!F:J,4,0),"")</f>
        <v>大川　心暖</v>
      </c>
      <c r="D102" t="str">
        <f>IFERROR(VLOOKUP(B102,選手番号!F:K,6,0),"")</f>
        <v>五百木ＳＣ</v>
      </c>
      <c r="E102" t="str">
        <f>IFERROR(VLOOKUP(B102,チーム番号!E:F,2,0),"")</f>
        <v/>
      </c>
      <c r="F102">
        <f>IFERROR(VLOOKUP(A102,プログラム!B:C,2,0),"")</f>
        <v>3</v>
      </c>
      <c r="G102" t="str">
        <f t="shared" si="2"/>
        <v>160003</v>
      </c>
      <c r="H102">
        <f>IFERROR(記録[[#This Row],[組]],"")</f>
        <v>12</v>
      </c>
      <c r="I102">
        <f>IFERROR(記録[[#This Row],[水路]],"")</f>
        <v>3</v>
      </c>
      <c r="J102" t="str">
        <f>IFERROR(VLOOKUP(F102,プログラムデータ!A:P,14,0),"")</f>
        <v/>
      </c>
      <c r="K102" t="str">
        <f>IFERROR(VLOOKUP(F102,プログラムデータ!A:O,15,0),"")</f>
        <v>女子</v>
      </c>
      <c r="L102" t="str">
        <f>IFERROR(VLOOKUP(F102,プログラムデータ!A:M,13,0),"")</f>
        <v xml:space="preserve">  50m</v>
      </c>
      <c r="M102" t="str">
        <f>IFERROR(VLOOKUP(F102,プログラムデータ!A:J,10,0),"")</f>
        <v>自由形</v>
      </c>
      <c r="N102" t="str">
        <f>IFERROR(VLOOKUP(F102,プログラムデータ!A:P,16,0),"")</f>
        <v>タイム決勝</v>
      </c>
      <c r="O102" t="str">
        <f t="shared" si="3"/>
        <v xml:space="preserve"> 女子   50m 自由形 タイム決勝</v>
      </c>
    </row>
    <row r="103" spans="1:15" x14ac:dyDescent="0.15">
      <c r="A103">
        <f>IFERROR(記録[[#This Row],[競技番号]],"")</f>
        <v>3</v>
      </c>
      <c r="B103">
        <f>IFERROR(記録[[#This Row],[選手番号]],"")</f>
        <v>210</v>
      </c>
      <c r="C103" t="str">
        <f>IFERROR(VLOOKUP(B103,選手番号!F:J,4,0),"")</f>
        <v>中田　律子</v>
      </c>
      <c r="D103" t="str">
        <f>IFERROR(VLOOKUP(B103,選手番号!F:K,6,0),"")</f>
        <v>フィッタ重信</v>
      </c>
      <c r="E103" t="str">
        <f>IFERROR(VLOOKUP(B103,チーム番号!E:F,2,0),"")</f>
        <v/>
      </c>
      <c r="F103">
        <f>IFERROR(VLOOKUP(A103,プログラム!B:C,2,0),"")</f>
        <v>3</v>
      </c>
      <c r="G103" t="str">
        <f t="shared" si="2"/>
        <v>2100003</v>
      </c>
      <c r="H103">
        <f>IFERROR(記録[[#This Row],[組]],"")</f>
        <v>12</v>
      </c>
      <c r="I103">
        <f>IFERROR(記録[[#This Row],[水路]],"")</f>
        <v>4</v>
      </c>
      <c r="J103" t="str">
        <f>IFERROR(VLOOKUP(F103,プログラムデータ!A:P,14,0),"")</f>
        <v/>
      </c>
      <c r="K103" t="str">
        <f>IFERROR(VLOOKUP(F103,プログラムデータ!A:O,15,0),"")</f>
        <v>女子</v>
      </c>
      <c r="L103" t="str">
        <f>IFERROR(VLOOKUP(F103,プログラムデータ!A:M,13,0),"")</f>
        <v xml:space="preserve">  50m</v>
      </c>
      <c r="M103" t="str">
        <f>IFERROR(VLOOKUP(F103,プログラムデータ!A:J,10,0),"")</f>
        <v>自由形</v>
      </c>
      <c r="N103" t="str">
        <f>IFERROR(VLOOKUP(F103,プログラムデータ!A:P,16,0),"")</f>
        <v>タイム決勝</v>
      </c>
      <c r="O103" t="str">
        <f t="shared" si="3"/>
        <v xml:space="preserve"> 女子   50m 自由形 タイム決勝</v>
      </c>
    </row>
    <row r="104" spans="1:15" x14ac:dyDescent="0.15">
      <c r="A104">
        <f>IFERROR(記録[[#This Row],[競技番号]],"")</f>
        <v>3</v>
      </c>
      <c r="B104">
        <f>IFERROR(記録[[#This Row],[選手番号]],"")</f>
        <v>263</v>
      </c>
      <c r="C104" t="str">
        <f>IFERROR(VLOOKUP(B104,選手番号!F:J,4,0),"")</f>
        <v>渡邊　心暖</v>
      </c>
      <c r="D104" t="str">
        <f>IFERROR(VLOOKUP(B104,選手番号!F:K,6,0),"")</f>
        <v>Ryuow</v>
      </c>
      <c r="E104" t="str">
        <f>IFERROR(VLOOKUP(B104,チーム番号!E:F,2,0),"")</f>
        <v/>
      </c>
      <c r="F104">
        <f>IFERROR(VLOOKUP(A104,プログラム!B:C,2,0),"")</f>
        <v>3</v>
      </c>
      <c r="G104" t="str">
        <f t="shared" si="2"/>
        <v>2630003</v>
      </c>
      <c r="H104">
        <f>IFERROR(記録[[#This Row],[組]],"")</f>
        <v>12</v>
      </c>
      <c r="I104">
        <f>IFERROR(記録[[#This Row],[水路]],"")</f>
        <v>5</v>
      </c>
      <c r="J104" t="str">
        <f>IFERROR(VLOOKUP(F104,プログラムデータ!A:P,14,0),"")</f>
        <v/>
      </c>
      <c r="K104" t="str">
        <f>IFERROR(VLOOKUP(F104,プログラムデータ!A:O,15,0),"")</f>
        <v>女子</v>
      </c>
      <c r="L104" t="str">
        <f>IFERROR(VLOOKUP(F104,プログラムデータ!A:M,13,0),"")</f>
        <v xml:space="preserve">  50m</v>
      </c>
      <c r="M104" t="str">
        <f>IFERROR(VLOOKUP(F104,プログラムデータ!A:J,10,0),"")</f>
        <v>自由形</v>
      </c>
      <c r="N104" t="str">
        <f>IFERROR(VLOOKUP(F104,プログラムデータ!A:P,16,0),"")</f>
        <v>タイム決勝</v>
      </c>
      <c r="O104" t="str">
        <f t="shared" si="3"/>
        <v xml:space="preserve"> 女子   50m 自由形 タイム決勝</v>
      </c>
    </row>
    <row r="105" spans="1:15" x14ac:dyDescent="0.15">
      <c r="A105">
        <f>IFERROR(記録[[#This Row],[競技番号]],"")</f>
        <v>3</v>
      </c>
      <c r="B105">
        <f>IFERROR(記録[[#This Row],[選手番号]],"")</f>
        <v>293</v>
      </c>
      <c r="C105" t="str">
        <f>IFERROR(VLOOKUP(B105,選手番号!F:J,4,0),"")</f>
        <v>戸田　奏南</v>
      </c>
      <c r="D105" t="str">
        <f>IFERROR(VLOOKUP(B105,選手番号!F:K,6,0),"")</f>
        <v>ﾌｨｯﾀｴﾐﾌﾙ松前</v>
      </c>
      <c r="E105" t="str">
        <f>IFERROR(VLOOKUP(B105,チーム番号!E:F,2,0),"")</f>
        <v/>
      </c>
      <c r="F105">
        <f>IFERROR(VLOOKUP(A105,プログラム!B:C,2,0),"")</f>
        <v>3</v>
      </c>
      <c r="G105" t="str">
        <f t="shared" si="2"/>
        <v>2930003</v>
      </c>
      <c r="H105">
        <f>IFERROR(記録[[#This Row],[組]],"")</f>
        <v>12</v>
      </c>
      <c r="I105">
        <f>IFERROR(記録[[#This Row],[水路]],"")</f>
        <v>6</v>
      </c>
      <c r="J105" t="str">
        <f>IFERROR(VLOOKUP(F105,プログラムデータ!A:P,14,0),"")</f>
        <v/>
      </c>
      <c r="K105" t="str">
        <f>IFERROR(VLOOKUP(F105,プログラムデータ!A:O,15,0),"")</f>
        <v>女子</v>
      </c>
      <c r="L105" t="str">
        <f>IFERROR(VLOOKUP(F105,プログラムデータ!A:M,13,0),"")</f>
        <v xml:space="preserve">  50m</v>
      </c>
      <c r="M105" t="str">
        <f>IFERROR(VLOOKUP(F105,プログラムデータ!A:J,10,0),"")</f>
        <v>自由形</v>
      </c>
      <c r="N105" t="str">
        <f>IFERROR(VLOOKUP(F105,プログラムデータ!A:P,16,0),"")</f>
        <v>タイム決勝</v>
      </c>
      <c r="O105" t="str">
        <f t="shared" si="3"/>
        <v xml:space="preserve"> 女子   50m 自由形 タイム決勝</v>
      </c>
    </row>
    <row r="106" spans="1:15" x14ac:dyDescent="0.15">
      <c r="A106">
        <f>IFERROR(記録[[#This Row],[競技番号]],"")</f>
        <v>3</v>
      </c>
      <c r="B106">
        <f>IFERROR(記録[[#This Row],[選手番号]],"")</f>
        <v>19</v>
      </c>
      <c r="C106" t="str">
        <f>IFERROR(VLOOKUP(B106,選手番号!F:J,4,0),"")</f>
        <v>中岡　果音</v>
      </c>
      <c r="D106" t="str">
        <f>IFERROR(VLOOKUP(B106,選手番号!F:K,6,0),"")</f>
        <v>五百木ＳＣ</v>
      </c>
      <c r="E106" t="str">
        <f>IFERROR(VLOOKUP(B106,チーム番号!E:F,2,0),"")</f>
        <v/>
      </c>
      <c r="F106">
        <f>IFERROR(VLOOKUP(A106,プログラム!B:C,2,0),"")</f>
        <v>3</v>
      </c>
      <c r="G106" t="str">
        <f t="shared" si="2"/>
        <v>190003</v>
      </c>
      <c r="H106">
        <f>IFERROR(記録[[#This Row],[組]],"")</f>
        <v>12</v>
      </c>
      <c r="I106">
        <f>IFERROR(記録[[#This Row],[水路]],"")</f>
        <v>7</v>
      </c>
      <c r="J106" t="str">
        <f>IFERROR(VLOOKUP(F106,プログラムデータ!A:P,14,0),"")</f>
        <v/>
      </c>
      <c r="K106" t="str">
        <f>IFERROR(VLOOKUP(F106,プログラムデータ!A:O,15,0),"")</f>
        <v>女子</v>
      </c>
      <c r="L106" t="str">
        <f>IFERROR(VLOOKUP(F106,プログラムデータ!A:M,13,0),"")</f>
        <v xml:space="preserve">  50m</v>
      </c>
      <c r="M106" t="str">
        <f>IFERROR(VLOOKUP(F106,プログラムデータ!A:J,10,0),"")</f>
        <v>自由形</v>
      </c>
      <c r="N106" t="str">
        <f>IFERROR(VLOOKUP(F106,プログラムデータ!A:P,16,0),"")</f>
        <v>タイム決勝</v>
      </c>
      <c r="O106" t="str">
        <f t="shared" si="3"/>
        <v xml:space="preserve"> 女子   50m 自由形 タイム決勝</v>
      </c>
    </row>
    <row r="107" spans="1:15" x14ac:dyDescent="0.15">
      <c r="A107">
        <f>IFERROR(記録[[#This Row],[競技番号]],"")</f>
        <v>3</v>
      </c>
      <c r="B107">
        <f>IFERROR(記録[[#This Row],[選手番号]],"")</f>
        <v>185</v>
      </c>
      <c r="C107" t="str">
        <f>IFERROR(VLOOKUP(B107,選手番号!F:J,4,0),"")</f>
        <v>西田　瑚雪</v>
      </c>
      <c r="D107" t="str">
        <f>IFERROR(VLOOKUP(B107,選手番号!F:K,6,0),"")</f>
        <v>フィッタ松山</v>
      </c>
      <c r="E107" t="str">
        <f>IFERROR(VLOOKUP(B107,チーム番号!E:F,2,0),"")</f>
        <v/>
      </c>
      <c r="F107">
        <f>IFERROR(VLOOKUP(A107,プログラム!B:C,2,0),"")</f>
        <v>3</v>
      </c>
      <c r="G107" t="str">
        <f t="shared" si="2"/>
        <v>1850003</v>
      </c>
      <c r="H107">
        <f>IFERROR(記録[[#This Row],[組]],"")</f>
        <v>13</v>
      </c>
      <c r="I107">
        <f>IFERROR(記録[[#This Row],[水路]],"")</f>
        <v>1</v>
      </c>
      <c r="J107" t="str">
        <f>IFERROR(VLOOKUP(F107,プログラムデータ!A:P,14,0),"")</f>
        <v/>
      </c>
      <c r="K107" t="str">
        <f>IFERROR(VLOOKUP(F107,プログラムデータ!A:O,15,0),"")</f>
        <v>女子</v>
      </c>
      <c r="L107" t="str">
        <f>IFERROR(VLOOKUP(F107,プログラムデータ!A:M,13,0),"")</f>
        <v xml:space="preserve">  50m</v>
      </c>
      <c r="M107" t="str">
        <f>IFERROR(VLOOKUP(F107,プログラムデータ!A:J,10,0),"")</f>
        <v>自由形</v>
      </c>
      <c r="N107" t="str">
        <f>IFERROR(VLOOKUP(F107,プログラムデータ!A:P,16,0),"")</f>
        <v>タイム決勝</v>
      </c>
      <c r="O107" t="str">
        <f t="shared" si="3"/>
        <v xml:space="preserve"> 女子   50m 自由形 タイム決勝</v>
      </c>
    </row>
    <row r="108" spans="1:15" x14ac:dyDescent="0.15">
      <c r="A108">
        <f>IFERROR(記録[[#This Row],[競技番号]],"")</f>
        <v>3</v>
      </c>
      <c r="B108">
        <f>IFERROR(記録[[#This Row],[選手番号]],"")</f>
        <v>235</v>
      </c>
      <c r="C108" t="str">
        <f>IFERROR(VLOOKUP(B108,選手番号!F:J,4,0),"")</f>
        <v>大西　紗羅</v>
      </c>
      <c r="D108" t="str">
        <f>IFERROR(VLOOKUP(B108,選手番号!F:K,6,0),"")</f>
        <v>リー保内</v>
      </c>
      <c r="E108" t="str">
        <f>IFERROR(VLOOKUP(B108,チーム番号!E:F,2,0),"")</f>
        <v/>
      </c>
      <c r="F108">
        <f>IFERROR(VLOOKUP(A108,プログラム!B:C,2,0),"")</f>
        <v>3</v>
      </c>
      <c r="G108" t="str">
        <f t="shared" si="2"/>
        <v>2350003</v>
      </c>
      <c r="H108">
        <f>IFERROR(記録[[#This Row],[組]],"")</f>
        <v>13</v>
      </c>
      <c r="I108">
        <f>IFERROR(記録[[#This Row],[水路]],"")</f>
        <v>2</v>
      </c>
      <c r="J108" t="str">
        <f>IFERROR(VLOOKUP(F108,プログラムデータ!A:P,14,0),"")</f>
        <v/>
      </c>
      <c r="K108" t="str">
        <f>IFERROR(VLOOKUP(F108,プログラムデータ!A:O,15,0),"")</f>
        <v>女子</v>
      </c>
      <c r="L108" t="str">
        <f>IFERROR(VLOOKUP(F108,プログラムデータ!A:M,13,0),"")</f>
        <v xml:space="preserve">  50m</v>
      </c>
      <c r="M108" t="str">
        <f>IFERROR(VLOOKUP(F108,プログラムデータ!A:J,10,0),"")</f>
        <v>自由形</v>
      </c>
      <c r="N108" t="str">
        <f>IFERROR(VLOOKUP(F108,プログラムデータ!A:P,16,0),"")</f>
        <v>タイム決勝</v>
      </c>
      <c r="O108" t="str">
        <f t="shared" si="3"/>
        <v xml:space="preserve"> 女子   50m 自由形 タイム決勝</v>
      </c>
    </row>
    <row r="109" spans="1:15" x14ac:dyDescent="0.15">
      <c r="A109">
        <f>IFERROR(記録[[#This Row],[競技番号]],"")</f>
        <v>3</v>
      </c>
      <c r="B109">
        <f>IFERROR(記録[[#This Row],[選手番号]],"")</f>
        <v>250</v>
      </c>
      <c r="C109" t="str">
        <f>IFERROR(VLOOKUP(B109,選手番号!F:J,4,0),"")</f>
        <v>宇都宮未来</v>
      </c>
      <c r="D109" t="str">
        <f>IFERROR(VLOOKUP(B109,選手番号!F:K,6,0),"")</f>
        <v>フィッタ吉田</v>
      </c>
      <c r="E109" t="str">
        <f>IFERROR(VLOOKUP(B109,チーム番号!E:F,2,0),"")</f>
        <v/>
      </c>
      <c r="F109">
        <f>IFERROR(VLOOKUP(A109,プログラム!B:C,2,0),"")</f>
        <v>3</v>
      </c>
      <c r="G109" t="str">
        <f t="shared" si="2"/>
        <v>2500003</v>
      </c>
      <c r="H109">
        <f>IFERROR(記録[[#This Row],[組]],"")</f>
        <v>13</v>
      </c>
      <c r="I109">
        <f>IFERROR(記録[[#This Row],[水路]],"")</f>
        <v>3</v>
      </c>
      <c r="J109" t="str">
        <f>IFERROR(VLOOKUP(F109,プログラムデータ!A:P,14,0),"")</f>
        <v/>
      </c>
      <c r="K109" t="str">
        <f>IFERROR(VLOOKUP(F109,プログラムデータ!A:O,15,0),"")</f>
        <v>女子</v>
      </c>
      <c r="L109" t="str">
        <f>IFERROR(VLOOKUP(F109,プログラムデータ!A:M,13,0),"")</f>
        <v xml:space="preserve">  50m</v>
      </c>
      <c r="M109" t="str">
        <f>IFERROR(VLOOKUP(F109,プログラムデータ!A:J,10,0),"")</f>
        <v>自由形</v>
      </c>
      <c r="N109" t="str">
        <f>IFERROR(VLOOKUP(F109,プログラムデータ!A:P,16,0),"")</f>
        <v>タイム決勝</v>
      </c>
      <c r="O109" t="str">
        <f t="shared" si="3"/>
        <v xml:space="preserve"> 女子   50m 自由形 タイム決勝</v>
      </c>
    </row>
    <row r="110" spans="1:15" x14ac:dyDescent="0.15">
      <c r="A110">
        <f>IFERROR(記録[[#This Row],[競技番号]],"")</f>
        <v>3</v>
      </c>
      <c r="B110">
        <f>IFERROR(記録[[#This Row],[選手番号]],"")</f>
        <v>297</v>
      </c>
      <c r="C110" t="str">
        <f>IFERROR(VLOOKUP(B110,選手番号!F:J,4,0),"")</f>
        <v>渡邊　杏奈</v>
      </c>
      <c r="D110" t="str">
        <f>IFERROR(VLOOKUP(B110,選手番号!F:K,6,0),"")</f>
        <v>ﾌｨｯﾀｴﾐﾌﾙ松前</v>
      </c>
      <c r="E110" t="str">
        <f>IFERROR(VLOOKUP(B110,チーム番号!E:F,2,0),"")</f>
        <v/>
      </c>
      <c r="F110">
        <f>IFERROR(VLOOKUP(A110,プログラム!B:C,2,0),"")</f>
        <v>3</v>
      </c>
      <c r="G110" t="str">
        <f t="shared" si="2"/>
        <v>2970003</v>
      </c>
      <c r="H110">
        <f>IFERROR(記録[[#This Row],[組]],"")</f>
        <v>13</v>
      </c>
      <c r="I110">
        <f>IFERROR(記録[[#This Row],[水路]],"")</f>
        <v>4</v>
      </c>
      <c r="J110" t="str">
        <f>IFERROR(VLOOKUP(F110,プログラムデータ!A:P,14,0),"")</f>
        <v/>
      </c>
      <c r="K110" t="str">
        <f>IFERROR(VLOOKUP(F110,プログラムデータ!A:O,15,0),"")</f>
        <v>女子</v>
      </c>
      <c r="L110" t="str">
        <f>IFERROR(VLOOKUP(F110,プログラムデータ!A:M,13,0),"")</f>
        <v xml:space="preserve">  50m</v>
      </c>
      <c r="M110" t="str">
        <f>IFERROR(VLOOKUP(F110,プログラムデータ!A:J,10,0),"")</f>
        <v>自由形</v>
      </c>
      <c r="N110" t="str">
        <f>IFERROR(VLOOKUP(F110,プログラムデータ!A:P,16,0),"")</f>
        <v>タイム決勝</v>
      </c>
      <c r="O110" t="str">
        <f t="shared" si="3"/>
        <v xml:space="preserve"> 女子   50m 自由形 タイム決勝</v>
      </c>
    </row>
    <row r="111" spans="1:15" x14ac:dyDescent="0.15">
      <c r="A111">
        <f>IFERROR(記録[[#This Row],[競技番号]],"")</f>
        <v>3</v>
      </c>
      <c r="B111">
        <f>IFERROR(記録[[#This Row],[選手番号]],"")</f>
        <v>254</v>
      </c>
      <c r="C111" t="str">
        <f>IFERROR(VLOOKUP(B111,選手番号!F:J,4,0),"")</f>
        <v>水谷　心実</v>
      </c>
      <c r="D111" t="str">
        <f>IFERROR(VLOOKUP(B111,選手番号!F:K,6,0),"")</f>
        <v>フィッタ吉田</v>
      </c>
      <c r="E111" t="str">
        <f>IFERROR(VLOOKUP(B111,チーム番号!E:F,2,0),"")</f>
        <v/>
      </c>
      <c r="F111">
        <f>IFERROR(VLOOKUP(A111,プログラム!B:C,2,0),"")</f>
        <v>3</v>
      </c>
      <c r="G111" t="str">
        <f t="shared" si="2"/>
        <v>2540003</v>
      </c>
      <c r="H111">
        <f>IFERROR(記録[[#This Row],[組]],"")</f>
        <v>13</v>
      </c>
      <c r="I111">
        <f>IFERROR(記録[[#This Row],[水路]],"")</f>
        <v>5</v>
      </c>
      <c r="J111" t="str">
        <f>IFERROR(VLOOKUP(F111,プログラムデータ!A:P,14,0),"")</f>
        <v/>
      </c>
      <c r="K111" t="str">
        <f>IFERROR(VLOOKUP(F111,プログラムデータ!A:O,15,0),"")</f>
        <v>女子</v>
      </c>
      <c r="L111" t="str">
        <f>IFERROR(VLOOKUP(F111,プログラムデータ!A:M,13,0),"")</f>
        <v xml:space="preserve">  50m</v>
      </c>
      <c r="M111" t="str">
        <f>IFERROR(VLOOKUP(F111,プログラムデータ!A:J,10,0),"")</f>
        <v>自由形</v>
      </c>
      <c r="N111" t="str">
        <f>IFERROR(VLOOKUP(F111,プログラムデータ!A:P,16,0),"")</f>
        <v>タイム決勝</v>
      </c>
      <c r="O111" t="str">
        <f t="shared" si="3"/>
        <v xml:space="preserve"> 女子   50m 自由形 タイム決勝</v>
      </c>
    </row>
    <row r="112" spans="1:15" x14ac:dyDescent="0.15">
      <c r="A112">
        <f>IFERROR(記録[[#This Row],[競技番号]],"")</f>
        <v>3</v>
      </c>
      <c r="B112">
        <f>IFERROR(記録[[#This Row],[選手番号]],"")</f>
        <v>334</v>
      </c>
      <c r="C112" t="str">
        <f>IFERROR(VLOOKUP(B112,選手番号!F:J,4,0),"")</f>
        <v>山口　紗羽</v>
      </c>
      <c r="D112" t="str">
        <f>IFERROR(VLOOKUP(B112,選手番号!F:K,6,0),"")</f>
        <v>ﾓｰﾆSS</v>
      </c>
      <c r="E112" t="str">
        <f>IFERROR(VLOOKUP(B112,チーム番号!E:F,2,0),"")</f>
        <v/>
      </c>
      <c r="F112">
        <f>IFERROR(VLOOKUP(A112,プログラム!B:C,2,0),"")</f>
        <v>3</v>
      </c>
      <c r="G112" t="str">
        <f t="shared" si="2"/>
        <v>3340003</v>
      </c>
      <c r="H112">
        <f>IFERROR(記録[[#This Row],[組]],"")</f>
        <v>13</v>
      </c>
      <c r="I112">
        <f>IFERROR(記録[[#This Row],[水路]],"")</f>
        <v>6</v>
      </c>
      <c r="J112" t="str">
        <f>IFERROR(VLOOKUP(F112,プログラムデータ!A:P,14,0),"")</f>
        <v/>
      </c>
      <c r="K112" t="str">
        <f>IFERROR(VLOOKUP(F112,プログラムデータ!A:O,15,0),"")</f>
        <v>女子</v>
      </c>
      <c r="L112" t="str">
        <f>IFERROR(VLOOKUP(F112,プログラムデータ!A:M,13,0),"")</f>
        <v xml:space="preserve">  50m</v>
      </c>
      <c r="M112" t="str">
        <f>IFERROR(VLOOKUP(F112,プログラムデータ!A:J,10,0),"")</f>
        <v>自由形</v>
      </c>
      <c r="N112" t="str">
        <f>IFERROR(VLOOKUP(F112,プログラムデータ!A:P,16,0),"")</f>
        <v>タイム決勝</v>
      </c>
      <c r="O112" t="str">
        <f t="shared" si="3"/>
        <v xml:space="preserve"> 女子   50m 自由形 タイム決勝</v>
      </c>
    </row>
    <row r="113" spans="1:15" x14ac:dyDescent="0.15">
      <c r="A113">
        <f>IFERROR(記録[[#This Row],[競技番号]],"")</f>
        <v>3</v>
      </c>
      <c r="B113">
        <f>IFERROR(記録[[#This Row],[選手番号]],"")</f>
        <v>232</v>
      </c>
      <c r="C113" t="str">
        <f>IFERROR(VLOOKUP(B113,選手番号!F:J,4,0),"")</f>
        <v>下田　天海</v>
      </c>
      <c r="D113" t="str">
        <f>IFERROR(VLOOKUP(B113,選手番号!F:K,6,0),"")</f>
        <v>リー保内</v>
      </c>
      <c r="E113" t="str">
        <f>IFERROR(VLOOKUP(B113,チーム番号!E:F,2,0),"")</f>
        <v/>
      </c>
      <c r="F113">
        <f>IFERROR(VLOOKUP(A113,プログラム!B:C,2,0),"")</f>
        <v>3</v>
      </c>
      <c r="G113" t="str">
        <f t="shared" si="2"/>
        <v>2320003</v>
      </c>
      <c r="H113">
        <f>IFERROR(記録[[#This Row],[組]],"")</f>
        <v>13</v>
      </c>
      <c r="I113">
        <f>IFERROR(記録[[#This Row],[水路]],"")</f>
        <v>7</v>
      </c>
      <c r="J113" t="str">
        <f>IFERROR(VLOOKUP(F113,プログラムデータ!A:P,14,0),"")</f>
        <v/>
      </c>
      <c r="K113" t="str">
        <f>IFERROR(VLOOKUP(F113,プログラムデータ!A:O,15,0),"")</f>
        <v>女子</v>
      </c>
      <c r="L113" t="str">
        <f>IFERROR(VLOOKUP(F113,プログラムデータ!A:M,13,0),"")</f>
        <v xml:space="preserve">  50m</v>
      </c>
      <c r="M113" t="str">
        <f>IFERROR(VLOOKUP(F113,プログラムデータ!A:J,10,0),"")</f>
        <v>自由形</v>
      </c>
      <c r="N113" t="str">
        <f>IFERROR(VLOOKUP(F113,プログラムデータ!A:P,16,0),"")</f>
        <v>タイム決勝</v>
      </c>
      <c r="O113" t="str">
        <f t="shared" si="3"/>
        <v xml:space="preserve"> 女子   50m 自由形 タイム決勝</v>
      </c>
    </row>
    <row r="114" spans="1:15" x14ac:dyDescent="0.15">
      <c r="A114">
        <f>IFERROR(記録[[#This Row],[競技番号]],"")</f>
        <v>3</v>
      </c>
      <c r="B114">
        <f>IFERROR(記録[[#This Row],[選手番号]],"")</f>
        <v>311</v>
      </c>
      <c r="C114" t="str">
        <f>IFERROR(VLOOKUP(B114,選手番号!F:J,4,0),"")</f>
        <v>森實　真江</v>
      </c>
      <c r="D114" t="str">
        <f>IFERROR(VLOOKUP(B114,選手番号!F:K,6,0),"")</f>
        <v>ﾌｨｯﾀ川之江</v>
      </c>
      <c r="E114" t="str">
        <f>IFERROR(VLOOKUP(B114,チーム番号!E:F,2,0),"")</f>
        <v/>
      </c>
      <c r="F114">
        <f>IFERROR(VLOOKUP(A114,プログラム!B:C,2,0),"")</f>
        <v>3</v>
      </c>
      <c r="G114" t="str">
        <f t="shared" si="2"/>
        <v>3110003</v>
      </c>
      <c r="H114">
        <f>IFERROR(記録[[#This Row],[組]],"")</f>
        <v>14</v>
      </c>
      <c r="I114">
        <f>IFERROR(記録[[#This Row],[水路]],"")</f>
        <v>1</v>
      </c>
      <c r="J114" t="str">
        <f>IFERROR(VLOOKUP(F114,プログラムデータ!A:P,14,0),"")</f>
        <v/>
      </c>
      <c r="K114" t="str">
        <f>IFERROR(VLOOKUP(F114,プログラムデータ!A:O,15,0),"")</f>
        <v>女子</v>
      </c>
      <c r="L114" t="str">
        <f>IFERROR(VLOOKUP(F114,プログラムデータ!A:M,13,0),"")</f>
        <v xml:space="preserve">  50m</v>
      </c>
      <c r="M114" t="str">
        <f>IFERROR(VLOOKUP(F114,プログラムデータ!A:J,10,0),"")</f>
        <v>自由形</v>
      </c>
      <c r="N114" t="str">
        <f>IFERROR(VLOOKUP(F114,プログラムデータ!A:P,16,0),"")</f>
        <v>タイム決勝</v>
      </c>
      <c r="O114" t="str">
        <f t="shared" si="3"/>
        <v xml:space="preserve"> 女子   50m 自由形 タイム決勝</v>
      </c>
    </row>
    <row r="115" spans="1:15" x14ac:dyDescent="0.15">
      <c r="A115">
        <f>IFERROR(記録[[#This Row],[競技番号]],"")</f>
        <v>3</v>
      </c>
      <c r="B115">
        <f>IFERROR(記録[[#This Row],[選手番号]],"")</f>
        <v>265</v>
      </c>
      <c r="C115" t="str">
        <f>IFERROR(VLOOKUP(B115,選手番号!F:J,4,0),"")</f>
        <v>山田優里也</v>
      </c>
      <c r="D115" t="str">
        <f>IFERROR(VLOOKUP(B115,選手番号!F:K,6,0),"")</f>
        <v>Ryuow</v>
      </c>
      <c r="E115" t="str">
        <f>IFERROR(VLOOKUP(B115,チーム番号!E:F,2,0),"")</f>
        <v/>
      </c>
      <c r="F115">
        <f>IFERROR(VLOOKUP(A115,プログラム!B:C,2,0),"")</f>
        <v>3</v>
      </c>
      <c r="G115" t="str">
        <f t="shared" si="2"/>
        <v>2650003</v>
      </c>
      <c r="H115">
        <f>IFERROR(記録[[#This Row],[組]],"")</f>
        <v>14</v>
      </c>
      <c r="I115">
        <f>IFERROR(記録[[#This Row],[水路]],"")</f>
        <v>2</v>
      </c>
      <c r="J115" t="str">
        <f>IFERROR(VLOOKUP(F115,プログラムデータ!A:P,14,0),"")</f>
        <v/>
      </c>
      <c r="K115" t="str">
        <f>IFERROR(VLOOKUP(F115,プログラムデータ!A:O,15,0),"")</f>
        <v>女子</v>
      </c>
      <c r="L115" t="str">
        <f>IFERROR(VLOOKUP(F115,プログラムデータ!A:M,13,0),"")</f>
        <v xml:space="preserve">  50m</v>
      </c>
      <c r="M115" t="str">
        <f>IFERROR(VLOOKUP(F115,プログラムデータ!A:J,10,0),"")</f>
        <v>自由形</v>
      </c>
      <c r="N115" t="str">
        <f>IFERROR(VLOOKUP(F115,プログラムデータ!A:P,16,0),"")</f>
        <v>タイム決勝</v>
      </c>
      <c r="O115" t="str">
        <f t="shared" si="3"/>
        <v xml:space="preserve"> 女子   50m 自由形 タイム決勝</v>
      </c>
    </row>
    <row r="116" spans="1:15" x14ac:dyDescent="0.15">
      <c r="A116">
        <f>IFERROR(記録[[#This Row],[競技番号]],"")</f>
        <v>3</v>
      </c>
      <c r="B116">
        <f>IFERROR(記録[[#This Row],[選手番号]],"")</f>
        <v>137</v>
      </c>
      <c r="C116" t="str">
        <f>IFERROR(VLOOKUP(B116,選手番号!F:J,4,0),"")</f>
        <v>永田　実悠</v>
      </c>
      <c r="D116" t="str">
        <f>IFERROR(VLOOKUP(B116,選手番号!F:K,6,0),"")</f>
        <v>アズサ松山</v>
      </c>
      <c r="E116" t="str">
        <f>IFERROR(VLOOKUP(B116,チーム番号!E:F,2,0),"")</f>
        <v/>
      </c>
      <c r="F116">
        <f>IFERROR(VLOOKUP(A116,プログラム!B:C,2,0),"")</f>
        <v>3</v>
      </c>
      <c r="G116" t="str">
        <f t="shared" si="2"/>
        <v>1370003</v>
      </c>
      <c r="H116">
        <f>IFERROR(記録[[#This Row],[組]],"")</f>
        <v>14</v>
      </c>
      <c r="I116">
        <f>IFERROR(記録[[#This Row],[水路]],"")</f>
        <v>3</v>
      </c>
      <c r="J116" t="str">
        <f>IFERROR(VLOOKUP(F116,プログラムデータ!A:P,14,0),"")</f>
        <v/>
      </c>
      <c r="K116" t="str">
        <f>IFERROR(VLOOKUP(F116,プログラムデータ!A:O,15,0),"")</f>
        <v>女子</v>
      </c>
      <c r="L116" t="str">
        <f>IFERROR(VLOOKUP(F116,プログラムデータ!A:M,13,0),"")</f>
        <v xml:space="preserve">  50m</v>
      </c>
      <c r="M116" t="str">
        <f>IFERROR(VLOOKUP(F116,プログラムデータ!A:J,10,0),"")</f>
        <v>自由形</v>
      </c>
      <c r="N116" t="str">
        <f>IFERROR(VLOOKUP(F116,プログラムデータ!A:P,16,0),"")</f>
        <v>タイム決勝</v>
      </c>
      <c r="O116" t="str">
        <f t="shared" si="3"/>
        <v xml:space="preserve"> 女子   50m 自由形 タイム決勝</v>
      </c>
    </row>
    <row r="117" spans="1:15" x14ac:dyDescent="0.15">
      <c r="A117">
        <f>IFERROR(記録[[#This Row],[競技番号]],"")</f>
        <v>3</v>
      </c>
      <c r="B117">
        <f>IFERROR(記録[[#This Row],[選手番号]],"")</f>
        <v>249</v>
      </c>
      <c r="C117" t="str">
        <f>IFERROR(VLOOKUP(B117,選手番号!F:J,4,0),"")</f>
        <v>秋山　莉子</v>
      </c>
      <c r="D117" t="str">
        <f>IFERROR(VLOOKUP(B117,選手番号!F:K,6,0),"")</f>
        <v>フィッタ吉田</v>
      </c>
      <c r="E117" t="str">
        <f>IFERROR(VLOOKUP(B117,チーム番号!E:F,2,0),"")</f>
        <v/>
      </c>
      <c r="F117">
        <f>IFERROR(VLOOKUP(A117,プログラム!B:C,2,0),"")</f>
        <v>3</v>
      </c>
      <c r="G117" t="str">
        <f t="shared" si="2"/>
        <v>2490003</v>
      </c>
      <c r="H117">
        <f>IFERROR(記録[[#This Row],[組]],"")</f>
        <v>14</v>
      </c>
      <c r="I117">
        <f>IFERROR(記録[[#This Row],[水路]],"")</f>
        <v>4</v>
      </c>
      <c r="J117" t="str">
        <f>IFERROR(VLOOKUP(F117,プログラムデータ!A:P,14,0),"")</f>
        <v/>
      </c>
      <c r="K117" t="str">
        <f>IFERROR(VLOOKUP(F117,プログラムデータ!A:O,15,0),"")</f>
        <v>女子</v>
      </c>
      <c r="L117" t="str">
        <f>IFERROR(VLOOKUP(F117,プログラムデータ!A:M,13,0),"")</f>
        <v xml:space="preserve">  50m</v>
      </c>
      <c r="M117" t="str">
        <f>IFERROR(VLOOKUP(F117,プログラムデータ!A:J,10,0),"")</f>
        <v>自由形</v>
      </c>
      <c r="N117" t="str">
        <f>IFERROR(VLOOKUP(F117,プログラムデータ!A:P,16,0),"")</f>
        <v>タイム決勝</v>
      </c>
      <c r="O117" t="str">
        <f t="shared" si="3"/>
        <v xml:space="preserve"> 女子   50m 自由形 タイム決勝</v>
      </c>
    </row>
    <row r="118" spans="1:15" x14ac:dyDescent="0.15">
      <c r="A118">
        <f>IFERROR(記録[[#This Row],[競技番号]],"")</f>
        <v>3</v>
      </c>
      <c r="B118">
        <f>IFERROR(記録[[#This Row],[選手番号]],"")</f>
        <v>299</v>
      </c>
      <c r="C118" t="str">
        <f>IFERROR(VLOOKUP(B118,選手番号!F:J,4,0),"")</f>
        <v>黒田　　菫</v>
      </c>
      <c r="D118" t="str">
        <f>IFERROR(VLOOKUP(B118,選手番号!F:K,6,0),"")</f>
        <v>ﾌｨｯﾀｴﾐﾌﾙ松前</v>
      </c>
      <c r="E118" t="str">
        <f>IFERROR(VLOOKUP(B118,チーム番号!E:F,2,0),"")</f>
        <v/>
      </c>
      <c r="F118">
        <f>IFERROR(VLOOKUP(A118,プログラム!B:C,2,0),"")</f>
        <v>3</v>
      </c>
      <c r="G118" t="str">
        <f t="shared" si="2"/>
        <v>2990003</v>
      </c>
      <c r="H118">
        <f>IFERROR(記録[[#This Row],[組]],"")</f>
        <v>14</v>
      </c>
      <c r="I118">
        <f>IFERROR(記録[[#This Row],[水路]],"")</f>
        <v>5</v>
      </c>
      <c r="J118" t="str">
        <f>IFERROR(VLOOKUP(F118,プログラムデータ!A:P,14,0),"")</f>
        <v/>
      </c>
      <c r="K118" t="str">
        <f>IFERROR(VLOOKUP(F118,プログラムデータ!A:O,15,0),"")</f>
        <v>女子</v>
      </c>
      <c r="L118" t="str">
        <f>IFERROR(VLOOKUP(F118,プログラムデータ!A:M,13,0),"")</f>
        <v xml:space="preserve">  50m</v>
      </c>
      <c r="M118" t="str">
        <f>IFERROR(VLOOKUP(F118,プログラムデータ!A:J,10,0),"")</f>
        <v>自由形</v>
      </c>
      <c r="N118" t="str">
        <f>IFERROR(VLOOKUP(F118,プログラムデータ!A:P,16,0),"")</f>
        <v>タイム決勝</v>
      </c>
      <c r="O118" t="str">
        <f t="shared" si="3"/>
        <v xml:space="preserve"> 女子   50m 自由形 タイム決勝</v>
      </c>
    </row>
    <row r="119" spans="1:15" x14ac:dyDescent="0.15">
      <c r="A119">
        <f>IFERROR(記録[[#This Row],[競技番号]],"")</f>
        <v>3</v>
      </c>
      <c r="B119">
        <f>IFERROR(記録[[#This Row],[選手番号]],"")</f>
        <v>310</v>
      </c>
      <c r="C119" t="str">
        <f>IFERROR(VLOOKUP(B119,選手番号!F:J,4,0),"")</f>
        <v>内田　花埜</v>
      </c>
      <c r="D119" t="str">
        <f>IFERROR(VLOOKUP(B119,選手番号!F:K,6,0),"")</f>
        <v>ﾌｨｯﾀ川之江</v>
      </c>
      <c r="E119" t="str">
        <f>IFERROR(VLOOKUP(B119,チーム番号!E:F,2,0),"")</f>
        <v/>
      </c>
      <c r="F119">
        <f>IFERROR(VLOOKUP(A119,プログラム!B:C,2,0),"")</f>
        <v>3</v>
      </c>
      <c r="G119" t="str">
        <f t="shared" si="2"/>
        <v>3100003</v>
      </c>
      <c r="H119">
        <f>IFERROR(記録[[#This Row],[組]],"")</f>
        <v>14</v>
      </c>
      <c r="I119">
        <f>IFERROR(記録[[#This Row],[水路]],"")</f>
        <v>6</v>
      </c>
      <c r="J119" t="str">
        <f>IFERROR(VLOOKUP(F119,プログラムデータ!A:P,14,0),"")</f>
        <v/>
      </c>
      <c r="K119" t="str">
        <f>IFERROR(VLOOKUP(F119,プログラムデータ!A:O,15,0),"")</f>
        <v>女子</v>
      </c>
      <c r="L119" t="str">
        <f>IFERROR(VLOOKUP(F119,プログラムデータ!A:M,13,0),"")</f>
        <v xml:space="preserve">  50m</v>
      </c>
      <c r="M119" t="str">
        <f>IFERROR(VLOOKUP(F119,プログラムデータ!A:J,10,0),"")</f>
        <v>自由形</v>
      </c>
      <c r="N119" t="str">
        <f>IFERROR(VLOOKUP(F119,プログラムデータ!A:P,16,0),"")</f>
        <v>タイム決勝</v>
      </c>
      <c r="O119" t="str">
        <f t="shared" si="3"/>
        <v xml:space="preserve"> 女子   50m 自由形 タイム決勝</v>
      </c>
    </row>
    <row r="120" spans="1:15" x14ac:dyDescent="0.15">
      <c r="A120">
        <f>IFERROR(記録[[#This Row],[競技番号]],"")</f>
        <v>3</v>
      </c>
      <c r="B120">
        <f>IFERROR(記録[[#This Row],[選手番号]],"")</f>
        <v>105</v>
      </c>
      <c r="C120" t="str">
        <f>IFERROR(VLOOKUP(B120,選手番号!F:J,4,0),"")</f>
        <v>天川谷美宙</v>
      </c>
      <c r="D120" t="str">
        <f>IFERROR(VLOOKUP(B120,選手番号!F:K,6,0),"")</f>
        <v>ファイブテン</v>
      </c>
      <c r="E120" t="str">
        <f>IFERROR(VLOOKUP(B120,チーム番号!E:F,2,0),"")</f>
        <v/>
      </c>
      <c r="F120">
        <f>IFERROR(VLOOKUP(A120,プログラム!B:C,2,0),"")</f>
        <v>3</v>
      </c>
      <c r="G120" t="str">
        <f t="shared" si="2"/>
        <v>1050003</v>
      </c>
      <c r="H120">
        <f>IFERROR(記録[[#This Row],[組]],"")</f>
        <v>14</v>
      </c>
      <c r="I120">
        <f>IFERROR(記録[[#This Row],[水路]],"")</f>
        <v>7</v>
      </c>
      <c r="J120" t="str">
        <f>IFERROR(VLOOKUP(F120,プログラムデータ!A:P,14,0),"")</f>
        <v/>
      </c>
      <c r="K120" t="str">
        <f>IFERROR(VLOOKUP(F120,プログラムデータ!A:O,15,0),"")</f>
        <v>女子</v>
      </c>
      <c r="L120" t="str">
        <f>IFERROR(VLOOKUP(F120,プログラムデータ!A:M,13,0),"")</f>
        <v xml:space="preserve">  50m</v>
      </c>
      <c r="M120" t="str">
        <f>IFERROR(VLOOKUP(F120,プログラムデータ!A:J,10,0),"")</f>
        <v>自由形</v>
      </c>
      <c r="N120" t="str">
        <f>IFERROR(VLOOKUP(F120,プログラムデータ!A:P,16,0),"")</f>
        <v>タイム決勝</v>
      </c>
      <c r="O120" t="str">
        <f t="shared" si="3"/>
        <v xml:space="preserve"> 女子   50m 自由形 タイム決勝</v>
      </c>
    </row>
    <row r="121" spans="1:15" x14ac:dyDescent="0.15">
      <c r="A121">
        <f>IFERROR(記録[[#This Row],[競技番号]],"")</f>
        <v>3</v>
      </c>
      <c r="B121">
        <f>IFERROR(記録[[#This Row],[選手番号]],"")</f>
        <v>247</v>
      </c>
      <c r="C121" t="str">
        <f>IFERROR(VLOOKUP(B121,選手番号!F:J,4,0),"")</f>
        <v>坂本　蘭世</v>
      </c>
      <c r="D121" t="str">
        <f>IFERROR(VLOOKUP(B121,選手番号!F:K,6,0),"")</f>
        <v>フィッタ吉田</v>
      </c>
      <c r="E121" t="str">
        <f>IFERROR(VLOOKUP(B121,チーム番号!E:F,2,0),"")</f>
        <v/>
      </c>
      <c r="F121">
        <f>IFERROR(VLOOKUP(A121,プログラム!B:C,2,0),"")</f>
        <v>3</v>
      </c>
      <c r="G121" t="str">
        <f t="shared" si="2"/>
        <v>2470003</v>
      </c>
      <c r="H121">
        <f>IFERROR(記録[[#This Row],[組]],"")</f>
        <v>15</v>
      </c>
      <c r="I121">
        <f>IFERROR(記録[[#This Row],[水路]],"")</f>
        <v>1</v>
      </c>
      <c r="J121" t="str">
        <f>IFERROR(VLOOKUP(F121,プログラムデータ!A:P,14,0),"")</f>
        <v/>
      </c>
      <c r="K121" t="str">
        <f>IFERROR(VLOOKUP(F121,プログラムデータ!A:O,15,0),"")</f>
        <v>女子</v>
      </c>
      <c r="L121" t="str">
        <f>IFERROR(VLOOKUP(F121,プログラムデータ!A:M,13,0),"")</f>
        <v xml:space="preserve">  50m</v>
      </c>
      <c r="M121" t="str">
        <f>IFERROR(VLOOKUP(F121,プログラムデータ!A:J,10,0),"")</f>
        <v>自由形</v>
      </c>
      <c r="N121" t="str">
        <f>IFERROR(VLOOKUP(F121,プログラムデータ!A:P,16,0),"")</f>
        <v>タイム決勝</v>
      </c>
      <c r="O121" t="str">
        <f t="shared" si="3"/>
        <v xml:space="preserve"> 女子   50m 自由形 タイム決勝</v>
      </c>
    </row>
    <row r="122" spans="1:15" x14ac:dyDescent="0.15">
      <c r="A122">
        <f>IFERROR(記録[[#This Row],[競技番号]],"")</f>
        <v>3</v>
      </c>
      <c r="B122">
        <f>IFERROR(記録[[#This Row],[選手番号]],"")</f>
        <v>253</v>
      </c>
      <c r="C122" t="str">
        <f>IFERROR(VLOOKUP(B122,選手番号!F:J,4,0),"")</f>
        <v>兵頭　凜和</v>
      </c>
      <c r="D122" t="str">
        <f>IFERROR(VLOOKUP(B122,選手番号!F:K,6,0),"")</f>
        <v>フィッタ吉田</v>
      </c>
      <c r="E122" t="str">
        <f>IFERROR(VLOOKUP(B122,チーム番号!E:F,2,0),"")</f>
        <v/>
      </c>
      <c r="F122">
        <f>IFERROR(VLOOKUP(A122,プログラム!B:C,2,0),"")</f>
        <v>3</v>
      </c>
      <c r="G122" t="str">
        <f t="shared" si="2"/>
        <v>2530003</v>
      </c>
      <c r="H122">
        <f>IFERROR(記録[[#This Row],[組]],"")</f>
        <v>15</v>
      </c>
      <c r="I122">
        <f>IFERROR(記録[[#This Row],[水路]],"")</f>
        <v>2</v>
      </c>
      <c r="J122" t="str">
        <f>IFERROR(VLOOKUP(F122,プログラムデータ!A:P,14,0),"")</f>
        <v/>
      </c>
      <c r="K122" t="str">
        <f>IFERROR(VLOOKUP(F122,プログラムデータ!A:O,15,0),"")</f>
        <v>女子</v>
      </c>
      <c r="L122" t="str">
        <f>IFERROR(VLOOKUP(F122,プログラムデータ!A:M,13,0),"")</f>
        <v xml:space="preserve">  50m</v>
      </c>
      <c r="M122" t="str">
        <f>IFERROR(VLOOKUP(F122,プログラムデータ!A:J,10,0),"")</f>
        <v>自由形</v>
      </c>
      <c r="N122" t="str">
        <f>IFERROR(VLOOKUP(F122,プログラムデータ!A:P,16,0),"")</f>
        <v>タイム決勝</v>
      </c>
      <c r="O122" t="str">
        <f t="shared" si="3"/>
        <v xml:space="preserve"> 女子   50m 自由形 タイム決勝</v>
      </c>
    </row>
    <row r="123" spans="1:15" x14ac:dyDescent="0.15">
      <c r="A123">
        <f>IFERROR(記録[[#This Row],[競技番号]],"")</f>
        <v>3</v>
      </c>
      <c r="B123">
        <f>IFERROR(記録[[#This Row],[選手番号]],"")</f>
        <v>356</v>
      </c>
      <c r="C123" t="str">
        <f>IFERROR(VLOOKUP(B123,選手番号!F:J,4,0),"")</f>
        <v>水国みいな</v>
      </c>
      <c r="D123" t="str">
        <f>IFERROR(VLOOKUP(B123,選手番号!F:K,6,0),"")</f>
        <v>AQUA</v>
      </c>
      <c r="E123" t="str">
        <f>IFERROR(VLOOKUP(B123,チーム番号!E:F,2,0),"")</f>
        <v/>
      </c>
      <c r="F123">
        <f>IFERROR(VLOOKUP(A123,プログラム!B:C,2,0),"")</f>
        <v>3</v>
      </c>
      <c r="G123" t="str">
        <f t="shared" si="2"/>
        <v>3560003</v>
      </c>
      <c r="H123">
        <f>IFERROR(記録[[#This Row],[組]],"")</f>
        <v>15</v>
      </c>
      <c r="I123">
        <f>IFERROR(記録[[#This Row],[水路]],"")</f>
        <v>3</v>
      </c>
      <c r="J123" t="str">
        <f>IFERROR(VLOOKUP(F123,プログラムデータ!A:P,14,0),"")</f>
        <v/>
      </c>
      <c r="K123" t="str">
        <f>IFERROR(VLOOKUP(F123,プログラムデータ!A:O,15,0),"")</f>
        <v>女子</v>
      </c>
      <c r="L123" t="str">
        <f>IFERROR(VLOOKUP(F123,プログラムデータ!A:M,13,0),"")</f>
        <v xml:space="preserve">  50m</v>
      </c>
      <c r="M123" t="str">
        <f>IFERROR(VLOOKUP(F123,プログラムデータ!A:J,10,0),"")</f>
        <v>自由形</v>
      </c>
      <c r="N123" t="str">
        <f>IFERROR(VLOOKUP(F123,プログラムデータ!A:P,16,0),"")</f>
        <v>タイム決勝</v>
      </c>
      <c r="O123" t="str">
        <f t="shared" si="3"/>
        <v xml:space="preserve"> 女子   50m 自由形 タイム決勝</v>
      </c>
    </row>
    <row r="124" spans="1:15" x14ac:dyDescent="0.15">
      <c r="A124">
        <f>IFERROR(記録[[#This Row],[競技番号]],"")</f>
        <v>3</v>
      </c>
      <c r="B124">
        <f>IFERROR(記録[[#This Row],[選手番号]],"")</f>
        <v>251</v>
      </c>
      <c r="C124" t="str">
        <f>IFERROR(VLOOKUP(B124,選手番号!F:J,4,0),"")</f>
        <v>戎　　真花</v>
      </c>
      <c r="D124" t="str">
        <f>IFERROR(VLOOKUP(B124,選手番号!F:K,6,0),"")</f>
        <v>フィッタ吉田</v>
      </c>
      <c r="E124" t="str">
        <f>IFERROR(VLOOKUP(B124,チーム番号!E:F,2,0),"")</f>
        <v/>
      </c>
      <c r="F124">
        <f>IFERROR(VLOOKUP(A124,プログラム!B:C,2,0),"")</f>
        <v>3</v>
      </c>
      <c r="G124" t="str">
        <f t="shared" si="2"/>
        <v>2510003</v>
      </c>
      <c r="H124">
        <f>IFERROR(記録[[#This Row],[組]],"")</f>
        <v>15</v>
      </c>
      <c r="I124">
        <f>IFERROR(記録[[#This Row],[水路]],"")</f>
        <v>4</v>
      </c>
      <c r="J124" t="str">
        <f>IFERROR(VLOOKUP(F124,プログラムデータ!A:P,14,0),"")</f>
        <v/>
      </c>
      <c r="K124" t="str">
        <f>IFERROR(VLOOKUP(F124,プログラムデータ!A:O,15,0),"")</f>
        <v>女子</v>
      </c>
      <c r="L124" t="str">
        <f>IFERROR(VLOOKUP(F124,プログラムデータ!A:M,13,0),"")</f>
        <v xml:space="preserve">  50m</v>
      </c>
      <c r="M124" t="str">
        <f>IFERROR(VLOOKUP(F124,プログラムデータ!A:J,10,0),"")</f>
        <v>自由形</v>
      </c>
      <c r="N124" t="str">
        <f>IFERROR(VLOOKUP(F124,プログラムデータ!A:P,16,0),"")</f>
        <v>タイム決勝</v>
      </c>
      <c r="O124" t="str">
        <f t="shared" si="3"/>
        <v xml:space="preserve"> 女子   50m 自由形 タイム決勝</v>
      </c>
    </row>
    <row r="125" spans="1:15" x14ac:dyDescent="0.15">
      <c r="A125">
        <f>IFERROR(記録[[#This Row],[競技番号]],"")</f>
        <v>3</v>
      </c>
      <c r="B125">
        <f>IFERROR(記録[[#This Row],[選手番号]],"")</f>
        <v>15</v>
      </c>
      <c r="C125" t="str">
        <f>IFERROR(VLOOKUP(B125,選手番号!F:J,4,0),"")</f>
        <v>芝　　怜菜</v>
      </c>
      <c r="D125" t="str">
        <f>IFERROR(VLOOKUP(B125,選手番号!F:K,6,0),"")</f>
        <v>五百木ＳＣ</v>
      </c>
      <c r="E125" t="str">
        <f>IFERROR(VLOOKUP(B125,チーム番号!E:F,2,0),"")</f>
        <v/>
      </c>
      <c r="F125">
        <f>IFERROR(VLOOKUP(A125,プログラム!B:C,2,0),"")</f>
        <v>3</v>
      </c>
      <c r="G125" t="str">
        <f t="shared" si="2"/>
        <v>150003</v>
      </c>
      <c r="H125">
        <f>IFERROR(記録[[#This Row],[組]],"")</f>
        <v>15</v>
      </c>
      <c r="I125">
        <f>IFERROR(記録[[#This Row],[水路]],"")</f>
        <v>5</v>
      </c>
      <c r="J125" t="str">
        <f>IFERROR(VLOOKUP(F125,プログラムデータ!A:P,14,0),"")</f>
        <v/>
      </c>
      <c r="K125" t="str">
        <f>IFERROR(VLOOKUP(F125,プログラムデータ!A:O,15,0),"")</f>
        <v>女子</v>
      </c>
      <c r="L125" t="str">
        <f>IFERROR(VLOOKUP(F125,プログラムデータ!A:M,13,0),"")</f>
        <v xml:space="preserve">  50m</v>
      </c>
      <c r="M125" t="str">
        <f>IFERROR(VLOOKUP(F125,プログラムデータ!A:J,10,0),"")</f>
        <v>自由形</v>
      </c>
      <c r="N125" t="str">
        <f>IFERROR(VLOOKUP(F125,プログラムデータ!A:P,16,0),"")</f>
        <v>タイム決勝</v>
      </c>
      <c r="O125" t="str">
        <f t="shared" si="3"/>
        <v xml:space="preserve"> 女子   50m 自由形 タイム決勝</v>
      </c>
    </row>
    <row r="126" spans="1:15" x14ac:dyDescent="0.15">
      <c r="A126">
        <f>IFERROR(記録[[#This Row],[競技番号]],"")</f>
        <v>3</v>
      </c>
      <c r="B126">
        <f>IFERROR(記録[[#This Row],[選手番号]],"")</f>
        <v>41</v>
      </c>
      <c r="C126" t="str">
        <f>IFERROR(VLOOKUP(B126,選手番号!F:J,4,0),"")</f>
        <v>西岡　泉美</v>
      </c>
      <c r="D126" t="str">
        <f>IFERROR(VLOOKUP(B126,選手番号!F:K,6,0),"")</f>
        <v>南海ＤＣ</v>
      </c>
      <c r="E126" t="str">
        <f>IFERROR(VLOOKUP(B126,チーム番号!E:F,2,0),"")</f>
        <v/>
      </c>
      <c r="F126">
        <f>IFERROR(VLOOKUP(A126,プログラム!B:C,2,0),"")</f>
        <v>3</v>
      </c>
      <c r="G126" t="str">
        <f t="shared" si="2"/>
        <v>410003</v>
      </c>
      <c r="H126">
        <f>IFERROR(記録[[#This Row],[組]],"")</f>
        <v>15</v>
      </c>
      <c r="I126">
        <f>IFERROR(記録[[#This Row],[水路]],"")</f>
        <v>6</v>
      </c>
      <c r="J126" t="str">
        <f>IFERROR(VLOOKUP(F126,プログラムデータ!A:P,14,0),"")</f>
        <v/>
      </c>
      <c r="K126" t="str">
        <f>IFERROR(VLOOKUP(F126,プログラムデータ!A:O,15,0),"")</f>
        <v>女子</v>
      </c>
      <c r="L126" t="str">
        <f>IFERROR(VLOOKUP(F126,プログラムデータ!A:M,13,0),"")</f>
        <v xml:space="preserve">  50m</v>
      </c>
      <c r="M126" t="str">
        <f>IFERROR(VLOOKUP(F126,プログラムデータ!A:J,10,0),"")</f>
        <v>自由形</v>
      </c>
      <c r="N126" t="str">
        <f>IFERROR(VLOOKUP(F126,プログラムデータ!A:P,16,0),"")</f>
        <v>タイム決勝</v>
      </c>
      <c r="O126" t="str">
        <f t="shared" si="3"/>
        <v xml:space="preserve"> 女子   50m 自由形 タイム決勝</v>
      </c>
    </row>
    <row r="127" spans="1:15" x14ac:dyDescent="0.15">
      <c r="A127">
        <f>IFERROR(記録[[#This Row],[競技番号]],"")</f>
        <v>3</v>
      </c>
      <c r="B127">
        <f>IFERROR(記録[[#This Row],[選手番号]],"")</f>
        <v>359</v>
      </c>
      <c r="C127" t="str">
        <f>IFERROR(VLOOKUP(B127,選手番号!F:J,4,0),"")</f>
        <v>細川みなみ</v>
      </c>
      <c r="D127" t="str">
        <f>IFERROR(VLOOKUP(B127,選手番号!F:K,6,0),"")</f>
        <v>AQUA</v>
      </c>
      <c r="E127" t="str">
        <f>IFERROR(VLOOKUP(B127,チーム番号!E:F,2,0),"")</f>
        <v/>
      </c>
      <c r="F127">
        <f>IFERROR(VLOOKUP(A127,プログラム!B:C,2,0),"")</f>
        <v>3</v>
      </c>
      <c r="G127" t="str">
        <f t="shared" si="2"/>
        <v>3590003</v>
      </c>
      <c r="H127">
        <f>IFERROR(記録[[#This Row],[組]],"")</f>
        <v>15</v>
      </c>
      <c r="I127">
        <f>IFERROR(記録[[#This Row],[水路]],"")</f>
        <v>7</v>
      </c>
      <c r="J127" t="str">
        <f>IFERROR(VLOOKUP(F127,プログラムデータ!A:P,14,0),"")</f>
        <v/>
      </c>
      <c r="K127" t="str">
        <f>IFERROR(VLOOKUP(F127,プログラムデータ!A:O,15,0),"")</f>
        <v>女子</v>
      </c>
      <c r="L127" t="str">
        <f>IFERROR(VLOOKUP(F127,プログラムデータ!A:M,13,0),"")</f>
        <v xml:space="preserve">  50m</v>
      </c>
      <c r="M127" t="str">
        <f>IFERROR(VLOOKUP(F127,プログラムデータ!A:J,10,0),"")</f>
        <v>自由形</v>
      </c>
      <c r="N127" t="str">
        <f>IFERROR(VLOOKUP(F127,プログラムデータ!A:P,16,0),"")</f>
        <v>タイム決勝</v>
      </c>
      <c r="O127" t="str">
        <f t="shared" si="3"/>
        <v xml:space="preserve"> 女子   50m 自由形 タイム決勝</v>
      </c>
    </row>
    <row r="128" spans="1:15" x14ac:dyDescent="0.15">
      <c r="A128">
        <f>IFERROR(記録[[#This Row],[競技番号]],"")</f>
        <v>4</v>
      </c>
      <c r="B128">
        <f>IFERROR(記録[[#This Row],[選手番号]],"")</f>
        <v>0</v>
      </c>
      <c r="C128" t="str">
        <f>IFERROR(VLOOKUP(B128,選手番号!F:J,4,0),"")</f>
        <v/>
      </c>
      <c r="D128" t="str">
        <f>IFERROR(VLOOKUP(B128,選手番号!F:K,6,0),"")</f>
        <v/>
      </c>
      <c r="E128" t="str">
        <f>IFERROR(VLOOKUP(B128,チーム番号!E:F,2,0),"")</f>
        <v/>
      </c>
      <c r="F128">
        <f>IFERROR(VLOOKUP(A128,プログラム!B:C,2,0),"")</f>
        <v>4</v>
      </c>
      <c r="G128" t="str">
        <f t="shared" si="2"/>
        <v>00004</v>
      </c>
      <c r="H128">
        <f>IFERROR(記録[[#This Row],[組]],"")</f>
        <v>1</v>
      </c>
      <c r="I128">
        <f>IFERROR(記録[[#This Row],[水路]],"")</f>
        <v>1</v>
      </c>
      <c r="J128" t="str">
        <f>IFERROR(VLOOKUP(F128,プログラムデータ!A:P,14,0),"")</f>
        <v/>
      </c>
      <c r="K128" t="str">
        <f>IFERROR(VLOOKUP(F128,プログラムデータ!A:O,15,0),"")</f>
        <v>男子</v>
      </c>
      <c r="L128" t="str">
        <f>IFERROR(VLOOKUP(F128,プログラムデータ!A:M,13,0),"")</f>
        <v xml:space="preserve">  50m</v>
      </c>
      <c r="M128" t="str">
        <f>IFERROR(VLOOKUP(F128,プログラムデータ!A:J,10,0),"")</f>
        <v>自由形</v>
      </c>
      <c r="N128" t="str">
        <f>IFERROR(VLOOKUP(F128,プログラムデータ!A:P,16,0),"")</f>
        <v>タイム決勝</v>
      </c>
      <c r="O128" t="str">
        <f t="shared" si="3"/>
        <v xml:space="preserve"> 男子   50m 自由形 タイム決勝</v>
      </c>
    </row>
    <row r="129" spans="1:15" x14ac:dyDescent="0.15">
      <c r="A129">
        <f>IFERROR(記録[[#This Row],[競技番号]],"")</f>
        <v>4</v>
      </c>
      <c r="B129">
        <f>IFERROR(記録[[#This Row],[選手番号]],"")</f>
        <v>0</v>
      </c>
      <c r="C129" t="str">
        <f>IFERROR(VLOOKUP(B129,選手番号!F:J,4,0),"")</f>
        <v/>
      </c>
      <c r="D129" t="str">
        <f>IFERROR(VLOOKUP(B129,選手番号!F:K,6,0),"")</f>
        <v/>
      </c>
      <c r="E129" t="str">
        <f>IFERROR(VLOOKUP(B129,チーム番号!E:F,2,0),"")</f>
        <v/>
      </c>
      <c r="F129">
        <f>IFERROR(VLOOKUP(A129,プログラム!B:C,2,0),"")</f>
        <v>4</v>
      </c>
      <c r="G129" t="str">
        <f t="shared" si="2"/>
        <v>00004</v>
      </c>
      <c r="H129">
        <f>IFERROR(記録[[#This Row],[組]],"")</f>
        <v>1</v>
      </c>
      <c r="I129">
        <f>IFERROR(記録[[#This Row],[水路]],"")</f>
        <v>2</v>
      </c>
      <c r="J129" t="str">
        <f>IFERROR(VLOOKUP(F129,プログラムデータ!A:P,14,0),"")</f>
        <v/>
      </c>
      <c r="K129" t="str">
        <f>IFERROR(VLOOKUP(F129,プログラムデータ!A:O,15,0),"")</f>
        <v>男子</v>
      </c>
      <c r="L129" t="str">
        <f>IFERROR(VLOOKUP(F129,プログラムデータ!A:M,13,0),"")</f>
        <v xml:space="preserve">  50m</v>
      </c>
      <c r="M129" t="str">
        <f>IFERROR(VLOOKUP(F129,プログラムデータ!A:J,10,0),"")</f>
        <v>自由形</v>
      </c>
      <c r="N129" t="str">
        <f>IFERROR(VLOOKUP(F129,プログラムデータ!A:P,16,0),"")</f>
        <v>タイム決勝</v>
      </c>
      <c r="O129" t="str">
        <f t="shared" si="3"/>
        <v xml:space="preserve"> 男子   50m 自由形 タイム決勝</v>
      </c>
    </row>
    <row r="130" spans="1:15" x14ac:dyDescent="0.15">
      <c r="A130">
        <f>IFERROR(記録[[#This Row],[競技番号]],"")</f>
        <v>4</v>
      </c>
      <c r="B130">
        <f>IFERROR(記録[[#This Row],[選手番号]],"")</f>
        <v>159</v>
      </c>
      <c r="C130" t="str">
        <f>IFERROR(VLOOKUP(B130,選手番号!F:J,4,0),"")</f>
        <v>西村　一杜</v>
      </c>
      <c r="D130" t="str">
        <f>IFERROR(VLOOKUP(B130,選手番号!F:K,6,0),"")</f>
        <v>石原ＳＣ</v>
      </c>
      <c r="E130" t="str">
        <f>IFERROR(VLOOKUP(B130,チーム番号!E:F,2,0),"")</f>
        <v/>
      </c>
      <c r="F130">
        <f>IFERROR(VLOOKUP(A130,プログラム!B:C,2,0),"")</f>
        <v>4</v>
      </c>
      <c r="G130" t="str">
        <f t="shared" si="2"/>
        <v>1590004</v>
      </c>
      <c r="H130">
        <f>IFERROR(記録[[#This Row],[組]],"")</f>
        <v>1</v>
      </c>
      <c r="I130">
        <f>IFERROR(記録[[#This Row],[水路]],"")</f>
        <v>3</v>
      </c>
      <c r="J130" t="str">
        <f>IFERROR(VLOOKUP(F130,プログラムデータ!A:P,14,0),"")</f>
        <v/>
      </c>
      <c r="K130" t="str">
        <f>IFERROR(VLOOKUP(F130,プログラムデータ!A:O,15,0),"")</f>
        <v>男子</v>
      </c>
      <c r="L130" t="str">
        <f>IFERROR(VLOOKUP(F130,プログラムデータ!A:M,13,0),"")</f>
        <v xml:space="preserve">  50m</v>
      </c>
      <c r="M130" t="str">
        <f>IFERROR(VLOOKUP(F130,プログラムデータ!A:J,10,0),"")</f>
        <v>自由形</v>
      </c>
      <c r="N130" t="str">
        <f>IFERROR(VLOOKUP(F130,プログラムデータ!A:P,16,0),"")</f>
        <v>タイム決勝</v>
      </c>
      <c r="O130" t="str">
        <f t="shared" si="3"/>
        <v xml:space="preserve"> 男子   50m 自由形 タイム決勝</v>
      </c>
    </row>
    <row r="131" spans="1:15" x14ac:dyDescent="0.15">
      <c r="A131">
        <f>IFERROR(記録[[#This Row],[競技番号]],"")</f>
        <v>4</v>
      </c>
      <c r="B131">
        <f>IFERROR(記録[[#This Row],[選手番号]],"")</f>
        <v>204</v>
      </c>
      <c r="C131" t="str">
        <f>IFERROR(VLOOKUP(B131,選手番号!F:J,4,0),"")</f>
        <v>和田　夏樹</v>
      </c>
      <c r="D131" t="str">
        <f>IFERROR(VLOOKUP(B131,選手番号!F:K,6,0),"")</f>
        <v>フィッタ重信</v>
      </c>
      <c r="E131" t="str">
        <f>IFERROR(VLOOKUP(B131,チーム番号!E:F,2,0),"")</f>
        <v/>
      </c>
      <c r="F131">
        <f>IFERROR(VLOOKUP(A131,プログラム!B:C,2,0),"")</f>
        <v>4</v>
      </c>
      <c r="G131" t="str">
        <f t="shared" ref="G131:G194" si="4">CONCATENATE(B131,0,0,0,F131)</f>
        <v>2040004</v>
      </c>
      <c r="H131">
        <f>IFERROR(記録[[#This Row],[組]],"")</f>
        <v>1</v>
      </c>
      <c r="I131">
        <f>IFERROR(記録[[#This Row],[水路]],"")</f>
        <v>4</v>
      </c>
      <c r="J131" t="str">
        <f>IFERROR(VLOOKUP(F131,プログラムデータ!A:P,14,0),"")</f>
        <v/>
      </c>
      <c r="K131" t="str">
        <f>IFERROR(VLOOKUP(F131,プログラムデータ!A:O,15,0),"")</f>
        <v>男子</v>
      </c>
      <c r="L131" t="str">
        <f>IFERROR(VLOOKUP(F131,プログラムデータ!A:M,13,0),"")</f>
        <v xml:space="preserve">  50m</v>
      </c>
      <c r="M131" t="str">
        <f>IFERROR(VLOOKUP(F131,プログラムデータ!A:J,10,0),"")</f>
        <v>自由形</v>
      </c>
      <c r="N131" t="str">
        <f>IFERROR(VLOOKUP(F131,プログラムデータ!A:P,16,0),"")</f>
        <v>タイム決勝</v>
      </c>
      <c r="O131" t="str">
        <f t="shared" ref="O131:O194" si="5">CONCATENATE(J131," ",K131," ",L131," ",M131," ",N131)</f>
        <v xml:space="preserve"> 男子   50m 自由形 タイム決勝</v>
      </c>
    </row>
    <row r="132" spans="1:15" x14ac:dyDescent="0.15">
      <c r="A132">
        <f>IFERROR(記録[[#This Row],[競技番号]],"")</f>
        <v>4</v>
      </c>
      <c r="B132">
        <f>IFERROR(記録[[#This Row],[選手番号]],"")</f>
        <v>180</v>
      </c>
      <c r="C132" t="str">
        <f>IFERROR(VLOOKUP(B132,選手番号!F:J,4,0),"")</f>
        <v>高山　勝輝</v>
      </c>
      <c r="D132" t="str">
        <f>IFERROR(VLOOKUP(B132,選手番号!F:K,6,0),"")</f>
        <v>フィッタ松山</v>
      </c>
      <c r="E132" t="str">
        <f>IFERROR(VLOOKUP(B132,チーム番号!E:F,2,0),"")</f>
        <v/>
      </c>
      <c r="F132">
        <f>IFERROR(VLOOKUP(A132,プログラム!B:C,2,0),"")</f>
        <v>4</v>
      </c>
      <c r="G132" t="str">
        <f t="shared" si="4"/>
        <v>1800004</v>
      </c>
      <c r="H132">
        <f>IFERROR(記録[[#This Row],[組]],"")</f>
        <v>1</v>
      </c>
      <c r="I132">
        <f>IFERROR(記録[[#This Row],[水路]],"")</f>
        <v>5</v>
      </c>
      <c r="J132" t="str">
        <f>IFERROR(VLOOKUP(F132,プログラムデータ!A:P,14,0),"")</f>
        <v/>
      </c>
      <c r="K132" t="str">
        <f>IFERROR(VLOOKUP(F132,プログラムデータ!A:O,15,0),"")</f>
        <v>男子</v>
      </c>
      <c r="L132" t="str">
        <f>IFERROR(VLOOKUP(F132,プログラムデータ!A:M,13,0),"")</f>
        <v xml:space="preserve">  50m</v>
      </c>
      <c r="M132" t="str">
        <f>IFERROR(VLOOKUP(F132,プログラムデータ!A:J,10,0),"")</f>
        <v>自由形</v>
      </c>
      <c r="N132" t="str">
        <f>IFERROR(VLOOKUP(F132,プログラムデータ!A:P,16,0),"")</f>
        <v>タイム決勝</v>
      </c>
      <c r="O132" t="str">
        <f t="shared" si="5"/>
        <v xml:space="preserve"> 男子   50m 自由形 タイム決勝</v>
      </c>
    </row>
    <row r="133" spans="1:15" x14ac:dyDescent="0.15">
      <c r="A133">
        <f>IFERROR(記録[[#This Row],[競技番号]],"")</f>
        <v>4</v>
      </c>
      <c r="B133">
        <f>IFERROR(記録[[#This Row],[選手番号]],"")</f>
        <v>0</v>
      </c>
      <c r="C133" t="str">
        <f>IFERROR(VLOOKUP(B133,選手番号!F:J,4,0),"")</f>
        <v/>
      </c>
      <c r="D133" t="str">
        <f>IFERROR(VLOOKUP(B133,選手番号!F:K,6,0),"")</f>
        <v/>
      </c>
      <c r="E133" t="str">
        <f>IFERROR(VLOOKUP(B133,チーム番号!E:F,2,0),"")</f>
        <v/>
      </c>
      <c r="F133">
        <f>IFERROR(VLOOKUP(A133,プログラム!B:C,2,0),"")</f>
        <v>4</v>
      </c>
      <c r="G133" t="str">
        <f t="shared" si="4"/>
        <v>00004</v>
      </c>
      <c r="H133">
        <f>IFERROR(記録[[#This Row],[組]],"")</f>
        <v>1</v>
      </c>
      <c r="I133">
        <f>IFERROR(記録[[#This Row],[水路]],"")</f>
        <v>6</v>
      </c>
      <c r="J133" t="str">
        <f>IFERROR(VLOOKUP(F133,プログラムデータ!A:P,14,0),"")</f>
        <v/>
      </c>
      <c r="K133" t="str">
        <f>IFERROR(VLOOKUP(F133,プログラムデータ!A:O,15,0),"")</f>
        <v>男子</v>
      </c>
      <c r="L133" t="str">
        <f>IFERROR(VLOOKUP(F133,プログラムデータ!A:M,13,0),"")</f>
        <v xml:space="preserve">  50m</v>
      </c>
      <c r="M133" t="str">
        <f>IFERROR(VLOOKUP(F133,プログラムデータ!A:J,10,0),"")</f>
        <v>自由形</v>
      </c>
      <c r="N133" t="str">
        <f>IFERROR(VLOOKUP(F133,プログラムデータ!A:P,16,0),"")</f>
        <v>タイム決勝</v>
      </c>
      <c r="O133" t="str">
        <f t="shared" si="5"/>
        <v xml:space="preserve"> 男子   50m 自由形 タイム決勝</v>
      </c>
    </row>
    <row r="134" spans="1:15" x14ac:dyDescent="0.15">
      <c r="A134">
        <f>IFERROR(記録[[#This Row],[競技番号]],"")</f>
        <v>4</v>
      </c>
      <c r="B134">
        <f>IFERROR(記録[[#This Row],[選手番号]],"")</f>
        <v>0</v>
      </c>
      <c r="C134" t="str">
        <f>IFERROR(VLOOKUP(B134,選手番号!F:J,4,0),"")</f>
        <v/>
      </c>
      <c r="D134" t="str">
        <f>IFERROR(VLOOKUP(B134,選手番号!F:K,6,0),"")</f>
        <v/>
      </c>
      <c r="E134" t="str">
        <f>IFERROR(VLOOKUP(B134,チーム番号!E:F,2,0),"")</f>
        <v/>
      </c>
      <c r="F134">
        <f>IFERROR(VLOOKUP(A134,プログラム!B:C,2,0),"")</f>
        <v>4</v>
      </c>
      <c r="G134" t="str">
        <f t="shared" si="4"/>
        <v>00004</v>
      </c>
      <c r="H134">
        <f>IFERROR(記録[[#This Row],[組]],"")</f>
        <v>1</v>
      </c>
      <c r="I134">
        <f>IFERROR(記録[[#This Row],[水路]],"")</f>
        <v>7</v>
      </c>
      <c r="J134" t="str">
        <f>IFERROR(VLOOKUP(F134,プログラムデータ!A:P,14,0),"")</f>
        <v/>
      </c>
      <c r="K134" t="str">
        <f>IFERROR(VLOOKUP(F134,プログラムデータ!A:O,15,0),"")</f>
        <v>男子</v>
      </c>
      <c r="L134" t="str">
        <f>IFERROR(VLOOKUP(F134,プログラムデータ!A:M,13,0),"")</f>
        <v xml:space="preserve">  50m</v>
      </c>
      <c r="M134" t="str">
        <f>IFERROR(VLOOKUP(F134,プログラムデータ!A:J,10,0),"")</f>
        <v>自由形</v>
      </c>
      <c r="N134" t="str">
        <f>IFERROR(VLOOKUP(F134,プログラムデータ!A:P,16,0),"")</f>
        <v>タイム決勝</v>
      </c>
      <c r="O134" t="str">
        <f t="shared" si="5"/>
        <v xml:space="preserve"> 男子   50m 自由形 タイム決勝</v>
      </c>
    </row>
    <row r="135" spans="1:15" x14ac:dyDescent="0.15">
      <c r="A135">
        <f>IFERROR(記録[[#This Row],[競技番号]],"")</f>
        <v>4</v>
      </c>
      <c r="B135">
        <f>IFERROR(記録[[#This Row],[選手番号]],"")</f>
        <v>0</v>
      </c>
      <c r="C135" t="str">
        <f>IFERROR(VLOOKUP(B135,選手番号!F:J,4,0),"")</f>
        <v/>
      </c>
      <c r="D135" t="str">
        <f>IFERROR(VLOOKUP(B135,選手番号!F:K,6,0),"")</f>
        <v/>
      </c>
      <c r="E135" t="str">
        <f>IFERROR(VLOOKUP(B135,チーム番号!E:F,2,0),"")</f>
        <v/>
      </c>
      <c r="F135">
        <f>IFERROR(VLOOKUP(A135,プログラム!B:C,2,0),"")</f>
        <v>4</v>
      </c>
      <c r="G135" t="str">
        <f t="shared" si="4"/>
        <v>00004</v>
      </c>
      <c r="H135">
        <f>IFERROR(記録[[#This Row],[組]],"")</f>
        <v>2</v>
      </c>
      <c r="I135">
        <f>IFERROR(記録[[#This Row],[水路]],"")</f>
        <v>1</v>
      </c>
      <c r="J135" t="str">
        <f>IFERROR(VLOOKUP(F135,プログラムデータ!A:P,14,0),"")</f>
        <v/>
      </c>
      <c r="K135" t="str">
        <f>IFERROR(VLOOKUP(F135,プログラムデータ!A:O,15,0),"")</f>
        <v>男子</v>
      </c>
      <c r="L135" t="str">
        <f>IFERROR(VLOOKUP(F135,プログラムデータ!A:M,13,0),"")</f>
        <v xml:space="preserve">  50m</v>
      </c>
      <c r="M135" t="str">
        <f>IFERROR(VLOOKUP(F135,プログラムデータ!A:J,10,0),"")</f>
        <v>自由形</v>
      </c>
      <c r="N135" t="str">
        <f>IFERROR(VLOOKUP(F135,プログラムデータ!A:P,16,0),"")</f>
        <v>タイム決勝</v>
      </c>
      <c r="O135" t="str">
        <f t="shared" si="5"/>
        <v xml:space="preserve"> 男子   50m 自由形 タイム決勝</v>
      </c>
    </row>
    <row r="136" spans="1:15" x14ac:dyDescent="0.15">
      <c r="A136">
        <f>IFERROR(記録[[#This Row],[競技番号]],"")</f>
        <v>4</v>
      </c>
      <c r="B136">
        <f>IFERROR(記録[[#This Row],[選手番号]],"")</f>
        <v>181</v>
      </c>
      <c r="C136" t="str">
        <f>IFERROR(VLOOKUP(B136,選手番号!F:J,4,0),"")</f>
        <v>高橋　良征</v>
      </c>
      <c r="D136" t="str">
        <f>IFERROR(VLOOKUP(B136,選手番号!F:K,6,0),"")</f>
        <v>フィッタ松山</v>
      </c>
      <c r="E136" t="str">
        <f>IFERROR(VLOOKUP(B136,チーム番号!E:F,2,0),"")</f>
        <v/>
      </c>
      <c r="F136">
        <f>IFERROR(VLOOKUP(A136,プログラム!B:C,2,0),"")</f>
        <v>4</v>
      </c>
      <c r="G136" t="str">
        <f t="shared" si="4"/>
        <v>1810004</v>
      </c>
      <c r="H136">
        <f>IFERROR(記録[[#This Row],[組]],"")</f>
        <v>2</v>
      </c>
      <c r="I136">
        <f>IFERROR(記録[[#This Row],[水路]],"")</f>
        <v>2</v>
      </c>
      <c r="J136" t="str">
        <f>IFERROR(VLOOKUP(F136,プログラムデータ!A:P,14,0),"")</f>
        <v/>
      </c>
      <c r="K136" t="str">
        <f>IFERROR(VLOOKUP(F136,プログラムデータ!A:O,15,0),"")</f>
        <v>男子</v>
      </c>
      <c r="L136" t="str">
        <f>IFERROR(VLOOKUP(F136,プログラムデータ!A:M,13,0),"")</f>
        <v xml:space="preserve">  50m</v>
      </c>
      <c r="M136" t="str">
        <f>IFERROR(VLOOKUP(F136,プログラムデータ!A:J,10,0),"")</f>
        <v>自由形</v>
      </c>
      <c r="N136" t="str">
        <f>IFERROR(VLOOKUP(F136,プログラムデータ!A:P,16,0),"")</f>
        <v>タイム決勝</v>
      </c>
      <c r="O136" t="str">
        <f t="shared" si="5"/>
        <v xml:space="preserve"> 男子   50m 自由形 タイム決勝</v>
      </c>
    </row>
    <row r="137" spans="1:15" x14ac:dyDescent="0.15">
      <c r="A137">
        <f>IFERROR(記録[[#This Row],[競技番号]],"")</f>
        <v>4</v>
      </c>
      <c r="B137">
        <f>IFERROR(記録[[#This Row],[選手番号]],"")</f>
        <v>291</v>
      </c>
      <c r="C137" t="str">
        <f>IFERROR(VLOOKUP(B137,選手番号!F:J,4,0),"")</f>
        <v>弓達　　悠</v>
      </c>
      <c r="D137" t="str">
        <f>IFERROR(VLOOKUP(B137,選手番号!F:K,6,0),"")</f>
        <v>ﾌｨｯﾀｴﾐﾌﾙ松前</v>
      </c>
      <c r="E137" t="str">
        <f>IFERROR(VLOOKUP(B137,チーム番号!E:F,2,0),"")</f>
        <v/>
      </c>
      <c r="F137">
        <f>IFERROR(VLOOKUP(A137,プログラム!B:C,2,0),"")</f>
        <v>4</v>
      </c>
      <c r="G137" t="str">
        <f t="shared" si="4"/>
        <v>2910004</v>
      </c>
      <c r="H137">
        <f>IFERROR(記録[[#This Row],[組]],"")</f>
        <v>2</v>
      </c>
      <c r="I137">
        <f>IFERROR(記録[[#This Row],[水路]],"")</f>
        <v>3</v>
      </c>
      <c r="J137" t="str">
        <f>IFERROR(VLOOKUP(F137,プログラムデータ!A:P,14,0),"")</f>
        <v/>
      </c>
      <c r="K137" t="str">
        <f>IFERROR(VLOOKUP(F137,プログラムデータ!A:O,15,0),"")</f>
        <v>男子</v>
      </c>
      <c r="L137" t="str">
        <f>IFERROR(VLOOKUP(F137,プログラムデータ!A:M,13,0),"")</f>
        <v xml:space="preserve">  50m</v>
      </c>
      <c r="M137" t="str">
        <f>IFERROR(VLOOKUP(F137,プログラムデータ!A:J,10,0),"")</f>
        <v>自由形</v>
      </c>
      <c r="N137" t="str">
        <f>IFERROR(VLOOKUP(F137,プログラムデータ!A:P,16,0),"")</f>
        <v>タイム決勝</v>
      </c>
      <c r="O137" t="str">
        <f t="shared" si="5"/>
        <v xml:space="preserve"> 男子   50m 自由形 タイム決勝</v>
      </c>
    </row>
    <row r="138" spans="1:15" x14ac:dyDescent="0.15">
      <c r="A138">
        <f>IFERROR(記録[[#This Row],[競技番号]],"")</f>
        <v>4</v>
      </c>
      <c r="B138">
        <f>IFERROR(記録[[#This Row],[選手番号]],"")</f>
        <v>177</v>
      </c>
      <c r="C138" t="str">
        <f>IFERROR(VLOOKUP(B138,選手番号!F:J,4,0),"")</f>
        <v>久保　勇人</v>
      </c>
      <c r="D138" t="str">
        <f>IFERROR(VLOOKUP(B138,選手番号!F:K,6,0),"")</f>
        <v>フィッタ松山</v>
      </c>
      <c r="E138" t="str">
        <f>IFERROR(VLOOKUP(B138,チーム番号!E:F,2,0),"")</f>
        <v/>
      </c>
      <c r="F138">
        <f>IFERROR(VLOOKUP(A138,プログラム!B:C,2,0),"")</f>
        <v>4</v>
      </c>
      <c r="G138" t="str">
        <f t="shared" si="4"/>
        <v>1770004</v>
      </c>
      <c r="H138">
        <f>IFERROR(記録[[#This Row],[組]],"")</f>
        <v>2</v>
      </c>
      <c r="I138">
        <f>IFERROR(記録[[#This Row],[水路]],"")</f>
        <v>4</v>
      </c>
      <c r="J138" t="str">
        <f>IFERROR(VLOOKUP(F138,プログラムデータ!A:P,14,0),"")</f>
        <v/>
      </c>
      <c r="K138" t="str">
        <f>IFERROR(VLOOKUP(F138,プログラムデータ!A:O,15,0),"")</f>
        <v>男子</v>
      </c>
      <c r="L138" t="str">
        <f>IFERROR(VLOOKUP(F138,プログラムデータ!A:M,13,0),"")</f>
        <v xml:space="preserve">  50m</v>
      </c>
      <c r="M138" t="str">
        <f>IFERROR(VLOOKUP(F138,プログラムデータ!A:J,10,0),"")</f>
        <v>自由形</v>
      </c>
      <c r="N138" t="str">
        <f>IFERROR(VLOOKUP(F138,プログラムデータ!A:P,16,0),"")</f>
        <v>タイム決勝</v>
      </c>
      <c r="O138" t="str">
        <f t="shared" si="5"/>
        <v xml:space="preserve"> 男子   50m 自由形 タイム決勝</v>
      </c>
    </row>
    <row r="139" spans="1:15" x14ac:dyDescent="0.15">
      <c r="A139">
        <f>IFERROR(記録[[#This Row],[競技番号]],"")</f>
        <v>4</v>
      </c>
      <c r="B139">
        <f>IFERROR(記録[[#This Row],[選手番号]],"")</f>
        <v>355</v>
      </c>
      <c r="C139" t="str">
        <f>IFERROR(VLOOKUP(B139,選手番号!F:J,4,0),"")</f>
        <v>松下　昂正</v>
      </c>
      <c r="D139" t="str">
        <f>IFERROR(VLOOKUP(B139,選手番号!F:K,6,0),"")</f>
        <v>AQUA</v>
      </c>
      <c r="E139" t="str">
        <f>IFERROR(VLOOKUP(B139,チーム番号!E:F,2,0),"")</f>
        <v/>
      </c>
      <c r="F139">
        <f>IFERROR(VLOOKUP(A139,プログラム!B:C,2,0),"")</f>
        <v>4</v>
      </c>
      <c r="G139" t="str">
        <f t="shared" si="4"/>
        <v>3550004</v>
      </c>
      <c r="H139">
        <f>IFERROR(記録[[#This Row],[組]],"")</f>
        <v>2</v>
      </c>
      <c r="I139">
        <f>IFERROR(記録[[#This Row],[水路]],"")</f>
        <v>5</v>
      </c>
      <c r="J139" t="str">
        <f>IFERROR(VLOOKUP(F139,プログラムデータ!A:P,14,0),"")</f>
        <v/>
      </c>
      <c r="K139" t="str">
        <f>IFERROR(VLOOKUP(F139,プログラムデータ!A:O,15,0),"")</f>
        <v>男子</v>
      </c>
      <c r="L139" t="str">
        <f>IFERROR(VLOOKUP(F139,プログラムデータ!A:M,13,0),"")</f>
        <v xml:space="preserve">  50m</v>
      </c>
      <c r="M139" t="str">
        <f>IFERROR(VLOOKUP(F139,プログラムデータ!A:J,10,0),"")</f>
        <v>自由形</v>
      </c>
      <c r="N139" t="str">
        <f>IFERROR(VLOOKUP(F139,プログラムデータ!A:P,16,0),"")</f>
        <v>タイム決勝</v>
      </c>
      <c r="O139" t="str">
        <f t="shared" si="5"/>
        <v xml:space="preserve"> 男子   50m 自由形 タイム決勝</v>
      </c>
    </row>
    <row r="140" spans="1:15" x14ac:dyDescent="0.15">
      <c r="A140">
        <f>IFERROR(記録[[#This Row],[競技番号]],"")</f>
        <v>4</v>
      </c>
      <c r="B140">
        <f>IFERROR(記録[[#This Row],[選手番号]],"")</f>
        <v>182</v>
      </c>
      <c r="C140" t="str">
        <f>IFERROR(VLOOKUP(B140,選手番号!F:J,4,0),"")</f>
        <v>平岡　昊大</v>
      </c>
      <c r="D140" t="str">
        <f>IFERROR(VLOOKUP(B140,選手番号!F:K,6,0),"")</f>
        <v>フィッタ松山</v>
      </c>
      <c r="E140" t="str">
        <f>IFERROR(VLOOKUP(B140,チーム番号!E:F,2,0),"")</f>
        <v/>
      </c>
      <c r="F140">
        <f>IFERROR(VLOOKUP(A140,プログラム!B:C,2,0),"")</f>
        <v>4</v>
      </c>
      <c r="G140" t="str">
        <f t="shared" si="4"/>
        <v>1820004</v>
      </c>
      <c r="H140">
        <f>IFERROR(記録[[#This Row],[組]],"")</f>
        <v>2</v>
      </c>
      <c r="I140">
        <f>IFERROR(記録[[#This Row],[水路]],"")</f>
        <v>6</v>
      </c>
      <c r="J140" t="str">
        <f>IFERROR(VLOOKUP(F140,プログラムデータ!A:P,14,0),"")</f>
        <v/>
      </c>
      <c r="K140" t="str">
        <f>IFERROR(VLOOKUP(F140,プログラムデータ!A:O,15,0),"")</f>
        <v>男子</v>
      </c>
      <c r="L140" t="str">
        <f>IFERROR(VLOOKUP(F140,プログラムデータ!A:M,13,0),"")</f>
        <v xml:space="preserve">  50m</v>
      </c>
      <c r="M140" t="str">
        <f>IFERROR(VLOOKUP(F140,プログラムデータ!A:J,10,0),"")</f>
        <v>自由形</v>
      </c>
      <c r="N140" t="str">
        <f>IFERROR(VLOOKUP(F140,プログラムデータ!A:P,16,0),"")</f>
        <v>タイム決勝</v>
      </c>
      <c r="O140" t="str">
        <f t="shared" si="5"/>
        <v xml:space="preserve"> 男子   50m 自由形 タイム決勝</v>
      </c>
    </row>
    <row r="141" spans="1:15" x14ac:dyDescent="0.15">
      <c r="A141">
        <f>IFERROR(記録[[#This Row],[競技番号]],"")</f>
        <v>4</v>
      </c>
      <c r="B141">
        <f>IFERROR(記録[[#This Row],[選手番号]],"")</f>
        <v>0</v>
      </c>
      <c r="C141" t="str">
        <f>IFERROR(VLOOKUP(B141,選手番号!F:J,4,0),"")</f>
        <v/>
      </c>
      <c r="D141" t="str">
        <f>IFERROR(VLOOKUP(B141,選手番号!F:K,6,0),"")</f>
        <v/>
      </c>
      <c r="E141" t="str">
        <f>IFERROR(VLOOKUP(B141,チーム番号!E:F,2,0),"")</f>
        <v/>
      </c>
      <c r="F141">
        <f>IFERROR(VLOOKUP(A141,プログラム!B:C,2,0),"")</f>
        <v>4</v>
      </c>
      <c r="G141" t="str">
        <f t="shared" si="4"/>
        <v>00004</v>
      </c>
      <c r="H141">
        <f>IFERROR(記録[[#This Row],[組]],"")</f>
        <v>2</v>
      </c>
      <c r="I141">
        <f>IFERROR(記録[[#This Row],[水路]],"")</f>
        <v>7</v>
      </c>
      <c r="J141" t="str">
        <f>IFERROR(VLOOKUP(F141,プログラムデータ!A:P,14,0),"")</f>
        <v/>
      </c>
      <c r="K141" t="str">
        <f>IFERROR(VLOOKUP(F141,プログラムデータ!A:O,15,0),"")</f>
        <v>男子</v>
      </c>
      <c r="L141" t="str">
        <f>IFERROR(VLOOKUP(F141,プログラムデータ!A:M,13,0),"")</f>
        <v xml:space="preserve">  50m</v>
      </c>
      <c r="M141" t="str">
        <f>IFERROR(VLOOKUP(F141,プログラムデータ!A:J,10,0),"")</f>
        <v>自由形</v>
      </c>
      <c r="N141" t="str">
        <f>IFERROR(VLOOKUP(F141,プログラムデータ!A:P,16,0),"")</f>
        <v>タイム決勝</v>
      </c>
      <c r="O141" t="str">
        <f t="shared" si="5"/>
        <v xml:space="preserve"> 男子   50m 自由形 タイム決勝</v>
      </c>
    </row>
    <row r="142" spans="1:15" x14ac:dyDescent="0.15">
      <c r="A142">
        <f>IFERROR(記録[[#This Row],[競技番号]],"")</f>
        <v>4</v>
      </c>
      <c r="B142">
        <f>IFERROR(記録[[#This Row],[選手番号]],"")</f>
        <v>178</v>
      </c>
      <c r="C142" t="str">
        <f>IFERROR(VLOOKUP(B142,選手番号!F:J,4,0),"")</f>
        <v>井村　遥翔</v>
      </c>
      <c r="D142" t="str">
        <f>IFERROR(VLOOKUP(B142,選手番号!F:K,6,0),"")</f>
        <v>フィッタ松山</v>
      </c>
      <c r="E142" t="str">
        <f>IFERROR(VLOOKUP(B142,チーム番号!E:F,2,0),"")</f>
        <v/>
      </c>
      <c r="F142">
        <f>IFERROR(VLOOKUP(A142,プログラム!B:C,2,0),"")</f>
        <v>4</v>
      </c>
      <c r="G142" t="str">
        <f t="shared" si="4"/>
        <v>1780004</v>
      </c>
      <c r="H142">
        <f>IFERROR(記録[[#This Row],[組]],"")</f>
        <v>3</v>
      </c>
      <c r="I142">
        <f>IFERROR(記録[[#This Row],[水路]],"")</f>
        <v>1</v>
      </c>
      <c r="J142" t="str">
        <f>IFERROR(VLOOKUP(F142,プログラムデータ!A:P,14,0),"")</f>
        <v/>
      </c>
      <c r="K142" t="str">
        <f>IFERROR(VLOOKUP(F142,プログラムデータ!A:O,15,0),"")</f>
        <v>男子</v>
      </c>
      <c r="L142" t="str">
        <f>IFERROR(VLOOKUP(F142,プログラムデータ!A:M,13,0),"")</f>
        <v xml:space="preserve">  50m</v>
      </c>
      <c r="M142" t="str">
        <f>IFERROR(VLOOKUP(F142,プログラムデータ!A:J,10,0),"")</f>
        <v>自由形</v>
      </c>
      <c r="N142" t="str">
        <f>IFERROR(VLOOKUP(F142,プログラムデータ!A:P,16,0),"")</f>
        <v>タイム決勝</v>
      </c>
      <c r="O142" t="str">
        <f t="shared" si="5"/>
        <v xml:space="preserve"> 男子   50m 自由形 タイム決勝</v>
      </c>
    </row>
    <row r="143" spans="1:15" x14ac:dyDescent="0.15">
      <c r="A143">
        <f>IFERROR(記録[[#This Row],[競技番号]],"")</f>
        <v>4</v>
      </c>
      <c r="B143">
        <f>IFERROR(記録[[#This Row],[選手番号]],"")</f>
        <v>308</v>
      </c>
      <c r="C143" t="str">
        <f>IFERROR(VLOOKUP(B143,選手番号!F:J,4,0),"")</f>
        <v>徳永圭太朗</v>
      </c>
      <c r="D143" t="str">
        <f>IFERROR(VLOOKUP(B143,選手番号!F:K,6,0),"")</f>
        <v>ﾌｨｯﾀ川之江</v>
      </c>
      <c r="E143" t="str">
        <f>IFERROR(VLOOKUP(B143,チーム番号!E:F,2,0),"")</f>
        <v/>
      </c>
      <c r="F143">
        <f>IFERROR(VLOOKUP(A143,プログラム!B:C,2,0),"")</f>
        <v>4</v>
      </c>
      <c r="G143" t="str">
        <f t="shared" si="4"/>
        <v>3080004</v>
      </c>
      <c r="H143">
        <f>IFERROR(記録[[#This Row],[組]],"")</f>
        <v>3</v>
      </c>
      <c r="I143">
        <f>IFERROR(記録[[#This Row],[水路]],"")</f>
        <v>2</v>
      </c>
      <c r="J143" t="str">
        <f>IFERROR(VLOOKUP(F143,プログラムデータ!A:P,14,0),"")</f>
        <v/>
      </c>
      <c r="K143" t="str">
        <f>IFERROR(VLOOKUP(F143,プログラムデータ!A:O,15,0),"")</f>
        <v>男子</v>
      </c>
      <c r="L143" t="str">
        <f>IFERROR(VLOOKUP(F143,プログラムデータ!A:M,13,0),"")</f>
        <v xml:space="preserve">  50m</v>
      </c>
      <c r="M143" t="str">
        <f>IFERROR(VLOOKUP(F143,プログラムデータ!A:J,10,0),"")</f>
        <v>自由形</v>
      </c>
      <c r="N143" t="str">
        <f>IFERROR(VLOOKUP(F143,プログラムデータ!A:P,16,0),"")</f>
        <v>タイム決勝</v>
      </c>
      <c r="O143" t="str">
        <f t="shared" si="5"/>
        <v xml:space="preserve"> 男子   50m 自由形 タイム決勝</v>
      </c>
    </row>
    <row r="144" spans="1:15" x14ac:dyDescent="0.15">
      <c r="A144">
        <f>IFERROR(記録[[#This Row],[競技番号]],"")</f>
        <v>4</v>
      </c>
      <c r="B144">
        <f>IFERROR(記録[[#This Row],[選手番号]],"")</f>
        <v>10</v>
      </c>
      <c r="C144" t="str">
        <f>IFERROR(VLOOKUP(B144,選手番号!F:J,4,0),"")</f>
        <v>近藤　麻斗</v>
      </c>
      <c r="D144" t="str">
        <f>IFERROR(VLOOKUP(B144,選手番号!F:K,6,0),"")</f>
        <v>五百木ＳＣ</v>
      </c>
      <c r="E144" t="str">
        <f>IFERROR(VLOOKUP(B144,チーム番号!E:F,2,0),"")</f>
        <v/>
      </c>
      <c r="F144">
        <f>IFERROR(VLOOKUP(A144,プログラム!B:C,2,0),"")</f>
        <v>4</v>
      </c>
      <c r="G144" t="str">
        <f t="shared" si="4"/>
        <v>100004</v>
      </c>
      <c r="H144">
        <f>IFERROR(記録[[#This Row],[組]],"")</f>
        <v>3</v>
      </c>
      <c r="I144">
        <f>IFERROR(記録[[#This Row],[水路]],"")</f>
        <v>3</v>
      </c>
      <c r="J144" t="str">
        <f>IFERROR(VLOOKUP(F144,プログラムデータ!A:P,14,0),"")</f>
        <v/>
      </c>
      <c r="K144" t="str">
        <f>IFERROR(VLOOKUP(F144,プログラムデータ!A:O,15,0),"")</f>
        <v>男子</v>
      </c>
      <c r="L144" t="str">
        <f>IFERROR(VLOOKUP(F144,プログラムデータ!A:M,13,0),"")</f>
        <v xml:space="preserve">  50m</v>
      </c>
      <c r="M144" t="str">
        <f>IFERROR(VLOOKUP(F144,プログラムデータ!A:J,10,0),"")</f>
        <v>自由形</v>
      </c>
      <c r="N144" t="str">
        <f>IFERROR(VLOOKUP(F144,プログラムデータ!A:P,16,0),"")</f>
        <v>タイム決勝</v>
      </c>
      <c r="O144" t="str">
        <f t="shared" si="5"/>
        <v xml:space="preserve"> 男子   50m 自由形 タイム決勝</v>
      </c>
    </row>
    <row r="145" spans="1:15" x14ac:dyDescent="0.15">
      <c r="A145">
        <f>IFERROR(記録[[#This Row],[競技番号]],"")</f>
        <v>4</v>
      </c>
      <c r="B145">
        <f>IFERROR(記録[[#This Row],[選手番号]],"")</f>
        <v>71</v>
      </c>
      <c r="C145" t="str">
        <f>IFERROR(VLOOKUP(B145,選手番号!F:J,4,0),"")</f>
        <v>松尾　篤城</v>
      </c>
      <c r="D145" t="str">
        <f>IFERROR(VLOOKUP(B145,選手番号!F:K,6,0),"")</f>
        <v>西条ＳＣ</v>
      </c>
      <c r="E145" t="str">
        <f>IFERROR(VLOOKUP(B145,チーム番号!E:F,2,0),"")</f>
        <v/>
      </c>
      <c r="F145">
        <f>IFERROR(VLOOKUP(A145,プログラム!B:C,2,0),"")</f>
        <v>4</v>
      </c>
      <c r="G145" t="str">
        <f t="shared" si="4"/>
        <v>710004</v>
      </c>
      <c r="H145">
        <f>IFERROR(記録[[#This Row],[組]],"")</f>
        <v>3</v>
      </c>
      <c r="I145">
        <f>IFERROR(記録[[#This Row],[水路]],"")</f>
        <v>4</v>
      </c>
      <c r="J145" t="str">
        <f>IFERROR(VLOOKUP(F145,プログラムデータ!A:P,14,0),"")</f>
        <v/>
      </c>
      <c r="K145" t="str">
        <f>IFERROR(VLOOKUP(F145,プログラムデータ!A:O,15,0),"")</f>
        <v>男子</v>
      </c>
      <c r="L145" t="str">
        <f>IFERROR(VLOOKUP(F145,プログラムデータ!A:M,13,0),"")</f>
        <v xml:space="preserve">  50m</v>
      </c>
      <c r="M145" t="str">
        <f>IFERROR(VLOOKUP(F145,プログラムデータ!A:J,10,0),"")</f>
        <v>自由形</v>
      </c>
      <c r="N145" t="str">
        <f>IFERROR(VLOOKUP(F145,プログラムデータ!A:P,16,0),"")</f>
        <v>タイム決勝</v>
      </c>
      <c r="O145" t="str">
        <f t="shared" si="5"/>
        <v xml:space="preserve"> 男子   50m 自由形 タイム決勝</v>
      </c>
    </row>
    <row r="146" spans="1:15" x14ac:dyDescent="0.15">
      <c r="A146">
        <f>IFERROR(記録[[#This Row],[競技番号]],"")</f>
        <v>4</v>
      </c>
      <c r="B146">
        <f>IFERROR(記録[[#This Row],[選手番号]],"")</f>
        <v>163</v>
      </c>
      <c r="C146" t="str">
        <f>IFERROR(VLOOKUP(B146,選手番号!F:J,4,0),"")</f>
        <v>平野　　暖</v>
      </c>
      <c r="D146" t="str">
        <f>IFERROR(VLOOKUP(B146,選手番号!F:K,6,0),"")</f>
        <v>フィッタ松山</v>
      </c>
      <c r="E146" t="str">
        <f>IFERROR(VLOOKUP(B146,チーム番号!E:F,2,0),"")</f>
        <v/>
      </c>
      <c r="F146">
        <f>IFERROR(VLOOKUP(A146,プログラム!B:C,2,0),"")</f>
        <v>4</v>
      </c>
      <c r="G146" t="str">
        <f t="shared" si="4"/>
        <v>1630004</v>
      </c>
      <c r="H146">
        <f>IFERROR(記録[[#This Row],[組]],"")</f>
        <v>3</v>
      </c>
      <c r="I146">
        <f>IFERROR(記録[[#This Row],[水路]],"")</f>
        <v>5</v>
      </c>
      <c r="J146" t="str">
        <f>IFERROR(VLOOKUP(F146,プログラムデータ!A:P,14,0),"")</f>
        <v/>
      </c>
      <c r="K146" t="str">
        <f>IFERROR(VLOOKUP(F146,プログラムデータ!A:O,15,0),"")</f>
        <v>男子</v>
      </c>
      <c r="L146" t="str">
        <f>IFERROR(VLOOKUP(F146,プログラムデータ!A:M,13,0),"")</f>
        <v xml:space="preserve">  50m</v>
      </c>
      <c r="M146" t="str">
        <f>IFERROR(VLOOKUP(F146,プログラムデータ!A:J,10,0),"")</f>
        <v>自由形</v>
      </c>
      <c r="N146" t="str">
        <f>IFERROR(VLOOKUP(F146,プログラムデータ!A:P,16,0),"")</f>
        <v>タイム決勝</v>
      </c>
      <c r="O146" t="str">
        <f t="shared" si="5"/>
        <v xml:space="preserve"> 男子   50m 自由形 タイム決勝</v>
      </c>
    </row>
    <row r="147" spans="1:15" x14ac:dyDescent="0.15">
      <c r="A147">
        <f>IFERROR(記録[[#This Row],[競技番号]],"")</f>
        <v>4</v>
      </c>
      <c r="B147">
        <f>IFERROR(記録[[#This Row],[選手番号]],"")</f>
        <v>231</v>
      </c>
      <c r="C147" t="str">
        <f>IFERROR(VLOOKUP(B147,選手番号!F:J,4,0),"")</f>
        <v>濱田虎太朗</v>
      </c>
      <c r="D147" t="str">
        <f>IFERROR(VLOOKUP(B147,選手番号!F:K,6,0),"")</f>
        <v>リー保内</v>
      </c>
      <c r="E147" t="str">
        <f>IFERROR(VLOOKUP(B147,チーム番号!E:F,2,0),"")</f>
        <v/>
      </c>
      <c r="F147">
        <f>IFERROR(VLOOKUP(A147,プログラム!B:C,2,0),"")</f>
        <v>4</v>
      </c>
      <c r="G147" t="str">
        <f t="shared" si="4"/>
        <v>2310004</v>
      </c>
      <c r="H147">
        <f>IFERROR(記録[[#This Row],[組]],"")</f>
        <v>3</v>
      </c>
      <c r="I147">
        <f>IFERROR(記録[[#This Row],[水路]],"")</f>
        <v>6</v>
      </c>
      <c r="J147" t="str">
        <f>IFERROR(VLOOKUP(F147,プログラムデータ!A:P,14,0),"")</f>
        <v/>
      </c>
      <c r="K147" t="str">
        <f>IFERROR(VLOOKUP(F147,プログラムデータ!A:O,15,0),"")</f>
        <v>男子</v>
      </c>
      <c r="L147" t="str">
        <f>IFERROR(VLOOKUP(F147,プログラムデータ!A:M,13,0),"")</f>
        <v xml:space="preserve">  50m</v>
      </c>
      <c r="M147" t="str">
        <f>IFERROR(VLOOKUP(F147,プログラムデータ!A:J,10,0),"")</f>
        <v>自由形</v>
      </c>
      <c r="N147" t="str">
        <f>IFERROR(VLOOKUP(F147,プログラムデータ!A:P,16,0),"")</f>
        <v>タイム決勝</v>
      </c>
      <c r="O147" t="str">
        <f t="shared" si="5"/>
        <v xml:space="preserve"> 男子   50m 自由形 タイム決勝</v>
      </c>
    </row>
    <row r="148" spans="1:15" x14ac:dyDescent="0.15">
      <c r="A148">
        <f>IFERROR(記録[[#This Row],[競技番号]],"")</f>
        <v>4</v>
      </c>
      <c r="B148">
        <f>IFERROR(記録[[#This Row],[選手番号]],"")</f>
        <v>145</v>
      </c>
      <c r="C148" t="str">
        <f>IFERROR(VLOOKUP(B148,選手番号!F:J,4,0),"")</f>
        <v>大河内陽介</v>
      </c>
      <c r="D148" t="str">
        <f>IFERROR(VLOOKUP(B148,選手番号!F:K,6,0),"")</f>
        <v>ＭＧ双葉</v>
      </c>
      <c r="E148" t="str">
        <f>IFERROR(VLOOKUP(B148,チーム番号!E:F,2,0),"")</f>
        <v/>
      </c>
      <c r="F148">
        <f>IFERROR(VLOOKUP(A148,プログラム!B:C,2,0),"")</f>
        <v>4</v>
      </c>
      <c r="G148" t="str">
        <f t="shared" si="4"/>
        <v>1450004</v>
      </c>
      <c r="H148">
        <f>IFERROR(記録[[#This Row],[組]],"")</f>
        <v>3</v>
      </c>
      <c r="I148">
        <f>IFERROR(記録[[#This Row],[水路]],"")</f>
        <v>7</v>
      </c>
      <c r="J148" t="str">
        <f>IFERROR(VLOOKUP(F148,プログラムデータ!A:P,14,0),"")</f>
        <v/>
      </c>
      <c r="K148" t="str">
        <f>IFERROR(VLOOKUP(F148,プログラムデータ!A:O,15,0),"")</f>
        <v>男子</v>
      </c>
      <c r="L148" t="str">
        <f>IFERROR(VLOOKUP(F148,プログラムデータ!A:M,13,0),"")</f>
        <v xml:space="preserve">  50m</v>
      </c>
      <c r="M148" t="str">
        <f>IFERROR(VLOOKUP(F148,プログラムデータ!A:J,10,0),"")</f>
        <v>自由形</v>
      </c>
      <c r="N148" t="str">
        <f>IFERROR(VLOOKUP(F148,プログラムデータ!A:P,16,0),"")</f>
        <v>タイム決勝</v>
      </c>
      <c r="O148" t="str">
        <f t="shared" si="5"/>
        <v xml:space="preserve"> 男子   50m 自由形 タイム決勝</v>
      </c>
    </row>
    <row r="149" spans="1:15" x14ac:dyDescent="0.15">
      <c r="A149">
        <f>IFERROR(記録[[#This Row],[競技番号]],"")</f>
        <v>4</v>
      </c>
      <c r="B149">
        <f>IFERROR(記録[[#This Row],[選手番号]],"")</f>
        <v>72</v>
      </c>
      <c r="C149" t="str">
        <f>IFERROR(VLOOKUP(B149,選手番号!F:J,4,0),"")</f>
        <v>石川　幸明</v>
      </c>
      <c r="D149" t="str">
        <f>IFERROR(VLOOKUP(B149,選手番号!F:K,6,0),"")</f>
        <v>西条ＳＣ</v>
      </c>
      <c r="E149" t="str">
        <f>IFERROR(VLOOKUP(B149,チーム番号!E:F,2,0),"")</f>
        <v/>
      </c>
      <c r="F149">
        <f>IFERROR(VLOOKUP(A149,プログラム!B:C,2,0),"")</f>
        <v>4</v>
      </c>
      <c r="G149" t="str">
        <f t="shared" si="4"/>
        <v>720004</v>
      </c>
      <c r="H149">
        <f>IFERROR(記録[[#This Row],[組]],"")</f>
        <v>4</v>
      </c>
      <c r="I149">
        <f>IFERROR(記録[[#This Row],[水路]],"")</f>
        <v>1</v>
      </c>
      <c r="J149" t="str">
        <f>IFERROR(VLOOKUP(F149,プログラムデータ!A:P,14,0),"")</f>
        <v/>
      </c>
      <c r="K149" t="str">
        <f>IFERROR(VLOOKUP(F149,プログラムデータ!A:O,15,0),"")</f>
        <v>男子</v>
      </c>
      <c r="L149" t="str">
        <f>IFERROR(VLOOKUP(F149,プログラムデータ!A:M,13,0),"")</f>
        <v xml:space="preserve">  50m</v>
      </c>
      <c r="M149" t="str">
        <f>IFERROR(VLOOKUP(F149,プログラムデータ!A:J,10,0),"")</f>
        <v>自由形</v>
      </c>
      <c r="N149" t="str">
        <f>IFERROR(VLOOKUP(F149,プログラムデータ!A:P,16,0),"")</f>
        <v>タイム決勝</v>
      </c>
      <c r="O149" t="str">
        <f t="shared" si="5"/>
        <v xml:space="preserve"> 男子   50m 自由形 タイム決勝</v>
      </c>
    </row>
    <row r="150" spans="1:15" x14ac:dyDescent="0.15">
      <c r="A150">
        <f>IFERROR(記録[[#This Row],[競技番号]],"")</f>
        <v>4</v>
      </c>
      <c r="B150">
        <f>IFERROR(記録[[#This Row],[選手番号]],"")</f>
        <v>262</v>
      </c>
      <c r="C150" t="str">
        <f>IFERROR(VLOOKUP(B150,選手番号!F:J,4,0),"")</f>
        <v>松本　韻生</v>
      </c>
      <c r="D150" t="str">
        <f>IFERROR(VLOOKUP(B150,選手番号!F:K,6,0),"")</f>
        <v>Ryuow</v>
      </c>
      <c r="E150" t="str">
        <f>IFERROR(VLOOKUP(B150,チーム番号!E:F,2,0),"")</f>
        <v/>
      </c>
      <c r="F150">
        <f>IFERROR(VLOOKUP(A150,プログラム!B:C,2,0),"")</f>
        <v>4</v>
      </c>
      <c r="G150" t="str">
        <f t="shared" si="4"/>
        <v>2620004</v>
      </c>
      <c r="H150">
        <f>IFERROR(記録[[#This Row],[組]],"")</f>
        <v>4</v>
      </c>
      <c r="I150">
        <f>IFERROR(記録[[#This Row],[水路]],"")</f>
        <v>2</v>
      </c>
      <c r="J150" t="str">
        <f>IFERROR(VLOOKUP(F150,プログラムデータ!A:P,14,0),"")</f>
        <v/>
      </c>
      <c r="K150" t="str">
        <f>IFERROR(VLOOKUP(F150,プログラムデータ!A:O,15,0),"")</f>
        <v>男子</v>
      </c>
      <c r="L150" t="str">
        <f>IFERROR(VLOOKUP(F150,プログラムデータ!A:M,13,0),"")</f>
        <v xml:space="preserve">  50m</v>
      </c>
      <c r="M150" t="str">
        <f>IFERROR(VLOOKUP(F150,プログラムデータ!A:J,10,0),"")</f>
        <v>自由形</v>
      </c>
      <c r="N150" t="str">
        <f>IFERROR(VLOOKUP(F150,プログラムデータ!A:P,16,0),"")</f>
        <v>タイム決勝</v>
      </c>
      <c r="O150" t="str">
        <f t="shared" si="5"/>
        <v xml:space="preserve"> 男子   50m 自由形 タイム決勝</v>
      </c>
    </row>
    <row r="151" spans="1:15" x14ac:dyDescent="0.15">
      <c r="A151">
        <f>IFERROR(記録[[#This Row],[競技番号]],"")</f>
        <v>4</v>
      </c>
      <c r="B151">
        <f>IFERROR(記録[[#This Row],[選手番号]],"")</f>
        <v>59</v>
      </c>
      <c r="C151" t="str">
        <f>IFERROR(VLOOKUP(B151,選手番号!F:J,4,0),"")</f>
        <v>脇　　遼平</v>
      </c>
      <c r="D151" t="str">
        <f>IFERROR(VLOOKUP(B151,選手番号!F:K,6,0),"")</f>
        <v>ｴﾘｴｰﾙSRT</v>
      </c>
      <c r="E151" t="str">
        <f>IFERROR(VLOOKUP(B151,チーム番号!E:F,2,0),"")</f>
        <v/>
      </c>
      <c r="F151">
        <f>IFERROR(VLOOKUP(A151,プログラム!B:C,2,0),"")</f>
        <v>4</v>
      </c>
      <c r="G151" t="str">
        <f t="shared" si="4"/>
        <v>590004</v>
      </c>
      <c r="H151">
        <f>IFERROR(記録[[#This Row],[組]],"")</f>
        <v>4</v>
      </c>
      <c r="I151">
        <f>IFERROR(記録[[#This Row],[水路]],"")</f>
        <v>3</v>
      </c>
      <c r="J151" t="str">
        <f>IFERROR(VLOOKUP(F151,プログラムデータ!A:P,14,0),"")</f>
        <v/>
      </c>
      <c r="K151" t="str">
        <f>IFERROR(VLOOKUP(F151,プログラムデータ!A:O,15,0),"")</f>
        <v>男子</v>
      </c>
      <c r="L151" t="str">
        <f>IFERROR(VLOOKUP(F151,プログラムデータ!A:M,13,0),"")</f>
        <v xml:space="preserve">  50m</v>
      </c>
      <c r="M151" t="str">
        <f>IFERROR(VLOOKUP(F151,プログラムデータ!A:J,10,0),"")</f>
        <v>自由形</v>
      </c>
      <c r="N151" t="str">
        <f>IFERROR(VLOOKUP(F151,プログラムデータ!A:P,16,0),"")</f>
        <v>タイム決勝</v>
      </c>
      <c r="O151" t="str">
        <f t="shared" si="5"/>
        <v xml:space="preserve"> 男子   50m 自由形 タイム決勝</v>
      </c>
    </row>
    <row r="152" spans="1:15" x14ac:dyDescent="0.15">
      <c r="A152">
        <f>IFERROR(記録[[#This Row],[競技番号]],"")</f>
        <v>4</v>
      </c>
      <c r="B152">
        <f>IFERROR(記録[[#This Row],[選手番号]],"")</f>
        <v>318</v>
      </c>
      <c r="C152" t="str">
        <f>IFERROR(VLOOKUP(B152,選手番号!F:J,4,0),"")</f>
        <v>土居　愛宙</v>
      </c>
      <c r="D152" t="str">
        <f>IFERROR(VLOOKUP(B152,選手番号!F:K,6,0),"")</f>
        <v>MESSA</v>
      </c>
      <c r="E152" t="str">
        <f>IFERROR(VLOOKUP(B152,チーム番号!E:F,2,0),"")</f>
        <v/>
      </c>
      <c r="F152">
        <f>IFERROR(VLOOKUP(A152,プログラム!B:C,2,0),"")</f>
        <v>4</v>
      </c>
      <c r="G152" t="str">
        <f t="shared" si="4"/>
        <v>3180004</v>
      </c>
      <c r="H152">
        <f>IFERROR(記録[[#This Row],[組]],"")</f>
        <v>4</v>
      </c>
      <c r="I152">
        <f>IFERROR(記録[[#This Row],[水路]],"")</f>
        <v>4</v>
      </c>
      <c r="J152" t="str">
        <f>IFERROR(VLOOKUP(F152,プログラムデータ!A:P,14,0),"")</f>
        <v/>
      </c>
      <c r="K152" t="str">
        <f>IFERROR(VLOOKUP(F152,プログラムデータ!A:O,15,0),"")</f>
        <v>男子</v>
      </c>
      <c r="L152" t="str">
        <f>IFERROR(VLOOKUP(F152,プログラムデータ!A:M,13,0),"")</f>
        <v xml:space="preserve">  50m</v>
      </c>
      <c r="M152" t="str">
        <f>IFERROR(VLOOKUP(F152,プログラムデータ!A:J,10,0),"")</f>
        <v>自由形</v>
      </c>
      <c r="N152" t="str">
        <f>IFERROR(VLOOKUP(F152,プログラムデータ!A:P,16,0),"")</f>
        <v>タイム決勝</v>
      </c>
      <c r="O152" t="str">
        <f t="shared" si="5"/>
        <v xml:space="preserve"> 男子   50m 自由形 タイム決勝</v>
      </c>
    </row>
    <row r="153" spans="1:15" x14ac:dyDescent="0.15">
      <c r="A153">
        <f>IFERROR(記録[[#This Row],[競技番号]],"")</f>
        <v>4</v>
      </c>
      <c r="B153">
        <f>IFERROR(記録[[#This Row],[選手番号]],"")</f>
        <v>38</v>
      </c>
      <c r="C153" t="str">
        <f>IFERROR(VLOOKUP(B153,選手番号!F:J,4,0),"")</f>
        <v>玉井　悠慎</v>
      </c>
      <c r="D153" t="str">
        <f>IFERROR(VLOOKUP(B153,選手番号!F:K,6,0),"")</f>
        <v>南海ＤＣ</v>
      </c>
      <c r="E153" t="str">
        <f>IFERROR(VLOOKUP(B153,チーム番号!E:F,2,0),"")</f>
        <v/>
      </c>
      <c r="F153">
        <f>IFERROR(VLOOKUP(A153,プログラム!B:C,2,0),"")</f>
        <v>4</v>
      </c>
      <c r="G153" t="str">
        <f t="shared" si="4"/>
        <v>380004</v>
      </c>
      <c r="H153">
        <f>IFERROR(記録[[#This Row],[組]],"")</f>
        <v>4</v>
      </c>
      <c r="I153">
        <f>IFERROR(記録[[#This Row],[水路]],"")</f>
        <v>5</v>
      </c>
      <c r="J153" t="str">
        <f>IFERROR(VLOOKUP(F153,プログラムデータ!A:P,14,0),"")</f>
        <v/>
      </c>
      <c r="K153" t="str">
        <f>IFERROR(VLOOKUP(F153,プログラムデータ!A:O,15,0),"")</f>
        <v>男子</v>
      </c>
      <c r="L153" t="str">
        <f>IFERROR(VLOOKUP(F153,プログラムデータ!A:M,13,0),"")</f>
        <v xml:space="preserve">  50m</v>
      </c>
      <c r="M153" t="str">
        <f>IFERROR(VLOOKUP(F153,プログラムデータ!A:J,10,0),"")</f>
        <v>自由形</v>
      </c>
      <c r="N153" t="str">
        <f>IFERROR(VLOOKUP(F153,プログラムデータ!A:P,16,0),"")</f>
        <v>タイム決勝</v>
      </c>
      <c r="O153" t="str">
        <f t="shared" si="5"/>
        <v xml:space="preserve"> 男子   50m 自由形 タイム決勝</v>
      </c>
    </row>
    <row r="154" spans="1:15" x14ac:dyDescent="0.15">
      <c r="A154">
        <f>IFERROR(記録[[#This Row],[競技番号]],"")</f>
        <v>4</v>
      </c>
      <c r="B154">
        <f>IFERROR(記録[[#This Row],[選手番号]],"")</f>
        <v>176</v>
      </c>
      <c r="C154" t="str">
        <f>IFERROR(VLOOKUP(B154,選手番号!F:J,4,0),"")</f>
        <v>藤並　幹太</v>
      </c>
      <c r="D154" t="str">
        <f>IFERROR(VLOOKUP(B154,選手番号!F:K,6,0),"")</f>
        <v>フィッタ松山</v>
      </c>
      <c r="E154" t="str">
        <f>IFERROR(VLOOKUP(B154,チーム番号!E:F,2,0),"")</f>
        <v/>
      </c>
      <c r="F154">
        <f>IFERROR(VLOOKUP(A154,プログラム!B:C,2,0),"")</f>
        <v>4</v>
      </c>
      <c r="G154" t="str">
        <f t="shared" si="4"/>
        <v>1760004</v>
      </c>
      <c r="H154">
        <f>IFERROR(記録[[#This Row],[組]],"")</f>
        <v>4</v>
      </c>
      <c r="I154">
        <f>IFERROR(記録[[#This Row],[水路]],"")</f>
        <v>6</v>
      </c>
      <c r="J154" t="str">
        <f>IFERROR(VLOOKUP(F154,プログラムデータ!A:P,14,0),"")</f>
        <v/>
      </c>
      <c r="K154" t="str">
        <f>IFERROR(VLOOKUP(F154,プログラムデータ!A:O,15,0),"")</f>
        <v>男子</v>
      </c>
      <c r="L154" t="str">
        <f>IFERROR(VLOOKUP(F154,プログラムデータ!A:M,13,0),"")</f>
        <v xml:space="preserve">  50m</v>
      </c>
      <c r="M154" t="str">
        <f>IFERROR(VLOOKUP(F154,プログラムデータ!A:J,10,0),"")</f>
        <v>自由形</v>
      </c>
      <c r="N154" t="str">
        <f>IFERROR(VLOOKUP(F154,プログラムデータ!A:P,16,0),"")</f>
        <v>タイム決勝</v>
      </c>
      <c r="O154" t="str">
        <f t="shared" si="5"/>
        <v xml:space="preserve"> 男子   50m 自由形 タイム決勝</v>
      </c>
    </row>
    <row r="155" spans="1:15" x14ac:dyDescent="0.15">
      <c r="A155">
        <f>IFERROR(記録[[#This Row],[競技番号]],"")</f>
        <v>4</v>
      </c>
      <c r="B155">
        <f>IFERROR(記録[[#This Row],[選手番号]],"")</f>
        <v>179</v>
      </c>
      <c r="C155" t="str">
        <f>IFERROR(VLOOKUP(B155,選手番号!F:J,4,0),"")</f>
        <v>松岡誠士郎</v>
      </c>
      <c r="D155" t="str">
        <f>IFERROR(VLOOKUP(B155,選手番号!F:K,6,0),"")</f>
        <v>フィッタ松山</v>
      </c>
      <c r="E155" t="str">
        <f>IFERROR(VLOOKUP(B155,チーム番号!E:F,2,0),"")</f>
        <v/>
      </c>
      <c r="F155">
        <f>IFERROR(VLOOKUP(A155,プログラム!B:C,2,0),"")</f>
        <v>4</v>
      </c>
      <c r="G155" t="str">
        <f t="shared" si="4"/>
        <v>1790004</v>
      </c>
      <c r="H155">
        <f>IFERROR(記録[[#This Row],[組]],"")</f>
        <v>4</v>
      </c>
      <c r="I155">
        <f>IFERROR(記録[[#This Row],[水路]],"")</f>
        <v>7</v>
      </c>
      <c r="J155" t="str">
        <f>IFERROR(VLOOKUP(F155,プログラムデータ!A:P,14,0),"")</f>
        <v/>
      </c>
      <c r="K155" t="str">
        <f>IFERROR(VLOOKUP(F155,プログラムデータ!A:O,15,0),"")</f>
        <v>男子</v>
      </c>
      <c r="L155" t="str">
        <f>IFERROR(VLOOKUP(F155,プログラムデータ!A:M,13,0),"")</f>
        <v xml:space="preserve">  50m</v>
      </c>
      <c r="M155" t="str">
        <f>IFERROR(VLOOKUP(F155,プログラムデータ!A:J,10,0),"")</f>
        <v>自由形</v>
      </c>
      <c r="N155" t="str">
        <f>IFERROR(VLOOKUP(F155,プログラムデータ!A:P,16,0),"")</f>
        <v>タイム決勝</v>
      </c>
      <c r="O155" t="str">
        <f t="shared" si="5"/>
        <v xml:space="preserve"> 男子   50m 自由形 タイム決勝</v>
      </c>
    </row>
    <row r="156" spans="1:15" x14ac:dyDescent="0.15">
      <c r="A156">
        <f>IFERROR(記録[[#This Row],[競技番号]],"")</f>
        <v>4</v>
      </c>
      <c r="B156">
        <f>IFERROR(記録[[#This Row],[選手番号]],"")</f>
        <v>85</v>
      </c>
      <c r="C156" t="str">
        <f>IFERROR(VLOOKUP(B156,選手番号!F:J,4,0),"")</f>
        <v>大本　祐也</v>
      </c>
      <c r="D156" t="str">
        <f>IFERROR(VLOOKUP(B156,選手番号!F:K,6,0),"")</f>
        <v>Z-UP</v>
      </c>
      <c r="E156" t="str">
        <f>IFERROR(VLOOKUP(B156,チーム番号!E:F,2,0),"")</f>
        <v/>
      </c>
      <c r="F156">
        <f>IFERROR(VLOOKUP(A156,プログラム!B:C,2,0),"")</f>
        <v>4</v>
      </c>
      <c r="G156" t="str">
        <f t="shared" si="4"/>
        <v>850004</v>
      </c>
      <c r="H156">
        <f>IFERROR(記録[[#This Row],[組]],"")</f>
        <v>5</v>
      </c>
      <c r="I156">
        <f>IFERROR(記録[[#This Row],[水路]],"")</f>
        <v>1</v>
      </c>
      <c r="J156" t="str">
        <f>IFERROR(VLOOKUP(F156,プログラムデータ!A:P,14,0),"")</f>
        <v/>
      </c>
      <c r="K156" t="str">
        <f>IFERROR(VLOOKUP(F156,プログラムデータ!A:O,15,0),"")</f>
        <v>男子</v>
      </c>
      <c r="L156" t="str">
        <f>IFERROR(VLOOKUP(F156,プログラムデータ!A:M,13,0),"")</f>
        <v xml:space="preserve">  50m</v>
      </c>
      <c r="M156" t="str">
        <f>IFERROR(VLOOKUP(F156,プログラムデータ!A:J,10,0),"")</f>
        <v>自由形</v>
      </c>
      <c r="N156" t="str">
        <f>IFERROR(VLOOKUP(F156,プログラムデータ!A:P,16,0),"")</f>
        <v>タイム決勝</v>
      </c>
      <c r="O156" t="str">
        <f t="shared" si="5"/>
        <v xml:space="preserve"> 男子   50m 自由形 タイム決勝</v>
      </c>
    </row>
    <row r="157" spans="1:15" x14ac:dyDescent="0.15">
      <c r="A157">
        <f>IFERROR(記録[[#This Row],[競技番号]],"")</f>
        <v>4</v>
      </c>
      <c r="B157">
        <f>IFERROR(記録[[#This Row],[選手番号]],"")</f>
        <v>174</v>
      </c>
      <c r="C157" t="str">
        <f>IFERROR(VLOOKUP(B157,選手番号!F:J,4,0),"")</f>
        <v>末久　敦士</v>
      </c>
      <c r="D157" t="str">
        <f>IFERROR(VLOOKUP(B157,選手番号!F:K,6,0),"")</f>
        <v>フィッタ松山</v>
      </c>
      <c r="E157" t="str">
        <f>IFERROR(VLOOKUP(B157,チーム番号!E:F,2,0),"")</f>
        <v/>
      </c>
      <c r="F157">
        <f>IFERROR(VLOOKUP(A157,プログラム!B:C,2,0),"")</f>
        <v>4</v>
      </c>
      <c r="G157" t="str">
        <f t="shared" si="4"/>
        <v>1740004</v>
      </c>
      <c r="H157">
        <f>IFERROR(記録[[#This Row],[組]],"")</f>
        <v>5</v>
      </c>
      <c r="I157">
        <f>IFERROR(記録[[#This Row],[水路]],"")</f>
        <v>2</v>
      </c>
      <c r="J157" t="str">
        <f>IFERROR(VLOOKUP(F157,プログラムデータ!A:P,14,0),"")</f>
        <v/>
      </c>
      <c r="K157" t="str">
        <f>IFERROR(VLOOKUP(F157,プログラムデータ!A:O,15,0),"")</f>
        <v>男子</v>
      </c>
      <c r="L157" t="str">
        <f>IFERROR(VLOOKUP(F157,プログラムデータ!A:M,13,0),"")</f>
        <v xml:space="preserve">  50m</v>
      </c>
      <c r="M157" t="str">
        <f>IFERROR(VLOOKUP(F157,プログラムデータ!A:J,10,0),"")</f>
        <v>自由形</v>
      </c>
      <c r="N157" t="str">
        <f>IFERROR(VLOOKUP(F157,プログラムデータ!A:P,16,0),"")</f>
        <v>タイム決勝</v>
      </c>
      <c r="O157" t="str">
        <f t="shared" si="5"/>
        <v xml:space="preserve"> 男子   50m 自由形 タイム決勝</v>
      </c>
    </row>
    <row r="158" spans="1:15" x14ac:dyDescent="0.15">
      <c r="A158">
        <f>IFERROR(記録[[#This Row],[競技番号]],"")</f>
        <v>4</v>
      </c>
      <c r="B158">
        <f>IFERROR(記録[[#This Row],[選手番号]],"")</f>
        <v>175</v>
      </c>
      <c r="C158" t="str">
        <f>IFERROR(VLOOKUP(B158,選手番号!F:J,4,0),"")</f>
        <v>樋口　航志</v>
      </c>
      <c r="D158" t="str">
        <f>IFERROR(VLOOKUP(B158,選手番号!F:K,6,0),"")</f>
        <v>フィッタ松山</v>
      </c>
      <c r="E158" t="str">
        <f>IFERROR(VLOOKUP(B158,チーム番号!E:F,2,0),"")</f>
        <v/>
      </c>
      <c r="F158">
        <f>IFERROR(VLOOKUP(A158,プログラム!B:C,2,0),"")</f>
        <v>4</v>
      </c>
      <c r="G158" t="str">
        <f t="shared" si="4"/>
        <v>1750004</v>
      </c>
      <c r="H158">
        <f>IFERROR(記録[[#This Row],[組]],"")</f>
        <v>5</v>
      </c>
      <c r="I158">
        <f>IFERROR(記録[[#This Row],[水路]],"")</f>
        <v>3</v>
      </c>
      <c r="J158" t="str">
        <f>IFERROR(VLOOKUP(F158,プログラムデータ!A:P,14,0),"")</f>
        <v/>
      </c>
      <c r="K158" t="str">
        <f>IFERROR(VLOOKUP(F158,プログラムデータ!A:O,15,0),"")</f>
        <v>男子</v>
      </c>
      <c r="L158" t="str">
        <f>IFERROR(VLOOKUP(F158,プログラムデータ!A:M,13,0),"")</f>
        <v xml:space="preserve">  50m</v>
      </c>
      <c r="M158" t="str">
        <f>IFERROR(VLOOKUP(F158,プログラムデータ!A:J,10,0),"")</f>
        <v>自由形</v>
      </c>
      <c r="N158" t="str">
        <f>IFERROR(VLOOKUP(F158,プログラムデータ!A:P,16,0),"")</f>
        <v>タイム決勝</v>
      </c>
      <c r="O158" t="str">
        <f t="shared" si="5"/>
        <v xml:space="preserve"> 男子   50m 自由形 タイム決勝</v>
      </c>
    </row>
    <row r="159" spans="1:15" x14ac:dyDescent="0.15">
      <c r="A159">
        <f>IFERROR(記録[[#This Row],[競技番号]],"")</f>
        <v>4</v>
      </c>
      <c r="B159">
        <f>IFERROR(記録[[#This Row],[選手番号]],"")</f>
        <v>124</v>
      </c>
      <c r="C159" t="str">
        <f>IFERROR(VLOOKUP(B159,選手番号!F:J,4,0),"")</f>
        <v>廣瀬　功武</v>
      </c>
      <c r="D159" t="str">
        <f>IFERROR(VLOOKUP(B159,選手番号!F:K,6,0),"")</f>
        <v>八幡浜ＳＣ</v>
      </c>
      <c r="E159" t="str">
        <f>IFERROR(VLOOKUP(B159,チーム番号!E:F,2,0),"")</f>
        <v/>
      </c>
      <c r="F159">
        <f>IFERROR(VLOOKUP(A159,プログラム!B:C,2,0),"")</f>
        <v>4</v>
      </c>
      <c r="G159" t="str">
        <f t="shared" si="4"/>
        <v>1240004</v>
      </c>
      <c r="H159">
        <f>IFERROR(記録[[#This Row],[組]],"")</f>
        <v>5</v>
      </c>
      <c r="I159">
        <f>IFERROR(記録[[#This Row],[水路]],"")</f>
        <v>4</v>
      </c>
      <c r="J159" t="str">
        <f>IFERROR(VLOOKUP(F159,プログラムデータ!A:P,14,0),"")</f>
        <v/>
      </c>
      <c r="K159" t="str">
        <f>IFERROR(VLOOKUP(F159,プログラムデータ!A:O,15,0),"")</f>
        <v>男子</v>
      </c>
      <c r="L159" t="str">
        <f>IFERROR(VLOOKUP(F159,プログラムデータ!A:M,13,0),"")</f>
        <v xml:space="preserve">  50m</v>
      </c>
      <c r="M159" t="str">
        <f>IFERROR(VLOOKUP(F159,プログラムデータ!A:J,10,0),"")</f>
        <v>自由形</v>
      </c>
      <c r="N159" t="str">
        <f>IFERROR(VLOOKUP(F159,プログラムデータ!A:P,16,0),"")</f>
        <v>タイム決勝</v>
      </c>
      <c r="O159" t="str">
        <f t="shared" si="5"/>
        <v xml:space="preserve"> 男子   50m 自由形 タイム決勝</v>
      </c>
    </row>
    <row r="160" spans="1:15" x14ac:dyDescent="0.15">
      <c r="A160">
        <f>IFERROR(記録[[#This Row],[競技番号]],"")</f>
        <v>4</v>
      </c>
      <c r="B160">
        <f>IFERROR(記録[[#This Row],[選手番号]],"")</f>
        <v>354</v>
      </c>
      <c r="C160" t="str">
        <f>IFERROR(VLOOKUP(B160,選手番号!F:J,4,0),"")</f>
        <v>高見　俐寿</v>
      </c>
      <c r="D160" t="str">
        <f>IFERROR(VLOOKUP(B160,選手番号!F:K,6,0),"")</f>
        <v>AQUA</v>
      </c>
      <c r="E160" t="str">
        <f>IFERROR(VLOOKUP(B160,チーム番号!E:F,2,0),"")</f>
        <v/>
      </c>
      <c r="F160">
        <f>IFERROR(VLOOKUP(A160,プログラム!B:C,2,0),"")</f>
        <v>4</v>
      </c>
      <c r="G160" t="str">
        <f t="shared" si="4"/>
        <v>3540004</v>
      </c>
      <c r="H160">
        <f>IFERROR(記録[[#This Row],[組]],"")</f>
        <v>5</v>
      </c>
      <c r="I160">
        <f>IFERROR(記録[[#This Row],[水路]],"")</f>
        <v>5</v>
      </c>
      <c r="J160" t="str">
        <f>IFERROR(VLOOKUP(F160,プログラムデータ!A:P,14,0),"")</f>
        <v/>
      </c>
      <c r="K160" t="str">
        <f>IFERROR(VLOOKUP(F160,プログラムデータ!A:O,15,0),"")</f>
        <v>男子</v>
      </c>
      <c r="L160" t="str">
        <f>IFERROR(VLOOKUP(F160,プログラムデータ!A:M,13,0),"")</f>
        <v xml:space="preserve">  50m</v>
      </c>
      <c r="M160" t="str">
        <f>IFERROR(VLOOKUP(F160,プログラムデータ!A:J,10,0),"")</f>
        <v>自由形</v>
      </c>
      <c r="N160" t="str">
        <f>IFERROR(VLOOKUP(F160,プログラムデータ!A:P,16,0),"")</f>
        <v>タイム決勝</v>
      </c>
      <c r="O160" t="str">
        <f t="shared" si="5"/>
        <v xml:space="preserve"> 男子   50m 自由形 タイム決勝</v>
      </c>
    </row>
    <row r="161" spans="1:15" x14ac:dyDescent="0.15">
      <c r="A161">
        <f>IFERROR(記録[[#This Row],[競技番号]],"")</f>
        <v>4</v>
      </c>
      <c r="B161">
        <f>IFERROR(記録[[#This Row],[選手番号]],"")</f>
        <v>123</v>
      </c>
      <c r="C161" t="str">
        <f>IFERROR(VLOOKUP(B161,選手番号!F:J,4,0),"")</f>
        <v>清水進太郎</v>
      </c>
      <c r="D161" t="str">
        <f>IFERROR(VLOOKUP(B161,選手番号!F:K,6,0),"")</f>
        <v>八幡浜ＳＣ</v>
      </c>
      <c r="E161" t="str">
        <f>IFERROR(VLOOKUP(B161,チーム番号!E:F,2,0),"")</f>
        <v/>
      </c>
      <c r="F161">
        <f>IFERROR(VLOOKUP(A161,プログラム!B:C,2,0),"")</f>
        <v>4</v>
      </c>
      <c r="G161" t="str">
        <f t="shared" si="4"/>
        <v>1230004</v>
      </c>
      <c r="H161">
        <f>IFERROR(記録[[#This Row],[組]],"")</f>
        <v>5</v>
      </c>
      <c r="I161">
        <f>IFERROR(記録[[#This Row],[水路]],"")</f>
        <v>6</v>
      </c>
      <c r="J161" t="str">
        <f>IFERROR(VLOOKUP(F161,プログラムデータ!A:P,14,0),"")</f>
        <v/>
      </c>
      <c r="K161" t="str">
        <f>IFERROR(VLOOKUP(F161,プログラムデータ!A:O,15,0),"")</f>
        <v>男子</v>
      </c>
      <c r="L161" t="str">
        <f>IFERROR(VLOOKUP(F161,プログラムデータ!A:M,13,0),"")</f>
        <v xml:space="preserve">  50m</v>
      </c>
      <c r="M161" t="str">
        <f>IFERROR(VLOOKUP(F161,プログラムデータ!A:J,10,0),"")</f>
        <v>自由形</v>
      </c>
      <c r="N161" t="str">
        <f>IFERROR(VLOOKUP(F161,プログラムデータ!A:P,16,0),"")</f>
        <v>タイム決勝</v>
      </c>
      <c r="O161" t="str">
        <f t="shared" si="5"/>
        <v xml:space="preserve"> 男子   50m 自由形 タイム決勝</v>
      </c>
    </row>
    <row r="162" spans="1:15" x14ac:dyDescent="0.15">
      <c r="A162">
        <f>IFERROR(記録[[#This Row],[競技番号]],"")</f>
        <v>4</v>
      </c>
      <c r="B162">
        <f>IFERROR(記録[[#This Row],[選手番号]],"")</f>
        <v>13</v>
      </c>
      <c r="C162" t="str">
        <f>IFERROR(VLOOKUP(B162,選手番号!F:J,4,0),"")</f>
        <v>門田　煌征</v>
      </c>
      <c r="D162" t="str">
        <f>IFERROR(VLOOKUP(B162,選手番号!F:K,6,0),"")</f>
        <v>五百木ＳＣ</v>
      </c>
      <c r="E162" t="str">
        <f>IFERROR(VLOOKUP(B162,チーム番号!E:F,2,0),"")</f>
        <v/>
      </c>
      <c r="F162">
        <f>IFERROR(VLOOKUP(A162,プログラム!B:C,2,0),"")</f>
        <v>4</v>
      </c>
      <c r="G162" t="str">
        <f t="shared" si="4"/>
        <v>130004</v>
      </c>
      <c r="H162">
        <f>IFERROR(記録[[#This Row],[組]],"")</f>
        <v>5</v>
      </c>
      <c r="I162">
        <f>IFERROR(記録[[#This Row],[水路]],"")</f>
        <v>7</v>
      </c>
      <c r="J162" t="str">
        <f>IFERROR(VLOOKUP(F162,プログラムデータ!A:P,14,0),"")</f>
        <v/>
      </c>
      <c r="K162" t="str">
        <f>IFERROR(VLOOKUP(F162,プログラムデータ!A:O,15,0),"")</f>
        <v>男子</v>
      </c>
      <c r="L162" t="str">
        <f>IFERROR(VLOOKUP(F162,プログラムデータ!A:M,13,0),"")</f>
        <v xml:space="preserve">  50m</v>
      </c>
      <c r="M162" t="str">
        <f>IFERROR(VLOOKUP(F162,プログラムデータ!A:J,10,0),"")</f>
        <v>自由形</v>
      </c>
      <c r="N162" t="str">
        <f>IFERROR(VLOOKUP(F162,プログラムデータ!A:P,16,0),"")</f>
        <v>タイム決勝</v>
      </c>
      <c r="O162" t="str">
        <f t="shared" si="5"/>
        <v xml:space="preserve"> 男子   50m 自由形 タイム決勝</v>
      </c>
    </row>
    <row r="163" spans="1:15" x14ac:dyDescent="0.15">
      <c r="A163">
        <f>IFERROR(記録[[#This Row],[競技番号]],"")</f>
        <v>4</v>
      </c>
      <c r="B163">
        <f>IFERROR(記録[[#This Row],[選手番号]],"")</f>
        <v>173</v>
      </c>
      <c r="C163" t="str">
        <f>IFERROR(VLOOKUP(B163,選手番号!F:J,4,0),"")</f>
        <v>平田　克貴</v>
      </c>
      <c r="D163" t="str">
        <f>IFERROR(VLOOKUP(B163,選手番号!F:K,6,0),"")</f>
        <v>フィッタ松山</v>
      </c>
      <c r="E163" t="str">
        <f>IFERROR(VLOOKUP(B163,チーム番号!E:F,2,0),"")</f>
        <v/>
      </c>
      <c r="F163">
        <f>IFERROR(VLOOKUP(A163,プログラム!B:C,2,0),"")</f>
        <v>4</v>
      </c>
      <c r="G163" t="str">
        <f t="shared" si="4"/>
        <v>1730004</v>
      </c>
      <c r="H163">
        <f>IFERROR(記録[[#This Row],[組]],"")</f>
        <v>6</v>
      </c>
      <c r="I163">
        <f>IFERROR(記録[[#This Row],[水路]],"")</f>
        <v>1</v>
      </c>
      <c r="J163" t="str">
        <f>IFERROR(VLOOKUP(F163,プログラムデータ!A:P,14,0),"")</f>
        <v/>
      </c>
      <c r="K163" t="str">
        <f>IFERROR(VLOOKUP(F163,プログラムデータ!A:O,15,0),"")</f>
        <v>男子</v>
      </c>
      <c r="L163" t="str">
        <f>IFERROR(VLOOKUP(F163,プログラムデータ!A:M,13,0),"")</f>
        <v xml:space="preserve">  50m</v>
      </c>
      <c r="M163" t="str">
        <f>IFERROR(VLOOKUP(F163,プログラムデータ!A:J,10,0),"")</f>
        <v>自由形</v>
      </c>
      <c r="N163" t="str">
        <f>IFERROR(VLOOKUP(F163,プログラムデータ!A:P,16,0),"")</f>
        <v>タイム決勝</v>
      </c>
      <c r="O163" t="str">
        <f t="shared" si="5"/>
        <v xml:space="preserve"> 男子   50m 自由形 タイム決勝</v>
      </c>
    </row>
    <row r="164" spans="1:15" x14ac:dyDescent="0.15">
      <c r="A164">
        <f>IFERROR(記録[[#This Row],[競技番号]],"")</f>
        <v>4</v>
      </c>
      <c r="B164">
        <f>IFERROR(記録[[#This Row],[選手番号]],"")</f>
        <v>54</v>
      </c>
      <c r="C164" t="str">
        <f>IFERROR(VLOOKUP(B164,選手番号!F:J,4,0),"")</f>
        <v>赤野　弘幸</v>
      </c>
      <c r="D164" t="str">
        <f>IFERROR(VLOOKUP(B164,選手番号!F:K,6,0),"")</f>
        <v>ｴﾘｴｰﾙSRT</v>
      </c>
      <c r="E164" t="str">
        <f>IFERROR(VLOOKUP(B164,チーム番号!E:F,2,0),"")</f>
        <v/>
      </c>
      <c r="F164">
        <f>IFERROR(VLOOKUP(A164,プログラム!B:C,2,0),"")</f>
        <v>4</v>
      </c>
      <c r="G164" t="str">
        <f t="shared" si="4"/>
        <v>540004</v>
      </c>
      <c r="H164">
        <f>IFERROR(記録[[#This Row],[組]],"")</f>
        <v>6</v>
      </c>
      <c r="I164">
        <f>IFERROR(記録[[#This Row],[水路]],"")</f>
        <v>2</v>
      </c>
      <c r="J164" t="str">
        <f>IFERROR(VLOOKUP(F164,プログラムデータ!A:P,14,0),"")</f>
        <v/>
      </c>
      <c r="K164" t="str">
        <f>IFERROR(VLOOKUP(F164,プログラムデータ!A:O,15,0),"")</f>
        <v>男子</v>
      </c>
      <c r="L164" t="str">
        <f>IFERROR(VLOOKUP(F164,プログラムデータ!A:M,13,0),"")</f>
        <v xml:space="preserve">  50m</v>
      </c>
      <c r="M164" t="str">
        <f>IFERROR(VLOOKUP(F164,プログラムデータ!A:J,10,0),"")</f>
        <v>自由形</v>
      </c>
      <c r="N164" t="str">
        <f>IFERROR(VLOOKUP(F164,プログラムデータ!A:P,16,0),"")</f>
        <v>タイム決勝</v>
      </c>
      <c r="O164" t="str">
        <f t="shared" si="5"/>
        <v xml:space="preserve"> 男子   50m 自由形 タイム決勝</v>
      </c>
    </row>
    <row r="165" spans="1:15" x14ac:dyDescent="0.15">
      <c r="A165">
        <f>IFERROR(記録[[#This Row],[競技番号]],"")</f>
        <v>4</v>
      </c>
      <c r="B165">
        <f>IFERROR(記録[[#This Row],[選手番号]],"")</f>
        <v>84</v>
      </c>
      <c r="C165" t="str">
        <f>IFERROR(VLOOKUP(B165,選手番号!F:J,4,0),"")</f>
        <v>西原　大護</v>
      </c>
      <c r="D165" t="str">
        <f>IFERROR(VLOOKUP(B165,選手番号!F:K,6,0),"")</f>
        <v>Z-UP</v>
      </c>
      <c r="E165" t="str">
        <f>IFERROR(VLOOKUP(B165,チーム番号!E:F,2,0),"")</f>
        <v/>
      </c>
      <c r="F165">
        <f>IFERROR(VLOOKUP(A165,プログラム!B:C,2,0),"")</f>
        <v>4</v>
      </c>
      <c r="G165" t="str">
        <f t="shared" si="4"/>
        <v>840004</v>
      </c>
      <c r="H165">
        <f>IFERROR(記録[[#This Row],[組]],"")</f>
        <v>6</v>
      </c>
      <c r="I165">
        <f>IFERROR(記録[[#This Row],[水路]],"")</f>
        <v>3</v>
      </c>
      <c r="J165" t="str">
        <f>IFERROR(VLOOKUP(F165,プログラムデータ!A:P,14,0),"")</f>
        <v/>
      </c>
      <c r="K165" t="str">
        <f>IFERROR(VLOOKUP(F165,プログラムデータ!A:O,15,0),"")</f>
        <v>男子</v>
      </c>
      <c r="L165" t="str">
        <f>IFERROR(VLOOKUP(F165,プログラムデータ!A:M,13,0),"")</f>
        <v xml:space="preserve">  50m</v>
      </c>
      <c r="M165" t="str">
        <f>IFERROR(VLOOKUP(F165,プログラムデータ!A:J,10,0),"")</f>
        <v>自由形</v>
      </c>
      <c r="N165" t="str">
        <f>IFERROR(VLOOKUP(F165,プログラムデータ!A:P,16,0),"")</f>
        <v>タイム決勝</v>
      </c>
      <c r="O165" t="str">
        <f t="shared" si="5"/>
        <v xml:space="preserve"> 男子   50m 自由形 タイム決勝</v>
      </c>
    </row>
    <row r="166" spans="1:15" x14ac:dyDescent="0.15">
      <c r="A166">
        <f>IFERROR(記録[[#This Row],[競技番号]],"")</f>
        <v>4</v>
      </c>
      <c r="B166">
        <f>IFERROR(記録[[#This Row],[選手番号]],"")</f>
        <v>104</v>
      </c>
      <c r="C166" t="str">
        <f>IFERROR(VLOOKUP(B166,選手番号!F:J,4,0),"")</f>
        <v>近藤　由都</v>
      </c>
      <c r="D166" t="str">
        <f>IFERROR(VLOOKUP(B166,選手番号!F:K,6,0),"")</f>
        <v>ファイブテン</v>
      </c>
      <c r="E166" t="str">
        <f>IFERROR(VLOOKUP(B166,チーム番号!E:F,2,0),"")</f>
        <v/>
      </c>
      <c r="F166">
        <f>IFERROR(VLOOKUP(A166,プログラム!B:C,2,0),"")</f>
        <v>4</v>
      </c>
      <c r="G166" t="str">
        <f t="shared" si="4"/>
        <v>1040004</v>
      </c>
      <c r="H166">
        <f>IFERROR(記録[[#This Row],[組]],"")</f>
        <v>6</v>
      </c>
      <c r="I166">
        <f>IFERROR(記録[[#This Row],[水路]],"")</f>
        <v>4</v>
      </c>
      <c r="J166" t="str">
        <f>IFERROR(VLOOKUP(F166,プログラムデータ!A:P,14,0),"")</f>
        <v/>
      </c>
      <c r="K166" t="str">
        <f>IFERROR(VLOOKUP(F166,プログラムデータ!A:O,15,0),"")</f>
        <v>男子</v>
      </c>
      <c r="L166" t="str">
        <f>IFERROR(VLOOKUP(F166,プログラムデータ!A:M,13,0),"")</f>
        <v xml:space="preserve">  50m</v>
      </c>
      <c r="M166" t="str">
        <f>IFERROR(VLOOKUP(F166,プログラムデータ!A:J,10,0),"")</f>
        <v>自由形</v>
      </c>
      <c r="N166" t="str">
        <f>IFERROR(VLOOKUP(F166,プログラムデータ!A:P,16,0),"")</f>
        <v>タイム決勝</v>
      </c>
      <c r="O166" t="str">
        <f t="shared" si="5"/>
        <v xml:space="preserve"> 男子   50m 自由形 タイム決勝</v>
      </c>
    </row>
    <row r="167" spans="1:15" x14ac:dyDescent="0.15">
      <c r="A167">
        <f>IFERROR(記録[[#This Row],[競技番号]],"")</f>
        <v>4</v>
      </c>
      <c r="B167">
        <f>IFERROR(記録[[#This Row],[選手番号]],"")</f>
        <v>273</v>
      </c>
      <c r="C167" t="str">
        <f>IFERROR(VLOOKUP(B167,選手番号!F:J,4,0),"")</f>
        <v>宇佐美弥市</v>
      </c>
      <c r="D167" t="str">
        <f>IFERROR(VLOOKUP(B167,選手番号!F:K,6,0),"")</f>
        <v>ﾌｧｲﾌﾞﾃﾝ東予</v>
      </c>
      <c r="E167" t="str">
        <f>IFERROR(VLOOKUP(B167,チーム番号!E:F,2,0),"")</f>
        <v/>
      </c>
      <c r="F167">
        <f>IFERROR(VLOOKUP(A167,プログラム!B:C,2,0),"")</f>
        <v>4</v>
      </c>
      <c r="G167" t="str">
        <f t="shared" si="4"/>
        <v>2730004</v>
      </c>
      <c r="H167">
        <f>IFERROR(記録[[#This Row],[組]],"")</f>
        <v>6</v>
      </c>
      <c r="I167">
        <f>IFERROR(記録[[#This Row],[水路]],"")</f>
        <v>5</v>
      </c>
      <c r="J167" t="str">
        <f>IFERROR(VLOOKUP(F167,プログラムデータ!A:P,14,0),"")</f>
        <v/>
      </c>
      <c r="K167" t="str">
        <f>IFERROR(VLOOKUP(F167,プログラムデータ!A:O,15,0),"")</f>
        <v>男子</v>
      </c>
      <c r="L167" t="str">
        <f>IFERROR(VLOOKUP(F167,プログラムデータ!A:M,13,0),"")</f>
        <v xml:space="preserve">  50m</v>
      </c>
      <c r="M167" t="str">
        <f>IFERROR(VLOOKUP(F167,プログラムデータ!A:J,10,0),"")</f>
        <v>自由形</v>
      </c>
      <c r="N167" t="str">
        <f>IFERROR(VLOOKUP(F167,プログラムデータ!A:P,16,0),"")</f>
        <v>タイム決勝</v>
      </c>
      <c r="O167" t="str">
        <f t="shared" si="5"/>
        <v xml:space="preserve"> 男子   50m 自由形 タイム決勝</v>
      </c>
    </row>
    <row r="168" spans="1:15" x14ac:dyDescent="0.15">
      <c r="A168">
        <f>IFERROR(記録[[#This Row],[競技番号]],"")</f>
        <v>4</v>
      </c>
      <c r="B168">
        <f>IFERROR(記録[[#This Row],[選手番号]],"")</f>
        <v>56</v>
      </c>
      <c r="C168" t="str">
        <f>IFERROR(VLOOKUP(B168,選手番号!F:J,4,0),"")</f>
        <v>尾藤　渉大</v>
      </c>
      <c r="D168" t="str">
        <f>IFERROR(VLOOKUP(B168,選手番号!F:K,6,0),"")</f>
        <v>ｴﾘｴｰﾙSRT</v>
      </c>
      <c r="E168" t="str">
        <f>IFERROR(VLOOKUP(B168,チーム番号!E:F,2,0),"")</f>
        <v/>
      </c>
      <c r="F168">
        <f>IFERROR(VLOOKUP(A168,プログラム!B:C,2,0),"")</f>
        <v>4</v>
      </c>
      <c r="G168" t="str">
        <f t="shared" si="4"/>
        <v>560004</v>
      </c>
      <c r="H168">
        <f>IFERROR(記録[[#This Row],[組]],"")</f>
        <v>6</v>
      </c>
      <c r="I168">
        <f>IFERROR(記録[[#This Row],[水路]],"")</f>
        <v>6</v>
      </c>
      <c r="J168" t="str">
        <f>IFERROR(VLOOKUP(F168,プログラムデータ!A:P,14,0),"")</f>
        <v/>
      </c>
      <c r="K168" t="str">
        <f>IFERROR(VLOOKUP(F168,プログラムデータ!A:O,15,0),"")</f>
        <v>男子</v>
      </c>
      <c r="L168" t="str">
        <f>IFERROR(VLOOKUP(F168,プログラムデータ!A:M,13,0),"")</f>
        <v xml:space="preserve">  50m</v>
      </c>
      <c r="M168" t="str">
        <f>IFERROR(VLOOKUP(F168,プログラムデータ!A:J,10,0),"")</f>
        <v>自由形</v>
      </c>
      <c r="N168" t="str">
        <f>IFERROR(VLOOKUP(F168,プログラムデータ!A:P,16,0),"")</f>
        <v>タイム決勝</v>
      </c>
      <c r="O168" t="str">
        <f t="shared" si="5"/>
        <v xml:space="preserve"> 男子   50m 自由形 タイム決勝</v>
      </c>
    </row>
    <row r="169" spans="1:15" x14ac:dyDescent="0.15">
      <c r="A169">
        <f>IFERROR(記録[[#This Row],[競技番号]],"")</f>
        <v>4</v>
      </c>
      <c r="B169">
        <f>IFERROR(記録[[#This Row],[選手番号]],"")</f>
        <v>103</v>
      </c>
      <c r="C169" t="str">
        <f>IFERROR(VLOOKUP(B169,選手番号!F:J,4,0),"")</f>
        <v>築山　柚人</v>
      </c>
      <c r="D169" t="str">
        <f>IFERROR(VLOOKUP(B169,選手番号!F:K,6,0),"")</f>
        <v>ファイブテン</v>
      </c>
      <c r="E169" t="str">
        <f>IFERROR(VLOOKUP(B169,チーム番号!E:F,2,0),"")</f>
        <v/>
      </c>
      <c r="F169">
        <f>IFERROR(VLOOKUP(A169,プログラム!B:C,2,0),"")</f>
        <v>4</v>
      </c>
      <c r="G169" t="str">
        <f t="shared" si="4"/>
        <v>1030004</v>
      </c>
      <c r="H169">
        <f>IFERROR(記録[[#This Row],[組]],"")</f>
        <v>6</v>
      </c>
      <c r="I169">
        <f>IFERROR(記録[[#This Row],[水路]],"")</f>
        <v>7</v>
      </c>
      <c r="J169" t="str">
        <f>IFERROR(VLOOKUP(F169,プログラムデータ!A:P,14,0),"")</f>
        <v/>
      </c>
      <c r="K169" t="str">
        <f>IFERROR(VLOOKUP(F169,プログラムデータ!A:O,15,0),"")</f>
        <v>男子</v>
      </c>
      <c r="L169" t="str">
        <f>IFERROR(VLOOKUP(F169,プログラムデータ!A:M,13,0),"")</f>
        <v xml:space="preserve">  50m</v>
      </c>
      <c r="M169" t="str">
        <f>IFERROR(VLOOKUP(F169,プログラムデータ!A:J,10,0),"")</f>
        <v>自由形</v>
      </c>
      <c r="N169" t="str">
        <f>IFERROR(VLOOKUP(F169,プログラムデータ!A:P,16,0),"")</f>
        <v>タイム決勝</v>
      </c>
      <c r="O169" t="str">
        <f t="shared" si="5"/>
        <v xml:space="preserve"> 男子   50m 自由形 タイム決勝</v>
      </c>
    </row>
    <row r="170" spans="1:15" x14ac:dyDescent="0.15">
      <c r="A170">
        <f>IFERROR(記録[[#This Row],[競技番号]],"")</f>
        <v>4</v>
      </c>
      <c r="B170">
        <f>IFERROR(記録[[#This Row],[選手番号]],"")</f>
        <v>202</v>
      </c>
      <c r="C170" t="str">
        <f>IFERROR(VLOOKUP(B170,選手番号!F:J,4,0),"")</f>
        <v>枡野　　雅</v>
      </c>
      <c r="D170" t="str">
        <f>IFERROR(VLOOKUP(B170,選手番号!F:K,6,0),"")</f>
        <v>フィッタ重信</v>
      </c>
      <c r="E170" t="str">
        <f>IFERROR(VLOOKUP(B170,チーム番号!E:F,2,0),"")</f>
        <v/>
      </c>
      <c r="F170">
        <f>IFERROR(VLOOKUP(A170,プログラム!B:C,2,0),"")</f>
        <v>4</v>
      </c>
      <c r="G170" t="str">
        <f t="shared" si="4"/>
        <v>2020004</v>
      </c>
      <c r="H170">
        <f>IFERROR(記録[[#This Row],[組]],"")</f>
        <v>7</v>
      </c>
      <c r="I170">
        <f>IFERROR(記録[[#This Row],[水路]],"")</f>
        <v>1</v>
      </c>
      <c r="J170" t="str">
        <f>IFERROR(VLOOKUP(F170,プログラムデータ!A:P,14,0),"")</f>
        <v/>
      </c>
      <c r="K170" t="str">
        <f>IFERROR(VLOOKUP(F170,プログラムデータ!A:O,15,0),"")</f>
        <v>男子</v>
      </c>
      <c r="L170" t="str">
        <f>IFERROR(VLOOKUP(F170,プログラムデータ!A:M,13,0),"")</f>
        <v xml:space="preserve">  50m</v>
      </c>
      <c r="M170" t="str">
        <f>IFERROR(VLOOKUP(F170,プログラムデータ!A:J,10,0),"")</f>
        <v>自由形</v>
      </c>
      <c r="N170" t="str">
        <f>IFERROR(VLOOKUP(F170,プログラムデータ!A:P,16,0),"")</f>
        <v>タイム決勝</v>
      </c>
      <c r="O170" t="str">
        <f t="shared" si="5"/>
        <v xml:space="preserve"> 男子   50m 自由形 タイム決勝</v>
      </c>
    </row>
    <row r="171" spans="1:15" x14ac:dyDescent="0.15">
      <c r="A171">
        <f>IFERROR(記録[[#This Row],[競技番号]],"")</f>
        <v>4</v>
      </c>
      <c r="B171">
        <f>IFERROR(記録[[#This Row],[選手番号]],"")</f>
        <v>288</v>
      </c>
      <c r="C171" t="str">
        <f>IFERROR(VLOOKUP(B171,選手番号!F:J,4,0),"")</f>
        <v>山下　　陸</v>
      </c>
      <c r="D171" t="str">
        <f>IFERROR(VLOOKUP(B171,選手番号!F:K,6,0),"")</f>
        <v>ﾌｨｯﾀｴﾐﾌﾙ松前</v>
      </c>
      <c r="E171" t="str">
        <f>IFERROR(VLOOKUP(B171,チーム番号!E:F,2,0),"")</f>
        <v/>
      </c>
      <c r="F171">
        <f>IFERROR(VLOOKUP(A171,プログラム!B:C,2,0),"")</f>
        <v>4</v>
      </c>
      <c r="G171" t="str">
        <f t="shared" si="4"/>
        <v>2880004</v>
      </c>
      <c r="H171">
        <f>IFERROR(記録[[#This Row],[組]],"")</f>
        <v>7</v>
      </c>
      <c r="I171">
        <f>IFERROR(記録[[#This Row],[水路]],"")</f>
        <v>2</v>
      </c>
      <c r="J171" t="str">
        <f>IFERROR(VLOOKUP(F171,プログラムデータ!A:P,14,0),"")</f>
        <v/>
      </c>
      <c r="K171" t="str">
        <f>IFERROR(VLOOKUP(F171,プログラムデータ!A:O,15,0),"")</f>
        <v>男子</v>
      </c>
      <c r="L171" t="str">
        <f>IFERROR(VLOOKUP(F171,プログラムデータ!A:M,13,0),"")</f>
        <v xml:space="preserve">  50m</v>
      </c>
      <c r="M171" t="str">
        <f>IFERROR(VLOOKUP(F171,プログラムデータ!A:J,10,0),"")</f>
        <v>自由形</v>
      </c>
      <c r="N171" t="str">
        <f>IFERROR(VLOOKUP(F171,プログラムデータ!A:P,16,0),"")</f>
        <v>タイム決勝</v>
      </c>
      <c r="O171" t="str">
        <f t="shared" si="5"/>
        <v xml:space="preserve"> 男子   50m 自由形 タイム決勝</v>
      </c>
    </row>
    <row r="172" spans="1:15" x14ac:dyDescent="0.15">
      <c r="A172">
        <f>IFERROR(記録[[#This Row],[競技番号]],"")</f>
        <v>4</v>
      </c>
      <c r="B172">
        <f>IFERROR(記録[[#This Row],[選手番号]],"")</f>
        <v>317</v>
      </c>
      <c r="C172" t="str">
        <f>IFERROR(VLOOKUP(B172,選手番号!F:J,4,0),"")</f>
        <v>土居　蒼空</v>
      </c>
      <c r="D172" t="str">
        <f>IFERROR(VLOOKUP(B172,選手番号!F:K,6,0),"")</f>
        <v>MESSA</v>
      </c>
      <c r="E172" t="str">
        <f>IFERROR(VLOOKUP(B172,チーム番号!E:F,2,0),"")</f>
        <v/>
      </c>
      <c r="F172">
        <f>IFERROR(VLOOKUP(A172,プログラム!B:C,2,0),"")</f>
        <v>4</v>
      </c>
      <c r="G172" t="str">
        <f t="shared" si="4"/>
        <v>3170004</v>
      </c>
      <c r="H172">
        <f>IFERROR(記録[[#This Row],[組]],"")</f>
        <v>7</v>
      </c>
      <c r="I172">
        <f>IFERROR(記録[[#This Row],[水路]],"")</f>
        <v>3</v>
      </c>
      <c r="J172" t="str">
        <f>IFERROR(VLOOKUP(F172,プログラムデータ!A:P,14,0),"")</f>
        <v/>
      </c>
      <c r="K172" t="str">
        <f>IFERROR(VLOOKUP(F172,プログラムデータ!A:O,15,0),"")</f>
        <v>男子</v>
      </c>
      <c r="L172" t="str">
        <f>IFERROR(VLOOKUP(F172,プログラムデータ!A:M,13,0),"")</f>
        <v xml:space="preserve">  50m</v>
      </c>
      <c r="M172" t="str">
        <f>IFERROR(VLOOKUP(F172,プログラムデータ!A:J,10,0),"")</f>
        <v>自由形</v>
      </c>
      <c r="N172" t="str">
        <f>IFERROR(VLOOKUP(F172,プログラムデータ!A:P,16,0),"")</f>
        <v>タイム決勝</v>
      </c>
      <c r="O172" t="str">
        <f t="shared" si="5"/>
        <v xml:space="preserve"> 男子   50m 自由形 タイム決勝</v>
      </c>
    </row>
    <row r="173" spans="1:15" x14ac:dyDescent="0.15">
      <c r="A173">
        <f>IFERROR(記録[[#This Row],[競技番号]],"")</f>
        <v>4</v>
      </c>
      <c r="B173">
        <f>IFERROR(記録[[#This Row],[選手番号]],"")</f>
        <v>143</v>
      </c>
      <c r="C173" t="str">
        <f>IFERROR(VLOOKUP(B173,選手番号!F:J,4,0),"")</f>
        <v>山口　莉玖</v>
      </c>
      <c r="D173" t="str">
        <f>IFERROR(VLOOKUP(B173,選手番号!F:K,6,0),"")</f>
        <v>ＭＧ双葉</v>
      </c>
      <c r="E173" t="str">
        <f>IFERROR(VLOOKUP(B173,チーム番号!E:F,2,0),"")</f>
        <v/>
      </c>
      <c r="F173">
        <f>IFERROR(VLOOKUP(A173,プログラム!B:C,2,0),"")</f>
        <v>4</v>
      </c>
      <c r="G173" t="str">
        <f t="shared" si="4"/>
        <v>1430004</v>
      </c>
      <c r="H173">
        <f>IFERROR(記録[[#This Row],[組]],"")</f>
        <v>7</v>
      </c>
      <c r="I173">
        <f>IFERROR(記録[[#This Row],[水路]],"")</f>
        <v>4</v>
      </c>
      <c r="J173" t="str">
        <f>IFERROR(VLOOKUP(F173,プログラムデータ!A:P,14,0),"")</f>
        <v/>
      </c>
      <c r="K173" t="str">
        <f>IFERROR(VLOOKUP(F173,プログラムデータ!A:O,15,0),"")</f>
        <v>男子</v>
      </c>
      <c r="L173" t="str">
        <f>IFERROR(VLOOKUP(F173,プログラムデータ!A:M,13,0),"")</f>
        <v xml:space="preserve">  50m</v>
      </c>
      <c r="M173" t="str">
        <f>IFERROR(VLOOKUP(F173,プログラムデータ!A:J,10,0),"")</f>
        <v>自由形</v>
      </c>
      <c r="N173" t="str">
        <f>IFERROR(VLOOKUP(F173,プログラムデータ!A:P,16,0),"")</f>
        <v>タイム決勝</v>
      </c>
      <c r="O173" t="str">
        <f t="shared" si="5"/>
        <v xml:space="preserve"> 男子   50m 自由形 タイム決勝</v>
      </c>
    </row>
    <row r="174" spans="1:15" x14ac:dyDescent="0.15">
      <c r="A174">
        <f>IFERROR(記録[[#This Row],[競技番号]],"")</f>
        <v>4</v>
      </c>
      <c r="B174">
        <f>IFERROR(記録[[#This Row],[選手番号]],"")</f>
        <v>70</v>
      </c>
      <c r="C174" t="str">
        <f>IFERROR(VLOOKUP(B174,選手番号!F:J,4,0),"")</f>
        <v>松尾　秀晟</v>
      </c>
      <c r="D174" t="str">
        <f>IFERROR(VLOOKUP(B174,選手番号!F:K,6,0),"")</f>
        <v>西条ＳＣ</v>
      </c>
      <c r="E174" t="str">
        <f>IFERROR(VLOOKUP(B174,チーム番号!E:F,2,0),"")</f>
        <v/>
      </c>
      <c r="F174">
        <f>IFERROR(VLOOKUP(A174,プログラム!B:C,2,0),"")</f>
        <v>4</v>
      </c>
      <c r="G174" t="str">
        <f t="shared" si="4"/>
        <v>700004</v>
      </c>
      <c r="H174">
        <f>IFERROR(記録[[#This Row],[組]],"")</f>
        <v>7</v>
      </c>
      <c r="I174">
        <f>IFERROR(記録[[#This Row],[水路]],"")</f>
        <v>5</v>
      </c>
      <c r="J174" t="str">
        <f>IFERROR(VLOOKUP(F174,プログラムデータ!A:P,14,0),"")</f>
        <v/>
      </c>
      <c r="K174" t="str">
        <f>IFERROR(VLOOKUP(F174,プログラムデータ!A:O,15,0),"")</f>
        <v>男子</v>
      </c>
      <c r="L174" t="str">
        <f>IFERROR(VLOOKUP(F174,プログラムデータ!A:M,13,0),"")</f>
        <v xml:space="preserve">  50m</v>
      </c>
      <c r="M174" t="str">
        <f>IFERROR(VLOOKUP(F174,プログラムデータ!A:J,10,0),"")</f>
        <v>自由形</v>
      </c>
      <c r="N174" t="str">
        <f>IFERROR(VLOOKUP(F174,プログラムデータ!A:P,16,0),"")</f>
        <v>タイム決勝</v>
      </c>
      <c r="O174" t="str">
        <f t="shared" si="5"/>
        <v xml:space="preserve"> 男子   50m 自由形 タイム決勝</v>
      </c>
    </row>
    <row r="175" spans="1:15" x14ac:dyDescent="0.15">
      <c r="A175">
        <f>IFERROR(記録[[#This Row],[競技番号]],"")</f>
        <v>4</v>
      </c>
      <c r="B175">
        <f>IFERROR(記録[[#This Row],[選手番号]],"")</f>
        <v>121</v>
      </c>
      <c r="C175" t="str">
        <f>IFERROR(VLOOKUP(B175,選手番号!F:J,4,0),"")</f>
        <v>矢野樹一郎</v>
      </c>
      <c r="D175" t="str">
        <f>IFERROR(VLOOKUP(B175,選手番号!F:K,6,0),"")</f>
        <v>八幡浜ＳＣ</v>
      </c>
      <c r="E175" t="str">
        <f>IFERROR(VLOOKUP(B175,チーム番号!E:F,2,0),"")</f>
        <v/>
      </c>
      <c r="F175">
        <f>IFERROR(VLOOKUP(A175,プログラム!B:C,2,0),"")</f>
        <v>4</v>
      </c>
      <c r="G175" t="str">
        <f t="shared" si="4"/>
        <v>1210004</v>
      </c>
      <c r="H175">
        <f>IFERROR(記録[[#This Row],[組]],"")</f>
        <v>7</v>
      </c>
      <c r="I175">
        <f>IFERROR(記録[[#This Row],[水路]],"")</f>
        <v>6</v>
      </c>
      <c r="J175" t="str">
        <f>IFERROR(VLOOKUP(F175,プログラムデータ!A:P,14,0),"")</f>
        <v/>
      </c>
      <c r="K175" t="str">
        <f>IFERROR(VLOOKUP(F175,プログラムデータ!A:O,15,0),"")</f>
        <v>男子</v>
      </c>
      <c r="L175" t="str">
        <f>IFERROR(VLOOKUP(F175,プログラムデータ!A:M,13,0),"")</f>
        <v xml:space="preserve">  50m</v>
      </c>
      <c r="M175" t="str">
        <f>IFERROR(VLOOKUP(F175,プログラムデータ!A:J,10,0),"")</f>
        <v>自由形</v>
      </c>
      <c r="N175" t="str">
        <f>IFERROR(VLOOKUP(F175,プログラムデータ!A:P,16,0),"")</f>
        <v>タイム決勝</v>
      </c>
      <c r="O175" t="str">
        <f t="shared" si="5"/>
        <v xml:space="preserve"> 男子   50m 自由形 タイム決勝</v>
      </c>
    </row>
    <row r="176" spans="1:15" x14ac:dyDescent="0.15">
      <c r="A176">
        <f>IFERROR(記録[[#This Row],[競技番号]],"")</f>
        <v>4</v>
      </c>
      <c r="B176">
        <f>IFERROR(記録[[#This Row],[選手番号]],"")</f>
        <v>290</v>
      </c>
      <c r="C176" t="str">
        <f>IFERROR(VLOOKUP(B176,選手番号!F:J,4,0),"")</f>
        <v>西岡　　駿</v>
      </c>
      <c r="D176" t="str">
        <f>IFERROR(VLOOKUP(B176,選手番号!F:K,6,0),"")</f>
        <v>ﾌｨｯﾀｴﾐﾌﾙ松前</v>
      </c>
      <c r="E176" t="str">
        <f>IFERROR(VLOOKUP(B176,チーム番号!E:F,2,0),"")</f>
        <v/>
      </c>
      <c r="F176">
        <f>IFERROR(VLOOKUP(A176,プログラム!B:C,2,0),"")</f>
        <v>4</v>
      </c>
      <c r="G176" t="str">
        <f t="shared" si="4"/>
        <v>2900004</v>
      </c>
      <c r="H176">
        <f>IFERROR(記録[[#This Row],[組]],"")</f>
        <v>7</v>
      </c>
      <c r="I176">
        <f>IFERROR(記録[[#This Row],[水路]],"")</f>
        <v>7</v>
      </c>
      <c r="J176" t="str">
        <f>IFERROR(VLOOKUP(F176,プログラムデータ!A:P,14,0),"")</f>
        <v/>
      </c>
      <c r="K176" t="str">
        <f>IFERROR(VLOOKUP(F176,プログラムデータ!A:O,15,0),"")</f>
        <v>男子</v>
      </c>
      <c r="L176" t="str">
        <f>IFERROR(VLOOKUP(F176,プログラムデータ!A:M,13,0),"")</f>
        <v xml:space="preserve">  50m</v>
      </c>
      <c r="M176" t="str">
        <f>IFERROR(VLOOKUP(F176,プログラムデータ!A:J,10,0),"")</f>
        <v>自由形</v>
      </c>
      <c r="N176" t="str">
        <f>IFERROR(VLOOKUP(F176,プログラムデータ!A:P,16,0),"")</f>
        <v>タイム決勝</v>
      </c>
      <c r="O176" t="str">
        <f t="shared" si="5"/>
        <v xml:space="preserve"> 男子   50m 自由形 タイム決勝</v>
      </c>
    </row>
    <row r="177" spans="1:15" x14ac:dyDescent="0.15">
      <c r="A177">
        <f>IFERROR(記録[[#This Row],[競技番号]],"")</f>
        <v>4</v>
      </c>
      <c r="B177">
        <f>IFERROR(記録[[#This Row],[選手番号]],"")</f>
        <v>169</v>
      </c>
      <c r="C177" t="str">
        <f>IFERROR(VLOOKUP(B177,選手番号!F:J,4,0),"")</f>
        <v>前田　湊仁</v>
      </c>
      <c r="D177" t="str">
        <f>IFERROR(VLOOKUP(B177,選手番号!F:K,6,0),"")</f>
        <v>フィッタ松山</v>
      </c>
      <c r="E177" t="str">
        <f>IFERROR(VLOOKUP(B177,チーム番号!E:F,2,0),"")</f>
        <v/>
      </c>
      <c r="F177">
        <f>IFERROR(VLOOKUP(A177,プログラム!B:C,2,0),"")</f>
        <v>4</v>
      </c>
      <c r="G177" t="str">
        <f t="shared" si="4"/>
        <v>1690004</v>
      </c>
      <c r="H177">
        <f>IFERROR(記録[[#This Row],[組]],"")</f>
        <v>8</v>
      </c>
      <c r="I177">
        <f>IFERROR(記録[[#This Row],[水路]],"")</f>
        <v>1</v>
      </c>
      <c r="J177" t="str">
        <f>IFERROR(VLOOKUP(F177,プログラムデータ!A:P,14,0),"")</f>
        <v/>
      </c>
      <c r="K177" t="str">
        <f>IFERROR(VLOOKUP(F177,プログラムデータ!A:O,15,0),"")</f>
        <v>男子</v>
      </c>
      <c r="L177" t="str">
        <f>IFERROR(VLOOKUP(F177,プログラムデータ!A:M,13,0),"")</f>
        <v xml:space="preserve">  50m</v>
      </c>
      <c r="M177" t="str">
        <f>IFERROR(VLOOKUP(F177,プログラムデータ!A:J,10,0),"")</f>
        <v>自由形</v>
      </c>
      <c r="N177" t="str">
        <f>IFERROR(VLOOKUP(F177,プログラムデータ!A:P,16,0),"")</f>
        <v>タイム決勝</v>
      </c>
      <c r="O177" t="str">
        <f t="shared" si="5"/>
        <v xml:space="preserve"> 男子   50m 自由形 タイム決勝</v>
      </c>
    </row>
    <row r="178" spans="1:15" x14ac:dyDescent="0.15">
      <c r="A178">
        <f>IFERROR(記録[[#This Row],[競技番号]],"")</f>
        <v>4</v>
      </c>
      <c r="B178">
        <f>IFERROR(記録[[#This Row],[選手番号]],"")</f>
        <v>58</v>
      </c>
      <c r="C178" t="str">
        <f>IFERROR(VLOOKUP(B178,選手番号!F:J,4,0),"")</f>
        <v>森下　泰明</v>
      </c>
      <c r="D178" t="str">
        <f>IFERROR(VLOOKUP(B178,選手番号!F:K,6,0),"")</f>
        <v>ｴﾘｴｰﾙSRT</v>
      </c>
      <c r="E178" t="str">
        <f>IFERROR(VLOOKUP(B178,チーム番号!E:F,2,0),"")</f>
        <v/>
      </c>
      <c r="F178">
        <f>IFERROR(VLOOKUP(A178,プログラム!B:C,2,0),"")</f>
        <v>4</v>
      </c>
      <c r="G178" t="str">
        <f t="shared" si="4"/>
        <v>580004</v>
      </c>
      <c r="H178">
        <f>IFERROR(記録[[#This Row],[組]],"")</f>
        <v>8</v>
      </c>
      <c r="I178">
        <f>IFERROR(記録[[#This Row],[水路]],"")</f>
        <v>2</v>
      </c>
      <c r="J178" t="str">
        <f>IFERROR(VLOOKUP(F178,プログラムデータ!A:P,14,0),"")</f>
        <v/>
      </c>
      <c r="K178" t="str">
        <f>IFERROR(VLOOKUP(F178,プログラムデータ!A:O,15,0),"")</f>
        <v>男子</v>
      </c>
      <c r="L178" t="str">
        <f>IFERROR(VLOOKUP(F178,プログラムデータ!A:M,13,0),"")</f>
        <v xml:space="preserve">  50m</v>
      </c>
      <c r="M178" t="str">
        <f>IFERROR(VLOOKUP(F178,プログラムデータ!A:J,10,0),"")</f>
        <v>自由形</v>
      </c>
      <c r="N178" t="str">
        <f>IFERROR(VLOOKUP(F178,プログラムデータ!A:P,16,0),"")</f>
        <v>タイム決勝</v>
      </c>
      <c r="O178" t="str">
        <f t="shared" si="5"/>
        <v xml:space="preserve"> 男子   50m 自由形 タイム決勝</v>
      </c>
    </row>
    <row r="179" spans="1:15" x14ac:dyDescent="0.15">
      <c r="A179">
        <f>IFERROR(記録[[#This Row],[競技番号]],"")</f>
        <v>4</v>
      </c>
      <c r="B179">
        <f>IFERROR(記録[[#This Row],[選手番号]],"")</f>
        <v>261</v>
      </c>
      <c r="C179" t="str">
        <f>IFERROR(VLOOKUP(B179,選手番号!F:J,4,0),"")</f>
        <v>井上　幹雄</v>
      </c>
      <c r="D179" t="str">
        <f>IFERROR(VLOOKUP(B179,選手番号!F:K,6,0),"")</f>
        <v>Ryuow</v>
      </c>
      <c r="E179" t="str">
        <f>IFERROR(VLOOKUP(B179,チーム番号!E:F,2,0),"")</f>
        <v/>
      </c>
      <c r="F179">
        <f>IFERROR(VLOOKUP(A179,プログラム!B:C,2,0),"")</f>
        <v>4</v>
      </c>
      <c r="G179" t="str">
        <f t="shared" si="4"/>
        <v>2610004</v>
      </c>
      <c r="H179">
        <f>IFERROR(記録[[#This Row],[組]],"")</f>
        <v>8</v>
      </c>
      <c r="I179">
        <f>IFERROR(記録[[#This Row],[水路]],"")</f>
        <v>3</v>
      </c>
      <c r="J179" t="str">
        <f>IFERROR(VLOOKUP(F179,プログラムデータ!A:P,14,0),"")</f>
        <v/>
      </c>
      <c r="K179" t="str">
        <f>IFERROR(VLOOKUP(F179,プログラムデータ!A:O,15,0),"")</f>
        <v>男子</v>
      </c>
      <c r="L179" t="str">
        <f>IFERROR(VLOOKUP(F179,プログラムデータ!A:M,13,0),"")</f>
        <v xml:space="preserve">  50m</v>
      </c>
      <c r="M179" t="str">
        <f>IFERROR(VLOOKUP(F179,プログラムデータ!A:J,10,0),"")</f>
        <v>自由形</v>
      </c>
      <c r="N179" t="str">
        <f>IFERROR(VLOOKUP(F179,プログラムデータ!A:P,16,0),"")</f>
        <v>タイム決勝</v>
      </c>
      <c r="O179" t="str">
        <f t="shared" si="5"/>
        <v xml:space="preserve"> 男子   50m 自由形 タイム決勝</v>
      </c>
    </row>
    <row r="180" spans="1:15" x14ac:dyDescent="0.15">
      <c r="A180">
        <f>IFERROR(記録[[#This Row],[競技番号]],"")</f>
        <v>4</v>
      </c>
      <c r="B180">
        <f>IFERROR(記録[[#This Row],[選手番号]],"")</f>
        <v>135</v>
      </c>
      <c r="C180" t="str">
        <f>IFERROR(VLOOKUP(B180,選手番号!F:J,4,0),"")</f>
        <v>矢野　正宗</v>
      </c>
      <c r="D180" t="str">
        <f>IFERROR(VLOOKUP(B180,選手番号!F:K,6,0),"")</f>
        <v>アズサ松山</v>
      </c>
      <c r="E180" t="str">
        <f>IFERROR(VLOOKUP(B180,チーム番号!E:F,2,0),"")</f>
        <v/>
      </c>
      <c r="F180">
        <f>IFERROR(VLOOKUP(A180,プログラム!B:C,2,0),"")</f>
        <v>4</v>
      </c>
      <c r="G180" t="str">
        <f t="shared" si="4"/>
        <v>1350004</v>
      </c>
      <c r="H180">
        <f>IFERROR(記録[[#This Row],[組]],"")</f>
        <v>8</v>
      </c>
      <c r="I180">
        <f>IFERROR(記録[[#This Row],[水路]],"")</f>
        <v>4</v>
      </c>
      <c r="J180" t="str">
        <f>IFERROR(VLOOKUP(F180,プログラムデータ!A:P,14,0),"")</f>
        <v/>
      </c>
      <c r="K180" t="str">
        <f>IFERROR(VLOOKUP(F180,プログラムデータ!A:O,15,0),"")</f>
        <v>男子</v>
      </c>
      <c r="L180" t="str">
        <f>IFERROR(VLOOKUP(F180,プログラムデータ!A:M,13,0),"")</f>
        <v xml:space="preserve">  50m</v>
      </c>
      <c r="M180" t="str">
        <f>IFERROR(VLOOKUP(F180,プログラムデータ!A:J,10,0),"")</f>
        <v>自由形</v>
      </c>
      <c r="N180" t="str">
        <f>IFERROR(VLOOKUP(F180,プログラムデータ!A:P,16,0),"")</f>
        <v>タイム決勝</v>
      </c>
      <c r="O180" t="str">
        <f t="shared" si="5"/>
        <v xml:space="preserve"> 男子   50m 自由形 タイム決勝</v>
      </c>
    </row>
    <row r="181" spans="1:15" x14ac:dyDescent="0.15">
      <c r="A181">
        <f>IFERROR(記録[[#This Row],[競技番号]],"")</f>
        <v>4</v>
      </c>
      <c r="B181">
        <f>IFERROR(記録[[#This Row],[選手番号]],"")</f>
        <v>122</v>
      </c>
      <c r="C181" t="str">
        <f>IFERROR(VLOOKUP(B181,選手番号!F:J,4,0),"")</f>
        <v>新井　篤仁</v>
      </c>
      <c r="D181" t="str">
        <f>IFERROR(VLOOKUP(B181,選手番号!F:K,6,0),"")</f>
        <v>八幡浜ＳＣ</v>
      </c>
      <c r="E181" t="str">
        <f>IFERROR(VLOOKUP(B181,チーム番号!E:F,2,0),"")</f>
        <v/>
      </c>
      <c r="F181">
        <f>IFERROR(VLOOKUP(A181,プログラム!B:C,2,0),"")</f>
        <v>4</v>
      </c>
      <c r="G181" t="str">
        <f t="shared" si="4"/>
        <v>1220004</v>
      </c>
      <c r="H181">
        <f>IFERROR(記録[[#This Row],[組]],"")</f>
        <v>8</v>
      </c>
      <c r="I181">
        <f>IFERROR(記録[[#This Row],[水路]],"")</f>
        <v>5</v>
      </c>
      <c r="J181" t="str">
        <f>IFERROR(VLOOKUP(F181,プログラムデータ!A:P,14,0),"")</f>
        <v/>
      </c>
      <c r="K181" t="str">
        <f>IFERROR(VLOOKUP(F181,プログラムデータ!A:O,15,0),"")</f>
        <v>男子</v>
      </c>
      <c r="L181" t="str">
        <f>IFERROR(VLOOKUP(F181,プログラムデータ!A:M,13,0),"")</f>
        <v xml:space="preserve">  50m</v>
      </c>
      <c r="M181" t="str">
        <f>IFERROR(VLOOKUP(F181,プログラムデータ!A:J,10,0),"")</f>
        <v>自由形</v>
      </c>
      <c r="N181" t="str">
        <f>IFERROR(VLOOKUP(F181,プログラムデータ!A:P,16,0),"")</f>
        <v>タイム決勝</v>
      </c>
      <c r="O181" t="str">
        <f t="shared" si="5"/>
        <v xml:space="preserve"> 男子   50m 自由形 タイム決勝</v>
      </c>
    </row>
    <row r="182" spans="1:15" x14ac:dyDescent="0.15">
      <c r="A182">
        <f>IFERROR(記録[[#This Row],[競技番号]],"")</f>
        <v>4</v>
      </c>
      <c r="B182">
        <f>IFERROR(記録[[#This Row],[選手番号]],"")</f>
        <v>101</v>
      </c>
      <c r="C182" t="str">
        <f>IFERROR(VLOOKUP(B182,選手番号!F:J,4,0),"")</f>
        <v>藤原琥太郎</v>
      </c>
      <c r="D182" t="str">
        <f>IFERROR(VLOOKUP(B182,選手番号!F:K,6,0),"")</f>
        <v>ファイブテン</v>
      </c>
      <c r="E182" t="str">
        <f>IFERROR(VLOOKUP(B182,チーム番号!E:F,2,0),"")</f>
        <v/>
      </c>
      <c r="F182">
        <f>IFERROR(VLOOKUP(A182,プログラム!B:C,2,0),"")</f>
        <v>4</v>
      </c>
      <c r="G182" t="str">
        <f t="shared" si="4"/>
        <v>1010004</v>
      </c>
      <c r="H182">
        <f>IFERROR(記録[[#This Row],[組]],"")</f>
        <v>8</v>
      </c>
      <c r="I182">
        <f>IFERROR(記録[[#This Row],[水路]],"")</f>
        <v>6</v>
      </c>
      <c r="J182" t="str">
        <f>IFERROR(VLOOKUP(F182,プログラムデータ!A:P,14,0),"")</f>
        <v/>
      </c>
      <c r="K182" t="str">
        <f>IFERROR(VLOOKUP(F182,プログラムデータ!A:O,15,0),"")</f>
        <v>男子</v>
      </c>
      <c r="L182" t="str">
        <f>IFERROR(VLOOKUP(F182,プログラムデータ!A:M,13,0),"")</f>
        <v xml:space="preserve">  50m</v>
      </c>
      <c r="M182" t="str">
        <f>IFERROR(VLOOKUP(F182,プログラムデータ!A:J,10,0),"")</f>
        <v>自由形</v>
      </c>
      <c r="N182" t="str">
        <f>IFERROR(VLOOKUP(F182,プログラムデータ!A:P,16,0),"")</f>
        <v>タイム決勝</v>
      </c>
      <c r="O182" t="str">
        <f t="shared" si="5"/>
        <v xml:space="preserve"> 男子   50m 自由形 タイム決勝</v>
      </c>
    </row>
    <row r="183" spans="1:15" x14ac:dyDescent="0.15">
      <c r="A183">
        <f>IFERROR(記録[[#This Row],[競技番号]],"")</f>
        <v>4</v>
      </c>
      <c r="B183">
        <f>IFERROR(記録[[#This Row],[選手番号]],"")</f>
        <v>286</v>
      </c>
      <c r="C183" t="str">
        <f>IFERROR(VLOOKUP(B183,選手番号!F:J,4,0),"")</f>
        <v>松本　拓真</v>
      </c>
      <c r="D183" t="str">
        <f>IFERROR(VLOOKUP(B183,選手番号!F:K,6,0),"")</f>
        <v>ﾌｨｯﾀｴﾐﾌﾙ松前</v>
      </c>
      <c r="E183" t="str">
        <f>IFERROR(VLOOKUP(B183,チーム番号!E:F,2,0),"")</f>
        <v/>
      </c>
      <c r="F183">
        <f>IFERROR(VLOOKUP(A183,プログラム!B:C,2,0),"")</f>
        <v>4</v>
      </c>
      <c r="G183" t="str">
        <f t="shared" si="4"/>
        <v>2860004</v>
      </c>
      <c r="H183">
        <f>IFERROR(記録[[#This Row],[組]],"")</f>
        <v>8</v>
      </c>
      <c r="I183">
        <f>IFERROR(記録[[#This Row],[水路]],"")</f>
        <v>7</v>
      </c>
      <c r="J183" t="str">
        <f>IFERROR(VLOOKUP(F183,プログラムデータ!A:P,14,0),"")</f>
        <v/>
      </c>
      <c r="K183" t="str">
        <f>IFERROR(VLOOKUP(F183,プログラムデータ!A:O,15,0),"")</f>
        <v>男子</v>
      </c>
      <c r="L183" t="str">
        <f>IFERROR(VLOOKUP(F183,プログラムデータ!A:M,13,0),"")</f>
        <v xml:space="preserve">  50m</v>
      </c>
      <c r="M183" t="str">
        <f>IFERROR(VLOOKUP(F183,プログラムデータ!A:J,10,0),"")</f>
        <v>自由形</v>
      </c>
      <c r="N183" t="str">
        <f>IFERROR(VLOOKUP(F183,プログラムデータ!A:P,16,0),"")</f>
        <v>タイム決勝</v>
      </c>
      <c r="O183" t="str">
        <f t="shared" si="5"/>
        <v xml:space="preserve"> 男子   50m 自由形 タイム決勝</v>
      </c>
    </row>
    <row r="184" spans="1:15" x14ac:dyDescent="0.15">
      <c r="A184">
        <f>IFERROR(記録[[#This Row],[競技番号]],"")</f>
        <v>4</v>
      </c>
      <c r="B184">
        <f>IFERROR(記録[[#This Row],[選手番号]],"")</f>
        <v>230</v>
      </c>
      <c r="C184" t="str">
        <f>IFERROR(VLOOKUP(B184,選手番号!F:J,4,0),"")</f>
        <v>髙藤　颯心</v>
      </c>
      <c r="D184" t="str">
        <f>IFERROR(VLOOKUP(B184,選手番号!F:K,6,0),"")</f>
        <v>リー保内</v>
      </c>
      <c r="E184" t="str">
        <f>IFERROR(VLOOKUP(B184,チーム番号!E:F,2,0),"")</f>
        <v/>
      </c>
      <c r="F184">
        <f>IFERROR(VLOOKUP(A184,プログラム!B:C,2,0),"")</f>
        <v>4</v>
      </c>
      <c r="G184" t="str">
        <f t="shared" si="4"/>
        <v>2300004</v>
      </c>
      <c r="H184">
        <f>IFERROR(記録[[#This Row],[組]],"")</f>
        <v>9</v>
      </c>
      <c r="I184">
        <f>IFERROR(記録[[#This Row],[水路]],"")</f>
        <v>1</v>
      </c>
      <c r="J184" t="str">
        <f>IFERROR(VLOOKUP(F184,プログラムデータ!A:P,14,0),"")</f>
        <v/>
      </c>
      <c r="K184" t="str">
        <f>IFERROR(VLOOKUP(F184,プログラムデータ!A:O,15,0),"")</f>
        <v>男子</v>
      </c>
      <c r="L184" t="str">
        <f>IFERROR(VLOOKUP(F184,プログラムデータ!A:M,13,0),"")</f>
        <v xml:space="preserve">  50m</v>
      </c>
      <c r="M184" t="str">
        <f>IFERROR(VLOOKUP(F184,プログラムデータ!A:J,10,0),"")</f>
        <v>自由形</v>
      </c>
      <c r="N184" t="str">
        <f>IFERROR(VLOOKUP(F184,プログラムデータ!A:P,16,0),"")</f>
        <v>タイム決勝</v>
      </c>
      <c r="O184" t="str">
        <f t="shared" si="5"/>
        <v xml:space="preserve"> 男子   50m 自由形 タイム決勝</v>
      </c>
    </row>
    <row r="185" spans="1:15" x14ac:dyDescent="0.15">
      <c r="A185">
        <f>IFERROR(記録[[#This Row],[競技番号]],"")</f>
        <v>4</v>
      </c>
      <c r="B185">
        <f>IFERROR(記録[[#This Row],[選手番号]],"")</f>
        <v>172</v>
      </c>
      <c r="C185" t="str">
        <f>IFERROR(VLOOKUP(B185,選手番号!F:J,4,0),"")</f>
        <v>久保　嘉輝</v>
      </c>
      <c r="D185" t="str">
        <f>IFERROR(VLOOKUP(B185,選手番号!F:K,6,0),"")</f>
        <v>フィッタ松山</v>
      </c>
      <c r="E185" t="str">
        <f>IFERROR(VLOOKUP(B185,チーム番号!E:F,2,0),"")</f>
        <v/>
      </c>
      <c r="F185">
        <f>IFERROR(VLOOKUP(A185,プログラム!B:C,2,0),"")</f>
        <v>4</v>
      </c>
      <c r="G185" t="str">
        <f t="shared" si="4"/>
        <v>1720004</v>
      </c>
      <c r="H185">
        <f>IFERROR(記録[[#This Row],[組]],"")</f>
        <v>9</v>
      </c>
      <c r="I185">
        <f>IFERROR(記録[[#This Row],[水路]],"")</f>
        <v>2</v>
      </c>
      <c r="J185" t="str">
        <f>IFERROR(VLOOKUP(F185,プログラムデータ!A:P,14,0),"")</f>
        <v/>
      </c>
      <c r="K185" t="str">
        <f>IFERROR(VLOOKUP(F185,プログラムデータ!A:O,15,0),"")</f>
        <v>男子</v>
      </c>
      <c r="L185" t="str">
        <f>IFERROR(VLOOKUP(F185,プログラムデータ!A:M,13,0),"")</f>
        <v xml:space="preserve">  50m</v>
      </c>
      <c r="M185" t="str">
        <f>IFERROR(VLOOKUP(F185,プログラムデータ!A:J,10,0),"")</f>
        <v>自由形</v>
      </c>
      <c r="N185" t="str">
        <f>IFERROR(VLOOKUP(F185,プログラムデータ!A:P,16,0),"")</f>
        <v>タイム決勝</v>
      </c>
      <c r="O185" t="str">
        <f t="shared" si="5"/>
        <v xml:space="preserve"> 男子   50m 自由形 タイム決勝</v>
      </c>
    </row>
    <row r="186" spans="1:15" x14ac:dyDescent="0.15">
      <c r="A186">
        <f>IFERROR(記録[[#This Row],[競技番号]],"")</f>
        <v>4</v>
      </c>
      <c r="B186">
        <f>IFERROR(記録[[#This Row],[選手番号]],"")</f>
        <v>315</v>
      </c>
      <c r="C186" t="str">
        <f>IFERROR(VLOOKUP(B186,選手番号!F:J,4,0),"")</f>
        <v>西村　崚伽</v>
      </c>
      <c r="D186" t="str">
        <f>IFERROR(VLOOKUP(B186,選手番号!F:K,6,0),"")</f>
        <v>MESSA</v>
      </c>
      <c r="E186" t="str">
        <f>IFERROR(VLOOKUP(B186,チーム番号!E:F,2,0),"")</f>
        <v/>
      </c>
      <c r="F186">
        <f>IFERROR(VLOOKUP(A186,プログラム!B:C,2,0),"")</f>
        <v>4</v>
      </c>
      <c r="G186" t="str">
        <f t="shared" si="4"/>
        <v>3150004</v>
      </c>
      <c r="H186">
        <f>IFERROR(記録[[#This Row],[組]],"")</f>
        <v>9</v>
      </c>
      <c r="I186">
        <f>IFERROR(記録[[#This Row],[水路]],"")</f>
        <v>3</v>
      </c>
      <c r="J186" t="str">
        <f>IFERROR(VLOOKUP(F186,プログラムデータ!A:P,14,0),"")</f>
        <v/>
      </c>
      <c r="K186" t="str">
        <f>IFERROR(VLOOKUP(F186,プログラムデータ!A:O,15,0),"")</f>
        <v>男子</v>
      </c>
      <c r="L186" t="str">
        <f>IFERROR(VLOOKUP(F186,プログラムデータ!A:M,13,0),"")</f>
        <v xml:space="preserve">  50m</v>
      </c>
      <c r="M186" t="str">
        <f>IFERROR(VLOOKUP(F186,プログラムデータ!A:J,10,0),"")</f>
        <v>自由形</v>
      </c>
      <c r="N186" t="str">
        <f>IFERROR(VLOOKUP(F186,プログラムデータ!A:P,16,0),"")</f>
        <v>タイム決勝</v>
      </c>
      <c r="O186" t="str">
        <f t="shared" si="5"/>
        <v xml:space="preserve"> 男子   50m 自由形 タイム決勝</v>
      </c>
    </row>
    <row r="187" spans="1:15" x14ac:dyDescent="0.15">
      <c r="A187">
        <f>IFERROR(記録[[#This Row],[競技番号]],"")</f>
        <v>4</v>
      </c>
      <c r="B187">
        <f>IFERROR(記録[[#This Row],[選手番号]],"")</f>
        <v>283</v>
      </c>
      <c r="C187" t="str">
        <f>IFERROR(VLOOKUP(B187,選手番号!F:J,4,0),"")</f>
        <v>谷　　宗賢</v>
      </c>
      <c r="D187" t="str">
        <f>IFERROR(VLOOKUP(B187,選手番号!F:K,6,0),"")</f>
        <v>ﾌｨｯﾀｴﾐﾌﾙ松前</v>
      </c>
      <c r="E187" t="str">
        <f>IFERROR(VLOOKUP(B187,チーム番号!E:F,2,0),"")</f>
        <v/>
      </c>
      <c r="F187">
        <f>IFERROR(VLOOKUP(A187,プログラム!B:C,2,0),"")</f>
        <v>4</v>
      </c>
      <c r="G187" t="str">
        <f t="shared" si="4"/>
        <v>2830004</v>
      </c>
      <c r="H187">
        <f>IFERROR(記録[[#This Row],[組]],"")</f>
        <v>9</v>
      </c>
      <c r="I187">
        <f>IFERROR(記録[[#This Row],[水路]],"")</f>
        <v>4</v>
      </c>
      <c r="J187" t="str">
        <f>IFERROR(VLOOKUP(F187,プログラムデータ!A:P,14,0),"")</f>
        <v/>
      </c>
      <c r="K187" t="str">
        <f>IFERROR(VLOOKUP(F187,プログラムデータ!A:O,15,0),"")</f>
        <v>男子</v>
      </c>
      <c r="L187" t="str">
        <f>IFERROR(VLOOKUP(F187,プログラムデータ!A:M,13,0),"")</f>
        <v xml:space="preserve">  50m</v>
      </c>
      <c r="M187" t="str">
        <f>IFERROR(VLOOKUP(F187,プログラムデータ!A:J,10,0),"")</f>
        <v>自由形</v>
      </c>
      <c r="N187" t="str">
        <f>IFERROR(VLOOKUP(F187,プログラムデータ!A:P,16,0),"")</f>
        <v>タイム決勝</v>
      </c>
      <c r="O187" t="str">
        <f t="shared" si="5"/>
        <v xml:space="preserve"> 男子   50m 自由形 タイム決勝</v>
      </c>
    </row>
    <row r="188" spans="1:15" x14ac:dyDescent="0.15">
      <c r="A188">
        <f>IFERROR(記録[[#This Row],[競技番号]],"")</f>
        <v>4</v>
      </c>
      <c r="B188">
        <f>IFERROR(記録[[#This Row],[選手番号]],"")</f>
        <v>285</v>
      </c>
      <c r="C188" t="str">
        <f>IFERROR(VLOOKUP(B188,選手番号!F:J,4,0),"")</f>
        <v>明比　琉斗</v>
      </c>
      <c r="D188" t="str">
        <f>IFERROR(VLOOKUP(B188,選手番号!F:K,6,0),"")</f>
        <v>ﾌｨｯﾀｴﾐﾌﾙ松前</v>
      </c>
      <c r="E188" t="str">
        <f>IFERROR(VLOOKUP(B188,チーム番号!E:F,2,0),"")</f>
        <v/>
      </c>
      <c r="F188">
        <f>IFERROR(VLOOKUP(A188,プログラム!B:C,2,0),"")</f>
        <v>4</v>
      </c>
      <c r="G188" t="str">
        <f t="shared" si="4"/>
        <v>2850004</v>
      </c>
      <c r="H188">
        <f>IFERROR(記録[[#This Row],[組]],"")</f>
        <v>9</v>
      </c>
      <c r="I188">
        <f>IFERROR(記録[[#This Row],[水路]],"")</f>
        <v>5</v>
      </c>
      <c r="J188" t="str">
        <f>IFERROR(VLOOKUP(F188,プログラムデータ!A:P,14,0),"")</f>
        <v/>
      </c>
      <c r="K188" t="str">
        <f>IFERROR(VLOOKUP(F188,プログラムデータ!A:O,15,0),"")</f>
        <v>男子</v>
      </c>
      <c r="L188" t="str">
        <f>IFERROR(VLOOKUP(F188,プログラムデータ!A:M,13,0),"")</f>
        <v xml:space="preserve">  50m</v>
      </c>
      <c r="M188" t="str">
        <f>IFERROR(VLOOKUP(F188,プログラムデータ!A:J,10,0),"")</f>
        <v>自由形</v>
      </c>
      <c r="N188" t="str">
        <f>IFERROR(VLOOKUP(F188,プログラムデータ!A:P,16,0),"")</f>
        <v>タイム決勝</v>
      </c>
      <c r="O188" t="str">
        <f t="shared" si="5"/>
        <v xml:space="preserve"> 男子   50m 自由形 タイム決勝</v>
      </c>
    </row>
    <row r="189" spans="1:15" x14ac:dyDescent="0.15">
      <c r="A189">
        <f>IFERROR(記録[[#This Row],[競技番号]],"")</f>
        <v>4</v>
      </c>
      <c r="B189">
        <f>IFERROR(記録[[#This Row],[選手番号]],"")</f>
        <v>96</v>
      </c>
      <c r="C189" t="str">
        <f>IFERROR(VLOOKUP(B189,選手番号!F:J,4,0),"")</f>
        <v>大西　勇翔</v>
      </c>
      <c r="D189" t="str">
        <f>IFERROR(VLOOKUP(B189,選手番号!F:K,6,0),"")</f>
        <v>ファイブテン</v>
      </c>
      <c r="E189" t="str">
        <f>IFERROR(VLOOKUP(B189,チーム番号!E:F,2,0),"")</f>
        <v/>
      </c>
      <c r="F189">
        <f>IFERROR(VLOOKUP(A189,プログラム!B:C,2,0),"")</f>
        <v>4</v>
      </c>
      <c r="G189" t="str">
        <f t="shared" si="4"/>
        <v>960004</v>
      </c>
      <c r="H189">
        <f>IFERROR(記録[[#This Row],[組]],"")</f>
        <v>9</v>
      </c>
      <c r="I189">
        <f>IFERROR(記録[[#This Row],[水路]],"")</f>
        <v>6</v>
      </c>
      <c r="J189" t="str">
        <f>IFERROR(VLOOKUP(F189,プログラムデータ!A:P,14,0),"")</f>
        <v/>
      </c>
      <c r="K189" t="str">
        <f>IFERROR(VLOOKUP(F189,プログラムデータ!A:O,15,0),"")</f>
        <v>男子</v>
      </c>
      <c r="L189" t="str">
        <f>IFERROR(VLOOKUP(F189,プログラムデータ!A:M,13,0),"")</f>
        <v xml:space="preserve">  50m</v>
      </c>
      <c r="M189" t="str">
        <f>IFERROR(VLOOKUP(F189,プログラムデータ!A:J,10,0),"")</f>
        <v>自由形</v>
      </c>
      <c r="N189" t="str">
        <f>IFERROR(VLOOKUP(F189,プログラムデータ!A:P,16,0),"")</f>
        <v>タイム決勝</v>
      </c>
      <c r="O189" t="str">
        <f t="shared" si="5"/>
        <v xml:space="preserve"> 男子   50m 自由形 タイム決勝</v>
      </c>
    </row>
    <row r="190" spans="1:15" x14ac:dyDescent="0.15">
      <c r="A190">
        <f>IFERROR(記録[[#This Row],[競技番号]],"")</f>
        <v>4</v>
      </c>
      <c r="B190">
        <f>IFERROR(記録[[#This Row],[選手番号]],"")</f>
        <v>246</v>
      </c>
      <c r="C190" t="str">
        <f>IFERROR(VLOOKUP(B190,選手番号!F:J,4,0),"")</f>
        <v>畔地　俊輔</v>
      </c>
      <c r="D190" t="str">
        <f>IFERROR(VLOOKUP(B190,選手番号!F:K,6,0),"")</f>
        <v>フィッタ吉田</v>
      </c>
      <c r="E190" t="str">
        <f>IFERROR(VLOOKUP(B190,チーム番号!E:F,2,0),"")</f>
        <v/>
      </c>
      <c r="F190">
        <f>IFERROR(VLOOKUP(A190,プログラム!B:C,2,0),"")</f>
        <v>4</v>
      </c>
      <c r="G190" t="str">
        <f t="shared" si="4"/>
        <v>2460004</v>
      </c>
      <c r="H190">
        <f>IFERROR(記録[[#This Row],[組]],"")</f>
        <v>9</v>
      </c>
      <c r="I190">
        <f>IFERROR(記録[[#This Row],[水路]],"")</f>
        <v>7</v>
      </c>
      <c r="J190" t="str">
        <f>IFERROR(VLOOKUP(F190,プログラムデータ!A:P,14,0),"")</f>
        <v/>
      </c>
      <c r="K190" t="str">
        <f>IFERROR(VLOOKUP(F190,プログラムデータ!A:O,15,0),"")</f>
        <v>男子</v>
      </c>
      <c r="L190" t="str">
        <f>IFERROR(VLOOKUP(F190,プログラムデータ!A:M,13,0),"")</f>
        <v xml:space="preserve">  50m</v>
      </c>
      <c r="M190" t="str">
        <f>IFERROR(VLOOKUP(F190,プログラムデータ!A:J,10,0),"")</f>
        <v>自由形</v>
      </c>
      <c r="N190" t="str">
        <f>IFERROR(VLOOKUP(F190,プログラムデータ!A:P,16,0),"")</f>
        <v>タイム決勝</v>
      </c>
      <c r="O190" t="str">
        <f t="shared" si="5"/>
        <v xml:space="preserve"> 男子   50m 自由形 タイム決勝</v>
      </c>
    </row>
    <row r="191" spans="1:15" x14ac:dyDescent="0.15">
      <c r="A191">
        <f>IFERROR(記録[[#This Row],[競技番号]],"")</f>
        <v>4</v>
      </c>
      <c r="B191">
        <f>IFERROR(記録[[#This Row],[選手番号]],"")</f>
        <v>158</v>
      </c>
      <c r="C191" t="str">
        <f>IFERROR(VLOOKUP(B191,選手番号!F:J,4,0),"")</f>
        <v>城戸　心呂</v>
      </c>
      <c r="D191" t="str">
        <f>IFERROR(VLOOKUP(B191,選手番号!F:K,6,0),"")</f>
        <v>石原ＳＣ</v>
      </c>
      <c r="E191" t="str">
        <f>IFERROR(VLOOKUP(B191,チーム番号!E:F,2,0),"")</f>
        <v/>
      </c>
      <c r="F191">
        <f>IFERROR(VLOOKUP(A191,プログラム!B:C,2,0),"")</f>
        <v>4</v>
      </c>
      <c r="G191" t="str">
        <f t="shared" si="4"/>
        <v>1580004</v>
      </c>
      <c r="H191">
        <f>IFERROR(記録[[#This Row],[組]],"")</f>
        <v>10</v>
      </c>
      <c r="I191">
        <f>IFERROR(記録[[#This Row],[水路]],"")</f>
        <v>1</v>
      </c>
      <c r="J191" t="str">
        <f>IFERROR(VLOOKUP(F191,プログラムデータ!A:P,14,0),"")</f>
        <v/>
      </c>
      <c r="K191" t="str">
        <f>IFERROR(VLOOKUP(F191,プログラムデータ!A:O,15,0),"")</f>
        <v>男子</v>
      </c>
      <c r="L191" t="str">
        <f>IFERROR(VLOOKUP(F191,プログラムデータ!A:M,13,0),"")</f>
        <v xml:space="preserve">  50m</v>
      </c>
      <c r="M191" t="str">
        <f>IFERROR(VLOOKUP(F191,プログラムデータ!A:J,10,0),"")</f>
        <v>自由形</v>
      </c>
      <c r="N191" t="str">
        <f>IFERROR(VLOOKUP(F191,プログラムデータ!A:P,16,0),"")</f>
        <v>タイム決勝</v>
      </c>
      <c r="O191" t="str">
        <f t="shared" si="5"/>
        <v xml:space="preserve"> 男子   50m 自由形 タイム決勝</v>
      </c>
    </row>
    <row r="192" spans="1:15" x14ac:dyDescent="0.15">
      <c r="A192">
        <f>IFERROR(記録[[#This Row],[競技番号]],"")</f>
        <v>4</v>
      </c>
      <c r="B192">
        <f>IFERROR(記録[[#This Row],[選手番号]],"")</f>
        <v>120</v>
      </c>
      <c r="C192" t="str">
        <f>IFERROR(VLOOKUP(B192,選手番号!F:J,4,0),"")</f>
        <v>坂本　結星</v>
      </c>
      <c r="D192" t="str">
        <f>IFERROR(VLOOKUP(B192,選手番号!F:K,6,0),"")</f>
        <v>八幡浜ＳＣ</v>
      </c>
      <c r="E192" t="str">
        <f>IFERROR(VLOOKUP(B192,チーム番号!E:F,2,0),"")</f>
        <v/>
      </c>
      <c r="F192">
        <f>IFERROR(VLOOKUP(A192,プログラム!B:C,2,0),"")</f>
        <v>4</v>
      </c>
      <c r="G192" t="str">
        <f t="shared" si="4"/>
        <v>1200004</v>
      </c>
      <c r="H192">
        <f>IFERROR(記録[[#This Row],[組]],"")</f>
        <v>10</v>
      </c>
      <c r="I192">
        <f>IFERROR(記録[[#This Row],[水路]],"")</f>
        <v>2</v>
      </c>
      <c r="J192" t="str">
        <f>IFERROR(VLOOKUP(F192,プログラムデータ!A:P,14,0),"")</f>
        <v/>
      </c>
      <c r="K192" t="str">
        <f>IFERROR(VLOOKUP(F192,プログラムデータ!A:O,15,0),"")</f>
        <v>男子</v>
      </c>
      <c r="L192" t="str">
        <f>IFERROR(VLOOKUP(F192,プログラムデータ!A:M,13,0),"")</f>
        <v xml:space="preserve">  50m</v>
      </c>
      <c r="M192" t="str">
        <f>IFERROR(VLOOKUP(F192,プログラムデータ!A:J,10,0),"")</f>
        <v>自由形</v>
      </c>
      <c r="N192" t="str">
        <f>IFERROR(VLOOKUP(F192,プログラムデータ!A:P,16,0),"")</f>
        <v>タイム決勝</v>
      </c>
      <c r="O192" t="str">
        <f t="shared" si="5"/>
        <v xml:space="preserve"> 男子   50m 自由形 タイム決勝</v>
      </c>
    </row>
    <row r="193" spans="1:15" x14ac:dyDescent="0.15">
      <c r="A193">
        <f>IFERROR(記録[[#This Row],[競技番号]],"")</f>
        <v>4</v>
      </c>
      <c r="B193">
        <f>IFERROR(記録[[#This Row],[選手番号]],"")</f>
        <v>228</v>
      </c>
      <c r="C193" t="str">
        <f>IFERROR(VLOOKUP(B193,選手番号!F:J,4,0),"")</f>
        <v>長谷川　蓮</v>
      </c>
      <c r="D193" t="str">
        <f>IFERROR(VLOOKUP(B193,選手番号!F:K,6,0),"")</f>
        <v>リー保内</v>
      </c>
      <c r="E193" t="str">
        <f>IFERROR(VLOOKUP(B193,チーム番号!E:F,2,0),"")</f>
        <v/>
      </c>
      <c r="F193">
        <f>IFERROR(VLOOKUP(A193,プログラム!B:C,2,0),"")</f>
        <v>4</v>
      </c>
      <c r="G193" t="str">
        <f t="shared" si="4"/>
        <v>2280004</v>
      </c>
      <c r="H193">
        <f>IFERROR(記録[[#This Row],[組]],"")</f>
        <v>10</v>
      </c>
      <c r="I193">
        <f>IFERROR(記録[[#This Row],[水路]],"")</f>
        <v>3</v>
      </c>
      <c r="J193" t="str">
        <f>IFERROR(VLOOKUP(F193,プログラムデータ!A:P,14,0),"")</f>
        <v/>
      </c>
      <c r="K193" t="str">
        <f>IFERROR(VLOOKUP(F193,プログラムデータ!A:O,15,0),"")</f>
        <v>男子</v>
      </c>
      <c r="L193" t="str">
        <f>IFERROR(VLOOKUP(F193,プログラムデータ!A:M,13,0),"")</f>
        <v xml:space="preserve">  50m</v>
      </c>
      <c r="M193" t="str">
        <f>IFERROR(VLOOKUP(F193,プログラムデータ!A:J,10,0),"")</f>
        <v>自由形</v>
      </c>
      <c r="N193" t="str">
        <f>IFERROR(VLOOKUP(F193,プログラムデータ!A:P,16,0),"")</f>
        <v>タイム決勝</v>
      </c>
      <c r="O193" t="str">
        <f t="shared" si="5"/>
        <v xml:space="preserve"> 男子   50m 自由形 タイム決勝</v>
      </c>
    </row>
    <row r="194" spans="1:15" x14ac:dyDescent="0.15">
      <c r="A194">
        <f>IFERROR(記録[[#This Row],[競技番号]],"")</f>
        <v>4</v>
      </c>
      <c r="B194">
        <f>IFERROR(記録[[#This Row],[選手番号]],"")</f>
        <v>142</v>
      </c>
      <c r="C194" t="str">
        <f>IFERROR(VLOOKUP(B194,選手番号!F:J,4,0),"")</f>
        <v>尾﨑　建太</v>
      </c>
      <c r="D194" t="str">
        <f>IFERROR(VLOOKUP(B194,選手番号!F:K,6,0),"")</f>
        <v>ＭＧ双葉</v>
      </c>
      <c r="E194" t="str">
        <f>IFERROR(VLOOKUP(B194,チーム番号!E:F,2,0),"")</f>
        <v/>
      </c>
      <c r="F194">
        <f>IFERROR(VLOOKUP(A194,プログラム!B:C,2,0),"")</f>
        <v>4</v>
      </c>
      <c r="G194" t="str">
        <f t="shared" si="4"/>
        <v>1420004</v>
      </c>
      <c r="H194">
        <f>IFERROR(記録[[#This Row],[組]],"")</f>
        <v>10</v>
      </c>
      <c r="I194">
        <f>IFERROR(記録[[#This Row],[水路]],"")</f>
        <v>4</v>
      </c>
      <c r="J194" t="str">
        <f>IFERROR(VLOOKUP(F194,プログラムデータ!A:P,14,0),"")</f>
        <v/>
      </c>
      <c r="K194" t="str">
        <f>IFERROR(VLOOKUP(F194,プログラムデータ!A:O,15,0),"")</f>
        <v>男子</v>
      </c>
      <c r="L194" t="str">
        <f>IFERROR(VLOOKUP(F194,プログラムデータ!A:M,13,0),"")</f>
        <v xml:space="preserve">  50m</v>
      </c>
      <c r="M194" t="str">
        <f>IFERROR(VLOOKUP(F194,プログラムデータ!A:J,10,0),"")</f>
        <v>自由形</v>
      </c>
      <c r="N194" t="str">
        <f>IFERROR(VLOOKUP(F194,プログラムデータ!A:P,16,0),"")</f>
        <v>タイム決勝</v>
      </c>
      <c r="O194" t="str">
        <f t="shared" si="5"/>
        <v xml:space="preserve"> 男子   50m 自由形 タイム決勝</v>
      </c>
    </row>
    <row r="195" spans="1:15" x14ac:dyDescent="0.15">
      <c r="A195">
        <f>IFERROR(記録[[#This Row],[競技番号]],"")</f>
        <v>4</v>
      </c>
      <c r="B195">
        <f>IFERROR(記録[[#This Row],[選手番号]],"")</f>
        <v>168</v>
      </c>
      <c r="C195" t="str">
        <f>IFERROR(VLOOKUP(B195,選手番号!F:J,4,0),"")</f>
        <v>八重川　輝</v>
      </c>
      <c r="D195" t="str">
        <f>IFERROR(VLOOKUP(B195,選手番号!F:K,6,0),"")</f>
        <v>フィッタ松山</v>
      </c>
      <c r="E195" t="str">
        <f>IFERROR(VLOOKUP(B195,チーム番号!E:F,2,0),"")</f>
        <v/>
      </c>
      <c r="F195">
        <f>IFERROR(VLOOKUP(A195,プログラム!B:C,2,0),"")</f>
        <v>4</v>
      </c>
      <c r="G195" t="str">
        <f t="shared" ref="G195:G258" si="6">CONCATENATE(B195,0,0,0,F195)</f>
        <v>1680004</v>
      </c>
      <c r="H195">
        <f>IFERROR(記録[[#This Row],[組]],"")</f>
        <v>10</v>
      </c>
      <c r="I195">
        <f>IFERROR(記録[[#This Row],[水路]],"")</f>
        <v>5</v>
      </c>
      <c r="J195" t="str">
        <f>IFERROR(VLOOKUP(F195,プログラムデータ!A:P,14,0),"")</f>
        <v/>
      </c>
      <c r="K195" t="str">
        <f>IFERROR(VLOOKUP(F195,プログラムデータ!A:O,15,0),"")</f>
        <v>男子</v>
      </c>
      <c r="L195" t="str">
        <f>IFERROR(VLOOKUP(F195,プログラムデータ!A:M,13,0),"")</f>
        <v xml:space="preserve">  50m</v>
      </c>
      <c r="M195" t="str">
        <f>IFERROR(VLOOKUP(F195,プログラムデータ!A:J,10,0),"")</f>
        <v>自由形</v>
      </c>
      <c r="N195" t="str">
        <f>IFERROR(VLOOKUP(F195,プログラムデータ!A:P,16,0),"")</f>
        <v>タイム決勝</v>
      </c>
      <c r="O195" t="str">
        <f t="shared" ref="O195:O258" si="7">CONCATENATE(J195," ",K195," ",L195," ",M195," ",N195)</f>
        <v xml:space="preserve"> 男子   50m 自由形 タイム決勝</v>
      </c>
    </row>
    <row r="196" spans="1:15" x14ac:dyDescent="0.15">
      <c r="A196">
        <f>IFERROR(記録[[#This Row],[競技番号]],"")</f>
        <v>4</v>
      </c>
      <c r="B196">
        <f>IFERROR(記録[[#This Row],[選手番号]],"")</f>
        <v>83</v>
      </c>
      <c r="C196" t="str">
        <f>IFERROR(VLOOKUP(B196,選手番号!F:J,4,0),"")</f>
        <v>加藤　大貴</v>
      </c>
      <c r="D196" t="str">
        <f>IFERROR(VLOOKUP(B196,選手番号!F:K,6,0),"")</f>
        <v>Z-UP</v>
      </c>
      <c r="E196" t="str">
        <f>IFERROR(VLOOKUP(B196,チーム番号!E:F,2,0),"")</f>
        <v/>
      </c>
      <c r="F196">
        <f>IFERROR(VLOOKUP(A196,プログラム!B:C,2,0),"")</f>
        <v>4</v>
      </c>
      <c r="G196" t="str">
        <f t="shared" si="6"/>
        <v>830004</v>
      </c>
      <c r="H196">
        <f>IFERROR(記録[[#This Row],[組]],"")</f>
        <v>10</v>
      </c>
      <c r="I196">
        <f>IFERROR(記録[[#This Row],[水路]],"")</f>
        <v>6</v>
      </c>
      <c r="J196" t="str">
        <f>IFERROR(VLOOKUP(F196,プログラムデータ!A:P,14,0),"")</f>
        <v/>
      </c>
      <c r="K196" t="str">
        <f>IFERROR(VLOOKUP(F196,プログラムデータ!A:O,15,0),"")</f>
        <v>男子</v>
      </c>
      <c r="L196" t="str">
        <f>IFERROR(VLOOKUP(F196,プログラムデータ!A:M,13,0),"")</f>
        <v xml:space="preserve">  50m</v>
      </c>
      <c r="M196" t="str">
        <f>IFERROR(VLOOKUP(F196,プログラムデータ!A:J,10,0),"")</f>
        <v>自由形</v>
      </c>
      <c r="N196" t="str">
        <f>IFERROR(VLOOKUP(F196,プログラムデータ!A:P,16,0),"")</f>
        <v>タイム決勝</v>
      </c>
      <c r="O196" t="str">
        <f t="shared" si="7"/>
        <v xml:space="preserve"> 男子   50m 自由形 タイム決勝</v>
      </c>
    </row>
    <row r="197" spans="1:15" x14ac:dyDescent="0.15">
      <c r="A197">
        <f>IFERROR(記録[[#This Row],[競技番号]],"")</f>
        <v>4</v>
      </c>
      <c r="B197">
        <f>IFERROR(記録[[#This Row],[選手番号]],"")</f>
        <v>241</v>
      </c>
      <c r="C197" t="str">
        <f>IFERROR(VLOOKUP(B197,選手番号!F:J,4,0),"")</f>
        <v>杉本　吏輝</v>
      </c>
      <c r="D197" t="str">
        <f>IFERROR(VLOOKUP(B197,選手番号!F:K,6,0),"")</f>
        <v>フィッタ吉田</v>
      </c>
      <c r="E197" t="str">
        <f>IFERROR(VLOOKUP(B197,チーム番号!E:F,2,0),"")</f>
        <v/>
      </c>
      <c r="F197">
        <f>IFERROR(VLOOKUP(A197,プログラム!B:C,2,0),"")</f>
        <v>4</v>
      </c>
      <c r="G197" t="str">
        <f t="shared" si="6"/>
        <v>2410004</v>
      </c>
      <c r="H197">
        <f>IFERROR(記録[[#This Row],[組]],"")</f>
        <v>10</v>
      </c>
      <c r="I197">
        <f>IFERROR(記録[[#This Row],[水路]],"")</f>
        <v>7</v>
      </c>
      <c r="J197" t="str">
        <f>IFERROR(VLOOKUP(F197,プログラムデータ!A:P,14,0),"")</f>
        <v/>
      </c>
      <c r="K197" t="str">
        <f>IFERROR(VLOOKUP(F197,プログラムデータ!A:O,15,0),"")</f>
        <v>男子</v>
      </c>
      <c r="L197" t="str">
        <f>IFERROR(VLOOKUP(F197,プログラムデータ!A:M,13,0),"")</f>
        <v xml:space="preserve">  50m</v>
      </c>
      <c r="M197" t="str">
        <f>IFERROR(VLOOKUP(F197,プログラムデータ!A:J,10,0),"")</f>
        <v>自由形</v>
      </c>
      <c r="N197" t="str">
        <f>IFERROR(VLOOKUP(F197,プログラムデータ!A:P,16,0),"")</f>
        <v>タイム決勝</v>
      </c>
      <c r="O197" t="str">
        <f t="shared" si="7"/>
        <v xml:space="preserve"> 男子   50m 自由形 タイム決勝</v>
      </c>
    </row>
    <row r="198" spans="1:15" x14ac:dyDescent="0.15">
      <c r="A198">
        <f>IFERROR(記録[[#This Row],[競技番号]],"")</f>
        <v>4</v>
      </c>
      <c r="B198">
        <f>IFERROR(記録[[#This Row],[選手番号]],"")</f>
        <v>99</v>
      </c>
      <c r="C198" t="str">
        <f>IFERROR(VLOOKUP(B198,選手番号!F:J,4,0),"")</f>
        <v>吉原　壮祐</v>
      </c>
      <c r="D198" t="str">
        <f>IFERROR(VLOOKUP(B198,選手番号!F:K,6,0),"")</f>
        <v>ファイブテン</v>
      </c>
      <c r="E198" t="str">
        <f>IFERROR(VLOOKUP(B198,チーム番号!E:F,2,0),"")</f>
        <v/>
      </c>
      <c r="F198">
        <f>IFERROR(VLOOKUP(A198,プログラム!B:C,2,0),"")</f>
        <v>4</v>
      </c>
      <c r="G198" t="str">
        <f t="shared" si="6"/>
        <v>990004</v>
      </c>
      <c r="H198">
        <f>IFERROR(記録[[#This Row],[組]],"")</f>
        <v>11</v>
      </c>
      <c r="I198">
        <f>IFERROR(記録[[#This Row],[水路]],"")</f>
        <v>1</v>
      </c>
      <c r="J198" t="str">
        <f>IFERROR(VLOOKUP(F198,プログラムデータ!A:P,14,0),"")</f>
        <v/>
      </c>
      <c r="K198" t="str">
        <f>IFERROR(VLOOKUP(F198,プログラムデータ!A:O,15,0),"")</f>
        <v>男子</v>
      </c>
      <c r="L198" t="str">
        <f>IFERROR(VLOOKUP(F198,プログラムデータ!A:M,13,0),"")</f>
        <v xml:space="preserve">  50m</v>
      </c>
      <c r="M198" t="str">
        <f>IFERROR(VLOOKUP(F198,プログラムデータ!A:J,10,0),"")</f>
        <v>自由形</v>
      </c>
      <c r="N198" t="str">
        <f>IFERROR(VLOOKUP(F198,プログラムデータ!A:P,16,0),"")</f>
        <v>タイム決勝</v>
      </c>
      <c r="O198" t="str">
        <f t="shared" si="7"/>
        <v xml:space="preserve"> 男子   50m 自由形 タイム決勝</v>
      </c>
    </row>
    <row r="199" spans="1:15" x14ac:dyDescent="0.15">
      <c r="A199">
        <f>IFERROR(記録[[#This Row],[競技番号]],"")</f>
        <v>4</v>
      </c>
      <c r="B199">
        <f>IFERROR(記録[[#This Row],[選手番号]],"")</f>
        <v>82</v>
      </c>
      <c r="C199" t="str">
        <f>IFERROR(VLOOKUP(B199,選手番号!F:J,4,0),"")</f>
        <v>田中　稔也</v>
      </c>
      <c r="D199" t="str">
        <f>IFERROR(VLOOKUP(B199,選手番号!F:K,6,0),"")</f>
        <v>Z-UP</v>
      </c>
      <c r="E199" t="str">
        <f>IFERROR(VLOOKUP(B199,チーム番号!E:F,2,0),"")</f>
        <v/>
      </c>
      <c r="F199">
        <f>IFERROR(VLOOKUP(A199,プログラム!B:C,2,0),"")</f>
        <v>4</v>
      </c>
      <c r="G199" t="str">
        <f t="shared" si="6"/>
        <v>820004</v>
      </c>
      <c r="H199">
        <f>IFERROR(記録[[#This Row],[組]],"")</f>
        <v>11</v>
      </c>
      <c r="I199">
        <f>IFERROR(記録[[#This Row],[水路]],"")</f>
        <v>2</v>
      </c>
      <c r="J199" t="str">
        <f>IFERROR(VLOOKUP(F199,プログラムデータ!A:P,14,0),"")</f>
        <v/>
      </c>
      <c r="K199" t="str">
        <f>IFERROR(VLOOKUP(F199,プログラムデータ!A:O,15,0),"")</f>
        <v>男子</v>
      </c>
      <c r="L199" t="str">
        <f>IFERROR(VLOOKUP(F199,プログラムデータ!A:M,13,0),"")</f>
        <v xml:space="preserve">  50m</v>
      </c>
      <c r="M199" t="str">
        <f>IFERROR(VLOOKUP(F199,プログラムデータ!A:J,10,0),"")</f>
        <v>自由形</v>
      </c>
      <c r="N199" t="str">
        <f>IFERROR(VLOOKUP(F199,プログラムデータ!A:P,16,0),"")</f>
        <v>タイム決勝</v>
      </c>
      <c r="O199" t="str">
        <f t="shared" si="7"/>
        <v xml:space="preserve"> 男子   50m 自由形 タイム決勝</v>
      </c>
    </row>
    <row r="200" spans="1:15" x14ac:dyDescent="0.15">
      <c r="A200">
        <f>IFERROR(記録[[#This Row],[競技番号]],"")</f>
        <v>4</v>
      </c>
      <c r="B200">
        <f>IFERROR(記録[[#This Row],[選手番号]],"")</f>
        <v>353</v>
      </c>
      <c r="C200" t="str">
        <f>IFERROR(VLOOKUP(B200,選手番号!F:J,4,0),"")</f>
        <v>小松　久人</v>
      </c>
      <c r="D200" t="str">
        <f>IFERROR(VLOOKUP(B200,選手番号!F:K,6,0),"")</f>
        <v>AQUA</v>
      </c>
      <c r="E200" t="str">
        <f>IFERROR(VLOOKUP(B200,チーム番号!E:F,2,0),"")</f>
        <v/>
      </c>
      <c r="F200">
        <f>IFERROR(VLOOKUP(A200,プログラム!B:C,2,0),"")</f>
        <v>4</v>
      </c>
      <c r="G200" t="str">
        <f t="shared" si="6"/>
        <v>3530004</v>
      </c>
      <c r="H200">
        <f>IFERROR(記録[[#This Row],[組]],"")</f>
        <v>11</v>
      </c>
      <c r="I200">
        <f>IFERROR(記録[[#This Row],[水路]],"")</f>
        <v>3</v>
      </c>
      <c r="J200" t="str">
        <f>IFERROR(VLOOKUP(F200,プログラムデータ!A:P,14,0),"")</f>
        <v/>
      </c>
      <c r="K200" t="str">
        <f>IFERROR(VLOOKUP(F200,プログラムデータ!A:O,15,0),"")</f>
        <v>男子</v>
      </c>
      <c r="L200" t="str">
        <f>IFERROR(VLOOKUP(F200,プログラムデータ!A:M,13,0),"")</f>
        <v xml:space="preserve">  50m</v>
      </c>
      <c r="M200" t="str">
        <f>IFERROR(VLOOKUP(F200,プログラムデータ!A:J,10,0),"")</f>
        <v>自由形</v>
      </c>
      <c r="N200" t="str">
        <f>IFERROR(VLOOKUP(F200,プログラムデータ!A:P,16,0),"")</f>
        <v>タイム決勝</v>
      </c>
      <c r="O200" t="str">
        <f t="shared" si="7"/>
        <v xml:space="preserve"> 男子   50m 自由形 タイム決勝</v>
      </c>
    </row>
    <row r="201" spans="1:15" x14ac:dyDescent="0.15">
      <c r="A201">
        <f>IFERROR(記録[[#This Row],[競技番号]],"")</f>
        <v>4</v>
      </c>
      <c r="B201">
        <f>IFERROR(記録[[#This Row],[選手番号]],"")</f>
        <v>53</v>
      </c>
      <c r="C201" t="str">
        <f>IFERROR(VLOOKUP(B201,選手番号!F:J,4,0),"")</f>
        <v>中田　陸翔</v>
      </c>
      <c r="D201" t="str">
        <f>IFERROR(VLOOKUP(B201,選手番号!F:K,6,0),"")</f>
        <v>ｴﾘｴｰﾙSRT</v>
      </c>
      <c r="E201" t="str">
        <f>IFERROR(VLOOKUP(B201,チーム番号!E:F,2,0),"")</f>
        <v/>
      </c>
      <c r="F201">
        <f>IFERROR(VLOOKUP(A201,プログラム!B:C,2,0),"")</f>
        <v>4</v>
      </c>
      <c r="G201" t="str">
        <f t="shared" si="6"/>
        <v>530004</v>
      </c>
      <c r="H201">
        <f>IFERROR(記録[[#This Row],[組]],"")</f>
        <v>11</v>
      </c>
      <c r="I201">
        <f>IFERROR(記録[[#This Row],[水路]],"")</f>
        <v>4</v>
      </c>
      <c r="J201" t="str">
        <f>IFERROR(VLOOKUP(F201,プログラムデータ!A:P,14,0),"")</f>
        <v/>
      </c>
      <c r="K201" t="str">
        <f>IFERROR(VLOOKUP(F201,プログラムデータ!A:O,15,0),"")</f>
        <v>男子</v>
      </c>
      <c r="L201" t="str">
        <f>IFERROR(VLOOKUP(F201,プログラムデータ!A:M,13,0),"")</f>
        <v xml:space="preserve">  50m</v>
      </c>
      <c r="M201" t="str">
        <f>IFERROR(VLOOKUP(F201,プログラムデータ!A:J,10,0),"")</f>
        <v>自由形</v>
      </c>
      <c r="N201" t="str">
        <f>IFERROR(VLOOKUP(F201,プログラムデータ!A:P,16,0),"")</f>
        <v>タイム決勝</v>
      </c>
      <c r="O201" t="str">
        <f t="shared" si="7"/>
        <v xml:space="preserve"> 男子   50m 自由形 タイム決勝</v>
      </c>
    </row>
    <row r="202" spans="1:15" x14ac:dyDescent="0.15">
      <c r="A202">
        <f>IFERROR(記録[[#This Row],[競技番号]],"")</f>
        <v>4</v>
      </c>
      <c r="B202">
        <f>IFERROR(記録[[#This Row],[選手番号]],"")</f>
        <v>156</v>
      </c>
      <c r="C202" t="str">
        <f>IFERROR(VLOOKUP(B202,選手番号!F:J,4,0),"")</f>
        <v>坪田　　陸</v>
      </c>
      <c r="D202" t="str">
        <f>IFERROR(VLOOKUP(B202,選手番号!F:K,6,0),"")</f>
        <v>石原ＳＣ</v>
      </c>
      <c r="E202" t="str">
        <f>IFERROR(VLOOKUP(B202,チーム番号!E:F,2,0),"")</f>
        <v/>
      </c>
      <c r="F202">
        <f>IFERROR(VLOOKUP(A202,プログラム!B:C,2,0),"")</f>
        <v>4</v>
      </c>
      <c r="G202" t="str">
        <f t="shared" si="6"/>
        <v>1560004</v>
      </c>
      <c r="H202">
        <f>IFERROR(記録[[#This Row],[組]],"")</f>
        <v>11</v>
      </c>
      <c r="I202">
        <f>IFERROR(記録[[#This Row],[水路]],"")</f>
        <v>5</v>
      </c>
      <c r="J202" t="str">
        <f>IFERROR(VLOOKUP(F202,プログラムデータ!A:P,14,0),"")</f>
        <v/>
      </c>
      <c r="K202" t="str">
        <f>IFERROR(VLOOKUP(F202,プログラムデータ!A:O,15,0),"")</f>
        <v>男子</v>
      </c>
      <c r="L202" t="str">
        <f>IFERROR(VLOOKUP(F202,プログラムデータ!A:M,13,0),"")</f>
        <v xml:space="preserve">  50m</v>
      </c>
      <c r="M202" t="str">
        <f>IFERROR(VLOOKUP(F202,プログラムデータ!A:J,10,0),"")</f>
        <v>自由形</v>
      </c>
      <c r="N202" t="str">
        <f>IFERROR(VLOOKUP(F202,プログラムデータ!A:P,16,0),"")</f>
        <v>タイム決勝</v>
      </c>
      <c r="O202" t="str">
        <f t="shared" si="7"/>
        <v xml:space="preserve"> 男子   50m 自由形 タイム決勝</v>
      </c>
    </row>
    <row r="203" spans="1:15" x14ac:dyDescent="0.15">
      <c r="A203">
        <f>IFERROR(記録[[#This Row],[競技番号]],"")</f>
        <v>4</v>
      </c>
      <c r="B203">
        <f>IFERROR(記録[[#This Row],[選手番号]],"")</f>
        <v>316</v>
      </c>
      <c r="C203" t="str">
        <f>IFERROR(VLOOKUP(B203,選手番号!F:J,4,0),"")</f>
        <v>宇都宮彰斗</v>
      </c>
      <c r="D203" t="str">
        <f>IFERROR(VLOOKUP(B203,選手番号!F:K,6,0),"")</f>
        <v>MESSA</v>
      </c>
      <c r="E203" t="str">
        <f>IFERROR(VLOOKUP(B203,チーム番号!E:F,2,0),"")</f>
        <v/>
      </c>
      <c r="F203">
        <f>IFERROR(VLOOKUP(A203,プログラム!B:C,2,0),"")</f>
        <v>4</v>
      </c>
      <c r="G203" t="str">
        <f t="shared" si="6"/>
        <v>3160004</v>
      </c>
      <c r="H203">
        <f>IFERROR(記録[[#This Row],[組]],"")</f>
        <v>11</v>
      </c>
      <c r="I203">
        <f>IFERROR(記録[[#This Row],[水路]],"")</f>
        <v>6</v>
      </c>
      <c r="J203" t="str">
        <f>IFERROR(VLOOKUP(F203,プログラムデータ!A:P,14,0),"")</f>
        <v/>
      </c>
      <c r="K203" t="str">
        <f>IFERROR(VLOOKUP(F203,プログラムデータ!A:O,15,0),"")</f>
        <v>男子</v>
      </c>
      <c r="L203" t="str">
        <f>IFERROR(VLOOKUP(F203,プログラムデータ!A:M,13,0),"")</f>
        <v xml:space="preserve">  50m</v>
      </c>
      <c r="M203" t="str">
        <f>IFERROR(VLOOKUP(F203,プログラムデータ!A:J,10,0),"")</f>
        <v>自由形</v>
      </c>
      <c r="N203" t="str">
        <f>IFERROR(VLOOKUP(F203,プログラムデータ!A:P,16,0),"")</f>
        <v>タイム決勝</v>
      </c>
      <c r="O203" t="str">
        <f t="shared" si="7"/>
        <v xml:space="preserve"> 男子   50m 自由形 タイム決勝</v>
      </c>
    </row>
    <row r="204" spans="1:15" x14ac:dyDescent="0.15">
      <c r="A204">
        <f>IFERROR(記録[[#This Row],[競技番号]],"")</f>
        <v>4</v>
      </c>
      <c r="B204">
        <f>IFERROR(記録[[#This Row],[選手番号]],"")</f>
        <v>35</v>
      </c>
      <c r="C204" t="str">
        <f>IFERROR(VLOOKUP(B204,選手番号!F:J,4,0),"")</f>
        <v>白地　　凌</v>
      </c>
      <c r="D204" t="str">
        <f>IFERROR(VLOOKUP(B204,選手番号!F:K,6,0),"")</f>
        <v>南海ＤＣ</v>
      </c>
      <c r="E204" t="str">
        <f>IFERROR(VLOOKUP(B204,チーム番号!E:F,2,0),"")</f>
        <v/>
      </c>
      <c r="F204">
        <f>IFERROR(VLOOKUP(A204,プログラム!B:C,2,0),"")</f>
        <v>4</v>
      </c>
      <c r="G204" t="str">
        <f t="shared" si="6"/>
        <v>350004</v>
      </c>
      <c r="H204">
        <f>IFERROR(記録[[#This Row],[組]],"")</f>
        <v>11</v>
      </c>
      <c r="I204">
        <f>IFERROR(記録[[#This Row],[水路]],"")</f>
        <v>7</v>
      </c>
      <c r="J204" t="str">
        <f>IFERROR(VLOOKUP(F204,プログラムデータ!A:P,14,0),"")</f>
        <v/>
      </c>
      <c r="K204" t="str">
        <f>IFERROR(VLOOKUP(F204,プログラムデータ!A:O,15,0),"")</f>
        <v>男子</v>
      </c>
      <c r="L204" t="str">
        <f>IFERROR(VLOOKUP(F204,プログラムデータ!A:M,13,0),"")</f>
        <v xml:space="preserve">  50m</v>
      </c>
      <c r="M204" t="str">
        <f>IFERROR(VLOOKUP(F204,プログラムデータ!A:J,10,0),"")</f>
        <v>自由形</v>
      </c>
      <c r="N204" t="str">
        <f>IFERROR(VLOOKUP(F204,プログラムデータ!A:P,16,0),"")</f>
        <v>タイム決勝</v>
      </c>
      <c r="O204" t="str">
        <f t="shared" si="7"/>
        <v xml:space="preserve"> 男子   50m 自由形 タイム決勝</v>
      </c>
    </row>
    <row r="205" spans="1:15" x14ac:dyDescent="0.15">
      <c r="A205">
        <f>IFERROR(記録[[#This Row],[競技番号]],"")</f>
        <v>4</v>
      </c>
      <c r="B205">
        <f>IFERROR(記録[[#This Row],[選手番号]],"")</f>
        <v>269</v>
      </c>
      <c r="C205" t="str">
        <f>IFERROR(VLOOKUP(B205,選手番号!F:J,4,0),"")</f>
        <v>石原孝太郎</v>
      </c>
      <c r="D205" t="str">
        <f>IFERROR(VLOOKUP(B205,選手番号!F:K,6,0),"")</f>
        <v>ﾌｧｲﾌﾞﾃﾝ東予</v>
      </c>
      <c r="E205" t="str">
        <f>IFERROR(VLOOKUP(B205,チーム番号!E:F,2,0),"")</f>
        <v/>
      </c>
      <c r="F205">
        <f>IFERROR(VLOOKUP(A205,プログラム!B:C,2,0),"")</f>
        <v>4</v>
      </c>
      <c r="G205" t="str">
        <f t="shared" si="6"/>
        <v>2690004</v>
      </c>
      <c r="H205">
        <f>IFERROR(記録[[#This Row],[組]],"")</f>
        <v>12</v>
      </c>
      <c r="I205">
        <f>IFERROR(記録[[#This Row],[水路]],"")</f>
        <v>1</v>
      </c>
      <c r="J205" t="str">
        <f>IFERROR(VLOOKUP(F205,プログラムデータ!A:P,14,0),"")</f>
        <v/>
      </c>
      <c r="K205" t="str">
        <f>IFERROR(VLOOKUP(F205,プログラムデータ!A:O,15,0),"")</f>
        <v>男子</v>
      </c>
      <c r="L205" t="str">
        <f>IFERROR(VLOOKUP(F205,プログラムデータ!A:M,13,0),"")</f>
        <v xml:space="preserve">  50m</v>
      </c>
      <c r="M205" t="str">
        <f>IFERROR(VLOOKUP(F205,プログラムデータ!A:J,10,0),"")</f>
        <v>自由形</v>
      </c>
      <c r="N205" t="str">
        <f>IFERROR(VLOOKUP(F205,プログラムデータ!A:P,16,0),"")</f>
        <v>タイム決勝</v>
      </c>
      <c r="O205" t="str">
        <f t="shared" si="7"/>
        <v xml:space="preserve"> 男子   50m 自由形 タイム決勝</v>
      </c>
    </row>
    <row r="206" spans="1:15" x14ac:dyDescent="0.15">
      <c r="A206">
        <f>IFERROR(記録[[#This Row],[競技番号]],"")</f>
        <v>4</v>
      </c>
      <c r="B206">
        <f>IFERROR(記録[[#This Row],[選手番号]],"")</f>
        <v>98</v>
      </c>
      <c r="C206" t="str">
        <f>IFERROR(VLOOKUP(B206,選手番号!F:J,4,0),"")</f>
        <v>髙石　健翔</v>
      </c>
      <c r="D206" t="str">
        <f>IFERROR(VLOOKUP(B206,選手番号!F:K,6,0),"")</f>
        <v>ファイブテン</v>
      </c>
      <c r="E206" t="str">
        <f>IFERROR(VLOOKUP(B206,チーム番号!E:F,2,0),"")</f>
        <v/>
      </c>
      <c r="F206">
        <f>IFERROR(VLOOKUP(A206,プログラム!B:C,2,0),"")</f>
        <v>4</v>
      </c>
      <c r="G206" t="str">
        <f t="shared" si="6"/>
        <v>980004</v>
      </c>
      <c r="H206">
        <f>IFERROR(記録[[#This Row],[組]],"")</f>
        <v>12</v>
      </c>
      <c r="I206">
        <f>IFERROR(記録[[#This Row],[水路]],"")</f>
        <v>2</v>
      </c>
      <c r="J206" t="str">
        <f>IFERROR(VLOOKUP(F206,プログラムデータ!A:P,14,0),"")</f>
        <v/>
      </c>
      <c r="K206" t="str">
        <f>IFERROR(VLOOKUP(F206,プログラムデータ!A:O,15,0),"")</f>
        <v>男子</v>
      </c>
      <c r="L206" t="str">
        <f>IFERROR(VLOOKUP(F206,プログラムデータ!A:M,13,0),"")</f>
        <v xml:space="preserve">  50m</v>
      </c>
      <c r="M206" t="str">
        <f>IFERROR(VLOOKUP(F206,プログラムデータ!A:J,10,0),"")</f>
        <v>自由形</v>
      </c>
      <c r="N206" t="str">
        <f>IFERROR(VLOOKUP(F206,プログラムデータ!A:P,16,0),"")</f>
        <v>タイム決勝</v>
      </c>
      <c r="O206" t="str">
        <f t="shared" si="7"/>
        <v xml:space="preserve"> 男子   50m 自由形 タイム決勝</v>
      </c>
    </row>
    <row r="207" spans="1:15" x14ac:dyDescent="0.15">
      <c r="A207">
        <f>IFERROR(記録[[#This Row],[競技番号]],"")</f>
        <v>4</v>
      </c>
      <c r="B207">
        <f>IFERROR(記録[[#This Row],[選手番号]],"")</f>
        <v>133</v>
      </c>
      <c r="C207" t="str">
        <f>IFERROR(VLOOKUP(B207,選手番号!F:J,4,0),"")</f>
        <v>満汐　航士</v>
      </c>
      <c r="D207" t="str">
        <f>IFERROR(VLOOKUP(B207,選手番号!F:K,6,0),"")</f>
        <v>アズサ松山</v>
      </c>
      <c r="E207" t="str">
        <f>IFERROR(VLOOKUP(B207,チーム番号!E:F,2,0),"")</f>
        <v/>
      </c>
      <c r="F207">
        <f>IFERROR(VLOOKUP(A207,プログラム!B:C,2,0),"")</f>
        <v>4</v>
      </c>
      <c r="G207" t="str">
        <f t="shared" si="6"/>
        <v>1330004</v>
      </c>
      <c r="H207">
        <f>IFERROR(記録[[#This Row],[組]],"")</f>
        <v>12</v>
      </c>
      <c r="I207">
        <f>IFERROR(記録[[#This Row],[水路]],"")</f>
        <v>3</v>
      </c>
      <c r="J207" t="str">
        <f>IFERROR(VLOOKUP(F207,プログラムデータ!A:P,14,0),"")</f>
        <v/>
      </c>
      <c r="K207" t="str">
        <f>IFERROR(VLOOKUP(F207,プログラムデータ!A:O,15,0),"")</f>
        <v>男子</v>
      </c>
      <c r="L207" t="str">
        <f>IFERROR(VLOOKUP(F207,プログラムデータ!A:M,13,0),"")</f>
        <v xml:space="preserve">  50m</v>
      </c>
      <c r="M207" t="str">
        <f>IFERROR(VLOOKUP(F207,プログラムデータ!A:J,10,0),"")</f>
        <v>自由形</v>
      </c>
      <c r="N207" t="str">
        <f>IFERROR(VLOOKUP(F207,プログラムデータ!A:P,16,0),"")</f>
        <v>タイム決勝</v>
      </c>
      <c r="O207" t="str">
        <f t="shared" si="7"/>
        <v xml:space="preserve"> 男子   50m 自由形 タイム決勝</v>
      </c>
    </row>
    <row r="208" spans="1:15" x14ac:dyDescent="0.15">
      <c r="A208">
        <f>IFERROR(記録[[#This Row],[競技番号]],"")</f>
        <v>4</v>
      </c>
      <c r="B208">
        <f>IFERROR(記録[[#This Row],[選手番号]],"")</f>
        <v>155</v>
      </c>
      <c r="C208" t="str">
        <f>IFERROR(VLOOKUP(B208,選手番号!F:J,4,0),"")</f>
        <v>檜垣　　光</v>
      </c>
      <c r="D208" t="str">
        <f>IFERROR(VLOOKUP(B208,選手番号!F:K,6,0),"")</f>
        <v>石原ＳＣ</v>
      </c>
      <c r="E208" t="str">
        <f>IFERROR(VLOOKUP(B208,チーム番号!E:F,2,0),"")</f>
        <v/>
      </c>
      <c r="F208">
        <f>IFERROR(VLOOKUP(A208,プログラム!B:C,2,0),"")</f>
        <v>4</v>
      </c>
      <c r="G208" t="str">
        <f t="shared" si="6"/>
        <v>1550004</v>
      </c>
      <c r="H208">
        <f>IFERROR(記録[[#This Row],[組]],"")</f>
        <v>12</v>
      </c>
      <c r="I208">
        <f>IFERROR(記録[[#This Row],[水路]],"")</f>
        <v>4</v>
      </c>
      <c r="J208" t="str">
        <f>IFERROR(VLOOKUP(F208,プログラムデータ!A:P,14,0),"")</f>
        <v/>
      </c>
      <c r="K208" t="str">
        <f>IFERROR(VLOOKUP(F208,プログラムデータ!A:O,15,0),"")</f>
        <v>男子</v>
      </c>
      <c r="L208" t="str">
        <f>IFERROR(VLOOKUP(F208,プログラムデータ!A:M,13,0),"")</f>
        <v xml:space="preserve">  50m</v>
      </c>
      <c r="M208" t="str">
        <f>IFERROR(VLOOKUP(F208,プログラムデータ!A:J,10,0),"")</f>
        <v>自由形</v>
      </c>
      <c r="N208" t="str">
        <f>IFERROR(VLOOKUP(F208,プログラムデータ!A:P,16,0),"")</f>
        <v>タイム決勝</v>
      </c>
      <c r="O208" t="str">
        <f t="shared" si="7"/>
        <v xml:space="preserve"> 男子   50m 自由形 タイム決勝</v>
      </c>
    </row>
    <row r="209" spans="1:15" x14ac:dyDescent="0.15">
      <c r="A209">
        <f>IFERROR(記録[[#This Row],[競技番号]],"")</f>
        <v>4</v>
      </c>
      <c r="B209">
        <f>IFERROR(記録[[#This Row],[選手番号]],"")</f>
        <v>50</v>
      </c>
      <c r="C209" t="str">
        <f>IFERROR(VLOOKUP(B209,選手番号!F:J,4,0),"")</f>
        <v>内田　圭祐</v>
      </c>
      <c r="D209" t="str">
        <f>IFERROR(VLOOKUP(B209,選手番号!F:K,6,0),"")</f>
        <v>ｴﾘｴｰﾙSRT</v>
      </c>
      <c r="E209" t="str">
        <f>IFERROR(VLOOKUP(B209,チーム番号!E:F,2,0),"")</f>
        <v/>
      </c>
      <c r="F209">
        <f>IFERROR(VLOOKUP(A209,プログラム!B:C,2,0),"")</f>
        <v>4</v>
      </c>
      <c r="G209" t="str">
        <f t="shared" si="6"/>
        <v>500004</v>
      </c>
      <c r="H209">
        <f>IFERROR(記録[[#This Row],[組]],"")</f>
        <v>12</v>
      </c>
      <c r="I209">
        <f>IFERROR(記録[[#This Row],[水路]],"")</f>
        <v>5</v>
      </c>
      <c r="J209" t="str">
        <f>IFERROR(VLOOKUP(F209,プログラムデータ!A:P,14,0),"")</f>
        <v/>
      </c>
      <c r="K209" t="str">
        <f>IFERROR(VLOOKUP(F209,プログラムデータ!A:O,15,0),"")</f>
        <v>男子</v>
      </c>
      <c r="L209" t="str">
        <f>IFERROR(VLOOKUP(F209,プログラムデータ!A:M,13,0),"")</f>
        <v xml:space="preserve">  50m</v>
      </c>
      <c r="M209" t="str">
        <f>IFERROR(VLOOKUP(F209,プログラムデータ!A:J,10,0),"")</f>
        <v>自由形</v>
      </c>
      <c r="N209" t="str">
        <f>IFERROR(VLOOKUP(F209,プログラムデータ!A:P,16,0),"")</f>
        <v>タイム決勝</v>
      </c>
      <c r="O209" t="str">
        <f t="shared" si="7"/>
        <v xml:space="preserve"> 男子   50m 自由形 タイム決勝</v>
      </c>
    </row>
    <row r="210" spans="1:15" x14ac:dyDescent="0.15">
      <c r="A210">
        <f>IFERROR(記録[[#This Row],[競技番号]],"")</f>
        <v>4</v>
      </c>
      <c r="B210">
        <f>IFERROR(記録[[#This Row],[選手番号]],"")</f>
        <v>130</v>
      </c>
      <c r="C210" t="str">
        <f>IFERROR(VLOOKUP(B210,選手番号!F:J,4,0),"")</f>
        <v>松田　康生</v>
      </c>
      <c r="D210" t="str">
        <f>IFERROR(VLOOKUP(B210,選手番号!F:K,6,0),"")</f>
        <v>アズサ松山</v>
      </c>
      <c r="E210" t="str">
        <f>IFERROR(VLOOKUP(B210,チーム番号!E:F,2,0),"")</f>
        <v/>
      </c>
      <c r="F210">
        <f>IFERROR(VLOOKUP(A210,プログラム!B:C,2,0),"")</f>
        <v>4</v>
      </c>
      <c r="G210" t="str">
        <f t="shared" si="6"/>
        <v>1300004</v>
      </c>
      <c r="H210">
        <f>IFERROR(記録[[#This Row],[組]],"")</f>
        <v>12</v>
      </c>
      <c r="I210">
        <f>IFERROR(記録[[#This Row],[水路]],"")</f>
        <v>6</v>
      </c>
      <c r="J210" t="str">
        <f>IFERROR(VLOOKUP(F210,プログラムデータ!A:P,14,0),"")</f>
        <v/>
      </c>
      <c r="K210" t="str">
        <f>IFERROR(VLOOKUP(F210,プログラムデータ!A:O,15,0),"")</f>
        <v>男子</v>
      </c>
      <c r="L210" t="str">
        <f>IFERROR(VLOOKUP(F210,プログラムデータ!A:M,13,0),"")</f>
        <v xml:space="preserve">  50m</v>
      </c>
      <c r="M210" t="str">
        <f>IFERROR(VLOOKUP(F210,プログラムデータ!A:J,10,0),"")</f>
        <v>自由形</v>
      </c>
      <c r="N210" t="str">
        <f>IFERROR(VLOOKUP(F210,プログラムデータ!A:P,16,0),"")</f>
        <v>タイム決勝</v>
      </c>
      <c r="O210" t="str">
        <f t="shared" si="7"/>
        <v xml:space="preserve"> 男子   50m 自由形 タイム決勝</v>
      </c>
    </row>
    <row r="211" spans="1:15" x14ac:dyDescent="0.15">
      <c r="A211">
        <f>IFERROR(記録[[#This Row],[競技番号]],"")</f>
        <v>4</v>
      </c>
      <c r="B211">
        <f>IFERROR(記録[[#This Row],[選手番号]],"")</f>
        <v>322</v>
      </c>
      <c r="C211" t="str">
        <f>IFERROR(VLOOKUP(B211,選手番号!F:J,4,0),"")</f>
        <v>日淺琥太朗</v>
      </c>
      <c r="D211" t="str">
        <f>IFERROR(VLOOKUP(B211,選手番号!F:K,6,0),"")</f>
        <v>しまなみST</v>
      </c>
      <c r="E211" t="str">
        <f>IFERROR(VLOOKUP(B211,チーム番号!E:F,2,0),"")</f>
        <v/>
      </c>
      <c r="F211">
        <f>IFERROR(VLOOKUP(A211,プログラム!B:C,2,0),"")</f>
        <v>4</v>
      </c>
      <c r="G211" t="str">
        <f t="shared" si="6"/>
        <v>3220004</v>
      </c>
      <c r="H211">
        <f>IFERROR(記録[[#This Row],[組]],"")</f>
        <v>12</v>
      </c>
      <c r="I211">
        <f>IFERROR(記録[[#This Row],[水路]],"")</f>
        <v>7</v>
      </c>
      <c r="J211" t="str">
        <f>IFERROR(VLOOKUP(F211,プログラムデータ!A:P,14,0),"")</f>
        <v/>
      </c>
      <c r="K211" t="str">
        <f>IFERROR(VLOOKUP(F211,プログラムデータ!A:O,15,0),"")</f>
        <v>男子</v>
      </c>
      <c r="L211" t="str">
        <f>IFERROR(VLOOKUP(F211,プログラムデータ!A:M,13,0),"")</f>
        <v xml:space="preserve">  50m</v>
      </c>
      <c r="M211" t="str">
        <f>IFERROR(VLOOKUP(F211,プログラムデータ!A:J,10,0),"")</f>
        <v>自由形</v>
      </c>
      <c r="N211" t="str">
        <f>IFERROR(VLOOKUP(F211,プログラムデータ!A:P,16,0),"")</f>
        <v>タイム決勝</v>
      </c>
      <c r="O211" t="str">
        <f t="shared" si="7"/>
        <v xml:space="preserve"> 男子   50m 自由形 タイム決勝</v>
      </c>
    </row>
    <row r="212" spans="1:15" x14ac:dyDescent="0.15">
      <c r="A212">
        <f>IFERROR(記録[[#This Row],[競技番号]],"")</f>
        <v>4</v>
      </c>
      <c r="B212">
        <f>IFERROR(記録[[#This Row],[選手番号]],"")</f>
        <v>259</v>
      </c>
      <c r="C212" t="str">
        <f>IFERROR(VLOOKUP(B212,選手番号!F:J,4,0),"")</f>
        <v>西山承太郎</v>
      </c>
      <c r="D212" t="str">
        <f>IFERROR(VLOOKUP(B212,選手番号!F:K,6,0),"")</f>
        <v>Ryuow</v>
      </c>
      <c r="E212" t="str">
        <f>IFERROR(VLOOKUP(B212,チーム番号!E:F,2,0),"")</f>
        <v/>
      </c>
      <c r="F212">
        <f>IFERROR(VLOOKUP(A212,プログラム!B:C,2,0),"")</f>
        <v>4</v>
      </c>
      <c r="G212" t="str">
        <f t="shared" si="6"/>
        <v>2590004</v>
      </c>
      <c r="H212">
        <f>IFERROR(記録[[#This Row],[組]],"")</f>
        <v>13</v>
      </c>
      <c r="I212">
        <f>IFERROR(記録[[#This Row],[水路]],"")</f>
        <v>1</v>
      </c>
      <c r="J212" t="str">
        <f>IFERROR(VLOOKUP(F212,プログラムデータ!A:P,14,0),"")</f>
        <v/>
      </c>
      <c r="K212" t="str">
        <f>IFERROR(VLOOKUP(F212,プログラムデータ!A:O,15,0),"")</f>
        <v>男子</v>
      </c>
      <c r="L212" t="str">
        <f>IFERROR(VLOOKUP(F212,プログラムデータ!A:M,13,0),"")</f>
        <v xml:space="preserve">  50m</v>
      </c>
      <c r="M212" t="str">
        <f>IFERROR(VLOOKUP(F212,プログラムデータ!A:J,10,0),"")</f>
        <v>自由形</v>
      </c>
      <c r="N212" t="str">
        <f>IFERROR(VLOOKUP(F212,プログラムデータ!A:P,16,0),"")</f>
        <v>タイム決勝</v>
      </c>
      <c r="O212" t="str">
        <f t="shared" si="7"/>
        <v xml:space="preserve"> 男子   50m 自由形 タイム決勝</v>
      </c>
    </row>
    <row r="213" spans="1:15" x14ac:dyDescent="0.15">
      <c r="A213">
        <f>IFERROR(記録[[#This Row],[競技番号]],"")</f>
        <v>4</v>
      </c>
      <c r="B213">
        <f>IFERROR(記録[[#This Row],[選手番号]],"")</f>
        <v>91</v>
      </c>
      <c r="C213" t="str">
        <f>IFERROR(VLOOKUP(B213,選手番号!F:J,4,0),"")</f>
        <v>岡本　悠希</v>
      </c>
      <c r="D213" t="str">
        <f>IFERROR(VLOOKUP(B213,選手番号!F:K,6,0),"")</f>
        <v>ファイブテン</v>
      </c>
      <c r="E213" t="str">
        <f>IFERROR(VLOOKUP(B213,チーム番号!E:F,2,0),"")</f>
        <v/>
      </c>
      <c r="F213">
        <f>IFERROR(VLOOKUP(A213,プログラム!B:C,2,0),"")</f>
        <v>4</v>
      </c>
      <c r="G213" t="str">
        <f t="shared" si="6"/>
        <v>910004</v>
      </c>
      <c r="H213">
        <f>IFERROR(記録[[#This Row],[組]],"")</f>
        <v>13</v>
      </c>
      <c r="I213">
        <f>IFERROR(記録[[#This Row],[水路]],"")</f>
        <v>2</v>
      </c>
      <c r="J213" t="str">
        <f>IFERROR(VLOOKUP(F213,プログラムデータ!A:P,14,0),"")</f>
        <v/>
      </c>
      <c r="K213" t="str">
        <f>IFERROR(VLOOKUP(F213,プログラムデータ!A:O,15,0),"")</f>
        <v>男子</v>
      </c>
      <c r="L213" t="str">
        <f>IFERROR(VLOOKUP(F213,プログラムデータ!A:M,13,0),"")</f>
        <v xml:space="preserve">  50m</v>
      </c>
      <c r="M213" t="str">
        <f>IFERROR(VLOOKUP(F213,プログラムデータ!A:J,10,0),"")</f>
        <v>自由形</v>
      </c>
      <c r="N213" t="str">
        <f>IFERROR(VLOOKUP(F213,プログラムデータ!A:P,16,0),"")</f>
        <v>タイム決勝</v>
      </c>
      <c r="O213" t="str">
        <f t="shared" si="7"/>
        <v xml:space="preserve"> 男子   50m 自由形 タイム決勝</v>
      </c>
    </row>
    <row r="214" spans="1:15" x14ac:dyDescent="0.15">
      <c r="A214">
        <f>IFERROR(記録[[#This Row],[競技番号]],"")</f>
        <v>4</v>
      </c>
      <c r="B214">
        <f>IFERROR(記録[[#This Row],[選手番号]],"")</f>
        <v>196</v>
      </c>
      <c r="C214" t="str">
        <f>IFERROR(VLOOKUP(B214,選手番号!F:J,4,0),"")</f>
        <v>久保田凌太朗</v>
      </c>
      <c r="D214" t="str">
        <f>IFERROR(VLOOKUP(B214,選手番号!F:K,6,0),"")</f>
        <v>フィッタ重信</v>
      </c>
      <c r="E214" t="str">
        <f>IFERROR(VLOOKUP(B214,チーム番号!E:F,2,0),"")</f>
        <v/>
      </c>
      <c r="F214">
        <f>IFERROR(VLOOKUP(A214,プログラム!B:C,2,0),"")</f>
        <v>4</v>
      </c>
      <c r="G214" t="str">
        <f t="shared" si="6"/>
        <v>1960004</v>
      </c>
      <c r="H214">
        <f>IFERROR(記録[[#This Row],[組]],"")</f>
        <v>13</v>
      </c>
      <c r="I214">
        <f>IFERROR(記録[[#This Row],[水路]],"")</f>
        <v>3</v>
      </c>
      <c r="J214" t="str">
        <f>IFERROR(VLOOKUP(F214,プログラムデータ!A:P,14,0),"")</f>
        <v/>
      </c>
      <c r="K214" t="str">
        <f>IFERROR(VLOOKUP(F214,プログラムデータ!A:O,15,0),"")</f>
        <v>男子</v>
      </c>
      <c r="L214" t="str">
        <f>IFERROR(VLOOKUP(F214,プログラムデータ!A:M,13,0),"")</f>
        <v xml:space="preserve">  50m</v>
      </c>
      <c r="M214" t="str">
        <f>IFERROR(VLOOKUP(F214,プログラムデータ!A:J,10,0),"")</f>
        <v>自由形</v>
      </c>
      <c r="N214" t="str">
        <f>IFERROR(VLOOKUP(F214,プログラムデータ!A:P,16,0),"")</f>
        <v>タイム決勝</v>
      </c>
      <c r="O214" t="str">
        <f t="shared" si="7"/>
        <v xml:space="preserve"> 男子   50m 自由形 タイム決勝</v>
      </c>
    </row>
    <row r="215" spans="1:15" x14ac:dyDescent="0.15">
      <c r="A215">
        <f>IFERROR(記録[[#This Row],[競技番号]],"")</f>
        <v>4</v>
      </c>
      <c r="B215">
        <f>IFERROR(記録[[#This Row],[選手番号]],"")</f>
        <v>132</v>
      </c>
      <c r="C215" t="str">
        <f>IFERROR(VLOOKUP(B215,選手番号!F:J,4,0),"")</f>
        <v>山﨑　創太</v>
      </c>
      <c r="D215" t="str">
        <f>IFERROR(VLOOKUP(B215,選手番号!F:K,6,0),"")</f>
        <v>アズサ松山</v>
      </c>
      <c r="E215" t="str">
        <f>IFERROR(VLOOKUP(B215,チーム番号!E:F,2,0),"")</f>
        <v/>
      </c>
      <c r="F215">
        <f>IFERROR(VLOOKUP(A215,プログラム!B:C,2,0),"")</f>
        <v>4</v>
      </c>
      <c r="G215" t="str">
        <f t="shared" si="6"/>
        <v>1320004</v>
      </c>
      <c r="H215">
        <f>IFERROR(記録[[#This Row],[組]],"")</f>
        <v>13</v>
      </c>
      <c r="I215">
        <f>IFERROR(記録[[#This Row],[水路]],"")</f>
        <v>4</v>
      </c>
      <c r="J215" t="str">
        <f>IFERROR(VLOOKUP(F215,プログラムデータ!A:P,14,0),"")</f>
        <v/>
      </c>
      <c r="K215" t="str">
        <f>IFERROR(VLOOKUP(F215,プログラムデータ!A:O,15,0),"")</f>
        <v>男子</v>
      </c>
      <c r="L215" t="str">
        <f>IFERROR(VLOOKUP(F215,プログラムデータ!A:M,13,0),"")</f>
        <v xml:space="preserve">  50m</v>
      </c>
      <c r="M215" t="str">
        <f>IFERROR(VLOOKUP(F215,プログラムデータ!A:J,10,0),"")</f>
        <v>自由形</v>
      </c>
      <c r="N215" t="str">
        <f>IFERROR(VLOOKUP(F215,プログラムデータ!A:P,16,0),"")</f>
        <v>タイム決勝</v>
      </c>
      <c r="O215" t="str">
        <f t="shared" si="7"/>
        <v xml:space="preserve"> 男子   50m 自由形 タイム決勝</v>
      </c>
    </row>
    <row r="216" spans="1:15" x14ac:dyDescent="0.15">
      <c r="A216">
        <f>IFERROR(記録[[#This Row],[競技番号]],"")</f>
        <v>4</v>
      </c>
      <c r="B216">
        <f>IFERROR(記録[[#This Row],[選手番号]],"")</f>
        <v>157</v>
      </c>
      <c r="C216" t="str">
        <f>IFERROR(VLOOKUP(B216,選手番号!F:J,4,0),"")</f>
        <v>田中　陽大</v>
      </c>
      <c r="D216" t="str">
        <f>IFERROR(VLOOKUP(B216,選手番号!F:K,6,0),"")</f>
        <v>石原ＳＣ</v>
      </c>
      <c r="E216" t="str">
        <f>IFERROR(VLOOKUP(B216,チーム番号!E:F,2,0),"")</f>
        <v/>
      </c>
      <c r="F216">
        <f>IFERROR(VLOOKUP(A216,プログラム!B:C,2,0),"")</f>
        <v>4</v>
      </c>
      <c r="G216" t="str">
        <f t="shared" si="6"/>
        <v>1570004</v>
      </c>
      <c r="H216">
        <f>IFERROR(記録[[#This Row],[組]],"")</f>
        <v>13</v>
      </c>
      <c r="I216">
        <f>IFERROR(記録[[#This Row],[水路]],"")</f>
        <v>5</v>
      </c>
      <c r="J216" t="str">
        <f>IFERROR(VLOOKUP(F216,プログラムデータ!A:P,14,0),"")</f>
        <v/>
      </c>
      <c r="K216" t="str">
        <f>IFERROR(VLOOKUP(F216,プログラムデータ!A:O,15,0),"")</f>
        <v>男子</v>
      </c>
      <c r="L216" t="str">
        <f>IFERROR(VLOOKUP(F216,プログラムデータ!A:M,13,0),"")</f>
        <v xml:space="preserve">  50m</v>
      </c>
      <c r="M216" t="str">
        <f>IFERROR(VLOOKUP(F216,プログラムデータ!A:J,10,0),"")</f>
        <v>自由形</v>
      </c>
      <c r="N216" t="str">
        <f>IFERROR(VLOOKUP(F216,プログラムデータ!A:P,16,0),"")</f>
        <v>タイム決勝</v>
      </c>
      <c r="O216" t="str">
        <f t="shared" si="7"/>
        <v xml:space="preserve"> 男子   50m 自由形 タイム決勝</v>
      </c>
    </row>
    <row r="217" spans="1:15" x14ac:dyDescent="0.15">
      <c r="A217">
        <f>IFERROR(記録[[#This Row],[競技番号]],"")</f>
        <v>4</v>
      </c>
      <c r="B217">
        <f>IFERROR(記録[[#This Row],[選手番号]],"")</f>
        <v>279</v>
      </c>
      <c r="C217" t="str">
        <f>IFERROR(VLOOKUP(B217,選手番号!F:J,4,0),"")</f>
        <v>三ツ井歩夢</v>
      </c>
      <c r="D217" t="str">
        <f>IFERROR(VLOOKUP(B217,選手番号!F:K,6,0),"")</f>
        <v>ﾌｨｯﾀｴﾐﾌﾙ松前</v>
      </c>
      <c r="E217" t="str">
        <f>IFERROR(VLOOKUP(B217,チーム番号!E:F,2,0),"")</f>
        <v/>
      </c>
      <c r="F217">
        <f>IFERROR(VLOOKUP(A217,プログラム!B:C,2,0),"")</f>
        <v>4</v>
      </c>
      <c r="G217" t="str">
        <f t="shared" si="6"/>
        <v>2790004</v>
      </c>
      <c r="H217">
        <f>IFERROR(記録[[#This Row],[組]],"")</f>
        <v>13</v>
      </c>
      <c r="I217">
        <f>IFERROR(記録[[#This Row],[水路]],"")</f>
        <v>6</v>
      </c>
      <c r="J217" t="str">
        <f>IFERROR(VLOOKUP(F217,プログラムデータ!A:P,14,0),"")</f>
        <v/>
      </c>
      <c r="K217" t="str">
        <f>IFERROR(VLOOKUP(F217,プログラムデータ!A:O,15,0),"")</f>
        <v>男子</v>
      </c>
      <c r="L217" t="str">
        <f>IFERROR(VLOOKUP(F217,プログラムデータ!A:M,13,0),"")</f>
        <v xml:space="preserve">  50m</v>
      </c>
      <c r="M217" t="str">
        <f>IFERROR(VLOOKUP(F217,プログラムデータ!A:J,10,0),"")</f>
        <v>自由形</v>
      </c>
      <c r="N217" t="str">
        <f>IFERROR(VLOOKUP(F217,プログラムデータ!A:P,16,0),"")</f>
        <v>タイム決勝</v>
      </c>
      <c r="O217" t="str">
        <f t="shared" si="7"/>
        <v xml:space="preserve"> 男子   50m 自由形 タイム決勝</v>
      </c>
    </row>
    <row r="218" spans="1:15" x14ac:dyDescent="0.15">
      <c r="A218">
        <f>IFERROR(記録[[#This Row],[競技番号]],"")</f>
        <v>4</v>
      </c>
      <c r="B218">
        <f>IFERROR(記録[[#This Row],[選手番号]],"")</f>
        <v>165</v>
      </c>
      <c r="C218" t="str">
        <f>IFERROR(VLOOKUP(B218,選手番号!F:J,4,0),"")</f>
        <v>岡﨑　一彗</v>
      </c>
      <c r="D218" t="str">
        <f>IFERROR(VLOOKUP(B218,選手番号!F:K,6,0),"")</f>
        <v>フィッタ松山</v>
      </c>
      <c r="E218" t="str">
        <f>IFERROR(VLOOKUP(B218,チーム番号!E:F,2,0),"")</f>
        <v/>
      </c>
      <c r="F218">
        <f>IFERROR(VLOOKUP(A218,プログラム!B:C,2,0),"")</f>
        <v>4</v>
      </c>
      <c r="G218" t="str">
        <f t="shared" si="6"/>
        <v>1650004</v>
      </c>
      <c r="H218">
        <f>IFERROR(記録[[#This Row],[組]],"")</f>
        <v>13</v>
      </c>
      <c r="I218">
        <f>IFERROR(記録[[#This Row],[水路]],"")</f>
        <v>7</v>
      </c>
      <c r="J218" t="str">
        <f>IFERROR(VLOOKUP(F218,プログラムデータ!A:P,14,0),"")</f>
        <v/>
      </c>
      <c r="K218" t="str">
        <f>IFERROR(VLOOKUP(F218,プログラムデータ!A:O,15,0),"")</f>
        <v>男子</v>
      </c>
      <c r="L218" t="str">
        <f>IFERROR(VLOOKUP(F218,プログラムデータ!A:M,13,0),"")</f>
        <v xml:space="preserve">  50m</v>
      </c>
      <c r="M218" t="str">
        <f>IFERROR(VLOOKUP(F218,プログラムデータ!A:J,10,0),"")</f>
        <v>自由形</v>
      </c>
      <c r="N218" t="str">
        <f>IFERROR(VLOOKUP(F218,プログラムデータ!A:P,16,0),"")</f>
        <v>タイム決勝</v>
      </c>
      <c r="O218" t="str">
        <f t="shared" si="7"/>
        <v xml:space="preserve"> 男子   50m 自由形 タイム決勝</v>
      </c>
    </row>
    <row r="219" spans="1:15" x14ac:dyDescent="0.15">
      <c r="A219">
        <f>IFERROR(記録[[#This Row],[競技番号]],"")</f>
        <v>4</v>
      </c>
      <c r="B219">
        <f>IFERROR(記録[[#This Row],[選手番号]],"")</f>
        <v>332</v>
      </c>
      <c r="C219" t="str">
        <f>IFERROR(VLOOKUP(B219,選手番号!F:J,4,0),"")</f>
        <v>二宮　亮輔</v>
      </c>
      <c r="D219" t="str">
        <f>IFERROR(VLOOKUP(B219,選手番号!F:K,6,0),"")</f>
        <v>ﾓｰﾆSS</v>
      </c>
      <c r="E219" t="str">
        <f>IFERROR(VLOOKUP(B219,チーム番号!E:F,2,0),"")</f>
        <v/>
      </c>
      <c r="F219">
        <f>IFERROR(VLOOKUP(A219,プログラム!B:C,2,0),"")</f>
        <v>4</v>
      </c>
      <c r="G219" t="str">
        <f t="shared" si="6"/>
        <v>3320004</v>
      </c>
      <c r="H219">
        <f>IFERROR(記録[[#This Row],[組]],"")</f>
        <v>14</v>
      </c>
      <c r="I219">
        <f>IFERROR(記録[[#This Row],[水路]],"")</f>
        <v>1</v>
      </c>
      <c r="J219" t="str">
        <f>IFERROR(VLOOKUP(F219,プログラムデータ!A:P,14,0),"")</f>
        <v/>
      </c>
      <c r="K219" t="str">
        <f>IFERROR(VLOOKUP(F219,プログラムデータ!A:O,15,0),"")</f>
        <v>男子</v>
      </c>
      <c r="L219" t="str">
        <f>IFERROR(VLOOKUP(F219,プログラムデータ!A:M,13,0),"")</f>
        <v xml:space="preserve">  50m</v>
      </c>
      <c r="M219" t="str">
        <f>IFERROR(VLOOKUP(F219,プログラムデータ!A:J,10,0),"")</f>
        <v>自由形</v>
      </c>
      <c r="N219" t="str">
        <f>IFERROR(VLOOKUP(F219,プログラムデータ!A:P,16,0),"")</f>
        <v>タイム決勝</v>
      </c>
      <c r="O219" t="str">
        <f t="shared" si="7"/>
        <v xml:space="preserve"> 男子   50m 自由形 タイム決勝</v>
      </c>
    </row>
    <row r="220" spans="1:15" x14ac:dyDescent="0.15">
      <c r="A220">
        <f>IFERROR(記録[[#This Row],[競技番号]],"")</f>
        <v>4</v>
      </c>
      <c r="B220">
        <f>IFERROR(記録[[#This Row],[選手番号]],"")</f>
        <v>90</v>
      </c>
      <c r="C220" t="str">
        <f>IFERROR(VLOOKUP(B220,選手番号!F:J,4,0),"")</f>
        <v>真鍋　千賢</v>
      </c>
      <c r="D220" t="str">
        <f>IFERROR(VLOOKUP(B220,選手番号!F:K,6,0),"")</f>
        <v>ファイブテン</v>
      </c>
      <c r="E220" t="str">
        <f>IFERROR(VLOOKUP(B220,チーム番号!E:F,2,0),"")</f>
        <v/>
      </c>
      <c r="F220">
        <f>IFERROR(VLOOKUP(A220,プログラム!B:C,2,0),"")</f>
        <v>4</v>
      </c>
      <c r="G220" t="str">
        <f t="shared" si="6"/>
        <v>900004</v>
      </c>
      <c r="H220">
        <f>IFERROR(記録[[#This Row],[組]],"")</f>
        <v>14</v>
      </c>
      <c r="I220">
        <f>IFERROR(記録[[#This Row],[水路]],"")</f>
        <v>2</v>
      </c>
      <c r="J220" t="str">
        <f>IFERROR(VLOOKUP(F220,プログラムデータ!A:P,14,0),"")</f>
        <v/>
      </c>
      <c r="K220" t="str">
        <f>IFERROR(VLOOKUP(F220,プログラムデータ!A:O,15,0),"")</f>
        <v>男子</v>
      </c>
      <c r="L220" t="str">
        <f>IFERROR(VLOOKUP(F220,プログラムデータ!A:M,13,0),"")</f>
        <v xml:space="preserve">  50m</v>
      </c>
      <c r="M220" t="str">
        <f>IFERROR(VLOOKUP(F220,プログラムデータ!A:J,10,0),"")</f>
        <v>自由形</v>
      </c>
      <c r="N220" t="str">
        <f>IFERROR(VLOOKUP(F220,プログラムデータ!A:P,16,0),"")</f>
        <v>タイム決勝</v>
      </c>
      <c r="O220" t="str">
        <f t="shared" si="7"/>
        <v xml:space="preserve"> 男子   50m 自由形 タイム決勝</v>
      </c>
    </row>
    <row r="221" spans="1:15" x14ac:dyDescent="0.15">
      <c r="A221">
        <f>IFERROR(記録[[#This Row],[競技番号]],"")</f>
        <v>4</v>
      </c>
      <c r="B221">
        <f>IFERROR(記録[[#This Row],[選手番号]],"")</f>
        <v>68</v>
      </c>
      <c r="C221" t="str">
        <f>IFERROR(VLOOKUP(B221,選手番号!F:J,4,0),"")</f>
        <v>野川　　陸</v>
      </c>
      <c r="D221" t="str">
        <f>IFERROR(VLOOKUP(B221,選手番号!F:K,6,0),"")</f>
        <v>西条ＳＣ</v>
      </c>
      <c r="E221" t="str">
        <f>IFERROR(VLOOKUP(B221,チーム番号!E:F,2,0),"")</f>
        <v/>
      </c>
      <c r="F221">
        <f>IFERROR(VLOOKUP(A221,プログラム!B:C,2,0),"")</f>
        <v>4</v>
      </c>
      <c r="G221" t="str">
        <f t="shared" si="6"/>
        <v>680004</v>
      </c>
      <c r="H221">
        <f>IFERROR(記録[[#This Row],[組]],"")</f>
        <v>14</v>
      </c>
      <c r="I221">
        <f>IFERROR(記録[[#This Row],[水路]],"")</f>
        <v>3</v>
      </c>
      <c r="J221" t="str">
        <f>IFERROR(VLOOKUP(F221,プログラムデータ!A:P,14,0),"")</f>
        <v/>
      </c>
      <c r="K221" t="str">
        <f>IFERROR(VLOOKUP(F221,プログラムデータ!A:O,15,0),"")</f>
        <v>男子</v>
      </c>
      <c r="L221" t="str">
        <f>IFERROR(VLOOKUP(F221,プログラムデータ!A:M,13,0),"")</f>
        <v xml:space="preserve">  50m</v>
      </c>
      <c r="M221" t="str">
        <f>IFERROR(VLOOKUP(F221,プログラムデータ!A:J,10,0),"")</f>
        <v>自由形</v>
      </c>
      <c r="N221" t="str">
        <f>IFERROR(VLOOKUP(F221,プログラムデータ!A:P,16,0),"")</f>
        <v>タイム決勝</v>
      </c>
      <c r="O221" t="str">
        <f t="shared" si="7"/>
        <v xml:space="preserve"> 男子   50m 自由形 タイム決勝</v>
      </c>
    </row>
    <row r="222" spans="1:15" x14ac:dyDescent="0.15">
      <c r="A222">
        <f>IFERROR(記録[[#This Row],[競技番号]],"")</f>
        <v>4</v>
      </c>
      <c r="B222">
        <f>IFERROR(記録[[#This Row],[選手番号]],"")</f>
        <v>351</v>
      </c>
      <c r="C222" t="str">
        <f>IFERROR(VLOOKUP(B222,選手番号!F:J,4,0),"")</f>
        <v>冲江　葵翔</v>
      </c>
      <c r="D222" t="str">
        <f>IFERROR(VLOOKUP(B222,選手番号!F:K,6,0),"")</f>
        <v>AQUA</v>
      </c>
      <c r="E222" t="str">
        <f>IFERROR(VLOOKUP(B222,チーム番号!E:F,2,0),"")</f>
        <v/>
      </c>
      <c r="F222">
        <f>IFERROR(VLOOKUP(A222,プログラム!B:C,2,0),"")</f>
        <v>4</v>
      </c>
      <c r="G222" t="str">
        <f t="shared" si="6"/>
        <v>3510004</v>
      </c>
      <c r="H222">
        <f>IFERROR(記録[[#This Row],[組]],"")</f>
        <v>14</v>
      </c>
      <c r="I222">
        <f>IFERROR(記録[[#This Row],[水路]],"")</f>
        <v>4</v>
      </c>
      <c r="J222" t="str">
        <f>IFERROR(VLOOKUP(F222,プログラムデータ!A:P,14,0),"")</f>
        <v/>
      </c>
      <c r="K222" t="str">
        <f>IFERROR(VLOOKUP(F222,プログラムデータ!A:O,15,0),"")</f>
        <v>男子</v>
      </c>
      <c r="L222" t="str">
        <f>IFERROR(VLOOKUP(F222,プログラムデータ!A:M,13,0),"")</f>
        <v xml:space="preserve">  50m</v>
      </c>
      <c r="M222" t="str">
        <f>IFERROR(VLOOKUP(F222,プログラムデータ!A:J,10,0),"")</f>
        <v>自由形</v>
      </c>
      <c r="N222" t="str">
        <f>IFERROR(VLOOKUP(F222,プログラムデータ!A:P,16,0),"")</f>
        <v>タイム決勝</v>
      </c>
      <c r="O222" t="str">
        <f t="shared" si="7"/>
        <v xml:space="preserve"> 男子   50m 自由形 タイム決勝</v>
      </c>
    </row>
    <row r="223" spans="1:15" x14ac:dyDescent="0.15">
      <c r="A223">
        <f>IFERROR(記録[[#This Row],[競技番号]],"")</f>
        <v>4</v>
      </c>
      <c r="B223">
        <f>IFERROR(記録[[#This Row],[選手番号]],"")</f>
        <v>131</v>
      </c>
      <c r="C223" t="str">
        <f>IFERROR(VLOOKUP(B223,選手番号!F:J,4,0),"")</f>
        <v>鶴岡　海斗</v>
      </c>
      <c r="D223" t="str">
        <f>IFERROR(VLOOKUP(B223,選手番号!F:K,6,0),"")</f>
        <v>アズサ松山</v>
      </c>
      <c r="E223" t="str">
        <f>IFERROR(VLOOKUP(B223,チーム番号!E:F,2,0),"")</f>
        <v/>
      </c>
      <c r="F223">
        <f>IFERROR(VLOOKUP(A223,プログラム!B:C,2,0),"")</f>
        <v>4</v>
      </c>
      <c r="G223" t="str">
        <f t="shared" si="6"/>
        <v>1310004</v>
      </c>
      <c r="H223">
        <f>IFERROR(記録[[#This Row],[組]],"")</f>
        <v>14</v>
      </c>
      <c r="I223">
        <f>IFERROR(記録[[#This Row],[水路]],"")</f>
        <v>5</v>
      </c>
      <c r="J223" t="str">
        <f>IFERROR(VLOOKUP(F223,プログラムデータ!A:P,14,0),"")</f>
        <v/>
      </c>
      <c r="K223" t="str">
        <f>IFERROR(VLOOKUP(F223,プログラムデータ!A:O,15,0),"")</f>
        <v>男子</v>
      </c>
      <c r="L223" t="str">
        <f>IFERROR(VLOOKUP(F223,プログラムデータ!A:M,13,0),"")</f>
        <v xml:space="preserve">  50m</v>
      </c>
      <c r="M223" t="str">
        <f>IFERROR(VLOOKUP(F223,プログラムデータ!A:J,10,0),"")</f>
        <v>自由形</v>
      </c>
      <c r="N223" t="str">
        <f>IFERROR(VLOOKUP(F223,プログラムデータ!A:P,16,0),"")</f>
        <v>タイム決勝</v>
      </c>
      <c r="O223" t="str">
        <f t="shared" si="7"/>
        <v xml:space="preserve"> 男子   50m 自由形 タイム決勝</v>
      </c>
    </row>
    <row r="224" spans="1:15" x14ac:dyDescent="0.15">
      <c r="A224">
        <f>IFERROR(記録[[#This Row],[競技番号]],"")</f>
        <v>4</v>
      </c>
      <c r="B224">
        <f>IFERROR(記録[[#This Row],[選手番号]],"")</f>
        <v>140</v>
      </c>
      <c r="C224" t="str">
        <f>IFERROR(VLOOKUP(B224,選手番号!F:J,4,0),"")</f>
        <v>青野　　空</v>
      </c>
      <c r="D224" t="str">
        <f>IFERROR(VLOOKUP(B224,選手番号!F:K,6,0),"")</f>
        <v>ＭＧ双葉</v>
      </c>
      <c r="E224" t="str">
        <f>IFERROR(VLOOKUP(B224,チーム番号!E:F,2,0),"")</f>
        <v/>
      </c>
      <c r="F224">
        <f>IFERROR(VLOOKUP(A224,プログラム!B:C,2,0),"")</f>
        <v>4</v>
      </c>
      <c r="G224" t="str">
        <f t="shared" si="6"/>
        <v>1400004</v>
      </c>
      <c r="H224">
        <f>IFERROR(記録[[#This Row],[組]],"")</f>
        <v>14</v>
      </c>
      <c r="I224">
        <f>IFERROR(記録[[#This Row],[水路]],"")</f>
        <v>6</v>
      </c>
      <c r="J224" t="str">
        <f>IFERROR(VLOOKUP(F224,プログラムデータ!A:P,14,0),"")</f>
        <v/>
      </c>
      <c r="K224" t="str">
        <f>IFERROR(VLOOKUP(F224,プログラムデータ!A:O,15,0),"")</f>
        <v>男子</v>
      </c>
      <c r="L224" t="str">
        <f>IFERROR(VLOOKUP(F224,プログラムデータ!A:M,13,0),"")</f>
        <v xml:space="preserve">  50m</v>
      </c>
      <c r="M224" t="str">
        <f>IFERROR(VLOOKUP(F224,プログラムデータ!A:J,10,0),"")</f>
        <v>自由形</v>
      </c>
      <c r="N224" t="str">
        <f>IFERROR(VLOOKUP(F224,プログラムデータ!A:P,16,0),"")</f>
        <v>タイム決勝</v>
      </c>
      <c r="O224" t="str">
        <f t="shared" si="7"/>
        <v xml:space="preserve"> 男子   50m 自由形 タイム決勝</v>
      </c>
    </row>
    <row r="225" spans="1:15" x14ac:dyDescent="0.15">
      <c r="A225">
        <f>IFERROR(記録[[#This Row],[競技番号]],"")</f>
        <v>4</v>
      </c>
      <c r="B225">
        <f>IFERROR(記録[[#This Row],[選手番号]],"")</f>
        <v>280</v>
      </c>
      <c r="C225" t="str">
        <f>IFERROR(VLOOKUP(B225,選手番号!F:J,4,0),"")</f>
        <v>内藤将大郎</v>
      </c>
      <c r="D225" t="str">
        <f>IFERROR(VLOOKUP(B225,選手番号!F:K,6,0),"")</f>
        <v>ﾌｨｯﾀｴﾐﾌﾙ松前</v>
      </c>
      <c r="E225" t="str">
        <f>IFERROR(VLOOKUP(B225,チーム番号!E:F,2,0),"")</f>
        <v/>
      </c>
      <c r="F225">
        <f>IFERROR(VLOOKUP(A225,プログラム!B:C,2,0),"")</f>
        <v>4</v>
      </c>
      <c r="G225" t="str">
        <f t="shared" si="6"/>
        <v>2800004</v>
      </c>
      <c r="H225">
        <f>IFERROR(記録[[#This Row],[組]],"")</f>
        <v>14</v>
      </c>
      <c r="I225">
        <f>IFERROR(記録[[#This Row],[水路]],"")</f>
        <v>7</v>
      </c>
      <c r="J225" t="str">
        <f>IFERROR(VLOOKUP(F225,プログラムデータ!A:P,14,0),"")</f>
        <v/>
      </c>
      <c r="K225" t="str">
        <f>IFERROR(VLOOKUP(F225,プログラムデータ!A:O,15,0),"")</f>
        <v>男子</v>
      </c>
      <c r="L225" t="str">
        <f>IFERROR(VLOOKUP(F225,プログラムデータ!A:M,13,0),"")</f>
        <v xml:space="preserve">  50m</v>
      </c>
      <c r="M225" t="str">
        <f>IFERROR(VLOOKUP(F225,プログラムデータ!A:J,10,0),"")</f>
        <v>自由形</v>
      </c>
      <c r="N225" t="str">
        <f>IFERROR(VLOOKUP(F225,プログラムデータ!A:P,16,0),"")</f>
        <v>タイム決勝</v>
      </c>
      <c r="O225" t="str">
        <f t="shared" si="7"/>
        <v xml:space="preserve"> 男子   50m 自由形 タイム決勝</v>
      </c>
    </row>
    <row r="226" spans="1:15" x14ac:dyDescent="0.15">
      <c r="A226">
        <f>IFERROR(記録[[#This Row],[競技番号]],"")</f>
        <v>4</v>
      </c>
      <c r="B226">
        <f>IFERROR(記録[[#This Row],[選手番号]],"")</f>
        <v>222</v>
      </c>
      <c r="C226" t="str">
        <f>IFERROR(VLOOKUP(B226,選手番号!F:J,4,0),"")</f>
        <v>細谷　孝正</v>
      </c>
      <c r="D226" t="str">
        <f>IFERROR(VLOOKUP(B226,選手番号!F:K,6,0),"")</f>
        <v>リー保内</v>
      </c>
      <c r="E226" t="str">
        <f>IFERROR(VLOOKUP(B226,チーム番号!E:F,2,0),"")</f>
        <v/>
      </c>
      <c r="F226">
        <f>IFERROR(VLOOKUP(A226,プログラム!B:C,2,0),"")</f>
        <v>4</v>
      </c>
      <c r="G226" t="str">
        <f t="shared" si="6"/>
        <v>2220004</v>
      </c>
      <c r="H226">
        <f>IFERROR(記録[[#This Row],[組]],"")</f>
        <v>15</v>
      </c>
      <c r="I226">
        <f>IFERROR(記録[[#This Row],[水路]],"")</f>
        <v>1</v>
      </c>
      <c r="J226" t="str">
        <f>IFERROR(VLOOKUP(F226,プログラムデータ!A:P,14,0),"")</f>
        <v/>
      </c>
      <c r="K226" t="str">
        <f>IFERROR(VLOOKUP(F226,プログラムデータ!A:O,15,0),"")</f>
        <v>男子</v>
      </c>
      <c r="L226" t="str">
        <f>IFERROR(VLOOKUP(F226,プログラムデータ!A:M,13,0),"")</f>
        <v xml:space="preserve">  50m</v>
      </c>
      <c r="M226" t="str">
        <f>IFERROR(VLOOKUP(F226,プログラムデータ!A:J,10,0),"")</f>
        <v>自由形</v>
      </c>
      <c r="N226" t="str">
        <f>IFERROR(VLOOKUP(F226,プログラムデータ!A:P,16,0),"")</f>
        <v>タイム決勝</v>
      </c>
      <c r="O226" t="str">
        <f t="shared" si="7"/>
        <v xml:space="preserve"> 男子   50m 自由形 タイム決勝</v>
      </c>
    </row>
    <row r="227" spans="1:15" x14ac:dyDescent="0.15">
      <c r="A227">
        <f>IFERROR(記録[[#This Row],[競技番号]],"")</f>
        <v>4</v>
      </c>
      <c r="B227">
        <f>IFERROR(記録[[#This Row],[選手番号]],"")</f>
        <v>193</v>
      </c>
      <c r="C227" t="str">
        <f>IFERROR(VLOOKUP(B227,選手番号!F:J,4,0),"")</f>
        <v>黒野　裕馬</v>
      </c>
      <c r="D227" t="str">
        <f>IFERROR(VLOOKUP(B227,選手番号!F:K,6,0),"")</f>
        <v>フィッタ重信</v>
      </c>
      <c r="E227" t="str">
        <f>IFERROR(VLOOKUP(B227,チーム番号!E:F,2,0),"")</f>
        <v/>
      </c>
      <c r="F227">
        <f>IFERROR(VLOOKUP(A227,プログラム!B:C,2,0),"")</f>
        <v>4</v>
      </c>
      <c r="G227" t="str">
        <f t="shared" si="6"/>
        <v>1930004</v>
      </c>
      <c r="H227">
        <f>IFERROR(記録[[#This Row],[組]],"")</f>
        <v>15</v>
      </c>
      <c r="I227">
        <f>IFERROR(記録[[#This Row],[水路]],"")</f>
        <v>2</v>
      </c>
      <c r="J227" t="str">
        <f>IFERROR(VLOOKUP(F227,プログラムデータ!A:P,14,0),"")</f>
        <v/>
      </c>
      <c r="K227" t="str">
        <f>IFERROR(VLOOKUP(F227,プログラムデータ!A:O,15,0),"")</f>
        <v>男子</v>
      </c>
      <c r="L227" t="str">
        <f>IFERROR(VLOOKUP(F227,プログラムデータ!A:M,13,0),"")</f>
        <v xml:space="preserve">  50m</v>
      </c>
      <c r="M227" t="str">
        <f>IFERROR(VLOOKUP(F227,プログラムデータ!A:J,10,0),"")</f>
        <v>自由形</v>
      </c>
      <c r="N227" t="str">
        <f>IFERROR(VLOOKUP(F227,プログラムデータ!A:P,16,0),"")</f>
        <v>タイム決勝</v>
      </c>
      <c r="O227" t="str">
        <f t="shared" si="7"/>
        <v xml:space="preserve"> 男子   50m 自由形 タイム決勝</v>
      </c>
    </row>
    <row r="228" spans="1:15" x14ac:dyDescent="0.15">
      <c r="A228">
        <f>IFERROR(記録[[#This Row],[競技番号]],"")</f>
        <v>4</v>
      </c>
      <c r="B228">
        <f>IFERROR(記録[[#This Row],[選手番号]],"")</f>
        <v>282</v>
      </c>
      <c r="C228" t="str">
        <f>IFERROR(VLOOKUP(B228,選手番号!F:J,4,0),"")</f>
        <v>兵頭虎太朗</v>
      </c>
      <c r="D228" t="str">
        <f>IFERROR(VLOOKUP(B228,選手番号!F:K,6,0),"")</f>
        <v>ﾌｨｯﾀｴﾐﾌﾙ松前</v>
      </c>
      <c r="E228" t="str">
        <f>IFERROR(VLOOKUP(B228,チーム番号!E:F,2,0),"")</f>
        <v/>
      </c>
      <c r="F228">
        <f>IFERROR(VLOOKUP(A228,プログラム!B:C,2,0),"")</f>
        <v>4</v>
      </c>
      <c r="G228" t="str">
        <f t="shared" si="6"/>
        <v>2820004</v>
      </c>
      <c r="H228">
        <f>IFERROR(記録[[#This Row],[組]],"")</f>
        <v>15</v>
      </c>
      <c r="I228">
        <f>IFERROR(記録[[#This Row],[水路]],"")</f>
        <v>3</v>
      </c>
      <c r="J228" t="str">
        <f>IFERROR(VLOOKUP(F228,プログラムデータ!A:P,14,0),"")</f>
        <v/>
      </c>
      <c r="K228" t="str">
        <f>IFERROR(VLOOKUP(F228,プログラムデータ!A:O,15,0),"")</f>
        <v>男子</v>
      </c>
      <c r="L228" t="str">
        <f>IFERROR(VLOOKUP(F228,プログラムデータ!A:M,13,0),"")</f>
        <v xml:space="preserve">  50m</v>
      </c>
      <c r="M228" t="str">
        <f>IFERROR(VLOOKUP(F228,プログラムデータ!A:J,10,0),"")</f>
        <v>自由形</v>
      </c>
      <c r="N228" t="str">
        <f>IFERROR(VLOOKUP(F228,プログラムデータ!A:P,16,0),"")</f>
        <v>タイム決勝</v>
      </c>
      <c r="O228" t="str">
        <f t="shared" si="7"/>
        <v xml:space="preserve"> 男子   50m 自由形 タイム決勝</v>
      </c>
    </row>
    <row r="229" spans="1:15" x14ac:dyDescent="0.15">
      <c r="A229">
        <f>IFERROR(記録[[#This Row],[競技番号]],"")</f>
        <v>4</v>
      </c>
      <c r="B229">
        <f>IFERROR(記録[[#This Row],[選手番号]],"")</f>
        <v>153</v>
      </c>
      <c r="C229" t="str">
        <f>IFERROR(VLOOKUP(B229,選手番号!F:J,4,0),"")</f>
        <v>竹永　悠人</v>
      </c>
      <c r="D229" t="str">
        <f>IFERROR(VLOOKUP(B229,選手番号!F:K,6,0),"")</f>
        <v>石原ＳＣ</v>
      </c>
      <c r="E229" t="str">
        <f>IFERROR(VLOOKUP(B229,チーム番号!E:F,2,0),"")</f>
        <v/>
      </c>
      <c r="F229">
        <f>IFERROR(VLOOKUP(A229,プログラム!B:C,2,0),"")</f>
        <v>4</v>
      </c>
      <c r="G229" t="str">
        <f t="shared" si="6"/>
        <v>1530004</v>
      </c>
      <c r="H229">
        <f>IFERROR(記録[[#This Row],[組]],"")</f>
        <v>15</v>
      </c>
      <c r="I229">
        <f>IFERROR(記録[[#This Row],[水路]],"")</f>
        <v>4</v>
      </c>
      <c r="J229" t="str">
        <f>IFERROR(VLOOKUP(F229,プログラムデータ!A:P,14,0),"")</f>
        <v/>
      </c>
      <c r="K229" t="str">
        <f>IFERROR(VLOOKUP(F229,プログラムデータ!A:O,15,0),"")</f>
        <v>男子</v>
      </c>
      <c r="L229" t="str">
        <f>IFERROR(VLOOKUP(F229,プログラムデータ!A:M,13,0),"")</f>
        <v xml:space="preserve">  50m</v>
      </c>
      <c r="M229" t="str">
        <f>IFERROR(VLOOKUP(F229,プログラムデータ!A:J,10,0),"")</f>
        <v>自由形</v>
      </c>
      <c r="N229" t="str">
        <f>IFERROR(VLOOKUP(F229,プログラムデータ!A:P,16,0),"")</f>
        <v>タイム決勝</v>
      </c>
      <c r="O229" t="str">
        <f t="shared" si="7"/>
        <v xml:space="preserve"> 男子   50m 自由形 タイム決勝</v>
      </c>
    </row>
    <row r="230" spans="1:15" x14ac:dyDescent="0.15">
      <c r="A230">
        <f>IFERROR(記録[[#This Row],[競技番号]],"")</f>
        <v>4</v>
      </c>
      <c r="B230">
        <f>IFERROR(記録[[#This Row],[選手番号]],"")</f>
        <v>93</v>
      </c>
      <c r="C230" t="str">
        <f>IFERROR(VLOOKUP(B230,選手番号!F:J,4,0),"")</f>
        <v>森田　淳夢</v>
      </c>
      <c r="D230" t="str">
        <f>IFERROR(VLOOKUP(B230,選手番号!F:K,6,0),"")</f>
        <v>ファイブテン</v>
      </c>
      <c r="E230" t="str">
        <f>IFERROR(VLOOKUP(B230,チーム番号!E:F,2,0),"")</f>
        <v/>
      </c>
      <c r="F230">
        <f>IFERROR(VLOOKUP(A230,プログラム!B:C,2,0),"")</f>
        <v>4</v>
      </c>
      <c r="G230" t="str">
        <f t="shared" si="6"/>
        <v>930004</v>
      </c>
      <c r="H230">
        <f>IFERROR(記録[[#This Row],[組]],"")</f>
        <v>15</v>
      </c>
      <c r="I230">
        <f>IFERROR(記録[[#This Row],[水路]],"")</f>
        <v>5</v>
      </c>
      <c r="J230" t="str">
        <f>IFERROR(VLOOKUP(F230,プログラムデータ!A:P,14,0),"")</f>
        <v/>
      </c>
      <c r="K230" t="str">
        <f>IFERROR(VLOOKUP(F230,プログラムデータ!A:O,15,0),"")</f>
        <v>男子</v>
      </c>
      <c r="L230" t="str">
        <f>IFERROR(VLOOKUP(F230,プログラムデータ!A:M,13,0),"")</f>
        <v xml:space="preserve">  50m</v>
      </c>
      <c r="M230" t="str">
        <f>IFERROR(VLOOKUP(F230,プログラムデータ!A:J,10,0),"")</f>
        <v>自由形</v>
      </c>
      <c r="N230" t="str">
        <f>IFERROR(VLOOKUP(F230,プログラムデータ!A:P,16,0),"")</f>
        <v>タイム決勝</v>
      </c>
      <c r="O230" t="str">
        <f t="shared" si="7"/>
        <v xml:space="preserve"> 男子   50m 自由形 タイム決勝</v>
      </c>
    </row>
    <row r="231" spans="1:15" x14ac:dyDescent="0.15">
      <c r="A231">
        <f>IFERROR(記録[[#This Row],[競技番号]],"")</f>
        <v>4</v>
      </c>
      <c r="B231">
        <f>IFERROR(記録[[#This Row],[選手番号]],"")</f>
        <v>32</v>
      </c>
      <c r="C231" t="str">
        <f>IFERROR(VLOOKUP(B231,選手番号!F:J,4,0),"")</f>
        <v>西岡　颯大</v>
      </c>
      <c r="D231" t="str">
        <f>IFERROR(VLOOKUP(B231,選手番号!F:K,6,0),"")</f>
        <v>南海ＤＣ</v>
      </c>
      <c r="E231" t="str">
        <f>IFERROR(VLOOKUP(B231,チーム番号!E:F,2,0),"")</f>
        <v/>
      </c>
      <c r="F231">
        <f>IFERROR(VLOOKUP(A231,プログラム!B:C,2,0),"")</f>
        <v>4</v>
      </c>
      <c r="G231" t="str">
        <f t="shared" si="6"/>
        <v>320004</v>
      </c>
      <c r="H231">
        <f>IFERROR(記録[[#This Row],[組]],"")</f>
        <v>15</v>
      </c>
      <c r="I231">
        <f>IFERROR(記録[[#This Row],[水路]],"")</f>
        <v>6</v>
      </c>
      <c r="J231" t="str">
        <f>IFERROR(VLOOKUP(F231,プログラムデータ!A:P,14,0),"")</f>
        <v/>
      </c>
      <c r="K231" t="str">
        <f>IFERROR(VLOOKUP(F231,プログラムデータ!A:O,15,0),"")</f>
        <v>男子</v>
      </c>
      <c r="L231" t="str">
        <f>IFERROR(VLOOKUP(F231,プログラムデータ!A:M,13,0),"")</f>
        <v xml:space="preserve">  50m</v>
      </c>
      <c r="M231" t="str">
        <f>IFERROR(VLOOKUP(F231,プログラムデータ!A:J,10,0),"")</f>
        <v>自由形</v>
      </c>
      <c r="N231" t="str">
        <f>IFERROR(VLOOKUP(F231,プログラムデータ!A:P,16,0),"")</f>
        <v>タイム決勝</v>
      </c>
      <c r="O231" t="str">
        <f t="shared" si="7"/>
        <v xml:space="preserve"> 男子   50m 自由形 タイム決勝</v>
      </c>
    </row>
    <row r="232" spans="1:15" x14ac:dyDescent="0.15">
      <c r="A232">
        <f>IFERROR(記録[[#This Row],[競技番号]],"")</f>
        <v>4</v>
      </c>
      <c r="B232">
        <f>IFERROR(記録[[#This Row],[選手番号]],"")</f>
        <v>77</v>
      </c>
      <c r="C232" t="str">
        <f>IFERROR(VLOOKUP(B232,選手番号!F:J,4,0),"")</f>
        <v>山口　尚秀</v>
      </c>
      <c r="D232" t="str">
        <f>IFERROR(VLOOKUP(B232,選手番号!F:K,6,0),"")</f>
        <v>ＭＧ瀬戸内</v>
      </c>
      <c r="E232" t="str">
        <f>IFERROR(VLOOKUP(B232,チーム番号!E:F,2,0),"")</f>
        <v/>
      </c>
      <c r="F232">
        <f>IFERROR(VLOOKUP(A232,プログラム!B:C,2,0),"")</f>
        <v>4</v>
      </c>
      <c r="G232" t="str">
        <f t="shared" si="6"/>
        <v>770004</v>
      </c>
      <c r="H232">
        <f>IFERROR(記録[[#This Row],[組]],"")</f>
        <v>15</v>
      </c>
      <c r="I232">
        <f>IFERROR(記録[[#This Row],[水路]],"")</f>
        <v>7</v>
      </c>
      <c r="J232" t="str">
        <f>IFERROR(VLOOKUP(F232,プログラムデータ!A:P,14,0),"")</f>
        <v/>
      </c>
      <c r="K232" t="str">
        <f>IFERROR(VLOOKUP(F232,プログラムデータ!A:O,15,0),"")</f>
        <v>男子</v>
      </c>
      <c r="L232" t="str">
        <f>IFERROR(VLOOKUP(F232,プログラムデータ!A:M,13,0),"")</f>
        <v xml:space="preserve">  50m</v>
      </c>
      <c r="M232" t="str">
        <f>IFERROR(VLOOKUP(F232,プログラムデータ!A:J,10,0),"")</f>
        <v>自由形</v>
      </c>
      <c r="N232" t="str">
        <f>IFERROR(VLOOKUP(F232,プログラムデータ!A:P,16,0),"")</f>
        <v>タイム決勝</v>
      </c>
      <c r="O232" t="str">
        <f t="shared" si="7"/>
        <v xml:space="preserve"> 男子   50m 自由形 タイム決勝</v>
      </c>
    </row>
    <row r="233" spans="1:15" x14ac:dyDescent="0.15">
      <c r="A233">
        <f>IFERROR(記録[[#This Row],[競技番号]],"")</f>
        <v>5</v>
      </c>
      <c r="B233">
        <f>IFERROR(記録[[#This Row],[選手番号]],"")</f>
        <v>0</v>
      </c>
      <c r="C233" t="str">
        <f>IFERROR(VLOOKUP(B233,選手番号!F:J,4,0),"")</f>
        <v/>
      </c>
      <c r="D233" t="str">
        <f>IFERROR(VLOOKUP(B233,選手番号!F:K,6,0),"")</f>
        <v/>
      </c>
      <c r="E233" t="str">
        <f>IFERROR(VLOOKUP(B233,チーム番号!E:F,2,0),"")</f>
        <v/>
      </c>
      <c r="F233">
        <f>IFERROR(VLOOKUP(A233,プログラム!B:C,2,0),"")</f>
        <v>5</v>
      </c>
      <c r="G233" t="str">
        <f t="shared" si="6"/>
        <v>00005</v>
      </c>
      <c r="H233">
        <f>IFERROR(記録[[#This Row],[組]],"")</f>
        <v>1</v>
      </c>
      <c r="I233">
        <f>IFERROR(記録[[#This Row],[水路]],"")</f>
        <v>1</v>
      </c>
      <c r="J233" t="str">
        <f>IFERROR(VLOOKUP(F233,プログラムデータ!A:P,14,0),"")</f>
        <v/>
      </c>
      <c r="K233" t="str">
        <f>IFERROR(VLOOKUP(F233,プログラムデータ!A:O,15,0),"")</f>
        <v>女子</v>
      </c>
      <c r="L233" t="str">
        <f>IFERROR(VLOOKUP(F233,プログラムデータ!A:M,13,0),"")</f>
        <v xml:space="preserve"> 200m</v>
      </c>
      <c r="M233" t="str">
        <f>IFERROR(VLOOKUP(F233,プログラムデータ!A:J,10,0),"")</f>
        <v>自由形</v>
      </c>
      <c r="N233" t="str">
        <f>IFERROR(VLOOKUP(F233,プログラムデータ!A:P,16,0),"")</f>
        <v>タイム決勝</v>
      </c>
      <c r="O233" t="str">
        <f t="shared" si="7"/>
        <v xml:space="preserve"> 女子  200m 自由形 タイム決勝</v>
      </c>
    </row>
    <row r="234" spans="1:15" x14ac:dyDescent="0.15">
      <c r="A234">
        <f>IFERROR(記録[[#This Row],[競技番号]],"")</f>
        <v>5</v>
      </c>
      <c r="B234">
        <f>IFERROR(記録[[#This Row],[選手番号]],"")</f>
        <v>0</v>
      </c>
      <c r="C234" t="str">
        <f>IFERROR(VLOOKUP(B234,選手番号!F:J,4,0),"")</f>
        <v/>
      </c>
      <c r="D234" t="str">
        <f>IFERROR(VLOOKUP(B234,選手番号!F:K,6,0),"")</f>
        <v/>
      </c>
      <c r="E234" t="str">
        <f>IFERROR(VLOOKUP(B234,チーム番号!E:F,2,0),"")</f>
        <v/>
      </c>
      <c r="F234">
        <f>IFERROR(VLOOKUP(A234,プログラム!B:C,2,0),"")</f>
        <v>5</v>
      </c>
      <c r="G234" t="str">
        <f t="shared" si="6"/>
        <v>00005</v>
      </c>
      <c r="H234">
        <f>IFERROR(記録[[#This Row],[組]],"")</f>
        <v>1</v>
      </c>
      <c r="I234">
        <f>IFERROR(記録[[#This Row],[水路]],"")</f>
        <v>2</v>
      </c>
      <c r="J234" t="str">
        <f>IFERROR(VLOOKUP(F234,プログラムデータ!A:P,14,0),"")</f>
        <v/>
      </c>
      <c r="K234" t="str">
        <f>IFERROR(VLOOKUP(F234,プログラムデータ!A:O,15,0),"")</f>
        <v>女子</v>
      </c>
      <c r="L234" t="str">
        <f>IFERROR(VLOOKUP(F234,プログラムデータ!A:M,13,0),"")</f>
        <v xml:space="preserve"> 200m</v>
      </c>
      <c r="M234" t="str">
        <f>IFERROR(VLOOKUP(F234,プログラムデータ!A:J,10,0),"")</f>
        <v>自由形</v>
      </c>
      <c r="N234" t="str">
        <f>IFERROR(VLOOKUP(F234,プログラムデータ!A:P,16,0),"")</f>
        <v>タイム決勝</v>
      </c>
      <c r="O234" t="str">
        <f t="shared" si="7"/>
        <v xml:space="preserve"> 女子  200m 自由形 タイム決勝</v>
      </c>
    </row>
    <row r="235" spans="1:15" x14ac:dyDescent="0.15">
      <c r="A235">
        <f>IFERROR(記録[[#This Row],[競技番号]],"")</f>
        <v>5</v>
      </c>
      <c r="B235">
        <f>IFERROR(記録[[#This Row],[選手番号]],"")</f>
        <v>302</v>
      </c>
      <c r="C235" t="str">
        <f>IFERROR(VLOOKUP(B235,選手番号!F:J,4,0),"")</f>
        <v>渡邊　柚希</v>
      </c>
      <c r="D235" t="str">
        <f>IFERROR(VLOOKUP(B235,選手番号!F:K,6,0),"")</f>
        <v>ﾌｨｯﾀｴﾐﾌﾙ松前</v>
      </c>
      <c r="E235" t="str">
        <f>IFERROR(VLOOKUP(B235,チーム番号!E:F,2,0),"")</f>
        <v/>
      </c>
      <c r="F235">
        <f>IFERROR(VLOOKUP(A235,プログラム!B:C,2,0),"")</f>
        <v>5</v>
      </c>
      <c r="G235" t="str">
        <f t="shared" si="6"/>
        <v>3020005</v>
      </c>
      <c r="H235">
        <f>IFERROR(記録[[#This Row],[組]],"")</f>
        <v>1</v>
      </c>
      <c r="I235">
        <f>IFERROR(記録[[#This Row],[水路]],"")</f>
        <v>3</v>
      </c>
      <c r="J235" t="str">
        <f>IFERROR(VLOOKUP(F235,プログラムデータ!A:P,14,0),"")</f>
        <v/>
      </c>
      <c r="K235" t="str">
        <f>IFERROR(VLOOKUP(F235,プログラムデータ!A:O,15,0),"")</f>
        <v>女子</v>
      </c>
      <c r="L235" t="str">
        <f>IFERROR(VLOOKUP(F235,プログラムデータ!A:M,13,0),"")</f>
        <v xml:space="preserve"> 200m</v>
      </c>
      <c r="M235" t="str">
        <f>IFERROR(VLOOKUP(F235,プログラムデータ!A:J,10,0),"")</f>
        <v>自由形</v>
      </c>
      <c r="N235" t="str">
        <f>IFERROR(VLOOKUP(F235,プログラムデータ!A:P,16,0),"")</f>
        <v>タイム決勝</v>
      </c>
      <c r="O235" t="str">
        <f t="shared" si="7"/>
        <v xml:space="preserve"> 女子  200m 自由形 タイム決勝</v>
      </c>
    </row>
    <row r="236" spans="1:15" x14ac:dyDescent="0.15">
      <c r="A236">
        <f>IFERROR(記録[[#This Row],[競技番号]],"")</f>
        <v>5</v>
      </c>
      <c r="B236">
        <f>IFERROR(記録[[#This Row],[選手番号]],"")</f>
        <v>188</v>
      </c>
      <c r="C236" t="str">
        <f>IFERROR(VLOOKUP(B236,選手番号!F:J,4,0),"")</f>
        <v>高橋　佐和</v>
      </c>
      <c r="D236" t="str">
        <f>IFERROR(VLOOKUP(B236,選手番号!F:K,6,0),"")</f>
        <v>フィッタ松山</v>
      </c>
      <c r="E236" t="str">
        <f>IFERROR(VLOOKUP(B236,チーム番号!E:F,2,0),"")</f>
        <v/>
      </c>
      <c r="F236">
        <f>IFERROR(VLOOKUP(A236,プログラム!B:C,2,0),"")</f>
        <v>5</v>
      </c>
      <c r="G236" t="str">
        <f t="shared" si="6"/>
        <v>1880005</v>
      </c>
      <c r="H236">
        <f>IFERROR(記録[[#This Row],[組]],"")</f>
        <v>1</v>
      </c>
      <c r="I236">
        <f>IFERROR(記録[[#This Row],[水路]],"")</f>
        <v>4</v>
      </c>
      <c r="J236" t="str">
        <f>IFERROR(VLOOKUP(F236,プログラムデータ!A:P,14,0),"")</f>
        <v/>
      </c>
      <c r="K236" t="str">
        <f>IFERROR(VLOOKUP(F236,プログラムデータ!A:O,15,0),"")</f>
        <v>女子</v>
      </c>
      <c r="L236" t="str">
        <f>IFERROR(VLOOKUP(F236,プログラムデータ!A:M,13,0),"")</f>
        <v xml:space="preserve"> 200m</v>
      </c>
      <c r="M236" t="str">
        <f>IFERROR(VLOOKUP(F236,プログラムデータ!A:J,10,0),"")</f>
        <v>自由形</v>
      </c>
      <c r="N236" t="str">
        <f>IFERROR(VLOOKUP(F236,プログラムデータ!A:P,16,0),"")</f>
        <v>タイム決勝</v>
      </c>
      <c r="O236" t="str">
        <f t="shared" si="7"/>
        <v xml:space="preserve"> 女子  200m 自由形 タイム決勝</v>
      </c>
    </row>
    <row r="237" spans="1:15" x14ac:dyDescent="0.15">
      <c r="A237">
        <f>IFERROR(記録[[#This Row],[競技番号]],"")</f>
        <v>5</v>
      </c>
      <c r="B237">
        <f>IFERROR(記録[[#This Row],[選手番号]],"")</f>
        <v>238</v>
      </c>
      <c r="C237" t="str">
        <f>IFERROR(VLOOKUP(B237,選手番号!F:J,4,0),"")</f>
        <v>町田　結菜</v>
      </c>
      <c r="D237" t="str">
        <f>IFERROR(VLOOKUP(B237,選手番号!F:K,6,0),"")</f>
        <v>リー保内</v>
      </c>
      <c r="E237" t="str">
        <f>IFERROR(VLOOKUP(B237,チーム番号!E:F,2,0),"")</f>
        <v/>
      </c>
      <c r="F237">
        <f>IFERROR(VLOOKUP(A237,プログラム!B:C,2,0),"")</f>
        <v>5</v>
      </c>
      <c r="G237" t="str">
        <f t="shared" si="6"/>
        <v>2380005</v>
      </c>
      <c r="H237">
        <f>IFERROR(記録[[#This Row],[組]],"")</f>
        <v>1</v>
      </c>
      <c r="I237">
        <f>IFERROR(記録[[#This Row],[水路]],"")</f>
        <v>5</v>
      </c>
      <c r="J237" t="str">
        <f>IFERROR(VLOOKUP(F237,プログラムデータ!A:P,14,0),"")</f>
        <v/>
      </c>
      <c r="K237" t="str">
        <f>IFERROR(VLOOKUP(F237,プログラムデータ!A:O,15,0),"")</f>
        <v>女子</v>
      </c>
      <c r="L237" t="str">
        <f>IFERROR(VLOOKUP(F237,プログラムデータ!A:M,13,0),"")</f>
        <v xml:space="preserve"> 200m</v>
      </c>
      <c r="M237" t="str">
        <f>IFERROR(VLOOKUP(F237,プログラムデータ!A:J,10,0),"")</f>
        <v>自由形</v>
      </c>
      <c r="N237" t="str">
        <f>IFERROR(VLOOKUP(F237,プログラムデータ!A:P,16,0),"")</f>
        <v>タイム決勝</v>
      </c>
      <c r="O237" t="str">
        <f t="shared" si="7"/>
        <v xml:space="preserve"> 女子  200m 自由形 タイム決勝</v>
      </c>
    </row>
    <row r="238" spans="1:15" x14ac:dyDescent="0.15">
      <c r="A238">
        <f>IFERROR(記録[[#This Row],[競技番号]],"")</f>
        <v>5</v>
      </c>
      <c r="B238">
        <f>IFERROR(記録[[#This Row],[選手番号]],"")</f>
        <v>0</v>
      </c>
      <c r="C238" t="str">
        <f>IFERROR(VLOOKUP(B238,選手番号!F:J,4,0),"")</f>
        <v/>
      </c>
      <c r="D238" t="str">
        <f>IFERROR(VLOOKUP(B238,選手番号!F:K,6,0),"")</f>
        <v/>
      </c>
      <c r="E238" t="str">
        <f>IFERROR(VLOOKUP(B238,チーム番号!E:F,2,0),"")</f>
        <v/>
      </c>
      <c r="F238">
        <f>IFERROR(VLOOKUP(A238,プログラム!B:C,2,0),"")</f>
        <v>5</v>
      </c>
      <c r="G238" t="str">
        <f t="shared" si="6"/>
        <v>00005</v>
      </c>
      <c r="H238">
        <f>IFERROR(記録[[#This Row],[組]],"")</f>
        <v>1</v>
      </c>
      <c r="I238">
        <f>IFERROR(記録[[#This Row],[水路]],"")</f>
        <v>6</v>
      </c>
      <c r="J238" t="str">
        <f>IFERROR(VLOOKUP(F238,プログラムデータ!A:P,14,0),"")</f>
        <v/>
      </c>
      <c r="K238" t="str">
        <f>IFERROR(VLOOKUP(F238,プログラムデータ!A:O,15,0),"")</f>
        <v>女子</v>
      </c>
      <c r="L238" t="str">
        <f>IFERROR(VLOOKUP(F238,プログラムデータ!A:M,13,0),"")</f>
        <v xml:space="preserve"> 200m</v>
      </c>
      <c r="M238" t="str">
        <f>IFERROR(VLOOKUP(F238,プログラムデータ!A:J,10,0),"")</f>
        <v>自由形</v>
      </c>
      <c r="N238" t="str">
        <f>IFERROR(VLOOKUP(F238,プログラムデータ!A:P,16,0),"")</f>
        <v>タイム決勝</v>
      </c>
      <c r="O238" t="str">
        <f t="shared" si="7"/>
        <v xml:space="preserve"> 女子  200m 自由形 タイム決勝</v>
      </c>
    </row>
    <row r="239" spans="1:15" x14ac:dyDescent="0.15">
      <c r="A239">
        <f>IFERROR(記録[[#This Row],[競技番号]],"")</f>
        <v>5</v>
      </c>
      <c r="B239">
        <f>IFERROR(記録[[#This Row],[選手番号]],"")</f>
        <v>0</v>
      </c>
      <c r="C239" t="str">
        <f>IFERROR(VLOOKUP(B239,選手番号!F:J,4,0),"")</f>
        <v/>
      </c>
      <c r="D239" t="str">
        <f>IFERROR(VLOOKUP(B239,選手番号!F:K,6,0),"")</f>
        <v/>
      </c>
      <c r="E239" t="str">
        <f>IFERROR(VLOOKUP(B239,チーム番号!E:F,2,0),"")</f>
        <v/>
      </c>
      <c r="F239">
        <f>IFERROR(VLOOKUP(A239,プログラム!B:C,2,0),"")</f>
        <v>5</v>
      </c>
      <c r="G239" t="str">
        <f t="shared" si="6"/>
        <v>00005</v>
      </c>
      <c r="H239">
        <f>IFERROR(記録[[#This Row],[組]],"")</f>
        <v>1</v>
      </c>
      <c r="I239">
        <f>IFERROR(記録[[#This Row],[水路]],"")</f>
        <v>7</v>
      </c>
      <c r="J239" t="str">
        <f>IFERROR(VLOOKUP(F239,プログラムデータ!A:P,14,0),"")</f>
        <v/>
      </c>
      <c r="K239" t="str">
        <f>IFERROR(VLOOKUP(F239,プログラムデータ!A:O,15,0),"")</f>
        <v>女子</v>
      </c>
      <c r="L239" t="str">
        <f>IFERROR(VLOOKUP(F239,プログラムデータ!A:M,13,0),"")</f>
        <v xml:space="preserve"> 200m</v>
      </c>
      <c r="M239" t="str">
        <f>IFERROR(VLOOKUP(F239,プログラムデータ!A:J,10,0),"")</f>
        <v>自由形</v>
      </c>
      <c r="N239" t="str">
        <f>IFERROR(VLOOKUP(F239,プログラムデータ!A:P,16,0),"")</f>
        <v>タイム決勝</v>
      </c>
      <c r="O239" t="str">
        <f t="shared" si="7"/>
        <v xml:space="preserve"> 女子  200m 自由形 タイム決勝</v>
      </c>
    </row>
    <row r="240" spans="1:15" x14ac:dyDescent="0.15">
      <c r="A240">
        <f>IFERROR(記録[[#This Row],[競技番号]],"")</f>
        <v>5</v>
      </c>
      <c r="B240">
        <f>IFERROR(記録[[#This Row],[選手番号]],"")</f>
        <v>212</v>
      </c>
      <c r="C240" t="str">
        <f>IFERROR(VLOOKUP(B240,選手番号!F:J,4,0),"")</f>
        <v>小田　花純</v>
      </c>
      <c r="D240" t="str">
        <f>IFERROR(VLOOKUP(B240,選手番号!F:K,6,0),"")</f>
        <v>フィッタ重信</v>
      </c>
      <c r="E240" t="str">
        <f>IFERROR(VLOOKUP(B240,チーム番号!E:F,2,0),"")</f>
        <v/>
      </c>
      <c r="F240">
        <f>IFERROR(VLOOKUP(A240,プログラム!B:C,2,0),"")</f>
        <v>5</v>
      </c>
      <c r="G240" t="str">
        <f t="shared" si="6"/>
        <v>2120005</v>
      </c>
      <c r="H240">
        <f>IFERROR(記録[[#This Row],[組]],"")</f>
        <v>2</v>
      </c>
      <c r="I240">
        <f>IFERROR(記録[[#This Row],[水路]],"")</f>
        <v>1</v>
      </c>
      <c r="J240" t="str">
        <f>IFERROR(VLOOKUP(F240,プログラムデータ!A:P,14,0),"")</f>
        <v/>
      </c>
      <c r="K240" t="str">
        <f>IFERROR(VLOOKUP(F240,プログラムデータ!A:O,15,0),"")</f>
        <v>女子</v>
      </c>
      <c r="L240" t="str">
        <f>IFERROR(VLOOKUP(F240,プログラムデータ!A:M,13,0),"")</f>
        <v xml:space="preserve"> 200m</v>
      </c>
      <c r="M240" t="str">
        <f>IFERROR(VLOOKUP(F240,プログラムデータ!A:J,10,0),"")</f>
        <v>自由形</v>
      </c>
      <c r="N240" t="str">
        <f>IFERROR(VLOOKUP(F240,プログラムデータ!A:P,16,0),"")</f>
        <v>タイム決勝</v>
      </c>
      <c r="O240" t="str">
        <f t="shared" si="7"/>
        <v xml:space="preserve"> 女子  200m 自由形 タイム決勝</v>
      </c>
    </row>
    <row r="241" spans="1:15" x14ac:dyDescent="0.15">
      <c r="A241">
        <f>IFERROR(記録[[#This Row],[競技番号]],"")</f>
        <v>5</v>
      </c>
      <c r="B241">
        <f>IFERROR(記録[[#This Row],[選手番号]],"")</f>
        <v>127</v>
      </c>
      <c r="C241" t="str">
        <f>IFERROR(VLOOKUP(B241,選手番号!F:J,4,0),"")</f>
        <v>上杉　美羽</v>
      </c>
      <c r="D241" t="str">
        <f>IFERROR(VLOOKUP(B241,選手番号!F:K,6,0),"")</f>
        <v>八幡浜ＳＣ</v>
      </c>
      <c r="E241" t="str">
        <f>IFERROR(VLOOKUP(B241,チーム番号!E:F,2,0),"")</f>
        <v/>
      </c>
      <c r="F241">
        <f>IFERROR(VLOOKUP(A241,プログラム!B:C,2,0),"")</f>
        <v>5</v>
      </c>
      <c r="G241" t="str">
        <f t="shared" si="6"/>
        <v>1270005</v>
      </c>
      <c r="H241">
        <f>IFERROR(記録[[#This Row],[組]],"")</f>
        <v>2</v>
      </c>
      <c r="I241">
        <f>IFERROR(記録[[#This Row],[水路]],"")</f>
        <v>2</v>
      </c>
      <c r="J241" t="str">
        <f>IFERROR(VLOOKUP(F241,プログラムデータ!A:P,14,0),"")</f>
        <v/>
      </c>
      <c r="K241" t="str">
        <f>IFERROR(VLOOKUP(F241,プログラムデータ!A:O,15,0),"")</f>
        <v>女子</v>
      </c>
      <c r="L241" t="str">
        <f>IFERROR(VLOOKUP(F241,プログラムデータ!A:M,13,0),"")</f>
        <v xml:space="preserve"> 200m</v>
      </c>
      <c r="M241" t="str">
        <f>IFERROR(VLOOKUP(F241,プログラムデータ!A:J,10,0),"")</f>
        <v>自由形</v>
      </c>
      <c r="N241" t="str">
        <f>IFERROR(VLOOKUP(F241,プログラムデータ!A:P,16,0),"")</f>
        <v>タイム決勝</v>
      </c>
      <c r="O241" t="str">
        <f t="shared" si="7"/>
        <v xml:space="preserve"> 女子  200m 自由形 タイム決勝</v>
      </c>
    </row>
    <row r="242" spans="1:15" x14ac:dyDescent="0.15">
      <c r="A242">
        <f>IFERROR(記録[[#This Row],[競技番号]],"")</f>
        <v>5</v>
      </c>
      <c r="B242">
        <f>IFERROR(記録[[#This Row],[選手番号]],"")</f>
        <v>237</v>
      </c>
      <c r="C242" t="str">
        <f>IFERROR(VLOOKUP(B242,選手番号!F:J,4,0),"")</f>
        <v>兵頭　萌綾</v>
      </c>
      <c r="D242" t="str">
        <f>IFERROR(VLOOKUP(B242,選手番号!F:K,6,0),"")</f>
        <v>リー保内</v>
      </c>
      <c r="E242" t="str">
        <f>IFERROR(VLOOKUP(B242,チーム番号!E:F,2,0),"")</f>
        <v/>
      </c>
      <c r="F242">
        <f>IFERROR(VLOOKUP(A242,プログラム!B:C,2,0),"")</f>
        <v>5</v>
      </c>
      <c r="G242" t="str">
        <f t="shared" si="6"/>
        <v>2370005</v>
      </c>
      <c r="H242">
        <f>IFERROR(記録[[#This Row],[組]],"")</f>
        <v>2</v>
      </c>
      <c r="I242">
        <f>IFERROR(記録[[#This Row],[水路]],"")</f>
        <v>3</v>
      </c>
      <c r="J242" t="str">
        <f>IFERROR(VLOOKUP(F242,プログラムデータ!A:P,14,0),"")</f>
        <v/>
      </c>
      <c r="K242" t="str">
        <f>IFERROR(VLOOKUP(F242,プログラムデータ!A:O,15,0),"")</f>
        <v>女子</v>
      </c>
      <c r="L242" t="str">
        <f>IFERROR(VLOOKUP(F242,プログラムデータ!A:M,13,0),"")</f>
        <v xml:space="preserve"> 200m</v>
      </c>
      <c r="M242" t="str">
        <f>IFERROR(VLOOKUP(F242,プログラムデータ!A:J,10,0),"")</f>
        <v>自由形</v>
      </c>
      <c r="N242" t="str">
        <f>IFERROR(VLOOKUP(F242,プログラムデータ!A:P,16,0),"")</f>
        <v>タイム決勝</v>
      </c>
      <c r="O242" t="str">
        <f t="shared" si="7"/>
        <v xml:space="preserve"> 女子  200m 自由形 タイム決勝</v>
      </c>
    </row>
    <row r="243" spans="1:15" x14ac:dyDescent="0.15">
      <c r="A243">
        <f>IFERROR(記録[[#This Row],[競技番号]],"")</f>
        <v>5</v>
      </c>
      <c r="B243">
        <f>IFERROR(記録[[#This Row],[選手番号]],"")</f>
        <v>111</v>
      </c>
      <c r="C243" t="str">
        <f>IFERROR(VLOOKUP(B243,選手番号!F:J,4,0),"")</f>
        <v>深川　花夏</v>
      </c>
      <c r="D243" t="str">
        <f>IFERROR(VLOOKUP(B243,選手番号!F:K,6,0),"")</f>
        <v>ファイブテン</v>
      </c>
      <c r="E243" t="str">
        <f>IFERROR(VLOOKUP(B243,チーム番号!E:F,2,0),"")</f>
        <v/>
      </c>
      <c r="F243">
        <f>IFERROR(VLOOKUP(A243,プログラム!B:C,2,0),"")</f>
        <v>5</v>
      </c>
      <c r="G243" t="str">
        <f t="shared" si="6"/>
        <v>1110005</v>
      </c>
      <c r="H243">
        <f>IFERROR(記録[[#This Row],[組]],"")</f>
        <v>2</v>
      </c>
      <c r="I243">
        <f>IFERROR(記録[[#This Row],[水路]],"")</f>
        <v>4</v>
      </c>
      <c r="J243" t="str">
        <f>IFERROR(VLOOKUP(F243,プログラムデータ!A:P,14,0),"")</f>
        <v/>
      </c>
      <c r="K243" t="str">
        <f>IFERROR(VLOOKUP(F243,プログラムデータ!A:O,15,0),"")</f>
        <v>女子</v>
      </c>
      <c r="L243" t="str">
        <f>IFERROR(VLOOKUP(F243,プログラムデータ!A:M,13,0),"")</f>
        <v xml:space="preserve"> 200m</v>
      </c>
      <c r="M243" t="str">
        <f>IFERROR(VLOOKUP(F243,プログラムデータ!A:J,10,0),"")</f>
        <v>自由形</v>
      </c>
      <c r="N243" t="str">
        <f>IFERROR(VLOOKUP(F243,プログラムデータ!A:P,16,0),"")</f>
        <v>タイム決勝</v>
      </c>
      <c r="O243" t="str">
        <f t="shared" si="7"/>
        <v xml:space="preserve"> 女子  200m 自由形 タイム決勝</v>
      </c>
    </row>
    <row r="244" spans="1:15" x14ac:dyDescent="0.15">
      <c r="A244">
        <f>IFERROR(記録[[#This Row],[競技番号]],"")</f>
        <v>5</v>
      </c>
      <c r="B244">
        <f>IFERROR(記録[[#This Row],[選手番号]],"")</f>
        <v>337</v>
      </c>
      <c r="C244" t="str">
        <f>IFERROR(VLOOKUP(B244,選手番号!F:J,4,0),"")</f>
        <v>柴田　紗希</v>
      </c>
      <c r="D244" t="str">
        <f>IFERROR(VLOOKUP(B244,選手番号!F:K,6,0),"")</f>
        <v>ﾓｰﾆSS</v>
      </c>
      <c r="E244" t="str">
        <f>IFERROR(VLOOKUP(B244,チーム番号!E:F,2,0),"")</f>
        <v/>
      </c>
      <c r="F244">
        <f>IFERROR(VLOOKUP(A244,プログラム!B:C,2,0),"")</f>
        <v>5</v>
      </c>
      <c r="G244" t="str">
        <f t="shared" si="6"/>
        <v>3370005</v>
      </c>
      <c r="H244">
        <f>IFERROR(記録[[#This Row],[組]],"")</f>
        <v>2</v>
      </c>
      <c r="I244">
        <f>IFERROR(記録[[#This Row],[水路]],"")</f>
        <v>5</v>
      </c>
      <c r="J244" t="str">
        <f>IFERROR(VLOOKUP(F244,プログラムデータ!A:P,14,0),"")</f>
        <v/>
      </c>
      <c r="K244" t="str">
        <f>IFERROR(VLOOKUP(F244,プログラムデータ!A:O,15,0),"")</f>
        <v>女子</v>
      </c>
      <c r="L244" t="str">
        <f>IFERROR(VLOOKUP(F244,プログラムデータ!A:M,13,0),"")</f>
        <v xml:space="preserve"> 200m</v>
      </c>
      <c r="M244" t="str">
        <f>IFERROR(VLOOKUP(F244,プログラムデータ!A:J,10,0),"")</f>
        <v>自由形</v>
      </c>
      <c r="N244" t="str">
        <f>IFERROR(VLOOKUP(F244,プログラムデータ!A:P,16,0),"")</f>
        <v>タイム決勝</v>
      </c>
      <c r="O244" t="str">
        <f t="shared" si="7"/>
        <v xml:space="preserve"> 女子  200m 自由形 タイム決勝</v>
      </c>
    </row>
    <row r="245" spans="1:15" x14ac:dyDescent="0.15">
      <c r="A245">
        <f>IFERROR(記録[[#This Row],[競技番号]],"")</f>
        <v>5</v>
      </c>
      <c r="B245">
        <f>IFERROR(記録[[#This Row],[選手番号]],"")</f>
        <v>350</v>
      </c>
      <c r="C245" t="str">
        <f>IFERROR(VLOOKUP(B245,選手番号!F:J,4,0),"")</f>
        <v>谷本いづみ</v>
      </c>
      <c r="D245" t="str">
        <f>IFERROR(VLOOKUP(B245,選手番号!F:K,6,0),"")</f>
        <v>えいしSC砥部</v>
      </c>
      <c r="E245" t="str">
        <f>IFERROR(VLOOKUP(B245,チーム番号!E:F,2,0),"")</f>
        <v/>
      </c>
      <c r="F245">
        <f>IFERROR(VLOOKUP(A245,プログラム!B:C,2,0),"")</f>
        <v>5</v>
      </c>
      <c r="G245" t="str">
        <f t="shared" si="6"/>
        <v>3500005</v>
      </c>
      <c r="H245">
        <f>IFERROR(記録[[#This Row],[組]],"")</f>
        <v>2</v>
      </c>
      <c r="I245">
        <f>IFERROR(記録[[#This Row],[水路]],"")</f>
        <v>6</v>
      </c>
      <c r="J245" t="str">
        <f>IFERROR(VLOOKUP(F245,プログラムデータ!A:P,14,0),"")</f>
        <v/>
      </c>
      <c r="K245" t="str">
        <f>IFERROR(VLOOKUP(F245,プログラムデータ!A:O,15,0),"")</f>
        <v>女子</v>
      </c>
      <c r="L245" t="str">
        <f>IFERROR(VLOOKUP(F245,プログラムデータ!A:M,13,0),"")</f>
        <v xml:space="preserve"> 200m</v>
      </c>
      <c r="M245" t="str">
        <f>IFERROR(VLOOKUP(F245,プログラムデータ!A:J,10,0),"")</f>
        <v>自由形</v>
      </c>
      <c r="N245" t="str">
        <f>IFERROR(VLOOKUP(F245,プログラムデータ!A:P,16,0),"")</f>
        <v>タイム決勝</v>
      </c>
      <c r="O245" t="str">
        <f t="shared" si="7"/>
        <v xml:space="preserve"> 女子  200m 自由形 タイム決勝</v>
      </c>
    </row>
    <row r="246" spans="1:15" x14ac:dyDescent="0.15">
      <c r="A246">
        <f>IFERROR(記録[[#This Row],[競技番号]],"")</f>
        <v>5</v>
      </c>
      <c r="B246">
        <f>IFERROR(記録[[#This Row],[選手番号]],"")</f>
        <v>339</v>
      </c>
      <c r="C246" t="str">
        <f>IFERROR(VLOOKUP(B246,選手番号!F:J,4,0),"")</f>
        <v>濱田　莉子</v>
      </c>
      <c r="D246" t="str">
        <f>IFERROR(VLOOKUP(B246,選手番号!F:K,6,0),"")</f>
        <v>ﾓｰﾆSS</v>
      </c>
      <c r="E246" t="str">
        <f>IFERROR(VLOOKUP(B246,チーム番号!E:F,2,0),"")</f>
        <v/>
      </c>
      <c r="F246">
        <f>IFERROR(VLOOKUP(A246,プログラム!B:C,2,0),"")</f>
        <v>5</v>
      </c>
      <c r="G246" t="str">
        <f t="shared" si="6"/>
        <v>3390005</v>
      </c>
      <c r="H246">
        <f>IFERROR(記録[[#This Row],[組]],"")</f>
        <v>2</v>
      </c>
      <c r="I246">
        <f>IFERROR(記録[[#This Row],[水路]],"")</f>
        <v>7</v>
      </c>
      <c r="J246" t="str">
        <f>IFERROR(VLOOKUP(F246,プログラムデータ!A:P,14,0),"")</f>
        <v/>
      </c>
      <c r="K246" t="str">
        <f>IFERROR(VLOOKUP(F246,プログラムデータ!A:O,15,0),"")</f>
        <v>女子</v>
      </c>
      <c r="L246" t="str">
        <f>IFERROR(VLOOKUP(F246,プログラムデータ!A:M,13,0),"")</f>
        <v xml:space="preserve"> 200m</v>
      </c>
      <c r="M246" t="str">
        <f>IFERROR(VLOOKUP(F246,プログラムデータ!A:J,10,0),"")</f>
        <v>自由形</v>
      </c>
      <c r="N246" t="str">
        <f>IFERROR(VLOOKUP(F246,プログラムデータ!A:P,16,0),"")</f>
        <v>タイム決勝</v>
      </c>
      <c r="O246" t="str">
        <f t="shared" si="7"/>
        <v xml:space="preserve"> 女子  200m 自由形 タイム決勝</v>
      </c>
    </row>
    <row r="247" spans="1:15" x14ac:dyDescent="0.15">
      <c r="A247">
        <f>IFERROR(記録[[#This Row],[競技番号]],"")</f>
        <v>5</v>
      </c>
      <c r="B247">
        <f>IFERROR(記録[[#This Row],[選手番号]],"")</f>
        <v>184</v>
      </c>
      <c r="C247" t="str">
        <f>IFERROR(VLOOKUP(B247,選手番号!F:J,4,0),"")</f>
        <v>乃万　美嘉</v>
      </c>
      <c r="D247" t="str">
        <f>IFERROR(VLOOKUP(B247,選手番号!F:K,6,0),"")</f>
        <v>フィッタ松山</v>
      </c>
      <c r="E247" t="str">
        <f>IFERROR(VLOOKUP(B247,チーム番号!E:F,2,0),"")</f>
        <v/>
      </c>
      <c r="F247">
        <f>IFERROR(VLOOKUP(A247,プログラム!B:C,2,0),"")</f>
        <v>5</v>
      </c>
      <c r="G247" t="str">
        <f t="shared" si="6"/>
        <v>1840005</v>
      </c>
      <c r="H247">
        <f>IFERROR(記録[[#This Row],[組]],"")</f>
        <v>3</v>
      </c>
      <c r="I247">
        <f>IFERROR(記録[[#This Row],[水路]],"")</f>
        <v>1</v>
      </c>
      <c r="J247" t="str">
        <f>IFERROR(VLOOKUP(F247,プログラムデータ!A:P,14,0),"")</f>
        <v/>
      </c>
      <c r="K247" t="str">
        <f>IFERROR(VLOOKUP(F247,プログラムデータ!A:O,15,0),"")</f>
        <v>女子</v>
      </c>
      <c r="L247" t="str">
        <f>IFERROR(VLOOKUP(F247,プログラムデータ!A:M,13,0),"")</f>
        <v xml:space="preserve"> 200m</v>
      </c>
      <c r="M247" t="str">
        <f>IFERROR(VLOOKUP(F247,プログラムデータ!A:J,10,0),"")</f>
        <v>自由形</v>
      </c>
      <c r="N247" t="str">
        <f>IFERROR(VLOOKUP(F247,プログラムデータ!A:P,16,0),"")</f>
        <v>タイム決勝</v>
      </c>
      <c r="O247" t="str">
        <f t="shared" si="7"/>
        <v xml:space="preserve"> 女子  200m 自由形 タイム決勝</v>
      </c>
    </row>
    <row r="248" spans="1:15" x14ac:dyDescent="0.15">
      <c r="A248">
        <f>IFERROR(記録[[#This Row],[競技番号]],"")</f>
        <v>5</v>
      </c>
      <c r="B248">
        <f>IFERROR(記録[[#This Row],[選手番号]],"")</f>
        <v>234</v>
      </c>
      <c r="C248" t="str">
        <f>IFERROR(VLOOKUP(B248,選手番号!F:J,4,0),"")</f>
        <v>宮中　彩希</v>
      </c>
      <c r="D248" t="str">
        <f>IFERROR(VLOOKUP(B248,選手番号!F:K,6,0),"")</f>
        <v>リー保内</v>
      </c>
      <c r="E248" t="str">
        <f>IFERROR(VLOOKUP(B248,チーム番号!E:F,2,0),"")</f>
        <v/>
      </c>
      <c r="F248">
        <f>IFERROR(VLOOKUP(A248,プログラム!B:C,2,0),"")</f>
        <v>5</v>
      </c>
      <c r="G248" t="str">
        <f t="shared" si="6"/>
        <v>2340005</v>
      </c>
      <c r="H248">
        <f>IFERROR(記録[[#This Row],[組]],"")</f>
        <v>3</v>
      </c>
      <c r="I248">
        <f>IFERROR(記録[[#This Row],[水路]],"")</f>
        <v>2</v>
      </c>
      <c r="J248" t="str">
        <f>IFERROR(VLOOKUP(F248,プログラムデータ!A:P,14,0),"")</f>
        <v/>
      </c>
      <c r="K248" t="str">
        <f>IFERROR(VLOOKUP(F248,プログラムデータ!A:O,15,0),"")</f>
        <v>女子</v>
      </c>
      <c r="L248" t="str">
        <f>IFERROR(VLOOKUP(F248,プログラムデータ!A:M,13,0),"")</f>
        <v xml:space="preserve"> 200m</v>
      </c>
      <c r="M248" t="str">
        <f>IFERROR(VLOOKUP(F248,プログラムデータ!A:J,10,0),"")</f>
        <v>自由形</v>
      </c>
      <c r="N248" t="str">
        <f>IFERROR(VLOOKUP(F248,プログラムデータ!A:P,16,0),"")</f>
        <v>タイム決勝</v>
      </c>
      <c r="O248" t="str">
        <f t="shared" si="7"/>
        <v xml:space="preserve"> 女子  200m 自由形 タイム決勝</v>
      </c>
    </row>
    <row r="249" spans="1:15" x14ac:dyDescent="0.15">
      <c r="A249">
        <f>IFERROR(記録[[#This Row],[競技番号]],"")</f>
        <v>5</v>
      </c>
      <c r="B249">
        <f>IFERROR(記録[[#This Row],[選手番号]],"")</f>
        <v>148</v>
      </c>
      <c r="C249" t="str">
        <f>IFERROR(VLOOKUP(B249,選手番号!F:J,4,0),"")</f>
        <v>杉本　奈月</v>
      </c>
      <c r="D249" t="str">
        <f>IFERROR(VLOOKUP(B249,選手番号!F:K,6,0),"")</f>
        <v>ＭＧ双葉</v>
      </c>
      <c r="E249" t="str">
        <f>IFERROR(VLOOKUP(B249,チーム番号!E:F,2,0),"")</f>
        <v/>
      </c>
      <c r="F249">
        <f>IFERROR(VLOOKUP(A249,プログラム!B:C,2,0),"")</f>
        <v>5</v>
      </c>
      <c r="G249" t="str">
        <f t="shared" si="6"/>
        <v>1480005</v>
      </c>
      <c r="H249">
        <f>IFERROR(記録[[#This Row],[組]],"")</f>
        <v>3</v>
      </c>
      <c r="I249">
        <f>IFERROR(記録[[#This Row],[水路]],"")</f>
        <v>3</v>
      </c>
      <c r="J249" t="str">
        <f>IFERROR(VLOOKUP(F249,プログラムデータ!A:P,14,0),"")</f>
        <v/>
      </c>
      <c r="K249" t="str">
        <f>IFERROR(VLOOKUP(F249,プログラムデータ!A:O,15,0),"")</f>
        <v>女子</v>
      </c>
      <c r="L249" t="str">
        <f>IFERROR(VLOOKUP(F249,プログラムデータ!A:M,13,0),"")</f>
        <v xml:space="preserve"> 200m</v>
      </c>
      <c r="M249" t="str">
        <f>IFERROR(VLOOKUP(F249,プログラムデータ!A:J,10,0),"")</f>
        <v>自由形</v>
      </c>
      <c r="N249" t="str">
        <f>IFERROR(VLOOKUP(F249,プログラムデータ!A:P,16,0),"")</f>
        <v>タイム決勝</v>
      </c>
      <c r="O249" t="str">
        <f t="shared" si="7"/>
        <v xml:space="preserve"> 女子  200m 自由形 タイム決勝</v>
      </c>
    </row>
    <row r="250" spans="1:15" x14ac:dyDescent="0.15">
      <c r="A250">
        <f>IFERROR(記録[[#This Row],[競技番号]],"")</f>
        <v>5</v>
      </c>
      <c r="B250">
        <f>IFERROR(記録[[#This Row],[選手番号]],"")</f>
        <v>233</v>
      </c>
      <c r="C250" t="str">
        <f>IFERROR(VLOOKUP(B250,選手番号!F:J,4,0),"")</f>
        <v>山中　紗和</v>
      </c>
      <c r="D250" t="str">
        <f>IFERROR(VLOOKUP(B250,選手番号!F:K,6,0),"")</f>
        <v>リー保内</v>
      </c>
      <c r="E250" t="str">
        <f>IFERROR(VLOOKUP(B250,チーム番号!E:F,2,0),"")</f>
        <v/>
      </c>
      <c r="F250">
        <f>IFERROR(VLOOKUP(A250,プログラム!B:C,2,0),"")</f>
        <v>5</v>
      </c>
      <c r="G250" t="str">
        <f t="shared" si="6"/>
        <v>2330005</v>
      </c>
      <c r="H250">
        <f>IFERROR(記録[[#This Row],[組]],"")</f>
        <v>3</v>
      </c>
      <c r="I250">
        <f>IFERROR(記録[[#This Row],[水路]],"")</f>
        <v>4</v>
      </c>
      <c r="J250" t="str">
        <f>IFERROR(VLOOKUP(F250,プログラムデータ!A:P,14,0),"")</f>
        <v/>
      </c>
      <c r="K250" t="str">
        <f>IFERROR(VLOOKUP(F250,プログラムデータ!A:O,15,0),"")</f>
        <v>女子</v>
      </c>
      <c r="L250" t="str">
        <f>IFERROR(VLOOKUP(F250,プログラムデータ!A:M,13,0),"")</f>
        <v xml:space="preserve"> 200m</v>
      </c>
      <c r="M250" t="str">
        <f>IFERROR(VLOOKUP(F250,プログラムデータ!A:J,10,0),"")</f>
        <v>自由形</v>
      </c>
      <c r="N250" t="str">
        <f>IFERROR(VLOOKUP(F250,プログラムデータ!A:P,16,0),"")</f>
        <v>タイム決勝</v>
      </c>
      <c r="O250" t="str">
        <f t="shared" si="7"/>
        <v xml:space="preserve"> 女子  200m 自由形 タイム決勝</v>
      </c>
    </row>
    <row r="251" spans="1:15" x14ac:dyDescent="0.15">
      <c r="A251">
        <f>IFERROR(記録[[#This Row],[競技番号]],"")</f>
        <v>5</v>
      </c>
      <c r="B251">
        <f>IFERROR(記録[[#This Row],[選手番号]],"")</f>
        <v>208</v>
      </c>
      <c r="C251" t="str">
        <f>IFERROR(VLOOKUP(B251,選手番号!F:J,4,0),"")</f>
        <v>川添　美結</v>
      </c>
      <c r="D251" t="str">
        <f>IFERROR(VLOOKUP(B251,選手番号!F:K,6,0),"")</f>
        <v>フィッタ重信</v>
      </c>
      <c r="E251" t="str">
        <f>IFERROR(VLOOKUP(B251,チーム番号!E:F,2,0),"")</f>
        <v/>
      </c>
      <c r="F251">
        <f>IFERROR(VLOOKUP(A251,プログラム!B:C,2,0),"")</f>
        <v>5</v>
      </c>
      <c r="G251" t="str">
        <f t="shared" si="6"/>
        <v>2080005</v>
      </c>
      <c r="H251">
        <f>IFERROR(記録[[#This Row],[組]],"")</f>
        <v>3</v>
      </c>
      <c r="I251">
        <f>IFERROR(記録[[#This Row],[水路]],"")</f>
        <v>5</v>
      </c>
      <c r="J251" t="str">
        <f>IFERROR(VLOOKUP(F251,プログラムデータ!A:P,14,0),"")</f>
        <v/>
      </c>
      <c r="K251" t="str">
        <f>IFERROR(VLOOKUP(F251,プログラムデータ!A:O,15,0),"")</f>
        <v>女子</v>
      </c>
      <c r="L251" t="str">
        <f>IFERROR(VLOOKUP(F251,プログラムデータ!A:M,13,0),"")</f>
        <v xml:space="preserve"> 200m</v>
      </c>
      <c r="M251" t="str">
        <f>IFERROR(VLOOKUP(F251,プログラムデータ!A:J,10,0),"")</f>
        <v>自由形</v>
      </c>
      <c r="N251" t="str">
        <f>IFERROR(VLOOKUP(F251,プログラムデータ!A:P,16,0),"")</f>
        <v>タイム決勝</v>
      </c>
      <c r="O251" t="str">
        <f t="shared" si="7"/>
        <v xml:space="preserve"> 女子  200m 自由形 タイム決勝</v>
      </c>
    </row>
    <row r="252" spans="1:15" x14ac:dyDescent="0.15">
      <c r="A252">
        <f>IFERROR(記録[[#This Row],[競技番号]],"")</f>
        <v>5</v>
      </c>
      <c r="B252">
        <f>IFERROR(記録[[#This Row],[選手番号]],"")</f>
        <v>297</v>
      </c>
      <c r="C252" t="str">
        <f>IFERROR(VLOOKUP(B252,選手番号!F:J,4,0),"")</f>
        <v>渡邊　杏奈</v>
      </c>
      <c r="D252" t="str">
        <f>IFERROR(VLOOKUP(B252,選手番号!F:K,6,0),"")</f>
        <v>ﾌｨｯﾀｴﾐﾌﾙ松前</v>
      </c>
      <c r="E252" t="str">
        <f>IFERROR(VLOOKUP(B252,チーム番号!E:F,2,0),"")</f>
        <v/>
      </c>
      <c r="F252">
        <f>IFERROR(VLOOKUP(A252,プログラム!B:C,2,0),"")</f>
        <v>5</v>
      </c>
      <c r="G252" t="str">
        <f t="shared" si="6"/>
        <v>2970005</v>
      </c>
      <c r="H252">
        <f>IFERROR(記録[[#This Row],[組]],"")</f>
        <v>3</v>
      </c>
      <c r="I252">
        <f>IFERROR(記録[[#This Row],[水路]],"")</f>
        <v>6</v>
      </c>
      <c r="J252" t="str">
        <f>IFERROR(VLOOKUP(F252,プログラムデータ!A:P,14,0),"")</f>
        <v/>
      </c>
      <c r="K252" t="str">
        <f>IFERROR(VLOOKUP(F252,プログラムデータ!A:O,15,0),"")</f>
        <v>女子</v>
      </c>
      <c r="L252" t="str">
        <f>IFERROR(VLOOKUP(F252,プログラムデータ!A:M,13,0),"")</f>
        <v xml:space="preserve"> 200m</v>
      </c>
      <c r="M252" t="str">
        <f>IFERROR(VLOOKUP(F252,プログラムデータ!A:J,10,0),"")</f>
        <v>自由形</v>
      </c>
      <c r="N252" t="str">
        <f>IFERROR(VLOOKUP(F252,プログラムデータ!A:P,16,0),"")</f>
        <v>タイム決勝</v>
      </c>
      <c r="O252" t="str">
        <f t="shared" si="7"/>
        <v xml:space="preserve"> 女子  200m 自由形 タイム決勝</v>
      </c>
    </row>
    <row r="253" spans="1:15" x14ac:dyDescent="0.15">
      <c r="A253">
        <f>IFERROR(記録[[#This Row],[競技番号]],"")</f>
        <v>5</v>
      </c>
      <c r="B253">
        <f>IFERROR(記録[[#This Row],[選手番号]],"")</f>
        <v>236</v>
      </c>
      <c r="C253" t="str">
        <f>IFERROR(VLOOKUP(B253,選手番号!F:J,4,0),"")</f>
        <v>宇都宮由奈</v>
      </c>
      <c r="D253" t="str">
        <f>IFERROR(VLOOKUP(B253,選手番号!F:K,6,0),"")</f>
        <v>リー保内</v>
      </c>
      <c r="E253" t="str">
        <f>IFERROR(VLOOKUP(B253,チーム番号!E:F,2,0),"")</f>
        <v/>
      </c>
      <c r="F253">
        <f>IFERROR(VLOOKUP(A253,プログラム!B:C,2,0),"")</f>
        <v>5</v>
      </c>
      <c r="G253" t="str">
        <f t="shared" si="6"/>
        <v>2360005</v>
      </c>
      <c r="H253">
        <f>IFERROR(記録[[#This Row],[組]],"")</f>
        <v>3</v>
      </c>
      <c r="I253">
        <f>IFERROR(記録[[#This Row],[水路]],"")</f>
        <v>7</v>
      </c>
      <c r="J253" t="str">
        <f>IFERROR(VLOOKUP(F253,プログラムデータ!A:P,14,0),"")</f>
        <v/>
      </c>
      <c r="K253" t="str">
        <f>IFERROR(VLOOKUP(F253,プログラムデータ!A:O,15,0),"")</f>
        <v>女子</v>
      </c>
      <c r="L253" t="str">
        <f>IFERROR(VLOOKUP(F253,プログラムデータ!A:M,13,0),"")</f>
        <v xml:space="preserve"> 200m</v>
      </c>
      <c r="M253" t="str">
        <f>IFERROR(VLOOKUP(F253,プログラムデータ!A:J,10,0),"")</f>
        <v>自由形</v>
      </c>
      <c r="N253" t="str">
        <f>IFERROR(VLOOKUP(F253,プログラムデータ!A:P,16,0),"")</f>
        <v>タイム決勝</v>
      </c>
      <c r="O253" t="str">
        <f t="shared" si="7"/>
        <v xml:space="preserve"> 女子  200m 自由形 タイム決勝</v>
      </c>
    </row>
    <row r="254" spans="1:15" x14ac:dyDescent="0.15">
      <c r="A254">
        <f>IFERROR(記録[[#This Row],[競技番号]],"")</f>
        <v>5</v>
      </c>
      <c r="B254">
        <f>IFERROR(記録[[#This Row],[選手番号]],"")</f>
        <v>209</v>
      </c>
      <c r="C254" t="str">
        <f>IFERROR(VLOOKUP(B254,選手番号!F:J,4,0),"")</f>
        <v>参川　莉子</v>
      </c>
      <c r="D254" t="str">
        <f>IFERROR(VLOOKUP(B254,選手番号!F:K,6,0),"")</f>
        <v>フィッタ重信</v>
      </c>
      <c r="E254" t="str">
        <f>IFERROR(VLOOKUP(B254,チーム番号!E:F,2,0),"")</f>
        <v/>
      </c>
      <c r="F254">
        <f>IFERROR(VLOOKUP(A254,プログラム!B:C,2,0),"")</f>
        <v>5</v>
      </c>
      <c r="G254" t="str">
        <f t="shared" si="6"/>
        <v>2090005</v>
      </c>
      <c r="H254">
        <f>IFERROR(記録[[#This Row],[組]],"")</f>
        <v>4</v>
      </c>
      <c r="I254">
        <f>IFERROR(記録[[#This Row],[水路]],"")</f>
        <v>1</v>
      </c>
      <c r="J254" t="str">
        <f>IFERROR(VLOOKUP(F254,プログラムデータ!A:P,14,0),"")</f>
        <v/>
      </c>
      <c r="K254" t="str">
        <f>IFERROR(VLOOKUP(F254,プログラムデータ!A:O,15,0),"")</f>
        <v>女子</v>
      </c>
      <c r="L254" t="str">
        <f>IFERROR(VLOOKUP(F254,プログラムデータ!A:M,13,0),"")</f>
        <v xml:space="preserve"> 200m</v>
      </c>
      <c r="M254" t="str">
        <f>IFERROR(VLOOKUP(F254,プログラムデータ!A:J,10,0),"")</f>
        <v>自由形</v>
      </c>
      <c r="N254" t="str">
        <f>IFERROR(VLOOKUP(F254,プログラムデータ!A:P,16,0),"")</f>
        <v>タイム決勝</v>
      </c>
      <c r="O254" t="str">
        <f t="shared" si="7"/>
        <v xml:space="preserve"> 女子  200m 自由形 タイム決勝</v>
      </c>
    </row>
    <row r="255" spans="1:15" x14ac:dyDescent="0.15">
      <c r="A255">
        <f>IFERROR(記録[[#This Row],[競技番号]],"")</f>
        <v>5</v>
      </c>
      <c r="B255">
        <f>IFERROR(記録[[#This Row],[選手番号]],"")</f>
        <v>295</v>
      </c>
      <c r="C255" t="str">
        <f>IFERROR(VLOOKUP(B255,選手番号!F:J,4,0),"")</f>
        <v>内藤　結華</v>
      </c>
      <c r="D255" t="str">
        <f>IFERROR(VLOOKUP(B255,選手番号!F:K,6,0),"")</f>
        <v>ﾌｨｯﾀｴﾐﾌﾙ松前</v>
      </c>
      <c r="E255" t="str">
        <f>IFERROR(VLOOKUP(B255,チーム番号!E:F,2,0),"")</f>
        <v/>
      </c>
      <c r="F255">
        <f>IFERROR(VLOOKUP(A255,プログラム!B:C,2,0),"")</f>
        <v>5</v>
      </c>
      <c r="G255" t="str">
        <f t="shared" si="6"/>
        <v>2950005</v>
      </c>
      <c r="H255">
        <f>IFERROR(記録[[#This Row],[組]],"")</f>
        <v>4</v>
      </c>
      <c r="I255">
        <f>IFERROR(記録[[#This Row],[水路]],"")</f>
        <v>2</v>
      </c>
      <c r="J255" t="str">
        <f>IFERROR(VLOOKUP(F255,プログラムデータ!A:P,14,0),"")</f>
        <v/>
      </c>
      <c r="K255" t="str">
        <f>IFERROR(VLOOKUP(F255,プログラムデータ!A:O,15,0),"")</f>
        <v>女子</v>
      </c>
      <c r="L255" t="str">
        <f>IFERROR(VLOOKUP(F255,プログラムデータ!A:M,13,0),"")</f>
        <v xml:space="preserve"> 200m</v>
      </c>
      <c r="M255" t="str">
        <f>IFERROR(VLOOKUP(F255,プログラムデータ!A:J,10,0),"")</f>
        <v>自由形</v>
      </c>
      <c r="N255" t="str">
        <f>IFERROR(VLOOKUP(F255,プログラムデータ!A:P,16,0),"")</f>
        <v>タイム決勝</v>
      </c>
      <c r="O255" t="str">
        <f t="shared" si="7"/>
        <v xml:space="preserve"> 女子  200m 自由形 タイム決勝</v>
      </c>
    </row>
    <row r="256" spans="1:15" x14ac:dyDescent="0.15">
      <c r="A256">
        <f>IFERROR(記録[[#This Row],[競技番号]],"")</f>
        <v>5</v>
      </c>
      <c r="B256">
        <f>IFERROR(記録[[#This Row],[選手番号]],"")</f>
        <v>146</v>
      </c>
      <c r="C256" t="str">
        <f>IFERROR(VLOOKUP(B256,選手番号!F:J,4,0),"")</f>
        <v>水田結依子</v>
      </c>
      <c r="D256" t="str">
        <f>IFERROR(VLOOKUP(B256,選手番号!F:K,6,0),"")</f>
        <v>ＭＧ双葉</v>
      </c>
      <c r="E256" t="str">
        <f>IFERROR(VLOOKUP(B256,チーム番号!E:F,2,0),"")</f>
        <v/>
      </c>
      <c r="F256">
        <f>IFERROR(VLOOKUP(A256,プログラム!B:C,2,0),"")</f>
        <v>5</v>
      </c>
      <c r="G256" t="str">
        <f t="shared" si="6"/>
        <v>1460005</v>
      </c>
      <c r="H256">
        <f>IFERROR(記録[[#This Row],[組]],"")</f>
        <v>4</v>
      </c>
      <c r="I256">
        <f>IFERROR(記録[[#This Row],[水路]],"")</f>
        <v>3</v>
      </c>
      <c r="J256" t="str">
        <f>IFERROR(VLOOKUP(F256,プログラムデータ!A:P,14,0),"")</f>
        <v/>
      </c>
      <c r="K256" t="str">
        <f>IFERROR(VLOOKUP(F256,プログラムデータ!A:O,15,0),"")</f>
        <v>女子</v>
      </c>
      <c r="L256" t="str">
        <f>IFERROR(VLOOKUP(F256,プログラムデータ!A:M,13,0),"")</f>
        <v xml:space="preserve"> 200m</v>
      </c>
      <c r="M256" t="str">
        <f>IFERROR(VLOOKUP(F256,プログラムデータ!A:J,10,0),"")</f>
        <v>自由形</v>
      </c>
      <c r="N256" t="str">
        <f>IFERROR(VLOOKUP(F256,プログラムデータ!A:P,16,0),"")</f>
        <v>タイム決勝</v>
      </c>
      <c r="O256" t="str">
        <f t="shared" si="7"/>
        <v xml:space="preserve"> 女子  200m 自由形 タイム決勝</v>
      </c>
    </row>
    <row r="257" spans="1:15" x14ac:dyDescent="0.15">
      <c r="A257">
        <f>IFERROR(記録[[#This Row],[競技番号]],"")</f>
        <v>5</v>
      </c>
      <c r="B257">
        <f>IFERROR(記録[[#This Row],[選手番号]],"")</f>
        <v>264</v>
      </c>
      <c r="C257" t="str">
        <f>IFERROR(VLOOKUP(B257,選手番号!F:J,4,0),"")</f>
        <v>石村　思穏</v>
      </c>
      <c r="D257" t="str">
        <f>IFERROR(VLOOKUP(B257,選手番号!F:K,6,0),"")</f>
        <v>Ryuow</v>
      </c>
      <c r="E257" t="str">
        <f>IFERROR(VLOOKUP(B257,チーム番号!E:F,2,0),"")</f>
        <v/>
      </c>
      <c r="F257">
        <f>IFERROR(VLOOKUP(A257,プログラム!B:C,2,0),"")</f>
        <v>5</v>
      </c>
      <c r="G257" t="str">
        <f t="shared" si="6"/>
        <v>2640005</v>
      </c>
      <c r="H257">
        <f>IFERROR(記録[[#This Row],[組]],"")</f>
        <v>4</v>
      </c>
      <c r="I257">
        <f>IFERROR(記録[[#This Row],[水路]],"")</f>
        <v>4</v>
      </c>
      <c r="J257" t="str">
        <f>IFERROR(VLOOKUP(F257,プログラムデータ!A:P,14,0),"")</f>
        <v/>
      </c>
      <c r="K257" t="str">
        <f>IFERROR(VLOOKUP(F257,プログラムデータ!A:O,15,0),"")</f>
        <v>女子</v>
      </c>
      <c r="L257" t="str">
        <f>IFERROR(VLOOKUP(F257,プログラムデータ!A:M,13,0),"")</f>
        <v xml:space="preserve"> 200m</v>
      </c>
      <c r="M257" t="str">
        <f>IFERROR(VLOOKUP(F257,プログラムデータ!A:J,10,0),"")</f>
        <v>自由形</v>
      </c>
      <c r="N257" t="str">
        <f>IFERROR(VLOOKUP(F257,プログラムデータ!A:P,16,0),"")</f>
        <v>タイム決勝</v>
      </c>
      <c r="O257" t="str">
        <f t="shared" si="7"/>
        <v xml:space="preserve"> 女子  200m 自由形 タイム決勝</v>
      </c>
    </row>
    <row r="258" spans="1:15" x14ac:dyDescent="0.15">
      <c r="A258">
        <f>IFERROR(記録[[#This Row],[競技番号]],"")</f>
        <v>5</v>
      </c>
      <c r="B258">
        <f>IFERROR(記録[[#This Row],[選手番号]],"")</f>
        <v>232</v>
      </c>
      <c r="C258" t="str">
        <f>IFERROR(VLOOKUP(B258,選手番号!F:J,4,0),"")</f>
        <v>下田　天海</v>
      </c>
      <c r="D258" t="str">
        <f>IFERROR(VLOOKUP(B258,選手番号!F:K,6,0),"")</f>
        <v>リー保内</v>
      </c>
      <c r="E258" t="str">
        <f>IFERROR(VLOOKUP(B258,チーム番号!E:F,2,0),"")</f>
        <v/>
      </c>
      <c r="F258">
        <f>IFERROR(VLOOKUP(A258,プログラム!B:C,2,0),"")</f>
        <v>5</v>
      </c>
      <c r="G258" t="str">
        <f t="shared" si="6"/>
        <v>2320005</v>
      </c>
      <c r="H258">
        <f>IFERROR(記録[[#This Row],[組]],"")</f>
        <v>4</v>
      </c>
      <c r="I258">
        <f>IFERROR(記録[[#This Row],[水路]],"")</f>
        <v>5</v>
      </c>
      <c r="J258" t="str">
        <f>IFERROR(VLOOKUP(F258,プログラムデータ!A:P,14,0),"")</f>
        <v/>
      </c>
      <c r="K258" t="str">
        <f>IFERROR(VLOOKUP(F258,プログラムデータ!A:O,15,0),"")</f>
        <v>女子</v>
      </c>
      <c r="L258" t="str">
        <f>IFERROR(VLOOKUP(F258,プログラムデータ!A:M,13,0),"")</f>
        <v xml:space="preserve"> 200m</v>
      </c>
      <c r="M258" t="str">
        <f>IFERROR(VLOOKUP(F258,プログラムデータ!A:J,10,0),"")</f>
        <v>自由形</v>
      </c>
      <c r="N258" t="str">
        <f>IFERROR(VLOOKUP(F258,プログラムデータ!A:P,16,0),"")</f>
        <v>タイム決勝</v>
      </c>
      <c r="O258" t="str">
        <f t="shared" si="7"/>
        <v xml:space="preserve"> 女子  200m 自由形 タイム決勝</v>
      </c>
    </row>
    <row r="259" spans="1:15" x14ac:dyDescent="0.15">
      <c r="A259">
        <f>IFERROR(記録[[#This Row],[競技番号]],"")</f>
        <v>5</v>
      </c>
      <c r="B259">
        <f>IFERROR(記録[[#This Row],[選手番号]],"")</f>
        <v>106</v>
      </c>
      <c r="C259" t="str">
        <f>IFERROR(VLOOKUP(B259,選手番号!F:J,4,0),"")</f>
        <v>星田　京美</v>
      </c>
      <c r="D259" t="str">
        <f>IFERROR(VLOOKUP(B259,選手番号!F:K,6,0),"")</f>
        <v>ファイブテン</v>
      </c>
      <c r="E259" t="str">
        <f>IFERROR(VLOOKUP(B259,チーム番号!E:F,2,0),"")</f>
        <v/>
      </c>
      <c r="F259">
        <f>IFERROR(VLOOKUP(A259,プログラム!B:C,2,0),"")</f>
        <v>5</v>
      </c>
      <c r="G259" t="str">
        <f t="shared" ref="G259:G322" si="8">CONCATENATE(B259,0,0,0,F259)</f>
        <v>1060005</v>
      </c>
      <c r="H259">
        <f>IFERROR(記録[[#This Row],[組]],"")</f>
        <v>4</v>
      </c>
      <c r="I259">
        <f>IFERROR(記録[[#This Row],[水路]],"")</f>
        <v>6</v>
      </c>
      <c r="J259" t="str">
        <f>IFERROR(VLOOKUP(F259,プログラムデータ!A:P,14,0),"")</f>
        <v/>
      </c>
      <c r="K259" t="str">
        <f>IFERROR(VLOOKUP(F259,プログラムデータ!A:O,15,0),"")</f>
        <v>女子</v>
      </c>
      <c r="L259" t="str">
        <f>IFERROR(VLOOKUP(F259,プログラムデータ!A:M,13,0),"")</f>
        <v xml:space="preserve"> 200m</v>
      </c>
      <c r="M259" t="str">
        <f>IFERROR(VLOOKUP(F259,プログラムデータ!A:J,10,0),"")</f>
        <v>自由形</v>
      </c>
      <c r="N259" t="str">
        <f>IFERROR(VLOOKUP(F259,プログラムデータ!A:P,16,0),"")</f>
        <v>タイム決勝</v>
      </c>
      <c r="O259" t="str">
        <f t="shared" ref="O259:O301" si="9">CONCATENATE(J259," ",K259," ",L259," ",M259," ",N259)</f>
        <v xml:space="preserve"> 女子  200m 自由形 タイム決勝</v>
      </c>
    </row>
    <row r="260" spans="1:15" x14ac:dyDescent="0.15">
      <c r="A260">
        <f>IFERROR(記録[[#This Row],[競技番号]],"")</f>
        <v>5</v>
      </c>
      <c r="B260">
        <f>IFERROR(記録[[#This Row],[選手番号]],"")</f>
        <v>256</v>
      </c>
      <c r="C260" t="str">
        <f>IFERROR(VLOOKUP(B260,選手番号!F:J,4,0),"")</f>
        <v>小島　侑芭</v>
      </c>
      <c r="D260" t="str">
        <f>IFERROR(VLOOKUP(B260,選手番号!F:K,6,0),"")</f>
        <v>フィッタ吉田</v>
      </c>
      <c r="E260" t="str">
        <f>IFERROR(VLOOKUP(B260,チーム番号!E:F,2,0),"")</f>
        <v/>
      </c>
      <c r="F260">
        <f>IFERROR(VLOOKUP(A260,プログラム!B:C,2,0),"")</f>
        <v>5</v>
      </c>
      <c r="G260" t="str">
        <f t="shared" si="8"/>
        <v>2560005</v>
      </c>
      <c r="H260">
        <f>IFERROR(記録[[#This Row],[組]],"")</f>
        <v>4</v>
      </c>
      <c r="I260">
        <f>IFERROR(記録[[#This Row],[水路]],"")</f>
        <v>7</v>
      </c>
      <c r="J260" t="str">
        <f>IFERROR(VLOOKUP(F260,プログラムデータ!A:P,14,0),"")</f>
        <v/>
      </c>
      <c r="K260" t="str">
        <f>IFERROR(VLOOKUP(F260,プログラムデータ!A:O,15,0),"")</f>
        <v>女子</v>
      </c>
      <c r="L260" t="str">
        <f>IFERROR(VLOOKUP(F260,プログラムデータ!A:M,13,0),"")</f>
        <v xml:space="preserve"> 200m</v>
      </c>
      <c r="M260" t="str">
        <f>IFERROR(VLOOKUP(F260,プログラムデータ!A:J,10,0),"")</f>
        <v>自由形</v>
      </c>
      <c r="N260" t="str">
        <f>IFERROR(VLOOKUP(F260,プログラムデータ!A:P,16,0),"")</f>
        <v>タイム決勝</v>
      </c>
      <c r="O260" t="str">
        <f t="shared" si="9"/>
        <v xml:space="preserve"> 女子  200m 自由形 タイム決勝</v>
      </c>
    </row>
    <row r="261" spans="1:15" x14ac:dyDescent="0.15">
      <c r="A261">
        <f>IFERROR(記録[[#This Row],[競技番号]],"")</f>
        <v>5</v>
      </c>
      <c r="B261">
        <f>IFERROR(記録[[#This Row],[選手番号]],"")</f>
        <v>40</v>
      </c>
      <c r="C261" t="str">
        <f>IFERROR(VLOOKUP(B261,選手番号!F:J,4,0),"")</f>
        <v>三野　朱音</v>
      </c>
      <c r="D261" t="str">
        <f>IFERROR(VLOOKUP(B261,選手番号!F:K,6,0),"")</f>
        <v>南海ＤＣ</v>
      </c>
      <c r="E261" t="str">
        <f>IFERROR(VLOOKUP(B261,チーム番号!E:F,2,0),"")</f>
        <v/>
      </c>
      <c r="F261">
        <f>IFERROR(VLOOKUP(A261,プログラム!B:C,2,0),"")</f>
        <v>5</v>
      </c>
      <c r="G261" t="str">
        <f t="shared" si="8"/>
        <v>400005</v>
      </c>
      <c r="H261">
        <f>IFERROR(記録[[#This Row],[組]],"")</f>
        <v>5</v>
      </c>
      <c r="I261">
        <f>IFERROR(記録[[#This Row],[水路]],"")</f>
        <v>1</v>
      </c>
      <c r="J261" t="str">
        <f>IFERROR(VLOOKUP(F261,プログラムデータ!A:P,14,0),"")</f>
        <v/>
      </c>
      <c r="K261" t="str">
        <f>IFERROR(VLOOKUP(F261,プログラムデータ!A:O,15,0),"")</f>
        <v>女子</v>
      </c>
      <c r="L261" t="str">
        <f>IFERROR(VLOOKUP(F261,プログラムデータ!A:M,13,0),"")</f>
        <v xml:space="preserve"> 200m</v>
      </c>
      <c r="M261" t="str">
        <f>IFERROR(VLOOKUP(F261,プログラムデータ!A:J,10,0),"")</f>
        <v>自由形</v>
      </c>
      <c r="N261" t="str">
        <f>IFERROR(VLOOKUP(F261,プログラムデータ!A:P,16,0),"")</f>
        <v>タイム決勝</v>
      </c>
      <c r="O261" t="str">
        <f t="shared" si="9"/>
        <v xml:space="preserve"> 女子  200m 自由形 タイム決勝</v>
      </c>
    </row>
    <row r="262" spans="1:15" x14ac:dyDescent="0.15">
      <c r="A262">
        <f>IFERROR(記録[[#This Row],[競技番号]],"")</f>
        <v>5</v>
      </c>
      <c r="B262">
        <f>IFERROR(記録[[#This Row],[選手番号]],"")</f>
        <v>43</v>
      </c>
      <c r="C262" t="str">
        <f>IFERROR(VLOOKUP(B262,選手番号!F:J,4,0),"")</f>
        <v>和田菜々実</v>
      </c>
      <c r="D262" t="str">
        <f>IFERROR(VLOOKUP(B262,選手番号!F:K,6,0),"")</f>
        <v>南海ＤＣ</v>
      </c>
      <c r="E262" t="str">
        <f>IFERROR(VLOOKUP(B262,チーム番号!E:F,2,0),"")</f>
        <v/>
      </c>
      <c r="F262">
        <f>IFERROR(VLOOKUP(A262,プログラム!B:C,2,0),"")</f>
        <v>5</v>
      </c>
      <c r="G262" t="str">
        <f t="shared" si="8"/>
        <v>430005</v>
      </c>
      <c r="H262">
        <f>IFERROR(記録[[#This Row],[組]],"")</f>
        <v>5</v>
      </c>
      <c r="I262">
        <f>IFERROR(記録[[#This Row],[水路]],"")</f>
        <v>2</v>
      </c>
      <c r="J262" t="str">
        <f>IFERROR(VLOOKUP(F262,プログラムデータ!A:P,14,0),"")</f>
        <v/>
      </c>
      <c r="K262" t="str">
        <f>IFERROR(VLOOKUP(F262,プログラムデータ!A:O,15,0),"")</f>
        <v>女子</v>
      </c>
      <c r="L262" t="str">
        <f>IFERROR(VLOOKUP(F262,プログラムデータ!A:M,13,0),"")</f>
        <v xml:space="preserve"> 200m</v>
      </c>
      <c r="M262" t="str">
        <f>IFERROR(VLOOKUP(F262,プログラムデータ!A:J,10,0),"")</f>
        <v>自由形</v>
      </c>
      <c r="N262" t="str">
        <f>IFERROR(VLOOKUP(F262,プログラムデータ!A:P,16,0),"")</f>
        <v>タイム決勝</v>
      </c>
      <c r="O262" t="str">
        <f t="shared" si="9"/>
        <v xml:space="preserve"> 女子  200m 自由形 タイム決勝</v>
      </c>
    </row>
    <row r="263" spans="1:15" x14ac:dyDescent="0.15">
      <c r="A263">
        <f>IFERROR(記録[[#This Row],[競技番号]],"")</f>
        <v>5</v>
      </c>
      <c r="B263">
        <f>IFERROR(記録[[#This Row],[選手番号]],"")</f>
        <v>248</v>
      </c>
      <c r="C263" t="str">
        <f>IFERROR(VLOOKUP(B263,選手番号!F:J,4,0),"")</f>
        <v>前田　唯菜</v>
      </c>
      <c r="D263" t="str">
        <f>IFERROR(VLOOKUP(B263,選手番号!F:K,6,0),"")</f>
        <v>フィッタ吉田</v>
      </c>
      <c r="E263" t="str">
        <f>IFERROR(VLOOKUP(B263,チーム番号!E:F,2,0),"")</f>
        <v/>
      </c>
      <c r="F263">
        <f>IFERROR(VLOOKUP(A263,プログラム!B:C,2,0),"")</f>
        <v>5</v>
      </c>
      <c r="G263" t="str">
        <f t="shared" si="8"/>
        <v>2480005</v>
      </c>
      <c r="H263">
        <f>IFERROR(記録[[#This Row],[組]],"")</f>
        <v>5</v>
      </c>
      <c r="I263">
        <f>IFERROR(記録[[#This Row],[水路]],"")</f>
        <v>3</v>
      </c>
      <c r="J263" t="str">
        <f>IFERROR(VLOOKUP(F263,プログラムデータ!A:P,14,0),"")</f>
        <v/>
      </c>
      <c r="K263" t="str">
        <f>IFERROR(VLOOKUP(F263,プログラムデータ!A:O,15,0),"")</f>
        <v>女子</v>
      </c>
      <c r="L263" t="str">
        <f>IFERROR(VLOOKUP(F263,プログラムデータ!A:M,13,0),"")</f>
        <v xml:space="preserve"> 200m</v>
      </c>
      <c r="M263" t="str">
        <f>IFERROR(VLOOKUP(F263,プログラムデータ!A:J,10,0),"")</f>
        <v>自由形</v>
      </c>
      <c r="N263" t="str">
        <f>IFERROR(VLOOKUP(F263,プログラムデータ!A:P,16,0),"")</f>
        <v>タイム決勝</v>
      </c>
      <c r="O263" t="str">
        <f t="shared" si="9"/>
        <v xml:space="preserve"> 女子  200m 自由形 タイム決勝</v>
      </c>
    </row>
    <row r="264" spans="1:15" x14ac:dyDescent="0.15">
      <c r="A264">
        <f>IFERROR(記録[[#This Row],[競技番号]],"")</f>
        <v>5</v>
      </c>
      <c r="B264">
        <f>IFERROR(記録[[#This Row],[選手番号]],"")</f>
        <v>107</v>
      </c>
      <c r="C264" t="str">
        <f>IFERROR(VLOOKUP(B264,選手番号!F:J,4,0),"")</f>
        <v>藤田　真央</v>
      </c>
      <c r="D264" t="str">
        <f>IFERROR(VLOOKUP(B264,選手番号!F:K,6,0),"")</f>
        <v>ファイブテン</v>
      </c>
      <c r="E264" t="str">
        <f>IFERROR(VLOOKUP(B264,チーム番号!E:F,2,0),"")</f>
        <v/>
      </c>
      <c r="F264">
        <f>IFERROR(VLOOKUP(A264,プログラム!B:C,2,0),"")</f>
        <v>5</v>
      </c>
      <c r="G264" t="str">
        <f t="shared" si="8"/>
        <v>1070005</v>
      </c>
      <c r="H264">
        <f>IFERROR(記録[[#This Row],[組]],"")</f>
        <v>5</v>
      </c>
      <c r="I264">
        <f>IFERROR(記録[[#This Row],[水路]],"")</f>
        <v>4</v>
      </c>
      <c r="J264" t="str">
        <f>IFERROR(VLOOKUP(F264,プログラムデータ!A:P,14,0),"")</f>
        <v/>
      </c>
      <c r="K264" t="str">
        <f>IFERROR(VLOOKUP(F264,プログラムデータ!A:O,15,0),"")</f>
        <v>女子</v>
      </c>
      <c r="L264" t="str">
        <f>IFERROR(VLOOKUP(F264,プログラムデータ!A:M,13,0),"")</f>
        <v xml:space="preserve"> 200m</v>
      </c>
      <c r="M264" t="str">
        <f>IFERROR(VLOOKUP(F264,プログラムデータ!A:J,10,0),"")</f>
        <v>自由形</v>
      </c>
      <c r="N264" t="str">
        <f>IFERROR(VLOOKUP(F264,プログラムデータ!A:P,16,0),"")</f>
        <v>タイム決勝</v>
      </c>
      <c r="O264" t="str">
        <f t="shared" si="9"/>
        <v xml:space="preserve"> 女子  200m 自由形 タイム決勝</v>
      </c>
    </row>
    <row r="265" spans="1:15" x14ac:dyDescent="0.15">
      <c r="A265">
        <f>IFERROR(記録[[#This Row],[競技番号]],"")</f>
        <v>5</v>
      </c>
      <c r="B265">
        <f>IFERROR(記録[[#This Row],[選手番号]],"")</f>
        <v>81</v>
      </c>
      <c r="C265" t="str">
        <f>IFERROR(VLOOKUP(B265,選手番号!F:J,4,0),"")</f>
        <v>山本　彩実</v>
      </c>
      <c r="D265" t="str">
        <f>IFERROR(VLOOKUP(B265,選手番号!F:K,6,0),"")</f>
        <v>ＭＧ瀬戸内</v>
      </c>
      <c r="E265" t="str">
        <f>IFERROR(VLOOKUP(B265,チーム番号!E:F,2,0),"")</f>
        <v/>
      </c>
      <c r="F265">
        <f>IFERROR(VLOOKUP(A265,プログラム!B:C,2,0),"")</f>
        <v>5</v>
      </c>
      <c r="G265" t="str">
        <f t="shared" si="8"/>
        <v>810005</v>
      </c>
      <c r="H265">
        <f>IFERROR(記録[[#This Row],[組]],"")</f>
        <v>5</v>
      </c>
      <c r="I265">
        <f>IFERROR(記録[[#This Row],[水路]],"")</f>
        <v>5</v>
      </c>
      <c r="J265" t="str">
        <f>IFERROR(VLOOKUP(F265,プログラムデータ!A:P,14,0),"")</f>
        <v/>
      </c>
      <c r="K265" t="str">
        <f>IFERROR(VLOOKUP(F265,プログラムデータ!A:O,15,0),"")</f>
        <v>女子</v>
      </c>
      <c r="L265" t="str">
        <f>IFERROR(VLOOKUP(F265,プログラムデータ!A:M,13,0),"")</f>
        <v xml:space="preserve"> 200m</v>
      </c>
      <c r="M265" t="str">
        <f>IFERROR(VLOOKUP(F265,プログラムデータ!A:J,10,0),"")</f>
        <v>自由形</v>
      </c>
      <c r="N265" t="str">
        <f>IFERROR(VLOOKUP(F265,プログラムデータ!A:P,16,0),"")</f>
        <v>タイム決勝</v>
      </c>
      <c r="O265" t="str">
        <f t="shared" si="9"/>
        <v xml:space="preserve"> 女子  200m 自由形 タイム決勝</v>
      </c>
    </row>
    <row r="266" spans="1:15" x14ac:dyDescent="0.15">
      <c r="A266">
        <f>IFERROR(記録[[#This Row],[競技番号]],"")</f>
        <v>5</v>
      </c>
      <c r="B266">
        <f>IFERROR(記録[[#This Row],[選手番号]],"")</f>
        <v>126</v>
      </c>
      <c r="C266" t="str">
        <f>IFERROR(VLOOKUP(B266,選手番号!F:J,4,0),"")</f>
        <v>岡本　望愛</v>
      </c>
      <c r="D266" t="str">
        <f>IFERROR(VLOOKUP(B266,選手番号!F:K,6,0),"")</f>
        <v>八幡浜ＳＣ</v>
      </c>
      <c r="E266" t="str">
        <f>IFERROR(VLOOKUP(B266,チーム番号!E:F,2,0),"")</f>
        <v/>
      </c>
      <c r="F266">
        <f>IFERROR(VLOOKUP(A266,プログラム!B:C,2,0),"")</f>
        <v>5</v>
      </c>
      <c r="G266" t="str">
        <f t="shared" si="8"/>
        <v>1260005</v>
      </c>
      <c r="H266">
        <f>IFERROR(記録[[#This Row],[組]],"")</f>
        <v>5</v>
      </c>
      <c r="I266">
        <f>IFERROR(記録[[#This Row],[水路]],"")</f>
        <v>6</v>
      </c>
      <c r="J266" t="str">
        <f>IFERROR(VLOOKUP(F266,プログラムデータ!A:P,14,0),"")</f>
        <v/>
      </c>
      <c r="K266" t="str">
        <f>IFERROR(VLOOKUP(F266,プログラムデータ!A:O,15,0),"")</f>
        <v>女子</v>
      </c>
      <c r="L266" t="str">
        <f>IFERROR(VLOOKUP(F266,プログラムデータ!A:M,13,0),"")</f>
        <v xml:space="preserve"> 200m</v>
      </c>
      <c r="M266" t="str">
        <f>IFERROR(VLOOKUP(F266,プログラムデータ!A:J,10,0),"")</f>
        <v>自由形</v>
      </c>
      <c r="N266" t="str">
        <f>IFERROR(VLOOKUP(F266,プログラムデータ!A:P,16,0),"")</f>
        <v>タイム決勝</v>
      </c>
      <c r="O266" t="str">
        <f t="shared" si="9"/>
        <v xml:space="preserve"> 女子  200m 自由形 タイム決勝</v>
      </c>
    </row>
    <row r="267" spans="1:15" x14ac:dyDescent="0.15">
      <c r="A267">
        <f>IFERROR(記録[[#This Row],[競技番号]],"")</f>
        <v>5</v>
      </c>
      <c r="B267">
        <f>IFERROR(記録[[#This Row],[選手番号]],"")</f>
        <v>206</v>
      </c>
      <c r="C267" t="str">
        <f>IFERROR(VLOOKUP(B267,選手番号!F:J,4,0),"")</f>
        <v>越智　佳澄</v>
      </c>
      <c r="D267" t="str">
        <f>IFERROR(VLOOKUP(B267,選手番号!F:K,6,0),"")</f>
        <v>フィッタ重信</v>
      </c>
      <c r="E267" t="str">
        <f>IFERROR(VLOOKUP(B267,チーム番号!E:F,2,0),"")</f>
        <v/>
      </c>
      <c r="F267">
        <f>IFERROR(VLOOKUP(A267,プログラム!B:C,2,0),"")</f>
        <v>5</v>
      </c>
      <c r="G267" t="str">
        <f t="shared" si="8"/>
        <v>2060005</v>
      </c>
      <c r="H267">
        <f>IFERROR(記録[[#This Row],[組]],"")</f>
        <v>5</v>
      </c>
      <c r="I267">
        <f>IFERROR(記録[[#This Row],[水路]],"")</f>
        <v>7</v>
      </c>
      <c r="J267" t="str">
        <f>IFERROR(VLOOKUP(F267,プログラムデータ!A:P,14,0),"")</f>
        <v/>
      </c>
      <c r="K267" t="str">
        <f>IFERROR(VLOOKUP(F267,プログラムデータ!A:O,15,0),"")</f>
        <v>女子</v>
      </c>
      <c r="L267" t="str">
        <f>IFERROR(VLOOKUP(F267,プログラムデータ!A:M,13,0),"")</f>
        <v xml:space="preserve"> 200m</v>
      </c>
      <c r="M267" t="str">
        <f>IFERROR(VLOOKUP(F267,プログラムデータ!A:J,10,0),"")</f>
        <v>自由形</v>
      </c>
      <c r="N267" t="str">
        <f>IFERROR(VLOOKUP(F267,プログラムデータ!A:P,16,0),"")</f>
        <v>タイム決勝</v>
      </c>
      <c r="O267" t="str">
        <f t="shared" si="9"/>
        <v xml:space="preserve"> 女子  200m 自由形 タイム決勝</v>
      </c>
    </row>
    <row r="268" spans="1:15" x14ac:dyDescent="0.15">
      <c r="A268">
        <f>IFERROR(記録[[#This Row],[競技番号]],"")</f>
        <v>6</v>
      </c>
      <c r="B268">
        <f>IFERROR(記録[[#This Row],[選手番号]],"")</f>
        <v>0</v>
      </c>
      <c r="C268" t="str">
        <f>IFERROR(VLOOKUP(B268,選手番号!F:J,4,0),"")</f>
        <v/>
      </c>
      <c r="D268" t="str">
        <f>IFERROR(VLOOKUP(B268,選手番号!F:K,6,0),"")</f>
        <v/>
      </c>
      <c r="E268" t="str">
        <f>IFERROR(VLOOKUP(B268,チーム番号!E:F,2,0),"")</f>
        <v/>
      </c>
      <c r="F268">
        <f>IFERROR(VLOOKUP(A268,プログラム!B:C,2,0),"")</f>
        <v>6</v>
      </c>
      <c r="G268" t="str">
        <f t="shared" si="8"/>
        <v>00006</v>
      </c>
      <c r="H268">
        <f>IFERROR(記録[[#This Row],[組]],"")</f>
        <v>1</v>
      </c>
      <c r="I268">
        <f>IFERROR(記録[[#This Row],[水路]],"")</f>
        <v>1</v>
      </c>
      <c r="J268" t="str">
        <f>IFERROR(VLOOKUP(F268,プログラムデータ!A:P,14,0),"")</f>
        <v/>
      </c>
      <c r="K268" t="str">
        <f>IFERROR(VLOOKUP(F268,プログラムデータ!A:O,15,0),"")</f>
        <v>男子</v>
      </c>
      <c r="L268" t="str">
        <f>IFERROR(VLOOKUP(F268,プログラムデータ!A:M,13,0),"")</f>
        <v xml:space="preserve"> 200m</v>
      </c>
      <c r="M268" t="str">
        <f>IFERROR(VLOOKUP(F268,プログラムデータ!A:J,10,0),"")</f>
        <v>自由形</v>
      </c>
      <c r="N268" t="str">
        <f>IFERROR(VLOOKUP(F268,プログラムデータ!A:P,16,0),"")</f>
        <v>タイム決勝</v>
      </c>
      <c r="O268" t="str">
        <f t="shared" si="9"/>
        <v xml:space="preserve"> 男子  200m 自由形 タイム決勝</v>
      </c>
    </row>
    <row r="269" spans="1:15" x14ac:dyDescent="0.15">
      <c r="A269">
        <f>IFERROR(記録[[#This Row],[競技番号]],"")</f>
        <v>6</v>
      </c>
      <c r="B269">
        <f>IFERROR(記録[[#This Row],[選手番号]],"")</f>
        <v>0</v>
      </c>
      <c r="C269" t="str">
        <f>IFERROR(VLOOKUP(B269,選手番号!F:J,4,0),"")</f>
        <v/>
      </c>
      <c r="D269" t="str">
        <f>IFERROR(VLOOKUP(B269,選手番号!F:K,6,0),"")</f>
        <v/>
      </c>
      <c r="E269" t="str">
        <f>IFERROR(VLOOKUP(B269,チーム番号!E:F,2,0),"")</f>
        <v/>
      </c>
      <c r="F269">
        <f>IFERROR(VLOOKUP(A269,プログラム!B:C,2,0),"")</f>
        <v>6</v>
      </c>
      <c r="G269" t="str">
        <f t="shared" si="8"/>
        <v>00006</v>
      </c>
      <c r="H269">
        <f>IFERROR(記録[[#This Row],[組]],"")</f>
        <v>1</v>
      </c>
      <c r="I269">
        <f>IFERROR(記録[[#This Row],[水路]],"")</f>
        <v>2</v>
      </c>
      <c r="J269" t="str">
        <f>IFERROR(VLOOKUP(F269,プログラムデータ!A:P,14,0),"")</f>
        <v/>
      </c>
      <c r="K269" t="str">
        <f>IFERROR(VLOOKUP(F269,プログラムデータ!A:O,15,0),"")</f>
        <v>男子</v>
      </c>
      <c r="L269" t="str">
        <f>IFERROR(VLOOKUP(F269,プログラムデータ!A:M,13,0),"")</f>
        <v xml:space="preserve"> 200m</v>
      </c>
      <c r="M269" t="str">
        <f>IFERROR(VLOOKUP(F269,プログラムデータ!A:J,10,0),"")</f>
        <v>自由形</v>
      </c>
      <c r="N269" t="str">
        <f>IFERROR(VLOOKUP(F269,プログラムデータ!A:P,16,0),"")</f>
        <v>タイム決勝</v>
      </c>
      <c r="O269" t="str">
        <f t="shared" si="9"/>
        <v xml:space="preserve"> 男子  200m 自由形 タイム決勝</v>
      </c>
    </row>
    <row r="270" spans="1:15" x14ac:dyDescent="0.15">
      <c r="A270">
        <f>IFERROR(記録[[#This Row],[競技番号]],"")</f>
        <v>6</v>
      </c>
      <c r="B270">
        <f>IFERROR(記録[[#This Row],[選手番号]],"")</f>
        <v>274</v>
      </c>
      <c r="C270" t="str">
        <f>IFERROR(VLOOKUP(B270,選手番号!F:J,4,0),"")</f>
        <v>井下　耀翔</v>
      </c>
      <c r="D270" t="str">
        <f>IFERROR(VLOOKUP(B270,選手番号!F:K,6,0),"")</f>
        <v>ﾌｧｲﾌﾞﾃﾝ東予</v>
      </c>
      <c r="E270" t="str">
        <f>IFERROR(VLOOKUP(B270,チーム番号!E:F,2,0),"")</f>
        <v/>
      </c>
      <c r="F270">
        <f>IFERROR(VLOOKUP(A270,プログラム!B:C,2,0),"")</f>
        <v>6</v>
      </c>
      <c r="G270" t="str">
        <f t="shared" si="8"/>
        <v>2740006</v>
      </c>
      <c r="H270">
        <f>IFERROR(記録[[#This Row],[組]],"")</f>
        <v>1</v>
      </c>
      <c r="I270">
        <f>IFERROR(記録[[#This Row],[水路]],"")</f>
        <v>3</v>
      </c>
      <c r="J270" t="str">
        <f>IFERROR(VLOOKUP(F270,プログラムデータ!A:P,14,0),"")</f>
        <v/>
      </c>
      <c r="K270" t="str">
        <f>IFERROR(VLOOKUP(F270,プログラムデータ!A:O,15,0),"")</f>
        <v>男子</v>
      </c>
      <c r="L270" t="str">
        <f>IFERROR(VLOOKUP(F270,プログラムデータ!A:M,13,0),"")</f>
        <v xml:space="preserve"> 200m</v>
      </c>
      <c r="M270" t="str">
        <f>IFERROR(VLOOKUP(F270,プログラムデータ!A:J,10,0),"")</f>
        <v>自由形</v>
      </c>
      <c r="N270" t="str">
        <f>IFERROR(VLOOKUP(F270,プログラムデータ!A:P,16,0),"")</f>
        <v>タイム決勝</v>
      </c>
      <c r="O270" t="str">
        <f t="shared" si="9"/>
        <v xml:space="preserve"> 男子  200m 自由形 タイム決勝</v>
      </c>
    </row>
    <row r="271" spans="1:15" x14ac:dyDescent="0.15">
      <c r="A271">
        <f>IFERROR(記録[[#This Row],[競技番号]],"")</f>
        <v>6</v>
      </c>
      <c r="B271">
        <f>IFERROR(記録[[#This Row],[選手番号]],"")</f>
        <v>102</v>
      </c>
      <c r="C271" t="str">
        <f>IFERROR(VLOOKUP(B271,選手番号!F:J,4,0),"")</f>
        <v>金田　莉東</v>
      </c>
      <c r="D271" t="str">
        <f>IFERROR(VLOOKUP(B271,選手番号!F:K,6,0),"")</f>
        <v>ファイブテン</v>
      </c>
      <c r="E271" t="str">
        <f>IFERROR(VLOOKUP(B271,チーム番号!E:F,2,0),"")</f>
        <v/>
      </c>
      <c r="F271">
        <f>IFERROR(VLOOKUP(A271,プログラム!B:C,2,0),"")</f>
        <v>6</v>
      </c>
      <c r="G271" t="str">
        <f t="shared" si="8"/>
        <v>1020006</v>
      </c>
      <c r="H271">
        <f>IFERROR(記録[[#This Row],[組]],"")</f>
        <v>1</v>
      </c>
      <c r="I271">
        <f>IFERROR(記録[[#This Row],[水路]],"")</f>
        <v>4</v>
      </c>
      <c r="J271" t="str">
        <f>IFERROR(VLOOKUP(F271,プログラムデータ!A:P,14,0),"")</f>
        <v/>
      </c>
      <c r="K271" t="str">
        <f>IFERROR(VLOOKUP(F271,プログラムデータ!A:O,15,0),"")</f>
        <v>男子</v>
      </c>
      <c r="L271" t="str">
        <f>IFERROR(VLOOKUP(F271,プログラムデータ!A:M,13,0),"")</f>
        <v xml:space="preserve"> 200m</v>
      </c>
      <c r="M271" t="str">
        <f>IFERROR(VLOOKUP(F271,プログラムデータ!A:J,10,0),"")</f>
        <v>自由形</v>
      </c>
      <c r="N271" t="str">
        <f>IFERROR(VLOOKUP(F271,プログラムデータ!A:P,16,0),"")</f>
        <v>タイム決勝</v>
      </c>
      <c r="O271" t="str">
        <f t="shared" si="9"/>
        <v xml:space="preserve"> 男子  200m 自由形 タイム決勝</v>
      </c>
    </row>
    <row r="272" spans="1:15" x14ac:dyDescent="0.15">
      <c r="A272">
        <f>IFERROR(記録[[#This Row],[競技番号]],"")</f>
        <v>6</v>
      </c>
      <c r="B272">
        <f>IFERROR(記録[[#This Row],[選手番号]],"")</f>
        <v>289</v>
      </c>
      <c r="C272" t="str">
        <f>IFERROR(VLOOKUP(B272,選手番号!F:J,4,0),"")</f>
        <v>鶴田　勇心</v>
      </c>
      <c r="D272" t="str">
        <f>IFERROR(VLOOKUP(B272,選手番号!F:K,6,0),"")</f>
        <v>ﾌｨｯﾀｴﾐﾌﾙ松前</v>
      </c>
      <c r="E272" t="str">
        <f>IFERROR(VLOOKUP(B272,チーム番号!E:F,2,0),"")</f>
        <v/>
      </c>
      <c r="F272">
        <f>IFERROR(VLOOKUP(A272,プログラム!B:C,2,0),"")</f>
        <v>6</v>
      </c>
      <c r="G272" t="str">
        <f t="shared" si="8"/>
        <v>2890006</v>
      </c>
      <c r="H272">
        <f>IFERROR(記録[[#This Row],[組]],"")</f>
        <v>1</v>
      </c>
      <c r="I272">
        <f>IFERROR(記録[[#This Row],[水路]],"")</f>
        <v>5</v>
      </c>
      <c r="J272" t="str">
        <f>IFERROR(VLOOKUP(F272,プログラムデータ!A:P,14,0),"")</f>
        <v/>
      </c>
      <c r="K272" t="str">
        <f>IFERROR(VLOOKUP(F272,プログラムデータ!A:O,15,0),"")</f>
        <v>男子</v>
      </c>
      <c r="L272" t="str">
        <f>IFERROR(VLOOKUP(F272,プログラムデータ!A:M,13,0),"")</f>
        <v xml:space="preserve"> 200m</v>
      </c>
      <c r="M272" t="str">
        <f>IFERROR(VLOOKUP(F272,プログラムデータ!A:J,10,0),"")</f>
        <v>自由形</v>
      </c>
      <c r="N272" t="str">
        <f>IFERROR(VLOOKUP(F272,プログラムデータ!A:P,16,0),"")</f>
        <v>タイム決勝</v>
      </c>
      <c r="O272" t="str">
        <f t="shared" si="9"/>
        <v xml:space="preserve"> 男子  200m 自由形 タイム決勝</v>
      </c>
    </row>
    <row r="273" spans="1:15" x14ac:dyDescent="0.15">
      <c r="A273">
        <f>IFERROR(記録[[#This Row],[競技番号]],"")</f>
        <v>6</v>
      </c>
      <c r="B273">
        <f>IFERROR(記録[[#This Row],[選手番号]],"")</f>
        <v>0</v>
      </c>
      <c r="C273" t="str">
        <f>IFERROR(VLOOKUP(B273,選手番号!F:J,4,0),"")</f>
        <v/>
      </c>
      <c r="D273" t="str">
        <f>IFERROR(VLOOKUP(B273,選手番号!F:K,6,0),"")</f>
        <v/>
      </c>
      <c r="E273" t="str">
        <f>IFERROR(VLOOKUP(B273,チーム番号!E:F,2,0),"")</f>
        <v/>
      </c>
      <c r="F273">
        <f>IFERROR(VLOOKUP(A273,プログラム!B:C,2,0),"")</f>
        <v>6</v>
      </c>
      <c r="G273" t="str">
        <f t="shared" si="8"/>
        <v>00006</v>
      </c>
      <c r="H273">
        <f>IFERROR(記録[[#This Row],[組]],"")</f>
        <v>1</v>
      </c>
      <c r="I273">
        <f>IFERROR(記録[[#This Row],[水路]],"")</f>
        <v>6</v>
      </c>
      <c r="J273" t="str">
        <f>IFERROR(VLOOKUP(F273,プログラムデータ!A:P,14,0),"")</f>
        <v/>
      </c>
      <c r="K273" t="str">
        <f>IFERROR(VLOOKUP(F273,プログラムデータ!A:O,15,0),"")</f>
        <v>男子</v>
      </c>
      <c r="L273" t="str">
        <f>IFERROR(VLOOKUP(F273,プログラムデータ!A:M,13,0),"")</f>
        <v xml:space="preserve"> 200m</v>
      </c>
      <c r="M273" t="str">
        <f>IFERROR(VLOOKUP(F273,プログラムデータ!A:J,10,0),"")</f>
        <v>自由形</v>
      </c>
      <c r="N273" t="str">
        <f>IFERROR(VLOOKUP(F273,プログラムデータ!A:P,16,0),"")</f>
        <v>タイム決勝</v>
      </c>
      <c r="O273" t="str">
        <f t="shared" si="9"/>
        <v xml:space="preserve"> 男子  200m 自由形 タイム決勝</v>
      </c>
    </row>
    <row r="274" spans="1:15" x14ac:dyDescent="0.15">
      <c r="A274">
        <f>IFERROR(記録[[#This Row],[競技番号]],"")</f>
        <v>6</v>
      </c>
      <c r="B274">
        <f>IFERROR(記録[[#This Row],[選手番号]],"")</f>
        <v>0</v>
      </c>
      <c r="C274" t="str">
        <f>IFERROR(VLOOKUP(B274,選手番号!F:J,4,0),"")</f>
        <v/>
      </c>
      <c r="D274" t="str">
        <f>IFERROR(VLOOKUP(B274,選手番号!F:K,6,0),"")</f>
        <v/>
      </c>
      <c r="E274" t="str">
        <f>IFERROR(VLOOKUP(B274,チーム番号!E:F,2,0),"")</f>
        <v/>
      </c>
      <c r="F274">
        <f>IFERROR(VLOOKUP(A274,プログラム!B:C,2,0),"")</f>
        <v>6</v>
      </c>
      <c r="G274" t="str">
        <f t="shared" si="8"/>
        <v>00006</v>
      </c>
      <c r="H274">
        <f>IFERROR(記録[[#This Row],[組]],"")</f>
        <v>1</v>
      </c>
      <c r="I274">
        <f>IFERROR(記録[[#This Row],[水路]],"")</f>
        <v>7</v>
      </c>
      <c r="J274" t="str">
        <f>IFERROR(VLOOKUP(F274,プログラムデータ!A:P,14,0),"")</f>
        <v/>
      </c>
      <c r="K274" t="str">
        <f>IFERROR(VLOOKUP(F274,プログラムデータ!A:O,15,0),"")</f>
        <v>男子</v>
      </c>
      <c r="L274" t="str">
        <f>IFERROR(VLOOKUP(F274,プログラムデータ!A:M,13,0),"")</f>
        <v xml:space="preserve"> 200m</v>
      </c>
      <c r="M274" t="str">
        <f>IFERROR(VLOOKUP(F274,プログラムデータ!A:J,10,0),"")</f>
        <v>自由形</v>
      </c>
      <c r="N274" t="str">
        <f>IFERROR(VLOOKUP(F274,プログラムデータ!A:P,16,0),"")</f>
        <v>タイム決勝</v>
      </c>
      <c r="O274" t="str">
        <f t="shared" si="9"/>
        <v xml:space="preserve"> 男子  200m 自由形 タイム決勝</v>
      </c>
    </row>
    <row r="275" spans="1:15" x14ac:dyDescent="0.15">
      <c r="A275">
        <f>IFERROR(記録[[#This Row],[競技番号]],"")</f>
        <v>6</v>
      </c>
      <c r="B275">
        <f>IFERROR(記録[[#This Row],[選手番号]],"")</f>
        <v>0</v>
      </c>
      <c r="C275" t="str">
        <f>IFERROR(VLOOKUP(B275,選手番号!F:J,4,0),"")</f>
        <v/>
      </c>
      <c r="D275" t="str">
        <f>IFERROR(VLOOKUP(B275,選手番号!F:K,6,0),"")</f>
        <v/>
      </c>
      <c r="E275" t="str">
        <f>IFERROR(VLOOKUP(B275,チーム番号!E:F,2,0),"")</f>
        <v/>
      </c>
      <c r="F275">
        <f>IFERROR(VLOOKUP(A275,プログラム!B:C,2,0),"")</f>
        <v>6</v>
      </c>
      <c r="G275" t="str">
        <f t="shared" si="8"/>
        <v>00006</v>
      </c>
      <c r="H275">
        <f>IFERROR(記録[[#This Row],[組]],"")</f>
        <v>2</v>
      </c>
      <c r="I275">
        <f>IFERROR(記録[[#This Row],[水路]],"")</f>
        <v>1</v>
      </c>
      <c r="J275" t="str">
        <f>IFERROR(VLOOKUP(F275,プログラムデータ!A:P,14,0),"")</f>
        <v/>
      </c>
      <c r="K275" t="str">
        <f>IFERROR(VLOOKUP(F275,プログラムデータ!A:O,15,0),"")</f>
        <v>男子</v>
      </c>
      <c r="L275" t="str">
        <f>IFERROR(VLOOKUP(F275,プログラムデータ!A:M,13,0),"")</f>
        <v xml:space="preserve"> 200m</v>
      </c>
      <c r="M275" t="str">
        <f>IFERROR(VLOOKUP(F275,プログラムデータ!A:J,10,0),"")</f>
        <v>自由形</v>
      </c>
      <c r="N275" t="str">
        <f>IFERROR(VLOOKUP(F275,プログラムデータ!A:P,16,0),"")</f>
        <v>タイム決勝</v>
      </c>
      <c r="O275" t="str">
        <f t="shared" si="9"/>
        <v xml:space="preserve"> 男子  200m 自由形 タイム決勝</v>
      </c>
    </row>
    <row r="276" spans="1:15" x14ac:dyDescent="0.15">
      <c r="A276">
        <f>IFERROR(記録[[#This Row],[競技番号]],"")</f>
        <v>6</v>
      </c>
      <c r="B276">
        <f>IFERROR(記録[[#This Row],[選手番号]],"")</f>
        <v>201</v>
      </c>
      <c r="C276" t="str">
        <f>IFERROR(VLOOKUP(B276,選手番号!F:J,4,0),"")</f>
        <v>長野　篤生</v>
      </c>
      <c r="D276" t="str">
        <f>IFERROR(VLOOKUP(B276,選手番号!F:K,6,0),"")</f>
        <v>フィッタ重信</v>
      </c>
      <c r="E276" t="str">
        <f>IFERROR(VLOOKUP(B276,チーム番号!E:F,2,0),"")</f>
        <v/>
      </c>
      <c r="F276">
        <f>IFERROR(VLOOKUP(A276,プログラム!B:C,2,0),"")</f>
        <v>6</v>
      </c>
      <c r="G276" t="str">
        <f t="shared" si="8"/>
        <v>2010006</v>
      </c>
      <c r="H276">
        <f>IFERROR(記録[[#This Row],[組]],"")</f>
        <v>2</v>
      </c>
      <c r="I276">
        <f>IFERROR(記録[[#This Row],[水路]],"")</f>
        <v>2</v>
      </c>
      <c r="J276" t="str">
        <f>IFERROR(VLOOKUP(F276,プログラムデータ!A:P,14,0),"")</f>
        <v/>
      </c>
      <c r="K276" t="str">
        <f>IFERROR(VLOOKUP(F276,プログラムデータ!A:O,15,0),"")</f>
        <v>男子</v>
      </c>
      <c r="L276" t="str">
        <f>IFERROR(VLOOKUP(F276,プログラムデータ!A:M,13,0),"")</f>
        <v xml:space="preserve"> 200m</v>
      </c>
      <c r="M276" t="str">
        <f>IFERROR(VLOOKUP(F276,プログラムデータ!A:J,10,0),"")</f>
        <v>自由形</v>
      </c>
      <c r="N276" t="str">
        <f>IFERROR(VLOOKUP(F276,プログラムデータ!A:P,16,0),"")</f>
        <v>タイム決勝</v>
      </c>
      <c r="O276" t="str">
        <f t="shared" si="9"/>
        <v xml:space="preserve"> 男子  200m 自由形 タイム決勝</v>
      </c>
    </row>
    <row r="277" spans="1:15" x14ac:dyDescent="0.15">
      <c r="A277">
        <f>IFERROR(記録[[#This Row],[競技番号]],"")</f>
        <v>6</v>
      </c>
      <c r="B277">
        <f>IFERROR(記録[[#This Row],[選手番号]],"")</f>
        <v>230</v>
      </c>
      <c r="C277" t="str">
        <f>IFERROR(VLOOKUP(B277,選手番号!F:J,4,0),"")</f>
        <v>髙藤　颯心</v>
      </c>
      <c r="D277" t="str">
        <f>IFERROR(VLOOKUP(B277,選手番号!F:K,6,0),"")</f>
        <v>リー保内</v>
      </c>
      <c r="E277" t="str">
        <f>IFERROR(VLOOKUP(B277,チーム番号!E:F,2,0),"")</f>
        <v/>
      </c>
      <c r="F277">
        <f>IFERROR(VLOOKUP(A277,プログラム!B:C,2,0),"")</f>
        <v>6</v>
      </c>
      <c r="G277" t="str">
        <f t="shared" si="8"/>
        <v>2300006</v>
      </c>
      <c r="H277">
        <f>IFERROR(記録[[#This Row],[組]],"")</f>
        <v>2</v>
      </c>
      <c r="I277">
        <f>IFERROR(記録[[#This Row],[水路]],"")</f>
        <v>3</v>
      </c>
      <c r="J277" t="str">
        <f>IFERROR(VLOOKUP(F277,プログラムデータ!A:P,14,0),"")</f>
        <v/>
      </c>
      <c r="K277" t="str">
        <f>IFERROR(VLOOKUP(F277,プログラムデータ!A:O,15,0),"")</f>
        <v>男子</v>
      </c>
      <c r="L277" t="str">
        <f>IFERROR(VLOOKUP(F277,プログラムデータ!A:M,13,0),"")</f>
        <v xml:space="preserve"> 200m</v>
      </c>
      <c r="M277" t="str">
        <f>IFERROR(VLOOKUP(F277,プログラムデータ!A:J,10,0),"")</f>
        <v>自由形</v>
      </c>
      <c r="N277" t="str">
        <f>IFERROR(VLOOKUP(F277,プログラムデータ!A:P,16,0),"")</f>
        <v>タイム決勝</v>
      </c>
      <c r="O277" t="str">
        <f t="shared" si="9"/>
        <v xml:space="preserve"> 男子  200m 自由形 タイム決勝</v>
      </c>
    </row>
    <row r="278" spans="1:15" x14ac:dyDescent="0.15">
      <c r="A278">
        <f>IFERROR(記録[[#This Row],[競技番号]],"")</f>
        <v>6</v>
      </c>
      <c r="B278">
        <f>IFERROR(記録[[#This Row],[選手番号]],"")</f>
        <v>8</v>
      </c>
      <c r="C278" t="str">
        <f>IFERROR(VLOOKUP(B278,選手番号!F:J,4,0),"")</f>
        <v>玉井　央輔</v>
      </c>
      <c r="D278" t="str">
        <f>IFERROR(VLOOKUP(B278,選手番号!F:K,6,0),"")</f>
        <v>五百木ＳＣ</v>
      </c>
      <c r="E278" t="str">
        <f>IFERROR(VLOOKUP(B278,チーム番号!E:F,2,0),"")</f>
        <v/>
      </c>
      <c r="F278">
        <f>IFERROR(VLOOKUP(A278,プログラム!B:C,2,0),"")</f>
        <v>6</v>
      </c>
      <c r="G278" t="str">
        <f t="shared" si="8"/>
        <v>80006</v>
      </c>
      <c r="H278">
        <f>IFERROR(記録[[#This Row],[組]],"")</f>
        <v>2</v>
      </c>
      <c r="I278">
        <f>IFERROR(記録[[#This Row],[水路]],"")</f>
        <v>4</v>
      </c>
      <c r="J278" t="str">
        <f>IFERROR(VLOOKUP(F278,プログラムデータ!A:P,14,0),"")</f>
        <v/>
      </c>
      <c r="K278" t="str">
        <f>IFERROR(VLOOKUP(F278,プログラムデータ!A:O,15,0),"")</f>
        <v>男子</v>
      </c>
      <c r="L278" t="str">
        <f>IFERROR(VLOOKUP(F278,プログラムデータ!A:M,13,0),"")</f>
        <v xml:space="preserve"> 200m</v>
      </c>
      <c r="M278" t="str">
        <f>IFERROR(VLOOKUP(F278,プログラムデータ!A:J,10,0),"")</f>
        <v>自由形</v>
      </c>
      <c r="N278" t="str">
        <f>IFERROR(VLOOKUP(F278,プログラムデータ!A:P,16,0),"")</f>
        <v>タイム決勝</v>
      </c>
      <c r="O278" t="str">
        <f t="shared" si="9"/>
        <v xml:space="preserve"> 男子  200m 自由形 タイム決勝</v>
      </c>
    </row>
    <row r="279" spans="1:15" x14ac:dyDescent="0.15">
      <c r="A279">
        <f>IFERROR(記録[[#This Row],[競技番号]],"")</f>
        <v>6</v>
      </c>
      <c r="B279">
        <f>IFERROR(記録[[#This Row],[選手番号]],"")</f>
        <v>315</v>
      </c>
      <c r="C279" t="str">
        <f>IFERROR(VLOOKUP(B279,選手番号!F:J,4,0),"")</f>
        <v>西村　崚伽</v>
      </c>
      <c r="D279" t="str">
        <f>IFERROR(VLOOKUP(B279,選手番号!F:K,6,0),"")</f>
        <v>MESSA</v>
      </c>
      <c r="E279" t="str">
        <f>IFERROR(VLOOKUP(B279,チーム番号!E:F,2,0),"")</f>
        <v/>
      </c>
      <c r="F279">
        <f>IFERROR(VLOOKUP(A279,プログラム!B:C,2,0),"")</f>
        <v>6</v>
      </c>
      <c r="G279" t="str">
        <f t="shared" si="8"/>
        <v>3150006</v>
      </c>
      <c r="H279">
        <f>IFERROR(記録[[#This Row],[組]],"")</f>
        <v>2</v>
      </c>
      <c r="I279">
        <f>IFERROR(記録[[#This Row],[水路]],"")</f>
        <v>5</v>
      </c>
      <c r="J279" t="str">
        <f>IFERROR(VLOOKUP(F279,プログラムデータ!A:P,14,0),"")</f>
        <v/>
      </c>
      <c r="K279" t="str">
        <f>IFERROR(VLOOKUP(F279,プログラムデータ!A:O,15,0),"")</f>
        <v>男子</v>
      </c>
      <c r="L279" t="str">
        <f>IFERROR(VLOOKUP(F279,プログラムデータ!A:M,13,0),"")</f>
        <v xml:space="preserve"> 200m</v>
      </c>
      <c r="M279" t="str">
        <f>IFERROR(VLOOKUP(F279,プログラムデータ!A:J,10,0),"")</f>
        <v>自由形</v>
      </c>
      <c r="N279" t="str">
        <f>IFERROR(VLOOKUP(F279,プログラムデータ!A:P,16,0),"")</f>
        <v>タイム決勝</v>
      </c>
      <c r="O279" t="str">
        <f t="shared" si="9"/>
        <v xml:space="preserve"> 男子  200m 自由形 タイム決勝</v>
      </c>
    </row>
    <row r="280" spans="1:15" x14ac:dyDescent="0.15">
      <c r="A280">
        <f>IFERROR(記録[[#This Row],[競技番号]],"")</f>
        <v>6</v>
      </c>
      <c r="B280">
        <f>IFERROR(記録[[#This Row],[選手番号]],"")</f>
        <v>317</v>
      </c>
      <c r="C280" t="str">
        <f>IFERROR(VLOOKUP(B280,選手番号!F:J,4,0),"")</f>
        <v>土居　蒼空</v>
      </c>
      <c r="D280" t="str">
        <f>IFERROR(VLOOKUP(B280,選手番号!F:K,6,0),"")</f>
        <v>MESSA</v>
      </c>
      <c r="E280" t="str">
        <f>IFERROR(VLOOKUP(B280,チーム番号!E:F,2,0),"")</f>
        <v/>
      </c>
      <c r="F280">
        <f>IFERROR(VLOOKUP(A280,プログラム!B:C,2,0),"")</f>
        <v>6</v>
      </c>
      <c r="G280" t="str">
        <f t="shared" si="8"/>
        <v>3170006</v>
      </c>
      <c r="H280">
        <f>IFERROR(記録[[#This Row],[組]],"")</f>
        <v>2</v>
      </c>
      <c r="I280">
        <f>IFERROR(記録[[#This Row],[水路]],"")</f>
        <v>6</v>
      </c>
      <c r="J280" t="str">
        <f>IFERROR(VLOOKUP(F280,プログラムデータ!A:P,14,0),"")</f>
        <v/>
      </c>
      <c r="K280" t="str">
        <f>IFERROR(VLOOKUP(F280,プログラムデータ!A:O,15,0),"")</f>
        <v>男子</v>
      </c>
      <c r="L280" t="str">
        <f>IFERROR(VLOOKUP(F280,プログラムデータ!A:M,13,0),"")</f>
        <v xml:space="preserve"> 200m</v>
      </c>
      <c r="M280" t="str">
        <f>IFERROR(VLOOKUP(F280,プログラムデータ!A:J,10,0),"")</f>
        <v>自由形</v>
      </c>
      <c r="N280" t="str">
        <f>IFERROR(VLOOKUP(F280,プログラムデータ!A:P,16,0),"")</f>
        <v>タイム決勝</v>
      </c>
      <c r="O280" t="str">
        <f t="shared" si="9"/>
        <v xml:space="preserve"> 男子  200m 自由形 タイム決勝</v>
      </c>
    </row>
    <row r="281" spans="1:15" x14ac:dyDescent="0.15">
      <c r="A281">
        <f>IFERROR(記録[[#This Row],[競技番号]],"")</f>
        <v>6</v>
      </c>
      <c r="B281">
        <f>IFERROR(記録[[#This Row],[選手番号]],"")</f>
        <v>0</v>
      </c>
      <c r="C281" t="str">
        <f>IFERROR(VLOOKUP(B281,選手番号!F:J,4,0),"")</f>
        <v/>
      </c>
      <c r="D281" t="str">
        <f>IFERROR(VLOOKUP(B281,選手番号!F:K,6,0),"")</f>
        <v/>
      </c>
      <c r="E281" t="str">
        <f>IFERROR(VLOOKUP(B281,チーム番号!E:F,2,0),"")</f>
        <v/>
      </c>
      <c r="F281">
        <f>IFERROR(VLOOKUP(A281,プログラム!B:C,2,0),"")</f>
        <v>6</v>
      </c>
      <c r="G281" t="str">
        <f t="shared" si="8"/>
        <v>00006</v>
      </c>
      <c r="H281">
        <f>IFERROR(記録[[#This Row],[組]],"")</f>
        <v>2</v>
      </c>
      <c r="I281">
        <f>IFERROR(記録[[#This Row],[水路]],"")</f>
        <v>7</v>
      </c>
      <c r="J281" t="str">
        <f>IFERROR(VLOOKUP(F281,プログラムデータ!A:P,14,0),"")</f>
        <v/>
      </c>
      <c r="K281" t="str">
        <f>IFERROR(VLOOKUP(F281,プログラムデータ!A:O,15,0),"")</f>
        <v>男子</v>
      </c>
      <c r="L281" t="str">
        <f>IFERROR(VLOOKUP(F281,プログラムデータ!A:M,13,0),"")</f>
        <v xml:space="preserve"> 200m</v>
      </c>
      <c r="M281" t="str">
        <f>IFERROR(VLOOKUP(F281,プログラムデータ!A:J,10,0),"")</f>
        <v>自由形</v>
      </c>
      <c r="N281" t="str">
        <f>IFERROR(VLOOKUP(F281,プログラムデータ!A:P,16,0),"")</f>
        <v>タイム決勝</v>
      </c>
      <c r="O281" t="str">
        <f t="shared" si="9"/>
        <v xml:space="preserve"> 男子  200m 自由形 タイム決勝</v>
      </c>
    </row>
    <row r="282" spans="1:15" x14ac:dyDescent="0.15">
      <c r="A282">
        <f>IFERROR(記録[[#This Row],[競技番号]],"")</f>
        <v>6</v>
      </c>
      <c r="B282">
        <f>IFERROR(記録[[#This Row],[選手番号]],"")</f>
        <v>35</v>
      </c>
      <c r="C282" t="str">
        <f>IFERROR(VLOOKUP(B282,選手番号!F:J,4,0),"")</f>
        <v>白地　　凌</v>
      </c>
      <c r="D282" t="str">
        <f>IFERROR(VLOOKUP(B282,選手番号!F:K,6,0),"")</f>
        <v>南海ＤＣ</v>
      </c>
      <c r="E282" t="str">
        <f>IFERROR(VLOOKUP(B282,チーム番号!E:F,2,0),"")</f>
        <v/>
      </c>
      <c r="F282">
        <f>IFERROR(VLOOKUP(A282,プログラム!B:C,2,0),"")</f>
        <v>6</v>
      </c>
      <c r="G282" t="str">
        <f t="shared" si="8"/>
        <v>350006</v>
      </c>
      <c r="H282">
        <f>IFERROR(記録[[#This Row],[組]],"")</f>
        <v>3</v>
      </c>
      <c r="I282">
        <f>IFERROR(記録[[#This Row],[水路]],"")</f>
        <v>1</v>
      </c>
      <c r="J282" t="str">
        <f>IFERROR(VLOOKUP(F282,プログラムデータ!A:P,14,0),"")</f>
        <v/>
      </c>
      <c r="K282" t="str">
        <f>IFERROR(VLOOKUP(F282,プログラムデータ!A:O,15,0),"")</f>
        <v>男子</v>
      </c>
      <c r="L282" t="str">
        <f>IFERROR(VLOOKUP(F282,プログラムデータ!A:M,13,0),"")</f>
        <v xml:space="preserve"> 200m</v>
      </c>
      <c r="M282" t="str">
        <f>IFERROR(VLOOKUP(F282,プログラムデータ!A:J,10,0),"")</f>
        <v>自由形</v>
      </c>
      <c r="N282" t="str">
        <f>IFERROR(VLOOKUP(F282,プログラムデータ!A:P,16,0),"")</f>
        <v>タイム決勝</v>
      </c>
      <c r="O282" t="str">
        <f t="shared" si="9"/>
        <v xml:space="preserve"> 男子  200m 自由形 タイム決勝</v>
      </c>
    </row>
    <row r="283" spans="1:15" x14ac:dyDescent="0.15">
      <c r="A283">
        <f>IFERROR(記録[[#This Row],[競技番号]],"")</f>
        <v>6</v>
      </c>
      <c r="B283">
        <f>IFERROR(記録[[#This Row],[選手番号]],"")</f>
        <v>316</v>
      </c>
      <c r="C283" t="str">
        <f>IFERROR(VLOOKUP(B283,選手番号!F:J,4,0),"")</f>
        <v>宇都宮彰斗</v>
      </c>
      <c r="D283" t="str">
        <f>IFERROR(VLOOKUP(B283,選手番号!F:K,6,0),"")</f>
        <v>MESSA</v>
      </c>
      <c r="E283" t="str">
        <f>IFERROR(VLOOKUP(B283,チーム番号!E:F,2,0),"")</f>
        <v/>
      </c>
      <c r="F283">
        <f>IFERROR(VLOOKUP(A283,プログラム!B:C,2,0),"")</f>
        <v>6</v>
      </c>
      <c r="G283" t="str">
        <f t="shared" si="8"/>
        <v>3160006</v>
      </c>
      <c r="H283">
        <f>IFERROR(記録[[#This Row],[組]],"")</f>
        <v>3</v>
      </c>
      <c r="I283">
        <f>IFERROR(記録[[#This Row],[水路]],"")</f>
        <v>2</v>
      </c>
      <c r="J283" t="str">
        <f>IFERROR(VLOOKUP(F283,プログラムデータ!A:P,14,0),"")</f>
        <v/>
      </c>
      <c r="K283" t="str">
        <f>IFERROR(VLOOKUP(F283,プログラムデータ!A:O,15,0),"")</f>
        <v>男子</v>
      </c>
      <c r="L283" t="str">
        <f>IFERROR(VLOOKUP(F283,プログラムデータ!A:M,13,0),"")</f>
        <v xml:space="preserve"> 200m</v>
      </c>
      <c r="M283" t="str">
        <f>IFERROR(VLOOKUP(F283,プログラムデータ!A:J,10,0),"")</f>
        <v>自由形</v>
      </c>
      <c r="N283" t="str">
        <f>IFERROR(VLOOKUP(F283,プログラムデータ!A:P,16,0),"")</f>
        <v>タイム決勝</v>
      </c>
      <c r="O283" t="str">
        <f t="shared" si="9"/>
        <v xml:space="preserve"> 男子  200m 自由形 タイム決勝</v>
      </c>
    </row>
    <row r="284" spans="1:15" x14ac:dyDescent="0.15">
      <c r="A284">
        <f>IFERROR(記録[[#This Row],[競技番号]],"")</f>
        <v>6</v>
      </c>
      <c r="B284">
        <f>IFERROR(記録[[#This Row],[選手番号]],"")</f>
        <v>79</v>
      </c>
      <c r="C284" t="str">
        <f>IFERROR(VLOOKUP(B284,選手番号!F:J,4,0),"")</f>
        <v>森　　大空</v>
      </c>
      <c r="D284" t="str">
        <f>IFERROR(VLOOKUP(B284,選手番号!F:K,6,0),"")</f>
        <v>ＭＧ瀬戸内</v>
      </c>
      <c r="E284" t="str">
        <f>IFERROR(VLOOKUP(B284,チーム番号!E:F,2,0),"")</f>
        <v/>
      </c>
      <c r="F284">
        <f>IFERROR(VLOOKUP(A284,プログラム!B:C,2,0),"")</f>
        <v>6</v>
      </c>
      <c r="G284" t="str">
        <f t="shared" si="8"/>
        <v>790006</v>
      </c>
      <c r="H284">
        <f>IFERROR(記録[[#This Row],[組]],"")</f>
        <v>3</v>
      </c>
      <c r="I284">
        <f>IFERROR(記録[[#This Row],[水路]],"")</f>
        <v>3</v>
      </c>
      <c r="J284" t="str">
        <f>IFERROR(VLOOKUP(F284,プログラムデータ!A:P,14,0),"")</f>
        <v/>
      </c>
      <c r="K284" t="str">
        <f>IFERROR(VLOOKUP(F284,プログラムデータ!A:O,15,0),"")</f>
        <v>男子</v>
      </c>
      <c r="L284" t="str">
        <f>IFERROR(VLOOKUP(F284,プログラムデータ!A:M,13,0),"")</f>
        <v xml:space="preserve"> 200m</v>
      </c>
      <c r="M284" t="str">
        <f>IFERROR(VLOOKUP(F284,プログラムデータ!A:J,10,0),"")</f>
        <v>自由形</v>
      </c>
      <c r="N284" t="str">
        <f>IFERROR(VLOOKUP(F284,プログラムデータ!A:P,16,0),"")</f>
        <v>タイム決勝</v>
      </c>
      <c r="O284" t="str">
        <f t="shared" si="9"/>
        <v xml:space="preserve"> 男子  200m 自由形 タイム決勝</v>
      </c>
    </row>
    <row r="285" spans="1:15" x14ac:dyDescent="0.15">
      <c r="A285">
        <f>IFERROR(記録[[#This Row],[競技番号]],"")</f>
        <v>6</v>
      </c>
      <c r="B285">
        <f>IFERROR(記録[[#This Row],[選手番号]],"")</f>
        <v>142</v>
      </c>
      <c r="C285" t="str">
        <f>IFERROR(VLOOKUP(B285,選手番号!F:J,4,0),"")</f>
        <v>尾﨑　建太</v>
      </c>
      <c r="D285" t="str">
        <f>IFERROR(VLOOKUP(B285,選手番号!F:K,6,0),"")</f>
        <v>ＭＧ双葉</v>
      </c>
      <c r="E285" t="str">
        <f>IFERROR(VLOOKUP(B285,チーム番号!E:F,2,0),"")</f>
        <v/>
      </c>
      <c r="F285">
        <f>IFERROR(VLOOKUP(A285,プログラム!B:C,2,0),"")</f>
        <v>6</v>
      </c>
      <c r="G285" t="str">
        <f t="shared" si="8"/>
        <v>1420006</v>
      </c>
      <c r="H285">
        <f>IFERROR(記録[[#This Row],[組]],"")</f>
        <v>3</v>
      </c>
      <c r="I285">
        <f>IFERROR(記録[[#This Row],[水路]],"")</f>
        <v>4</v>
      </c>
      <c r="J285" t="str">
        <f>IFERROR(VLOOKUP(F285,プログラムデータ!A:P,14,0),"")</f>
        <v/>
      </c>
      <c r="K285" t="str">
        <f>IFERROR(VLOOKUP(F285,プログラムデータ!A:O,15,0),"")</f>
        <v>男子</v>
      </c>
      <c r="L285" t="str">
        <f>IFERROR(VLOOKUP(F285,プログラムデータ!A:M,13,0),"")</f>
        <v xml:space="preserve"> 200m</v>
      </c>
      <c r="M285" t="str">
        <f>IFERROR(VLOOKUP(F285,プログラムデータ!A:J,10,0),"")</f>
        <v>自由形</v>
      </c>
      <c r="N285" t="str">
        <f>IFERROR(VLOOKUP(F285,プログラムデータ!A:P,16,0),"")</f>
        <v>タイム決勝</v>
      </c>
      <c r="O285" t="str">
        <f t="shared" si="9"/>
        <v xml:space="preserve"> 男子  200m 自由形 タイム決勝</v>
      </c>
    </row>
    <row r="286" spans="1:15" x14ac:dyDescent="0.15">
      <c r="A286">
        <f>IFERROR(記録[[#This Row],[競技番号]],"")</f>
        <v>6</v>
      </c>
      <c r="B286">
        <f>IFERROR(記録[[#This Row],[選手番号]],"")</f>
        <v>36</v>
      </c>
      <c r="C286" t="str">
        <f>IFERROR(VLOOKUP(B286,選手番号!F:J,4,0),"")</f>
        <v>渡部　泰成</v>
      </c>
      <c r="D286" t="str">
        <f>IFERROR(VLOOKUP(B286,選手番号!F:K,6,0),"")</f>
        <v>南海ＤＣ</v>
      </c>
      <c r="E286" t="str">
        <f>IFERROR(VLOOKUP(B286,チーム番号!E:F,2,0),"")</f>
        <v/>
      </c>
      <c r="F286">
        <f>IFERROR(VLOOKUP(A286,プログラム!B:C,2,0),"")</f>
        <v>6</v>
      </c>
      <c r="G286" t="str">
        <f t="shared" si="8"/>
        <v>360006</v>
      </c>
      <c r="H286">
        <f>IFERROR(記録[[#This Row],[組]],"")</f>
        <v>3</v>
      </c>
      <c r="I286">
        <f>IFERROR(記録[[#This Row],[水路]],"")</f>
        <v>5</v>
      </c>
      <c r="J286" t="str">
        <f>IFERROR(VLOOKUP(F286,プログラムデータ!A:P,14,0),"")</f>
        <v/>
      </c>
      <c r="K286" t="str">
        <f>IFERROR(VLOOKUP(F286,プログラムデータ!A:O,15,0),"")</f>
        <v>男子</v>
      </c>
      <c r="L286" t="str">
        <f>IFERROR(VLOOKUP(F286,プログラムデータ!A:M,13,0),"")</f>
        <v xml:space="preserve"> 200m</v>
      </c>
      <c r="M286" t="str">
        <f>IFERROR(VLOOKUP(F286,プログラムデータ!A:J,10,0),"")</f>
        <v>自由形</v>
      </c>
      <c r="N286" t="str">
        <f>IFERROR(VLOOKUP(F286,プログラムデータ!A:P,16,0),"")</f>
        <v>タイム決勝</v>
      </c>
      <c r="O286" t="str">
        <f t="shared" si="9"/>
        <v xml:space="preserve"> 男子  200m 自由形 タイム決勝</v>
      </c>
    </row>
    <row r="287" spans="1:15" x14ac:dyDescent="0.15">
      <c r="A287">
        <f>IFERROR(記録[[#This Row],[競技番号]],"")</f>
        <v>6</v>
      </c>
      <c r="B287">
        <f>IFERROR(記録[[#This Row],[選手番号]],"")</f>
        <v>284</v>
      </c>
      <c r="C287" t="str">
        <f>IFERROR(VLOOKUP(B287,選手番号!F:J,4,0),"")</f>
        <v>長野　愛斗</v>
      </c>
      <c r="D287" t="str">
        <f>IFERROR(VLOOKUP(B287,選手番号!F:K,6,0),"")</f>
        <v>ﾌｨｯﾀｴﾐﾌﾙ松前</v>
      </c>
      <c r="E287" t="str">
        <f>IFERROR(VLOOKUP(B287,チーム番号!E:F,2,0),"")</f>
        <v/>
      </c>
      <c r="F287">
        <f>IFERROR(VLOOKUP(A287,プログラム!B:C,2,0),"")</f>
        <v>6</v>
      </c>
      <c r="G287" t="str">
        <f t="shared" si="8"/>
        <v>2840006</v>
      </c>
      <c r="H287">
        <f>IFERROR(記録[[#This Row],[組]],"")</f>
        <v>3</v>
      </c>
      <c r="I287">
        <f>IFERROR(記録[[#This Row],[水路]],"")</f>
        <v>6</v>
      </c>
      <c r="J287" t="str">
        <f>IFERROR(VLOOKUP(F287,プログラムデータ!A:P,14,0),"")</f>
        <v/>
      </c>
      <c r="K287" t="str">
        <f>IFERROR(VLOOKUP(F287,プログラムデータ!A:O,15,0),"")</f>
        <v>男子</v>
      </c>
      <c r="L287" t="str">
        <f>IFERROR(VLOOKUP(F287,プログラムデータ!A:M,13,0),"")</f>
        <v xml:space="preserve"> 200m</v>
      </c>
      <c r="M287" t="str">
        <f>IFERROR(VLOOKUP(F287,プログラムデータ!A:J,10,0),"")</f>
        <v>自由形</v>
      </c>
      <c r="N287" t="str">
        <f>IFERROR(VLOOKUP(F287,プログラムデータ!A:P,16,0),"")</f>
        <v>タイム決勝</v>
      </c>
      <c r="O287" t="str">
        <f t="shared" si="9"/>
        <v xml:space="preserve"> 男子  200m 自由形 タイム決勝</v>
      </c>
    </row>
    <row r="288" spans="1:15" x14ac:dyDescent="0.15">
      <c r="A288">
        <f>IFERROR(記録[[#This Row],[競技番号]],"")</f>
        <v>6</v>
      </c>
      <c r="B288">
        <f>IFERROR(記録[[#This Row],[選手番号]],"")</f>
        <v>144</v>
      </c>
      <c r="C288" t="str">
        <f>IFERROR(VLOOKUP(B288,選手番号!F:J,4,0),"")</f>
        <v>鎌田　凌徳</v>
      </c>
      <c r="D288" t="str">
        <f>IFERROR(VLOOKUP(B288,選手番号!F:K,6,0),"")</f>
        <v>ＭＧ双葉</v>
      </c>
      <c r="E288" t="str">
        <f>IFERROR(VLOOKUP(B288,チーム番号!E:F,2,0),"")</f>
        <v/>
      </c>
      <c r="F288">
        <f>IFERROR(VLOOKUP(A288,プログラム!B:C,2,0),"")</f>
        <v>6</v>
      </c>
      <c r="G288" t="str">
        <f t="shared" si="8"/>
        <v>1440006</v>
      </c>
      <c r="H288">
        <f>IFERROR(記録[[#This Row],[組]],"")</f>
        <v>3</v>
      </c>
      <c r="I288">
        <f>IFERROR(記録[[#This Row],[水路]],"")</f>
        <v>7</v>
      </c>
      <c r="J288" t="str">
        <f>IFERROR(VLOOKUP(F288,プログラムデータ!A:P,14,0),"")</f>
        <v/>
      </c>
      <c r="K288" t="str">
        <f>IFERROR(VLOOKUP(F288,プログラムデータ!A:O,15,0),"")</f>
        <v>男子</v>
      </c>
      <c r="L288" t="str">
        <f>IFERROR(VLOOKUP(F288,プログラムデータ!A:M,13,0),"")</f>
        <v xml:space="preserve"> 200m</v>
      </c>
      <c r="M288" t="str">
        <f>IFERROR(VLOOKUP(F288,プログラムデータ!A:J,10,0),"")</f>
        <v>自由形</v>
      </c>
      <c r="N288" t="str">
        <f>IFERROR(VLOOKUP(F288,プログラムデータ!A:P,16,0),"")</f>
        <v>タイム決勝</v>
      </c>
      <c r="O288" t="str">
        <f t="shared" si="9"/>
        <v xml:space="preserve"> 男子  200m 自由形 タイム決勝</v>
      </c>
    </row>
    <row r="289" spans="1:15" x14ac:dyDescent="0.15">
      <c r="A289">
        <f>IFERROR(記録[[#This Row],[競技番号]],"")</f>
        <v>6</v>
      </c>
      <c r="B289">
        <f>IFERROR(記録[[#This Row],[選手番号]],"")</f>
        <v>198</v>
      </c>
      <c r="C289" t="str">
        <f>IFERROR(VLOOKUP(B289,選手番号!F:J,4,0),"")</f>
        <v>山田　航平</v>
      </c>
      <c r="D289" t="str">
        <f>IFERROR(VLOOKUP(B289,選手番号!F:K,6,0),"")</f>
        <v>フィッタ重信</v>
      </c>
      <c r="E289" t="str">
        <f>IFERROR(VLOOKUP(B289,チーム番号!E:F,2,0),"")</f>
        <v/>
      </c>
      <c r="F289">
        <f>IFERROR(VLOOKUP(A289,プログラム!B:C,2,0),"")</f>
        <v>6</v>
      </c>
      <c r="G289" t="str">
        <f t="shared" si="8"/>
        <v>1980006</v>
      </c>
      <c r="H289">
        <f>IFERROR(記録[[#This Row],[組]],"")</f>
        <v>4</v>
      </c>
      <c r="I289">
        <f>IFERROR(記録[[#This Row],[水路]],"")</f>
        <v>1</v>
      </c>
      <c r="J289" t="str">
        <f>IFERROR(VLOOKUP(F289,プログラムデータ!A:P,14,0),"")</f>
        <v/>
      </c>
      <c r="K289" t="str">
        <f>IFERROR(VLOOKUP(F289,プログラムデータ!A:O,15,0),"")</f>
        <v>男子</v>
      </c>
      <c r="L289" t="str">
        <f>IFERROR(VLOOKUP(F289,プログラムデータ!A:M,13,0),"")</f>
        <v xml:space="preserve"> 200m</v>
      </c>
      <c r="M289" t="str">
        <f>IFERROR(VLOOKUP(F289,プログラムデータ!A:J,10,0),"")</f>
        <v>自由形</v>
      </c>
      <c r="N289" t="str">
        <f>IFERROR(VLOOKUP(F289,プログラムデータ!A:P,16,0),"")</f>
        <v>タイム決勝</v>
      </c>
      <c r="O289" t="str">
        <f t="shared" si="9"/>
        <v xml:space="preserve"> 男子  200m 自由形 タイム決勝</v>
      </c>
    </row>
    <row r="290" spans="1:15" x14ac:dyDescent="0.15">
      <c r="A290">
        <f>IFERROR(記録[[#This Row],[競技番号]],"")</f>
        <v>6</v>
      </c>
      <c r="B290">
        <f>IFERROR(記録[[#This Row],[選手番号]],"")</f>
        <v>52</v>
      </c>
      <c r="C290" t="str">
        <f>IFERROR(VLOOKUP(B290,選手番号!F:J,4,0),"")</f>
        <v>永井　勇成</v>
      </c>
      <c r="D290" t="str">
        <f>IFERROR(VLOOKUP(B290,選手番号!F:K,6,0),"")</f>
        <v>ｴﾘｴｰﾙSRT</v>
      </c>
      <c r="E290" t="str">
        <f>IFERROR(VLOOKUP(B290,チーム番号!E:F,2,0),"")</f>
        <v/>
      </c>
      <c r="F290">
        <f>IFERROR(VLOOKUP(A290,プログラム!B:C,2,0),"")</f>
        <v>6</v>
      </c>
      <c r="G290" t="str">
        <f t="shared" si="8"/>
        <v>520006</v>
      </c>
      <c r="H290">
        <f>IFERROR(記録[[#This Row],[組]],"")</f>
        <v>4</v>
      </c>
      <c r="I290">
        <f>IFERROR(記録[[#This Row],[水路]],"")</f>
        <v>2</v>
      </c>
      <c r="J290" t="str">
        <f>IFERROR(VLOOKUP(F290,プログラムデータ!A:P,14,0),"")</f>
        <v/>
      </c>
      <c r="K290" t="str">
        <f>IFERROR(VLOOKUP(F290,プログラムデータ!A:O,15,0),"")</f>
        <v>男子</v>
      </c>
      <c r="L290" t="str">
        <f>IFERROR(VLOOKUP(F290,プログラムデータ!A:M,13,0),"")</f>
        <v xml:space="preserve"> 200m</v>
      </c>
      <c r="M290" t="str">
        <f>IFERROR(VLOOKUP(F290,プログラムデータ!A:J,10,0),"")</f>
        <v>自由形</v>
      </c>
      <c r="N290" t="str">
        <f>IFERROR(VLOOKUP(F290,プログラムデータ!A:P,16,0),"")</f>
        <v>タイム決勝</v>
      </c>
      <c r="O290" t="str">
        <f t="shared" si="9"/>
        <v xml:space="preserve"> 男子  200m 自由形 タイム決勝</v>
      </c>
    </row>
    <row r="291" spans="1:15" x14ac:dyDescent="0.15">
      <c r="A291">
        <f>IFERROR(記録[[#This Row],[競技番号]],"")</f>
        <v>6</v>
      </c>
      <c r="B291">
        <f>IFERROR(記録[[#This Row],[選手番号]],"")</f>
        <v>260</v>
      </c>
      <c r="C291" t="str">
        <f>IFERROR(VLOOKUP(B291,選手番号!F:J,4,0),"")</f>
        <v>竹本　大輝</v>
      </c>
      <c r="D291" t="str">
        <f>IFERROR(VLOOKUP(B291,選手番号!F:K,6,0),"")</f>
        <v>Ryuow</v>
      </c>
      <c r="E291" t="str">
        <f>IFERROR(VLOOKUP(B291,チーム番号!E:F,2,0),"")</f>
        <v/>
      </c>
      <c r="F291">
        <f>IFERROR(VLOOKUP(A291,プログラム!B:C,2,0),"")</f>
        <v>6</v>
      </c>
      <c r="G291" t="str">
        <f t="shared" si="8"/>
        <v>2600006</v>
      </c>
      <c r="H291">
        <f>IFERROR(記録[[#This Row],[組]],"")</f>
        <v>4</v>
      </c>
      <c r="I291">
        <f>IFERROR(記録[[#This Row],[水路]],"")</f>
        <v>3</v>
      </c>
      <c r="J291" t="str">
        <f>IFERROR(VLOOKUP(F291,プログラムデータ!A:P,14,0),"")</f>
        <v/>
      </c>
      <c r="K291" t="str">
        <f>IFERROR(VLOOKUP(F291,プログラムデータ!A:O,15,0),"")</f>
        <v>男子</v>
      </c>
      <c r="L291" t="str">
        <f>IFERROR(VLOOKUP(F291,プログラムデータ!A:M,13,0),"")</f>
        <v xml:space="preserve"> 200m</v>
      </c>
      <c r="M291" t="str">
        <f>IFERROR(VLOOKUP(F291,プログラムデータ!A:J,10,0),"")</f>
        <v>自由形</v>
      </c>
      <c r="N291" t="str">
        <f>IFERROR(VLOOKUP(F291,プログラムデータ!A:P,16,0),"")</f>
        <v>タイム決勝</v>
      </c>
      <c r="O291" t="str">
        <f t="shared" si="9"/>
        <v xml:space="preserve"> 男子  200m 自由形 タイム決勝</v>
      </c>
    </row>
    <row r="292" spans="1:15" x14ac:dyDescent="0.15">
      <c r="A292">
        <f>IFERROR(記録[[#This Row],[競技番号]],"")</f>
        <v>6</v>
      </c>
      <c r="B292">
        <f>IFERROR(記録[[#This Row],[選手番号]],"")</f>
        <v>34</v>
      </c>
      <c r="C292" t="str">
        <f>IFERROR(VLOOKUP(B292,選手番号!F:J,4,0),"")</f>
        <v>宮内啓士郎</v>
      </c>
      <c r="D292" t="str">
        <f>IFERROR(VLOOKUP(B292,選手番号!F:K,6,0),"")</f>
        <v>南海ＤＣ</v>
      </c>
      <c r="E292" t="str">
        <f>IFERROR(VLOOKUP(B292,チーム番号!E:F,2,0),"")</f>
        <v/>
      </c>
      <c r="F292">
        <f>IFERROR(VLOOKUP(A292,プログラム!B:C,2,0),"")</f>
        <v>6</v>
      </c>
      <c r="G292" t="str">
        <f t="shared" si="8"/>
        <v>340006</v>
      </c>
      <c r="H292">
        <f>IFERROR(記録[[#This Row],[組]],"")</f>
        <v>4</v>
      </c>
      <c r="I292">
        <f>IFERROR(記録[[#This Row],[水路]],"")</f>
        <v>4</v>
      </c>
      <c r="J292" t="str">
        <f>IFERROR(VLOOKUP(F292,プログラムデータ!A:P,14,0),"")</f>
        <v/>
      </c>
      <c r="K292" t="str">
        <f>IFERROR(VLOOKUP(F292,プログラムデータ!A:O,15,0),"")</f>
        <v>男子</v>
      </c>
      <c r="L292" t="str">
        <f>IFERROR(VLOOKUP(F292,プログラムデータ!A:M,13,0),"")</f>
        <v xml:space="preserve"> 200m</v>
      </c>
      <c r="M292" t="str">
        <f>IFERROR(VLOOKUP(F292,プログラムデータ!A:J,10,0),"")</f>
        <v>自由形</v>
      </c>
      <c r="N292" t="str">
        <f>IFERROR(VLOOKUP(F292,プログラムデータ!A:P,16,0),"")</f>
        <v>タイム決勝</v>
      </c>
      <c r="O292" t="str">
        <f t="shared" si="9"/>
        <v xml:space="preserve"> 男子  200m 自由形 タイム決勝</v>
      </c>
    </row>
    <row r="293" spans="1:15" x14ac:dyDescent="0.15">
      <c r="A293">
        <f>IFERROR(記録[[#This Row],[競技番号]],"")</f>
        <v>6</v>
      </c>
      <c r="B293">
        <f>IFERROR(記録[[#This Row],[選手番号]],"")</f>
        <v>224</v>
      </c>
      <c r="C293" t="str">
        <f>IFERROR(VLOOKUP(B293,選手番号!F:J,4,0),"")</f>
        <v>竹井　絢翔</v>
      </c>
      <c r="D293" t="str">
        <f>IFERROR(VLOOKUP(B293,選手番号!F:K,6,0),"")</f>
        <v>リー保内</v>
      </c>
      <c r="E293" t="str">
        <f>IFERROR(VLOOKUP(B293,チーム番号!E:F,2,0),"")</f>
        <v/>
      </c>
      <c r="F293">
        <f>IFERROR(VLOOKUP(A293,プログラム!B:C,2,0),"")</f>
        <v>6</v>
      </c>
      <c r="G293" t="str">
        <f t="shared" si="8"/>
        <v>2240006</v>
      </c>
      <c r="H293">
        <f>IFERROR(記録[[#This Row],[組]],"")</f>
        <v>4</v>
      </c>
      <c r="I293">
        <f>IFERROR(記録[[#This Row],[水路]],"")</f>
        <v>5</v>
      </c>
      <c r="J293" t="str">
        <f>IFERROR(VLOOKUP(F293,プログラムデータ!A:P,14,0),"")</f>
        <v/>
      </c>
      <c r="K293" t="str">
        <f>IFERROR(VLOOKUP(F293,プログラムデータ!A:O,15,0),"")</f>
        <v>男子</v>
      </c>
      <c r="L293" t="str">
        <f>IFERROR(VLOOKUP(F293,プログラムデータ!A:M,13,0),"")</f>
        <v xml:space="preserve"> 200m</v>
      </c>
      <c r="M293" t="str">
        <f>IFERROR(VLOOKUP(F293,プログラムデータ!A:J,10,0),"")</f>
        <v>自由形</v>
      </c>
      <c r="N293" t="str">
        <f>IFERROR(VLOOKUP(F293,プログラムデータ!A:P,16,0),"")</f>
        <v>タイム決勝</v>
      </c>
      <c r="O293" t="str">
        <f t="shared" si="9"/>
        <v xml:space="preserve"> 男子  200m 自由形 タイム決勝</v>
      </c>
    </row>
    <row r="294" spans="1:15" x14ac:dyDescent="0.15">
      <c r="A294">
        <f>IFERROR(記録[[#This Row],[競技番号]],"")</f>
        <v>6</v>
      </c>
      <c r="B294">
        <f>IFERROR(記録[[#This Row],[選手番号]],"")</f>
        <v>141</v>
      </c>
      <c r="C294" t="str">
        <f>IFERROR(VLOOKUP(B294,選手番号!F:J,4,0),"")</f>
        <v>山田　睦己</v>
      </c>
      <c r="D294" t="str">
        <f>IFERROR(VLOOKUP(B294,選手番号!F:K,6,0),"")</f>
        <v>ＭＧ双葉</v>
      </c>
      <c r="E294" t="str">
        <f>IFERROR(VLOOKUP(B294,チーム番号!E:F,2,0),"")</f>
        <v/>
      </c>
      <c r="F294">
        <f>IFERROR(VLOOKUP(A294,プログラム!B:C,2,0),"")</f>
        <v>6</v>
      </c>
      <c r="G294" t="str">
        <f t="shared" si="8"/>
        <v>1410006</v>
      </c>
      <c r="H294">
        <f>IFERROR(記録[[#This Row],[組]],"")</f>
        <v>4</v>
      </c>
      <c r="I294">
        <f>IFERROR(記録[[#This Row],[水路]],"")</f>
        <v>6</v>
      </c>
      <c r="J294" t="str">
        <f>IFERROR(VLOOKUP(F294,プログラムデータ!A:P,14,0),"")</f>
        <v/>
      </c>
      <c r="K294" t="str">
        <f>IFERROR(VLOOKUP(F294,プログラムデータ!A:O,15,0),"")</f>
        <v>男子</v>
      </c>
      <c r="L294" t="str">
        <f>IFERROR(VLOOKUP(F294,プログラムデータ!A:M,13,0),"")</f>
        <v xml:space="preserve"> 200m</v>
      </c>
      <c r="M294" t="str">
        <f>IFERROR(VLOOKUP(F294,プログラムデータ!A:J,10,0),"")</f>
        <v>自由形</v>
      </c>
      <c r="N294" t="str">
        <f>IFERROR(VLOOKUP(F294,プログラムデータ!A:P,16,0),"")</f>
        <v>タイム決勝</v>
      </c>
      <c r="O294" t="str">
        <f t="shared" si="9"/>
        <v xml:space="preserve"> 男子  200m 自由形 タイム決勝</v>
      </c>
    </row>
    <row r="295" spans="1:15" x14ac:dyDescent="0.15">
      <c r="A295">
        <f>IFERROR(記録[[#This Row],[競技番号]],"")</f>
        <v>6</v>
      </c>
      <c r="B295">
        <f>IFERROR(記録[[#This Row],[選手番号]],"")</f>
        <v>226</v>
      </c>
      <c r="C295" t="str">
        <f>IFERROR(VLOOKUP(B295,選手番号!F:J,4,0),"")</f>
        <v>井関　浩雅</v>
      </c>
      <c r="D295" t="str">
        <f>IFERROR(VLOOKUP(B295,選手番号!F:K,6,0),"")</f>
        <v>リー保内</v>
      </c>
      <c r="E295" t="str">
        <f>IFERROR(VLOOKUP(B295,チーム番号!E:F,2,0),"")</f>
        <v/>
      </c>
      <c r="F295">
        <f>IFERROR(VLOOKUP(A295,プログラム!B:C,2,0),"")</f>
        <v>6</v>
      </c>
      <c r="G295" t="str">
        <f t="shared" si="8"/>
        <v>2260006</v>
      </c>
      <c r="H295">
        <f>IFERROR(記録[[#This Row],[組]],"")</f>
        <v>4</v>
      </c>
      <c r="I295">
        <f>IFERROR(記録[[#This Row],[水路]],"")</f>
        <v>7</v>
      </c>
      <c r="J295" t="str">
        <f>IFERROR(VLOOKUP(F295,プログラムデータ!A:P,14,0),"")</f>
        <v/>
      </c>
      <c r="K295" t="str">
        <f>IFERROR(VLOOKUP(F295,プログラムデータ!A:O,15,0),"")</f>
        <v>男子</v>
      </c>
      <c r="L295" t="str">
        <f>IFERROR(VLOOKUP(F295,プログラムデータ!A:M,13,0),"")</f>
        <v xml:space="preserve"> 200m</v>
      </c>
      <c r="M295" t="str">
        <f>IFERROR(VLOOKUP(F295,プログラムデータ!A:J,10,0),"")</f>
        <v>自由形</v>
      </c>
      <c r="N295" t="str">
        <f>IFERROR(VLOOKUP(F295,プログラムデータ!A:P,16,0),"")</f>
        <v>タイム決勝</v>
      </c>
      <c r="O295" t="str">
        <f t="shared" si="9"/>
        <v xml:space="preserve"> 男子  200m 自由形 タイム決勝</v>
      </c>
    </row>
    <row r="296" spans="1:15" x14ac:dyDescent="0.15">
      <c r="A296">
        <f>IFERROR(記録[[#This Row],[競技番号]],"")</f>
        <v>6</v>
      </c>
      <c r="B296">
        <f>IFERROR(記録[[#This Row],[選手番号]],"")</f>
        <v>5</v>
      </c>
      <c r="C296" t="str">
        <f>IFERROR(VLOOKUP(B296,選手番号!F:J,4,0),"")</f>
        <v>伊藤　諒成</v>
      </c>
      <c r="D296" t="str">
        <f>IFERROR(VLOOKUP(B296,選手番号!F:K,6,0),"")</f>
        <v>五百木ＳＣ</v>
      </c>
      <c r="E296" t="str">
        <f>IFERROR(VLOOKUP(B296,チーム番号!E:F,2,0),"")</f>
        <v/>
      </c>
      <c r="F296">
        <f>IFERROR(VLOOKUP(A296,プログラム!B:C,2,0),"")</f>
        <v>6</v>
      </c>
      <c r="G296" t="str">
        <f t="shared" si="8"/>
        <v>50006</v>
      </c>
      <c r="H296">
        <f>IFERROR(記録[[#This Row],[組]],"")</f>
        <v>5</v>
      </c>
      <c r="I296">
        <f>IFERROR(記録[[#This Row],[水路]],"")</f>
        <v>1</v>
      </c>
      <c r="J296" t="str">
        <f>IFERROR(VLOOKUP(F296,プログラムデータ!A:P,14,0),"")</f>
        <v/>
      </c>
      <c r="K296" t="str">
        <f>IFERROR(VLOOKUP(F296,プログラムデータ!A:O,15,0),"")</f>
        <v>男子</v>
      </c>
      <c r="L296" t="str">
        <f>IFERROR(VLOOKUP(F296,プログラムデータ!A:M,13,0),"")</f>
        <v xml:space="preserve"> 200m</v>
      </c>
      <c r="M296" t="str">
        <f>IFERROR(VLOOKUP(F296,プログラムデータ!A:J,10,0),"")</f>
        <v>自由形</v>
      </c>
      <c r="N296" t="str">
        <f>IFERROR(VLOOKUP(F296,プログラムデータ!A:P,16,0),"")</f>
        <v>タイム決勝</v>
      </c>
      <c r="O296" t="str">
        <f t="shared" si="9"/>
        <v xml:space="preserve"> 男子  200m 自由形 タイム決勝</v>
      </c>
    </row>
    <row r="297" spans="1:15" x14ac:dyDescent="0.15">
      <c r="A297">
        <f>IFERROR(記録[[#This Row],[競技番号]],"")</f>
        <v>6</v>
      </c>
      <c r="B297">
        <f>IFERROR(記録[[#This Row],[選手番号]],"")</f>
        <v>194</v>
      </c>
      <c r="C297" t="str">
        <f>IFERROR(VLOOKUP(B297,選手番号!F:J,4,0),"")</f>
        <v>北原　大裕</v>
      </c>
      <c r="D297" t="str">
        <f>IFERROR(VLOOKUP(B297,選手番号!F:K,6,0),"")</f>
        <v>フィッタ重信</v>
      </c>
      <c r="E297" t="str">
        <f>IFERROR(VLOOKUP(B297,チーム番号!E:F,2,0),"")</f>
        <v/>
      </c>
      <c r="F297">
        <f>IFERROR(VLOOKUP(A297,プログラム!B:C,2,0),"")</f>
        <v>6</v>
      </c>
      <c r="G297" t="str">
        <f t="shared" si="8"/>
        <v>1940006</v>
      </c>
      <c r="H297">
        <f>IFERROR(記録[[#This Row],[組]],"")</f>
        <v>5</v>
      </c>
      <c r="I297">
        <f>IFERROR(記録[[#This Row],[水路]],"")</f>
        <v>2</v>
      </c>
      <c r="J297" t="str">
        <f>IFERROR(VLOOKUP(F297,プログラムデータ!A:P,14,0),"")</f>
        <v/>
      </c>
      <c r="K297" t="str">
        <f>IFERROR(VLOOKUP(F297,プログラムデータ!A:O,15,0),"")</f>
        <v>男子</v>
      </c>
      <c r="L297" t="str">
        <f>IFERROR(VLOOKUP(F297,プログラムデータ!A:M,13,0),"")</f>
        <v xml:space="preserve"> 200m</v>
      </c>
      <c r="M297" t="str">
        <f>IFERROR(VLOOKUP(F297,プログラムデータ!A:J,10,0),"")</f>
        <v>自由形</v>
      </c>
      <c r="N297" t="str">
        <f>IFERROR(VLOOKUP(F297,プログラムデータ!A:P,16,0),"")</f>
        <v>タイム決勝</v>
      </c>
      <c r="O297" t="str">
        <f t="shared" si="9"/>
        <v xml:space="preserve"> 男子  200m 自由形 タイム決勝</v>
      </c>
    </row>
    <row r="298" spans="1:15" x14ac:dyDescent="0.15">
      <c r="A298">
        <f>IFERROR(記録[[#This Row],[競技番号]],"")</f>
        <v>6</v>
      </c>
      <c r="B298">
        <f>IFERROR(記録[[#This Row],[選手番号]],"")</f>
        <v>242</v>
      </c>
      <c r="C298" t="str">
        <f>IFERROR(VLOOKUP(B298,選手番号!F:J,4,0),"")</f>
        <v>田中　文也</v>
      </c>
      <c r="D298" t="str">
        <f>IFERROR(VLOOKUP(B298,選手番号!F:K,6,0),"")</f>
        <v>フィッタ吉田</v>
      </c>
      <c r="E298" t="str">
        <f>IFERROR(VLOOKUP(B298,チーム番号!E:F,2,0),"")</f>
        <v/>
      </c>
      <c r="F298">
        <f>IFERROR(VLOOKUP(A298,プログラム!B:C,2,0),"")</f>
        <v>6</v>
      </c>
      <c r="G298" t="str">
        <f t="shared" si="8"/>
        <v>2420006</v>
      </c>
      <c r="H298">
        <f>IFERROR(記録[[#This Row],[組]],"")</f>
        <v>5</v>
      </c>
      <c r="I298">
        <f>IFERROR(記録[[#This Row],[水路]],"")</f>
        <v>3</v>
      </c>
      <c r="J298" t="str">
        <f>IFERROR(VLOOKUP(F298,プログラムデータ!A:P,14,0),"")</f>
        <v/>
      </c>
      <c r="K298" t="str">
        <f>IFERROR(VLOOKUP(F298,プログラムデータ!A:O,15,0),"")</f>
        <v>男子</v>
      </c>
      <c r="L298" t="str">
        <f>IFERROR(VLOOKUP(F298,プログラムデータ!A:M,13,0),"")</f>
        <v xml:space="preserve"> 200m</v>
      </c>
      <c r="M298" t="str">
        <f>IFERROR(VLOOKUP(F298,プログラムデータ!A:J,10,0),"")</f>
        <v>自由形</v>
      </c>
      <c r="N298" t="str">
        <f>IFERROR(VLOOKUP(F298,プログラムデータ!A:P,16,0),"")</f>
        <v>タイム決勝</v>
      </c>
      <c r="O298" t="str">
        <f t="shared" si="9"/>
        <v xml:space="preserve"> 男子  200m 自由形 タイム決勝</v>
      </c>
    </row>
    <row r="299" spans="1:15" x14ac:dyDescent="0.15">
      <c r="A299">
        <f>IFERROR(記録[[#This Row],[競技番号]],"")</f>
        <v>6</v>
      </c>
      <c r="B299">
        <f>IFERROR(記録[[#This Row],[選手番号]],"")</f>
        <v>166</v>
      </c>
      <c r="C299" t="str">
        <f>IFERROR(VLOOKUP(B299,選手番号!F:J,4,0),"")</f>
        <v>小野　寛生</v>
      </c>
      <c r="D299" t="str">
        <f>IFERROR(VLOOKUP(B299,選手番号!F:K,6,0),"")</f>
        <v>フィッタ松山</v>
      </c>
      <c r="E299" t="str">
        <f>IFERROR(VLOOKUP(B299,チーム番号!E:F,2,0),"")</f>
        <v/>
      </c>
      <c r="F299">
        <f>IFERROR(VLOOKUP(A299,プログラム!B:C,2,0),"")</f>
        <v>6</v>
      </c>
      <c r="G299" t="str">
        <f t="shared" si="8"/>
        <v>1660006</v>
      </c>
      <c r="H299">
        <f>IFERROR(記録[[#This Row],[組]],"")</f>
        <v>5</v>
      </c>
      <c r="I299">
        <f>IFERROR(記録[[#This Row],[水路]],"")</f>
        <v>4</v>
      </c>
      <c r="J299" t="str">
        <f>IFERROR(VLOOKUP(F299,プログラムデータ!A:P,14,0),"")</f>
        <v/>
      </c>
      <c r="K299" t="str">
        <f>IFERROR(VLOOKUP(F299,プログラムデータ!A:O,15,0),"")</f>
        <v>男子</v>
      </c>
      <c r="L299" t="str">
        <f>IFERROR(VLOOKUP(F299,プログラムデータ!A:M,13,0),"")</f>
        <v xml:space="preserve"> 200m</v>
      </c>
      <c r="M299" t="str">
        <f>IFERROR(VLOOKUP(F299,プログラムデータ!A:J,10,0),"")</f>
        <v>自由形</v>
      </c>
      <c r="N299" t="str">
        <f>IFERROR(VLOOKUP(F299,プログラムデータ!A:P,16,0),"")</f>
        <v>タイム決勝</v>
      </c>
      <c r="O299" t="str">
        <f t="shared" si="9"/>
        <v xml:space="preserve"> 男子  200m 自由形 タイム決勝</v>
      </c>
    </row>
    <row r="300" spans="1:15" x14ac:dyDescent="0.15">
      <c r="A300">
        <f>IFERROR(記録[[#This Row],[競技番号]],"")</f>
        <v>6</v>
      </c>
      <c r="B300">
        <f>IFERROR(記録[[#This Row],[選手番号]],"")</f>
        <v>243</v>
      </c>
      <c r="C300" t="str">
        <f>IFERROR(VLOOKUP(B300,選手番号!F:J,4,0),"")</f>
        <v>大加田元輝</v>
      </c>
      <c r="D300" t="str">
        <f>IFERROR(VLOOKUP(B300,選手番号!F:K,6,0),"")</f>
        <v>フィッタ吉田</v>
      </c>
      <c r="E300" t="str">
        <f>IFERROR(VLOOKUP(B300,チーム番号!E:F,2,0),"")</f>
        <v/>
      </c>
      <c r="F300">
        <f>IFERROR(VLOOKUP(A300,プログラム!B:C,2,0),"")</f>
        <v>6</v>
      </c>
      <c r="G300" t="str">
        <f t="shared" si="8"/>
        <v>2430006</v>
      </c>
      <c r="H300">
        <f>IFERROR(記録[[#This Row],[組]],"")</f>
        <v>5</v>
      </c>
      <c r="I300">
        <f>IFERROR(記録[[#This Row],[水路]],"")</f>
        <v>5</v>
      </c>
      <c r="J300" t="str">
        <f>IFERROR(VLOOKUP(F300,プログラムデータ!A:P,14,0),"")</f>
        <v/>
      </c>
      <c r="K300" t="str">
        <f>IFERROR(VLOOKUP(F300,プログラムデータ!A:O,15,0),"")</f>
        <v>男子</v>
      </c>
      <c r="L300" t="str">
        <f>IFERROR(VLOOKUP(F300,プログラムデータ!A:M,13,0),"")</f>
        <v xml:space="preserve"> 200m</v>
      </c>
      <c r="M300" t="str">
        <f>IFERROR(VLOOKUP(F300,プログラムデータ!A:J,10,0),"")</f>
        <v>自由形</v>
      </c>
      <c r="N300" t="str">
        <f>IFERROR(VLOOKUP(F300,プログラムデータ!A:P,16,0),"")</f>
        <v>タイム決勝</v>
      </c>
      <c r="O300" t="str">
        <f t="shared" si="9"/>
        <v xml:space="preserve"> 男子  200m 自由形 タイム決勝</v>
      </c>
    </row>
    <row r="301" spans="1:15" x14ac:dyDescent="0.15">
      <c r="A301">
        <f>IFERROR(記録[[#This Row],[競技番号]],"")</f>
        <v>6</v>
      </c>
      <c r="B301">
        <f>IFERROR(記録[[#This Row],[選手番号]],"")</f>
        <v>244</v>
      </c>
      <c r="C301" t="str">
        <f>IFERROR(VLOOKUP(B301,選手番号!F:J,4,0),"")</f>
        <v>櫻井　理道</v>
      </c>
      <c r="D301" t="str">
        <f>IFERROR(VLOOKUP(B301,選手番号!F:K,6,0),"")</f>
        <v>フィッタ吉田</v>
      </c>
      <c r="E301" t="str">
        <f>IFERROR(VLOOKUP(B301,チーム番号!E:F,2,0),"")</f>
        <v/>
      </c>
      <c r="F301">
        <f>IFERROR(VLOOKUP(A301,プログラム!B:C,2,0),"")</f>
        <v>6</v>
      </c>
      <c r="G301" t="str">
        <f t="shared" si="8"/>
        <v>2440006</v>
      </c>
      <c r="H301">
        <f>IFERROR(記録[[#This Row],[組]],"")</f>
        <v>5</v>
      </c>
      <c r="I301">
        <f>IFERROR(記録[[#This Row],[水路]],"")</f>
        <v>6</v>
      </c>
      <c r="J301" t="str">
        <f>IFERROR(VLOOKUP(F301,プログラムデータ!A:P,14,0),"")</f>
        <v/>
      </c>
      <c r="K301" t="str">
        <f>IFERROR(VLOOKUP(F301,プログラムデータ!A:O,15,0),"")</f>
        <v>男子</v>
      </c>
      <c r="L301" t="str">
        <f>IFERROR(VLOOKUP(F301,プログラムデータ!A:M,13,0),"")</f>
        <v xml:space="preserve"> 200m</v>
      </c>
      <c r="M301" t="str">
        <f>IFERROR(VLOOKUP(F301,プログラムデータ!A:J,10,0),"")</f>
        <v>自由形</v>
      </c>
      <c r="N301" t="str">
        <f>IFERROR(VLOOKUP(F301,プログラムデータ!A:P,16,0),"")</f>
        <v>タイム決勝</v>
      </c>
      <c r="O301" t="str">
        <f t="shared" si="9"/>
        <v xml:space="preserve"> 男子  200m 自由形 タイム決勝</v>
      </c>
    </row>
    <row r="302" spans="1:15" x14ac:dyDescent="0.15">
      <c r="A302">
        <f>IFERROR(記録[[#This Row],[競技番号]],"")</f>
        <v>6</v>
      </c>
      <c r="B302">
        <f>IFERROR(記録[[#This Row],[選手番号]],"")</f>
        <v>330</v>
      </c>
      <c r="C302" t="str">
        <f>IFERROR(VLOOKUP(B302,選手番号!F:J,4,0),"")</f>
        <v>善家　大稀</v>
      </c>
      <c r="D302" t="str">
        <f>IFERROR(VLOOKUP(B302,選手番号!F:K,6,0),"")</f>
        <v>ﾓｰﾆSS</v>
      </c>
      <c r="E302" t="str">
        <f>IFERROR(VLOOKUP(B302,チーム番号!E:F,2,0),"")</f>
        <v/>
      </c>
      <c r="F302">
        <f>IFERROR(VLOOKUP(A302,プログラム!B:C,2,0),"")</f>
        <v>6</v>
      </c>
      <c r="G302" t="str">
        <f t="shared" si="8"/>
        <v>3300006</v>
      </c>
      <c r="H302">
        <f>IFERROR(記録[[#This Row],[組]],"")</f>
        <v>5</v>
      </c>
      <c r="I302">
        <f>IFERROR(記録[[#This Row],[水路]],"")</f>
        <v>7</v>
      </c>
      <c r="J302" t="str">
        <f>IFERROR(VLOOKUP(F302,プログラムデータ!A:P,14,0),"")</f>
        <v/>
      </c>
      <c r="K302" t="str">
        <f>IFERROR(VLOOKUP(F302,プログラムデータ!A:O,15,0),"")</f>
        <v>男子</v>
      </c>
      <c r="L302" t="str">
        <f>IFERROR(VLOOKUP(F302,プログラムデータ!A:M,13,0),"")</f>
        <v xml:space="preserve"> 200m</v>
      </c>
      <c r="M302" t="str">
        <f>IFERROR(VLOOKUP(F302,プログラムデータ!A:J,10,0),"")</f>
        <v>自由形</v>
      </c>
      <c r="N302" t="str">
        <f>IFERROR(VLOOKUP(F302,プログラムデータ!A:P,16,0),"")</f>
        <v>タイム決勝</v>
      </c>
      <c r="O302" t="str">
        <f t="shared" ref="O302:O365" si="10">CONCATENATE(J302," ",K302," ",L302," ",M302," ",N302)</f>
        <v xml:space="preserve"> 男子  200m 自由形 タイム決勝</v>
      </c>
    </row>
    <row r="303" spans="1:15" x14ac:dyDescent="0.15">
      <c r="A303">
        <f>IFERROR(記録[[#This Row],[競技番号]],"")</f>
        <v>6</v>
      </c>
      <c r="B303">
        <f>IFERROR(記録[[#This Row],[選手番号]],"")</f>
        <v>245</v>
      </c>
      <c r="C303" t="str">
        <f>IFERROR(VLOOKUP(B303,選手番号!F:J,4,0),"")</f>
        <v>渡邊　樹身</v>
      </c>
      <c r="D303" t="str">
        <f>IFERROR(VLOOKUP(B303,選手番号!F:K,6,0),"")</f>
        <v>フィッタ吉田</v>
      </c>
      <c r="E303" t="str">
        <f>IFERROR(VLOOKUP(B303,チーム番号!E:F,2,0),"")</f>
        <v/>
      </c>
      <c r="F303">
        <f>IFERROR(VLOOKUP(A303,プログラム!B:C,2,0),"")</f>
        <v>6</v>
      </c>
      <c r="G303" t="str">
        <f t="shared" si="8"/>
        <v>2450006</v>
      </c>
      <c r="H303">
        <f>IFERROR(記録[[#This Row],[組]],"")</f>
        <v>6</v>
      </c>
      <c r="I303">
        <f>IFERROR(記録[[#This Row],[水路]],"")</f>
        <v>1</v>
      </c>
      <c r="J303" t="str">
        <f>IFERROR(VLOOKUP(F303,プログラムデータ!A:P,14,0),"")</f>
        <v/>
      </c>
      <c r="K303" t="str">
        <f>IFERROR(VLOOKUP(F303,プログラムデータ!A:O,15,0),"")</f>
        <v>男子</v>
      </c>
      <c r="L303" t="str">
        <f>IFERROR(VLOOKUP(F303,プログラムデータ!A:M,13,0),"")</f>
        <v xml:space="preserve"> 200m</v>
      </c>
      <c r="M303" t="str">
        <f>IFERROR(VLOOKUP(F303,プログラムデータ!A:J,10,0),"")</f>
        <v>自由形</v>
      </c>
      <c r="N303" t="str">
        <f>IFERROR(VLOOKUP(F303,プログラムデータ!A:P,16,0),"")</f>
        <v>タイム決勝</v>
      </c>
      <c r="O303" t="str">
        <f t="shared" si="10"/>
        <v xml:space="preserve"> 男子  200m 自由形 タイム決勝</v>
      </c>
    </row>
    <row r="304" spans="1:15" x14ac:dyDescent="0.15">
      <c r="A304">
        <f>IFERROR(記録[[#This Row],[競技番号]],"")</f>
        <v>6</v>
      </c>
      <c r="B304">
        <f>IFERROR(記録[[#This Row],[選手番号]],"")</f>
        <v>282</v>
      </c>
      <c r="C304" t="str">
        <f>IFERROR(VLOOKUP(B304,選手番号!F:J,4,0),"")</f>
        <v>兵頭虎太朗</v>
      </c>
      <c r="D304" t="str">
        <f>IFERROR(VLOOKUP(B304,選手番号!F:K,6,0),"")</f>
        <v>ﾌｨｯﾀｴﾐﾌﾙ松前</v>
      </c>
      <c r="E304" t="str">
        <f>IFERROR(VLOOKUP(B304,チーム番号!E:F,2,0),"")</f>
        <v/>
      </c>
      <c r="F304">
        <f>IFERROR(VLOOKUP(A304,プログラム!B:C,2,0),"")</f>
        <v>6</v>
      </c>
      <c r="G304" t="str">
        <f t="shared" si="8"/>
        <v>2820006</v>
      </c>
      <c r="H304">
        <f>IFERROR(記録[[#This Row],[組]],"")</f>
        <v>6</v>
      </c>
      <c r="I304">
        <f>IFERROR(記録[[#This Row],[水路]],"")</f>
        <v>2</v>
      </c>
      <c r="J304" t="str">
        <f>IFERROR(VLOOKUP(F304,プログラムデータ!A:P,14,0),"")</f>
        <v/>
      </c>
      <c r="K304" t="str">
        <f>IFERROR(VLOOKUP(F304,プログラムデータ!A:O,15,0),"")</f>
        <v>男子</v>
      </c>
      <c r="L304" t="str">
        <f>IFERROR(VLOOKUP(F304,プログラムデータ!A:M,13,0),"")</f>
        <v xml:space="preserve"> 200m</v>
      </c>
      <c r="M304" t="str">
        <f>IFERROR(VLOOKUP(F304,プログラムデータ!A:J,10,0),"")</f>
        <v>自由形</v>
      </c>
      <c r="N304" t="str">
        <f>IFERROR(VLOOKUP(F304,プログラムデータ!A:P,16,0),"")</f>
        <v>タイム決勝</v>
      </c>
      <c r="O304" t="str">
        <f t="shared" si="10"/>
        <v xml:space="preserve"> 男子  200m 自由形 タイム決勝</v>
      </c>
    </row>
    <row r="305" spans="1:15" x14ac:dyDescent="0.15">
      <c r="A305">
        <f>IFERROR(記録[[#This Row],[競技番号]],"")</f>
        <v>6</v>
      </c>
      <c r="B305">
        <f>IFERROR(記録[[#This Row],[選手番号]],"")</f>
        <v>139</v>
      </c>
      <c r="C305" t="str">
        <f>IFERROR(VLOOKUP(B305,選手番号!F:J,4,0),"")</f>
        <v>長野　　弘</v>
      </c>
      <c r="D305" t="str">
        <f>IFERROR(VLOOKUP(B305,選手番号!F:K,6,0),"")</f>
        <v>ＭＧ双葉</v>
      </c>
      <c r="E305" t="str">
        <f>IFERROR(VLOOKUP(B305,チーム番号!E:F,2,0),"")</f>
        <v/>
      </c>
      <c r="F305">
        <f>IFERROR(VLOOKUP(A305,プログラム!B:C,2,0),"")</f>
        <v>6</v>
      </c>
      <c r="G305" t="str">
        <f t="shared" si="8"/>
        <v>1390006</v>
      </c>
      <c r="H305">
        <f>IFERROR(記録[[#This Row],[組]],"")</f>
        <v>6</v>
      </c>
      <c r="I305">
        <f>IFERROR(記録[[#This Row],[水路]],"")</f>
        <v>3</v>
      </c>
      <c r="J305" t="str">
        <f>IFERROR(VLOOKUP(F305,プログラムデータ!A:P,14,0),"")</f>
        <v/>
      </c>
      <c r="K305" t="str">
        <f>IFERROR(VLOOKUP(F305,プログラムデータ!A:O,15,0),"")</f>
        <v>男子</v>
      </c>
      <c r="L305" t="str">
        <f>IFERROR(VLOOKUP(F305,プログラムデータ!A:M,13,0),"")</f>
        <v xml:space="preserve"> 200m</v>
      </c>
      <c r="M305" t="str">
        <f>IFERROR(VLOOKUP(F305,プログラムデータ!A:J,10,0),"")</f>
        <v>自由形</v>
      </c>
      <c r="N305" t="str">
        <f>IFERROR(VLOOKUP(F305,プログラムデータ!A:P,16,0),"")</f>
        <v>タイム決勝</v>
      </c>
      <c r="O305" t="str">
        <f t="shared" si="10"/>
        <v xml:space="preserve"> 男子  200m 自由形 タイム決勝</v>
      </c>
    </row>
    <row r="306" spans="1:15" x14ac:dyDescent="0.15">
      <c r="A306">
        <f>IFERROR(記録[[#This Row],[競技番号]],"")</f>
        <v>6</v>
      </c>
      <c r="B306">
        <f>IFERROR(記録[[#This Row],[選手番号]],"")</f>
        <v>278</v>
      </c>
      <c r="C306" t="str">
        <f>IFERROR(VLOOKUP(B306,選手番号!F:J,4,0),"")</f>
        <v>大石　陸斗</v>
      </c>
      <c r="D306" t="str">
        <f>IFERROR(VLOOKUP(B306,選手番号!F:K,6,0),"")</f>
        <v>ﾌｨｯﾀｴﾐﾌﾙ松前</v>
      </c>
      <c r="E306" t="str">
        <f>IFERROR(VLOOKUP(B306,チーム番号!E:F,2,0),"")</f>
        <v/>
      </c>
      <c r="F306">
        <f>IFERROR(VLOOKUP(A306,プログラム!B:C,2,0),"")</f>
        <v>6</v>
      </c>
      <c r="G306" t="str">
        <f t="shared" si="8"/>
        <v>2780006</v>
      </c>
      <c r="H306">
        <f>IFERROR(記録[[#This Row],[組]],"")</f>
        <v>6</v>
      </c>
      <c r="I306">
        <f>IFERROR(記録[[#This Row],[水路]],"")</f>
        <v>4</v>
      </c>
      <c r="J306" t="str">
        <f>IFERROR(VLOOKUP(F306,プログラムデータ!A:P,14,0),"")</f>
        <v/>
      </c>
      <c r="K306" t="str">
        <f>IFERROR(VLOOKUP(F306,プログラムデータ!A:O,15,0),"")</f>
        <v>男子</v>
      </c>
      <c r="L306" t="str">
        <f>IFERROR(VLOOKUP(F306,プログラムデータ!A:M,13,0),"")</f>
        <v xml:space="preserve"> 200m</v>
      </c>
      <c r="M306" t="str">
        <f>IFERROR(VLOOKUP(F306,プログラムデータ!A:J,10,0),"")</f>
        <v>自由形</v>
      </c>
      <c r="N306" t="str">
        <f>IFERROR(VLOOKUP(F306,プログラムデータ!A:P,16,0),"")</f>
        <v>タイム決勝</v>
      </c>
      <c r="O306" t="str">
        <f t="shared" si="10"/>
        <v xml:space="preserve"> 男子  200m 自由形 タイム決勝</v>
      </c>
    </row>
    <row r="307" spans="1:15" x14ac:dyDescent="0.15">
      <c r="A307">
        <f>IFERROR(記録[[#This Row],[競技番号]],"")</f>
        <v>6</v>
      </c>
      <c r="B307">
        <f>IFERROR(記録[[#This Row],[選手番号]],"")</f>
        <v>88</v>
      </c>
      <c r="C307" t="str">
        <f>IFERROR(VLOOKUP(B307,選手番号!F:J,4,0),"")</f>
        <v>金田　浩聖</v>
      </c>
      <c r="D307" t="str">
        <f>IFERROR(VLOOKUP(B307,選手番号!F:K,6,0),"")</f>
        <v>ファイブテン</v>
      </c>
      <c r="E307" t="str">
        <f>IFERROR(VLOOKUP(B307,チーム番号!E:F,2,0),"")</f>
        <v/>
      </c>
      <c r="F307">
        <f>IFERROR(VLOOKUP(A307,プログラム!B:C,2,0),"")</f>
        <v>6</v>
      </c>
      <c r="G307" t="str">
        <f t="shared" si="8"/>
        <v>880006</v>
      </c>
      <c r="H307">
        <f>IFERROR(記録[[#This Row],[組]],"")</f>
        <v>6</v>
      </c>
      <c r="I307">
        <f>IFERROR(記録[[#This Row],[水路]],"")</f>
        <v>5</v>
      </c>
      <c r="J307" t="str">
        <f>IFERROR(VLOOKUP(F307,プログラムデータ!A:P,14,0),"")</f>
        <v/>
      </c>
      <c r="K307" t="str">
        <f>IFERROR(VLOOKUP(F307,プログラムデータ!A:O,15,0),"")</f>
        <v>男子</v>
      </c>
      <c r="L307" t="str">
        <f>IFERROR(VLOOKUP(F307,プログラムデータ!A:M,13,0),"")</f>
        <v xml:space="preserve"> 200m</v>
      </c>
      <c r="M307" t="str">
        <f>IFERROR(VLOOKUP(F307,プログラムデータ!A:J,10,0),"")</f>
        <v>自由形</v>
      </c>
      <c r="N307" t="str">
        <f>IFERROR(VLOOKUP(F307,プログラムデータ!A:P,16,0),"")</f>
        <v>タイム決勝</v>
      </c>
      <c r="O307" t="str">
        <f t="shared" si="10"/>
        <v xml:space="preserve"> 男子  200m 自由形 タイム決勝</v>
      </c>
    </row>
    <row r="308" spans="1:15" x14ac:dyDescent="0.15">
      <c r="A308">
        <f>IFERROR(記録[[#This Row],[競技番号]],"")</f>
        <v>6</v>
      </c>
      <c r="B308">
        <f>IFERROR(記録[[#This Row],[選手番号]],"")</f>
        <v>134</v>
      </c>
      <c r="C308" t="str">
        <f>IFERROR(VLOOKUP(B308,選手番号!F:J,4,0),"")</f>
        <v>赤松　　晃</v>
      </c>
      <c r="D308" t="str">
        <f>IFERROR(VLOOKUP(B308,選手番号!F:K,6,0),"")</f>
        <v>アズサ松山</v>
      </c>
      <c r="E308" t="str">
        <f>IFERROR(VLOOKUP(B308,チーム番号!E:F,2,0),"")</f>
        <v/>
      </c>
      <c r="F308">
        <f>IFERROR(VLOOKUP(A308,プログラム!B:C,2,0),"")</f>
        <v>6</v>
      </c>
      <c r="G308" t="str">
        <f t="shared" si="8"/>
        <v>1340006</v>
      </c>
      <c r="H308">
        <f>IFERROR(記録[[#This Row],[組]],"")</f>
        <v>6</v>
      </c>
      <c r="I308">
        <f>IFERROR(記録[[#This Row],[水路]],"")</f>
        <v>6</v>
      </c>
      <c r="J308" t="str">
        <f>IFERROR(VLOOKUP(F308,プログラムデータ!A:P,14,0),"")</f>
        <v/>
      </c>
      <c r="K308" t="str">
        <f>IFERROR(VLOOKUP(F308,プログラムデータ!A:O,15,0),"")</f>
        <v>男子</v>
      </c>
      <c r="L308" t="str">
        <f>IFERROR(VLOOKUP(F308,プログラムデータ!A:M,13,0),"")</f>
        <v xml:space="preserve"> 200m</v>
      </c>
      <c r="M308" t="str">
        <f>IFERROR(VLOOKUP(F308,プログラムデータ!A:J,10,0),"")</f>
        <v>自由形</v>
      </c>
      <c r="N308" t="str">
        <f>IFERROR(VLOOKUP(F308,プログラムデータ!A:P,16,0),"")</f>
        <v>タイム決勝</v>
      </c>
      <c r="O308" t="str">
        <f t="shared" si="10"/>
        <v xml:space="preserve"> 男子  200m 自由形 タイム決勝</v>
      </c>
    </row>
    <row r="309" spans="1:15" x14ac:dyDescent="0.15">
      <c r="A309">
        <f>IFERROR(記録[[#This Row],[競技番号]],"")</f>
        <v>6</v>
      </c>
      <c r="B309">
        <f>IFERROR(記録[[#This Row],[選手番号]],"")</f>
        <v>140</v>
      </c>
      <c r="C309" t="str">
        <f>IFERROR(VLOOKUP(B309,選手番号!F:J,4,0),"")</f>
        <v>青野　　空</v>
      </c>
      <c r="D309" t="str">
        <f>IFERROR(VLOOKUP(B309,選手番号!F:K,6,0),"")</f>
        <v>ＭＧ双葉</v>
      </c>
      <c r="E309" t="str">
        <f>IFERROR(VLOOKUP(B309,チーム番号!E:F,2,0),"")</f>
        <v/>
      </c>
      <c r="F309">
        <f>IFERROR(VLOOKUP(A309,プログラム!B:C,2,0),"")</f>
        <v>6</v>
      </c>
      <c r="G309" t="str">
        <f t="shared" si="8"/>
        <v>1400006</v>
      </c>
      <c r="H309">
        <f>IFERROR(記録[[#This Row],[組]],"")</f>
        <v>6</v>
      </c>
      <c r="I309">
        <f>IFERROR(記録[[#This Row],[水路]],"")</f>
        <v>7</v>
      </c>
      <c r="J309" t="str">
        <f>IFERROR(VLOOKUP(F309,プログラムデータ!A:P,14,0),"")</f>
        <v/>
      </c>
      <c r="K309" t="str">
        <f>IFERROR(VLOOKUP(F309,プログラムデータ!A:O,15,0),"")</f>
        <v>男子</v>
      </c>
      <c r="L309" t="str">
        <f>IFERROR(VLOOKUP(F309,プログラムデータ!A:M,13,0),"")</f>
        <v xml:space="preserve"> 200m</v>
      </c>
      <c r="M309" t="str">
        <f>IFERROR(VLOOKUP(F309,プログラムデータ!A:J,10,0),"")</f>
        <v>自由形</v>
      </c>
      <c r="N309" t="str">
        <f>IFERROR(VLOOKUP(F309,プログラムデータ!A:P,16,0),"")</f>
        <v>タイム決勝</v>
      </c>
      <c r="O309" t="str">
        <f t="shared" si="10"/>
        <v xml:space="preserve"> 男子  200m 自由形 タイム決勝</v>
      </c>
    </row>
    <row r="310" spans="1:15" x14ac:dyDescent="0.15">
      <c r="A310">
        <f>IFERROR(記録[[#This Row],[競技番号]],"")</f>
        <v>7</v>
      </c>
      <c r="B310">
        <f>IFERROR(記録[[#This Row],[選手番号]],"")</f>
        <v>240</v>
      </c>
      <c r="C310" t="str">
        <f>IFERROR(VLOOKUP(B310,選手番号!F:J,4,0),"")</f>
        <v>谷口　瑠奈</v>
      </c>
      <c r="D310" t="str">
        <f>IFERROR(VLOOKUP(B310,選手番号!F:K,6,0),"")</f>
        <v>リー保内</v>
      </c>
      <c r="E310" t="str">
        <f>IFERROR(VLOOKUP(B310,チーム番号!E:F,2,0),"")</f>
        <v/>
      </c>
      <c r="F310">
        <f>IFERROR(VLOOKUP(A310,プログラム!B:C,2,0),"")</f>
        <v>7</v>
      </c>
      <c r="G310" t="str">
        <f t="shared" si="8"/>
        <v>2400007</v>
      </c>
      <c r="H310">
        <f>IFERROR(記録[[#This Row],[組]],"")</f>
        <v>1</v>
      </c>
      <c r="I310">
        <f>IFERROR(記録[[#This Row],[水路]],"")</f>
        <v>1</v>
      </c>
      <c r="J310" t="str">
        <f>IFERROR(VLOOKUP(F310,プログラムデータ!A:P,14,0),"")</f>
        <v/>
      </c>
      <c r="K310" t="str">
        <f>IFERROR(VLOOKUP(F310,プログラムデータ!A:O,15,0),"")</f>
        <v>女子</v>
      </c>
      <c r="L310" t="str">
        <f>IFERROR(VLOOKUP(F310,プログラムデータ!A:M,13,0),"")</f>
        <v xml:space="preserve">  50m</v>
      </c>
      <c r="M310" t="str">
        <f>IFERROR(VLOOKUP(F310,プログラムデータ!A:J,10,0),"")</f>
        <v>背泳ぎ</v>
      </c>
      <c r="N310" t="str">
        <f>IFERROR(VLOOKUP(F310,プログラムデータ!A:P,16,0),"")</f>
        <v>タイム決勝</v>
      </c>
      <c r="O310" t="str">
        <f t="shared" si="10"/>
        <v xml:space="preserve"> 女子   50m 背泳ぎ タイム決勝</v>
      </c>
    </row>
    <row r="311" spans="1:15" x14ac:dyDescent="0.15">
      <c r="A311">
        <f>IFERROR(記録[[#This Row],[競技番号]],"")</f>
        <v>7</v>
      </c>
      <c r="B311">
        <f>IFERROR(記録[[#This Row],[選手番号]],"")</f>
        <v>313</v>
      </c>
      <c r="C311" t="str">
        <f>IFERROR(VLOOKUP(B311,選手番号!F:J,4,0),"")</f>
        <v>石川　沙来</v>
      </c>
      <c r="D311" t="str">
        <f>IFERROR(VLOOKUP(B311,選手番号!F:K,6,0),"")</f>
        <v>ﾌｨｯﾀ川之江</v>
      </c>
      <c r="E311" t="str">
        <f>IFERROR(VLOOKUP(B311,チーム番号!E:F,2,0),"")</f>
        <v/>
      </c>
      <c r="F311">
        <f>IFERROR(VLOOKUP(A311,プログラム!B:C,2,0),"")</f>
        <v>7</v>
      </c>
      <c r="G311" t="str">
        <f t="shared" si="8"/>
        <v>3130007</v>
      </c>
      <c r="H311">
        <f>IFERROR(記録[[#This Row],[組]],"")</f>
        <v>1</v>
      </c>
      <c r="I311">
        <f>IFERROR(記録[[#This Row],[水路]],"")</f>
        <v>2</v>
      </c>
      <c r="J311" t="str">
        <f>IFERROR(VLOOKUP(F311,プログラムデータ!A:P,14,0),"")</f>
        <v/>
      </c>
      <c r="K311" t="str">
        <f>IFERROR(VLOOKUP(F311,プログラムデータ!A:O,15,0),"")</f>
        <v>女子</v>
      </c>
      <c r="L311" t="str">
        <f>IFERROR(VLOOKUP(F311,プログラムデータ!A:M,13,0),"")</f>
        <v xml:space="preserve">  50m</v>
      </c>
      <c r="M311" t="str">
        <f>IFERROR(VLOOKUP(F311,プログラムデータ!A:J,10,0),"")</f>
        <v>背泳ぎ</v>
      </c>
      <c r="N311" t="str">
        <f>IFERROR(VLOOKUP(F311,プログラムデータ!A:P,16,0),"")</f>
        <v>タイム決勝</v>
      </c>
      <c r="O311" t="str">
        <f t="shared" si="10"/>
        <v xml:space="preserve"> 女子   50m 背泳ぎ タイム決勝</v>
      </c>
    </row>
    <row r="312" spans="1:15" x14ac:dyDescent="0.15">
      <c r="A312">
        <f>IFERROR(記録[[#This Row],[競技番号]],"")</f>
        <v>7</v>
      </c>
      <c r="B312">
        <f>IFERROR(記録[[#This Row],[選手番号]],"")</f>
        <v>152</v>
      </c>
      <c r="C312" t="str">
        <f>IFERROR(VLOOKUP(B312,選手番号!F:J,4,0),"")</f>
        <v>山田　帆夏</v>
      </c>
      <c r="D312" t="str">
        <f>IFERROR(VLOOKUP(B312,選手番号!F:K,6,0),"")</f>
        <v>ＭＧ双葉</v>
      </c>
      <c r="E312" t="str">
        <f>IFERROR(VLOOKUP(B312,チーム番号!E:F,2,0),"")</f>
        <v/>
      </c>
      <c r="F312">
        <f>IFERROR(VLOOKUP(A312,プログラム!B:C,2,0),"")</f>
        <v>7</v>
      </c>
      <c r="G312" t="str">
        <f t="shared" si="8"/>
        <v>1520007</v>
      </c>
      <c r="H312">
        <f>IFERROR(記録[[#This Row],[組]],"")</f>
        <v>1</v>
      </c>
      <c r="I312">
        <f>IFERROR(記録[[#This Row],[水路]],"")</f>
        <v>3</v>
      </c>
      <c r="J312" t="str">
        <f>IFERROR(VLOOKUP(F312,プログラムデータ!A:P,14,0),"")</f>
        <v/>
      </c>
      <c r="K312" t="str">
        <f>IFERROR(VLOOKUP(F312,プログラムデータ!A:O,15,0),"")</f>
        <v>女子</v>
      </c>
      <c r="L312" t="str">
        <f>IFERROR(VLOOKUP(F312,プログラムデータ!A:M,13,0),"")</f>
        <v xml:space="preserve">  50m</v>
      </c>
      <c r="M312" t="str">
        <f>IFERROR(VLOOKUP(F312,プログラムデータ!A:J,10,0),"")</f>
        <v>背泳ぎ</v>
      </c>
      <c r="N312" t="str">
        <f>IFERROR(VLOOKUP(F312,プログラムデータ!A:P,16,0),"")</f>
        <v>タイム決勝</v>
      </c>
      <c r="O312" t="str">
        <f t="shared" si="10"/>
        <v xml:space="preserve"> 女子   50m 背泳ぎ タイム決勝</v>
      </c>
    </row>
    <row r="313" spans="1:15" x14ac:dyDescent="0.15">
      <c r="A313">
        <f>IFERROR(記録[[#This Row],[競技番号]],"")</f>
        <v>7</v>
      </c>
      <c r="B313">
        <f>IFERROR(記録[[#This Row],[選手番号]],"")</f>
        <v>303</v>
      </c>
      <c r="C313" t="str">
        <f>IFERROR(VLOOKUP(B313,選手番号!F:J,4,0),"")</f>
        <v>松浦　有里</v>
      </c>
      <c r="D313" t="str">
        <f>IFERROR(VLOOKUP(B313,選手番号!F:K,6,0),"")</f>
        <v>ﾌｨｯﾀｴﾐﾌﾙ松前</v>
      </c>
      <c r="E313" t="str">
        <f>IFERROR(VLOOKUP(B313,チーム番号!E:F,2,0),"")</f>
        <v/>
      </c>
      <c r="F313">
        <f>IFERROR(VLOOKUP(A313,プログラム!B:C,2,0),"")</f>
        <v>7</v>
      </c>
      <c r="G313" t="str">
        <f t="shared" si="8"/>
        <v>3030007</v>
      </c>
      <c r="H313">
        <f>IFERROR(記録[[#This Row],[組]],"")</f>
        <v>1</v>
      </c>
      <c r="I313">
        <f>IFERROR(記録[[#This Row],[水路]],"")</f>
        <v>4</v>
      </c>
      <c r="J313" t="str">
        <f>IFERROR(VLOOKUP(F313,プログラムデータ!A:P,14,0),"")</f>
        <v/>
      </c>
      <c r="K313" t="str">
        <f>IFERROR(VLOOKUP(F313,プログラムデータ!A:O,15,0),"")</f>
        <v>女子</v>
      </c>
      <c r="L313" t="str">
        <f>IFERROR(VLOOKUP(F313,プログラムデータ!A:M,13,0),"")</f>
        <v xml:space="preserve">  50m</v>
      </c>
      <c r="M313" t="str">
        <f>IFERROR(VLOOKUP(F313,プログラムデータ!A:J,10,0),"")</f>
        <v>背泳ぎ</v>
      </c>
      <c r="N313" t="str">
        <f>IFERROR(VLOOKUP(F313,プログラムデータ!A:P,16,0),"")</f>
        <v>タイム決勝</v>
      </c>
      <c r="O313" t="str">
        <f t="shared" si="10"/>
        <v xml:space="preserve"> 女子   50m 背泳ぎ タイム決勝</v>
      </c>
    </row>
    <row r="314" spans="1:15" x14ac:dyDescent="0.15">
      <c r="A314">
        <f>IFERROR(記録[[#This Row],[競技番号]],"")</f>
        <v>7</v>
      </c>
      <c r="B314">
        <f>IFERROR(記録[[#This Row],[選手番号]],"")</f>
        <v>67</v>
      </c>
      <c r="C314" t="str">
        <f>IFERROR(VLOOKUP(B314,選手番号!F:J,4,0),"")</f>
        <v>曽根芹李空</v>
      </c>
      <c r="D314" t="str">
        <f>IFERROR(VLOOKUP(B314,選手番号!F:K,6,0),"")</f>
        <v>ｴﾘｴｰﾙSRT</v>
      </c>
      <c r="E314" t="str">
        <f>IFERROR(VLOOKUP(B314,チーム番号!E:F,2,0),"")</f>
        <v/>
      </c>
      <c r="F314">
        <f>IFERROR(VLOOKUP(A314,プログラム!B:C,2,0),"")</f>
        <v>7</v>
      </c>
      <c r="G314" t="str">
        <f t="shared" si="8"/>
        <v>670007</v>
      </c>
      <c r="H314">
        <f>IFERROR(記録[[#This Row],[組]],"")</f>
        <v>1</v>
      </c>
      <c r="I314">
        <f>IFERROR(記録[[#This Row],[水路]],"")</f>
        <v>5</v>
      </c>
      <c r="J314" t="str">
        <f>IFERROR(VLOOKUP(F314,プログラムデータ!A:P,14,0),"")</f>
        <v/>
      </c>
      <c r="K314" t="str">
        <f>IFERROR(VLOOKUP(F314,プログラムデータ!A:O,15,0),"")</f>
        <v>女子</v>
      </c>
      <c r="L314" t="str">
        <f>IFERROR(VLOOKUP(F314,プログラムデータ!A:M,13,0),"")</f>
        <v xml:space="preserve">  50m</v>
      </c>
      <c r="M314" t="str">
        <f>IFERROR(VLOOKUP(F314,プログラムデータ!A:J,10,0),"")</f>
        <v>背泳ぎ</v>
      </c>
      <c r="N314" t="str">
        <f>IFERROR(VLOOKUP(F314,プログラムデータ!A:P,16,0),"")</f>
        <v>タイム決勝</v>
      </c>
      <c r="O314" t="str">
        <f t="shared" si="10"/>
        <v xml:space="preserve"> 女子   50m 背泳ぎ タイム決勝</v>
      </c>
    </row>
    <row r="315" spans="1:15" x14ac:dyDescent="0.15">
      <c r="A315">
        <f>IFERROR(記録[[#This Row],[競技番号]],"")</f>
        <v>7</v>
      </c>
      <c r="B315">
        <f>IFERROR(記録[[#This Row],[選手番号]],"")</f>
        <v>239</v>
      </c>
      <c r="C315" t="str">
        <f>IFERROR(VLOOKUP(B315,選手番号!F:J,4,0),"")</f>
        <v>中田　楓歌</v>
      </c>
      <c r="D315" t="str">
        <f>IFERROR(VLOOKUP(B315,選手番号!F:K,6,0),"")</f>
        <v>リー保内</v>
      </c>
      <c r="E315" t="str">
        <f>IFERROR(VLOOKUP(B315,チーム番号!E:F,2,0),"")</f>
        <v/>
      </c>
      <c r="F315">
        <f>IFERROR(VLOOKUP(A315,プログラム!B:C,2,0),"")</f>
        <v>7</v>
      </c>
      <c r="G315" t="str">
        <f t="shared" si="8"/>
        <v>2390007</v>
      </c>
      <c r="H315">
        <f>IFERROR(記録[[#This Row],[組]],"")</f>
        <v>1</v>
      </c>
      <c r="I315">
        <f>IFERROR(記録[[#This Row],[水路]],"")</f>
        <v>6</v>
      </c>
      <c r="J315" t="str">
        <f>IFERROR(VLOOKUP(F315,プログラムデータ!A:P,14,0),"")</f>
        <v/>
      </c>
      <c r="K315" t="str">
        <f>IFERROR(VLOOKUP(F315,プログラムデータ!A:O,15,0),"")</f>
        <v>女子</v>
      </c>
      <c r="L315" t="str">
        <f>IFERROR(VLOOKUP(F315,プログラムデータ!A:M,13,0),"")</f>
        <v xml:space="preserve">  50m</v>
      </c>
      <c r="M315" t="str">
        <f>IFERROR(VLOOKUP(F315,プログラムデータ!A:J,10,0),"")</f>
        <v>背泳ぎ</v>
      </c>
      <c r="N315" t="str">
        <f>IFERROR(VLOOKUP(F315,プログラムデータ!A:P,16,0),"")</f>
        <v>タイム決勝</v>
      </c>
      <c r="O315" t="str">
        <f t="shared" si="10"/>
        <v xml:space="preserve"> 女子   50m 背泳ぎ タイム決勝</v>
      </c>
    </row>
    <row r="316" spans="1:15" x14ac:dyDescent="0.15">
      <c r="A316">
        <f>IFERROR(記録[[#This Row],[競技番号]],"")</f>
        <v>7</v>
      </c>
      <c r="B316">
        <f>IFERROR(記録[[#This Row],[選手番号]],"")</f>
        <v>307</v>
      </c>
      <c r="C316" t="str">
        <f>IFERROR(VLOOKUP(B316,選手番号!F:J,4,0),"")</f>
        <v>鶴田　梨心</v>
      </c>
      <c r="D316" t="str">
        <f>IFERROR(VLOOKUP(B316,選手番号!F:K,6,0),"")</f>
        <v>ﾌｨｯﾀｴﾐﾌﾙ松前</v>
      </c>
      <c r="E316" t="str">
        <f>IFERROR(VLOOKUP(B316,チーム番号!E:F,2,0),"")</f>
        <v/>
      </c>
      <c r="F316">
        <f>IFERROR(VLOOKUP(A316,プログラム!B:C,2,0),"")</f>
        <v>7</v>
      </c>
      <c r="G316" t="str">
        <f t="shared" si="8"/>
        <v>3070007</v>
      </c>
      <c r="H316">
        <f>IFERROR(記録[[#This Row],[組]],"")</f>
        <v>1</v>
      </c>
      <c r="I316">
        <f>IFERROR(記録[[#This Row],[水路]],"")</f>
        <v>7</v>
      </c>
      <c r="J316" t="str">
        <f>IFERROR(VLOOKUP(F316,プログラムデータ!A:P,14,0),"")</f>
        <v/>
      </c>
      <c r="K316" t="str">
        <f>IFERROR(VLOOKUP(F316,プログラムデータ!A:O,15,0),"")</f>
        <v>女子</v>
      </c>
      <c r="L316" t="str">
        <f>IFERROR(VLOOKUP(F316,プログラムデータ!A:M,13,0),"")</f>
        <v xml:space="preserve">  50m</v>
      </c>
      <c r="M316" t="str">
        <f>IFERROR(VLOOKUP(F316,プログラムデータ!A:J,10,0),"")</f>
        <v>背泳ぎ</v>
      </c>
      <c r="N316" t="str">
        <f>IFERROR(VLOOKUP(F316,プログラムデータ!A:P,16,0),"")</f>
        <v>タイム決勝</v>
      </c>
      <c r="O316" t="str">
        <f t="shared" si="10"/>
        <v xml:space="preserve"> 女子   50m 背泳ぎ タイム決勝</v>
      </c>
    </row>
    <row r="317" spans="1:15" x14ac:dyDescent="0.15">
      <c r="A317">
        <f>IFERROR(記録[[#This Row],[競技番号]],"")</f>
        <v>7</v>
      </c>
      <c r="B317">
        <f>IFERROR(記録[[#This Row],[選手番号]],"")</f>
        <v>119</v>
      </c>
      <c r="C317" t="str">
        <f>IFERROR(VLOOKUP(B317,選手番号!F:J,4,0),"")</f>
        <v>白石優里花</v>
      </c>
      <c r="D317" t="str">
        <f>IFERROR(VLOOKUP(B317,選手番号!F:K,6,0),"")</f>
        <v>ファイブテン</v>
      </c>
      <c r="E317" t="str">
        <f>IFERROR(VLOOKUP(B317,チーム番号!E:F,2,0),"")</f>
        <v/>
      </c>
      <c r="F317">
        <f>IFERROR(VLOOKUP(A317,プログラム!B:C,2,0),"")</f>
        <v>7</v>
      </c>
      <c r="G317" t="str">
        <f t="shared" si="8"/>
        <v>1190007</v>
      </c>
      <c r="H317">
        <f>IFERROR(記録[[#This Row],[組]],"")</f>
        <v>2</v>
      </c>
      <c r="I317">
        <f>IFERROR(記録[[#This Row],[水路]],"")</f>
        <v>1</v>
      </c>
      <c r="J317" t="str">
        <f>IFERROR(VLOOKUP(F317,プログラムデータ!A:P,14,0),"")</f>
        <v/>
      </c>
      <c r="K317" t="str">
        <f>IFERROR(VLOOKUP(F317,プログラムデータ!A:O,15,0),"")</f>
        <v>女子</v>
      </c>
      <c r="L317" t="str">
        <f>IFERROR(VLOOKUP(F317,プログラムデータ!A:M,13,0),"")</f>
        <v xml:space="preserve">  50m</v>
      </c>
      <c r="M317" t="str">
        <f>IFERROR(VLOOKUP(F317,プログラムデータ!A:J,10,0),"")</f>
        <v>背泳ぎ</v>
      </c>
      <c r="N317" t="str">
        <f>IFERROR(VLOOKUP(F317,プログラムデータ!A:P,16,0),"")</f>
        <v>タイム決勝</v>
      </c>
      <c r="O317" t="str">
        <f t="shared" si="10"/>
        <v xml:space="preserve"> 女子   50m 背泳ぎ タイム決勝</v>
      </c>
    </row>
    <row r="318" spans="1:15" x14ac:dyDescent="0.15">
      <c r="A318">
        <f>IFERROR(記録[[#This Row],[競技番号]],"")</f>
        <v>7</v>
      </c>
      <c r="B318">
        <f>IFERROR(記録[[#This Row],[選手番号]],"")</f>
        <v>362</v>
      </c>
      <c r="C318" t="str">
        <f>IFERROR(VLOOKUP(B318,選手番号!F:J,4,0),"")</f>
        <v>斎藤　　詩</v>
      </c>
      <c r="D318" t="str">
        <f>IFERROR(VLOOKUP(B318,選手番号!F:K,6,0),"")</f>
        <v>AQUA</v>
      </c>
      <c r="E318" t="str">
        <f>IFERROR(VLOOKUP(B318,チーム番号!E:F,2,0),"")</f>
        <v/>
      </c>
      <c r="F318">
        <f>IFERROR(VLOOKUP(A318,プログラム!B:C,2,0),"")</f>
        <v>7</v>
      </c>
      <c r="G318" t="str">
        <f t="shared" si="8"/>
        <v>3620007</v>
      </c>
      <c r="H318">
        <f>IFERROR(記録[[#This Row],[組]],"")</f>
        <v>2</v>
      </c>
      <c r="I318">
        <f>IFERROR(記録[[#This Row],[水路]],"")</f>
        <v>2</v>
      </c>
      <c r="J318" t="str">
        <f>IFERROR(VLOOKUP(F318,プログラムデータ!A:P,14,0),"")</f>
        <v/>
      </c>
      <c r="K318" t="str">
        <f>IFERROR(VLOOKUP(F318,プログラムデータ!A:O,15,0),"")</f>
        <v>女子</v>
      </c>
      <c r="L318" t="str">
        <f>IFERROR(VLOOKUP(F318,プログラムデータ!A:M,13,0),"")</f>
        <v xml:space="preserve">  50m</v>
      </c>
      <c r="M318" t="str">
        <f>IFERROR(VLOOKUP(F318,プログラムデータ!A:J,10,0),"")</f>
        <v>背泳ぎ</v>
      </c>
      <c r="N318" t="str">
        <f>IFERROR(VLOOKUP(F318,プログラムデータ!A:P,16,0),"")</f>
        <v>タイム決勝</v>
      </c>
      <c r="O318" t="str">
        <f t="shared" si="10"/>
        <v xml:space="preserve"> 女子   50m 背泳ぎ タイム決勝</v>
      </c>
    </row>
    <row r="319" spans="1:15" x14ac:dyDescent="0.15">
      <c r="A319">
        <f>IFERROR(記録[[#This Row],[競技番号]],"")</f>
        <v>7</v>
      </c>
      <c r="B319">
        <f>IFERROR(記録[[#This Row],[選手番号]],"")</f>
        <v>368</v>
      </c>
      <c r="C319" t="str">
        <f>IFERROR(VLOOKUP(B319,選手番号!F:J,4,0),"")</f>
        <v>岡田　真奈</v>
      </c>
      <c r="D319" t="str">
        <f>IFERROR(VLOOKUP(B319,選手番号!F:K,6,0),"")</f>
        <v>えいしSC松山</v>
      </c>
      <c r="E319" t="str">
        <f>IFERROR(VLOOKUP(B319,チーム番号!E:F,2,0),"")</f>
        <v/>
      </c>
      <c r="F319">
        <f>IFERROR(VLOOKUP(A319,プログラム!B:C,2,0),"")</f>
        <v>7</v>
      </c>
      <c r="G319" t="str">
        <f t="shared" si="8"/>
        <v>3680007</v>
      </c>
      <c r="H319">
        <f>IFERROR(記録[[#This Row],[組]],"")</f>
        <v>2</v>
      </c>
      <c r="I319">
        <f>IFERROR(記録[[#This Row],[水路]],"")</f>
        <v>3</v>
      </c>
      <c r="J319" t="str">
        <f>IFERROR(VLOOKUP(F319,プログラムデータ!A:P,14,0),"")</f>
        <v/>
      </c>
      <c r="K319" t="str">
        <f>IFERROR(VLOOKUP(F319,プログラムデータ!A:O,15,0),"")</f>
        <v>女子</v>
      </c>
      <c r="L319" t="str">
        <f>IFERROR(VLOOKUP(F319,プログラムデータ!A:M,13,0),"")</f>
        <v xml:space="preserve">  50m</v>
      </c>
      <c r="M319" t="str">
        <f>IFERROR(VLOOKUP(F319,プログラムデータ!A:J,10,0),"")</f>
        <v>背泳ぎ</v>
      </c>
      <c r="N319" t="str">
        <f>IFERROR(VLOOKUP(F319,プログラムデータ!A:P,16,0),"")</f>
        <v>タイム決勝</v>
      </c>
      <c r="O319" t="str">
        <f t="shared" si="10"/>
        <v xml:space="preserve"> 女子   50m 背泳ぎ タイム決勝</v>
      </c>
    </row>
    <row r="320" spans="1:15" x14ac:dyDescent="0.15">
      <c r="A320">
        <f>IFERROR(記録[[#This Row],[競技番号]],"")</f>
        <v>7</v>
      </c>
      <c r="B320">
        <f>IFERROR(記録[[#This Row],[選手番号]],"")</f>
        <v>31</v>
      </c>
      <c r="C320" t="str">
        <f>IFERROR(VLOOKUP(B320,選手番号!F:J,4,0),"")</f>
        <v>秀野　　光</v>
      </c>
      <c r="D320" t="str">
        <f>IFERROR(VLOOKUP(B320,選手番号!F:K,6,0),"")</f>
        <v>五百木ＳＣ</v>
      </c>
      <c r="E320" t="str">
        <f>IFERROR(VLOOKUP(B320,チーム番号!E:F,2,0),"")</f>
        <v/>
      </c>
      <c r="F320">
        <f>IFERROR(VLOOKUP(A320,プログラム!B:C,2,0),"")</f>
        <v>7</v>
      </c>
      <c r="G320" t="str">
        <f t="shared" si="8"/>
        <v>310007</v>
      </c>
      <c r="H320">
        <f>IFERROR(記録[[#This Row],[組]],"")</f>
        <v>2</v>
      </c>
      <c r="I320">
        <f>IFERROR(記録[[#This Row],[水路]],"")</f>
        <v>4</v>
      </c>
      <c r="J320" t="str">
        <f>IFERROR(VLOOKUP(F320,プログラムデータ!A:P,14,0),"")</f>
        <v/>
      </c>
      <c r="K320" t="str">
        <f>IFERROR(VLOOKUP(F320,プログラムデータ!A:O,15,0),"")</f>
        <v>女子</v>
      </c>
      <c r="L320" t="str">
        <f>IFERROR(VLOOKUP(F320,プログラムデータ!A:M,13,0),"")</f>
        <v xml:space="preserve">  50m</v>
      </c>
      <c r="M320" t="str">
        <f>IFERROR(VLOOKUP(F320,プログラムデータ!A:J,10,0),"")</f>
        <v>背泳ぎ</v>
      </c>
      <c r="N320" t="str">
        <f>IFERROR(VLOOKUP(F320,プログラムデータ!A:P,16,0),"")</f>
        <v>タイム決勝</v>
      </c>
      <c r="O320" t="str">
        <f t="shared" si="10"/>
        <v xml:space="preserve"> 女子   50m 背泳ぎ タイム決勝</v>
      </c>
    </row>
    <row r="321" spans="1:15" x14ac:dyDescent="0.15">
      <c r="A321">
        <f>IFERROR(記録[[#This Row],[競技番号]],"")</f>
        <v>7</v>
      </c>
      <c r="B321">
        <f>IFERROR(記録[[#This Row],[選手番号]],"")</f>
        <v>118</v>
      </c>
      <c r="C321" t="str">
        <f>IFERROR(VLOOKUP(B321,選手番号!F:J,4,0),"")</f>
        <v>中島　妃穂</v>
      </c>
      <c r="D321" t="str">
        <f>IFERROR(VLOOKUP(B321,選手番号!F:K,6,0),"")</f>
        <v>ファイブテン</v>
      </c>
      <c r="E321" t="str">
        <f>IFERROR(VLOOKUP(B321,チーム番号!E:F,2,0),"")</f>
        <v/>
      </c>
      <c r="F321">
        <f>IFERROR(VLOOKUP(A321,プログラム!B:C,2,0),"")</f>
        <v>7</v>
      </c>
      <c r="G321" t="str">
        <f t="shared" si="8"/>
        <v>1180007</v>
      </c>
      <c r="H321">
        <f>IFERROR(記録[[#This Row],[組]],"")</f>
        <v>2</v>
      </c>
      <c r="I321">
        <f>IFERROR(記録[[#This Row],[水路]],"")</f>
        <v>5</v>
      </c>
      <c r="J321" t="str">
        <f>IFERROR(VLOOKUP(F321,プログラムデータ!A:P,14,0),"")</f>
        <v/>
      </c>
      <c r="K321" t="str">
        <f>IFERROR(VLOOKUP(F321,プログラムデータ!A:O,15,0),"")</f>
        <v>女子</v>
      </c>
      <c r="L321" t="str">
        <f>IFERROR(VLOOKUP(F321,プログラムデータ!A:M,13,0),"")</f>
        <v xml:space="preserve">  50m</v>
      </c>
      <c r="M321" t="str">
        <f>IFERROR(VLOOKUP(F321,プログラムデータ!A:J,10,0),"")</f>
        <v>背泳ぎ</v>
      </c>
      <c r="N321" t="str">
        <f>IFERROR(VLOOKUP(F321,プログラムデータ!A:P,16,0),"")</f>
        <v>タイム決勝</v>
      </c>
      <c r="O321" t="str">
        <f t="shared" si="10"/>
        <v xml:space="preserve"> 女子   50m 背泳ぎ タイム決勝</v>
      </c>
    </row>
    <row r="322" spans="1:15" x14ac:dyDescent="0.15">
      <c r="A322">
        <f>IFERROR(記録[[#This Row],[競技番号]],"")</f>
        <v>7</v>
      </c>
      <c r="B322">
        <f>IFERROR(記録[[#This Row],[選手番号]],"")</f>
        <v>218</v>
      </c>
      <c r="C322" t="str">
        <f>IFERROR(VLOOKUP(B322,選手番号!F:J,4,0),"")</f>
        <v>髙橋　希光</v>
      </c>
      <c r="D322" t="str">
        <f>IFERROR(VLOOKUP(B322,選手番号!F:K,6,0),"")</f>
        <v>フィッタ重信</v>
      </c>
      <c r="E322" t="str">
        <f>IFERROR(VLOOKUP(B322,チーム番号!E:F,2,0),"")</f>
        <v/>
      </c>
      <c r="F322">
        <f>IFERROR(VLOOKUP(A322,プログラム!B:C,2,0),"")</f>
        <v>7</v>
      </c>
      <c r="G322" t="str">
        <f t="shared" si="8"/>
        <v>2180007</v>
      </c>
      <c r="H322">
        <f>IFERROR(記録[[#This Row],[組]],"")</f>
        <v>2</v>
      </c>
      <c r="I322">
        <f>IFERROR(記録[[#This Row],[水路]],"")</f>
        <v>6</v>
      </c>
      <c r="J322" t="str">
        <f>IFERROR(VLOOKUP(F322,プログラムデータ!A:P,14,0),"")</f>
        <v/>
      </c>
      <c r="K322" t="str">
        <f>IFERROR(VLOOKUP(F322,プログラムデータ!A:O,15,0),"")</f>
        <v>女子</v>
      </c>
      <c r="L322" t="str">
        <f>IFERROR(VLOOKUP(F322,プログラムデータ!A:M,13,0),"")</f>
        <v xml:space="preserve">  50m</v>
      </c>
      <c r="M322" t="str">
        <f>IFERROR(VLOOKUP(F322,プログラムデータ!A:J,10,0),"")</f>
        <v>背泳ぎ</v>
      </c>
      <c r="N322" t="str">
        <f>IFERROR(VLOOKUP(F322,プログラムデータ!A:P,16,0),"")</f>
        <v>タイム決勝</v>
      </c>
      <c r="O322" t="str">
        <f t="shared" si="10"/>
        <v xml:space="preserve"> 女子   50m 背泳ぎ タイム決勝</v>
      </c>
    </row>
    <row r="323" spans="1:15" x14ac:dyDescent="0.15">
      <c r="A323">
        <f>IFERROR(記録[[#This Row],[競技番号]],"")</f>
        <v>7</v>
      </c>
      <c r="B323">
        <f>IFERROR(記録[[#This Row],[選手番号]],"")</f>
        <v>151</v>
      </c>
      <c r="C323" t="str">
        <f>IFERROR(VLOOKUP(B323,選手番号!F:J,4,0),"")</f>
        <v>越智　美来</v>
      </c>
      <c r="D323" t="str">
        <f>IFERROR(VLOOKUP(B323,選手番号!F:K,6,0),"")</f>
        <v>ＭＧ双葉</v>
      </c>
      <c r="E323" t="str">
        <f>IFERROR(VLOOKUP(B323,チーム番号!E:F,2,0),"")</f>
        <v/>
      </c>
      <c r="F323">
        <f>IFERROR(VLOOKUP(A323,プログラム!B:C,2,0),"")</f>
        <v>7</v>
      </c>
      <c r="G323" t="str">
        <f t="shared" ref="G323:G386" si="11">CONCATENATE(B323,0,0,0,F323)</f>
        <v>1510007</v>
      </c>
      <c r="H323">
        <f>IFERROR(記録[[#This Row],[組]],"")</f>
        <v>2</v>
      </c>
      <c r="I323">
        <f>IFERROR(記録[[#This Row],[水路]],"")</f>
        <v>7</v>
      </c>
      <c r="J323" t="str">
        <f>IFERROR(VLOOKUP(F323,プログラムデータ!A:P,14,0),"")</f>
        <v/>
      </c>
      <c r="K323" t="str">
        <f>IFERROR(VLOOKUP(F323,プログラムデータ!A:O,15,0),"")</f>
        <v>女子</v>
      </c>
      <c r="L323" t="str">
        <f>IFERROR(VLOOKUP(F323,プログラムデータ!A:M,13,0),"")</f>
        <v xml:space="preserve">  50m</v>
      </c>
      <c r="M323" t="str">
        <f>IFERROR(VLOOKUP(F323,プログラムデータ!A:J,10,0),"")</f>
        <v>背泳ぎ</v>
      </c>
      <c r="N323" t="str">
        <f>IFERROR(VLOOKUP(F323,プログラムデータ!A:P,16,0),"")</f>
        <v>タイム決勝</v>
      </c>
      <c r="O323" t="str">
        <f t="shared" si="10"/>
        <v xml:space="preserve"> 女子   50m 背泳ぎ タイム決勝</v>
      </c>
    </row>
    <row r="324" spans="1:15" x14ac:dyDescent="0.15">
      <c r="A324">
        <f>IFERROR(記録[[#This Row],[競技番号]],"")</f>
        <v>7</v>
      </c>
      <c r="B324">
        <f>IFERROR(記録[[#This Row],[選手番号]],"")</f>
        <v>301</v>
      </c>
      <c r="C324" t="str">
        <f>IFERROR(VLOOKUP(B324,選手番号!F:J,4,0),"")</f>
        <v>武智　咲來</v>
      </c>
      <c r="D324" t="str">
        <f>IFERROR(VLOOKUP(B324,選手番号!F:K,6,0),"")</f>
        <v>ﾌｨｯﾀｴﾐﾌﾙ松前</v>
      </c>
      <c r="E324" t="str">
        <f>IFERROR(VLOOKUP(B324,チーム番号!E:F,2,0),"")</f>
        <v/>
      </c>
      <c r="F324">
        <f>IFERROR(VLOOKUP(A324,プログラム!B:C,2,0),"")</f>
        <v>7</v>
      </c>
      <c r="G324" t="str">
        <f t="shared" si="11"/>
        <v>3010007</v>
      </c>
      <c r="H324">
        <f>IFERROR(記録[[#This Row],[組]],"")</f>
        <v>3</v>
      </c>
      <c r="I324">
        <f>IFERROR(記録[[#This Row],[水路]],"")</f>
        <v>1</v>
      </c>
      <c r="J324" t="str">
        <f>IFERROR(VLOOKUP(F324,プログラムデータ!A:P,14,0),"")</f>
        <v/>
      </c>
      <c r="K324" t="str">
        <f>IFERROR(VLOOKUP(F324,プログラムデータ!A:O,15,0),"")</f>
        <v>女子</v>
      </c>
      <c r="L324" t="str">
        <f>IFERROR(VLOOKUP(F324,プログラムデータ!A:M,13,0),"")</f>
        <v xml:space="preserve">  50m</v>
      </c>
      <c r="M324" t="str">
        <f>IFERROR(VLOOKUP(F324,プログラムデータ!A:J,10,0),"")</f>
        <v>背泳ぎ</v>
      </c>
      <c r="N324" t="str">
        <f>IFERROR(VLOOKUP(F324,プログラムデータ!A:P,16,0),"")</f>
        <v>タイム決勝</v>
      </c>
      <c r="O324" t="str">
        <f t="shared" si="10"/>
        <v xml:space="preserve"> 女子   50m 背泳ぎ タイム決勝</v>
      </c>
    </row>
    <row r="325" spans="1:15" x14ac:dyDescent="0.15">
      <c r="A325">
        <f>IFERROR(記録[[#This Row],[競技番号]],"")</f>
        <v>7</v>
      </c>
      <c r="B325">
        <f>IFERROR(記録[[#This Row],[選手番号]],"")</f>
        <v>45</v>
      </c>
      <c r="C325" t="str">
        <f>IFERROR(VLOOKUP(B325,選手番号!F:J,4,0),"")</f>
        <v>渡部　莉央</v>
      </c>
      <c r="D325" t="str">
        <f>IFERROR(VLOOKUP(B325,選手番号!F:K,6,0),"")</f>
        <v>南海ＤＣ</v>
      </c>
      <c r="E325" t="str">
        <f>IFERROR(VLOOKUP(B325,チーム番号!E:F,2,0),"")</f>
        <v/>
      </c>
      <c r="F325">
        <f>IFERROR(VLOOKUP(A325,プログラム!B:C,2,0),"")</f>
        <v>7</v>
      </c>
      <c r="G325" t="str">
        <f t="shared" si="11"/>
        <v>450007</v>
      </c>
      <c r="H325">
        <f>IFERROR(記録[[#This Row],[組]],"")</f>
        <v>3</v>
      </c>
      <c r="I325">
        <f>IFERROR(記録[[#This Row],[水路]],"")</f>
        <v>2</v>
      </c>
      <c r="J325" t="str">
        <f>IFERROR(VLOOKUP(F325,プログラムデータ!A:P,14,0),"")</f>
        <v/>
      </c>
      <c r="K325" t="str">
        <f>IFERROR(VLOOKUP(F325,プログラムデータ!A:O,15,0),"")</f>
        <v>女子</v>
      </c>
      <c r="L325" t="str">
        <f>IFERROR(VLOOKUP(F325,プログラムデータ!A:M,13,0),"")</f>
        <v xml:space="preserve">  50m</v>
      </c>
      <c r="M325" t="str">
        <f>IFERROR(VLOOKUP(F325,プログラムデータ!A:J,10,0),"")</f>
        <v>背泳ぎ</v>
      </c>
      <c r="N325" t="str">
        <f>IFERROR(VLOOKUP(F325,プログラムデータ!A:P,16,0),"")</f>
        <v>タイム決勝</v>
      </c>
      <c r="O325" t="str">
        <f t="shared" si="10"/>
        <v xml:space="preserve"> 女子   50m 背泳ぎ タイム決勝</v>
      </c>
    </row>
    <row r="326" spans="1:15" x14ac:dyDescent="0.15">
      <c r="A326">
        <f>IFERROR(記録[[#This Row],[競技番号]],"")</f>
        <v>7</v>
      </c>
      <c r="B326">
        <f>IFERROR(記録[[#This Row],[選手番号]],"")</f>
        <v>189</v>
      </c>
      <c r="C326" t="str">
        <f>IFERROR(VLOOKUP(B326,選手番号!F:J,4,0),"")</f>
        <v>塚本　理華</v>
      </c>
      <c r="D326" t="str">
        <f>IFERROR(VLOOKUP(B326,選手番号!F:K,6,0),"")</f>
        <v>フィッタ松山</v>
      </c>
      <c r="E326" t="str">
        <f>IFERROR(VLOOKUP(B326,チーム番号!E:F,2,0),"")</f>
        <v/>
      </c>
      <c r="F326">
        <f>IFERROR(VLOOKUP(A326,プログラム!B:C,2,0),"")</f>
        <v>7</v>
      </c>
      <c r="G326" t="str">
        <f t="shared" si="11"/>
        <v>1890007</v>
      </c>
      <c r="H326">
        <f>IFERROR(記録[[#This Row],[組]],"")</f>
        <v>3</v>
      </c>
      <c r="I326">
        <f>IFERROR(記録[[#This Row],[水路]],"")</f>
        <v>3</v>
      </c>
      <c r="J326" t="str">
        <f>IFERROR(VLOOKUP(F326,プログラムデータ!A:P,14,0),"")</f>
        <v/>
      </c>
      <c r="K326" t="str">
        <f>IFERROR(VLOOKUP(F326,プログラムデータ!A:O,15,0),"")</f>
        <v>女子</v>
      </c>
      <c r="L326" t="str">
        <f>IFERROR(VLOOKUP(F326,プログラムデータ!A:M,13,0),"")</f>
        <v xml:space="preserve">  50m</v>
      </c>
      <c r="M326" t="str">
        <f>IFERROR(VLOOKUP(F326,プログラムデータ!A:J,10,0),"")</f>
        <v>背泳ぎ</v>
      </c>
      <c r="N326" t="str">
        <f>IFERROR(VLOOKUP(F326,プログラムデータ!A:P,16,0),"")</f>
        <v>タイム決勝</v>
      </c>
      <c r="O326" t="str">
        <f t="shared" si="10"/>
        <v xml:space="preserve"> 女子   50m 背泳ぎ タイム決勝</v>
      </c>
    </row>
    <row r="327" spans="1:15" x14ac:dyDescent="0.15">
      <c r="A327">
        <f>IFERROR(記録[[#This Row],[競技番号]],"")</f>
        <v>7</v>
      </c>
      <c r="B327">
        <f>IFERROR(記録[[#This Row],[選手番号]],"")</f>
        <v>113</v>
      </c>
      <c r="C327" t="str">
        <f>IFERROR(VLOOKUP(B327,選手番号!F:J,4,0),"")</f>
        <v>成松　咲南</v>
      </c>
      <c r="D327" t="str">
        <f>IFERROR(VLOOKUP(B327,選手番号!F:K,6,0),"")</f>
        <v>ファイブテン</v>
      </c>
      <c r="E327" t="str">
        <f>IFERROR(VLOOKUP(B327,チーム番号!E:F,2,0),"")</f>
        <v/>
      </c>
      <c r="F327">
        <f>IFERROR(VLOOKUP(A327,プログラム!B:C,2,0),"")</f>
        <v>7</v>
      </c>
      <c r="G327" t="str">
        <f t="shared" si="11"/>
        <v>1130007</v>
      </c>
      <c r="H327">
        <f>IFERROR(記録[[#This Row],[組]],"")</f>
        <v>3</v>
      </c>
      <c r="I327">
        <f>IFERROR(記録[[#This Row],[水路]],"")</f>
        <v>4</v>
      </c>
      <c r="J327" t="str">
        <f>IFERROR(VLOOKUP(F327,プログラムデータ!A:P,14,0),"")</f>
        <v/>
      </c>
      <c r="K327" t="str">
        <f>IFERROR(VLOOKUP(F327,プログラムデータ!A:O,15,0),"")</f>
        <v>女子</v>
      </c>
      <c r="L327" t="str">
        <f>IFERROR(VLOOKUP(F327,プログラムデータ!A:M,13,0),"")</f>
        <v xml:space="preserve">  50m</v>
      </c>
      <c r="M327" t="str">
        <f>IFERROR(VLOOKUP(F327,プログラムデータ!A:J,10,0),"")</f>
        <v>背泳ぎ</v>
      </c>
      <c r="N327" t="str">
        <f>IFERROR(VLOOKUP(F327,プログラムデータ!A:P,16,0),"")</f>
        <v>タイム決勝</v>
      </c>
      <c r="O327" t="str">
        <f t="shared" si="10"/>
        <v xml:space="preserve"> 女子   50m 背泳ぎ タイム決勝</v>
      </c>
    </row>
    <row r="328" spans="1:15" x14ac:dyDescent="0.15">
      <c r="A328">
        <f>IFERROR(記録[[#This Row],[競技番号]],"")</f>
        <v>7</v>
      </c>
      <c r="B328">
        <f>IFERROR(記録[[#This Row],[選手番号]],"")</f>
        <v>277</v>
      </c>
      <c r="C328" t="str">
        <f>IFERROR(VLOOKUP(B328,選手番号!F:J,4,0),"")</f>
        <v>宮崎　羽叶</v>
      </c>
      <c r="D328" t="str">
        <f>IFERROR(VLOOKUP(B328,選手番号!F:K,6,0),"")</f>
        <v>ﾌｧｲﾌﾞﾃﾝ東予</v>
      </c>
      <c r="E328" t="str">
        <f>IFERROR(VLOOKUP(B328,チーム番号!E:F,2,0),"")</f>
        <v/>
      </c>
      <c r="F328">
        <f>IFERROR(VLOOKUP(A328,プログラム!B:C,2,0),"")</f>
        <v>7</v>
      </c>
      <c r="G328" t="str">
        <f t="shared" si="11"/>
        <v>2770007</v>
      </c>
      <c r="H328">
        <f>IFERROR(記録[[#This Row],[組]],"")</f>
        <v>3</v>
      </c>
      <c r="I328">
        <f>IFERROR(記録[[#This Row],[水路]],"")</f>
        <v>5</v>
      </c>
      <c r="J328" t="str">
        <f>IFERROR(VLOOKUP(F328,プログラムデータ!A:P,14,0),"")</f>
        <v/>
      </c>
      <c r="K328" t="str">
        <f>IFERROR(VLOOKUP(F328,プログラムデータ!A:O,15,0),"")</f>
        <v>女子</v>
      </c>
      <c r="L328" t="str">
        <f>IFERROR(VLOOKUP(F328,プログラムデータ!A:M,13,0),"")</f>
        <v xml:space="preserve">  50m</v>
      </c>
      <c r="M328" t="str">
        <f>IFERROR(VLOOKUP(F328,プログラムデータ!A:J,10,0),"")</f>
        <v>背泳ぎ</v>
      </c>
      <c r="N328" t="str">
        <f>IFERROR(VLOOKUP(F328,プログラムデータ!A:P,16,0),"")</f>
        <v>タイム決勝</v>
      </c>
      <c r="O328" t="str">
        <f t="shared" si="10"/>
        <v xml:space="preserve"> 女子   50m 背泳ぎ タイム決勝</v>
      </c>
    </row>
    <row r="329" spans="1:15" x14ac:dyDescent="0.15">
      <c r="A329">
        <f>IFERROR(記録[[#This Row],[競技番号]],"")</f>
        <v>7</v>
      </c>
      <c r="B329">
        <f>IFERROR(記録[[#This Row],[選手番号]],"")</f>
        <v>258</v>
      </c>
      <c r="C329" t="str">
        <f>IFERROR(VLOOKUP(B329,選手番号!F:J,4,0),"")</f>
        <v>髙山　弥久</v>
      </c>
      <c r="D329" t="str">
        <f>IFERROR(VLOOKUP(B329,選手番号!F:K,6,0),"")</f>
        <v>フィッタ吉田</v>
      </c>
      <c r="E329" t="str">
        <f>IFERROR(VLOOKUP(B329,チーム番号!E:F,2,0),"")</f>
        <v/>
      </c>
      <c r="F329">
        <f>IFERROR(VLOOKUP(A329,プログラム!B:C,2,0),"")</f>
        <v>7</v>
      </c>
      <c r="G329" t="str">
        <f t="shared" si="11"/>
        <v>2580007</v>
      </c>
      <c r="H329">
        <f>IFERROR(記録[[#This Row],[組]],"")</f>
        <v>3</v>
      </c>
      <c r="I329">
        <f>IFERROR(記録[[#This Row],[水路]],"")</f>
        <v>6</v>
      </c>
      <c r="J329" t="str">
        <f>IFERROR(VLOOKUP(F329,プログラムデータ!A:P,14,0),"")</f>
        <v/>
      </c>
      <c r="K329" t="str">
        <f>IFERROR(VLOOKUP(F329,プログラムデータ!A:O,15,0),"")</f>
        <v>女子</v>
      </c>
      <c r="L329" t="str">
        <f>IFERROR(VLOOKUP(F329,プログラムデータ!A:M,13,0),"")</f>
        <v xml:space="preserve">  50m</v>
      </c>
      <c r="M329" t="str">
        <f>IFERROR(VLOOKUP(F329,プログラムデータ!A:J,10,0),"")</f>
        <v>背泳ぎ</v>
      </c>
      <c r="N329" t="str">
        <f>IFERROR(VLOOKUP(F329,プログラムデータ!A:P,16,0),"")</f>
        <v>タイム決勝</v>
      </c>
      <c r="O329" t="str">
        <f t="shared" si="10"/>
        <v xml:space="preserve"> 女子   50m 背泳ぎ タイム決勝</v>
      </c>
    </row>
    <row r="330" spans="1:15" x14ac:dyDescent="0.15">
      <c r="A330">
        <f>IFERROR(記録[[#This Row],[競技番号]],"")</f>
        <v>7</v>
      </c>
      <c r="B330">
        <f>IFERROR(記録[[#This Row],[選手番号]],"")</f>
        <v>304</v>
      </c>
      <c r="C330" t="str">
        <f>IFERROR(VLOOKUP(B330,選手番号!F:J,4,0),"")</f>
        <v>古川　夏妃</v>
      </c>
      <c r="D330" t="str">
        <f>IFERROR(VLOOKUP(B330,選手番号!F:K,6,0),"")</f>
        <v>ﾌｨｯﾀｴﾐﾌﾙ松前</v>
      </c>
      <c r="E330" t="str">
        <f>IFERROR(VLOOKUP(B330,チーム番号!E:F,2,0),"")</f>
        <v/>
      </c>
      <c r="F330">
        <f>IFERROR(VLOOKUP(A330,プログラム!B:C,2,0),"")</f>
        <v>7</v>
      </c>
      <c r="G330" t="str">
        <f t="shared" si="11"/>
        <v>3040007</v>
      </c>
      <c r="H330">
        <f>IFERROR(記録[[#This Row],[組]],"")</f>
        <v>3</v>
      </c>
      <c r="I330">
        <f>IFERROR(記録[[#This Row],[水路]],"")</f>
        <v>7</v>
      </c>
      <c r="J330" t="str">
        <f>IFERROR(VLOOKUP(F330,プログラムデータ!A:P,14,0),"")</f>
        <v/>
      </c>
      <c r="K330" t="str">
        <f>IFERROR(VLOOKUP(F330,プログラムデータ!A:O,15,0),"")</f>
        <v>女子</v>
      </c>
      <c r="L330" t="str">
        <f>IFERROR(VLOOKUP(F330,プログラムデータ!A:M,13,0),"")</f>
        <v xml:space="preserve">  50m</v>
      </c>
      <c r="M330" t="str">
        <f>IFERROR(VLOOKUP(F330,プログラムデータ!A:J,10,0),"")</f>
        <v>背泳ぎ</v>
      </c>
      <c r="N330" t="str">
        <f>IFERROR(VLOOKUP(F330,プログラムデータ!A:P,16,0),"")</f>
        <v>タイム決勝</v>
      </c>
      <c r="O330" t="str">
        <f t="shared" si="10"/>
        <v xml:space="preserve"> 女子   50m 背泳ぎ タイム決勝</v>
      </c>
    </row>
    <row r="331" spans="1:15" x14ac:dyDescent="0.15">
      <c r="A331">
        <f>IFERROR(記録[[#This Row],[競技番号]],"")</f>
        <v>7</v>
      </c>
      <c r="B331">
        <f>IFERROR(記録[[#This Row],[選手番号]],"")</f>
        <v>111</v>
      </c>
      <c r="C331" t="str">
        <f>IFERROR(VLOOKUP(B331,選手番号!F:J,4,0),"")</f>
        <v>深川　花夏</v>
      </c>
      <c r="D331" t="str">
        <f>IFERROR(VLOOKUP(B331,選手番号!F:K,6,0),"")</f>
        <v>ファイブテン</v>
      </c>
      <c r="E331" t="str">
        <f>IFERROR(VLOOKUP(B331,チーム番号!E:F,2,0),"")</f>
        <v/>
      </c>
      <c r="F331">
        <f>IFERROR(VLOOKUP(A331,プログラム!B:C,2,0),"")</f>
        <v>7</v>
      </c>
      <c r="G331" t="str">
        <f t="shared" si="11"/>
        <v>1110007</v>
      </c>
      <c r="H331">
        <f>IFERROR(記録[[#This Row],[組]],"")</f>
        <v>4</v>
      </c>
      <c r="I331">
        <f>IFERROR(記録[[#This Row],[水路]],"")</f>
        <v>1</v>
      </c>
      <c r="J331" t="str">
        <f>IFERROR(VLOOKUP(F331,プログラムデータ!A:P,14,0),"")</f>
        <v/>
      </c>
      <c r="K331" t="str">
        <f>IFERROR(VLOOKUP(F331,プログラムデータ!A:O,15,0),"")</f>
        <v>女子</v>
      </c>
      <c r="L331" t="str">
        <f>IFERROR(VLOOKUP(F331,プログラムデータ!A:M,13,0),"")</f>
        <v xml:space="preserve">  50m</v>
      </c>
      <c r="M331" t="str">
        <f>IFERROR(VLOOKUP(F331,プログラムデータ!A:J,10,0),"")</f>
        <v>背泳ぎ</v>
      </c>
      <c r="N331" t="str">
        <f>IFERROR(VLOOKUP(F331,プログラムデータ!A:P,16,0),"")</f>
        <v>タイム決勝</v>
      </c>
      <c r="O331" t="str">
        <f t="shared" si="10"/>
        <v xml:space="preserve"> 女子   50m 背泳ぎ タイム決勝</v>
      </c>
    </row>
    <row r="332" spans="1:15" x14ac:dyDescent="0.15">
      <c r="A332">
        <f>IFERROR(記録[[#This Row],[競技番号]],"")</f>
        <v>7</v>
      </c>
      <c r="B332">
        <f>IFERROR(記録[[#This Row],[選手番号]],"")</f>
        <v>186</v>
      </c>
      <c r="C332" t="str">
        <f>IFERROR(VLOOKUP(B332,選手番号!F:J,4,0),"")</f>
        <v>山本　涼華</v>
      </c>
      <c r="D332" t="str">
        <f>IFERROR(VLOOKUP(B332,選手番号!F:K,6,0),"")</f>
        <v>フィッタ松山</v>
      </c>
      <c r="E332" t="str">
        <f>IFERROR(VLOOKUP(B332,チーム番号!E:F,2,0),"")</f>
        <v/>
      </c>
      <c r="F332">
        <f>IFERROR(VLOOKUP(A332,プログラム!B:C,2,0),"")</f>
        <v>7</v>
      </c>
      <c r="G332" t="str">
        <f t="shared" si="11"/>
        <v>1860007</v>
      </c>
      <c r="H332">
        <f>IFERROR(記録[[#This Row],[組]],"")</f>
        <v>4</v>
      </c>
      <c r="I332">
        <f>IFERROR(記録[[#This Row],[水路]],"")</f>
        <v>2</v>
      </c>
      <c r="J332" t="str">
        <f>IFERROR(VLOOKUP(F332,プログラムデータ!A:P,14,0),"")</f>
        <v/>
      </c>
      <c r="K332" t="str">
        <f>IFERROR(VLOOKUP(F332,プログラムデータ!A:O,15,0),"")</f>
        <v>女子</v>
      </c>
      <c r="L332" t="str">
        <f>IFERROR(VLOOKUP(F332,プログラムデータ!A:M,13,0),"")</f>
        <v xml:space="preserve">  50m</v>
      </c>
      <c r="M332" t="str">
        <f>IFERROR(VLOOKUP(F332,プログラムデータ!A:J,10,0),"")</f>
        <v>背泳ぎ</v>
      </c>
      <c r="N332" t="str">
        <f>IFERROR(VLOOKUP(F332,プログラムデータ!A:P,16,0),"")</f>
        <v>タイム決勝</v>
      </c>
      <c r="O332" t="str">
        <f t="shared" si="10"/>
        <v xml:space="preserve"> 女子   50m 背泳ぎ タイム決勝</v>
      </c>
    </row>
    <row r="333" spans="1:15" x14ac:dyDescent="0.15">
      <c r="A333">
        <f>IFERROR(記録[[#This Row],[競技番号]],"")</f>
        <v>7</v>
      </c>
      <c r="B333">
        <f>IFERROR(記録[[#This Row],[選手番号]],"")</f>
        <v>275</v>
      </c>
      <c r="C333" t="str">
        <f>IFERROR(VLOOKUP(B333,選手番号!F:J,4,0),"")</f>
        <v>藤井　愛莉</v>
      </c>
      <c r="D333" t="str">
        <f>IFERROR(VLOOKUP(B333,選手番号!F:K,6,0),"")</f>
        <v>ﾌｧｲﾌﾞﾃﾝ東予</v>
      </c>
      <c r="E333" t="str">
        <f>IFERROR(VLOOKUP(B333,チーム番号!E:F,2,0),"")</f>
        <v/>
      </c>
      <c r="F333">
        <f>IFERROR(VLOOKUP(A333,プログラム!B:C,2,0),"")</f>
        <v>7</v>
      </c>
      <c r="G333" t="str">
        <f t="shared" si="11"/>
        <v>2750007</v>
      </c>
      <c r="H333">
        <f>IFERROR(記録[[#This Row],[組]],"")</f>
        <v>4</v>
      </c>
      <c r="I333">
        <f>IFERROR(記録[[#This Row],[水路]],"")</f>
        <v>3</v>
      </c>
      <c r="J333" t="str">
        <f>IFERROR(VLOOKUP(F333,プログラムデータ!A:P,14,0),"")</f>
        <v/>
      </c>
      <c r="K333" t="str">
        <f>IFERROR(VLOOKUP(F333,プログラムデータ!A:O,15,0),"")</f>
        <v>女子</v>
      </c>
      <c r="L333" t="str">
        <f>IFERROR(VLOOKUP(F333,プログラムデータ!A:M,13,0),"")</f>
        <v xml:space="preserve">  50m</v>
      </c>
      <c r="M333" t="str">
        <f>IFERROR(VLOOKUP(F333,プログラムデータ!A:J,10,0),"")</f>
        <v>背泳ぎ</v>
      </c>
      <c r="N333" t="str">
        <f>IFERROR(VLOOKUP(F333,プログラムデータ!A:P,16,0),"")</f>
        <v>タイム決勝</v>
      </c>
      <c r="O333" t="str">
        <f t="shared" si="10"/>
        <v xml:space="preserve"> 女子   50m 背泳ぎ タイム決勝</v>
      </c>
    </row>
    <row r="334" spans="1:15" x14ac:dyDescent="0.15">
      <c r="A334">
        <f>IFERROR(記録[[#This Row],[競技番号]],"")</f>
        <v>7</v>
      </c>
      <c r="B334">
        <f>IFERROR(記録[[#This Row],[選手番号]],"")</f>
        <v>86</v>
      </c>
      <c r="C334" t="str">
        <f>IFERROR(VLOOKUP(B334,選手番号!F:J,4,0),"")</f>
        <v>森　　天乃</v>
      </c>
      <c r="D334" t="str">
        <f>IFERROR(VLOOKUP(B334,選手番号!F:K,6,0),"")</f>
        <v>Z-UP</v>
      </c>
      <c r="E334" t="str">
        <f>IFERROR(VLOOKUP(B334,チーム番号!E:F,2,0),"")</f>
        <v/>
      </c>
      <c r="F334">
        <f>IFERROR(VLOOKUP(A334,プログラム!B:C,2,0),"")</f>
        <v>7</v>
      </c>
      <c r="G334" t="str">
        <f t="shared" si="11"/>
        <v>860007</v>
      </c>
      <c r="H334">
        <f>IFERROR(記録[[#This Row],[組]],"")</f>
        <v>4</v>
      </c>
      <c r="I334">
        <f>IFERROR(記録[[#This Row],[水路]],"")</f>
        <v>4</v>
      </c>
      <c r="J334" t="str">
        <f>IFERROR(VLOOKUP(F334,プログラムデータ!A:P,14,0),"")</f>
        <v/>
      </c>
      <c r="K334" t="str">
        <f>IFERROR(VLOOKUP(F334,プログラムデータ!A:O,15,0),"")</f>
        <v>女子</v>
      </c>
      <c r="L334" t="str">
        <f>IFERROR(VLOOKUP(F334,プログラムデータ!A:M,13,0),"")</f>
        <v xml:space="preserve">  50m</v>
      </c>
      <c r="M334" t="str">
        <f>IFERROR(VLOOKUP(F334,プログラムデータ!A:J,10,0),"")</f>
        <v>背泳ぎ</v>
      </c>
      <c r="N334" t="str">
        <f>IFERROR(VLOOKUP(F334,プログラムデータ!A:P,16,0),"")</f>
        <v>タイム決勝</v>
      </c>
      <c r="O334" t="str">
        <f t="shared" si="10"/>
        <v xml:space="preserve"> 女子   50m 背泳ぎ タイム決勝</v>
      </c>
    </row>
    <row r="335" spans="1:15" x14ac:dyDescent="0.15">
      <c r="A335">
        <f>IFERROR(記録[[#This Row],[競技番号]],"")</f>
        <v>7</v>
      </c>
      <c r="B335">
        <f>IFERROR(記録[[#This Row],[選手番号]],"")</f>
        <v>25</v>
      </c>
      <c r="C335" t="str">
        <f>IFERROR(VLOOKUP(B335,選手番号!F:J,4,0),"")</f>
        <v>小笠原美帆</v>
      </c>
      <c r="D335" t="str">
        <f>IFERROR(VLOOKUP(B335,選手番号!F:K,6,0),"")</f>
        <v>五百木ＳＣ</v>
      </c>
      <c r="E335" t="str">
        <f>IFERROR(VLOOKUP(B335,チーム番号!E:F,2,0),"")</f>
        <v/>
      </c>
      <c r="F335">
        <f>IFERROR(VLOOKUP(A335,プログラム!B:C,2,0),"")</f>
        <v>7</v>
      </c>
      <c r="G335" t="str">
        <f t="shared" si="11"/>
        <v>250007</v>
      </c>
      <c r="H335">
        <f>IFERROR(記録[[#This Row],[組]],"")</f>
        <v>4</v>
      </c>
      <c r="I335">
        <f>IFERROR(記録[[#This Row],[水路]],"")</f>
        <v>5</v>
      </c>
      <c r="J335" t="str">
        <f>IFERROR(VLOOKUP(F335,プログラムデータ!A:P,14,0),"")</f>
        <v/>
      </c>
      <c r="K335" t="str">
        <f>IFERROR(VLOOKUP(F335,プログラムデータ!A:O,15,0),"")</f>
        <v>女子</v>
      </c>
      <c r="L335" t="str">
        <f>IFERROR(VLOOKUP(F335,プログラムデータ!A:M,13,0),"")</f>
        <v xml:space="preserve">  50m</v>
      </c>
      <c r="M335" t="str">
        <f>IFERROR(VLOOKUP(F335,プログラムデータ!A:J,10,0),"")</f>
        <v>背泳ぎ</v>
      </c>
      <c r="N335" t="str">
        <f>IFERROR(VLOOKUP(F335,プログラムデータ!A:P,16,0),"")</f>
        <v>タイム決勝</v>
      </c>
      <c r="O335" t="str">
        <f t="shared" si="10"/>
        <v xml:space="preserve"> 女子   50m 背泳ぎ タイム決勝</v>
      </c>
    </row>
    <row r="336" spans="1:15" x14ac:dyDescent="0.15">
      <c r="A336">
        <f>IFERROR(記録[[#This Row],[競技番号]],"")</f>
        <v>7</v>
      </c>
      <c r="B336">
        <f>IFERROR(記録[[#This Row],[選手番号]],"")</f>
        <v>183</v>
      </c>
      <c r="C336" t="str">
        <f>IFERROR(VLOOKUP(B336,選手番号!F:J,4,0),"")</f>
        <v>荒谷　結奏</v>
      </c>
      <c r="D336" t="str">
        <f>IFERROR(VLOOKUP(B336,選手番号!F:K,6,0),"")</f>
        <v>フィッタ松山</v>
      </c>
      <c r="E336" t="str">
        <f>IFERROR(VLOOKUP(B336,チーム番号!E:F,2,0),"")</f>
        <v/>
      </c>
      <c r="F336">
        <f>IFERROR(VLOOKUP(A336,プログラム!B:C,2,0),"")</f>
        <v>7</v>
      </c>
      <c r="G336" t="str">
        <f t="shared" si="11"/>
        <v>1830007</v>
      </c>
      <c r="H336">
        <f>IFERROR(記録[[#This Row],[組]],"")</f>
        <v>4</v>
      </c>
      <c r="I336">
        <f>IFERROR(記録[[#This Row],[水路]],"")</f>
        <v>6</v>
      </c>
      <c r="J336" t="str">
        <f>IFERROR(VLOOKUP(F336,プログラムデータ!A:P,14,0),"")</f>
        <v/>
      </c>
      <c r="K336" t="str">
        <f>IFERROR(VLOOKUP(F336,プログラムデータ!A:O,15,0),"")</f>
        <v>女子</v>
      </c>
      <c r="L336" t="str">
        <f>IFERROR(VLOOKUP(F336,プログラムデータ!A:M,13,0),"")</f>
        <v xml:space="preserve">  50m</v>
      </c>
      <c r="M336" t="str">
        <f>IFERROR(VLOOKUP(F336,プログラムデータ!A:J,10,0),"")</f>
        <v>背泳ぎ</v>
      </c>
      <c r="N336" t="str">
        <f>IFERROR(VLOOKUP(F336,プログラムデータ!A:P,16,0),"")</f>
        <v>タイム決勝</v>
      </c>
      <c r="O336" t="str">
        <f t="shared" si="10"/>
        <v xml:space="preserve"> 女子   50m 背泳ぎ タイム決勝</v>
      </c>
    </row>
    <row r="337" spans="1:15" x14ac:dyDescent="0.15">
      <c r="A337">
        <f>IFERROR(記録[[#This Row],[競技番号]],"")</f>
        <v>7</v>
      </c>
      <c r="B337">
        <f>IFERROR(記録[[#This Row],[選手番号]],"")</f>
        <v>116</v>
      </c>
      <c r="C337" t="str">
        <f>IFERROR(VLOOKUP(B337,選手番号!F:J,4,0),"")</f>
        <v>金田明泉玖</v>
      </c>
      <c r="D337" t="str">
        <f>IFERROR(VLOOKUP(B337,選手番号!F:K,6,0),"")</f>
        <v>ファイブテン</v>
      </c>
      <c r="E337" t="str">
        <f>IFERROR(VLOOKUP(B337,チーム番号!E:F,2,0),"")</f>
        <v/>
      </c>
      <c r="F337">
        <f>IFERROR(VLOOKUP(A337,プログラム!B:C,2,0),"")</f>
        <v>7</v>
      </c>
      <c r="G337" t="str">
        <f t="shared" si="11"/>
        <v>1160007</v>
      </c>
      <c r="H337">
        <f>IFERROR(記録[[#This Row],[組]],"")</f>
        <v>4</v>
      </c>
      <c r="I337">
        <f>IFERROR(記録[[#This Row],[水路]],"")</f>
        <v>7</v>
      </c>
      <c r="J337" t="str">
        <f>IFERROR(VLOOKUP(F337,プログラムデータ!A:P,14,0),"")</f>
        <v/>
      </c>
      <c r="K337" t="str">
        <f>IFERROR(VLOOKUP(F337,プログラムデータ!A:O,15,0),"")</f>
        <v>女子</v>
      </c>
      <c r="L337" t="str">
        <f>IFERROR(VLOOKUP(F337,プログラムデータ!A:M,13,0),"")</f>
        <v xml:space="preserve">  50m</v>
      </c>
      <c r="M337" t="str">
        <f>IFERROR(VLOOKUP(F337,プログラムデータ!A:J,10,0),"")</f>
        <v>背泳ぎ</v>
      </c>
      <c r="N337" t="str">
        <f>IFERROR(VLOOKUP(F337,プログラムデータ!A:P,16,0),"")</f>
        <v>タイム決勝</v>
      </c>
      <c r="O337" t="str">
        <f t="shared" si="10"/>
        <v xml:space="preserve"> 女子   50m 背泳ぎ タイム決勝</v>
      </c>
    </row>
    <row r="338" spans="1:15" x14ac:dyDescent="0.15">
      <c r="A338">
        <f>IFERROR(記録[[#This Row],[競技番号]],"")</f>
        <v>7</v>
      </c>
      <c r="B338">
        <f>IFERROR(記録[[#This Row],[選手番号]],"")</f>
        <v>297</v>
      </c>
      <c r="C338" t="str">
        <f>IFERROR(VLOOKUP(B338,選手番号!F:J,4,0),"")</f>
        <v>渡邊　杏奈</v>
      </c>
      <c r="D338" t="str">
        <f>IFERROR(VLOOKUP(B338,選手番号!F:K,6,0),"")</f>
        <v>ﾌｨｯﾀｴﾐﾌﾙ松前</v>
      </c>
      <c r="E338" t="str">
        <f>IFERROR(VLOOKUP(B338,チーム番号!E:F,2,0),"")</f>
        <v/>
      </c>
      <c r="F338">
        <f>IFERROR(VLOOKUP(A338,プログラム!B:C,2,0),"")</f>
        <v>7</v>
      </c>
      <c r="G338" t="str">
        <f t="shared" si="11"/>
        <v>2970007</v>
      </c>
      <c r="H338">
        <f>IFERROR(記録[[#This Row],[組]],"")</f>
        <v>5</v>
      </c>
      <c r="I338">
        <f>IFERROR(記録[[#This Row],[水路]],"")</f>
        <v>1</v>
      </c>
      <c r="J338" t="str">
        <f>IFERROR(VLOOKUP(F338,プログラムデータ!A:P,14,0),"")</f>
        <v/>
      </c>
      <c r="K338" t="str">
        <f>IFERROR(VLOOKUP(F338,プログラムデータ!A:O,15,0),"")</f>
        <v>女子</v>
      </c>
      <c r="L338" t="str">
        <f>IFERROR(VLOOKUP(F338,プログラムデータ!A:M,13,0),"")</f>
        <v xml:space="preserve">  50m</v>
      </c>
      <c r="M338" t="str">
        <f>IFERROR(VLOOKUP(F338,プログラムデータ!A:J,10,0),"")</f>
        <v>背泳ぎ</v>
      </c>
      <c r="N338" t="str">
        <f>IFERROR(VLOOKUP(F338,プログラムデータ!A:P,16,0),"")</f>
        <v>タイム決勝</v>
      </c>
      <c r="O338" t="str">
        <f t="shared" si="10"/>
        <v xml:space="preserve"> 女子   50m 背泳ぎ タイム決勝</v>
      </c>
    </row>
    <row r="339" spans="1:15" x14ac:dyDescent="0.15">
      <c r="A339">
        <f>IFERROR(記録[[#This Row],[競技番号]],"")</f>
        <v>7</v>
      </c>
      <c r="B339">
        <f>IFERROR(記録[[#This Row],[選手番号]],"")</f>
        <v>16</v>
      </c>
      <c r="C339" t="str">
        <f>IFERROR(VLOOKUP(B339,選手番号!F:J,4,0),"")</f>
        <v>大川　心暖</v>
      </c>
      <c r="D339" t="str">
        <f>IFERROR(VLOOKUP(B339,選手番号!F:K,6,0),"")</f>
        <v>五百木ＳＣ</v>
      </c>
      <c r="E339" t="str">
        <f>IFERROR(VLOOKUP(B339,チーム番号!E:F,2,0),"")</f>
        <v/>
      </c>
      <c r="F339">
        <f>IFERROR(VLOOKUP(A339,プログラム!B:C,2,0),"")</f>
        <v>7</v>
      </c>
      <c r="G339" t="str">
        <f t="shared" si="11"/>
        <v>160007</v>
      </c>
      <c r="H339">
        <f>IFERROR(記録[[#This Row],[組]],"")</f>
        <v>5</v>
      </c>
      <c r="I339">
        <f>IFERROR(記録[[#This Row],[水路]],"")</f>
        <v>2</v>
      </c>
      <c r="J339" t="str">
        <f>IFERROR(VLOOKUP(F339,プログラムデータ!A:P,14,0),"")</f>
        <v/>
      </c>
      <c r="K339" t="str">
        <f>IFERROR(VLOOKUP(F339,プログラムデータ!A:O,15,0),"")</f>
        <v>女子</v>
      </c>
      <c r="L339" t="str">
        <f>IFERROR(VLOOKUP(F339,プログラムデータ!A:M,13,0),"")</f>
        <v xml:space="preserve">  50m</v>
      </c>
      <c r="M339" t="str">
        <f>IFERROR(VLOOKUP(F339,プログラムデータ!A:J,10,0),"")</f>
        <v>背泳ぎ</v>
      </c>
      <c r="N339" t="str">
        <f>IFERROR(VLOOKUP(F339,プログラムデータ!A:P,16,0),"")</f>
        <v>タイム決勝</v>
      </c>
      <c r="O339" t="str">
        <f t="shared" si="10"/>
        <v xml:space="preserve"> 女子   50m 背泳ぎ タイム決勝</v>
      </c>
    </row>
    <row r="340" spans="1:15" x14ac:dyDescent="0.15">
      <c r="A340">
        <f>IFERROR(記録[[#This Row],[競技番号]],"")</f>
        <v>7</v>
      </c>
      <c r="B340">
        <f>IFERROR(記録[[#This Row],[選手番号]],"")</f>
        <v>358</v>
      </c>
      <c r="C340" t="str">
        <f>IFERROR(VLOOKUP(B340,選手番号!F:J,4,0),"")</f>
        <v>大西　美憂</v>
      </c>
      <c r="D340" t="str">
        <f>IFERROR(VLOOKUP(B340,選手番号!F:K,6,0),"")</f>
        <v>AQUA</v>
      </c>
      <c r="E340" t="str">
        <f>IFERROR(VLOOKUP(B340,チーム番号!E:F,2,0),"")</f>
        <v/>
      </c>
      <c r="F340">
        <f>IFERROR(VLOOKUP(A340,プログラム!B:C,2,0),"")</f>
        <v>7</v>
      </c>
      <c r="G340" t="str">
        <f t="shared" si="11"/>
        <v>3580007</v>
      </c>
      <c r="H340">
        <f>IFERROR(記録[[#This Row],[組]],"")</f>
        <v>5</v>
      </c>
      <c r="I340">
        <f>IFERROR(記録[[#This Row],[水路]],"")</f>
        <v>3</v>
      </c>
      <c r="J340" t="str">
        <f>IFERROR(VLOOKUP(F340,プログラムデータ!A:P,14,0),"")</f>
        <v/>
      </c>
      <c r="K340" t="str">
        <f>IFERROR(VLOOKUP(F340,プログラムデータ!A:O,15,0),"")</f>
        <v>女子</v>
      </c>
      <c r="L340" t="str">
        <f>IFERROR(VLOOKUP(F340,プログラムデータ!A:M,13,0),"")</f>
        <v xml:space="preserve">  50m</v>
      </c>
      <c r="M340" t="str">
        <f>IFERROR(VLOOKUP(F340,プログラムデータ!A:J,10,0),"")</f>
        <v>背泳ぎ</v>
      </c>
      <c r="N340" t="str">
        <f>IFERROR(VLOOKUP(F340,プログラムデータ!A:P,16,0),"")</f>
        <v>タイム決勝</v>
      </c>
      <c r="O340" t="str">
        <f t="shared" si="10"/>
        <v xml:space="preserve"> 女子   50m 背泳ぎ タイム決勝</v>
      </c>
    </row>
    <row r="341" spans="1:15" x14ac:dyDescent="0.15">
      <c r="A341">
        <f>IFERROR(記録[[#This Row],[競技番号]],"")</f>
        <v>7</v>
      </c>
      <c r="B341">
        <f>IFERROR(記録[[#This Row],[選手番号]],"")</f>
        <v>14</v>
      </c>
      <c r="C341" t="str">
        <f>IFERROR(VLOOKUP(B341,選手番号!F:J,4,0),"")</f>
        <v>芝　　咲菜</v>
      </c>
      <c r="D341" t="str">
        <f>IFERROR(VLOOKUP(B341,選手番号!F:K,6,0),"")</f>
        <v>五百木ＳＣ</v>
      </c>
      <c r="E341" t="str">
        <f>IFERROR(VLOOKUP(B341,チーム番号!E:F,2,0),"")</f>
        <v/>
      </c>
      <c r="F341">
        <f>IFERROR(VLOOKUP(A341,プログラム!B:C,2,0),"")</f>
        <v>7</v>
      </c>
      <c r="G341" t="str">
        <f t="shared" si="11"/>
        <v>140007</v>
      </c>
      <c r="H341">
        <f>IFERROR(記録[[#This Row],[組]],"")</f>
        <v>5</v>
      </c>
      <c r="I341">
        <f>IFERROR(記録[[#This Row],[水路]],"")</f>
        <v>4</v>
      </c>
      <c r="J341" t="str">
        <f>IFERROR(VLOOKUP(F341,プログラムデータ!A:P,14,0),"")</f>
        <v/>
      </c>
      <c r="K341" t="str">
        <f>IFERROR(VLOOKUP(F341,プログラムデータ!A:O,15,0),"")</f>
        <v>女子</v>
      </c>
      <c r="L341" t="str">
        <f>IFERROR(VLOOKUP(F341,プログラムデータ!A:M,13,0),"")</f>
        <v xml:space="preserve">  50m</v>
      </c>
      <c r="M341" t="str">
        <f>IFERROR(VLOOKUP(F341,プログラムデータ!A:J,10,0),"")</f>
        <v>背泳ぎ</v>
      </c>
      <c r="N341" t="str">
        <f>IFERROR(VLOOKUP(F341,プログラムデータ!A:P,16,0),"")</f>
        <v>タイム決勝</v>
      </c>
      <c r="O341" t="str">
        <f t="shared" si="10"/>
        <v xml:space="preserve"> 女子   50m 背泳ぎ タイム決勝</v>
      </c>
    </row>
    <row r="342" spans="1:15" x14ac:dyDescent="0.15">
      <c r="A342">
        <f>IFERROR(記録[[#This Row],[競技番号]],"")</f>
        <v>7</v>
      </c>
      <c r="B342">
        <f>IFERROR(記録[[#This Row],[選手番号]],"")</f>
        <v>327</v>
      </c>
      <c r="C342" t="str">
        <f>IFERROR(VLOOKUP(B342,選手番号!F:J,4,0),"")</f>
        <v>藤田　悠生</v>
      </c>
      <c r="D342" t="str">
        <f>IFERROR(VLOOKUP(B342,選手番号!F:K,6,0),"")</f>
        <v>AzuMax</v>
      </c>
      <c r="E342" t="str">
        <f>IFERROR(VLOOKUP(B342,チーム番号!E:F,2,0),"")</f>
        <v/>
      </c>
      <c r="F342">
        <f>IFERROR(VLOOKUP(A342,プログラム!B:C,2,0),"")</f>
        <v>7</v>
      </c>
      <c r="G342" t="str">
        <f t="shared" si="11"/>
        <v>3270007</v>
      </c>
      <c r="H342">
        <f>IFERROR(記録[[#This Row],[組]],"")</f>
        <v>5</v>
      </c>
      <c r="I342">
        <f>IFERROR(記録[[#This Row],[水路]],"")</f>
        <v>5</v>
      </c>
      <c r="J342" t="str">
        <f>IFERROR(VLOOKUP(F342,プログラムデータ!A:P,14,0),"")</f>
        <v/>
      </c>
      <c r="K342" t="str">
        <f>IFERROR(VLOOKUP(F342,プログラムデータ!A:O,15,0),"")</f>
        <v>女子</v>
      </c>
      <c r="L342" t="str">
        <f>IFERROR(VLOOKUP(F342,プログラムデータ!A:M,13,0),"")</f>
        <v xml:space="preserve">  50m</v>
      </c>
      <c r="M342" t="str">
        <f>IFERROR(VLOOKUP(F342,プログラムデータ!A:J,10,0),"")</f>
        <v>背泳ぎ</v>
      </c>
      <c r="N342" t="str">
        <f>IFERROR(VLOOKUP(F342,プログラムデータ!A:P,16,0),"")</f>
        <v>タイム決勝</v>
      </c>
      <c r="O342" t="str">
        <f t="shared" si="10"/>
        <v xml:space="preserve"> 女子   50m 背泳ぎ タイム決勝</v>
      </c>
    </row>
    <row r="343" spans="1:15" x14ac:dyDescent="0.15">
      <c r="A343">
        <f>IFERROR(記録[[#This Row],[競技番号]],"")</f>
        <v>7</v>
      </c>
      <c r="B343">
        <f>IFERROR(記録[[#This Row],[選手番号]],"")</f>
        <v>138</v>
      </c>
      <c r="C343" t="str">
        <f>IFERROR(VLOOKUP(B343,選手番号!F:J,4,0),"")</f>
        <v>山﨑　千世</v>
      </c>
      <c r="D343" t="str">
        <f>IFERROR(VLOOKUP(B343,選手番号!F:K,6,0),"")</f>
        <v>アズサ松山</v>
      </c>
      <c r="E343" t="str">
        <f>IFERROR(VLOOKUP(B343,チーム番号!E:F,2,0),"")</f>
        <v/>
      </c>
      <c r="F343">
        <f>IFERROR(VLOOKUP(A343,プログラム!B:C,2,0),"")</f>
        <v>7</v>
      </c>
      <c r="G343" t="str">
        <f t="shared" si="11"/>
        <v>1380007</v>
      </c>
      <c r="H343">
        <f>IFERROR(記録[[#This Row],[組]],"")</f>
        <v>5</v>
      </c>
      <c r="I343">
        <f>IFERROR(記録[[#This Row],[水路]],"")</f>
        <v>6</v>
      </c>
      <c r="J343" t="str">
        <f>IFERROR(VLOOKUP(F343,プログラムデータ!A:P,14,0),"")</f>
        <v/>
      </c>
      <c r="K343" t="str">
        <f>IFERROR(VLOOKUP(F343,プログラムデータ!A:O,15,0),"")</f>
        <v>女子</v>
      </c>
      <c r="L343" t="str">
        <f>IFERROR(VLOOKUP(F343,プログラムデータ!A:M,13,0),"")</f>
        <v xml:space="preserve">  50m</v>
      </c>
      <c r="M343" t="str">
        <f>IFERROR(VLOOKUP(F343,プログラムデータ!A:J,10,0),"")</f>
        <v>背泳ぎ</v>
      </c>
      <c r="N343" t="str">
        <f>IFERROR(VLOOKUP(F343,プログラムデータ!A:P,16,0),"")</f>
        <v>タイム決勝</v>
      </c>
      <c r="O343" t="str">
        <f t="shared" si="10"/>
        <v xml:space="preserve"> 女子   50m 背泳ぎ タイム決勝</v>
      </c>
    </row>
    <row r="344" spans="1:15" x14ac:dyDescent="0.15">
      <c r="A344">
        <f>IFERROR(記録[[#This Row],[競技番号]],"")</f>
        <v>7</v>
      </c>
      <c r="B344">
        <f>IFERROR(記録[[#This Row],[選手番号]],"")</f>
        <v>63</v>
      </c>
      <c r="C344" t="str">
        <f>IFERROR(VLOOKUP(B344,選手番号!F:J,4,0),"")</f>
        <v>青木　花音</v>
      </c>
      <c r="D344" t="str">
        <f>IFERROR(VLOOKUP(B344,選手番号!F:K,6,0),"")</f>
        <v>ｴﾘｴｰﾙSRT</v>
      </c>
      <c r="E344" t="str">
        <f>IFERROR(VLOOKUP(B344,チーム番号!E:F,2,0),"")</f>
        <v/>
      </c>
      <c r="F344">
        <f>IFERROR(VLOOKUP(A344,プログラム!B:C,2,0),"")</f>
        <v>7</v>
      </c>
      <c r="G344" t="str">
        <f t="shared" si="11"/>
        <v>630007</v>
      </c>
      <c r="H344">
        <f>IFERROR(記録[[#This Row],[組]],"")</f>
        <v>5</v>
      </c>
      <c r="I344">
        <f>IFERROR(記録[[#This Row],[水路]],"")</f>
        <v>7</v>
      </c>
      <c r="J344" t="str">
        <f>IFERROR(VLOOKUP(F344,プログラムデータ!A:P,14,0),"")</f>
        <v/>
      </c>
      <c r="K344" t="str">
        <f>IFERROR(VLOOKUP(F344,プログラムデータ!A:O,15,0),"")</f>
        <v>女子</v>
      </c>
      <c r="L344" t="str">
        <f>IFERROR(VLOOKUP(F344,プログラムデータ!A:M,13,0),"")</f>
        <v xml:space="preserve">  50m</v>
      </c>
      <c r="M344" t="str">
        <f>IFERROR(VLOOKUP(F344,プログラムデータ!A:J,10,0),"")</f>
        <v>背泳ぎ</v>
      </c>
      <c r="N344" t="str">
        <f>IFERROR(VLOOKUP(F344,プログラムデータ!A:P,16,0),"")</f>
        <v>タイム決勝</v>
      </c>
      <c r="O344" t="str">
        <f t="shared" si="10"/>
        <v xml:space="preserve"> 女子   50m 背泳ぎ タイム決勝</v>
      </c>
    </row>
    <row r="345" spans="1:15" x14ac:dyDescent="0.15">
      <c r="A345">
        <f>IFERROR(記録[[#This Row],[競技番号]],"")</f>
        <v>8</v>
      </c>
      <c r="B345">
        <f>IFERROR(記録[[#This Row],[選手番号]],"")</f>
        <v>0</v>
      </c>
      <c r="C345" t="str">
        <f>IFERROR(VLOOKUP(B345,選手番号!F:J,4,0),"")</f>
        <v/>
      </c>
      <c r="D345" t="str">
        <f>IFERROR(VLOOKUP(B345,選手番号!F:K,6,0),"")</f>
        <v/>
      </c>
      <c r="E345" t="str">
        <f>IFERROR(VLOOKUP(B345,チーム番号!E:F,2,0),"")</f>
        <v/>
      </c>
      <c r="F345">
        <f>IFERROR(VLOOKUP(A345,プログラム!B:C,2,0),"")</f>
        <v>8</v>
      </c>
      <c r="G345" t="str">
        <f t="shared" si="11"/>
        <v>00008</v>
      </c>
      <c r="H345">
        <f>IFERROR(記録[[#This Row],[組]],"")</f>
        <v>1</v>
      </c>
      <c r="I345">
        <f>IFERROR(記録[[#This Row],[水路]],"")</f>
        <v>1</v>
      </c>
      <c r="J345" t="str">
        <f>IFERROR(VLOOKUP(F345,プログラムデータ!A:P,14,0),"")</f>
        <v/>
      </c>
      <c r="K345" t="str">
        <f>IFERROR(VLOOKUP(F345,プログラムデータ!A:O,15,0),"")</f>
        <v>男子</v>
      </c>
      <c r="L345" t="str">
        <f>IFERROR(VLOOKUP(F345,プログラムデータ!A:M,13,0),"")</f>
        <v xml:space="preserve">  50m</v>
      </c>
      <c r="M345" t="str">
        <f>IFERROR(VLOOKUP(F345,プログラムデータ!A:J,10,0),"")</f>
        <v>背泳ぎ</v>
      </c>
      <c r="N345" t="str">
        <f>IFERROR(VLOOKUP(F345,プログラムデータ!A:P,16,0),"")</f>
        <v>タイム決勝</v>
      </c>
      <c r="O345" t="str">
        <f t="shared" si="10"/>
        <v xml:space="preserve"> 男子   50m 背泳ぎ タイム決勝</v>
      </c>
    </row>
    <row r="346" spans="1:15" x14ac:dyDescent="0.15">
      <c r="A346">
        <f>IFERROR(記録[[#This Row],[競技番号]],"")</f>
        <v>8</v>
      </c>
      <c r="B346">
        <f>IFERROR(記録[[#This Row],[選手番号]],"")</f>
        <v>0</v>
      </c>
      <c r="C346" t="str">
        <f>IFERROR(VLOOKUP(B346,選手番号!F:J,4,0),"")</f>
        <v/>
      </c>
      <c r="D346" t="str">
        <f>IFERROR(VLOOKUP(B346,選手番号!F:K,6,0),"")</f>
        <v/>
      </c>
      <c r="E346" t="str">
        <f>IFERROR(VLOOKUP(B346,チーム番号!E:F,2,0),"")</f>
        <v/>
      </c>
      <c r="F346">
        <f>IFERROR(VLOOKUP(A346,プログラム!B:C,2,0),"")</f>
        <v>8</v>
      </c>
      <c r="G346" t="str">
        <f t="shared" si="11"/>
        <v>00008</v>
      </c>
      <c r="H346">
        <f>IFERROR(記録[[#This Row],[組]],"")</f>
        <v>1</v>
      </c>
      <c r="I346">
        <f>IFERROR(記録[[#This Row],[水路]],"")</f>
        <v>2</v>
      </c>
      <c r="J346" t="str">
        <f>IFERROR(VLOOKUP(F346,プログラムデータ!A:P,14,0),"")</f>
        <v/>
      </c>
      <c r="K346" t="str">
        <f>IFERROR(VLOOKUP(F346,プログラムデータ!A:O,15,0),"")</f>
        <v>男子</v>
      </c>
      <c r="L346" t="str">
        <f>IFERROR(VLOOKUP(F346,プログラムデータ!A:M,13,0),"")</f>
        <v xml:space="preserve">  50m</v>
      </c>
      <c r="M346" t="str">
        <f>IFERROR(VLOOKUP(F346,プログラムデータ!A:J,10,0),"")</f>
        <v>背泳ぎ</v>
      </c>
      <c r="N346" t="str">
        <f>IFERROR(VLOOKUP(F346,プログラムデータ!A:P,16,0),"")</f>
        <v>タイム決勝</v>
      </c>
      <c r="O346" t="str">
        <f t="shared" si="10"/>
        <v xml:space="preserve"> 男子   50m 背泳ぎ タイム決勝</v>
      </c>
    </row>
    <row r="347" spans="1:15" x14ac:dyDescent="0.15">
      <c r="A347">
        <f>IFERROR(記録[[#This Row],[競技番号]],"")</f>
        <v>8</v>
      </c>
      <c r="B347">
        <f>IFERROR(記録[[#This Row],[選手番号]],"")</f>
        <v>159</v>
      </c>
      <c r="C347" t="str">
        <f>IFERROR(VLOOKUP(B347,選手番号!F:J,4,0),"")</f>
        <v>西村　一杜</v>
      </c>
      <c r="D347" t="str">
        <f>IFERROR(VLOOKUP(B347,選手番号!F:K,6,0),"")</f>
        <v>石原ＳＣ</v>
      </c>
      <c r="E347" t="str">
        <f>IFERROR(VLOOKUP(B347,チーム番号!E:F,2,0),"")</f>
        <v/>
      </c>
      <c r="F347">
        <f>IFERROR(VLOOKUP(A347,プログラム!B:C,2,0),"")</f>
        <v>8</v>
      </c>
      <c r="G347" t="str">
        <f t="shared" si="11"/>
        <v>1590008</v>
      </c>
      <c r="H347">
        <f>IFERROR(記録[[#This Row],[組]],"")</f>
        <v>1</v>
      </c>
      <c r="I347">
        <f>IFERROR(記録[[#This Row],[水路]],"")</f>
        <v>3</v>
      </c>
      <c r="J347" t="str">
        <f>IFERROR(VLOOKUP(F347,プログラムデータ!A:P,14,0),"")</f>
        <v/>
      </c>
      <c r="K347" t="str">
        <f>IFERROR(VLOOKUP(F347,プログラムデータ!A:O,15,0),"")</f>
        <v>男子</v>
      </c>
      <c r="L347" t="str">
        <f>IFERROR(VLOOKUP(F347,プログラムデータ!A:M,13,0),"")</f>
        <v xml:space="preserve">  50m</v>
      </c>
      <c r="M347" t="str">
        <f>IFERROR(VLOOKUP(F347,プログラムデータ!A:J,10,0),"")</f>
        <v>背泳ぎ</v>
      </c>
      <c r="N347" t="str">
        <f>IFERROR(VLOOKUP(F347,プログラムデータ!A:P,16,0),"")</f>
        <v>タイム決勝</v>
      </c>
      <c r="O347" t="str">
        <f t="shared" si="10"/>
        <v xml:space="preserve"> 男子   50m 背泳ぎ タイム決勝</v>
      </c>
    </row>
    <row r="348" spans="1:15" x14ac:dyDescent="0.15">
      <c r="A348">
        <f>IFERROR(記録[[#This Row],[競技番号]],"")</f>
        <v>8</v>
      </c>
      <c r="B348">
        <f>IFERROR(記録[[#This Row],[選手番号]],"")</f>
        <v>180</v>
      </c>
      <c r="C348" t="str">
        <f>IFERROR(VLOOKUP(B348,選手番号!F:J,4,0),"")</f>
        <v>高山　勝輝</v>
      </c>
      <c r="D348" t="str">
        <f>IFERROR(VLOOKUP(B348,選手番号!F:K,6,0),"")</f>
        <v>フィッタ松山</v>
      </c>
      <c r="E348" t="str">
        <f>IFERROR(VLOOKUP(B348,チーム番号!E:F,2,0),"")</f>
        <v/>
      </c>
      <c r="F348">
        <f>IFERROR(VLOOKUP(A348,プログラム!B:C,2,0),"")</f>
        <v>8</v>
      </c>
      <c r="G348" t="str">
        <f t="shared" si="11"/>
        <v>1800008</v>
      </c>
      <c r="H348">
        <f>IFERROR(記録[[#This Row],[組]],"")</f>
        <v>1</v>
      </c>
      <c r="I348">
        <f>IFERROR(記録[[#This Row],[水路]],"")</f>
        <v>4</v>
      </c>
      <c r="J348" t="str">
        <f>IFERROR(VLOOKUP(F348,プログラムデータ!A:P,14,0),"")</f>
        <v/>
      </c>
      <c r="K348" t="str">
        <f>IFERROR(VLOOKUP(F348,プログラムデータ!A:O,15,0),"")</f>
        <v>男子</v>
      </c>
      <c r="L348" t="str">
        <f>IFERROR(VLOOKUP(F348,プログラムデータ!A:M,13,0),"")</f>
        <v xml:space="preserve">  50m</v>
      </c>
      <c r="M348" t="str">
        <f>IFERROR(VLOOKUP(F348,プログラムデータ!A:J,10,0),"")</f>
        <v>背泳ぎ</v>
      </c>
      <c r="N348" t="str">
        <f>IFERROR(VLOOKUP(F348,プログラムデータ!A:P,16,0),"")</f>
        <v>タイム決勝</v>
      </c>
      <c r="O348" t="str">
        <f t="shared" si="10"/>
        <v xml:space="preserve"> 男子   50m 背泳ぎ タイム決勝</v>
      </c>
    </row>
    <row r="349" spans="1:15" x14ac:dyDescent="0.15">
      <c r="A349">
        <f>IFERROR(記録[[#This Row],[競技番号]],"")</f>
        <v>8</v>
      </c>
      <c r="B349">
        <f>IFERROR(記録[[#This Row],[選手番号]],"")</f>
        <v>318</v>
      </c>
      <c r="C349" t="str">
        <f>IFERROR(VLOOKUP(B349,選手番号!F:J,4,0),"")</f>
        <v>土居　愛宙</v>
      </c>
      <c r="D349" t="str">
        <f>IFERROR(VLOOKUP(B349,選手番号!F:K,6,0),"")</f>
        <v>MESSA</v>
      </c>
      <c r="E349" t="str">
        <f>IFERROR(VLOOKUP(B349,チーム番号!E:F,2,0),"")</f>
        <v/>
      </c>
      <c r="F349">
        <f>IFERROR(VLOOKUP(A349,プログラム!B:C,2,0),"")</f>
        <v>8</v>
      </c>
      <c r="G349" t="str">
        <f t="shared" si="11"/>
        <v>3180008</v>
      </c>
      <c r="H349">
        <f>IFERROR(記録[[#This Row],[組]],"")</f>
        <v>1</v>
      </c>
      <c r="I349">
        <f>IFERROR(記録[[#This Row],[水路]],"")</f>
        <v>5</v>
      </c>
      <c r="J349" t="str">
        <f>IFERROR(VLOOKUP(F349,プログラムデータ!A:P,14,0),"")</f>
        <v/>
      </c>
      <c r="K349" t="str">
        <f>IFERROR(VLOOKUP(F349,プログラムデータ!A:O,15,0),"")</f>
        <v>男子</v>
      </c>
      <c r="L349" t="str">
        <f>IFERROR(VLOOKUP(F349,プログラムデータ!A:M,13,0),"")</f>
        <v xml:space="preserve">  50m</v>
      </c>
      <c r="M349" t="str">
        <f>IFERROR(VLOOKUP(F349,プログラムデータ!A:J,10,0),"")</f>
        <v>背泳ぎ</v>
      </c>
      <c r="N349" t="str">
        <f>IFERROR(VLOOKUP(F349,プログラムデータ!A:P,16,0),"")</f>
        <v>タイム決勝</v>
      </c>
      <c r="O349" t="str">
        <f t="shared" si="10"/>
        <v xml:space="preserve"> 男子   50m 背泳ぎ タイム決勝</v>
      </c>
    </row>
    <row r="350" spans="1:15" x14ac:dyDescent="0.15">
      <c r="A350">
        <f>IFERROR(記録[[#This Row],[競技番号]],"")</f>
        <v>8</v>
      </c>
      <c r="B350">
        <f>IFERROR(記録[[#This Row],[選手番号]],"")</f>
        <v>0</v>
      </c>
      <c r="C350" t="str">
        <f>IFERROR(VLOOKUP(B350,選手番号!F:J,4,0),"")</f>
        <v/>
      </c>
      <c r="D350" t="str">
        <f>IFERROR(VLOOKUP(B350,選手番号!F:K,6,0),"")</f>
        <v/>
      </c>
      <c r="E350" t="str">
        <f>IFERROR(VLOOKUP(B350,チーム番号!E:F,2,0),"")</f>
        <v/>
      </c>
      <c r="F350">
        <f>IFERROR(VLOOKUP(A350,プログラム!B:C,2,0),"")</f>
        <v>8</v>
      </c>
      <c r="G350" t="str">
        <f t="shared" si="11"/>
        <v>00008</v>
      </c>
      <c r="H350">
        <f>IFERROR(記録[[#This Row],[組]],"")</f>
        <v>1</v>
      </c>
      <c r="I350">
        <f>IFERROR(記録[[#This Row],[水路]],"")</f>
        <v>6</v>
      </c>
      <c r="J350" t="str">
        <f>IFERROR(VLOOKUP(F350,プログラムデータ!A:P,14,0),"")</f>
        <v/>
      </c>
      <c r="K350" t="str">
        <f>IFERROR(VLOOKUP(F350,プログラムデータ!A:O,15,0),"")</f>
        <v>男子</v>
      </c>
      <c r="L350" t="str">
        <f>IFERROR(VLOOKUP(F350,プログラムデータ!A:M,13,0),"")</f>
        <v xml:space="preserve">  50m</v>
      </c>
      <c r="M350" t="str">
        <f>IFERROR(VLOOKUP(F350,プログラムデータ!A:J,10,0),"")</f>
        <v>背泳ぎ</v>
      </c>
      <c r="N350" t="str">
        <f>IFERROR(VLOOKUP(F350,プログラムデータ!A:P,16,0),"")</f>
        <v>タイム決勝</v>
      </c>
      <c r="O350" t="str">
        <f t="shared" si="10"/>
        <v xml:space="preserve"> 男子   50m 背泳ぎ タイム決勝</v>
      </c>
    </row>
    <row r="351" spans="1:15" x14ac:dyDescent="0.15">
      <c r="A351">
        <f>IFERROR(記録[[#This Row],[競技番号]],"")</f>
        <v>8</v>
      </c>
      <c r="B351">
        <f>IFERROR(記録[[#This Row],[選手番号]],"")</f>
        <v>0</v>
      </c>
      <c r="C351" t="str">
        <f>IFERROR(VLOOKUP(B351,選手番号!F:J,4,0),"")</f>
        <v/>
      </c>
      <c r="D351" t="str">
        <f>IFERROR(VLOOKUP(B351,選手番号!F:K,6,0),"")</f>
        <v/>
      </c>
      <c r="E351" t="str">
        <f>IFERROR(VLOOKUP(B351,チーム番号!E:F,2,0),"")</f>
        <v/>
      </c>
      <c r="F351">
        <f>IFERROR(VLOOKUP(A351,プログラム!B:C,2,0),"")</f>
        <v>8</v>
      </c>
      <c r="G351" t="str">
        <f t="shared" si="11"/>
        <v>00008</v>
      </c>
      <c r="H351">
        <f>IFERROR(記録[[#This Row],[組]],"")</f>
        <v>1</v>
      </c>
      <c r="I351">
        <f>IFERROR(記録[[#This Row],[水路]],"")</f>
        <v>7</v>
      </c>
      <c r="J351" t="str">
        <f>IFERROR(VLOOKUP(F351,プログラムデータ!A:P,14,0),"")</f>
        <v/>
      </c>
      <c r="K351" t="str">
        <f>IFERROR(VLOOKUP(F351,プログラムデータ!A:O,15,0),"")</f>
        <v>男子</v>
      </c>
      <c r="L351" t="str">
        <f>IFERROR(VLOOKUP(F351,プログラムデータ!A:M,13,0),"")</f>
        <v xml:space="preserve">  50m</v>
      </c>
      <c r="M351" t="str">
        <f>IFERROR(VLOOKUP(F351,プログラムデータ!A:J,10,0),"")</f>
        <v>背泳ぎ</v>
      </c>
      <c r="N351" t="str">
        <f>IFERROR(VLOOKUP(F351,プログラムデータ!A:P,16,0),"")</f>
        <v>タイム決勝</v>
      </c>
      <c r="O351" t="str">
        <f t="shared" si="10"/>
        <v xml:space="preserve"> 男子   50m 背泳ぎ タイム決勝</v>
      </c>
    </row>
    <row r="352" spans="1:15" x14ac:dyDescent="0.15">
      <c r="A352">
        <f>IFERROR(記録[[#This Row],[競技番号]],"")</f>
        <v>8</v>
      </c>
      <c r="B352">
        <f>IFERROR(記録[[#This Row],[選手番号]],"")</f>
        <v>0</v>
      </c>
      <c r="C352" t="str">
        <f>IFERROR(VLOOKUP(B352,選手番号!F:J,4,0),"")</f>
        <v/>
      </c>
      <c r="D352" t="str">
        <f>IFERROR(VLOOKUP(B352,選手番号!F:K,6,0),"")</f>
        <v/>
      </c>
      <c r="E352" t="str">
        <f>IFERROR(VLOOKUP(B352,チーム番号!E:F,2,0),"")</f>
        <v/>
      </c>
      <c r="F352">
        <f>IFERROR(VLOOKUP(A352,プログラム!B:C,2,0),"")</f>
        <v>8</v>
      </c>
      <c r="G352" t="str">
        <f t="shared" si="11"/>
        <v>00008</v>
      </c>
      <c r="H352">
        <f>IFERROR(記録[[#This Row],[組]],"")</f>
        <v>2</v>
      </c>
      <c r="I352">
        <f>IFERROR(記録[[#This Row],[水路]],"")</f>
        <v>1</v>
      </c>
      <c r="J352" t="str">
        <f>IFERROR(VLOOKUP(F352,プログラムデータ!A:P,14,0),"")</f>
        <v/>
      </c>
      <c r="K352" t="str">
        <f>IFERROR(VLOOKUP(F352,プログラムデータ!A:O,15,0),"")</f>
        <v>男子</v>
      </c>
      <c r="L352" t="str">
        <f>IFERROR(VLOOKUP(F352,プログラムデータ!A:M,13,0),"")</f>
        <v xml:space="preserve">  50m</v>
      </c>
      <c r="M352" t="str">
        <f>IFERROR(VLOOKUP(F352,プログラムデータ!A:J,10,0),"")</f>
        <v>背泳ぎ</v>
      </c>
      <c r="N352" t="str">
        <f>IFERROR(VLOOKUP(F352,プログラムデータ!A:P,16,0),"")</f>
        <v>タイム決勝</v>
      </c>
      <c r="O352" t="str">
        <f t="shared" si="10"/>
        <v xml:space="preserve"> 男子   50m 背泳ぎ タイム決勝</v>
      </c>
    </row>
    <row r="353" spans="1:15" x14ac:dyDescent="0.15">
      <c r="A353">
        <f>IFERROR(記録[[#This Row],[競技番号]],"")</f>
        <v>8</v>
      </c>
      <c r="B353">
        <f>IFERROR(記録[[#This Row],[選手番号]],"")</f>
        <v>181</v>
      </c>
      <c r="C353" t="str">
        <f>IFERROR(VLOOKUP(B353,選手番号!F:J,4,0),"")</f>
        <v>高橋　良征</v>
      </c>
      <c r="D353" t="str">
        <f>IFERROR(VLOOKUP(B353,選手番号!F:K,6,0),"")</f>
        <v>フィッタ松山</v>
      </c>
      <c r="E353" t="str">
        <f>IFERROR(VLOOKUP(B353,チーム番号!E:F,2,0),"")</f>
        <v/>
      </c>
      <c r="F353">
        <f>IFERROR(VLOOKUP(A353,プログラム!B:C,2,0),"")</f>
        <v>8</v>
      </c>
      <c r="G353" t="str">
        <f t="shared" si="11"/>
        <v>1810008</v>
      </c>
      <c r="H353">
        <f>IFERROR(記録[[#This Row],[組]],"")</f>
        <v>2</v>
      </c>
      <c r="I353">
        <f>IFERROR(記録[[#This Row],[水路]],"")</f>
        <v>2</v>
      </c>
      <c r="J353" t="str">
        <f>IFERROR(VLOOKUP(F353,プログラムデータ!A:P,14,0),"")</f>
        <v/>
      </c>
      <c r="K353" t="str">
        <f>IFERROR(VLOOKUP(F353,プログラムデータ!A:O,15,0),"")</f>
        <v>男子</v>
      </c>
      <c r="L353" t="str">
        <f>IFERROR(VLOOKUP(F353,プログラムデータ!A:M,13,0),"")</f>
        <v xml:space="preserve">  50m</v>
      </c>
      <c r="M353" t="str">
        <f>IFERROR(VLOOKUP(F353,プログラムデータ!A:J,10,0),"")</f>
        <v>背泳ぎ</v>
      </c>
      <c r="N353" t="str">
        <f>IFERROR(VLOOKUP(F353,プログラムデータ!A:P,16,0),"")</f>
        <v>タイム決勝</v>
      </c>
      <c r="O353" t="str">
        <f t="shared" si="10"/>
        <v xml:space="preserve"> 男子   50m 背泳ぎ タイム決勝</v>
      </c>
    </row>
    <row r="354" spans="1:15" x14ac:dyDescent="0.15">
      <c r="A354">
        <f>IFERROR(記録[[#This Row],[競技番号]],"")</f>
        <v>8</v>
      </c>
      <c r="B354">
        <f>IFERROR(記録[[#This Row],[選手番号]],"")</f>
        <v>145</v>
      </c>
      <c r="C354" t="str">
        <f>IFERROR(VLOOKUP(B354,選手番号!F:J,4,0),"")</f>
        <v>大河内陽介</v>
      </c>
      <c r="D354" t="str">
        <f>IFERROR(VLOOKUP(B354,選手番号!F:K,6,0),"")</f>
        <v>ＭＧ双葉</v>
      </c>
      <c r="E354" t="str">
        <f>IFERROR(VLOOKUP(B354,チーム番号!E:F,2,0),"")</f>
        <v/>
      </c>
      <c r="F354">
        <f>IFERROR(VLOOKUP(A354,プログラム!B:C,2,0),"")</f>
        <v>8</v>
      </c>
      <c r="G354" t="str">
        <f t="shared" si="11"/>
        <v>1450008</v>
      </c>
      <c r="H354">
        <f>IFERROR(記録[[#This Row],[組]],"")</f>
        <v>2</v>
      </c>
      <c r="I354">
        <f>IFERROR(記録[[#This Row],[水路]],"")</f>
        <v>3</v>
      </c>
      <c r="J354" t="str">
        <f>IFERROR(VLOOKUP(F354,プログラムデータ!A:P,14,0),"")</f>
        <v/>
      </c>
      <c r="K354" t="str">
        <f>IFERROR(VLOOKUP(F354,プログラムデータ!A:O,15,0),"")</f>
        <v>男子</v>
      </c>
      <c r="L354" t="str">
        <f>IFERROR(VLOOKUP(F354,プログラムデータ!A:M,13,0),"")</f>
        <v xml:space="preserve">  50m</v>
      </c>
      <c r="M354" t="str">
        <f>IFERROR(VLOOKUP(F354,プログラムデータ!A:J,10,0),"")</f>
        <v>背泳ぎ</v>
      </c>
      <c r="N354" t="str">
        <f>IFERROR(VLOOKUP(F354,プログラムデータ!A:P,16,0),"")</f>
        <v>タイム決勝</v>
      </c>
      <c r="O354" t="str">
        <f t="shared" si="10"/>
        <v xml:space="preserve"> 男子   50m 背泳ぎ タイム決勝</v>
      </c>
    </row>
    <row r="355" spans="1:15" x14ac:dyDescent="0.15">
      <c r="A355">
        <f>IFERROR(記録[[#This Row],[競技番号]],"")</f>
        <v>8</v>
      </c>
      <c r="B355">
        <f>IFERROR(記録[[#This Row],[選手番号]],"")</f>
        <v>178</v>
      </c>
      <c r="C355" t="str">
        <f>IFERROR(VLOOKUP(B355,選手番号!F:J,4,0),"")</f>
        <v>井村　遥翔</v>
      </c>
      <c r="D355" t="str">
        <f>IFERROR(VLOOKUP(B355,選手番号!F:K,6,0),"")</f>
        <v>フィッタ松山</v>
      </c>
      <c r="E355" t="str">
        <f>IFERROR(VLOOKUP(B355,チーム番号!E:F,2,0),"")</f>
        <v/>
      </c>
      <c r="F355">
        <f>IFERROR(VLOOKUP(A355,プログラム!B:C,2,0),"")</f>
        <v>8</v>
      </c>
      <c r="G355" t="str">
        <f t="shared" si="11"/>
        <v>1780008</v>
      </c>
      <c r="H355">
        <f>IFERROR(記録[[#This Row],[組]],"")</f>
        <v>2</v>
      </c>
      <c r="I355">
        <f>IFERROR(記録[[#This Row],[水路]],"")</f>
        <v>4</v>
      </c>
      <c r="J355" t="str">
        <f>IFERROR(VLOOKUP(F355,プログラムデータ!A:P,14,0),"")</f>
        <v/>
      </c>
      <c r="K355" t="str">
        <f>IFERROR(VLOOKUP(F355,プログラムデータ!A:O,15,0),"")</f>
        <v>男子</v>
      </c>
      <c r="L355" t="str">
        <f>IFERROR(VLOOKUP(F355,プログラムデータ!A:M,13,0),"")</f>
        <v xml:space="preserve">  50m</v>
      </c>
      <c r="M355" t="str">
        <f>IFERROR(VLOOKUP(F355,プログラムデータ!A:J,10,0),"")</f>
        <v>背泳ぎ</v>
      </c>
      <c r="N355" t="str">
        <f>IFERROR(VLOOKUP(F355,プログラムデータ!A:P,16,0),"")</f>
        <v>タイム決勝</v>
      </c>
      <c r="O355" t="str">
        <f t="shared" si="10"/>
        <v xml:space="preserve"> 男子   50m 背泳ぎ タイム決勝</v>
      </c>
    </row>
    <row r="356" spans="1:15" x14ac:dyDescent="0.15">
      <c r="A356">
        <f>IFERROR(記録[[#This Row],[競技番号]],"")</f>
        <v>8</v>
      </c>
      <c r="B356">
        <f>IFERROR(記録[[#This Row],[選手番号]],"")</f>
        <v>176</v>
      </c>
      <c r="C356" t="str">
        <f>IFERROR(VLOOKUP(B356,選手番号!F:J,4,0),"")</f>
        <v>藤並　幹太</v>
      </c>
      <c r="D356" t="str">
        <f>IFERROR(VLOOKUP(B356,選手番号!F:K,6,0),"")</f>
        <v>フィッタ松山</v>
      </c>
      <c r="E356" t="str">
        <f>IFERROR(VLOOKUP(B356,チーム番号!E:F,2,0),"")</f>
        <v/>
      </c>
      <c r="F356">
        <f>IFERROR(VLOOKUP(A356,プログラム!B:C,2,0),"")</f>
        <v>8</v>
      </c>
      <c r="G356" t="str">
        <f t="shared" si="11"/>
        <v>1760008</v>
      </c>
      <c r="H356">
        <f>IFERROR(記録[[#This Row],[組]],"")</f>
        <v>2</v>
      </c>
      <c r="I356">
        <f>IFERROR(記録[[#This Row],[水路]],"")</f>
        <v>5</v>
      </c>
      <c r="J356" t="str">
        <f>IFERROR(VLOOKUP(F356,プログラムデータ!A:P,14,0),"")</f>
        <v/>
      </c>
      <c r="K356" t="str">
        <f>IFERROR(VLOOKUP(F356,プログラムデータ!A:O,15,0),"")</f>
        <v>男子</v>
      </c>
      <c r="L356" t="str">
        <f>IFERROR(VLOOKUP(F356,プログラムデータ!A:M,13,0),"")</f>
        <v xml:space="preserve">  50m</v>
      </c>
      <c r="M356" t="str">
        <f>IFERROR(VLOOKUP(F356,プログラムデータ!A:J,10,0),"")</f>
        <v>背泳ぎ</v>
      </c>
      <c r="N356" t="str">
        <f>IFERROR(VLOOKUP(F356,プログラムデータ!A:P,16,0),"")</f>
        <v>タイム決勝</v>
      </c>
      <c r="O356" t="str">
        <f t="shared" si="10"/>
        <v xml:space="preserve"> 男子   50m 背泳ぎ タイム決勝</v>
      </c>
    </row>
    <row r="357" spans="1:15" x14ac:dyDescent="0.15">
      <c r="A357">
        <f>IFERROR(記録[[#This Row],[競技番号]],"")</f>
        <v>8</v>
      </c>
      <c r="B357">
        <f>IFERROR(記録[[#This Row],[選手番号]],"")</f>
        <v>355</v>
      </c>
      <c r="C357" t="str">
        <f>IFERROR(VLOOKUP(B357,選手番号!F:J,4,0),"")</f>
        <v>松下　昂正</v>
      </c>
      <c r="D357" t="str">
        <f>IFERROR(VLOOKUP(B357,選手番号!F:K,6,0),"")</f>
        <v>AQUA</v>
      </c>
      <c r="E357" t="str">
        <f>IFERROR(VLOOKUP(B357,チーム番号!E:F,2,0),"")</f>
        <v/>
      </c>
      <c r="F357">
        <f>IFERROR(VLOOKUP(A357,プログラム!B:C,2,0),"")</f>
        <v>8</v>
      </c>
      <c r="G357" t="str">
        <f t="shared" si="11"/>
        <v>3550008</v>
      </c>
      <c r="H357">
        <f>IFERROR(記録[[#This Row],[組]],"")</f>
        <v>2</v>
      </c>
      <c r="I357">
        <f>IFERROR(記録[[#This Row],[水路]],"")</f>
        <v>6</v>
      </c>
      <c r="J357" t="str">
        <f>IFERROR(VLOOKUP(F357,プログラムデータ!A:P,14,0),"")</f>
        <v/>
      </c>
      <c r="K357" t="str">
        <f>IFERROR(VLOOKUP(F357,プログラムデータ!A:O,15,0),"")</f>
        <v>男子</v>
      </c>
      <c r="L357" t="str">
        <f>IFERROR(VLOOKUP(F357,プログラムデータ!A:M,13,0),"")</f>
        <v xml:space="preserve">  50m</v>
      </c>
      <c r="M357" t="str">
        <f>IFERROR(VLOOKUP(F357,プログラムデータ!A:J,10,0),"")</f>
        <v>背泳ぎ</v>
      </c>
      <c r="N357" t="str">
        <f>IFERROR(VLOOKUP(F357,プログラムデータ!A:P,16,0),"")</f>
        <v>タイム決勝</v>
      </c>
      <c r="O357" t="str">
        <f t="shared" si="10"/>
        <v xml:space="preserve"> 男子   50m 背泳ぎ タイム決勝</v>
      </c>
    </row>
    <row r="358" spans="1:15" x14ac:dyDescent="0.15">
      <c r="A358">
        <f>IFERROR(記録[[#This Row],[競技番号]],"")</f>
        <v>8</v>
      </c>
      <c r="B358">
        <f>IFERROR(記録[[#This Row],[選手番号]],"")</f>
        <v>0</v>
      </c>
      <c r="C358" t="str">
        <f>IFERROR(VLOOKUP(B358,選手番号!F:J,4,0),"")</f>
        <v/>
      </c>
      <c r="D358" t="str">
        <f>IFERROR(VLOOKUP(B358,選手番号!F:K,6,0),"")</f>
        <v/>
      </c>
      <c r="E358" t="str">
        <f>IFERROR(VLOOKUP(B358,チーム番号!E:F,2,0),"")</f>
        <v/>
      </c>
      <c r="F358">
        <f>IFERROR(VLOOKUP(A358,プログラム!B:C,2,0),"")</f>
        <v>8</v>
      </c>
      <c r="G358" t="str">
        <f t="shared" si="11"/>
        <v>00008</v>
      </c>
      <c r="H358">
        <f>IFERROR(記録[[#This Row],[組]],"")</f>
        <v>2</v>
      </c>
      <c r="I358">
        <f>IFERROR(記録[[#This Row],[水路]],"")</f>
        <v>7</v>
      </c>
      <c r="J358" t="str">
        <f>IFERROR(VLOOKUP(F358,プログラムデータ!A:P,14,0),"")</f>
        <v/>
      </c>
      <c r="K358" t="str">
        <f>IFERROR(VLOOKUP(F358,プログラムデータ!A:O,15,0),"")</f>
        <v>男子</v>
      </c>
      <c r="L358" t="str">
        <f>IFERROR(VLOOKUP(F358,プログラムデータ!A:M,13,0),"")</f>
        <v xml:space="preserve">  50m</v>
      </c>
      <c r="M358" t="str">
        <f>IFERROR(VLOOKUP(F358,プログラムデータ!A:J,10,0),"")</f>
        <v>背泳ぎ</v>
      </c>
      <c r="N358" t="str">
        <f>IFERROR(VLOOKUP(F358,プログラムデータ!A:P,16,0),"")</f>
        <v>タイム決勝</v>
      </c>
      <c r="O358" t="str">
        <f t="shared" si="10"/>
        <v xml:space="preserve"> 男子   50m 背泳ぎ タイム決勝</v>
      </c>
    </row>
    <row r="359" spans="1:15" x14ac:dyDescent="0.15">
      <c r="A359">
        <f>IFERROR(記録[[#This Row],[競技番号]],"")</f>
        <v>8</v>
      </c>
      <c r="B359">
        <f>IFERROR(記録[[#This Row],[選手番号]],"")</f>
        <v>80</v>
      </c>
      <c r="C359" t="str">
        <f>IFERROR(VLOOKUP(B359,選手番号!F:J,4,0),"")</f>
        <v>森　　瑛心</v>
      </c>
      <c r="D359" t="str">
        <f>IFERROR(VLOOKUP(B359,選手番号!F:K,6,0),"")</f>
        <v>ＭＧ瀬戸内</v>
      </c>
      <c r="E359" t="str">
        <f>IFERROR(VLOOKUP(B359,チーム番号!E:F,2,0),"")</f>
        <v/>
      </c>
      <c r="F359">
        <f>IFERROR(VLOOKUP(A359,プログラム!B:C,2,0),"")</f>
        <v>8</v>
      </c>
      <c r="G359" t="str">
        <f t="shared" si="11"/>
        <v>800008</v>
      </c>
      <c r="H359">
        <f>IFERROR(記録[[#This Row],[組]],"")</f>
        <v>3</v>
      </c>
      <c r="I359">
        <f>IFERROR(記録[[#This Row],[水路]],"")</f>
        <v>1</v>
      </c>
      <c r="J359" t="str">
        <f>IFERROR(VLOOKUP(F359,プログラムデータ!A:P,14,0),"")</f>
        <v/>
      </c>
      <c r="K359" t="str">
        <f>IFERROR(VLOOKUP(F359,プログラムデータ!A:O,15,0),"")</f>
        <v>男子</v>
      </c>
      <c r="L359" t="str">
        <f>IFERROR(VLOOKUP(F359,プログラムデータ!A:M,13,0),"")</f>
        <v xml:space="preserve">  50m</v>
      </c>
      <c r="M359" t="str">
        <f>IFERROR(VLOOKUP(F359,プログラムデータ!A:J,10,0),"")</f>
        <v>背泳ぎ</v>
      </c>
      <c r="N359" t="str">
        <f>IFERROR(VLOOKUP(F359,プログラムデータ!A:P,16,0),"")</f>
        <v>タイム決勝</v>
      </c>
      <c r="O359" t="str">
        <f t="shared" si="10"/>
        <v xml:space="preserve"> 男子   50m 背泳ぎ タイム決勝</v>
      </c>
    </row>
    <row r="360" spans="1:15" x14ac:dyDescent="0.15">
      <c r="A360">
        <f>IFERROR(記録[[#This Row],[競技番号]],"")</f>
        <v>8</v>
      </c>
      <c r="B360">
        <f>IFERROR(記録[[#This Row],[選手番号]],"")</f>
        <v>271</v>
      </c>
      <c r="C360" t="str">
        <f>IFERROR(VLOOKUP(B360,選手番号!F:J,4,0),"")</f>
        <v>橋本　怜和</v>
      </c>
      <c r="D360" t="str">
        <f>IFERROR(VLOOKUP(B360,選手番号!F:K,6,0),"")</f>
        <v>ﾌｧｲﾌﾞﾃﾝ東予</v>
      </c>
      <c r="E360" t="str">
        <f>IFERROR(VLOOKUP(B360,チーム番号!E:F,2,0),"")</f>
        <v/>
      </c>
      <c r="F360">
        <f>IFERROR(VLOOKUP(A360,プログラム!B:C,2,0),"")</f>
        <v>8</v>
      </c>
      <c r="G360" t="str">
        <f t="shared" si="11"/>
        <v>2710008</v>
      </c>
      <c r="H360">
        <f>IFERROR(記録[[#This Row],[組]],"")</f>
        <v>3</v>
      </c>
      <c r="I360">
        <f>IFERROR(記録[[#This Row],[水路]],"")</f>
        <v>2</v>
      </c>
      <c r="J360" t="str">
        <f>IFERROR(VLOOKUP(F360,プログラムデータ!A:P,14,0),"")</f>
        <v/>
      </c>
      <c r="K360" t="str">
        <f>IFERROR(VLOOKUP(F360,プログラムデータ!A:O,15,0),"")</f>
        <v>男子</v>
      </c>
      <c r="L360" t="str">
        <f>IFERROR(VLOOKUP(F360,プログラムデータ!A:M,13,0),"")</f>
        <v xml:space="preserve">  50m</v>
      </c>
      <c r="M360" t="str">
        <f>IFERROR(VLOOKUP(F360,プログラムデータ!A:J,10,0),"")</f>
        <v>背泳ぎ</v>
      </c>
      <c r="N360" t="str">
        <f>IFERROR(VLOOKUP(F360,プログラムデータ!A:P,16,0),"")</f>
        <v>タイム決勝</v>
      </c>
      <c r="O360" t="str">
        <f t="shared" si="10"/>
        <v xml:space="preserve"> 男子   50m 背泳ぎ タイム決勝</v>
      </c>
    </row>
    <row r="361" spans="1:15" x14ac:dyDescent="0.15">
      <c r="A361">
        <f>IFERROR(記録[[#This Row],[競技番号]],"")</f>
        <v>8</v>
      </c>
      <c r="B361">
        <f>IFERROR(記録[[#This Row],[選手番号]],"")</f>
        <v>123</v>
      </c>
      <c r="C361" t="str">
        <f>IFERROR(VLOOKUP(B361,選手番号!F:J,4,0),"")</f>
        <v>清水進太郎</v>
      </c>
      <c r="D361" t="str">
        <f>IFERROR(VLOOKUP(B361,選手番号!F:K,6,0),"")</f>
        <v>八幡浜ＳＣ</v>
      </c>
      <c r="E361" t="str">
        <f>IFERROR(VLOOKUP(B361,チーム番号!E:F,2,0),"")</f>
        <v/>
      </c>
      <c r="F361">
        <f>IFERROR(VLOOKUP(A361,プログラム!B:C,2,0),"")</f>
        <v>8</v>
      </c>
      <c r="G361" t="str">
        <f t="shared" si="11"/>
        <v>1230008</v>
      </c>
      <c r="H361">
        <f>IFERROR(記録[[#This Row],[組]],"")</f>
        <v>3</v>
      </c>
      <c r="I361">
        <f>IFERROR(記録[[#This Row],[水路]],"")</f>
        <v>3</v>
      </c>
      <c r="J361" t="str">
        <f>IFERROR(VLOOKUP(F361,プログラムデータ!A:P,14,0),"")</f>
        <v/>
      </c>
      <c r="K361" t="str">
        <f>IFERROR(VLOOKUP(F361,プログラムデータ!A:O,15,0),"")</f>
        <v>男子</v>
      </c>
      <c r="L361" t="str">
        <f>IFERROR(VLOOKUP(F361,プログラムデータ!A:M,13,0),"")</f>
        <v xml:space="preserve">  50m</v>
      </c>
      <c r="M361" t="str">
        <f>IFERROR(VLOOKUP(F361,プログラムデータ!A:J,10,0),"")</f>
        <v>背泳ぎ</v>
      </c>
      <c r="N361" t="str">
        <f>IFERROR(VLOOKUP(F361,プログラムデータ!A:P,16,0),"")</f>
        <v>タイム決勝</v>
      </c>
      <c r="O361" t="str">
        <f t="shared" si="10"/>
        <v xml:space="preserve"> 男子   50m 背泳ぎ タイム決勝</v>
      </c>
    </row>
    <row r="362" spans="1:15" x14ac:dyDescent="0.15">
      <c r="A362">
        <f>IFERROR(記録[[#This Row],[競技番号]],"")</f>
        <v>8</v>
      </c>
      <c r="B362">
        <f>IFERROR(記録[[#This Row],[選手番号]],"")</f>
        <v>9</v>
      </c>
      <c r="C362" t="str">
        <f>IFERROR(VLOOKUP(B362,選手番号!F:J,4,0),"")</f>
        <v>田村　　然</v>
      </c>
      <c r="D362" t="str">
        <f>IFERROR(VLOOKUP(B362,選手番号!F:K,6,0),"")</f>
        <v>五百木ＳＣ</v>
      </c>
      <c r="E362" t="str">
        <f>IFERROR(VLOOKUP(B362,チーム番号!E:F,2,0),"")</f>
        <v/>
      </c>
      <c r="F362">
        <f>IFERROR(VLOOKUP(A362,プログラム!B:C,2,0),"")</f>
        <v>8</v>
      </c>
      <c r="G362" t="str">
        <f t="shared" si="11"/>
        <v>90008</v>
      </c>
      <c r="H362">
        <f>IFERROR(記録[[#This Row],[組]],"")</f>
        <v>3</v>
      </c>
      <c r="I362">
        <f>IFERROR(記録[[#This Row],[水路]],"")</f>
        <v>4</v>
      </c>
      <c r="J362" t="str">
        <f>IFERROR(VLOOKUP(F362,プログラムデータ!A:P,14,0),"")</f>
        <v/>
      </c>
      <c r="K362" t="str">
        <f>IFERROR(VLOOKUP(F362,プログラムデータ!A:O,15,0),"")</f>
        <v>男子</v>
      </c>
      <c r="L362" t="str">
        <f>IFERROR(VLOOKUP(F362,プログラムデータ!A:M,13,0),"")</f>
        <v xml:space="preserve">  50m</v>
      </c>
      <c r="M362" t="str">
        <f>IFERROR(VLOOKUP(F362,プログラムデータ!A:J,10,0),"")</f>
        <v>背泳ぎ</v>
      </c>
      <c r="N362" t="str">
        <f>IFERROR(VLOOKUP(F362,プログラムデータ!A:P,16,0),"")</f>
        <v>タイム決勝</v>
      </c>
      <c r="O362" t="str">
        <f t="shared" si="10"/>
        <v xml:space="preserve"> 男子   50m 背泳ぎ タイム決勝</v>
      </c>
    </row>
    <row r="363" spans="1:15" x14ac:dyDescent="0.15">
      <c r="A363">
        <f>IFERROR(記録[[#This Row],[競技番号]],"")</f>
        <v>8</v>
      </c>
      <c r="B363">
        <f>IFERROR(記録[[#This Row],[選手番号]],"")</f>
        <v>12</v>
      </c>
      <c r="C363" t="str">
        <f>IFERROR(VLOOKUP(B363,選手番号!F:J,4,0),"")</f>
        <v>菅野　　笙</v>
      </c>
      <c r="D363" t="str">
        <f>IFERROR(VLOOKUP(B363,選手番号!F:K,6,0),"")</f>
        <v>五百木ＳＣ</v>
      </c>
      <c r="E363" t="str">
        <f>IFERROR(VLOOKUP(B363,チーム番号!E:F,2,0),"")</f>
        <v/>
      </c>
      <c r="F363">
        <f>IFERROR(VLOOKUP(A363,プログラム!B:C,2,0),"")</f>
        <v>8</v>
      </c>
      <c r="G363" t="str">
        <f t="shared" si="11"/>
        <v>120008</v>
      </c>
      <c r="H363">
        <f>IFERROR(記録[[#This Row],[組]],"")</f>
        <v>3</v>
      </c>
      <c r="I363">
        <f>IFERROR(記録[[#This Row],[水路]],"")</f>
        <v>5</v>
      </c>
      <c r="J363" t="str">
        <f>IFERROR(VLOOKUP(F363,プログラムデータ!A:P,14,0),"")</f>
        <v/>
      </c>
      <c r="K363" t="str">
        <f>IFERROR(VLOOKUP(F363,プログラムデータ!A:O,15,0),"")</f>
        <v>男子</v>
      </c>
      <c r="L363" t="str">
        <f>IFERROR(VLOOKUP(F363,プログラムデータ!A:M,13,0),"")</f>
        <v xml:space="preserve">  50m</v>
      </c>
      <c r="M363" t="str">
        <f>IFERROR(VLOOKUP(F363,プログラムデータ!A:J,10,0),"")</f>
        <v>背泳ぎ</v>
      </c>
      <c r="N363" t="str">
        <f>IFERROR(VLOOKUP(F363,プログラムデータ!A:P,16,0),"")</f>
        <v>タイム決勝</v>
      </c>
      <c r="O363" t="str">
        <f t="shared" si="10"/>
        <v xml:space="preserve"> 男子   50m 背泳ぎ タイム決勝</v>
      </c>
    </row>
    <row r="364" spans="1:15" x14ac:dyDescent="0.15">
      <c r="A364">
        <f>IFERROR(記録[[#This Row],[競技番号]],"")</f>
        <v>8</v>
      </c>
      <c r="B364">
        <f>IFERROR(記録[[#This Row],[選手番号]],"")</f>
        <v>203</v>
      </c>
      <c r="C364" t="str">
        <f>IFERROR(VLOOKUP(B364,選手番号!F:J,4,0),"")</f>
        <v>中谷　栄翔</v>
      </c>
      <c r="D364" t="str">
        <f>IFERROR(VLOOKUP(B364,選手番号!F:K,6,0),"")</f>
        <v>フィッタ重信</v>
      </c>
      <c r="E364" t="str">
        <f>IFERROR(VLOOKUP(B364,チーム番号!E:F,2,0),"")</f>
        <v/>
      </c>
      <c r="F364">
        <f>IFERROR(VLOOKUP(A364,プログラム!B:C,2,0),"")</f>
        <v>8</v>
      </c>
      <c r="G364" t="str">
        <f t="shared" si="11"/>
        <v>2030008</v>
      </c>
      <c r="H364">
        <f>IFERROR(記録[[#This Row],[組]],"")</f>
        <v>3</v>
      </c>
      <c r="I364">
        <f>IFERROR(記録[[#This Row],[水路]],"")</f>
        <v>6</v>
      </c>
      <c r="J364" t="str">
        <f>IFERROR(VLOOKUP(F364,プログラムデータ!A:P,14,0),"")</f>
        <v/>
      </c>
      <c r="K364" t="str">
        <f>IFERROR(VLOOKUP(F364,プログラムデータ!A:O,15,0),"")</f>
        <v>男子</v>
      </c>
      <c r="L364" t="str">
        <f>IFERROR(VLOOKUP(F364,プログラムデータ!A:M,13,0),"")</f>
        <v xml:space="preserve">  50m</v>
      </c>
      <c r="M364" t="str">
        <f>IFERROR(VLOOKUP(F364,プログラムデータ!A:J,10,0),"")</f>
        <v>背泳ぎ</v>
      </c>
      <c r="N364" t="str">
        <f>IFERROR(VLOOKUP(F364,プログラムデータ!A:P,16,0),"")</f>
        <v>タイム決勝</v>
      </c>
      <c r="O364" t="str">
        <f t="shared" si="10"/>
        <v xml:space="preserve"> 男子   50m 背泳ぎ タイム決勝</v>
      </c>
    </row>
    <row r="365" spans="1:15" x14ac:dyDescent="0.15">
      <c r="A365">
        <f>IFERROR(記録[[#This Row],[競技番号]],"")</f>
        <v>8</v>
      </c>
      <c r="B365">
        <f>IFERROR(記録[[#This Row],[選手番号]],"")</f>
        <v>174</v>
      </c>
      <c r="C365" t="str">
        <f>IFERROR(VLOOKUP(B365,選手番号!F:J,4,0),"")</f>
        <v>末久　敦士</v>
      </c>
      <c r="D365" t="str">
        <f>IFERROR(VLOOKUP(B365,選手番号!F:K,6,0),"")</f>
        <v>フィッタ松山</v>
      </c>
      <c r="E365" t="str">
        <f>IFERROR(VLOOKUP(B365,チーム番号!E:F,2,0),"")</f>
        <v/>
      </c>
      <c r="F365">
        <f>IFERROR(VLOOKUP(A365,プログラム!B:C,2,0),"")</f>
        <v>8</v>
      </c>
      <c r="G365" t="str">
        <f t="shared" si="11"/>
        <v>1740008</v>
      </c>
      <c r="H365">
        <f>IFERROR(記録[[#This Row],[組]],"")</f>
        <v>3</v>
      </c>
      <c r="I365">
        <f>IFERROR(記録[[#This Row],[水路]],"")</f>
        <v>7</v>
      </c>
      <c r="J365" t="str">
        <f>IFERROR(VLOOKUP(F365,プログラムデータ!A:P,14,0),"")</f>
        <v/>
      </c>
      <c r="K365" t="str">
        <f>IFERROR(VLOOKUP(F365,プログラムデータ!A:O,15,0),"")</f>
        <v>男子</v>
      </c>
      <c r="L365" t="str">
        <f>IFERROR(VLOOKUP(F365,プログラムデータ!A:M,13,0),"")</f>
        <v xml:space="preserve">  50m</v>
      </c>
      <c r="M365" t="str">
        <f>IFERROR(VLOOKUP(F365,プログラムデータ!A:J,10,0),"")</f>
        <v>背泳ぎ</v>
      </c>
      <c r="N365" t="str">
        <f>IFERROR(VLOOKUP(F365,プログラムデータ!A:P,16,0),"")</f>
        <v>タイム決勝</v>
      </c>
      <c r="O365" t="str">
        <f t="shared" si="10"/>
        <v xml:space="preserve"> 男子   50m 背泳ぎ タイム決勝</v>
      </c>
    </row>
    <row r="366" spans="1:15" x14ac:dyDescent="0.15">
      <c r="A366">
        <f>IFERROR(記録[[#This Row],[競技番号]],"")</f>
        <v>8</v>
      </c>
      <c r="B366">
        <f>IFERROR(記録[[#This Row],[選手番号]],"")</f>
        <v>283</v>
      </c>
      <c r="C366" t="str">
        <f>IFERROR(VLOOKUP(B366,選手番号!F:J,4,0),"")</f>
        <v>谷　　宗賢</v>
      </c>
      <c r="D366" t="str">
        <f>IFERROR(VLOOKUP(B366,選手番号!F:K,6,0),"")</f>
        <v>ﾌｨｯﾀｴﾐﾌﾙ松前</v>
      </c>
      <c r="E366" t="str">
        <f>IFERROR(VLOOKUP(B366,チーム番号!E:F,2,0),"")</f>
        <v/>
      </c>
      <c r="F366">
        <f>IFERROR(VLOOKUP(A366,プログラム!B:C,2,0),"")</f>
        <v>8</v>
      </c>
      <c r="G366" t="str">
        <f t="shared" si="11"/>
        <v>2830008</v>
      </c>
      <c r="H366">
        <f>IFERROR(記録[[#This Row],[組]],"")</f>
        <v>4</v>
      </c>
      <c r="I366">
        <f>IFERROR(記録[[#This Row],[水路]],"")</f>
        <v>1</v>
      </c>
      <c r="J366" t="str">
        <f>IFERROR(VLOOKUP(F366,プログラムデータ!A:P,14,0),"")</f>
        <v/>
      </c>
      <c r="K366" t="str">
        <f>IFERROR(VLOOKUP(F366,プログラムデータ!A:O,15,0),"")</f>
        <v>男子</v>
      </c>
      <c r="L366" t="str">
        <f>IFERROR(VLOOKUP(F366,プログラムデータ!A:M,13,0),"")</f>
        <v xml:space="preserve">  50m</v>
      </c>
      <c r="M366" t="str">
        <f>IFERROR(VLOOKUP(F366,プログラムデータ!A:J,10,0),"")</f>
        <v>背泳ぎ</v>
      </c>
      <c r="N366" t="str">
        <f>IFERROR(VLOOKUP(F366,プログラムデータ!A:P,16,0),"")</f>
        <v>タイム決勝</v>
      </c>
      <c r="O366" t="str">
        <f t="shared" ref="O366:O429" si="12">CONCATENATE(J366," ",K366," ",L366," ",M366," ",N366)</f>
        <v xml:space="preserve"> 男子   50m 背泳ぎ タイム決勝</v>
      </c>
    </row>
    <row r="367" spans="1:15" x14ac:dyDescent="0.15">
      <c r="A367">
        <f>IFERROR(記録[[#This Row],[競技番号]],"")</f>
        <v>8</v>
      </c>
      <c r="B367">
        <f>IFERROR(記録[[#This Row],[選手番号]],"")</f>
        <v>171</v>
      </c>
      <c r="C367" t="str">
        <f>IFERROR(VLOOKUP(B367,選手番号!F:J,4,0),"")</f>
        <v>山田　朔久</v>
      </c>
      <c r="D367" t="str">
        <f>IFERROR(VLOOKUP(B367,選手番号!F:K,6,0),"")</f>
        <v>フィッタ松山</v>
      </c>
      <c r="E367" t="str">
        <f>IFERROR(VLOOKUP(B367,チーム番号!E:F,2,0),"")</f>
        <v/>
      </c>
      <c r="F367">
        <f>IFERROR(VLOOKUP(A367,プログラム!B:C,2,0),"")</f>
        <v>8</v>
      </c>
      <c r="G367" t="str">
        <f t="shared" si="11"/>
        <v>1710008</v>
      </c>
      <c r="H367">
        <f>IFERROR(記録[[#This Row],[組]],"")</f>
        <v>4</v>
      </c>
      <c r="I367">
        <f>IFERROR(記録[[#This Row],[水路]],"")</f>
        <v>2</v>
      </c>
      <c r="J367" t="str">
        <f>IFERROR(VLOOKUP(F367,プログラムデータ!A:P,14,0),"")</f>
        <v/>
      </c>
      <c r="K367" t="str">
        <f>IFERROR(VLOOKUP(F367,プログラムデータ!A:O,15,0),"")</f>
        <v>男子</v>
      </c>
      <c r="L367" t="str">
        <f>IFERROR(VLOOKUP(F367,プログラムデータ!A:M,13,0),"")</f>
        <v xml:space="preserve">  50m</v>
      </c>
      <c r="M367" t="str">
        <f>IFERROR(VLOOKUP(F367,プログラムデータ!A:J,10,0),"")</f>
        <v>背泳ぎ</v>
      </c>
      <c r="N367" t="str">
        <f>IFERROR(VLOOKUP(F367,プログラムデータ!A:P,16,0),"")</f>
        <v>タイム決勝</v>
      </c>
      <c r="O367" t="str">
        <f t="shared" si="12"/>
        <v xml:space="preserve"> 男子   50m 背泳ぎ タイム決勝</v>
      </c>
    </row>
    <row r="368" spans="1:15" x14ac:dyDescent="0.15">
      <c r="A368">
        <f>IFERROR(記録[[#This Row],[競技番号]],"")</f>
        <v>8</v>
      </c>
      <c r="B368">
        <f>IFERROR(記録[[#This Row],[選手番号]],"")</f>
        <v>52</v>
      </c>
      <c r="C368" t="str">
        <f>IFERROR(VLOOKUP(B368,選手番号!F:J,4,0),"")</f>
        <v>永井　勇成</v>
      </c>
      <c r="D368" t="str">
        <f>IFERROR(VLOOKUP(B368,選手番号!F:K,6,0),"")</f>
        <v>ｴﾘｴｰﾙSRT</v>
      </c>
      <c r="E368" t="str">
        <f>IFERROR(VLOOKUP(B368,チーム番号!E:F,2,0),"")</f>
        <v/>
      </c>
      <c r="F368">
        <f>IFERROR(VLOOKUP(A368,プログラム!B:C,2,0),"")</f>
        <v>8</v>
      </c>
      <c r="G368" t="str">
        <f t="shared" si="11"/>
        <v>520008</v>
      </c>
      <c r="H368">
        <f>IFERROR(記録[[#This Row],[組]],"")</f>
        <v>4</v>
      </c>
      <c r="I368">
        <f>IFERROR(記録[[#This Row],[水路]],"")</f>
        <v>3</v>
      </c>
      <c r="J368" t="str">
        <f>IFERROR(VLOOKUP(F368,プログラムデータ!A:P,14,0),"")</f>
        <v/>
      </c>
      <c r="K368" t="str">
        <f>IFERROR(VLOOKUP(F368,プログラムデータ!A:O,15,0),"")</f>
        <v>男子</v>
      </c>
      <c r="L368" t="str">
        <f>IFERROR(VLOOKUP(F368,プログラムデータ!A:M,13,0),"")</f>
        <v xml:space="preserve">  50m</v>
      </c>
      <c r="M368" t="str">
        <f>IFERROR(VLOOKUP(F368,プログラムデータ!A:J,10,0),"")</f>
        <v>背泳ぎ</v>
      </c>
      <c r="N368" t="str">
        <f>IFERROR(VLOOKUP(F368,プログラムデータ!A:P,16,0),"")</f>
        <v>タイム決勝</v>
      </c>
      <c r="O368" t="str">
        <f t="shared" si="12"/>
        <v xml:space="preserve"> 男子   50m 背泳ぎ タイム決勝</v>
      </c>
    </row>
    <row r="369" spans="1:15" x14ac:dyDescent="0.15">
      <c r="A369">
        <f>IFERROR(記録[[#This Row],[競技番号]],"")</f>
        <v>8</v>
      </c>
      <c r="B369">
        <f>IFERROR(記録[[#This Row],[選手番号]],"")</f>
        <v>245</v>
      </c>
      <c r="C369" t="str">
        <f>IFERROR(VLOOKUP(B369,選手番号!F:J,4,0),"")</f>
        <v>渡邊　樹身</v>
      </c>
      <c r="D369" t="str">
        <f>IFERROR(VLOOKUP(B369,選手番号!F:K,6,0),"")</f>
        <v>フィッタ吉田</v>
      </c>
      <c r="E369" t="str">
        <f>IFERROR(VLOOKUP(B369,チーム番号!E:F,2,0),"")</f>
        <v/>
      </c>
      <c r="F369">
        <f>IFERROR(VLOOKUP(A369,プログラム!B:C,2,0),"")</f>
        <v>8</v>
      </c>
      <c r="G369" t="str">
        <f t="shared" si="11"/>
        <v>2450008</v>
      </c>
      <c r="H369">
        <f>IFERROR(記録[[#This Row],[組]],"")</f>
        <v>4</v>
      </c>
      <c r="I369">
        <f>IFERROR(記録[[#This Row],[水路]],"")</f>
        <v>4</v>
      </c>
      <c r="J369" t="str">
        <f>IFERROR(VLOOKUP(F369,プログラムデータ!A:P,14,0),"")</f>
        <v/>
      </c>
      <c r="K369" t="str">
        <f>IFERROR(VLOOKUP(F369,プログラムデータ!A:O,15,0),"")</f>
        <v>男子</v>
      </c>
      <c r="L369" t="str">
        <f>IFERROR(VLOOKUP(F369,プログラムデータ!A:M,13,0),"")</f>
        <v xml:space="preserve">  50m</v>
      </c>
      <c r="M369" t="str">
        <f>IFERROR(VLOOKUP(F369,プログラムデータ!A:J,10,0),"")</f>
        <v>背泳ぎ</v>
      </c>
      <c r="N369" t="str">
        <f>IFERROR(VLOOKUP(F369,プログラムデータ!A:P,16,0),"")</f>
        <v>タイム決勝</v>
      </c>
      <c r="O369" t="str">
        <f t="shared" si="12"/>
        <v xml:space="preserve"> 男子   50m 背泳ぎ タイム決勝</v>
      </c>
    </row>
    <row r="370" spans="1:15" x14ac:dyDescent="0.15">
      <c r="A370">
        <f>IFERROR(記録[[#This Row],[競技番号]],"")</f>
        <v>8</v>
      </c>
      <c r="B370">
        <f>IFERROR(記録[[#This Row],[選手番号]],"")</f>
        <v>77</v>
      </c>
      <c r="C370" t="str">
        <f>IFERROR(VLOOKUP(B370,選手番号!F:J,4,0),"")</f>
        <v>山口　尚秀</v>
      </c>
      <c r="D370" t="str">
        <f>IFERROR(VLOOKUP(B370,選手番号!F:K,6,0),"")</f>
        <v>ＭＧ瀬戸内</v>
      </c>
      <c r="E370" t="str">
        <f>IFERROR(VLOOKUP(B370,チーム番号!E:F,2,0),"")</f>
        <v/>
      </c>
      <c r="F370">
        <f>IFERROR(VLOOKUP(A370,プログラム!B:C,2,0),"")</f>
        <v>8</v>
      </c>
      <c r="G370" t="str">
        <f t="shared" si="11"/>
        <v>770008</v>
      </c>
      <c r="H370">
        <f>IFERROR(記録[[#This Row],[組]],"")</f>
        <v>4</v>
      </c>
      <c r="I370">
        <f>IFERROR(記録[[#This Row],[水路]],"")</f>
        <v>5</v>
      </c>
      <c r="J370" t="str">
        <f>IFERROR(VLOOKUP(F370,プログラムデータ!A:P,14,0),"")</f>
        <v/>
      </c>
      <c r="K370" t="str">
        <f>IFERROR(VLOOKUP(F370,プログラムデータ!A:O,15,0),"")</f>
        <v>男子</v>
      </c>
      <c r="L370" t="str">
        <f>IFERROR(VLOOKUP(F370,プログラムデータ!A:M,13,0),"")</f>
        <v xml:space="preserve">  50m</v>
      </c>
      <c r="M370" t="str">
        <f>IFERROR(VLOOKUP(F370,プログラムデータ!A:J,10,0),"")</f>
        <v>背泳ぎ</v>
      </c>
      <c r="N370" t="str">
        <f>IFERROR(VLOOKUP(F370,プログラムデータ!A:P,16,0),"")</f>
        <v>タイム決勝</v>
      </c>
      <c r="O370" t="str">
        <f t="shared" si="12"/>
        <v xml:space="preserve"> 男子   50m 背泳ぎ タイム決勝</v>
      </c>
    </row>
    <row r="371" spans="1:15" x14ac:dyDescent="0.15">
      <c r="A371">
        <f>IFERROR(記録[[#This Row],[競技番号]],"")</f>
        <v>8</v>
      </c>
      <c r="B371">
        <f>IFERROR(記録[[#This Row],[選手番号]],"")</f>
        <v>4</v>
      </c>
      <c r="C371" t="str">
        <f>IFERROR(VLOOKUP(B371,選手番号!F:J,4,0),"")</f>
        <v>松本　瑛騎</v>
      </c>
      <c r="D371" t="str">
        <f>IFERROR(VLOOKUP(B371,選手番号!F:K,6,0),"")</f>
        <v>五百木ＳＣ</v>
      </c>
      <c r="E371" t="str">
        <f>IFERROR(VLOOKUP(B371,チーム番号!E:F,2,0),"")</f>
        <v/>
      </c>
      <c r="F371">
        <f>IFERROR(VLOOKUP(A371,プログラム!B:C,2,0),"")</f>
        <v>8</v>
      </c>
      <c r="G371" t="str">
        <f t="shared" si="11"/>
        <v>40008</v>
      </c>
      <c r="H371">
        <f>IFERROR(記録[[#This Row],[組]],"")</f>
        <v>4</v>
      </c>
      <c r="I371">
        <f>IFERROR(記録[[#This Row],[水路]],"")</f>
        <v>6</v>
      </c>
      <c r="J371" t="str">
        <f>IFERROR(VLOOKUP(F371,プログラムデータ!A:P,14,0),"")</f>
        <v/>
      </c>
      <c r="K371" t="str">
        <f>IFERROR(VLOOKUP(F371,プログラムデータ!A:O,15,0),"")</f>
        <v>男子</v>
      </c>
      <c r="L371" t="str">
        <f>IFERROR(VLOOKUP(F371,プログラムデータ!A:M,13,0),"")</f>
        <v xml:space="preserve">  50m</v>
      </c>
      <c r="M371" t="str">
        <f>IFERROR(VLOOKUP(F371,プログラムデータ!A:J,10,0),"")</f>
        <v>背泳ぎ</v>
      </c>
      <c r="N371" t="str">
        <f>IFERROR(VLOOKUP(F371,プログラムデータ!A:P,16,0),"")</f>
        <v>タイム決勝</v>
      </c>
      <c r="O371" t="str">
        <f t="shared" si="12"/>
        <v xml:space="preserve"> 男子   50m 背泳ぎ タイム決勝</v>
      </c>
    </row>
    <row r="372" spans="1:15" x14ac:dyDescent="0.15">
      <c r="A372">
        <f>IFERROR(記録[[#This Row],[競技番号]],"")</f>
        <v>8</v>
      </c>
      <c r="B372">
        <f>IFERROR(記録[[#This Row],[選手番号]],"")</f>
        <v>158</v>
      </c>
      <c r="C372" t="str">
        <f>IFERROR(VLOOKUP(B372,選手番号!F:J,4,0),"")</f>
        <v>城戸　心呂</v>
      </c>
      <c r="D372" t="str">
        <f>IFERROR(VLOOKUP(B372,選手番号!F:K,6,0),"")</f>
        <v>石原ＳＣ</v>
      </c>
      <c r="E372" t="str">
        <f>IFERROR(VLOOKUP(B372,チーム番号!E:F,2,0),"")</f>
        <v/>
      </c>
      <c r="F372">
        <f>IFERROR(VLOOKUP(A372,プログラム!B:C,2,0),"")</f>
        <v>8</v>
      </c>
      <c r="G372" t="str">
        <f t="shared" si="11"/>
        <v>1580008</v>
      </c>
      <c r="H372">
        <f>IFERROR(記録[[#This Row],[組]],"")</f>
        <v>4</v>
      </c>
      <c r="I372">
        <f>IFERROR(記録[[#This Row],[水路]],"")</f>
        <v>7</v>
      </c>
      <c r="J372" t="str">
        <f>IFERROR(VLOOKUP(F372,プログラムデータ!A:P,14,0),"")</f>
        <v/>
      </c>
      <c r="K372" t="str">
        <f>IFERROR(VLOOKUP(F372,プログラムデータ!A:O,15,0),"")</f>
        <v>男子</v>
      </c>
      <c r="L372" t="str">
        <f>IFERROR(VLOOKUP(F372,プログラムデータ!A:M,13,0),"")</f>
        <v xml:space="preserve">  50m</v>
      </c>
      <c r="M372" t="str">
        <f>IFERROR(VLOOKUP(F372,プログラムデータ!A:J,10,0),"")</f>
        <v>背泳ぎ</v>
      </c>
      <c r="N372" t="str">
        <f>IFERROR(VLOOKUP(F372,プログラムデータ!A:P,16,0),"")</f>
        <v>タイム決勝</v>
      </c>
      <c r="O372" t="str">
        <f t="shared" si="12"/>
        <v xml:space="preserve"> 男子   50m 背泳ぎ タイム決勝</v>
      </c>
    </row>
    <row r="373" spans="1:15" x14ac:dyDescent="0.15">
      <c r="A373">
        <f>IFERROR(記録[[#This Row],[競技番号]],"")</f>
        <v>9</v>
      </c>
      <c r="B373">
        <f>IFERROR(記録[[#This Row],[選手番号]],"")</f>
        <v>0</v>
      </c>
      <c r="C373" t="str">
        <f>IFERROR(VLOOKUP(B373,選手番号!F:J,4,0),"")</f>
        <v/>
      </c>
      <c r="D373" t="str">
        <f>IFERROR(VLOOKUP(B373,選手番号!F:K,6,0),"")</f>
        <v/>
      </c>
      <c r="E373" t="str">
        <f>IFERROR(VLOOKUP(B373,チーム番号!E:F,2,0),"")</f>
        <v/>
      </c>
      <c r="F373">
        <f>IFERROR(VLOOKUP(A373,プログラム!B:C,2,0),"")</f>
        <v>9</v>
      </c>
      <c r="G373" t="str">
        <f t="shared" si="11"/>
        <v>00009</v>
      </c>
      <c r="H373">
        <f>IFERROR(記録[[#This Row],[組]],"")</f>
        <v>1</v>
      </c>
      <c r="I373">
        <f>IFERROR(記録[[#This Row],[水路]],"")</f>
        <v>1</v>
      </c>
      <c r="J373" t="str">
        <f>IFERROR(VLOOKUP(F373,プログラムデータ!A:P,14,0),"")</f>
        <v/>
      </c>
      <c r="K373" t="str">
        <f>IFERROR(VLOOKUP(F373,プログラムデータ!A:O,15,0),"")</f>
        <v>女子</v>
      </c>
      <c r="L373" t="str">
        <f>IFERROR(VLOOKUP(F373,プログラムデータ!A:M,13,0),"")</f>
        <v xml:space="preserve"> 200m</v>
      </c>
      <c r="M373" t="str">
        <f>IFERROR(VLOOKUP(F373,プログラムデータ!A:J,10,0),"")</f>
        <v>背泳ぎ</v>
      </c>
      <c r="N373" t="str">
        <f>IFERROR(VLOOKUP(F373,プログラムデータ!A:P,16,0),"")</f>
        <v>タイム決勝</v>
      </c>
      <c r="O373" t="str">
        <f t="shared" si="12"/>
        <v xml:space="preserve"> 女子  200m 背泳ぎ タイム決勝</v>
      </c>
    </row>
    <row r="374" spans="1:15" x14ac:dyDescent="0.15">
      <c r="A374">
        <f>IFERROR(記録[[#This Row],[競技番号]],"")</f>
        <v>9</v>
      </c>
      <c r="B374">
        <f>IFERROR(記録[[#This Row],[選手番号]],"")</f>
        <v>0</v>
      </c>
      <c r="C374" t="str">
        <f>IFERROR(VLOOKUP(B374,選手番号!F:J,4,0),"")</f>
        <v/>
      </c>
      <c r="D374" t="str">
        <f>IFERROR(VLOOKUP(B374,選手番号!F:K,6,0),"")</f>
        <v/>
      </c>
      <c r="E374" t="str">
        <f>IFERROR(VLOOKUP(B374,チーム番号!E:F,2,0),"")</f>
        <v/>
      </c>
      <c r="F374">
        <f>IFERROR(VLOOKUP(A374,プログラム!B:C,2,0),"")</f>
        <v>9</v>
      </c>
      <c r="G374" t="str">
        <f t="shared" si="11"/>
        <v>00009</v>
      </c>
      <c r="H374">
        <f>IFERROR(記録[[#This Row],[組]],"")</f>
        <v>1</v>
      </c>
      <c r="I374">
        <f>IFERROR(記録[[#This Row],[水路]],"")</f>
        <v>2</v>
      </c>
      <c r="J374" t="str">
        <f>IFERROR(VLOOKUP(F374,プログラムデータ!A:P,14,0),"")</f>
        <v/>
      </c>
      <c r="K374" t="str">
        <f>IFERROR(VLOOKUP(F374,プログラムデータ!A:O,15,0),"")</f>
        <v>女子</v>
      </c>
      <c r="L374" t="str">
        <f>IFERROR(VLOOKUP(F374,プログラムデータ!A:M,13,0),"")</f>
        <v xml:space="preserve"> 200m</v>
      </c>
      <c r="M374" t="str">
        <f>IFERROR(VLOOKUP(F374,プログラムデータ!A:J,10,0),"")</f>
        <v>背泳ぎ</v>
      </c>
      <c r="N374" t="str">
        <f>IFERROR(VLOOKUP(F374,プログラムデータ!A:P,16,0),"")</f>
        <v>タイム決勝</v>
      </c>
      <c r="O374" t="str">
        <f t="shared" si="12"/>
        <v xml:space="preserve"> 女子  200m 背泳ぎ タイム決勝</v>
      </c>
    </row>
    <row r="375" spans="1:15" x14ac:dyDescent="0.15">
      <c r="A375">
        <f>IFERROR(記録[[#This Row],[競技番号]],"")</f>
        <v>9</v>
      </c>
      <c r="B375">
        <f>IFERROR(記録[[#This Row],[選手番号]],"")</f>
        <v>21</v>
      </c>
      <c r="C375" t="str">
        <f>IFERROR(VLOOKUP(B375,選手番号!F:J,4,0),"")</f>
        <v>秀野　　葵</v>
      </c>
      <c r="D375" t="str">
        <f>IFERROR(VLOOKUP(B375,選手番号!F:K,6,0),"")</f>
        <v>五百木ＳＣ</v>
      </c>
      <c r="E375" t="str">
        <f>IFERROR(VLOOKUP(B375,チーム番号!E:F,2,0),"")</f>
        <v/>
      </c>
      <c r="F375">
        <f>IFERROR(VLOOKUP(A375,プログラム!B:C,2,0),"")</f>
        <v>9</v>
      </c>
      <c r="G375" t="str">
        <f t="shared" si="11"/>
        <v>210009</v>
      </c>
      <c r="H375">
        <f>IFERROR(記録[[#This Row],[組]],"")</f>
        <v>1</v>
      </c>
      <c r="I375">
        <f>IFERROR(記録[[#This Row],[水路]],"")</f>
        <v>3</v>
      </c>
      <c r="J375" t="str">
        <f>IFERROR(VLOOKUP(F375,プログラムデータ!A:P,14,0),"")</f>
        <v/>
      </c>
      <c r="K375" t="str">
        <f>IFERROR(VLOOKUP(F375,プログラムデータ!A:O,15,0),"")</f>
        <v>女子</v>
      </c>
      <c r="L375" t="str">
        <f>IFERROR(VLOOKUP(F375,プログラムデータ!A:M,13,0),"")</f>
        <v xml:space="preserve"> 200m</v>
      </c>
      <c r="M375" t="str">
        <f>IFERROR(VLOOKUP(F375,プログラムデータ!A:J,10,0),"")</f>
        <v>背泳ぎ</v>
      </c>
      <c r="N375" t="str">
        <f>IFERROR(VLOOKUP(F375,プログラムデータ!A:P,16,0),"")</f>
        <v>タイム決勝</v>
      </c>
      <c r="O375" t="str">
        <f t="shared" si="12"/>
        <v xml:space="preserve"> 女子  200m 背泳ぎ タイム決勝</v>
      </c>
    </row>
    <row r="376" spans="1:15" x14ac:dyDescent="0.15">
      <c r="A376">
        <f>IFERROR(記録[[#This Row],[競技番号]],"")</f>
        <v>9</v>
      </c>
      <c r="B376">
        <f>IFERROR(記録[[#This Row],[選手番号]],"")</f>
        <v>17</v>
      </c>
      <c r="C376" t="str">
        <f>IFERROR(VLOOKUP(B376,選手番号!F:J,4,0),"")</f>
        <v>桑村　叶海</v>
      </c>
      <c r="D376" t="str">
        <f>IFERROR(VLOOKUP(B376,選手番号!F:K,6,0),"")</f>
        <v>五百木ＳＣ</v>
      </c>
      <c r="E376" t="str">
        <f>IFERROR(VLOOKUP(B376,チーム番号!E:F,2,0),"")</f>
        <v/>
      </c>
      <c r="F376">
        <f>IFERROR(VLOOKUP(A376,プログラム!B:C,2,0),"")</f>
        <v>9</v>
      </c>
      <c r="G376" t="str">
        <f t="shared" si="11"/>
        <v>170009</v>
      </c>
      <c r="H376">
        <f>IFERROR(記録[[#This Row],[組]],"")</f>
        <v>1</v>
      </c>
      <c r="I376">
        <f>IFERROR(記録[[#This Row],[水路]],"")</f>
        <v>4</v>
      </c>
      <c r="J376" t="str">
        <f>IFERROR(VLOOKUP(F376,プログラムデータ!A:P,14,0),"")</f>
        <v/>
      </c>
      <c r="K376" t="str">
        <f>IFERROR(VLOOKUP(F376,プログラムデータ!A:O,15,0),"")</f>
        <v>女子</v>
      </c>
      <c r="L376" t="str">
        <f>IFERROR(VLOOKUP(F376,プログラムデータ!A:M,13,0),"")</f>
        <v xml:space="preserve"> 200m</v>
      </c>
      <c r="M376" t="str">
        <f>IFERROR(VLOOKUP(F376,プログラムデータ!A:J,10,0),"")</f>
        <v>背泳ぎ</v>
      </c>
      <c r="N376" t="str">
        <f>IFERROR(VLOOKUP(F376,プログラムデータ!A:P,16,0),"")</f>
        <v>タイム決勝</v>
      </c>
      <c r="O376" t="str">
        <f t="shared" si="12"/>
        <v xml:space="preserve"> 女子  200m 背泳ぎ タイム決勝</v>
      </c>
    </row>
    <row r="377" spans="1:15" x14ac:dyDescent="0.15">
      <c r="A377">
        <f>IFERROR(記録[[#This Row],[競技番号]],"")</f>
        <v>9</v>
      </c>
      <c r="B377">
        <f>IFERROR(記録[[#This Row],[選手番号]],"")</f>
        <v>18</v>
      </c>
      <c r="C377" t="str">
        <f>IFERROR(VLOOKUP(B377,選手番号!F:J,4,0),"")</f>
        <v>田村　　菫</v>
      </c>
      <c r="D377" t="str">
        <f>IFERROR(VLOOKUP(B377,選手番号!F:K,6,0),"")</f>
        <v>五百木ＳＣ</v>
      </c>
      <c r="E377" t="str">
        <f>IFERROR(VLOOKUP(B377,チーム番号!E:F,2,0),"")</f>
        <v/>
      </c>
      <c r="F377">
        <f>IFERROR(VLOOKUP(A377,プログラム!B:C,2,0),"")</f>
        <v>9</v>
      </c>
      <c r="G377" t="str">
        <f t="shared" si="11"/>
        <v>180009</v>
      </c>
      <c r="H377">
        <f>IFERROR(記録[[#This Row],[組]],"")</f>
        <v>1</v>
      </c>
      <c r="I377">
        <f>IFERROR(記録[[#This Row],[水路]],"")</f>
        <v>5</v>
      </c>
      <c r="J377" t="str">
        <f>IFERROR(VLOOKUP(F377,プログラムデータ!A:P,14,0),"")</f>
        <v/>
      </c>
      <c r="K377" t="str">
        <f>IFERROR(VLOOKUP(F377,プログラムデータ!A:O,15,0),"")</f>
        <v>女子</v>
      </c>
      <c r="L377" t="str">
        <f>IFERROR(VLOOKUP(F377,プログラムデータ!A:M,13,0),"")</f>
        <v xml:space="preserve"> 200m</v>
      </c>
      <c r="M377" t="str">
        <f>IFERROR(VLOOKUP(F377,プログラムデータ!A:J,10,0),"")</f>
        <v>背泳ぎ</v>
      </c>
      <c r="N377" t="str">
        <f>IFERROR(VLOOKUP(F377,プログラムデータ!A:P,16,0),"")</f>
        <v>タイム決勝</v>
      </c>
      <c r="O377" t="str">
        <f t="shared" si="12"/>
        <v xml:space="preserve"> 女子  200m 背泳ぎ タイム決勝</v>
      </c>
    </row>
    <row r="378" spans="1:15" x14ac:dyDescent="0.15">
      <c r="A378">
        <f>IFERROR(記録[[#This Row],[競技番号]],"")</f>
        <v>9</v>
      </c>
      <c r="B378">
        <f>IFERROR(記録[[#This Row],[選手番号]],"")</f>
        <v>110</v>
      </c>
      <c r="C378" t="str">
        <f>IFERROR(VLOOKUP(B378,選手番号!F:J,4,0),"")</f>
        <v>酒井　　淀</v>
      </c>
      <c r="D378" t="str">
        <f>IFERROR(VLOOKUP(B378,選手番号!F:K,6,0),"")</f>
        <v>ファイブテン</v>
      </c>
      <c r="E378" t="str">
        <f>IFERROR(VLOOKUP(B378,チーム番号!E:F,2,0),"")</f>
        <v/>
      </c>
      <c r="F378">
        <f>IFERROR(VLOOKUP(A378,プログラム!B:C,2,0),"")</f>
        <v>9</v>
      </c>
      <c r="G378" t="str">
        <f t="shared" si="11"/>
        <v>1100009</v>
      </c>
      <c r="H378">
        <f>IFERROR(記録[[#This Row],[組]],"")</f>
        <v>1</v>
      </c>
      <c r="I378">
        <f>IFERROR(記録[[#This Row],[水路]],"")</f>
        <v>6</v>
      </c>
      <c r="J378" t="str">
        <f>IFERROR(VLOOKUP(F378,プログラムデータ!A:P,14,0),"")</f>
        <v/>
      </c>
      <c r="K378" t="str">
        <f>IFERROR(VLOOKUP(F378,プログラムデータ!A:O,15,0),"")</f>
        <v>女子</v>
      </c>
      <c r="L378" t="str">
        <f>IFERROR(VLOOKUP(F378,プログラムデータ!A:M,13,0),"")</f>
        <v xml:space="preserve"> 200m</v>
      </c>
      <c r="M378" t="str">
        <f>IFERROR(VLOOKUP(F378,プログラムデータ!A:J,10,0),"")</f>
        <v>背泳ぎ</v>
      </c>
      <c r="N378" t="str">
        <f>IFERROR(VLOOKUP(F378,プログラムデータ!A:P,16,0),"")</f>
        <v>タイム決勝</v>
      </c>
      <c r="O378" t="str">
        <f t="shared" si="12"/>
        <v xml:space="preserve"> 女子  200m 背泳ぎ タイム決勝</v>
      </c>
    </row>
    <row r="379" spans="1:15" x14ac:dyDescent="0.15">
      <c r="A379">
        <f>IFERROR(記録[[#This Row],[競技番号]],"")</f>
        <v>9</v>
      </c>
      <c r="B379">
        <f>IFERROR(記録[[#This Row],[選手番号]],"")</f>
        <v>0</v>
      </c>
      <c r="C379" t="str">
        <f>IFERROR(VLOOKUP(B379,選手番号!F:J,4,0),"")</f>
        <v/>
      </c>
      <c r="D379" t="str">
        <f>IFERROR(VLOOKUP(B379,選手番号!F:K,6,0),"")</f>
        <v/>
      </c>
      <c r="E379" t="str">
        <f>IFERROR(VLOOKUP(B379,チーム番号!E:F,2,0),"")</f>
        <v/>
      </c>
      <c r="F379">
        <f>IFERROR(VLOOKUP(A379,プログラム!B:C,2,0),"")</f>
        <v>9</v>
      </c>
      <c r="G379" t="str">
        <f t="shared" si="11"/>
        <v>00009</v>
      </c>
      <c r="H379">
        <f>IFERROR(記録[[#This Row],[組]],"")</f>
        <v>1</v>
      </c>
      <c r="I379">
        <f>IFERROR(記録[[#This Row],[水路]],"")</f>
        <v>7</v>
      </c>
      <c r="J379" t="str">
        <f>IFERROR(VLOOKUP(F379,プログラムデータ!A:P,14,0),"")</f>
        <v/>
      </c>
      <c r="K379" t="str">
        <f>IFERROR(VLOOKUP(F379,プログラムデータ!A:O,15,0),"")</f>
        <v>女子</v>
      </c>
      <c r="L379" t="str">
        <f>IFERROR(VLOOKUP(F379,プログラムデータ!A:M,13,0),"")</f>
        <v xml:space="preserve"> 200m</v>
      </c>
      <c r="M379" t="str">
        <f>IFERROR(VLOOKUP(F379,プログラムデータ!A:J,10,0),"")</f>
        <v>背泳ぎ</v>
      </c>
      <c r="N379" t="str">
        <f>IFERROR(VLOOKUP(F379,プログラムデータ!A:P,16,0),"")</f>
        <v>タイム決勝</v>
      </c>
      <c r="O379" t="str">
        <f t="shared" si="12"/>
        <v xml:space="preserve"> 女子  200m 背泳ぎ タイム決勝</v>
      </c>
    </row>
    <row r="380" spans="1:15" x14ac:dyDescent="0.15">
      <c r="A380">
        <f>IFERROR(記録[[#This Row],[競技番号]],"")</f>
        <v>10</v>
      </c>
      <c r="B380">
        <f>IFERROR(記録[[#This Row],[選手番号]],"")</f>
        <v>0</v>
      </c>
      <c r="C380" t="str">
        <f>IFERROR(VLOOKUP(B380,選手番号!F:J,4,0),"")</f>
        <v/>
      </c>
      <c r="D380" t="str">
        <f>IFERROR(VLOOKUP(B380,選手番号!F:K,6,0),"")</f>
        <v/>
      </c>
      <c r="E380" t="str">
        <f>IFERROR(VLOOKUP(B380,チーム番号!E:F,2,0),"")</f>
        <v/>
      </c>
      <c r="F380">
        <f>IFERROR(VLOOKUP(A380,プログラム!B:C,2,0),"")</f>
        <v>10</v>
      </c>
      <c r="G380" t="str">
        <f t="shared" si="11"/>
        <v>000010</v>
      </c>
      <c r="H380">
        <f>IFERROR(記録[[#This Row],[組]],"")</f>
        <v>1</v>
      </c>
      <c r="I380">
        <f>IFERROR(記録[[#This Row],[水路]],"")</f>
        <v>1</v>
      </c>
      <c r="J380" t="str">
        <f>IFERROR(VLOOKUP(F380,プログラムデータ!A:P,14,0),"")</f>
        <v/>
      </c>
      <c r="K380" t="str">
        <f>IFERROR(VLOOKUP(F380,プログラムデータ!A:O,15,0),"")</f>
        <v>男子</v>
      </c>
      <c r="L380" t="str">
        <f>IFERROR(VLOOKUP(F380,プログラムデータ!A:M,13,0),"")</f>
        <v xml:space="preserve"> 200m</v>
      </c>
      <c r="M380" t="str">
        <f>IFERROR(VLOOKUP(F380,プログラムデータ!A:J,10,0),"")</f>
        <v>背泳ぎ</v>
      </c>
      <c r="N380" t="str">
        <f>IFERROR(VLOOKUP(F380,プログラムデータ!A:P,16,0),"")</f>
        <v>タイム決勝</v>
      </c>
      <c r="O380" t="str">
        <f t="shared" si="12"/>
        <v xml:space="preserve"> 男子  200m 背泳ぎ タイム決勝</v>
      </c>
    </row>
    <row r="381" spans="1:15" x14ac:dyDescent="0.15">
      <c r="A381">
        <f>IFERROR(記録[[#This Row],[競技番号]],"")</f>
        <v>10</v>
      </c>
      <c r="B381">
        <f>IFERROR(記録[[#This Row],[選手番号]],"")</f>
        <v>0</v>
      </c>
      <c r="C381" t="str">
        <f>IFERROR(VLOOKUP(B381,選手番号!F:J,4,0),"")</f>
        <v/>
      </c>
      <c r="D381" t="str">
        <f>IFERROR(VLOOKUP(B381,選手番号!F:K,6,0),"")</f>
        <v/>
      </c>
      <c r="E381" t="str">
        <f>IFERROR(VLOOKUP(B381,チーム番号!E:F,2,0),"")</f>
        <v/>
      </c>
      <c r="F381">
        <f>IFERROR(VLOOKUP(A381,プログラム!B:C,2,0),"")</f>
        <v>10</v>
      </c>
      <c r="G381" t="str">
        <f t="shared" si="11"/>
        <v>000010</v>
      </c>
      <c r="H381">
        <f>IFERROR(記録[[#This Row],[組]],"")</f>
        <v>1</v>
      </c>
      <c r="I381">
        <f>IFERROR(記録[[#This Row],[水路]],"")</f>
        <v>2</v>
      </c>
      <c r="J381" t="str">
        <f>IFERROR(VLOOKUP(F381,プログラムデータ!A:P,14,0),"")</f>
        <v/>
      </c>
      <c r="K381" t="str">
        <f>IFERROR(VLOOKUP(F381,プログラムデータ!A:O,15,0),"")</f>
        <v>男子</v>
      </c>
      <c r="L381" t="str">
        <f>IFERROR(VLOOKUP(F381,プログラムデータ!A:M,13,0),"")</f>
        <v xml:space="preserve"> 200m</v>
      </c>
      <c r="M381" t="str">
        <f>IFERROR(VLOOKUP(F381,プログラムデータ!A:J,10,0),"")</f>
        <v>背泳ぎ</v>
      </c>
      <c r="N381" t="str">
        <f>IFERROR(VLOOKUP(F381,プログラムデータ!A:P,16,0),"")</f>
        <v>タイム決勝</v>
      </c>
      <c r="O381" t="str">
        <f t="shared" si="12"/>
        <v xml:space="preserve"> 男子  200m 背泳ぎ タイム決勝</v>
      </c>
    </row>
    <row r="382" spans="1:15" x14ac:dyDescent="0.15">
      <c r="A382">
        <f>IFERROR(記録[[#This Row],[競技番号]],"")</f>
        <v>10</v>
      </c>
      <c r="B382">
        <f>IFERROR(記録[[#This Row],[選手番号]],"")</f>
        <v>364</v>
      </c>
      <c r="C382" t="str">
        <f>IFERROR(VLOOKUP(B382,選手番号!F:J,4,0),"")</f>
        <v>近藤　優大</v>
      </c>
      <c r="D382" t="str">
        <f>IFERROR(VLOOKUP(B382,選手番号!F:K,6,0),"")</f>
        <v>えいしSC松山</v>
      </c>
      <c r="E382" t="str">
        <f>IFERROR(VLOOKUP(B382,チーム番号!E:F,2,0),"")</f>
        <v/>
      </c>
      <c r="F382">
        <f>IFERROR(VLOOKUP(A382,プログラム!B:C,2,0),"")</f>
        <v>10</v>
      </c>
      <c r="G382" t="str">
        <f t="shared" si="11"/>
        <v>36400010</v>
      </c>
      <c r="H382">
        <f>IFERROR(記録[[#This Row],[組]],"")</f>
        <v>1</v>
      </c>
      <c r="I382">
        <f>IFERROR(記録[[#This Row],[水路]],"")</f>
        <v>3</v>
      </c>
      <c r="J382" t="str">
        <f>IFERROR(VLOOKUP(F382,プログラムデータ!A:P,14,0),"")</f>
        <v/>
      </c>
      <c r="K382" t="str">
        <f>IFERROR(VLOOKUP(F382,プログラムデータ!A:O,15,0),"")</f>
        <v>男子</v>
      </c>
      <c r="L382" t="str">
        <f>IFERROR(VLOOKUP(F382,プログラムデータ!A:M,13,0),"")</f>
        <v xml:space="preserve"> 200m</v>
      </c>
      <c r="M382" t="str">
        <f>IFERROR(VLOOKUP(F382,プログラムデータ!A:J,10,0),"")</f>
        <v>背泳ぎ</v>
      </c>
      <c r="N382" t="str">
        <f>IFERROR(VLOOKUP(F382,プログラムデータ!A:P,16,0),"")</f>
        <v>タイム決勝</v>
      </c>
      <c r="O382" t="str">
        <f t="shared" si="12"/>
        <v xml:space="preserve"> 男子  200m 背泳ぎ タイム決勝</v>
      </c>
    </row>
    <row r="383" spans="1:15" x14ac:dyDescent="0.15">
      <c r="A383">
        <f>IFERROR(記録[[#This Row],[競技番号]],"")</f>
        <v>10</v>
      </c>
      <c r="B383">
        <f>IFERROR(記録[[#This Row],[選手番号]],"")</f>
        <v>345</v>
      </c>
      <c r="C383" t="str">
        <f>IFERROR(VLOOKUP(B383,選手番号!F:J,4,0),"")</f>
        <v>大川　響生</v>
      </c>
      <c r="D383" t="str">
        <f>IFERROR(VLOOKUP(B383,選手番号!F:K,6,0),"")</f>
        <v>えいしSC砥部</v>
      </c>
      <c r="E383" t="str">
        <f>IFERROR(VLOOKUP(B383,チーム番号!E:F,2,0),"")</f>
        <v/>
      </c>
      <c r="F383">
        <f>IFERROR(VLOOKUP(A383,プログラム!B:C,2,0),"")</f>
        <v>10</v>
      </c>
      <c r="G383" t="str">
        <f t="shared" si="11"/>
        <v>34500010</v>
      </c>
      <c r="H383">
        <f>IFERROR(記録[[#This Row],[組]],"")</f>
        <v>1</v>
      </c>
      <c r="I383">
        <f>IFERROR(記録[[#This Row],[水路]],"")</f>
        <v>4</v>
      </c>
      <c r="J383" t="str">
        <f>IFERROR(VLOOKUP(F383,プログラムデータ!A:P,14,0),"")</f>
        <v/>
      </c>
      <c r="K383" t="str">
        <f>IFERROR(VLOOKUP(F383,プログラムデータ!A:O,15,0),"")</f>
        <v>男子</v>
      </c>
      <c r="L383" t="str">
        <f>IFERROR(VLOOKUP(F383,プログラムデータ!A:M,13,0),"")</f>
        <v xml:space="preserve"> 200m</v>
      </c>
      <c r="M383" t="str">
        <f>IFERROR(VLOOKUP(F383,プログラムデータ!A:J,10,0),"")</f>
        <v>背泳ぎ</v>
      </c>
      <c r="N383" t="str">
        <f>IFERROR(VLOOKUP(F383,プログラムデータ!A:P,16,0),"")</f>
        <v>タイム決勝</v>
      </c>
      <c r="O383" t="str">
        <f t="shared" si="12"/>
        <v xml:space="preserve"> 男子  200m 背泳ぎ タイム決勝</v>
      </c>
    </row>
    <row r="384" spans="1:15" x14ac:dyDescent="0.15">
      <c r="A384">
        <f>IFERROR(記録[[#This Row],[競技番号]],"")</f>
        <v>10</v>
      </c>
      <c r="B384">
        <f>IFERROR(記録[[#This Row],[選手番号]],"")</f>
        <v>6</v>
      </c>
      <c r="C384" t="str">
        <f>IFERROR(VLOOKUP(B384,選手番号!F:J,4,0),"")</f>
        <v>池内　亮真</v>
      </c>
      <c r="D384" t="str">
        <f>IFERROR(VLOOKUP(B384,選手番号!F:K,6,0),"")</f>
        <v>五百木ＳＣ</v>
      </c>
      <c r="E384" t="str">
        <f>IFERROR(VLOOKUP(B384,チーム番号!E:F,2,0),"")</f>
        <v/>
      </c>
      <c r="F384">
        <f>IFERROR(VLOOKUP(A384,プログラム!B:C,2,0),"")</f>
        <v>10</v>
      </c>
      <c r="G384" t="str">
        <f t="shared" si="11"/>
        <v>600010</v>
      </c>
      <c r="H384">
        <f>IFERROR(記録[[#This Row],[組]],"")</f>
        <v>1</v>
      </c>
      <c r="I384">
        <f>IFERROR(記録[[#This Row],[水路]],"")</f>
        <v>5</v>
      </c>
      <c r="J384" t="str">
        <f>IFERROR(VLOOKUP(F384,プログラムデータ!A:P,14,0),"")</f>
        <v/>
      </c>
      <c r="K384" t="str">
        <f>IFERROR(VLOOKUP(F384,プログラムデータ!A:O,15,0),"")</f>
        <v>男子</v>
      </c>
      <c r="L384" t="str">
        <f>IFERROR(VLOOKUP(F384,プログラムデータ!A:M,13,0),"")</f>
        <v xml:space="preserve"> 200m</v>
      </c>
      <c r="M384" t="str">
        <f>IFERROR(VLOOKUP(F384,プログラムデータ!A:J,10,0),"")</f>
        <v>背泳ぎ</v>
      </c>
      <c r="N384" t="str">
        <f>IFERROR(VLOOKUP(F384,プログラムデータ!A:P,16,0),"")</f>
        <v>タイム決勝</v>
      </c>
      <c r="O384" t="str">
        <f t="shared" si="12"/>
        <v xml:space="preserve"> 男子  200m 背泳ぎ タイム決勝</v>
      </c>
    </row>
    <row r="385" spans="1:15" x14ac:dyDescent="0.15">
      <c r="A385">
        <f>IFERROR(記録[[#This Row],[競技番号]],"")</f>
        <v>10</v>
      </c>
      <c r="B385">
        <f>IFERROR(記録[[#This Row],[選手番号]],"")</f>
        <v>0</v>
      </c>
      <c r="C385" t="str">
        <f>IFERROR(VLOOKUP(B385,選手番号!F:J,4,0),"")</f>
        <v/>
      </c>
      <c r="D385" t="str">
        <f>IFERROR(VLOOKUP(B385,選手番号!F:K,6,0),"")</f>
        <v/>
      </c>
      <c r="E385" t="str">
        <f>IFERROR(VLOOKUP(B385,チーム番号!E:F,2,0),"")</f>
        <v/>
      </c>
      <c r="F385">
        <f>IFERROR(VLOOKUP(A385,プログラム!B:C,2,0),"")</f>
        <v>10</v>
      </c>
      <c r="G385" t="str">
        <f t="shared" si="11"/>
        <v>000010</v>
      </c>
      <c r="H385">
        <f>IFERROR(記録[[#This Row],[組]],"")</f>
        <v>1</v>
      </c>
      <c r="I385">
        <f>IFERROR(記録[[#This Row],[水路]],"")</f>
        <v>6</v>
      </c>
      <c r="J385" t="str">
        <f>IFERROR(VLOOKUP(F385,プログラムデータ!A:P,14,0),"")</f>
        <v/>
      </c>
      <c r="K385" t="str">
        <f>IFERROR(VLOOKUP(F385,プログラムデータ!A:O,15,0),"")</f>
        <v>男子</v>
      </c>
      <c r="L385" t="str">
        <f>IFERROR(VLOOKUP(F385,プログラムデータ!A:M,13,0),"")</f>
        <v xml:space="preserve"> 200m</v>
      </c>
      <c r="M385" t="str">
        <f>IFERROR(VLOOKUP(F385,プログラムデータ!A:J,10,0),"")</f>
        <v>背泳ぎ</v>
      </c>
      <c r="N385" t="str">
        <f>IFERROR(VLOOKUP(F385,プログラムデータ!A:P,16,0),"")</f>
        <v>タイム決勝</v>
      </c>
      <c r="O385" t="str">
        <f t="shared" si="12"/>
        <v xml:space="preserve"> 男子  200m 背泳ぎ タイム決勝</v>
      </c>
    </row>
    <row r="386" spans="1:15" x14ac:dyDescent="0.15">
      <c r="A386">
        <f>IFERROR(記録[[#This Row],[競技番号]],"")</f>
        <v>10</v>
      </c>
      <c r="B386">
        <f>IFERROR(記録[[#This Row],[選手番号]],"")</f>
        <v>0</v>
      </c>
      <c r="C386" t="str">
        <f>IFERROR(VLOOKUP(B386,選手番号!F:J,4,0),"")</f>
        <v/>
      </c>
      <c r="D386" t="str">
        <f>IFERROR(VLOOKUP(B386,選手番号!F:K,6,0),"")</f>
        <v/>
      </c>
      <c r="E386" t="str">
        <f>IFERROR(VLOOKUP(B386,チーム番号!E:F,2,0),"")</f>
        <v/>
      </c>
      <c r="F386">
        <f>IFERROR(VLOOKUP(A386,プログラム!B:C,2,0),"")</f>
        <v>10</v>
      </c>
      <c r="G386" t="str">
        <f t="shared" si="11"/>
        <v>000010</v>
      </c>
      <c r="H386">
        <f>IFERROR(記録[[#This Row],[組]],"")</f>
        <v>1</v>
      </c>
      <c r="I386">
        <f>IFERROR(記録[[#This Row],[水路]],"")</f>
        <v>7</v>
      </c>
      <c r="J386" t="str">
        <f>IFERROR(VLOOKUP(F386,プログラムデータ!A:P,14,0),"")</f>
        <v/>
      </c>
      <c r="K386" t="str">
        <f>IFERROR(VLOOKUP(F386,プログラムデータ!A:O,15,0),"")</f>
        <v>男子</v>
      </c>
      <c r="L386" t="str">
        <f>IFERROR(VLOOKUP(F386,プログラムデータ!A:M,13,0),"")</f>
        <v xml:space="preserve"> 200m</v>
      </c>
      <c r="M386" t="str">
        <f>IFERROR(VLOOKUP(F386,プログラムデータ!A:J,10,0),"")</f>
        <v>背泳ぎ</v>
      </c>
      <c r="N386" t="str">
        <f>IFERROR(VLOOKUP(F386,プログラムデータ!A:P,16,0),"")</f>
        <v>タイム決勝</v>
      </c>
      <c r="O386" t="str">
        <f t="shared" si="12"/>
        <v xml:space="preserve"> 男子  200m 背泳ぎ タイム決勝</v>
      </c>
    </row>
    <row r="387" spans="1:15" x14ac:dyDescent="0.15">
      <c r="A387">
        <f>IFERROR(記録[[#This Row],[競技番号]],"")</f>
        <v>10</v>
      </c>
      <c r="B387">
        <f>IFERROR(記録[[#This Row],[選手番号]],"")</f>
        <v>0</v>
      </c>
      <c r="C387" t="str">
        <f>IFERROR(VLOOKUP(B387,選手番号!F:J,4,0),"")</f>
        <v/>
      </c>
      <c r="D387" t="str">
        <f>IFERROR(VLOOKUP(B387,選手番号!F:K,6,0),"")</f>
        <v/>
      </c>
      <c r="E387" t="str">
        <f>IFERROR(VLOOKUP(B387,チーム番号!E:F,2,0),"")</f>
        <v/>
      </c>
      <c r="F387">
        <f>IFERROR(VLOOKUP(A387,プログラム!B:C,2,0),"")</f>
        <v>10</v>
      </c>
      <c r="G387" t="str">
        <f t="shared" ref="G387:G450" si="13">CONCATENATE(B387,0,0,0,F387)</f>
        <v>000010</v>
      </c>
      <c r="H387">
        <f>IFERROR(記録[[#This Row],[組]],"")</f>
        <v>2</v>
      </c>
      <c r="I387">
        <f>IFERROR(記録[[#This Row],[水路]],"")</f>
        <v>1</v>
      </c>
      <c r="J387" t="str">
        <f>IFERROR(VLOOKUP(F387,プログラムデータ!A:P,14,0),"")</f>
        <v/>
      </c>
      <c r="K387" t="str">
        <f>IFERROR(VLOOKUP(F387,プログラムデータ!A:O,15,0),"")</f>
        <v>男子</v>
      </c>
      <c r="L387" t="str">
        <f>IFERROR(VLOOKUP(F387,プログラムデータ!A:M,13,0),"")</f>
        <v xml:space="preserve"> 200m</v>
      </c>
      <c r="M387" t="str">
        <f>IFERROR(VLOOKUP(F387,プログラムデータ!A:J,10,0),"")</f>
        <v>背泳ぎ</v>
      </c>
      <c r="N387" t="str">
        <f>IFERROR(VLOOKUP(F387,プログラムデータ!A:P,16,0),"")</f>
        <v>タイム決勝</v>
      </c>
      <c r="O387" t="str">
        <f t="shared" si="12"/>
        <v xml:space="preserve"> 男子  200m 背泳ぎ タイム決勝</v>
      </c>
    </row>
    <row r="388" spans="1:15" x14ac:dyDescent="0.15">
      <c r="A388">
        <f>IFERROR(記録[[#This Row],[競技番号]],"")</f>
        <v>10</v>
      </c>
      <c r="B388">
        <f>IFERROR(記録[[#This Row],[選手番号]],"")</f>
        <v>225</v>
      </c>
      <c r="C388" t="str">
        <f>IFERROR(VLOOKUP(B388,選手番号!F:J,4,0),"")</f>
        <v>新瀬　友太</v>
      </c>
      <c r="D388" t="str">
        <f>IFERROR(VLOOKUP(B388,選手番号!F:K,6,0),"")</f>
        <v>リー保内</v>
      </c>
      <c r="E388" t="str">
        <f>IFERROR(VLOOKUP(B388,チーム番号!E:F,2,0),"")</f>
        <v/>
      </c>
      <c r="F388">
        <f>IFERROR(VLOOKUP(A388,プログラム!B:C,2,0),"")</f>
        <v>10</v>
      </c>
      <c r="G388" t="str">
        <f t="shared" si="13"/>
        <v>22500010</v>
      </c>
      <c r="H388">
        <f>IFERROR(記録[[#This Row],[組]],"")</f>
        <v>2</v>
      </c>
      <c r="I388">
        <f>IFERROR(記録[[#This Row],[水路]],"")</f>
        <v>2</v>
      </c>
      <c r="J388" t="str">
        <f>IFERROR(VLOOKUP(F388,プログラムデータ!A:P,14,0),"")</f>
        <v/>
      </c>
      <c r="K388" t="str">
        <f>IFERROR(VLOOKUP(F388,プログラムデータ!A:O,15,0),"")</f>
        <v>男子</v>
      </c>
      <c r="L388" t="str">
        <f>IFERROR(VLOOKUP(F388,プログラムデータ!A:M,13,0),"")</f>
        <v xml:space="preserve"> 200m</v>
      </c>
      <c r="M388" t="str">
        <f>IFERROR(VLOOKUP(F388,プログラムデータ!A:J,10,0),"")</f>
        <v>背泳ぎ</v>
      </c>
      <c r="N388" t="str">
        <f>IFERROR(VLOOKUP(F388,プログラムデータ!A:P,16,0),"")</f>
        <v>タイム決勝</v>
      </c>
      <c r="O388" t="str">
        <f t="shared" si="12"/>
        <v xml:space="preserve"> 男子  200m 背泳ぎ タイム決勝</v>
      </c>
    </row>
    <row r="389" spans="1:15" x14ac:dyDescent="0.15">
      <c r="A389">
        <f>IFERROR(記録[[#This Row],[競技番号]],"")</f>
        <v>10</v>
      </c>
      <c r="B389">
        <f>IFERROR(記録[[#This Row],[選手番号]],"")</f>
        <v>2</v>
      </c>
      <c r="C389" t="str">
        <f>IFERROR(VLOOKUP(B389,選手番号!F:J,4,0),"")</f>
        <v>三宅　秀明</v>
      </c>
      <c r="D389" t="str">
        <f>IFERROR(VLOOKUP(B389,選手番号!F:K,6,0),"")</f>
        <v>五百木ＳＣ</v>
      </c>
      <c r="E389" t="str">
        <f>IFERROR(VLOOKUP(B389,チーム番号!E:F,2,0),"")</f>
        <v/>
      </c>
      <c r="F389">
        <f>IFERROR(VLOOKUP(A389,プログラム!B:C,2,0),"")</f>
        <v>10</v>
      </c>
      <c r="G389" t="str">
        <f t="shared" si="13"/>
        <v>200010</v>
      </c>
      <c r="H389">
        <f>IFERROR(記録[[#This Row],[組]],"")</f>
        <v>2</v>
      </c>
      <c r="I389">
        <f>IFERROR(記録[[#This Row],[水路]],"")</f>
        <v>3</v>
      </c>
      <c r="J389" t="str">
        <f>IFERROR(VLOOKUP(F389,プログラムデータ!A:P,14,0),"")</f>
        <v/>
      </c>
      <c r="K389" t="str">
        <f>IFERROR(VLOOKUP(F389,プログラムデータ!A:O,15,0),"")</f>
        <v>男子</v>
      </c>
      <c r="L389" t="str">
        <f>IFERROR(VLOOKUP(F389,プログラムデータ!A:M,13,0),"")</f>
        <v xml:space="preserve"> 200m</v>
      </c>
      <c r="M389" t="str">
        <f>IFERROR(VLOOKUP(F389,プログラムデータ!A:J,10,0),"")</f>
        <v>背泳ぎ</v>
      </c>
      <c r="N389" t="str">
        <f>IFERROR(VLOOKUP(F389,プログラムデータ!A:P,16,0),"")</f>
        <v>タイム決勝</v>
      </c>
      <c r="O389" t="str">
        <f t="shared" si="12"/>
        <v xml:space="preserve"> 男子  200m 背泳ぎ タイム決勝</v>
      </c>
    </row>
    <row r="390" spans="1:15" x14ac:dyDescent="0.15">
      <c r="A390">
        <f>IFERROR(記録[[#This Row],[競技番号]],"")</f>
        <v>10</v>
      </c>
      <c r="B390">
        <f>IFERROR(記録[[#This Row],[選手番号]],"")</f>
        <v>94</v>
      </c>
      <c r="C390" t="str">
        <f>IFERROR(VLOOKUP(B390,選手番号!F:J,4,0),"")</f>
        <v>渡部　隼斗</v>
      </c>
      <c r="D390" t="str">
        <f>IFERROR(VLOOKUP(B390,選手番号!F:K,6,0),"")</f>
        <v>ファイブテン</v>
      </c>
      <c r="E390" t="str">
        <f>IFERROR(VLOOKUP(B390,チーム番号!E:F,2,0),"")</f>
        <v/>
      </c>
      <c r="F390">
        <f>IFERROR(VLOOKUP(A390,プログラム!B:C,2,0),"")</f>
        <v>10</v>
      </c>
      <c r="G390" t="str">
        <f t="shared" si="13"/>
        <v>9400010</v>
      </c>
      <c r="H390">
        <f>IFERROR(記録[[#This Row],[組]],"")</f>
        <v>2</v>
      </c>
      <c r="I390">
        <f>IFERROR(記録[[#This Row],[水路]],"")</f>
        <v>4</v>
      </c>
      <c r="J390" t="str">
        <f>IFERROR(VLOOKUP(F390,プログラムデータ!A:P,14,0),"")</f>
        <v/>
      </c>
      <c r="K390" t="str">
        <f>IFERROR(VLOOKUP(F390,プログラムデータ!A:O,15,0),"")</f>
        <v>男子</v>
      </c>
      <c r="L390" t="str">
        <f>IFERROR(VLOOKUP(F390,プログラムデータ!A:M,13,0),"")</f>
        <v xml:space="preserve"> 200m</v>
      </c>
      <c r="M390" t="str">
        <f>IFERROR(VLOOKUP(F390,プログラムデータ!A:J,10,0),"")</f>
        <v>背泳ぎ</v>
      </c>
      <c r="N390" t="str">
        <f>IFERROR(VLOOKUP(F390,プログラムデータ!A:P,16,0),"")</f>
        <v>タイム決勝</v>
      </c>
      <c r="O390" t="str">
        <f t="shared" si="12"/>
        <v xml:space="preserve"> 男子  200m 背泳ぎ タイム決勝</v>
      </c>
    </row>
    <row r="391" spans="1:15" x14ac:dyDescent="0.15">
      <c r="A391">
        <f>IFERROR(記録[[#This Row],[競技番号]],"")</f>
        <v>10</v>
      </c>
      <c r="B391">
        <f>IFERROR(記録[[#This Row],[選手番号]],"")</f>
        <v>323</v>
      </c>
      <c r="C391" t="str">
        <f>IFERROR(VLOOKUP(B391,選手番号!F:J,4,0),"")</f>
        <v>矢野　晴輝</v>
      </c>
      <c r="D391" t="str">
        <f>IFERROR(VLOOKUP(B391,選手番号!F:K,6,0),"")</f>
        <v>しまなみST</v>
      </c>
      <c r="E391" t="str">
        <f>IFERROR(VLOOKUP(B391,チーム番号!E:F,2,0),"")</f>
        <v/>
      </c>
      <c r="F391">
        <f>IFERROR(VLOOKUP(A391,プログラム!B:C,2,0),"")</f>
        <v>10</v>
      </c>
      <c r="G391" t="str">
        <f t="shared" si="13"/>
        <v>32300010</v>
      </c>
      <c r="H391">
        <f>IFERROR(記録[[#This Row],[組]],"")</f>
        <v>2</v>
      </c>
      <c r="I391">
        <f>IFERROR(記録[[#This Row],[水路]],"")</f>
        <v>5</v>
      </c>
      <c r="J391" t="str">
        <f>IFERROR(VLOOKUP(F391,プログラムデータ!A:P,14,0),"")</f>
        <v/>
      </c>
      <c r="K391" t="str">
        <f>IFERROR(VLOOKUP(F391,プログラムデータ!A:O,15,0),"")</f>
        <v>男子</v>
      </c>
      <c r="L391" t="str">
        <f>IFERROR(VLOOKUP(F391,プログラムデータ!A:M,13,0),"")</f>
        <v xml:space="preserve"> 200m</v>
      </c>
      <c r="M391" t="str">
        <f>IFERROR(VLOOKUP(F391,プログラムデータ!A:J,10,0),"")</f>
        <v>背泳ぎ</v>
      </c>
      <c r="N391" t="str">
        <f>IFERROR(VLOOKUP(F391,プログラムデータ!A:P,16,0),"")</f>
        <v>タイム決勝</v>
      </c>
      <c r="O391" t="str">
        <f t="shared" si="12"/>
        <v xml:space="preserve"> 男子  200m 背泳ぎ タイム決勝</v>
      </c>
    </row>
    <row r="392" spans="1:15" x14ac:dyDescent="0.15">
      <c r="A392">
        <f>IFERROR(記録[[#This Row],[競技番号]],"")</f>
        <v>10</v>
      </c>
      <c r="B392">
        <f>IFERROR(記録[[#This Row],[選手番号]],"")</f>
        <v>53</v>
      </c>
      <c r="C392" t="str">
        <f>IFERROR(VLOOKUP(B392,選手番号!F:J,4,0),"")</f>
        <v>中田　陸翔</v>
      </c>
      <c r="D392" t="str">
        <f>IFERROR(VLOOKUP(B392,選手番号!F:K,6,0),"")</f>
        <v>ｴﾘｴｰﾙSRT</v>
      </c>
      <c r="E392" t="str">
        <f>IFERROR(VLOOKUP(B392,チーム番号!E:F,2,0),"")</f>
        <v/>
      </c>
      <c r="F392">
        <f>IFERROR(VLOOKUP(A392,プログラム!B:C,2,0),"")</f>
        <v>10</v>
      </c>
      <c r="G392" t="str">
        <f t="shared" si="13"/>
        <v>5300010</v>
      </c>
      <c r="H392">
        <f>IFERROR(記録[[#This Row],[組]],"")</f>
        <v>2</v>
      </c>
      <c r="I392">
        <f>IFERROR(記録[[#This Row],[水路]],"")</f>
        <v>6</v>
      </c>
      <c r="J392" t="str">
        <f>IFERROR(VLOOKUP(F392,プログラムデータ!A:P,14,0),"")</f>
        <v/>
      </c>
      <c r="K392" t="str">
        <f>IFERROR(VLOOKUP(F392,プログラムデータ!A:O,15,0),"")</f>
        <v>男子</v>
      </c>
      <c r="L392" t="str">
        <f>IFERROR(VLOOKUP(F392,プログラムデータ!A:M,13,0),"")</f>
        <v xml:space="preserve"> 200m</v>
      </c>
      <c r="M392" t="str">
        <f>IFERROR(VLOOKUP(F392,プログラムデータ!A:J,10,0),"")</f>
        <v>背泳ぎ</v>
      </c>
      <c r="N392" t="str">
        <f>IFERROR(VLOOKUP(F392,プログラムデータ!A:P,16,0),"")</f>
        <v>タイム決勝</v>
      </c>
      <c r="O392" t="str">
        <f t="shared" si="12"/>
        <v xml:space="preserve"> 男子  200m 背泳ぎ タイム決勝</v>
      </c>
    </row>
    <row r="393" spans="1:15" x14ac:dyDescent="0.15">
      <c r="A393">
        <f>IFERROR(記録[[#This Row],[競技番号]],"")</f>
        <v>10</v>
      </c>
      <c r="B393">
        <f>IFERROR(記録[[#This Row],[選手番号]],"")</f>
        <v>0</v>
      </c>
      <c r="C393" t="str">
        <f>IFERROR(VLOOKUP(B393,選手番号!F:J,4,0),"")</f>
        <v/>
      </c>
      <c r="D393" t="str">
        <f>IFERROR(VLOOKUP(B393,選手番号!F:K,6,0),"")</f>
        <v/>
      </c>
      <c r="E393" t="str">
        <f>IFERROR(VLOOKUP(B393,チーム番号!E:F,2,0),"")</f>
        <v/>
      </c>
      <c r="F393">
        <f>IFERROR(VLOOKUP(A393,プログラム!B:C,2,0),"")</f>
        <v>10</v>
      </c>
      <c r="G393" t="str">
        <f t="shared" si="13"/>
        <v>000010</v>
      </c>
      <c r="H393">
        <f>IFERROR(記録[[#This Row],[組]],"")</f>
        <v>2</v>
      </c>
      <c r="I393">
        <f>IFERROR(記録[[#This Row],[水路]],"")</f>
        <v>7</v>
      </c>
      <c r="J393" t="str">
        <f>IFERROR(VLOOKUP(F393,プログラムデータ!A:P,14,0),"")</f>
        <v/>
      </c>
      <c r="K393" t="str">
        <f>IFERROR(VLOOKUP(F393,プログラムデータ!A:O,15,0),"")</f>
        <v>男子</v>
      </c>
      <c r="L393" t="str">
        <f>IFERROR(VLOOKUP(F393,プログラムデータ!A:M,13,0),"")</f>
        <v xml:space="preserve"> 200m</v>
      </c>
      <c r="M393" t="str">
        <f>IFERROR(VLOOKUP(F393,プログラムデータ!A:J,10,0),"")</f>
        <v>背泳ぎ</v>
      </c>
      <c r="N393" t="str">
        <f>IFERROR(VLOOKUP(F393,プログラムデータ!A:P,16,0),"")</f>
        <v>タイム決勝</v>
      </c>
      <c r="O393" t="str">
        <f t="shared" si="12"/>
        <v xml:space="preserve"> 男子  200m 背泳ぎ タイム決勝</v>
      </c>
    </row>
    <row r="394" spans="1:15" x14ac:dyDescent="0.15">
      <c r="A394">
        <f>IFERROR(記録[[#This Row],[競技番号]],"")</f>
        <v>11</v>
      </c>
      <c r="B394">
        <f>IFERROR(記録[[#This Row],[選手番号]],"")</f>
        <v>0</v>
      </c>
      <c r="C394" t="str">
        <f>IFERROR(VLOOKUP(B394,選手番号!F:J,4,0),"")</f>
        <v/>
      </c>
      <c r="D394" t="str">
        <f>IFERROR(VLOOKUP(B394,選手番号!F:K,6,0),"")</f>
        <v/>
      </c>
      <c r="E394" t="str">
        <f>IFERROR(VLOOKUP(B394,チーム番号!E:F,2,0),"")</f>
        <v/>
      </c>
      <c r="F394">
        <f>IFERROR(VLOOKUP(A394,プログラム!B:C,2,0),"")</f>
        <v>11</v>
      </c>
      <c r="G394" t="str">
        <f t="shared" si="13"/>
        <v>000011</v>
      </c>
      <c r="H394">
        <f>IFERROR(記録[[#This Row],[組]],"")</f>
        <v>1</v>
      </c>
      <c r="I394">
        <f>IFERROR(記録[[#This Row],[水路]],"")</f>
        <v>1</v>
      </c>
      <c r="J394" t="str">
        <f>IFERROR(VLOOKUP(F394,プログラムデータ!A:P,14,0),"")</f>
        <v/>
      </c>
      <c r="K394" t="str">
        <f>IFERROR(VLOOKUP(F394,プログラムデータ!A:O,15,0),"")</f>
        <v>女子</v>
      </c>
      <c r="L394" t="str">
        <f>IFERROR(VLOOKUP(F394,プログラムデータ!A:M,13,0),"")</f>
        <v xml:space="preserve">  50m</v>
      </c>
      <c r="M394" t="str">
        <f>IFERROR(VLOOKUP(F394,プログラムデータ!A:J,10,0),"")</f>
        <v>平泳ぎ</v>
      </c>
      <c r="N394" t="str">
        <f>IFERROR(VLOOKUP(F394,プログラムデータ!A:P,16,0),"")</f>
        <v>タイム決勝</v>
      </c>
      <c r="O394" t="str">
        <f t="shared" si="12"/>
        <v xml:space="preserve"> 女子   50m 平泳ぎ タイム決勝</v>
      </c>
    </row>
    <row r="395" spans="1:15" x14ac:dyDescent="0.15">
      <c r="A395">
        <f>IFERROR(記録[[#This Row],[競技番号]],"")</f>
        <v>11</v>
      </c>
      <c r="B395">
        <f>IFERROR(記録[[#This Row],[選手番号]],"")</f>
        <v>192</v>
      </c>
      <c r="C395" t="str">
        <f>IFERROR(VLOOKUP(B395,選手番号!F:J,4,0),"")</f>
        <v>星山　心愛</v>
      </c>
      <c r="D395" t="str">
        <f>IFERROR(VLOOKUP(B395,選手番号!F:K,6,0),"")</f>
        <v>フィッタ松山</v>
      </c>
      <c r="E395" t="str">
        <f>IFERROR(VLOOKUP(B395,チーム番号!E:F,2,0),"")</f>
        <v/>
      </c>
      <c r="F395">
        <f>IFERROR(VLOOKUP(A395,プログラム!B:C,2,0),"")</f>
        <v>11</v>
      </c>
      <c r="G395" t="str">
        <f t="shared" si="13"/>
        <v>19200011</v>
      </c>
      <c r="H395">
        <f>IFERROR(記録[[#This Row],[組]],"")</f>
        <v>1</v>
      </c>
      <c r="I395">
        <f>IFERROR(記録[[#This Row],[水路]],"")</f>
        <v>2</v>
      </c>
      <c r="J395" t="str">
        <f>IFERROR(VLOOKUP(F395,プログラムデータ!A:P,14,0),"")</f>
        <v/>
      </c>
      <c r="K395" t="str">
        <f>IFERROR(VLOOKUP(F395,プログラムデータ!A:O,15,0),"")</f>
        <v>女子</v>
      </c>
      <c r="L395" t="str">
        <f>IFERROR(VLOOKUP(F395,プログラムデータ!A:M,13,0),"")</f>
        <v xml:space="preserve">  50m</v>
      </c>
      <c r="M395" t="str">
        <f>IFERROR(VLOOKUP(F395,プログラムデータ!A:J,10,0),"")</f>
        <v>平泳ぎ</v>
      </c>
      <c r="N395" t="str">
        <f>IFERROR(VLOOKUP(F395,プログラムデータ!A:P,16,0),"")</f>
        <v>タイム決勝</v>
      </c>
      <c r="O395" t="str">
        <f t="shared" si="12"/>
        <v xml:space="preserve"> 女子   50m 平泳ぎ タイム決勝</v>
      </c>
    </row>
    <row r="396" spans="1:15" x14ac:dyDescent="0.15">
      <c r="A396">
        <f>IFERROR(記録[[#This Row],[競技番号]],"")</f>
        <v>11</v>
      </c>
      <c r="B396">
        <f>IFERROR(記録[[#This Row],[選手番号]],"")</f>
        <v>307</v>
      </c>
      <c r="C396" t="str">
        <f>IFERROR(VLOOKUP(B396,選手番号!F:J,4,0),"")</f>
        <v>鶴田　梨心</v>
      </c>
      <c r="D396" t="str">
        <f>IFERROR(VLOOKUP(B396,選手番号!F:K,6,0),"")</f>
        <v>ﾌｨｯﾀｴﾐﾌﾙ松前</v>
      </c>
      <c r="E396" t="str">
        <f>IFERROR(VLOOKUP(B396,チーム番号!E:F,2,0),"")</f>
        <v/>
      </c>
      <c r="F396">
        <f>IFERROR(VLOOKUP(A396,プログラム!B:C,2,0),"")</f>
        <v>11</v>
      </c>
      <c r="G396" t="str">
        <f t="shared" si="13"/>
        <v>30700011</v>
      </c>
      <c r="H396">
        <f>IFERROR(記録[[#This Row],[組]],"")</f>
        <v>1</v>
      </c>
      <c r="I396">
        <f>IFERROR(記録[[#This Row],[水路]],"")</f>
        <v>3</v>
      </c>
      <c r="J396" t="str">
        <f>IFERROR(VLOOKUP(F396,プログラムデータ!A:P,14,0),"")</f>
        <v/>
      </c>
      <c r="K396" t="str">
        <f>IFERROR(VLOOKUP(F396,プログラムデータ!A:O,15,0),"")</f>
        <v>女子</v>
      </c>
      <c r="L396" t="str">
        <f>IFERROR(VLOOKUP(F396,プログラムデータ!A:M,13,0),"")</f>
        <v xml:space="preserve">  50m</v>
      </c>
      <c r="M396" t="str">
        <f>IFERROR(VLOOKUP(F396,プログラムデータ!A:J,10,0),"")</f>
        <v>平泳ぎ</v>
      </c>
      <c r="N396" t="str">
        <f>IFERROR(VLOOKUP(F396,プログラムデータ!A:P,16,0),"")</f>
        <v>タイム決勝</v>
      </c>
      <c r="O396" t="str">
        <f t="shared" si="12"/>
        <v xml:space="preserve"> 女子   50m 平泳ぎ タイム決勝</v>
      </c>
    </row>
    <row r="397" spans="1:15" x14ac:dyDescent="0.15">
      <c r="A397">
        <f>IFERROR(記録[[#This Row],[競技番号]],"")</f>
        <v>11</v>
      </c>
      <c r="B397">
        <f>IFERROR(記録[[#This Row],[選手番号]],"")</f>
        <v>161</v>
      </c>
      <c r="C397" t="str">
        <f>IFERROR(VLOOKUP(B397,選手番号!F:J,4,0),"")</f>
        <v>西窪亜須佳</v>
      </c>
      <c r="D397" t="str">
        <f>IFERROR(VLOOKUP(B397,選手番号!F:K,6,0),"")</f>
        <v>石原ＳＣ</v>
      </c>
      <c r="E397" t="str">
        <f>IFERROR(VLOOKUP(B397,チーム番号!E:F,2,0),"")</f>
        <v/>
      </c>
      <c r="F397">
        <f>IFERROR(VLOOKUP(A397,プログラム!B:C,2,0),"")</f>
        <v>11</v>
      </c>
      <c r="G397" t="str">
        <f t="shared" si="13"/>
        <v>16100011</v>
      </c>
      <c r="H397">
        <f>IFERROR(記録[[#This Row],[組]],"")</f>
        <v>1</v>
      </c>
      <c r="I397">
        <f>IFERROR(記録[[#This Row],[水路]],"")</f>
        <v>4</v>
      </c>
      <c r="J397" t="str">
        <f>IFERROR(VLOOKUP(F397,プログラムデータ!A:P,14,0),"")</f>
        <v/>
      </c>
      <c r="K397" t="str">
        <f>IFERROR(VLOOKUP(F397,プログラムデータ!A:O,15,0),"")</f>
        <v>女子</v>
      </c>
      <c r="L397" t="str">
        <f>IFERROR(VLOOKUP(F397,プログラムデータ!A:M,13,0),"")</f>
        <v xml:space="preserve">  50m</v>
      </c>
      <c r="M397" t="str">
        <f>IFERROR(VLOOKUP(F397,プログラムデータ!A:J,10,0),"")</f>
        <v>平泳ぎ</v>
      </c>
      <c r="N397" t="str">
        <f>IFERROR(VLOOKUP(F397,プログラムデータ!A:P,16,0),"")</f>
        <v>タイム決勝</v>
      </c>
      <c r="O397" t="str">
        <f t="shared" si="12"/>
        <v xml:space="preserve"> 女子   50m 平泳ぎ タイム決勝</v>
      </c>
    </row>
    <row r="398" spans="1:15" x14ac:dyDescent="0.15">
      <c r="A398">
        <f>IFERROR(記録[[#This Row],[競技番号]],"")</f>
        <v>11</v>
      </c>
      <c r="B398">
        <f>IFERROR(記録[[#This Row],[選手番号]],"")</f>
        <v>303</v>
      </c>
      <c r="C398" t="str">
        <f>IFERROR(VLOOKUP(B398,選手番号!F:J,4,0),"")</f>
        <v>松浦　有里</v>
      </c>
      <c r="D398" t="str">
        <f>IFERROR(VLOOKUP(B398,選手番号!F:K,6,0),"")</f>
        <v>ﾌｨｯﾀｴﾐﾌﾙ松前</v>
      </c>
      <c r="E398" t="str">
        <f>IFERROR(VLOOKUP(B398,チーム番号!E:F,2,0),"")</f>
        <v/>
      </c>
      <c r="F398">
        <f>IFERROR(VLOOKUP(A398,プログラム!B:C,2,0),"")</f>
        <v>11</v>
      </c>
      <c r="G398" t="str">
        <f t="shared" si="13"/>
        <v>30300011</v>
      </c>
      <c r="H398">
        <f>IFERROR(記録[[#This Row],[組]],"")</f>
        <v>1</v>
      </c>
      <c r="I398">
        <f>IFERROR(記録[[#This Row],[水路]],"")</f>
        <v>5</v>
      </c>
      <c r="J398" t="str">
        <f>IFERROR(VLOOKUP(F398,プログラムデータ!A:P,14,0),"")</f>
        <v/>
      </c>
      <c r="K398" t="str">
        <f>IFERROR(VLOOKUP(F398,プログラムデータ!A:O,15,0),"")</f>
        <v>女子</v>
      </c>
      <c r="L398" t="str">
        <f>IFERROR(VLOOKUP(F398,プログラムデータ!A:M,13,0),"")</f>
        <v xml:space="preserve">  50m</v>
      </c>
      <c r="M398" t="str">
        <f>IFERROR(VLOOKUP(F398,プログラムデータ!A:J,10,0),"")</f>
        <v>平泳ぎ</v>
      </c>
      <c r="N398" t="str">
        <f>IFERROR(VLOOKUP(F398,プログラムデータ!A:P,16,0),"")</f>
        <v>タイム決勝</v>
      </c>
      <c r="O398" t="str">
        <f t="shared" si="12"/>
        <v xml:space="preserve"> 女子   50m 平泳ぎ タイム決勝</v>
      </c>
    </row>
    <row r="399" spans="1:15" x14ac:dyDescent="0.15">
      <c r="A399">
        <f>IFERROR(記録[[#This Row],[競技番号]],"")</f>
        <v>11</v>
      </c>
      <c r="B399">
        <f>IFERROR(記録[[#This Row],[選手番号]],"")</f>
        <v>118</v>
      </c>
      <c r="C399" t="str">
        <f>IFERROR(VLOOKUP(B399,選手番号!F:J,4,0),"")</f>
        <v>中島　妃穂</v>
      </c>
      <c r="D399" t="str">
        <f>IFERROR(VLOOKUP(B399,選手番号!F:K,6,0),"")</f>
        <v>ファイブテン</v>
      </c>
      <c r="E399" t="str">
        <f>IFERROR(VLOOKUP(B399,チーム番号!E:F,2,0),"")</f>
        <v/>
      </c>
      <c r="F399">
        <f>IFERROR(VLOOKUP(A399,プログラム!B:C,2,0),"")</f>
        <v>11</v>
      </c>
      <c r="G399" t="str">
        <f t="shared" si="13"/>
        <v>11800011</v>
      </c>
      <c r="H399">
        <f>IFERROR(記録[[#This Row],[組]],"")</f>
        <v>1</v>
      </c>
      <c r="I399">
        <f>IFERROR(記録[[#This Row],[水路]],"")</f>
        <v>6</v>
      </c>
      <c r="J399" t="str">
        <f>IFERROR(VLOOKUP(F399,プログラムデータ!A:P,14,0),"")</f>
        <v/>
      </c>
      <c r="K399" t="str">
        <f>IFERROR(VLOOKUP(F399,プログラムデータ!A:O,15,0),"")</f>
        <v>女子</v>
      </c>
      <c r="L399" t="str">
        <f>IFERROR(VLOOKUP(F399,プログラムデータ!A:M,13,0),"")</f>
        <v xml:space="preserve">  50m</v>
      </c>
      <c r="M399" t="str">
        <f>IFERROR(VLOOKUP(F399,プログラムデータ!A:J,10,0),"")</f>
        <v>平泳ぎ</v>
      </c>
      <c r="N399" t="str">
        <f>IFERROR(VLOOKUP(F399,プログラムデータ!A:P,16,0),"")</f>
        <v>タイム決勝</v>
      </c>
      <c r="O399" t="str">
        <f t="shared" si="12"/>
        <v xml:space="preserve"> 女子   50m 平泳ぎ タイム決勝</v>
      </c>
    </row>
    <row r="400" spans="1:15" x14ac:dyDescent="0.15">
      <c r="A400">
        <f>IFERROR(記録[[#This Row],[競技番号]],"")</f>
        <v>11</v>
      </c>
      <c r="B400">
        <f>IFERROR(記録[[#This Row],[選手番号]],"")</f>
        <v>0</v>
      </c>
      <c r="C400" t="str">
        <f>IFERROR(VLOOKUP(B400,選手番号!F:J,4,0),"")</f>
        <v/>
      </c>
      <c r="D400" t="str">
        <f>IFERROR(VLOOKUP(B400,選手番号!F:K,6,0),"")</f>
        <v/>
      </c>
      <c r="E400" t="str">
        <f>IFERROR(VLOOKUP(B400,チーム番号!E:F,2,0),"")</f>
        <v/>
      </c>
      <c r="F400">
        <f>IFERROR(VLOOKUP(A400,プログラム!B:C,2,0),"")</f>
        <v>11</v>
      </c>
      <c r="G400" t="str">
        <f t="shared" si="13"/>
        <v>000011</v>
      </c>
      <c r="H400">
        <f>IFERROR(記録[[#This Row],[組]],"")</f>
        <v>1</v>
      </c>
      <c r="I400">
        <f>IFERROR(記録[[#This Row],[水路]],"")</f>
        <v>7</v>
      </c>
      <c r="J400" t="str">
        <f>IFERROR(VLOOKUP(F400,プログラムデータ!A:P,14,0),"")</f>
        <v/>
      </c>
      <c r="K400" t="str">
        <f>IFERROR(VLOOKUP(F400,プログラムデータ!A:O,15,0),"")</f>
        <v>女子</v>
      </c>
      <c r="L400" t="str">
        <f>IFERROR(VLOOKUP(F400,プログラムデータ!A:M,13,0),"")</f>
        <v xml:space="preserve">  50m</v>
      </c>
      <c r="M400" t="str">
        <f>IFERROR(VLOOKUP(F400,プログラムデータ!A:J,10,0),"")</f>
        <v>平泳ぎ</v>
      </c>
      <c r="N400" t="str">
        <f>IFERROR(VLOOKUP(F400,プログラムデータ!A:P,16,0),"")</f>
        <v>タイム決勝</v>
      </c>
      <c r="O400" t="str">
        <f t="shared" si="12"/>
        <v xml:space="preserve"> 女子   50m 平泳ぎ タイム決勝</v>
      </c>
    </row>
    <row r="401" spans="1:15" x14ac:dyDescent="0.15">
      <c r="A401">
        <f>IFERROR(記録[[#This Row],[競技番号]],"")</f>
        <v>11</v>
      </c>
      <c r="B401">
        <f>IFERROR(記録[[#This Row],[選手番号]],"")</f>
        <v>151</v>
      </c>
      <c r="C401" t="str">
        <f>IFERROR(VLOOKUP(B401,選手番号!F:J,4,0),"")</f>
        <v>越智　美来</v>
      </c>
      <c r="D401" t="str">
        <f>IFERROR(VLOOKUP(B401,選手番号!F:K,6,0),"")</f>
        <v>ＭＧ双葉</v>
      </c>
      <c r="E401" t="str">
        <f>IFERROR(VLOOKUP(B401,チーム番号!E:F,2,0),"")</f>
        <v/>
      </c>
      <c r="F401">
        <f>IFERROR(VLOOKUP(A401,プログラム!B:C,2,0),"")</f>
        <v>11</v>
      </c>
      <c r="G401" t="str">
        <f t="shared" si="13"/>
        <v>15100011</v>
      </c>
      <c r="H401">
        <f>IFERROR(記録[[#This Row],[組]],"")</f>
        <v>2</v>
      </c>
      <c r="I401">
        <f>IFERROR(記録[[#This Row],[水路]],"")</f>
        <v>1</v>
      </c>
      <c r="J401" t="str">
        <f>IFERROR(VLOOKUP(F401,プログラムデータ!A:P,14,0),"")</f>
        <v/>
      </c>
      <c r="K401" t="str">
        <f>IFERROR(VLOOKUP(F401,プログラムデータ!A:O,15,0),"")</f>
        <v>女子</v>
      </c>
      <c r="L401" t="str">
        <f>IFERROR(VLOOKUP(F401,プログラムデータ!A:M,13,0),"")</f>
        <v xml:space="preserve">  50m</v>
      </c>
      <c r="M401" t="str">
        <f>IFERROR(VLOOKUP(F401,プログラムデータ!A:J,10,0),"")</f>
        <v>平泳ぎ</v>
      </c>
      <c r="N401" t="str">
        <f>IFERROR(VLOOKUP(F401,プログラムデータ!A:P,16,0),"")</f>
        <v>タイム決勝</v>
      </c>
      <c r="O401" t="str">
        <f t="shared" si="12"/>
        <v xml:space="preserve"> 女子   50m 平泳ぎ タイム決勝</v>
      </c>
    </row>
    <row r="402" spans="1:15" x14ac:dyDescent="0.15">
      <c r="A402">
        <f>IFERROR(記録[[#This Row],[競技番号]],"")</f>
        <v>11</v>
      </c>
      <c r="B402">
        <f>IFERROR(記録[[#This Row],[選手番号]],"")</f>
        <v>30</v>
      </c>
      <c r="C402" t="str">
        <f>IFERROR(VLOOKUP(B402,選手番号!F:J,4,0),"")</f>
        <v>松岡　怜佳</v>
      </c>
      <c r="D402" t="str">
        <f>IFERROR(VLOOKUP(B402,選手番号!F:K,6,0),"")</f>
        <v>五百木ＳＣ</v>
      </c>
      <c r="E402" t="str">
        <f>IFERROR(VLOOKUP(B402,チーム番号!E:F,2,0),"")</f>
        <v/>
      </c>
      <c r="F402">
        <f>IFERROR(VLOOKUP(A402,プログラム!B:C,2,0),"")</f>
        <v>11</v>
      </c>
      <c r="G402" t="str">
        <f t="shared" si="13"/>
        <v>3000011</v>
      </c>
      <c r="H402">
        <f>IFERROR(記録[[#This Row],[組]],"")</f>
        <v>2</v>
      </c>
      <c r="I402">
        <f>IFERROR(記録[[#This Row],[水路]],"")</f>
        <v>2</v>
      </c>
      <c r="J402" t="str">
        <f>IFERROR(VLOOKUP(F402,プログラムデータ!A:P,14,0),"")</f>
        <v/>
      </c>
      <c r="K402" t="str">
        <f>IFERROR(VLOOKUP(F402,プログラムデータ!A:O,15,0),"")</f>
        <v>女子</v>
      </c>
      <c r="L402" t="str">
        <f>IFERROR(VLOOKUP(F402,プログラムデータ!A:M,13,0),"")</f>
        <v xml:space="preserve">  50m</v>
      </c>
      <c r="M402" t="str">
        <f>IFERROR(VLOOKUP(F402,プログラムデータ!A:J,10,0),"")</f>
        <v>平泳ぎ</v>
      </c>
      <c r="N402" t="str">
        <f>IFERROR(VLOOKUP(F402,プログラムデータ!A:P,16,0),"")</f>
        <v>タイム決勝</v>
      </c>
      <c r="O402" t="str">
        <f t="shared" si="12"/>
        <v xml:space="preserve"> 女子   50m 平泳ぎ タイム決勝</v>
      </c>
    </row>
    <row r="403" spans="1:15" x14ac:dyDescent="0.15">
      <c r="A403">
        <f>IFERROR(記録[[#This Row],[競技番号]],"")</f>
        <v>11</v>
      </c>
      <c r="B403">
        <f>IFERROR(記録[[#This Row],[選手番号]],"")</f>
        <v>190</v>
      </c>
      <c r="C403" t="str">
        <f>IFERROR(VLOOKUP(B403,選手番号!F:J,4,0),"")</f>
        <v>吉井　咲愛</v>
      </c>
      <c r="D403" t="str">
        <f>IFERROR(VLOOKUP(B403,選手番号!F:K,6,0),"")</f>
        <v>フィッタ松山</v>
      </c>
      <c r="E403" t="str">
        <f>IFERROR(VLOOKUP(B403,チーム番号!E:F,2,0),"")</f>
        <v/>
      </c>
      <c r="F403">
        <f>IFERROR(VLOOKUP(A403,プログラム!B:C,2,0),"")</f>
        <v>11</v>
      </c>
      <c r="G403" t="str">
        <f t="shared" si="13"/>
        <v>19000011</v>
      </c>
      <c r="H403">
        <f>IFERROR(記録[[#This Row],[組]],"")</f>
        <v>2</v>
      </c>
      <c r="I403">
        <f>IFERROR(記録[[#This Row],[水路]],"")</f>
        <v>3</v>
      </c>
      <c r="J403" t="str">
        <f>IFERROR(VLOOKUP(F403,プログラムデータ!A:P,14,0),"")</f>
        <v/>
      </c>
      <c r="K403" t="str">
        <f>IFERROR(VLOOKUP(F403,プログラムデータ!A:O,15,0),"")</f>
        <v>女子</v>
      </c>
      <c r="L403" t="str">
        <f>IFERROR(VLOOKUP(F403,プログラムデータ!A:M,13,0),"")</f>
        <v xml:space="preserve">  50m</v>
      </c>
      <c r="M403" t="str">
        <f>IFERROR(VLOOKUP(F403,プログラムデータ!A:J,10,0),"")</f>
        <v>平泳ぎ</v>
      </c>
      <c r="N403" t="str">
        <f>IFERROR(VLOOKUP(F403,プログラムデータ!A:P,16,0),"")</f>
        <v>タイム決勝</v>
      </c>
      <c r="O403" t="str">
        <f t="shared" si="12"/>
        <v xml:space="preserve"> 女子   50m 平泳ぎ タイム決勝</v>
      </c>
    </row>
    <row r="404" spans="1:15" x14ac:dyDescent="0.15">
      <c r="A404">
        <f>IFERROR(記録[[#This Row],[競技番号]],"")</f>
        <v>11</v>
      </c>
      <c r="B404">
        <f>IFERROR(記録[[#This Row],[選手番号]],"")</f>
        <v>214</v>
      </c>
      <c r="C404" t="str">
        <f>IFERROR(VLOOKUP(B404,選手番号!F:J,4,0),"")</f>
        <v>杉下　結香</v>
      </c>
      <c r="D404" t="str">
        <f>IFERROR(VLOOKUP(B404,選手番号!F:K,6,0),"")</f>
        <v>フィッタ重信</v>
      </c>
      <c r="E404" t="str">
        <f>IFERROR(VLOOKUP(B404,チーム番号!E:F,2,0),"")</f>
        <v/>
      </c>
      <c r="F404">
        <f>IFERROR(VLOOKUP(A404,プログラム!B:C,2,0),"")</f>
        <v>11</v>
      </c>
      <c r="G404" t="str">
        <f t="shared" si="13"/>
        <v>21400011</v>
      </c>
      <c r="H404">
        <f>IFERROR(記録[[#This Row],[組]],"")</f>
        <v>2</v>
      </c>
      <c r="I404">
        <f>IFERROR(記録[[#This Row],[水路]],"")</f>
        <v>4</v>
      </c>
      <c r="J404" t="str">
        <f>IFERROR(VLOOKUP(F404,プログラムデータ!A:P,14,0),"")</f>
        <v/>
      </c>
      <c r="K404" t="str">
        <f>IFERROR(VLOOKUP(F404,プログラムデータ!A:O,15,0),"")</f>
        <v>女子</v>
      </c>
      <c r="L404" t="str">
        <f>IFERROR(VLOOKUP(F404,プログラムデータ!A:M,13,0),"")</f>
        <v xml:space="preserve">  50m</v>
      </c>
      <c r="M404" t="str">
        <f>IFERROR(VLOOKUP(F404,プログラムデータ!A:J,10,0),"")</f>
        <v>平泳ぎ</v>
      </c>
      <c r="N404" t="str">
        <f>IFERROR(VLOOKUP(F404,プログラムデータ!A:P,16,0),"")</f>
        <v>タイム決勝</v>
      </c>
      <c r="O404" t="str">
        <f t="shared" si="12"/>
        <v xml:space="preserve"> 女子   50m 平泳ぎ タイム決勝</v>
      </c>
    </row>
    <row r="405" spans="1:15" x14ac:dyDescent="0.15">
      <c r="A405">
        <f>IFERROR(記録[[#This Row],[競技番号]],"")</f>
        <v>11</v>
      </c>
      <c r="B405">
        <f>IFERROR(記録[[#This Row],[選手番号]],"")</f>
        <v>213</v>
      </c>
      <c r="C405" t="str">
        <f>IFERROR(VLOOKUP(B405,選手番号!F:J,4,0),"")</f>
        <v>田中　莉菜</v>
      </c>
      <c r="D405" t="str">
        <f>IFERROR(VLOOKUP(B405,選手番号!F:K,6,0),"")</f>
        <v>フィッタ重信</v>
      </c>
      <c r="E405" t="str">
        <f>IFERROR(VLOOKUP(B405,チーム番号!E:F,2,0),"")</f>
        <v/>
      </c>
      <c r="F405">
        <f>IFERROR(VLOOKUP(A405,プログラム!B:C,2,0),"")</f>
        <v>11</v>
      </c>
      <c r="G405" t="str">
        <f t="shared" si="13"/>
        <v>21300011</v>
      </c>
      <c r="H405">
        <f>IFERROR(記録[[#This Row],[組]],"")</f>
        <v>2</v>
      </c>
      <c r="I405">
        <f>IFERROR(記録[[#This Row],[水路]],"")</f>
        <v>5</v>
      </c>
      <c r="J405" t="str">
        <f>IFERROR(VLOOKUP(F405,プログラムデータ!A:P,14,0),"")</f>
        <v/>
      </c>
      <c r="K405" t="str">
        <f>IFERROR(VLOOKUP(F405,プログラムデータ!A:O,15,0),"")</f>
        <v>女子</v>
      </c>
      <c r="L405" t="str">
        <f>IFERROR(VLOOKUP(F405,プログラムデータ!A:M,13,0),"")</f>
        <v xml:space="preserve">  50m</v>
      </c>
      <c r="M405" t="str">
        <f>IFERROR(VLOOKUP(F405,プログラムデータ!A:J,10,0),"")</f>
        <v>平泳ぎ</v>
      </c>
      <c r="N405" t="str">
        <f>IFERROR(VLOOKUP(F405,プログラムデータ!A:P,16,0),"")</f>
        <v>タイム決勝</v>
      </c>
      <c r="O405" t="str">
        <f t="shared" si="12"/>
        <v xml:space="preserve"> 女子   50m 平泳ぎ タイム決勝</v>
      </c>
    </row>
    <row r="406" spans="1:15" x14ac:dyDescent="0.15">
      <c r="A406">
        <f>IFERROR(記録[[#This Row],[競技番号]],"")</f>
        <v>11</v>
      </c>
      <c r="B406">
        <f>IFERROR(記録[[#This Row],[選手番号]],"")</f>
        <v>219</v>
      </c>
      <c r="C406" t="str">
        <f>IFERROR(VLOOKUP(B406,選手番号!F:J,4,0),"")</f>
        <v>小田　　楓</v>
      </c>
      <c r="D406" t="str">
        <f>IFERROR(VLOOKUP(B406,選手番号!F:K,6,0),"")</f>
        <v>フィッタ重信</v>
      </c>
      <c r="E406" t="str">
        <f>IFERROR(VLOOKUP(B406,チーム番号!E:F,2,0),"")</f>
        <v/>
      </c>
      <c r="F406">
        <f>IFERROR(VLOOKUP(A406,プログラム!B:C,2,0),"")</f>
        <v>11</v>
      </c>
      <c r="G406" t="str">
        <f t="shared" si="13"/>
        <v>21900011</v>
      </c>
      <c r="H406">
        <f>IFERROR(記録[[#This Row],[組]],"")</f>
        <v>2</v>
      </c>
      <c r="I406">
        <f>IFERROR(記録[[#This Row],[水路]],"")</f>
        <v>6</v>
      </c>
      <c r="J406" t="str">
        <f>IFERROR(VLOOKUP(F406,プログラムデータ!A:P,14,0),"")</f>
        <v/>
      </c>
      <c r="K406" t="str">
        <f>IFERROR(VLOOKUP(F406,プログラムデータ!A:O,15,0),"")</f>
        <v>女子</v>
      </c>
      <c r="L406" t="str">
        <f>IFERROR(VLOOKUP(F406,プログラムデータ!A:M,13,0),"")</f>
        <v xml:space="preserve">  50m</v>
      </c>
      <c r="M406" t="str">
        <f>IFERROR(VLOOKUP(F406,プログラムデータ!A:J,10,0),"")</f>
        <v>平泳ぎ</v>
      </c>
      <c r="N406" t="str">
        <f>IFERROR(VLOOKUP(F406,プログラムデータ!A:P,16,0),"")</f>
        <v>タイム決勝</v>
      </c>
      <c r="O406" t="str">
        <f t="shared" si="12"/>
        <v xml:space="preserve"> 女子   50m 平泳ぎ タイム決勝</v>
      </c>
    </row>
    <row r="407" spans="1:15" x14ac:dyDescent="0.15">
      <c r="A407">
        <f>IFERROR(記録[[#This Row],[競技番号]],"")</f>
        <v>11</v>
      </c>
      <c r="B407">
        <f>IFERROR(記録[[#This Row],[選手番号]],"")</f>
        <v>150</v>
      </c>
      <c r="C407" t="str">
        <f>IFERROR(VLOOKUP(B407,選手番号!F:J,4,0),"")</f>
        <v>鳥生　美帆</v>
      </c>
      <c r="D407" t="str">
        <f>IFERROR(VLOOKUP(B407,選手番号!F:K,6,0),"")</f>
        <v>ＭＧ双葉</v>
      </c>
      <c r="E407" t="str">
        <f>IFERROR(VLOOKUP(B407,チーム番号!E:F,2,0),"")</f>
        <v/>
      </c>
      <c r="F407">
        <f>IFERROR(VLOOKUP(A407,プログラム!B:C,2,0),"")</f>
        <v>11</v>
      </c>
      <c r="G407" t="str">
        <f t="shared" si="13"/>
        <v>15000011</v>
      </c>
      <c r="H407">
        <f>IFERROR(記録[[#This Row],[組]],"")</f>
        <v>2</v>
      </c>
      <c r="I407">
        <f>IFERROR(記録[[#This Row],[水路]],"")</f>
        <v>7</v>
      </c>
      <c r="J407" t="str">
        <f>IFERROR(VLOOKUP(F407,プログラムデータ!A:P,14,0),"")</f>
        <v/>
      </c>
      <c r="K407" t="str">
        <f>IFERROR(VLOOKUP(F407,プログラムデータ!A:O,15,0),"")</f>
        <v>女子</v>
      </c>
      <c r="L407" t="str">
        <f>IFERROR(VLOOKUP(F407,プログラムデータ!A:M,13,0),"")</f>
        <v xml:space="preserve">  50m</v>
      </c>
      <c r="M407" t="str">
        <f>IFERROR(VLOOKUP(F407,プログラムデータ!A:J,10,0),"")</f>
        <v>平泳ぎ</v>
      </c>
      <c r="N407" t="str">
        <f>IFERROR(VLOOKUP(F407,プログラムデータ!A:P,16,0),"")</f>
        <v>タイム決勝</v>
      </c>
      <c r="O407" t="str">
        <f t="shared" si="12"/>
        <v xml:space="preserve"> 女子   50m 平泳ぎ タイム決勝</v>
      </c>
    </row>
    <row r="408" spans="1:15" x14ac:dyDescent="0.15">
      <c r="A408">
        <f>IFERROR(記録[[#This Row],[競技番号]],"")</f>
        <v>11</v>
      </c>
      <c r="B408">
        <f>IFERROR(記録[[#This Row],[選手番号]],"")</f>
        <v>268</v>
      </c>
      <c r="C408" t="str">
        <f>IFERROR(VLOOKUP(B408,選手番号!F:J,4,0),"")</f>
        <v>中村　心都</v>
      </c>
      <c r="D408" t="str">
        <f>IFERROR(VLOOKUP(B408,選手番号!F:K,6,0),"")</f>
        <v>Ryuow</v>
      </c>
      <c r="E408" t="str">
        <f>IFERROR(VLOOKUP(B408,チーム番号!E:F,2,0),"")</f>
        <v/>
      </c>
      <c r="F408">
        <f>IFERROR(VLOOKUP(A408,プログラム!B:C,2,0),"")</f>
        <v>11</v>
      </c>
      <c r="G408" t="str">
        <f t="shared" si="13"/>
        <v>26800011</v>
      </c>
      <c r="H408">
        <f>IFERROR(記録[[#This Row],[組]],"")</f>
        <v>3</v>
      </c>
      <c r="I408">
        <f>IFERROR(記録[[#This Row],[水路]],"")</f>
        <v>1</v>
      </c>
      <c r="J408" t="str">
        <f>IFERROR(VLOOKUP(F408,プログラムデータ!A:P,14,0),"")</f>
        <v/>
      </c>
      <c r="K408" t="str">
        <f>IFERROR(VLOOKUP(F408,プログラムデータ!A:O,15,0),"")</f>
        <v>女子</v>
      </c>
      <c r="L408" t="str">
        <f>IFERROR(VLOOKUP(F408,プログラムデータ!A:M,13,0),"")</f>
        <v xml:space="preserve">  50m</v>
      </c>
      <c r="M408" t="str">
        <f>IFERROR(VLOOKUP(F408,プログラムデータ!A:J,10,0),"")</f>
        <v>平泳ぎ</v>
      </c>
      <c r="N408" t="str">
        <f>IFERROR(VLOOKUP(F408,プログラムデータ!A:P,16,0),"")</f>
        <v>タイム決勝</v>
      </c>
      <c r="O408" t="str">
        <f t="shared" si="12"/>
        <v xml:space="preserve"> 女子   50m 平泳ぎ タイム決勝</v>
      </c>
    </row>
    <row r="409" spans="1:15" x14ac:dyDescent="0.15">
      <c r="A409">
        <f>IFERROR(記録[[#This Row],[競技番号]],"")</f>
        <v>11</v>
      </c>
      <c r="B409">
        <f>IFERROR(記録[[#This Row],[選手番号]],"")</f>
        <v>28</v>
      </c>
      <c r="C409" t="str">
        <f>IFERROR(VLOOKUP(B409,選手番号!F:J,4,0),"")</f>
        <v>加藤　愛理</v>
      </c>
      <c r="D409" t="str">
        <f>IFERROR(VLOOKUP(B409,選手番号!F:K,6,0),"")</f>
        <v>五百木ＳＣ</v>
      </c>
      <c r="E409" t="str">
        <f>IFERROR(VLOOKUP(B409,チーム番号!E:F,2,0),"")</f>
        <v/>
      </c>
      <c r="F409">
        <f>IFERROR(VLOOKUP(A409,プログラム!B:C,2,0),"")</f>
        <v>11</v>
      </c>
      <c r="G409" t="str">
        <f t="shared" si="13"/>
        <v>2800011</v>
      </c>
      <c r="H409">
        <f>IFERROR(記録[[#This Row],[組]],"")</f>
        <v>3</v>
      </c>
      <c r="I409">
        <f>IFERROR(記録[[#This Row],[水路]],"")</f>
        <v>2</v>
      </c>
      <c r="J409" t="str">
        <f>IFERROR(VLOOKUP(F409,プログラムデータ!A:P,14,0),"")</f>
        <v/>
      </c>
      <c r="K409" t="str">
        <f>IFERROR(VLOOKUP(F409,プログラムデータ!A:O,15,0),"")</f>
        <v>女子</v>
      </c>
      <c r="L409" t="str">
        <f>IFERROR(VLOOKUP(F409,プログラムデータ!A:M,13,0),"")</f>
        <v xml:space="preserve">  50m</v>
      </c>
      <c r="M409" t="str">
        <f>IFERROR(VLOOKUP(F409,プログラムデータ!A:J,10,0),"")</f>
        <v>平泳ぎ</v>
      </c>
      <c r="N409" t="str">
        <f>IFERROR(VLOOKUP(F409,プログラムデータ!A:P,16,0),"")</f>
        <v>タイム決勝</v>
      </c>
      <c r="O409" t="str">
        <f t="shared" si="12"/>
        <v xml:space="preserve"> 女子   50m 平泳ぎ タイム決勝</v>
      </c>
    </row>
    <row r="410" spans="1:15" x14ac:dyDescent="0.15">
      <c r="A410">
        <f>IFERROR(記録[[#This Row],[競技番号]],"")</f>
        <v>11</v>
      </c>
      <c r="B410">
        <f>IFERROR(記録[[#This Row],[選手番号]],"")</f>
        <v>266</v>
      </c>
      <c r="C410" t="str">
        <f>IFERROR(VLOOKUP(B410,選手番号!F:J,4,0),"")</f>
        <v>前田　京香</v>
      </c>
      <c r="D410" t="str">
        <f>IFERROR(VLOOKUP(B410,選手番号!F:K,6,0),"")</f>
        <v>Ryuow</v>
      </c>
      <c r="E410" t="str">
        <f>IFERROR(VLOOKUP(B410,チーム番号!E:F,2,0),"")</f>
        <v/>
      </c>
      <c r="F410">
        <f>IFERROR(VLOOKUP(A410,プログラム!B:C,2,0),"")</f>
        <v>11</v>
      </c>
      <c r="G410" t="str">
        <f t="shared" si="13"/>
        <v>26600011</v>
      </c>
      <c r="H410">
        <f>IFERROR(記録[[#This Row],[組]],"")</f>
        <v>3</v>
      </c>
      <c r="I410">
        <f>IFERROR(記録[[#This Row],[水路]],"")</f>
        <v>3</v>
      </c>
      <c r="J410" t="str">
        <f>IFERROR(VLOOKUP(F410,プログラムデータ!A:P,14,0),"")</f>
        <v/>
      </c>
      <c r="K410" t="str">
        <f>IFERROR(VLOOKUP(F410,プログラムデータ!A:O,15,0),"")</f>
        <v>女子</v>
      </c>
      <c r="L410" t="str">
        <f>IFERROR(VLOOKUP(F410,プログラムデータ!A:M,13,0),"")</f>
        <v xml:space="preserve">  50m</v>
      </c>
      <c r="M410" t="str">
        <f>IFERROR(VLOOKUP(F410,プログラムデータ!A:J,10,0),"")</f>
        <v>平泳ぎ</v>
      </c>
      <c r="N410" t="str">
        <f>IFERROR(VLOOKUP(F410,プログラムデータ!A:P,16,0),"")</f>
        <v>タイム決勝</v>
      </c>
      <c r="O410" t="str">
        <f t="shared" si="12"/>
        <v xml:space="preserve"> 女子   50m 平泳ぎ タイム決勝</v>
      </c>
    </row>
    <row r="411" spans="1:15" x14ac:dyDescent="0.15">
      <c r="A411">
        <f>IFERROR(記録[[#This Row],[競技番号]],"")</f>
        <v>11</v>
      </c>
      <c r="B411">
        <f>IFERROR(記録[[#This Row],[選手番号]],"")</f>
        <v>217</v>
      </c>
      <c r="C411" t="str">
        <f>IFERROR(VLOOKUP(B411,選手番号!F:J,4,0),"")</f>
        <v>田丸　咲花</v>
      </c>
      <c r="D411" t="str">
        <f>IFERROR(VLOOKUP(B411,選手番号!F:K,6,0),"")</f>
        <v>フィッタ重信</v>
      </c>
      <c r="E411" t="str">
        <f>IFERROR(VLOOKUP(B411,チーム番号!E:F,2,0),"")</f>
        <v/>
      </c>
      <c r="F411">
        <f>IFERROR(VLOOKUP(A411,プログラム!B:C,2,0),"")</f>
        <v>11</v>
      </c>
      <c r="G411" t="str">
        <f t="shared" si="13"/>
        <v>21700011</v>
      </c>
      <c r="H411">
        <f>IFERROR(記録[[#This Row],[組]],"")</f>
        <v>3</v>
      </c>
      <c r="I411">
        <f>IFERROR(記録[[#This Row],[水路]],"")</f>
        <v>4</v>
      </c>
      <c r="J411" t="str">
        <f>IFERROR(VLOOKUP(F411,プログラムデータ!A:P,14,0),"")</f>
        <v/>
      </c>
      <c r="K411" t="str">
        <f>IFERROR(VLOOKUP(F411,プログラムデータ!A:O,15,0),"")</f>
        <v>女子</v>
      </c>
      <c r="L411" t="str">
        <f>IFERROR(VLOOKUP(F411,プログラムデータ!A:M,13,0),"")</f>
        <v xml:space="preserve">  50m</v>
      </c>
      <c r="M411" t="str">
        <f>IFERROR(VLOOKUP(F411,プログラムデータ!A:J,10,0),"")</f>
        <v>平泳ぎ</v>
      </c>
      <c r="N411" t="str">
        <f>IFERROR(VLOOKUP(F411,プログラムデータ!A:P,16,0),"")</f>
        <v>タイム決勝</v>
      </c>
      <c r="O411" t="str">
        <f t="shared" si="12"/>
        <v xml:space="preserve"> 女子   50m 平泳ぎ タイム決勝</v>
      </c>
    </row>
    <row r="412" spans="1:15" x14ac:dyDescent="0.15">
      <c r="A412">
        <f>IFERROR(記録[[#This Row],[競技番号]],"")</f>
        <v>11</v>
      </c>
      <c r="B412">
        <f>IFERROR(記録[[#This Row],[選手番号]],"")</f>
        <v>65</v>
      </c>
      <c r="C412" t="str">
        <f>IFERROR(VLOOKUP(B412,選手番号!F:J,4,0),"")</f>
        <v>脇　　栞那</v>
      </c>
      <c r="D412" t="str">
        <f>IFERROR(VLOOKUP(B412,選手番号!F:K,6,0),"")</f>
        <v>ｴﾘｴｰﾙSRT</v>
      </c>
      <c r="E412" t="str">
        <f>IFERROR(VLOOKUP(B412,チーム番号!E:F,2,0),"")</f>
        <v/>
      </c>
      <c r="F412">
        <f>IFERROR(VLOOKUP(A412,プログラム!B:C,2,0),"")</f>
        <v>11</v>
      </c>
      <c r="G412" t="str">
        <f t="shared" si="13"/>
        <v>6500011</v>
      </c>
      <c r="H412">
        <f>IFERROR(記録[[#This Row],[組]],"")</f>
        <v>3</v>
      </c>
      <c r="I412">
        <f>IFERROR(記録[[#This Row],[水路]],"")</f>
        <v>5</v>
      </c>
      <c r="J412" t="str">
        <f>IFERROR(VLOOKUP(F412,プログラムデータ!A:P,14,0),"")</f>
        <v/>
      </c>
      <c r="K412" t="str">
        <f>IFERROR(VLOOKUP(F412,プログラムデータ!A:O,15,0),"")</f>
        <v>女子</v>
      </c>
      <c r="L412" t="str">
        <f>IFERROR(VLOOKUP(F412,プログラムデータ!A:M,13,0),"")</f>
        <v xml:space="preserve">  50m</v>
      </c>
      <c r="M412" t="str">
        <f>IFERROR(VLOOKUP(F412,プログラムデータ!A:J,10,0),"")</f>
        <v>平泳ぎ</v>
      </c>
      <c r="N412" t="str">
        <f>IFERROR(VLOOKUP(F412,プログラムデータ!A:P,16,0),"")</f>
        <v>タイム決勝</v>
      </c>
      <c r="O412" t="str">
        <f t="shared" si="12"/>
        <v xml:space="preserve"> 女子   50m 平泳ぎ タイム決勝</v>
      </c>
    </row>
    <row r="413" spans="1:15" x14ac:dyDescent="0.15">
      <c r="A413">
        <f>IFERROR(記録[[#This Row],[競技番号]],"")</f>
        <v>11</v>
      </c>
      <c r="B413">
        <f>IFERROR(記録[[#This Row],[選手番号]],"")</f>
        <v>22</v>
      </c>
      <c r="C413" t="str">
        <f>IFERROR(VLOOKUP(B413,選手番号!F:J,4,0),"")</f>
        <v>松岡　茉那</v>
      </c>
      <c r="D413" t="str">
        <f>IFERROR(VLOOKUP(B413,選手番号!F:K,6,0),"")</f>
        <v>五百木ＳＣ</v>
      </c>
      <c r="E413" t="str">
        <f>IFERROR(VLOOKUP(B413,チーム番号!E:F,2,0),"")</f>
        <v/>
      </c>
      <c r="F413">
        <f>IFERROR(VLOOKUP(A413,プログラム!B:C,2,0),"")</f>
        <v>11</v>
      </c>
      <c r="G413" t="str">
        <f t="shared" si="13"/>
        <v>2200011</v>
      </c>
      <c r="H413">
        <f>IFERROR(記録[[#This Row],[組]],"")</f>
        <v>3</v>
      </c>
      <c r="I413">
        <f>IFERROR(記録[[#This Row],[水路]],"")</f>
        <v>6</v>
      </c>
      <c r="J413" t="str">
        <f>IFERROR(VLOOKUP(F413,プログラムデータ!A:P,14,0),"")</f>
        <v/>
      </c>
      <c r="K413" t="str">
        <f>IFERROR(VLOOKUP(F413,プログラムデータ!A:O,15,0),"")</f>
        <v>女子</v>
      </c>
      <c r="L413" t="str">
        <f>IFERROR(VLOOKUP(F413,プログラムデータ!A:M,13,0),"")</f>
        <v xml:space="preserve">  50m</v>
      </c>
      <c r="M413" t="str">
        <f>IFERROR(VLOOKUP(F413,プログラムデータ!A:J,10,0),"")</f>
        <v>平泳ぎ</v>
      </c>
      <c r="N413" t="str">
        <f>IFERROR(VLOOKUP(F413,プログラムデータ!A:P,16,0),"")</f>
        <v>タイム決勝</v>
      </c>
      <c r="O413" t="str">
        <f t="shared" si="12"/>
        <v xml:space="preserve"> 女子   50m 平泳ぎ タイム決勝</v>
      </c>
    </row>
    <row r="414" spans="1:15" x14ac:dyDescent="0.15">
      <c r="A414">
        <f>IFERROR(記録[[#This Row],[競技番号]],"")</f>
        <v>11</v>
      </c>
      <c r="B414">
        <f>IFERROR(記録[[#This Row],[選手番号]],"")</f>
        <v>26</v>
      </c>
      <c r="C414" t="str">
        <f>IFERROR(VLOOKUP(B414,選手番号!F:J,4,0),"")</f>
        <v>玉井　恵奈</v>
      </c>
      <c r="D414" t="str">
        <f>IFERROR(VLOOKUP(B414,選手番号!F:K,6,0),"")</f>
        <v>五百木ＳＣ</v>
      </c>
      <c r="E414" t="str">
        <f>IFERROR(VLOOKUP(B414,チーム番号!E:F,2,0),"")</f>
        <v/>
      </c>
      <c r="F414">
        <f>IFERROR(VLOOKUP(A414,プログラム!B:C,2,0),"")</f>
        <v>11</v>
      </c>
      <c r="G414" t="str">
        <f t="shared" si="13"/>
        <v>2600011</v>
      </c>
      <c r="H414">
        <f>IFERROR(記録[[#This Row],[組]],"")</f>
        <v>3</v>
      </c>
      <c r="I414">
        <f>IFERROR(記録[[#This Row],[水路]],"")</f>
        <v>7</v>
      </c>
      <c r="J414" t="str">
        <f>IFERROR(VLOOKUP(F414,プログラムデータ!A:P,14,0),"")</f>
        <v/>
      </c>
      <c r="K414" t="str">
        <f>IFERROR(VLOOKUP(F414,プログラムデータ!A:O,15,0),"")</f>
        <v>女子</v>
      </c>
      <c r="L414" t="str">
        <f>IFERROR(VLOOKUP(F414,プログラムデータ!A:M,13,0),"")</f>
        <v xml:space="preserve">  50m</v>
      </c>
      <c r="M414" t="str">
        <f>IFERROR(VLOOKUP(F414,プログラムデータ!A:J,10,0),"")</f>
        <v>平泳ぎ</v>
      </c>
      <c r="N414" t="str">
        <f>IFERROR(VLOOKUP(F414,プログラムデータ!A:P,16,0),"")</f>
        <v>タイム決勝</v>
      </c>
      <c r="O414" t="str">
        <f t="shared" si="12"/>
        <v xml:space="preserve"> 女子   50m 平泳ぎ タイム決勝</v>
      </c>
    </row>
    <row r="415" spans="1:15" x14ac:dyDescent="0.15">
      <c r="A415">
        <f>IFERROR(記録[[#This Row],[競技番号]],"")</f>
        <v>11</v>
      </c>
      <c r="B415">
        <f>IFERROR(記録[[#This Row],[選手番号]],"")</f>
        <v>23</v>
      </c>
      <c r="C415" t="str">
        <f>IFERROR(VLOOKUP(B415,選手番号!F:J,4,0),"")</f>
        <v>井上　心稟</v>
      </c>
      <c r="D415" t="str">
        <f>IFERROR(VLOOKUP(B415,選手番号!F:K,6,0),"")</f>
        <v>五百木ＳＣ</v>
      </c>
      <c r="E415" t="str">
        <f>IFERROR(VLOOKUP(B415,チーム番号!E:F,2,0),"")</f>
        <v/>
      </c>
      <c r="F415">
        <f>IFERROR(VLOOKUP(A415,プログラム!B:C,2,0),"")</f>
        <v>11</v>
      </c>
      <c r="G415" t="str">
        <f t="shared" si="13"/>
        <v>2300011</v>
      </c>
      <c r="H415">
        <f>IFERROR(記録[[#This Row],[組]],"")</f>
        <v>4</v>
      </c>
      <c r="I415">
        <f>IFERROR(記録[[#This Row],[水路]],"")</f>
        <v>1</v>
      </c>
      <c r="J415" t="str">
        <f>IFERROR(VLOOKUP(F415,プログラムデータ!A:P,14,0),"")</f>
        <v/>
      </c>
      <c r="K415" t="str">
        <f>IFERROR(VLOOKUP(F415,プログラムデータ!A:O,15,0),"")</f>
        <v>女子</v>
      </c>
      <c r="L415" t="str">
        <f>IFERROR(VLOOKUP(F415,プログラムデータ!A:M,13,0),"")</f>
        <v xml:space="preserve">  50m</v>
      </c>
      <c r="M415" t="str">
        <f>IFERROR(VLOOKUP(F415,プログラムデータ!A:J,10,0),"")</f>
        <v>平泳ぎ</v>
      </c>
      <c r="N415" t="str">
        <f>IFERROR(VLOOKUP(F415,プログラムデータ!A:P,16,0),"")</f>
        <v>タイム決勝</v>
      </c>
      <c r="O415" t="str">
        <f t="shared" si="12"/>
        <v xml:space="preserve"> 女子   50m 平泳ぎ タイム決勝</v>
      </c>
    </row>
    <row r="416" spans="1:15" x14ac:dyDescent="0.15">
      <c r="A416">
        <f>IFERROR(記録[[#This Row],[競技番号]],"")</f>
        <v>11</v>
      </c>
      <c r="B416">
        <f>IFERROR(記録[[#This Row],[選手番号]],"")</f>
        <v>296</v>
      </c>
      <c r="C416" t="str">
        <f>IFERROR(VLOOKUP(B416,選手番号!F:J,4,0),"")</f>
        <v>森實　乃愛</v>
      </c>
      <c r="D416" t="str">
        <f>IFERROR(VLOOKUP(B416,選手番号!F:K,6,0),"")</f>
        <v>ﾌｨｯﾀｴﾐﾌﾙ松前</v>
      </c>
      <c r="E416" t="str">
        <f>IFERROR(VLOOKUP(B416,チーム番号!E:F,2,0),"")</f>
        <v/>
      </c>
      <c r="F416">
        <f>IFERROR(VLOOKUP(A416,プログラム!B:C,2,0),"")</f>
        <v>11</v>
      </c>
      <c r="G416" t="str">
        <f t="shared" si="13"/>
        <v>29600011</v>
      </c>
      <c r="H416">
        <f>IFERROR(記録[[#This Row],[組]],"")</f>
        <v>4</v>
      </c>
      <c r="I416">
        <f>IFERROR(記録[[#This Row],[水路]],"")</f>
        <v>2</v>
      </c>
      <c r="J416" t="str">
        <f>IFERROR(VLOOKUP(F416,プログラムデータ!A:P,14,0),"")</f>
        <v/>
      </c>
      <c r="K416" t="str">
        <f>IFERROR(VLOOKUP(F416,プログラムデータ!A:O,15,0),"")</f>
        <v>女子</v>
      </c>
      <c r="L416" t="str">
        <f>IFERROR(VLOOKUP(F416,プログラムデータ!A:M,13,0),"")</f>
        <v xml:space="preserve">  50m</v>
      </c>
      <c r="M416" t="str">
        <f>IFERROR(VLOOKUP(F416,プログラムデータ!A:J,10,0),"")</f>
        <v>平泳ぎ</v>
      </c>
      <c r="N416" t="str">
        <f>IFERROR(VLOOKUP(F416,プログラムデータ!A:P,16,0),"")</f>
        <v>タイム決勝</v>
      </c>
      <c r="O416" t="str">
        <f t="shared" si="12"/>
        <v xml:space="preserve"> 女子   50m 平泳ぎ タイム決勝</v>
      </c>
    </row>
    <row r="417" spans="1:15" x14ac:dyDescent="0.15">
      <c r="A417">
        <f>IFERROR(記録[[#This Row],[競技番号]],"")</f>
        <v>11</v>
      </c>
      <c r="B417">
        <f>IFERROR(記録[[#This Row],[選手番号]],"")</f>
        <v>347</v>
      </c>
      <c r="C417" t="str">
        <f>IFERROR(VLOOKUP(B417,選手番号!F:J,4,0),"")</f>
        <v>松林　佑実</v>
      </c>
      <c r="D417" t="str">
        <f>IFERROR(VLOOKUP(B417,選手番号!F:K,6,0),"")</f>
        <v>えいしSC砥部</v>
      </c>
      <c r="E417" t="str">
        <f>IFERROR(VLOOKUP(B417,チーム番号!E:F,2,0),"")</f>
        <v/>
      </c>
      <c r="F417">
        <f>IFERROR(VLOOKUP(A417,プログラム!B:C,2,0),"")</f>
        <v>11</v>
      </c>
      <c r="G417" t="str">
        <f t="shared" si="13"/>
        <v>34700011</v>
      </c>
      <c r="H417">
        <f>IFERROR(記録[[#This Row],[組]],"")</f>
        <v>4</v>
      </c>
      <c r="I417">
        <f>IFERROR(記録[[#This Row],[水路]],"")</f>
        <v>3</v>
      </c>
      <c r="J417" t="str">
        <f>IFERROR(VLOOKUP(F417,プログラムデータ!A:P,14,0),"")</f>
        <v/>
      </c>
      <c r="K417" t="str">
        <f>IFERROR(VLOOKUP(F417,プログラムデータ!A:O,15,0),"")</f>
        <v>女子</v>
      </c>
      <c r="L417" t="str">
        <f>IFERROR(VLOOKUP(F417,プログラムデータ!A:M,13,0),"")</f>
        <v xml:space="preserve">  50m</v>
      </c>
      <c r="M417" t="str">
        <f>IFERROR(VLOOKUP(F417,プログラムデータ!A:J,10,0),"")</f>
        <v>平泳ぎ</v>
      </c>
      <c r="N417" t="str">
        <f>IFERROR(VLOOKUP(F417,プログラムデータ!A:P,16,0),"")</f>
        <v>タイム決勝</v>
      </c>
      <c r="O417" t="str">
        <f t="shared" si="12"/>
        <v xml:space="preserve"> 女子   50m 平泳ぎ タイム決勝</v>
      </c>
    </row>
    <row r="418" spans="1:15" x14ac:dyDescent="0.15">
      <c r="A418">
        <f>IFERROR(記録[[#This Row],[競技番号]],"")</f>
        <v>11</v>
      </c>
      <c r="B418">
        <f>IFERROR(記録[[#This Row],[選手番号]],"")</f>
        <v>342</v>
      </c>
      <c r="C418" t="str">
        <f>IFERROR(VLOOKUP(B418,選手番号!F:J,4,0),"")</f>
        <v>越智心桜莉</v>
      </c>
      <c r="D418" t="str">
        <f>IFERROR(VLOOKUP(B418,選手番号!F:K,6,0),"")</f>
        <v>えいしSC北条</v>
      </c>
      <c r="E418" t="str">
        <f>IFERROR(VLOOKUP(B418,チーム番号!E:F,2,0),"")</f>
        <v/>
      </c>
      <c r="F418">
        <f>IFERROR(VLOOKUP(A418,プログラム!B:C,2,0),"")</f>
        <v>11</v>
      </c>
      <c r="G418" t="str">
        <f t="shared" si="13"/>
        <v>34200011</v>
      </c>
      <c r="H418">
        <f>IFERROR(記録[[#This Row],[組]],"")</f>
        <v>4</v>
      </c>
      <c r="I418">
        <f>IFERROR(記録[[#This Row],[水路]],"")</f>
        <v>4</v>
      </c>
      <c r="J418" t="str">
        <f>IFERROR(VLOOKUP(F418,プログラムデータ!A:P,14,0),"")</f>
        <v/>
      </c>
      <c r="K418" t="str">
        <f>IFERROR(VLOOKUP(F418,プログラムデータ!A:O,15,0),"")</f>
        <v>女子</v>
      </c>
      <c r="L418" t="str">
        <f>IFERROR(VLOOKUP(F418,プログラムデータ!A:M,13,0),"")</f>
        <v xml:space="preserve">  50m</v>
      </c>
      <c r="M418" t="str">
        <f>IFERROR(VLOOKUP(F418,プログラムデータ!A:J,10,0),"")</f>
        <v>平泳ぎ</v>
      </c>
      <c r="N418" t="str">
        <f>IFERROR(VLOOKUP(F418,プログラムデータ!A:P,16,0),"")</f>
        <v>タイム決勝</v>
      </c>
      <c r="O418" t="str">
        <f t="shared" si="12"/>
        <v xml:space="preserve"> 女子   50m 平泳ぎ タイム決勝</v>
      </c>
    </row>
    <row r="419" spans="1:15" x14ac:dyDescent="0.15">
      <c r="A419">
        <f>IFERROR(記録[[#This Row],[競技番号]],"")</f>
        <v>11</v>
      </c>
      <c r="B419">
        <f>IFERROR(記録[[#This Row],[選手番号]],"")</f>
        <v>187</v>
      </c>
      <c r="C419" t="str">
        <f>IFERROR(VLOOKUP(B419,選手番号!F:J,4,0),"")</f>
        <v>得永　法花</v>
      </c>
      <c r="D419" t="str">
        <f>IFERROR(VLOOKUP(B419,選手番号!F:K,6,0),"")</f>
        <v>フィッタ松山</v>
      </c>
      <c r="E419" t="str">
        <f>IFERROR(VLOOKUP(B419,チーム番号!E:F,2,0),"")</f>
        <v/>
      </c>
      <c r="F419">
        <f>IFERROR(VLOOKUP(A419,プログラム!B:C,2,0),"")</f>
        <v>11</v>
      </c>
      <c r="G419" t="str">
        <f t="shared" si="13"/>
        <v>18700011</v>
      </c>
      <c r="H419">
        <f>IFERROR(記録[[#This Row],[組]],"")</f>
        <v>4</v>
      </c>
      <c r="I419">
        <f>IFERROR(記録[[#This Row],[水路]],"")</f>
        <v>5</v>
      </c>
      <c r="J419" t="str">
        <f>IFERROR(VLOOKUP(F419,プログラムデータ!A:P,14,0),"")</f>
        <v/>
      </c>
      <c r="K419" t="str">
        <f>IFERROR(VLOOKUP(F419,プログラムデータ!A:O,15,0),"")</f>
        <v>女子</v>
      </c>
      <c r="L419" t="str">
        <f>IFERROR(VLOOKUP(F419,プログラムデータ!A:M,13,0),"")</f>
        <v xml:space="preserve">  50m</v>
      </c>
      <c r="M419" t="str">
        <f>IFERROR(VLOOKUP(F419,プログラムデータ!A:J,10,0),"")</f>
        <v>平泳ぎ</v>
      </c>
      <c r="N419" t="str">
        <f>IFERROR(VLOOKUP(F419,プログラムデータ!A:P,16,0),"")</f>
        <v>タイム決勝</v>
      </c>
      <c r="O419" t="str">
        <f t="shared" si="12"/>
        <v xml:space="preserve"> 女子   50m 平泳ぎ タイム決勝</v>
      </c>
    </row>
    <row r="420" spans="1:15" x14ac:dyDescent="0.15">
      <c r="A420">
        <f>IFERROR(記録[[#This Row],[競技番号]],"")</f>
        <v>11</v>
      </c>
      <c r="B420">
        <f>IFERROR(記録[[#This Row],[選手番号]],"")</f>
        <v>64</v>
      </c>
      <c r="C420" t="str">
        <f>IFERROR(VLOOKUP(B420,選手番号!F:J,4,0),"")</f>
        <v>宮崎　倖歩</v>
      </c>
      <c r="D420" t="str">
        <f>IFERROR(VLOOKUP(B420,選手番号!F:K,6,0),"")</f>
        <v>ｴﾘｴｰﾙSRT</v>
      </c>
      <c r="E420" t="str">
        <f>IFERROR(VLOOKUP(B420,チーム番号!E:F,2,0),"")</f>
        <v/>
      </c>
      <c r="F420">
        <f>IFERROR(VLOOKUP(A420,プログラム!B:C,2,0),"")</f>
        <v>11</v>
      </c>
      <c r="G420" t="str">
        <f t="shared" si="13"/>
        <v>6400011</v>
      </c>
      <c r="H420">
        <f>IFERROR(記録[[#This Row],[組]],"")</f>
        <v>4</v>
      </c>
      <c r="I420">
        <f>IFERROR(記録[[#This Row],[水路]],"")</f>
        <v>6</v>
      </c>
      <c r="J420" t="str">
        <f>IFERROR(VLOOKUP(F420,プログラムデータ!A:P,14,0),"")</f>
        <v/>
      </c>
      <c r="K420" t="str">
        <f>IFERROR(VLOOKUP(F420,プログラムデータ!A:O,15,0),"")</f>
        <v>女子</v>
      </c>
      <c r="L420" t="str">
        <f>IFERROR(VLOOKUP(F420,プログラムデータ!A:M,13,0),"")</f>
        <v xml:space="preserve">  50m</v>
      </c>
      <c r="M420" t="str">
        <f>IFERROR(VLOOKUP(F420,プログラムデータ!A:J,10,0),"")</f>
        <v>平泳ぎ</v>
      </c>
      <c r="N420" t="str">
        <f>IFERROR(VLOOKUP(F420,プログラムデータ!A:P,16,0),"")</f>
        <v>タイム決勝</v>
      </c>
      <c r="O420" t="str">
        <f t="shared" si="12"/>
        <v xml:space="preserve"> 女子   50m 平泳ぎ タイム決勝</v>
      </c>
    </row>
    <row r="421" spans="1:15" x14ac:dyDescent="0.15">
      <c r="A421">
        <f>IFERROR(記録[[#This Row],[競技番号]],"")</f>
        <v>11</v>
      </c>
      <c r="B421">
        <f>IFERROR(記録[[#This Row],[選手番号]],"")</f>
        <v>211</v>
      </c>
      <c r="C421" t="str">
        <f>IFERROR(VLOOKUP(B421,選手番号!F:J,4,0),"")</f>
        <v>神野　心愛</v>
      </c>
      <c r="D421" t="str">
        <f>IFERROR(VLOOKUP(B421,選手番号!F:K,6,0),"")</f>
        <v>フィッタ重信</v>
      </c>
      <c r="E421" t="str">
        <f>IFERROR(VLOOKUP(B421,チーム番号!E:F,2,0),"")</f>
        <v/>
      </c>
      <c r="F421">
        <f>IFERROR(VLOOKUP(A421,プログラム!B:C,2,0),"")</f>
        <v>11</v>
      </c>
      <c r="G421" t="str">
        <f t="shared" si="13"/>
        <v>21100011</v>
      </c>
      <c r="H421">
        <f>IFERROR(記録[[#This Row],[組]],"")</f>
        <v>4</v>
      </c>
      <c r="I421">
        <f>IFERROR(記録[[#This Row],[水路]],"")</f>
        <v>7</v>
      </c>
      <c r="J421" t="str">
        <f>IFERROR(VLOOKUP(F421,プログラムデータ!A:P,14,0),"")</f>
        <v/>
      </c>
      <c r="K421" t="str">
        <f>IFERROR(VLOOKUP(F421,プログラムデータ!A:O,15,0),"")</f>
        <v>女子</v>
      </c>
      <c r="L421" t="str">
        <f>IFERROR(VLOOKUP(F421,プログラムデータ!A:M,13,0),"")</f>
        <v xml:space="preserve">  50m</v>
      </c>
      <c r="M421" t="str">
        <f>IFERROR(VLOOKUP(F421,プログラムデータ!A:J,10,0),"")</f>
        <v>平泳ぎ</v>
      </c>
      <c r="N421" t="str">
        <f>IFERROR(VLOOKUP(F421,プログラムデータ!A:P,16,0),"")</f>
        <v>タイム決勝</v>
      </c>
      <c r="O421" t="str">
        <f t="shared" si="12"/>
        <v xml:space="preserve"> 女子   50m 平泳ぎ タイム決勝</v>
      </c>
    </row>
    <row r="422" spans="1:15" x14ac:dyDescent="0.15">
      <c r="A422">
        <f>IFERROR(記録[[#This Row],[競技番号]],"")</f>
        <v>12</v>
      </c>
      <c r="B422">
        <f>IFERROR(記録[[#This Row],[選手番号]],"")</f>
        <v>0</v>
      </c>
      <c r="C422" t="str">
        <f>IFERROR(VLOOKUP(B422,選手番号!F:J,4,0),"")</f>
        <v/>
      </c>
      <c r="D422" t="str">
        <f>IFERROR(VLOOKUP(B422,選手番号!F:K,6,0),"")</f>
        <v/>
      </c>
      <c r="E422" t="str">
        <f>IFERROR(VLOOKUP(B422,チーム番号!E:F,2,0),"")</f>
        <v/>
      </c>
      <c r="F422">
        <f>IFERROR(VLOOKUP(A422,プログラム!B:C,2,0),"")</f>
        <v>12</v>
      </c>
      <c r="G422" t="str">
        <f t="shared" si="13"/>
        <v>000012</v>
      </c>
      <c r="H422">
        <f>IFERROR(記録[[#This Row],[組]],"")</f>
        <v>1</v>
      </c>
      <c r="I422">
        <f>IFERROR(記録[[#This Row],[水路]],"")</f>
        <v>1</v>
      </c>
      <c r="J422" t="str">
        <f>IFERROR(VLOOKUP(F422,プログラムデータ!A:P,14,0),"")</f>
        <v/>
      </c>
      <c r="K422" t="str">
        <f>IFERROR(VLOOKUP(F422,プログラムデータ!A:O,15,0),"")</f>
        <v>男子</v>
      </c>
      <c r="L422" t="str">
        <f>IFERROR(VLOOKUP(F422,プログラムデータ!A:M,13,0),"")</f>
        <v xml:space="preserve">  50m</v>
      </c>
      <c r="M422" t="str">
        <f>IFERROR(VLOOKUP(F422,プログラムデータ!A:J,10,0),"")</f>
        <v>平泳ぎ</v>
      </c>
      <c r="N422" t="str">
        <f>IFERROR(VLOOKUP(F422,プログラムデータ!A:P,16,0),"")</f>
        <v>タイム決勝</v>
      </c>
      <c r="O422" t="str">
        <f t="shared" si="12"/>
        <v xml:space="preserve"> 男子   50m 平泳ぎ タイム決勝</v>
      </c>
    </row>
    <row r="423" spans="1:15" x14ac:dyDescent="0.15">
      <c r="A423">
        <f>IFERROR(記録[[#This Row],[競技番号]],"")</f>
        <v>12</v>
      </c>
      <c r="B423">
        <f>IFERROR(記録[[#This Row],[選手番号]],"")</f>
        <v>0</v>
      </c>
      <c r="C423" t="str">
        <f>IFERROR(VLOOKUP(B423,選手番号!F:J,4,0),"")</f>
        <v/>
      </c>
      <c r="D423" t="str">
        <f>IFERROR(VLOOKUP(B423,選手番号!F:K,6,0),"")</f>
        <v/>
      </c>
      <c r="E423" t="str">
        <f>IFERROR(VLOOKUP(B423,チーム番号!E:F,2,0),"")</f>
        <v/>
      </c>
      <c r="F423">
        <f>IFERROR(VLOOKUP(A423,プログラム!B:C,2,0),"")</f>
        <v>12</v>
      </c>
      <c r="G423" t="str">
        <f t="shared" si="13"/>
        <v>000012</v>
      </c>
      <c r="H423">
        <f>IFERROR(記録[[#This Row],[組]],"")</f>
        <v>1</v>
      </c>
      <c r="I423">
        <f>IFERROR(記録[[#This Row],[水路]],"")</f>
        <v>2</v>
      </c>
      <c r="J423" t="str">
        <f>IFERROR(VLOOKUP(F423,プログラムデータ!A:P,14,0),"")</f>
        <v/>
      </c>
      <c r="K423" t="str">
        <f>IFERROR(VLOOKUP(F423,プログラムデータ!A:O,15,0),"")</f>
        <v>男子</v>
      </c>
      <c r="L423" t="str">
        <f>IFERROR(VLOOKUP(F423,プログラムデータ!A:M,13,0),"")</f>
        <v xml:space="preserve">  50m</v>
      </c>
      <c r="M423" t="str">
        <f>IFERROR(VLOOKUP(F423,プログラムデータ!A:J,10,0),"")</f>
        <v>平泳ぎ</v>
      </c>
      <c r="N423" t="str">
        <f>IFERROR(VLOOKUP(F423,プログラムデータ!A:P,16,0),"")</f>
        <v>タイム決勝</v>
      </c>
      <c r="O423" t="str">
        <f t="shared" si="12"/>
        <v xml:space="preserve"> 男子   50m 平泳ぎ タイム決勝</v>
      </c>
    </row>
    <row r="424" spans="1:15" x14ac:dyDescent="0.15">
      <c r="A424">
        <f>IFERROR(記録[[#This Row],[競技番号]],"")</f>
        <v>12</v>
      </c>
      <c r="B424">
        <f>IFERROR(記録[[#This Row],[選手番号]],"")</f>
        <v>60</v>
      </c>
      <c r="C424" t="str">
        <f>IFERROR(VLOOKUP(B424,選手番号!F:J,4,0),"")</f>
        <v>星川　夏伊</v>
      </c>
      <c r="D424" t="str">
        <f>IFERROR(VLOOKUP(B424,選手番号!F:K,6,0),"")</f>
        <v>ｴﾘｴｰﾙSRT</v>
      </c>
      <c r="E424" t="str">
        <f>IFERROR(VLOOKUP(B424,チーム番号!E:F,2,0),"")</f>
        <v/>
      </c>
      <c r="F424">
        <f>IFERROR(VLOOKUP(A424,プログラム!B:C,2,0),"")</f>
        <v>12</v>
      </c>
      <c r="G424" t="str">
        <f t="shared" si="13"/>
        <v>6000012</v>
      </c>
      <c r="H424">
        <f>IFERROR(記録[[#This Row],[組]],"")</f>
        <v>1</v>
      </c>
      <c r="I424">
        <f>IFERROR(記録[[#This Row],[水路]],"")</f>
        <v>3</v>
      </c>
      <c r="J424" t="str">
        <f>IFERROR(VLOOKUP(F424,プログラムデータ!A:P,14,0),"")</f>
        <v/>
      </c>
      <c r="K424" t="str">
        <f>IFERROR(VLOOKUP(F424,プログラムデータ!A:O,15,0),"")</f>
        <v>男子</v>
      </c>
      <c r="L424" t="str">
        <f>IFERROR(VLOOKUP(F424,プログラムデータ!A:M,13,0),"")</f>
        <v xml:space="preserve">  50m</v>
      </c>
      <c r="M424" t="str">
        <f>IFERROR(VLOOKUP(F424,プログラムデータ!A:J,10,0),"")</f>
        <v>平泳ぎ</v>
      </c>
      <c r="N424" t="str">
        <f>IFERROR(VLOOKUP(F424,プログラムデータ!A:P,16,0),"")</f>
        <v>タイム決勝</v>
      </c>
      <c r="O424" t="str">
        <f t="shared" si="12"/>
        <v xml:space="preserve"> 男子   50m 平泳ぎ タイム決勝</v>
      </c>
    </row>
    <row r="425" spans="1:15" x14ac:dyDescent="0.15">
      <c r="A425">
        <f>IFERROR(記録[[#This Row],[競技番号]],"")</f>
        <v>12</v>
      </c>
      <c r="B425">
        <f>IFERROR(記録[[#This Row],[選手番号]],"")</f>
        <v>290</v>
      </c>
      <c r="C425" t="str">
        <f>IFERROR(VLOOKUP(B425,選手番号!F:J,4,0),"")</f>
        <v>西岡　　駿</v>
      </c>
      <c r="D425" t="str">
        <f>IFERROR(VLOOKUP(B425,選手番号!F:K,6,0),"")</f>
        <v>ﾌｨｯﾀｴﾐﾌﾙ松前</v>
      </c>
      <c r="E425" t="str">
        <f>IFERROR(VLOOKUP(B425,チーム番号!E:F,2,0),"")</f>
        <v/>
      </c>
      <c r="F425">
        <f>IFERROR(VLOOKUP(A425,プログラム!B:C,2,0),"")</f>
        <v>12</v>
      </c>
      <c r="G425" t="str">
        <f t="shared" si="13"/>
        <v>29000012</v>
      </c>
      <c r="H425">
        <f>IFERROR(記録[[#This Row],[組]],"")</f>
        <v>1</v>
      </c>
      <c r="I425">
        <f>IFERROR(記録[[#This Row],[水路]],"")</f>
        <v>4</v>
      </c>
      <c r="J425" t="str">
        <f>IFERROR(VLOOKUP(F425,プログラムデータ!A:P,14,0),"")</f>
        <v/>
      </c>
      <c r="K425" t="str">
        <f>IFERROR(VLOOKUP(F425,プログラムデータ!A:O,15,0),"")</f>
        <v>男子</v>
      </c>
      <c r="L425" t="str">
        <f>IFERROR(VLOOKUP(F425,プログラムデータ!A:M,13,0),"")</f>
        <v xml:space="preserve">  50m</v>
      </c>
      <c r="M425" t="str">
        <f>IFERROR(VLOOKUP(F425,プログラムデータ!A:J,10,0),"")</f>
        <v>平泳ぎ</v>
      </c>
      <c r="N425" t="str">
        <f>IFERROR(VLOOKUP(F425,プログラムデータ!A:P,16,0),"")</f>
        <v>タイム決勝</v>
      </c>
      <c r="O425" t="str">
        <f t="shared" si="12"/>
        <v xml:space="preserve"> 男子   50m 平泳ぎ タイム決勝</v>
      </c>
    </row>
    <row r="426" spans="1:15" x14ac:dyDescent="0.15">
      <c r="A426">
        <f>IFERROR(記録[[#This Row],[競技番号]],"")</f>
        <v>12</v>
      </c>
      <c r="B426">
        <f>IFERROR(記録[[#This Row],[選手番号]],"")</f>
        <v>72</v>
      </c>
      <c r="C426" t="str">
        <f>IFERROR(VLOOKUP(B426,選手番号!F:J,4,0),"")</f>
        <v>石川　幸明</v>
      </c>
      <c r="D426" t="str">
        <f>IFERROR(VLOOKUP(B426,選手番号!F:K,6,0),"")</f>
        <v>西条ＳＣ</v>
      </c>
      <c r="E426" t="str">
        <f>IFERROR(VLOOKUP(B426,チーム番号!E:F,2,0),"")</f>
        <v/>
      </c>
      <c r="F426">
        <f>IFERROR(VLOOKUP(A426,プログラム!B:C,2,0),"")</f>
        <v>12</v>
      </c>
      <c r="G426" t="str">
        <f t="shared" si="13"/>
        <v>7200012</v>
      </c>
      <c r="H426">
        <f>IFERROR(記録[[#This Row],[組]],"")</f>
        <v>1</v>
      </c>
      <c r="I426">
        <f>IFERROR(記録[[#This Row],[水路]],"")</f>
        <v>5</v>
      </c>
      <c r="J426" t="str">
        <f>IFERROR(VLOOKUP(F426,プログラムデータ!A:P,14,0),"")</f>
        <v/>
      </c>
      <c r="K426" t="str">
        <f>IFERROR(VLOOKUP(F426,プログラムデータ!A:O,15,0),"")</f>
        <v>男子</v>
      </c>
      <c r="L426" t="str">
        <f>IFERROR(VLOOKUP(F426,プログラムデータ!A:M,13,0),"")</f>
        <v xml:space="preserve">  50m</v>
      </c>
      <c r="M426" t="str">
        <f>IFERROR(VLOOKUP(F426,プログラムデータ!A:J,10,0),"")</f>
        <v>平泳ぎ</v>
      </c>
      <c r="N426" t="str">
        <f>IFERROR(VLOOKUP(F426,プログラムデータ!A:P,16,0),"")</f>
        <v>タイム決勝</v>
      </c>
      <c r="O426" t="str">
        <f t="shared" si="12"/>
        <v xml:space="preserve"> 男子   50m 平泳ぎ タイム決勝</v>
      </c>
    </row>
    <row r="427" spans="1:15" x14ac:dyDescent="0.15">
      <c r="A427">
        <f>IFERROR(記録[[#This Row],[競技番号]],"")</f>
        <v>12</v>
      </c>
      <c r="B427">
        <f>IFERROR(記録[[#This Row],[選手番号]],"")</f>
        <v>291</v>
      </c>
      <c r="C427" t="str">
        <f>IFERROR(VLOOKUP(B427,選手番号!F:J,4,0),"")</f>
        <v>弓達　　悠</v>
      </c>
      <c r="D427" t="str">
        <f>IFERROR(VLOOKUP(B427,選手番号!F:K,6,0),"")</f>
        <v>ﾌｨｯﾀｴﾐﾌﾙ松前</v>
      </c>
      <c r="E427" t="str">
        <f>IFERROR(VLOOKUP(B427,チーム番号!E:F,2,0),"")</f>
        <v/>
      </c>
      <c r="F427">
        <f>IFERROR(VLOOKUP(A427,プログラム!B:C,2,0),"")</f>
        <v>12</v>
      </c>
      <c r="G427" t="str">
        <f t="shared" si="13"/>
        <v>29100012</v>
      </c>
      <c r="H427">
        <f>IFERROR(記録[[#This Row],[組]],"")</f>
        <v>1</v>
      </c>
      <c r="I427">
        <f>IFERROR(記録[[#This Row],[水路]],"")</f>
        <v>6</v>
      </c>
      <c r="J427" t="str">
        <f>IFERROR(VLOOKUP(F427,プログラムデータ!A:P,14,0),"")</f>
        <v/>
      </c>
      <c r="K427" t="str">
        <f>IFERROR(VLOOKUP(F427,プログラムデータ!A:O,15,0),"")</f>
        <v>男子</v>
      </c>
      <c r="L427" t="str">
        <f>IFERROR(VLOOKUP(F427,プログラムデータ!A:M,13,0),"")</f>
        <v xml:space="preserve">  50m</v>
      </c>
      <c r="M427" t="str">
        <f>IFERROR(VLOOKUP(F427,プログラムデータ!A:J,10,0),"")</f>
        <v>平泳ぎ</v>
      </c>
      <c r="N427" t="str">
        <f>IFERROR(VLOOKUP(F427,プログラムデータ!A:P,16,0),"")</f>
        <v>タイム決勝</v>
      </c>
      <c r="O427" t="str">
        <f t="shared" si="12"/>
        <v xml:space="preserve"> 男子   50m 平泳ぎ タイム決勝</v>
      </c>
    </row>
    <row r="428" spans="1:15" x14ac:dyDescent="0.15">
      <c r="A428">
        <f>IFERROR(記録[[#This Row],[競技番号]],"")</f>
        <v>12</v>
      </c>
      <c r="B428">
        <f>IFERROR(記録[[#This Row],[選手番号]],"")</f>
        <v>0</v>
      </c>
      <c r="C428" t="str">
        <f>IFERROR(VLOOKUP(B428,選手番号!F:J,4,0),"")</f>
        <v/>
      </c>
      <c r="D428" t="str">
        <f>IFERROR(VLOOKUP(B428,選手番号!F:K,6,0),"")</f>
        <v/>
      </c>
      <c r="E428" t="str">
        <f>IFERROR(VLOOKUP(B428,チーム番号!E:F,2,0),"")</f>
        <v/>
      </c>
      <c r="F428">
        <f>IFERROR(VLOOKUP(A428,プログラム!B:C,2,0),"")</f>
        <v>12</v>
      </c>
      <c r="G428" t="str">
        <f t="shared" si="13"/>
        <v>000012</v>
      </c>
      <c r="H428">
        <f>IFERROR(記録[[#This Row],[組]],"")</f>
        <v>1</v>
      </c>
      <c r="I428">
        <f>IFERROR(記録[[#This Row],[水路]],"")</f>
        <v>7</v>
      </c>
      <c r="J428" t="str">
        <f>IFERROR(VLOOKUP(F428,プログラムデータ!A:P,14,0),"")</f>
        <v/>
      </c>
      <c r="K428" t="str">
        <f>IFERROR(VLOOKUP(F428,プログラムデータ!A:O,15,0),"")</f>
        <v>男子</v>
      </c>
      <c r="L428" t="str">
        <f>IFERROR(VLOOKUP(F428,プログラムデータ!A:M,13,0),"")</f>
        <v xml:space="preserve">  50m</v>
      </c>
      <c r="M428" t="str">
        <f>IFERROR(VLOOKUP(F428,プログラムデータ!A:J,10,0),"")</f>
        <v>平泳ぎ</v>
      </c>
      <c r="N428" t="str">
        <f>IFERROR(VLOOKUP(F428,プログラムデータ!A:P,16,0),"")</f>
        <v>タイム決勝</v>
      </c>
      <c r="O428" t="str">
        <f t="shared" si="12"/>
        <v xml:space="preserve"> 男子   50m 平泳ぎ タイム決勝</v>
      </c>
    </row>
    <row r="429" spans="1:15" x14ac:dyDescent="0.15">
      <c r="A429">
        <f>IFERROR(記録[[#This Row],[競技番号]],"")</f>
        <v>12</v>
      </c>
      <c r="B429">
        <f>IFERROR(記録[[#This Row],[選手番号]],"")</f>
        <v>179</v>
      </c>
      <c r="C429" t="str">
        <f>IFERROR(VLOOKUP(B429,選手番号!F:J,4,0),"")</f>
        <v>松岡誠士郎</v>
      </c>
      <c r="D429" t="str">
        <f>IFERROR(VLOOKUP(B429,選手番号!F:K,6,0),"")</f>
        <v>フィッタ松山</v>
      </c>
      <c r="E429" t="str">
        <f>IFERROR(VLOOKUP(B429,チーム番号!E:F,2,0),"")</f>
        <v/>
      </c>
      <c r="F429">
        <f>IFERROR(VLOOKUP(A429,プログラム!B:C,2,0),"")</f>
        <v>12</v>
      </c>
      <c r="G429" t="str">
        <f t="shared" si="13"/>
        <v>17900012</v>
      </c>
      <c r="H429">
        <f>IFERROR(記録[[#This Row],[組]],"")</f>
        <v>2</v>
      </c>
      <c r="I429">
        <f>IFERROR(記録[[#This Row],[水路]],"")</f>
        <v>1</v>
      </c>
      <c r="J429" t="str">
        <f>IFERROR(VLOOKUP(F429,プログラムデータ!A:P,14,0),"")</f>
        <v/>
      </c>
      <c r="K429" t="str">
        <f>IFERROR(VLOOKUP(F429,プログラムデータ!A:O,15,0),"")</f>
        <v>男子</v>
      </c>
      <c r="L429" t="str">
        <f>IFERROR(VLOOKUP(F429,プログラムデータ!A:M,13,0),"")</f>
        <v xml:space="preserve">  50m</v>
      </c>
      <c r="M429" t="str">
        <f>IFERROR(VLOOKUP(F429,プログラムデータ!A:J,10,0),"")</f>
        <v>平泳ぎ</v>
      </c>
      <c r="N429" t="str">
        <f>IFERROR(VLOOKUP(F429,プログラムデータ!A:P,16,0),"")</f>
        <v>タイム決勝</v>
      </c>
      <c r="O429" t="str">
        <f t="shared" si="12"/>
        <v xml:space="preserve"> 男子   50m 平泳ぎ タイム決勝</v>
      </c>
    </row>
    <row r="430" spans="1:15" x14ac:dyDescent="0.15">
      <c r="A430">
        <f>IFERROR(記録[[#This Row],[競技番号]],"")</f>
        <v>12</v>
      </c>
      <c r="B430">
        <f>IFERROR(記録[[#This Row],[選手番号]],"")</f>
        <v>341</v>
      </c>
      <c r="C430" t="str">
        <f>IFERROR(VLOOKUP(B430,選手番号!F:J,4,0),"")</f>
        <v>谷本　　暁</v>
      </c>
      <c r="D430" t="str">
        <f>IFERROR(VLOOKUP(B430,選手番号!F:K,6,0),"")</f>
        <v>えいしSC北条</v>
      </c>
      <c r="E430" t="str">
        <f>IFERROR(VLOOKUP(B430,チーム番号!E:F,2,0),"")</f>
        <v/>
      </c>
      <c r="F430">
        <f>IFERROR(VLOOKUP(A430,プログラム!B:C,2,0),"")</f>
        <v>12</v>
      </c>
      <c r="G430" t="str">
        <f t="shared" si="13"/>
        <v>34100012</v>
      </c>
      <c r="H430">
        <f>IFERROR(記録[[#This Row],[組]],"")</f>
        <v>2</v>
      </c>
      <c r="I430">
        <f>IFERROR(記録[[#This Row],[水路]],"")</f>
        <v>2</v>
      </c>
      <c r="J430" t="str">
        <f>IFERROR(VLOOKUP(F430,プログラムデータ!A:P,14,0),"")</f>
        <v/>
      </c>
      <c r="K430" t="str">
        <f>IFERROR(VLOOKUP(F430,プログラムデータ!A:O,15,0),"")</f>
        <v>男子</v>
      </c>
      <c r="L430" t="str">
        <f>IFERROR(VLOOKUP(F430,プログラムデータ!A:M,13,0),"")</f>
        <v xml:space="preserve">  50m</v>
      </c>
      <c r="M430" t="str">
        <f>IFERROR(VLOOKUP(F430,プログラムデータ!A:J,10,0),"")</f>
        <v>平泳ぎ</v>
      </c>
      <c r="N430" t="str">
        <f>IFERROR(VLOOKUP(F430,プログラムデータ!A:P,16,0),"")</f>
        <v>タイム決勝</v>
      </c>
      <c r="O430" t="str">
        <f t="shared" ref="O430:O493" si="14">CONCATENATE(J430," ",K430," ",L430," ",M430," ",N430)</f>
        <v xml:space="preserve"> 男子   50m 平泳ぎ タイム決勝</v>
      </c>
    </row>
    <row r="431" spans="1:15" x14ac:dyDescent="0.15">
      <c r="A431">
        <f>IFERROR(記録[[#This Row],[競技番号]],"")</f>
        <v>12</v>
      </c>
      <c r="B431">
        <f>IFERROR(記録[[#This Row],[選手番号]],"")</f>
        <v>354</v>
      </c>
      <c r="C431" t="str">
        <f>IFERROR(VLOOKUP(B431,選手番号!F:J,4,0),"")</f>
        <v>高見　俐寿</v>
      </c>
      <c r="D431" t="str">
        <f>IFERROR(VLOOKUP(B431,選手番号!F:K,6,0),"")</f>
        <v>AQUA</v>
      </c>
      <c r="E431" t="str">
        <f>IFERROR(VLOOKUP(B431,チーム番号!E:F,2,0),"")</f>
        <v/>
      </c>
      <c r="F431">
        <f>IFERROR(VLOOKUP(A431,プログラム!B:C,2,0),"")</f>
        <v>12</v>
      </c>
      <c r="G431" t="str">
        <f t="shared" si="13"/>
        <v>35400012</v>
      </c>
      <c r="H431">
        <f>IFERROR(記録[[#This Row],[組]],"")</f>
        <v>2</v>
      </c>
      <c r="I431">
        <f>IFERROR(記録[[#This Row],[水路]],"")</f>
        <v>3</v>
      </c>
      <c r="J431" t="str">
        <f>IFERROR(VLOOKUP(F431,プログラムデータ!A:P,14,0),"")</f>
        <v/>
      </c>
      <c r="K431" t="str">
        <f>IFERROR(VLOOKUP(F431,プログラムデータ!A:O,15,0),"")</f>
        <v>男子</v>
      </c>
      <c r="L431" t="str">
        <f>IFERROR(VLOOKUP(F431,プログラムデータ!A:M,13,0),"")</f>
        <v xml:space="preserve">  50m</v>
      </c>
      <c r="M431" t="str">
        <f>IFERROR(VLOOKUP(F431,プログラムデータ!A:J,10,0),"")</f>
        <v>平泳ぎ</v>
      </c>
      <c r="N431" t="str">
        <f>IFERROR(VLOOKUP(F431,プログラムデータ!A:P,16,0),"")</f>
        <v>タイム決勝</v>
      </c>
      <c r="O431" t="str">
        <f t="shared" si="14"/>
        <v xml:space="preserve"> 男子   50m 平泳ぎ タイム決勝</v>
      </c>
    </row>
    <row r="432" spans="1:15" x14ac:dyDescent="0.15">
      <c r="A432">
        <f>IFERROR(記録[[#This Row],[競技番号]],"")</f>
        <v>12</v>
      </c>
      <c r="B432">
        <f>IFERROR(記録[[#This Row],[選手番号]],"")</f>
        <v>173</v>
      </c>
      <c r="C432" t="str">
        <f>IFERROR(VLOOKUP(B432,選手番号!F:J,4,0),"")</f>
        <v>平田　克貴</v>
      </c>
      <c r="D432" t="str">
        <f>IFERROR(VLOOKUP(B432,選手番号!F:K,6,0),"")</f>
        <v>フィッタ松山</v>
      </c>
      <c r="E432" t="str">
        <f>IFERROR(VLOOKUP(B432,チーム番号!E:F,2,0),"")</f>
        <v/>
      </c>
      <c r="F432">
        <f>IFERROR(VLOOKUP(A432,プログラム!B:C,2,0),"")</f>
        <v>12</v>
      </c>
      <c r="G432" t="str">
        <f t="shared" si="13"/>
        <v>17300012</v>
      </c>
      <c r="H432">
        <f>IFERROR(記録[[#This Row],[組]],"")</f>
        <v>2</v>
      </c>
      <c r="I432">
        <f>IFERROR(記録[[#This Row],[水路]],"")</f>
        <v>4</v>
      </c>
      <c r="J432" t="str">
        <f>IFERROR(VLOOKUP(F432,プログラムデータ!A:P,14,0),"")</f>
        <v/>
      </c>
      <c r="K432" t="str">
        <f>IFERROR(VLOOKUP(F432,プログラムデータ!A:O,15,0),"")</f>
        <v>男子</v>
      </c>
      <c r="L432" t="str">
        <f>IFERROR(VLOOKUP(F432,プログラムデータ!A:M,13,0),"")</f>
        <v xml:space="preserve">  50m</v>
      </c>
      <c r="M432" t="str">
        <f>IFERROR(VLOOKUP(F432,プログラムデータ!A:J,10,0),"")</f>
        <v>平泳ぎ</v>
      </c>
      <c r="N432" t="str">
        <f>IFERROR(VLOOKUP(F432,プログラムデータ!A:P,16,0),"")</f>
        <v>タイム決勝</v>
      </c>
      <c r="O432" t="str">
        <f t="shared" si="14"/>
        <v xml:space="preserve"> 男子   50m 平泳ぎ タイム決勝</v>
      </c>
    </row>
    <row r="433" spans="1:15" x14ac:dyDescent="0.15">
      <c r="A433">
        <f>IFERROR(記録[[#This Row],[競技番号]],"")</f>
        <v>12</v>
      </c>
      <c r="B433">
        <f>IFERROR(記録[[#This Row],[選手番号]],"")</f>
        <v>201</v>
      </c>
      <c r="C433" t="str">
        <f>IFERROR(VLOOKUP(B433,選手番号!F:J,4,0),"")</f>
        <v>長野　篤生</v>
      </c>
      <c r="D433" t="str">
        <f>IFERROR(VLOOKUP(B433,選手番号!F:K,6,0),"")</f>
        <v>フィッタ重信</v>
      </c>
      <c r="E433" t="str">
        <f>IFERROR(VLOOKUP(B433,チーム番号!E:F,2,0),"")</f>
        <v/>
      </c>
      <c r="F433">
        <f>IFERROR(VLOOKUP(A433,プログラム!B:C,2,0),"")</f>
        <v>12</v>
      </c>
      <c r="G433" t="str">
        <f t="shared" si="13"/>
        <v>20100012</v>
      </c>
      <c r="H433">
        <f>IFERROR(記録[[#This Row],[組]],"")</f>
        <v>2</v>
      </c>
      <c r="I433">
        <f>IFERROR(記録[[#This Row],[水路]],"")</f>
        <v>5</v>
      </c>
      <c r="J433" t="str">
        <f>IFERROR(VLOOKUP(F433,プログラムデータ!A:P,14,0),"")</f>
        <v/>
      </c>
      <c r="K433" t="str">
        <f>IFERROR(VLOOKUP(F433,プログラムデータ!A:O,15,0),"")</f>
        <v>男子</v>
      </c>
      <c r="L433" t="str">
        <f>IFERROR(VLOOKUP(F433,プログラムデータ!A:M,13,0),"")</f>
        <v xml:space="preserve">  50m</v>
      </c>
      <c r="M433" t="str">
        <f>IFERROR(VLOOKUP(F433,プログラムデータ!A:J,10,0),"")</f>
        <v>平泳ぎ</v>
      </c>
      <c r="N433" t="str">
        <f>IFERROR(VLOOKUP(F433,プログラムデータ!A:P,16,0),"")</f>
        <v>タイム決勝</v>
      </c>
      <c r="O433" t="str">
        <f t="shared" si="14"/>
        <v xml:space="preserve"> 男子   50m 平泳ぎ タイム決勝</v>
      </c>
    </row>
    <row r="434" spans="1:15" x14ac:dyDescent="0.15">
      <c r="A434">
        <f>IFERROR(記録[[#This Row],[競技番号]],"")</f>
        <v>12</v>
      </c>
      <c r="B434">
        <f>IFERROR(記録[[#This Row],[選手番号]],"")</f>
        <v>101</v>
      </c>
      <c r="C434" t="str">
        <f>IFERROR(VLOOKUP(B434,選手番号!F:J,4,0),"")</f>
        <v>藤原琥太郎</v>
      </c>
      <c r="D434" t="str">
        <f>IFERROR(VLOOKUP(B434,選手番号!F:K,6,0),"")</f>
        <v>ファイブテン</v>
      </c>
      <c r="E434" t="str">
        <f>IFERROR(VLOOKUP(B434,チーム番号!E:F,2,0),"")</f>
        <v/>
      </c>
      <c r="F434">
        <f>IFERROR(VLOOKUP(A434,プログラム!B:C,2,0),"")</f>
        <v>12</v>
      </c>
      <c r="G434" t="str">
        <f t="shared" si="13"/>
        <v>10100012</v>
      </c>
      <c r="H434">
        <f>IFERROR(記録[[#This Row],[組]],"")</f>
        <v>2</v>
      </c>
      <c r="I434">
        <f>IFERROR(記録[[#This Row],[水路]],"")</f>
        <v>6</v>
      </c>
      <c r="J434" t="str">
        <f>IFERROR(VLOOKUP(F434,プログラムデータ!A:P,14,0),"")</f>
        <v/>
      </c>
      <c r="K434" t="str">
        <f>IFERROR(VLOOKUP(F434,プログラムデータ!A:O,15,0),"")</f>
        <v>男子</v>
      </c>
      <c r="L434" t="str">
        <f>IFERROR(VLOOKUP(F434,プログラムデータ!A:M,13,0),"")</f>
        <v xml:space="preserve">  50m</v>
      </c>
      <c r="M434" t="str">
        <f>IFERROR(VLOOKUP(F434,プログラムデータ!A:J,10,0),"")</f>
        <v>平泳ぎ</v>
      </c>
      <c r="N434" t="str">
        <f>IFERROR(VLOOKUP(F434,プログラムデータ!A:P,16,0),"")</f>
        <v>タイム決勝</v>
      </c>
      <c r="O434" t="str">
        <f t="shared" si="14"/>
        <v xml:space="preserve"> 男子   50m 平泳ぎ タイム決勝</v>
      </c>
    </row>
    <row r="435" spans="1:15" x14ac:dyDescent="0.15">
      <c r="A435">
        <f>IFERROR(記録[[#This Row],[競技番号]],"")</f>
        <v>12</v>
      </c>
      <c r="B435">
        <f>IFERROR(記録[[#This Row],[選手番号]],"")</f>
        <v>289</v>
      </c>
      <c r="C435" t="str">
        <f>IFERROR(VLOOKUP(B435,選手番号!F:J,4,0),"")</f>
        <v>鶴田　勇心</v>
      </c>
      <c r="D435" t="str">
        <f>IFERROR(VLOOKUP(B435,選手番号!F:K,6,0),"")</f>
        <v>ﾌｨｯﾀｴﾐﾌﾙ松前</v>
      </c>
      <c r="E435" t="str">
        <f>IFERROR(VLOOKUP(B435,チーム番号!E:F,2,0),"")</f>
        <v/>
      </c>
      <c r="F435">
        <f>IFERROR(VLOOKUP(A435,プログラム!B:C,2,0),"")</f>
        <v>12</v>
      </c>
      <c r="G435" t="str">
        <f t="shared" si="13"/>
        <v>28900012</v>
      </c>
      <c r="H435">
        <f>IFERROR(記録[[#This Row],[組]],"")</f>
        <v>2</v>
      </c>
      <c r="I435">
        <f>IFERROR(記録[[#This Row],[水路]],"")</f>
        <v>7</v>
      </c>
      <c r="J435" t="str">
        <f>IFERROR(VLOOKUP(F435,プログラムデータ!A:P,14,0),"")</f>
        <v/>
      </c>
      <c r="K435" t="str">
        <f>IFERROR(VLOOKUP(F435,プログラムデータ!A:O,15,0),"")</f>
        <v>男子</v>
      </c>
      <c r="L435" t="str">
        <f>IFERROR(VLOOKUP(F435,プログラムデータ!A:M,13,0),"")</f>
        <v xml:space="preserve">  50m</v>
      </c>
      <c r="M435" t="str">
        <f>IFERROR(VLOOKUP(F435,プログラムデータ!A:J,10,0),"")</f>
        <v>平泳ぎ</v>
      </c>
      <c r="N435" t="str">
        <f>IFERROR(VLOOKUP(F435,プログラムデータ!A:P,16,0),"")</f>
        <v>タイム決勝</v>
      </c>
      <c r="O435" t="str">
        <f t="shared" si="14"/>
        <v xml:space="preserve"> 男子   50m 平泳ぎ タイム決勝</v>
      </c>
    </row>
    <row r="436" spans="1:15" x14ac:dyDescent="0.15">
      <c r="A436">
        <f>IFERROR(記録[[#This Row],[競技番号]],"")</f>
        <v>12</v>
      </c>
      <c r="B436">
        <f>IFERROR(記録[[#This Row],[選手番号]],"")</f>
        <v>58</v>
      </c>
      <c r="C436" t="str">
        <f>IFERROR(VLOOKUP(B436,選手番号!F:J,4,0),"")</f>
        <v>森下　泰明</v>
      </c>
      <c r="D436" t="str">
        <f>IFERROR(VLOOKUP(B436,選手番号!F:K,6,0),"")</f>
        <v>ｴﾘｴｰﾙSRT</v>
      </c>
      <c r="E436" t="str">
        <f>IFERROR(VLOOKUP(B436,チーム番号!E:F,2,0),"")</f>
        <v/>
      </c>
      <c r="F436">
        <f>IFERROR(VLOOKUP(A436,プログラム!B:C,2,0),"")</f>
        <v>12</v>
      </c>
      <c r="G436" t="str">
        <f t="shared" si="13"/>
        <v>5800012</v>
      </c>
      <c r="H436">
        <f>IFERROR(記録[[#This Row],[組]],"")</f>
        <v>3</v>
      </c>
      <c r="I436">
        <f>IFERROR(記録[[#This Row],[水路]],"")</f>
        <v>1</v>
      </c>
      <c r="J436" t="str">
        <f>IFERROR(VLOOKUP(F436,プログラムデータ!A:P,14,0),"")</f>
        <v/>
      </c>
      <c r="K436" t="str">
        <f>IFERROR(VLOOKUP(F436,プログラムデータ!A:O,15,0),"")</f>
        <v>男子</v>
      </c>
      <c r="L436" t="str">
        <f>IFERROR(VLOOKUP(F436,プログラムデータ!A:M,13,0),"")</f>
        <v xml:space="preserve">  50m</v>
      </c>
      <c r="M436" t="str">
        <f>IFERROR(VLOOKUP(F436,プログラムデータ!A:J,10,0),"")</f>
        <v>平泳ぎ</v>
      </c>
      <c r="N436" t="str">
        <f>IFERROR(VLOOKUP(F436,プログラムデータ!A:P,16,0),"")</f>
        <v>タイム決勝</v>
      </c>
      <c r="O436" t="str">
        <f t="shared" si="14"/>
        <v xml:space="preserve"> 男子   50m 平泳ぎ タイム決勝</v>
      </c>
    </row>
    <row r="437" spans="1:15" x14ac:dyDescent="0.15">
      <c r="A437">
        <f>IFERROR(記録[[#This Row],[競技番号]],"")</f>
        <v>12</v>
      </c>
      <c r="B437">
        <f>IFERROR(記録[[#This Row],[選手番号]],"")</f>
        <v>13</v>
      </c>
      <c r="C437" t="str">
        <f>IFERROR(VLOOKUP(B437,選手番号!F:J,4,0),"")</f>
        <v>門田　煌征</v>
      </c>
      <c r="D437" t="str">
        <f>IFERROR(VLOOKUP(B437,選手番号!F:K,6,0),"")</f>
        <v>五百木ＳＣ</v>
      </c>
      <c r="E437" t="str">
        <f>IFERROR(VLOOKUP(B437,チーム番号!E:F,2,0),"")</f>
        <v/>
      </c>
      <c r="F437">
        <f>IFERROR(VLOOKUP(A437,プログラム!B:C,2,0),"")</f>
        <v>12</v>
      </c>
      <c r="G437" t="str">
        <f t="shared" si="13"/>
        <v>1300012</v>
      </c>
      <c r="H437">
        <f>IFERROR(記録[[#This Row],[組]],"")</f>
        <v>3</v>
      </c>
      <c r="I437">
        <f>IFERROR(記録[[#This Row],[水路]],"")</f>
        <v>2</v>
      </c>
      <c r="J437" t="str">
        <f>IFERROR(VLOOKUP(F437,プログラムデータ!A:P,14,0),"")</f>
        <v/>
      </c>
      <c r="K437" t="str">
        <f>IFERROR(VLOOKUP(F437,プログラムデータ!A:O,15,0),"")</f>
        <v>男子</v>
      </c>
      <c r="L437" t="str">
        <f>IFERROR(VLOOKUP(F437,プログラムデータ!A:M,13,0),"")</f>
        <v xml:space="preserve">  50m</v>
      </c>
      <c r="M437" t="str">
        <f>IFERROR(VLOOKUP(F437,プログラムデータ!A:J,10,0),"")</f>
        <v>平泳ぎ</v>
      </c>
      <c r="N437" t="str">
        <f>IFERROR(VLOOKUP(F437,プログラムデータ!A:P,16,0),"")</f>
        <v>タイム決勝</v>
      </c>
      <c r="O437" t="str">
        <f t="shared" si="14"/>
        <v xml:space="preserve"> 男子   50m 平泳ぎ タイム決勝</v>
      </c>
    </row>
    <row r="438" spans="1:15" x14ac:dyDescent="0.15">
      <c r="A438">
        <f>IFERROR(記録[[#This Row],[競技番号]],"")</f>
        <v>12</v>
      </c>
      <c r="B438">
        <f>IFERROR(記録[[#This Row],[選手番号]],"")</f>
        <v>200</v>
      </c>
      <c r="C438" t="str">
        <f>IFERROR(VLOOKUP(B438,選手番号!F:J,4,0),"")</f>
        <v>十亀　優哉</v>
      </c>
      <c r="D438" t="str">
        <f>IFERROR(VLOOKUP(B438,選手番号!F:K,6,0),"")</f>
        <v>フィッタ重信</v>
      </c>
      <c r="E438" t="str">
        <f>IFERROR(VLOOKUP(B438,チーム番号!E:F,2,0),"")</f>
        <v/>
      </c>
      <c r="F438">
        <f>IFERROR(VLOOKUP(A438,プログラム!B:C,2,0),"")</f>
        <v>12</v>
      </c>
      <c r="G438" t="str">
        <f t="shared" si="13"/>
        <v>20000012</v>
      </c>
      <c r="H438">
        <f>IFERROR(記録[[#This Row],[組]],"")</f>
        <v>3</v>
      </c>
      <c r="I438">
        <f>IFERROR(記録[[#This Row],[水路]],"")</f>
        <v>3</v>
      </c>
      <c r="J438" t="str">
        <f>IFERROR(VLOOKUP(F438,プログラムデータ!A:P,14,0),"")</f>
        <v/>
      </c>
      <c r="K438" t="str">
        <f>IFERROR(VLOOKUP(F438,プログラムデータ!A:O,15,0),"")</f>
        <v>男子</v>
      </c>
      <c r="L438" t="str">
        <f>IFERROR(VLOOKUP(F438,プログラムデータ!A:M,13,0),"")</f>
        <v xml:space="preserve">  50m</v>
      </c>
      <c r="M438" t="str">
        <f>IFERROR(VLOOKUP(F438,プログラムデータ!A:J,10,0),"")</f>
        <v>平泳ぎ</v>
      </c>
      <c r="N438" t="str">
        <f>IFERROR(VLOOKUP(F438,プログラムデータ!A:P,16,0),"")</f>
        <v>タイム決勝</v>
      </c>
      <c r="O438" t="str">
        <f t="shared" si="14"/>
        <v xml:space="preserve"> 男子   50m 平泳ぎ タイム決勝</v>
      </c>
    </row>
    <row r="439" spans="1:15" x14ac:dyDescent="0.15">
      <c r="A439">
        <f>IFERROR(記録[[#This Row],[競技番号]],"")</f>
        <v>12</v>
      </c>
      <c r="B439">
        <f>IFERROR(記録[[#This Row],[選手番号]],"")</f>
        <v>121</v>
      </c>
      <c r="C439" t="str">
        <f>IFERROR(VLOOKUP(B439,選手番号!F:J,4,0),"")</f>
        <v>矢野樹一郎</v>
      </c>
      <c r="D439" t="str">
        <f>IFERROR(VLOOKUP(B439,選手番号!F:K,6,0),"")</f>
        <v>八幡浜ＳＣ</v>
      </c>
      <c r="E439" t="str">
        <f>IFERROR(VLOOKUP(B439,チーム番号!E:F,2,0),"")</f>
        <v/>
      </c>
      <c r="F439">
        <f>IFERROR(VLOOKUP(A439,プログラム!B:C,2,0),"")</f>
        <v>12</v>
      </c>
      <c r="G439" t="str">
        <f t="shared" si="13"/>
        <v>12100012</v>
      </c>
      <c r="H439">
        <f>IFERROR(記録[[#This Row],[組]],"")</f>
        <v>3</v>
      </c>
      <c r="I439">
        <f>IFERROR(記録[[#This Row],[水路]],"")</f>
        <v>4</v>
      </c>
      <c r="J439" t="str">
        <f>IFERROR(VLOOKUP(F439,プログラムデータ!A:P,14,0),"")</f>
        <v/>
      </c>
      <c r="K439" t="str">
        <f>IFERROR(VLOOKUP(F439,プログラムデータ!A:O,15,0),"")</f>
        <v>男子</v>
      </c>
      <c r="L439" t="str">
        <f>IFERROR(VLOOKUP(F439,プログラムデータ!A:M,13,0),"")</f>
        <v xml:space="preserve">  50m</v>
      </c>
      <c r="M439" t="str">
        <f>IFERROR(VLOOKUP(F439,プログラムデータ!A:J,10,0),"")</f>
        <v>平泳ぎ</v>
      </c>
      <c r="N439" t="str">
        <f>IFERROR(VLOOKUP(F439,プログラムデータ!A:P,16,0),"")</f>
        <v>タイム決勝</v>
      </c>
      <c r="O439" t="str">
        <f t="shared" si="14"/>
        <v xml:space="preserve"> 男子   50m 平泳ぎ タイム決勝</v>
      </c>
    </row>
    <row r="440" spans="1:15" x14ac:dyDescent="0.15">
      <c r="A440">
        <f>IFERROR(記録[[#This Row],[競技番号]],"")</f>
        <v>12</v>
      </c>
      <c r="B440">
        <f>IFERROR(記録[[#This Row],[選手番号]],"")</f>
        <v>55</v>
      </c>
      <c r="C440" t="str">
        <f>IFERROR(VLOOKUP(B440,選手番号!F:J,4,0),"")</f>
        <v>玉井　豪大</v>
      </c>
      <c r="D440" t="str">
        <f>IFERROR(VLOOKUP(B440,選手番号!F:K,6,0),"")</f>
        <v>ｴﾘｴｰﾙSRT</v>
      </c>
      <c r="E440" t="str">
        <f>IFERROR(VLOOKUP(B440,チーム番号!E:F,2,0),"")</f>
        <v/>
      </c>
      <c r="F440">
        <f>IFERROR(VLOOKUP(A440,プログラム!B:C,2,0),"")</f>
        <v>12</v>
      </c>
      <c r="G440" t="str">
        <f t="shared" si="13"/>
        <v>5500012</v>
      </c>
      <c r="H440">
        <f>IFERROR(記録[[#This Row],[組]],"")</f>
        <v>3</v>
      </c>
      <c r="I440">
        <f>IFERROR(記録[[#This Row],[水路]],"")</f>
        <v>5</v>
      </c>
      <c r="J440" t="str">
        <f>IFERROR(VLOOKUP(F440,プログラムデータ!A:P,14,0),"")</f>
        <v/>
      </c>
      <c r="K440" t="str">
        <f>IFERROR(VLOOKUP(F440,プログラムデータ!A:O,15,0),"")</f>
        <v>男子</v>
      </c>
      <c r="L440" t="str">
        <f>IFERROR(VLOOKUP(F440,プログラムデータ!A:M,13,0),"")</f>
        <v xml:space="preserve">  50m</v>
      </c>
      <c r="M440" t="str">
        <f>IFERROR(VLOOKUP(F440,プログラムデータ!A:J,10,0),"")</f>
        <v>平泳ぎ</v>
      </c>
      <c r="N440" t="str">
        <f>IFERROR(VLOOKUP(F440,プログラムデータ!A:P,16,0),"")</f>
        <v>タイム決勝</v>
      </c>
      <c r="O440" t="str">
        <f t="shared" si="14"/>
        <v xml:space="preserve"> 男子   50m 平泳ぎ タイム決勝</v>
      </c>
    </row>
    <row r="441" spans="1:15" x14ac:dyDescent="0.15">
      <c r="A441">
        <f>IFERROR(記録[[#This Row],[競技番号]],"")</f>
        <v>12</v>
      </c>
      <c r="B441">
        <f>IFERROR(記録[[#This Row],[選手番号]],"")</f>
        <v>37</v>
      </c>
      <c r="C441" t="str">
        <f>IFERROR(VLOOKUP(B441,選手番号!F:J,4,0),"")</f>
        <v>沢田虎志朗</v>
      </c>
      <c r="D441" t="str">
        <f>IFERROR(VLOOKUP(B441,選手番号!F:K,6,0),"")</f>
        <v>南海ＤＣ</v>
      </c>
      <c r="E441" t="str">
        <f>IFERROR(VLOOKUP(B441,チーム番号!E:F,2,0),"")</f>
        <v/>
      </c>
      <c r="F441">
        <f>IFERROR(VLOOKUP(A441,プログラム!B:C,2,0),"")</f>
        <v>12</v>
      </c>
      <c r="G441" t="str">
        <f t="shared" si="13"/>
        <v>3700012</v>
      </c>
      <c r="H441">
        <f>IFERROR(記録[[#This Row],[組]],"")</f>
        <v>3</v>
      </c>
      <c r="I441">
        <f>IFERROR(記録[[#This Row],[水路]],"")</f>
        <v>6</v>
      </c>
      <c r="J441" t="str">
        <f>IFERROR(VLOOKUP(F441,プログラムデータ!A:P,14,0),"")</f>
        <v/>
      </c>
      <c r="K441" t="str">
        <f>IFERROR(VLOOKUP(F441,プログラムデータ!A:O,15,0),"")</f>
        <v>男子</v>
      </c>
      <c r="L441" t="str">
        <f>IFERROR(VLOOKUP(F441,プログラムデータ!A:M,13,0),"")</f>
        <v xml:space="preserve">  50m</v>
      </c>
      <c r="M441" t="str">
        <f>IFERROR(VLOOKUP(F441,プログラムデータ!A:J,10,0),"")</f>
        <v>平泳ぎ</v>
      </c>
      <c r="N441" t="str">
        <f>IFERROR(VLOOKUP(F441,プログラムデータ!A:P,16,0),"")</f>
        <v>タイム決勝</v>
      </c>
      <c r="O441" t="str">
        <f t="shared" si="14"/>
        <v xml:space="preserve"> 男子   50m 平泳ぎ タイム決勝</v>
      </c>
    </row>
    <row r="442" spans="1:15" x14ac:dyDescent="0.15">
      <c r="A442">
        <f>IFERROR(記録[[#This Row],[競技番号]],"")</f>
        <v>12</v>
      </c>
      <c r="B442">
        <f>IFERROR(記録[[#This Row],[選手番号]],"")</f>
        <v>175</v>
      </c>
      <c r="C442" t="str">
        <f>IFERROR(VLOOKUP(B442,選手番号!F:J,4,0),"")</f>
        <v>樋口　航志</v>
      </c>
      <c r="D442" t="str">
        <f>IFERROR(VLOOKUP(B442,選手番号!F:K,6,0),"")</f>
        <v>フィッタ松山</v>
      </c>
      <c r="E442" t="str">
        <f>IFERROR(VLOOKUP(B442,チーム番号!E:F,2,0),"")</f>
        <v/>
      </c>
      <c r="F442">
        <f>IFERROR(VLOOKUP(A442,プログラム!B:C,2,0),"")</f>
        <v>12</v>
      </c>
      <c r="G442" t="str">
        <f t="shared" si="13"/>
        <v>17500012</v>
      </c>
      <c r="H442">
        <f>IFERROR(記録[[#This Row],[組]],"")</f>
        <v>3</v>
      </c>
      <c r="I442">
        <f>IFERROR(記録[[#This Row],[水路]],"")</f>
        <v>7</v>
      </c>
      <c r="J442" t="str">
        <f>IFERROR(VLOOKUP(F442,プログラムデータ!A:P,14,0),"")</f>
        <v/>
      </c>
      <c r="K442" t="str">
        <f>IFERROR(VLOOKUP(F442,プログラムデータ!A:O,15,0),"")</f>
        <v>男子</v>
      </c>
      <c r="L442" t="str">
        <f>IFERROR(VLOOKUP(F442,プログラムデータ!A:M,13,0),"")</f>
        <v xml:space="preserve">  50m</v>
      </c>
      <c r="M442" t="str">
        <f>IFERROR(VLOOKUP(F442,プログラムデータ!A:J,10,0),"")</f>
        <v>平泳ぎ</v>
      </c>
      <c r="N442" t="str">
        <f>IFERROR(VLOOKUP(F442,プログラムデータ!A:P,16,0),"")</f>
        <v>タイム決勝</v>
      </c>
      <c r="O442" t="str">
        <f t="shared" si="14"/>
        <v xml:space="preserve"> 男子   50m 平泳ぎ タイム決勝</v>
      </c>
    </row>
    <row r="443" spans="1:15" x14ac:dyDescent="0.15">
      <c r="A443">
        <f>IFERROR(記録[[#This Row],[競技番号]],"")</f>
        <v>12</v>
      </c>
      <c r="B443">
        <f>IFERROR(記録[[#This Row],[選手番号]],"")</f>
        <v>366</v>
      </c>
      <c r="C443" t="str">
        <f>IFERROR(VLOOKUP(B443,選手番号!F:J,4,0),"")</f>
        <v>岡田　英明</v>
      </c>
      <c r="D443" t="str">
        <f>IFERROR(VLOOKUP(B443,選手番号!F:K,6,0),"")</f>
        <v>えいしSC松山</v>
      </c>
      <c r="E443" t="str">
        <f>IFERROR(VLOOKUP(B443,チーム番号!E:F,2,0),"")</f>
        <v/>
      </c>
      <c r="F443">
        <f>IFERROR(VLOOKUP(A443,プログラム!B:C,2,0),"")</f>
        <v>12</v>
      </c>
      <c r="G443" t="str">
        <f t="shared" si="13"/>
        <v>36600012</v>
      </c>
      <c r="H443">
        <f>IFERROR(記録[[#This Row],[組]],"")</f>
        <v>4</v>
      </c>
      <c r="I443">
        <f>IFERROR(記録[[#This Row],[水路]],"")</f>
        <v>1</v>
      </c>
      <c r="J443" t="str">
        <f>IFERROR(VLOOKUP(F443,プログラムデータ!A:P,14,0),"")</f>
        <v/>
      </c>
      <c r="K443" t="str">
        <f>IFERROR(VLOOKUP(F443,プログラムデータ!A:O,15,0),"")</f>
        <v>男子</v>
      </c>
      <c r="L443" t="str">
        <f>IFERROR(VLOOKUP(F443,プログラムデータ!A:M,13,0),"")</f>
        <v xml:space="preserve">  50m</v>
      </c>
      <c r="M443" t="str">
        <f>IFERROR(VLOOKUP(F443,プログラムデータ!A:J,10,0),"")</f>
        <v>平泳ぎ</v>
      </c>
      <c r="N443" t="str">
        <f>IFERROR(VLOOKUP(F443,プログラムデータ!A:P,16,0),"")</f>
        <v>タイム決勝</v>
      </c>
      <c r="O443" t="str">
        <f t="shared" si="14"/>
        <v xml:space="preserve"> 男子   50m 平泳ぎ タイム決勝</v>
      </c>
    </row>
    <row r="444" spans="1:15" x14ac:dyDescent="0.15">
      <c r="A444">
        <f>IFERROR(記録[[#This Row],[競技番号]],"")</f>
        <v>12</v>
      </c>
      <c r="B444">
        <f>IFERROR(記録[[#This Row],[選手番号]],"")</f>
        <v>333</v>
      </c>
      <c r="C444" t="str">
        <f>IFERROR(VLOOKUP(B444,選手番号!F:J,4,0),"")</f>
        <v>坂本　千紘</v>
      </c>
      <c r="D444" t="str">
        <f>IFERROR(VLOOKUP(B444,選手番号!F:K,6,0),"")</f>
        <v>ﾓｰﾆSS</v>
      </c>
      <c r="E444" t="str">
        <f>IFERROR(VLOOKUP(B444,チーム番号!E:F,2,0),"")</f>
        <v/>
      </c>
      <c r="F444">
        <f>IFERROR(VLOOKUP(A444,プログラム!B:C,2,0),"")</f>
        <v>12</v>
      </c>
      <c r="G444" t="str">
        <f t="shared" si="13"/>
        <v>33300012</v>
      </c>
      <c r="H444">
        <f>IFERROR(記録[[#This Row],[組]],"")</f>
        <v>4</v>
      </c>
      <c r="I444">
        <f>IFERROR(記録[[#This Row],[水路]],"")</f>
        <v>2</v>
      </c>
      <c r="J444" t="str">
        <f>IFERROR(VLOOKUP(F444,プログラムデータ!A:P,14,0),"")</f>
        <v/>
      </c>
      <c r="K444" t="str">
        <f>IFERROR(VLOOKUP(F444,プログラムデータ!A:O,15,0),"")</f>
        <v>男子</v>
      </c>
      <c r="L444" t="str">
        <f>IFERROR(VLOOKUP(F444,プログラムデータ!A:M,13,0),"")</f>
        <v xml:space="preserve">  50m</v>
      </c>
      <c r="M444" t="str">
        <f>IFERROR(VLOOKUP(F444,プログラムデータ!A:J,10,0),"")</f>
        <v>平泳ぎ</v>
      </c>
      <c r="N444" t="str">
        <f>IFERROR(VLOOKUP(F444,プログラムデータ!A:P,16,0),"")</f>
        <v>タイム決勝</v>
      </c>
      <c r="O444" t="str">
        <f t="shared" si="14"/>
        <v xml:space="preserve"> 男子   50m 平泳ぎ タイム決勝</v>
      </c>
    </row>
    <row r="445" spans="1:15" x14ac:dyDescent="0.15">
      <c r="A445">
        <f>IFERROR(記録[[#This Row],[競技番号]],"")</f>
        <v>12</v>
      </c>
      <c r="B445">
        <f>IFERROR(記録[[#This Row],[選手番号]],"")</f>
        <v>286</v>
      </c>
      <c r="C445" t="str">
        <f>IFERROR(VLOOKUP(B445,選手番号!F:J,4,0),"")</f>
        <v>松本　拓真</v>
      </c>
      <c r="D445" t="str">
        <f>IFERROR(VLOOKUP(B445,選手番号!F:K,6,0),"")</f>
        <v>ﾌｨｯﾀｴﾐﾌﾙ松前</v>
      </c>
      <c r="E445" t="str">
        <f>IFERROR(VLOOKUP(B445,チーム番号!E:F,2,0),"")</f>
        <v/>
      </c>
      <c r="F445">
        <f>IFERROR(VLOOKUP(A445,プログラム!B:C,2,0),"")</f>
        <v>12</v>
      </c>
      <c r="G445" t="str">
        <f t="shared" si="13"/>
        <v>28600012</v>
      </c>
      <c r="H445">
        <f>IFERROR(記録[[#This Row],[組]],"")</f>
        <v>4</v>
      </c>
      <c r="I445">
        <f>IFERROR(記録[[#This Row],[水路]],"")</f>
        <v>3</v>
      </c>
      <c r="J445" t="str">
        <f>IFERROR(VLOOKUP(F445,プログラムデータ!A:P,14,0),"")</f>
        <v/>
      </c>
      <c r="K445" t="str">
        <f>IFERROR(VLOOKUP(F445,プログラムデータ!A:O,15,0),"")</f>
        <v>男子</v>
      </c>
      <c r="L445" t="str">
        <f>IFERROR(VLOOKUP(F445,プログラムデータ!A:M,13,0),"")</f>
        <v xml:space="preserve">  50m</v>
      </c>
      <c r="M445" t="str">
        <f>IFERROR(VLOOKUP(F445,プログラムデータ!A:J,10,0),"")</f>
        <v>平泳ぎ</v>
      </c>
      <c r="N445" t="str">
        <f>IFERROR(VLOOKUP(F445,プログラムデータ!A:P,16,0),"")</f>
        <v>タイム決勝</v>
      </c>
      <c r="O445" t="str">
        <f t="shared" si="14"/>
        <v xml:space="preserve"> 男子   50m 平泳ぎ タイム決勝</v>
      </c>
    </row>
    <row r="446" spans="1:15" x14ac:dyDescent="0.15">
      <c r="A446">
        <f>IFERROR(記録[[#This Row],[競技番号]],"")</f>
        <v>12</v>
      </c>
      <c r="B446">
        <f>IFERROR(記録[[#This Row],[選手番号]],"")</f>
        <v>51</v>
      </c>
      <c r="C446" t="str">
        <f>IFERROR(VLOOKUP(B446,選手番号!F:J,4,0),"")</f>
        <v>中田　智大</v>
      </c>
      <c r="D446" t="str">
        <f>IFERROR(VLOOKUP(B446,選手番号!F:K,6,0),"")</f>
        <v>ｴﾘｴｰﾙSRT</v>
      </c>
      <c r="E446" t="str">
        <f>IFERROR(VLOOKUP(B446,チーム番号!E:F,2,0),"")</f>
        <v/>
      </c>
      <c r="F446">
        <f>IFERROR(VLOOKUP(A446,プログラム!B:C,2,0),"")</f>
        <v>12</v>
      </c>
      <c r="G446" t="str">
        <f t="shared" si="13"/>
        <v>5100012</v>
      </c>
      <c r="H446">
        <f>IFERROR(記録[[#This Row],[組]],"")</f>
        <v>4</v>
      </c>
      <c r="I446">
        <f>IFERROR(記録[[#This Row],[水路]],"")</f>
        <v>4</v>
      </c>
      <c r="J446" t="str">
        <f>IFERROR(VLOOKUP(F446,プログラムデータ!A:P,14,0),"")</f>
        <v/>
      </c>
      <c r="K446" t="str">
        <f>IFERROR(VLOOKUP(F446,プログラムデータ!A:O,15,0),"")</f>
        <v>男子</v>
      </c>
      <c r="L446" t="str">
        <f>IFERROR(VLOOKUP(F446,プログラムデータ!A:M,13,0),"")</f>
        <v xml:space="preserve">  50m</v>
      </c>
      <c r="M446" t="str">
        <f>IFERROR(VLOOKUP(F446,プログラムデータ!A:J,10,0),"")</f>
        <v>平泳ぎ</v>
      </c>
      <c r="N446" t="str">
        <f>IFERROR(VLOOKUP(F446,プログラムデータ!A:P,16,0),"")</f>
        <v>タイム決勝</v>
      </c>
      <c r="O446" t="str">
        <f t="shared" si="14"/>
        <v xml:space="preserve"> 男子   50m 平泳ぎ タイム決勝</v>
      </c>
    </row>
    <row r="447" spans="1:15" x14ac:dyDescent="0.15">
      <c r="A447">
        <f>IFERROR(記録[[#This Row],[競技番号]],"")</f>
        <v>12</v>
      </c>
      <c r="B447">
        <f>IFERROR(記録[[#This Row],[選手番号]],"")</f>
        <v>7</v>
      </c>
      <c r="C447" t="str">
        <f>IFERROR(VLOOKUP(B447,選手番号!F:J,4,0),"")</f>
        <v>奥本　真心</v>
      </c>
      <c r="D447" t="str">
        <f>IFERROR(VLOOKUP(B447,選手番号!F:K,6,0),"")</f>
        <v>五百木ＳＣ</v>
      </c>
      <c r="E447" t="str">
        <f>IFERROR(VLOOKUP(B447,チーム番号!E:F,2,0),"")</f>
        <v/>
      </c>
      <c r="F447">
        <f>IFERROR(VLOOKUP(A447,プログラム!B:C,2,0),"")</f>
        <v>12</v>
      </c>
      <c r="G447" t="str">
        <f t="shared" si="13"/>
        <v>700012</v>
      </c>
      <c r="H447">
        <f>IFERROR(記録[[#This Row],[組]],"")</f>
        <v>4</v>
      </c>
      <c r="I447">
        <f>IFERROR(記録[[#This Row],[水路]],"")</f>
        <v>5</v>
      </c>
      <c r="J447" t="str">
        <f>IFERROR(VLOOKUP(F447,プログラムデータ!A:P,14,0),"")</f>
        <v/>
      </c>
      <c r="K447" t="str">
        <f>IFERROR(VLOOKUP(F447,プログラムデータ!A:O,15,0),"")</f>
        <v>男子</v>
      </c>
      <c r="L447" t="str">
        <f>IFERROR(VLOOKUP(F447,プログラムデータ!A:M,13,0),"")</f>
        <v xml:space="preserve">  50m</v>
      </c>
      <c r="M447" t="str">
        <f>IFERROR(VLOOKUP(F447,プログラムデータ!A:J,10,0),"")</f>
        <v>平泳ぎ</v>
      </c>
      <c r="N447" t="str">
        <f>IFERROR(VLOOKUP(F447,プログラムデータ!A:P,16,0),"")</f>
        <v>タイム決勝</v>
      </c>
      <c r="O447" t="str">
        <f t="shared" si="14"/>
        <v xml:space="preserve"> 男子   50m 平泳ぎ タイム決勝</v>
      </c>
    </row>
    <row r="448" spans="1:15" x14ac:dyDescent="0.15">
      <c r="A448">
        <f>IFERROR(記録[[#This Row],[競技番号]],"")</f>
        <v>12</v>
      </c>
      <c r="B448">
        <f>IFERROR(記録[[#This Row],[選手番号]],"")</f>
        <v>100</v>
      </c>
      <c r="C448" t="str">
        <f>IFERROR(VLOOKUP(B448,選手番号!F:J,4,0),"")</f>
        <v>森田　尚斗</v>
      </c>
      <c r="D448" t="str">
        <f>IFERROR(VLOOKUP(B448,選手番号!F:K,6,0),"")</f>
        <v>ファイブテン</v>
      </c>
      <c r="E448" t="str">
        <f>IFERROR(VLOOKUP(B448,チーム番号!E:F,2,0),"")</f>
        <v/>
      </c>
      <c r="F448">
        <f>IFERROR(VLOOKUP(A448,プログラム!B:C,2,0),"")</f>
        <v>12</v>
      </c>
      <c r="G448" t="str">
        <f t="shared" si="13"/>
        <v>10000012</v>
      </c>
      <c r="H448">
        <f>IFERROR(記録[[#This Row],[組]],"")</f>
        <v>4</v>
      </c>
      <c r="I448">
        <f>IFERROR(記録[[#This Row],[水路]],"")</f>
        <v>6</v>
      </c>
      <c r="J448" t="str">
        <f>IFERROR(VLOOKUP(F448,プログラムデータ!A:P,14,0),"")</f>
        <v/>
      </c>
      <c r="K448" t="str">
        <f>IFERROR(VLOOKUP(F448,プログラムデータ!A:O,15,0),"")</f>
        <v>男子</v>
      </c>
      <c r="L448" t="str">
        <f>IFERROR(VLOOKUP(F448,プログラムデータ!A:M,13,0),"")</f>
        <v xml:space="preserve">  50m</v>
      </c>
      <c r="M448" t="str">
        <f>IFERROR(VLOOKUP(F448,プログラムデータ!A:J,10,0),"")</f>
        <v>平泳ぎ</v>
      </c>
      <c r="N448" t="str">
        <f>IFERROR(VLOOKUP(F448,プログラムデータ!A:P,16,0),"")</f>
        <v>タイム決勝</v>
      </c>
      <c r="O448" t="str">
        <f t="shared" si="14"/>
        <v xml:space="preserve"> 男子   50m 平泳ぎ タイム決勝</v>
      </c>
    </row>
    <row r="449" spans="1:15" x14ac:dyDescent="0.15">
      <c r="A449">
        <f>IFERROR(記録[[#This Row],[競技番号]],"")</f>
        <v>12</v>
      </c>
      <c r="B449">
        <f>IFERROR(記録[[#This Row],[選手番号]],"")</f>
        <v>285</v>
      </c>
      <c r="C449" t="str">
        <f>IFERROR(VLOOKUP(B449,選手番号!F:J,4,0),"")</f>
        <v>明比　琉斗</v>
      </c>
      <c r="D449" t="str">
        <f>IFERROR(VLOOKUP(B449,選手番号!F:K,6,0),"")</f>
        <v>ﾌｨｯﾀｴﾐﾌﾙ松前</v>
      </c>
      <c r="E449" t="str">
        <f>IFERROR(VLOOKUP(B449,チーム番号!E:F,2,0),"")</f>
        <v/>
      </c>
      <c r="F449">
        <f>IFERROR(VLOOKUP(A449,プログラム!B:C,2,0),"")</f>
        <v>12</v>
      </c>
      <c r="G449" t="str">
        <f t="shared" si="13"/>
        <v>28500012</v>
      </c>
      <c r="H449">
        <f>IFERROR(記録[[#This Row],[組]],"")</f>
        <v>4</v>
      </c>
      <c r="I449">
        <f>IFERROR(記録[[#This Row],[水路]],"")</f>
        <v>7</v>
      </c>
      <c r="J449" t="str">
        <f>IFERROR(VLOOKUP(F449,プログラムデータ!A:P,14,0),"")</f>
        <v/>
      </c>
      <c r="K449" t="str">
        <f>IFERROR(VLOOKUP(F449,プログラムデータ!A:O,15,0),"")</f>
        <v>男子</v>
      </c>
      <c r="L449" t="str">
        <f>IFERROR(VLOOKUP(F449,プログラムデータ!A:M,13,0),"")</f>
        <v xml:space="preserve">  50m</v>
      </c>
      <c r="M449" t="str">
        <f>IFERROR(VLOOKUP(F449,プログラムデータ!A:J,10,0),"")</f>
        <v>平泳ぎ</v>
      </c>
      <c r="N449" t="str">
        <f>IFERROR(VLOOKUP(F449,プログラムデータ!A:P,16,0),"")</f>
        <v>タイム決勝</v>
      </c>
      <c r="O449" t="str">
        <f t="shared" si="14"/>
        <v xml:space="preserve"> 男子   50m 平泳ぎ タイム決勝</v>
      </c>
    </row>
    <row r="450" spans="1:15" x14ac:dyDescent="0.15">
      <c r="A450">
        <f>IFERROR(記録[[#This Row],[競技番号]],"")</f>
        <v>12</v>
      </c>
      <c r="B450">
        <f>IFERROR(記録[[#This Row],[選手番号]],"")</f>
        <v>322</v>
      </c>
      <c r="C450" t="str">
        <f>IFERROR(VLOOKUP(B450,選手番号!F:J,4,0),"")</f>
        <v>日淺琥太朗</v>
      </c>
      <c r="D450" t="str">
        <f>IFERROR(VLOOKUP(B450,選手番号!F:K,6,0),"")</f>
        <v>しまなみST</v>
      </c>
      <c r="E450" t="str">
        <f>IFERROR(VLOOKUP(B450,チーム番号!E:F,2,0),"")</f>
        <v/>
      </c>
      <c r="F450">
        <f>IFERROR(VLOOKUP(A450,プログラム!B:C,2,0),"")</f>
        <v>12</v>
      </c>
      <c r="G450" t="str">
        <f t="shared" si="13"/>
        <v>32200012</v>
      </c>
      <c r="H450">
        <f>IFERROR(記録[[#This Row],[組]],"")</f>
        <v>5</v>
      </c>
      <c r="I450">
        <f>IFERROR(記録[[#This Row],[水路]],"")</f>
        <v>1</v>
      </c>
      <c r="J450" t="str">
        <f>IFERROR(VLOOKUP(F450,プログラムデータ!A:P,14,0),"")</f>
        <v/>
      </c>
      <c r="K450" t="str">
        <f>IFERROR(VLOOKUP(F450,プログラムデータ!A:O,15,0),"")</f>
        <v>男子</v>
      </c>
      <c r="L450" t="str">
        <f>IFERROR(VLOOKUP(F450,プログラムデータ!A:M,13,0),"")</f>
        <v xml:space="preserve">  50m</v>
      </c>
      <c r="M450" t="str">
        <f>IFERROR(VLOOKUP(F450,プログラムデータ!A:J,10,0),"")</f>
        <v>平泳ぎ</v>
      </c>
      <c r="N450" t="str">
        <f>IFERROR(VLOOKUP(F450,プログラムデータ!A:P,16,0),"")</f>
        <v>タイム決勝</v>
      </c>
      <c r="O450" t="str">
        <f t="shared" si="14"/>
        <v xml:space="preserve"> 男子   50m 平泳ぎ タイム決勝</v>
      </c>
    </row>
    <row r="451" spans="1:15" x14ac:dyDescent="0.15">
      <c r="A451">
        <f>IFERROR(記録[[#This Row],[競技番号]],"")</f>
        <v>12</v>
      </c>
      <c r="B451">
        <f>IFERROR(記録[[#This Row],[選手番号]],"")</f>
        <v>331</v>
      </c>
      <c r="C451" t="str">
        <f>IFERROR(VLOOKUP(B451,選手番号!F:J,4,0),"")</f>
        <v>坂本　孝太</v>
      </c>
      <c r="D451" t="str">
        <f>IFERROR(VLOOKUP(B451,選手番号!F:K,6,0),"")</f>
        <v>ﾓｰﾆSS</v>
      </c>
      <c r="E451" t="str">
        <f>IFERROR(VLOOKUP(B451,チーム番号!E:F,2,0),"")</f>
        <v/>
      </c>
      <c r="F451">
        <f>IFERROR(VLOOKUP(A451,プログラム!B:C,2,0),"")</f>
        <v>12</v>
      </c>
      <c r="G451" t="str">
        <f t="shared" ref="G451:G514" si="15">CONCATENATE(B451,0,0,0,F451)</f>
        <v>33100012</v>
      </c>
      <c r="H451">
        <f>IFERROR(記録[[#This Row],[組]],"")</f>
        <v>5</v>
      </c>
      <c r="I451">
        <f>IFERROR(記録[[#This Row],[水路]],"")</f>
        <v>2</v>
      </c>
      <c r="J451" t="str">
        <f>IFERROR(VLOOKUP(F451,プログラムデータ!A:P,14,0),"")</f>
        <v/>
      </c>
      <c r="K451" t="str">
        <f>IFERROR(VLOOKUP(F451,プログラムデータ!A:O,15,0),"")</f>
        <v>男子</v>
      </c>
      <c r="L451" t="str">
        <f>IFERROR(VLOOKUP(F451,プログラムデータ!A:M,13,0),"")</f>
        <v xml:space="preserve">  50m</v>
      </c>
      <c r="M451" t="str">
        <f>IFERROR(VLOOKUP(F451,プログラムデータ!A:J,10,0),"")</f>
        <v>平泳ぎ</v>
      </c>
      <c r="N451" t="str">
        <f>IFERROR(VLOOKUP(F451,プログラムデータ!A:P,16,0),"")</f>
        <v>タイム決勝</v>
      </c>
      <c r="O451" t="str">
        <f t="shared" si="14"/>
        <v xml:space="preserve"> 男子   50m 平泳ぎ タイム決勝</v>
      </c>
    </row>
    <row r="452" spans="1:15" x14ac:dyDescent="0.15">
      <c r="A452">
        <f>IFERROR(記録[[#This Row],[競技番号]],"")</f>
        <v>12</v>
      </c>
      <c r="B452">
        <f>IFERROR(記録[[#This Row],[選手番号]],"")</f>
        <v>129</v>
      </c>
      <c r="C452" t="str">
        <f>IFERROR(VLOOKUP(B452,選手番号!F:J,4,0),"")</f>
        <v>越智　史洋</v>
      </c>
      <c r="D452" t="str">
        <f>IFERROR(VLOOKUP(B452,選手番号!F:K,6,0),"")</f>
        <v>アズサ松山</v>
      </c>
      <c r="E452" t="str">
        <f>IFERROR(VLOOKUP(B452,チーム番号!E:F,2,0),"")</f>
        <v/>
      </c>
      <c r="F452">
        <f>IFERROR(VLOOKUP(A452,プログラム!B:C,2,0),"")</f>
        <v>12</v>
      </c>
      <c r="G452" t="str">
        <f t="shared" si="15"/>
        <v>12900012</v>
      </c>
      <c r="H452">
        <f>IFERROR(記録[[#This Row],[組]],"")</f>
        <v>5</v>
      </c>
      <c r="I452">
        <f>IFERROR(記録[[#This Row],[水路]],"")</f>
        <v>3</v>
      </c>
      <c r="J452" t="str">
        <f>IFERROR(VLOOKUP(F452,プログラムデータ!A:P,14,0),"")</f>
        <v/>
      </c>
      <c r="K452" t="str">
        <f>IFERROR(VLOOKUP(F452,プログラムデータ!A:O,15,0),"")</f>
        <v>男子</v>
      </c>
      <c r="L452" t="str">
        <f>IFERROR(VLOOKUP(F452,プログラムデータ!A:M,13,0),"")</f>
        <v xml:space="preserve">  50m</v>
      </c>
      <c r="M452" t="str">
        <f>IFERROR(VLOOKUP(F452,プログラムデータ!A:J,10,0),"")</f>
        <v>平泳ぎ</v>
      </c>
      <c r="N452" t="str">
        <f>IFERROR(VLOOKUP(F452,プログラムデータ!A:P,16,0),"")</f>
        <v>タイム決勝</v>
      </c>
      <c r="O452" t="str">
        <f t="shared" si="14"/>
        <v xml:space="preserve"> 男子   50m 平泳ぎ タイム決勝</v>
      </c>
    </row>
    <row r="453" spans="1:15" x14ac:dyDescent="0.15">
      <c r="A453">
        <f>IFERROR(記録[[#This Row],[競技番号]],"")</f>
        <v>12</v>
      </c>
      <c r="B453">
        <f>IFERROR(記録[[#This Row],[選手番号]],"")</f>
        <v>164</v>
      </c>
      <c r="C453" t="str">
        <f>IFERROR(VLOOKUP(B453,選手番号!F:J,4,0),"")</f>
        <v>松浦　海翔</v>
      </c>
      <c r="D453" t="str">
        <f>IFERROR(VLOOKUP(B453,選手番号!F:K,6,0),"")</f>
        <v>フィッタ松山</v>
      </c>
      <c r="E453" t="str">
        <f>IFERROR(VLOOKUP(B453,チーム番号!E:F,2,0),"")</f>
        <v/>
      </c>
      <c r="F453">
        <f>IFERROR(VLOOKUP(A453,プログラム!B:C,2,0),"")</f>
        <v>12</v>
      </c>
      <c r="G453" t="str">
        <f t="shared" si="15"/>
        <v>16400012</v>
      </c>
      <c r="H453">
        <f>IFERROR(記録[[#This Row],[組]],"")</f>
        <v>5</v>
      </c>
      <c r="I453">
        <f>IFERROR(記録[[#This Row],[水路]],"")</f>
        <v>4</v>
      </c>
      <c r="J453" t="str">
        <f>IFERROR(VLOOKUP(F453,プログラムデータ!A:P,14,0),"")</f>
        <v/>
      </c>
      <c r="K453" t="str">
        <f>IFERROR(VLOOKUP(F453,プログラムデータ!A:O,15,0),"")</f>
        <v>男子</v>
      </c>
      <c r="L453" t="str">
        <f>IFERROR(VLOOKUP(F453,プログラムデータ!A:M,13,0),"")</f>
        <v xml:space="preserve">  50m</v>
      </c>
      <c r="M453" t="str">
        <f>IFERROR(VLOOKUP(F453,プログラムデータ!A:J,10,0),"")</f>
        <v>平泳ぎ</v>
      </c>
      <c r="N453" t="str">
        <f>IFERROR(VLOOKUP(F453,プログラムデータ!A:P,16,0),"")</f>
        <v>タイム決勝</v>
      </c>
      <c r="O453" t="str">
        <f t="shared" si="14"/>
        <v xml:space="preserve"> 男子   50m 平泳ぎ タイム決勝</v>
      </c>
    </row>
    <row r="454" spans="1:15" x14ac:dyDescent="0.15">
      <c r="A454">
        <f>IFERROR(記録[[#This Row],[競技番号]],"")</f>
        <v>12</v>
      </c>
      <c r="B454">
        <f>IFERROR(記録[[#This Row],[選手番号]],"")</f>
        <v>314</v>
      </c>
      <c r="C454" t="str">
        <f>IFERROR(VLOOKUP(B454,選手番号!F:J,4,0),"")</f>
        <v>清水　瑛透</v>
      </c>
      <c r="D454" t="str">
        <f>IFERROR(VLOOKUP(B454,選手番号!F:K,6,0),"")</f>
        <v>MESSA</v>
      </c>
      <c r="E454" t="str">
        <f>IFERROR(VLOOKUP(B454,チーム番号!E:F,2,0),"")</f>
        <v/>
      </c>
      <c r="F454">
        <f>IFERROR(VLOOKUP(A454,プログラム!B:C,2,0),"")</f>
        <v>12</v>
      </c>
      <c r="G454" t="str">
        <f t="shared" si="15"/>
        <v>31400012</v>
      </c>
      <c r="H454">
        <f>IFERROR(記録[[#This Row],[組]],"")</f>
        <v>5</v>
      </c>
      <c r="I454">
        <f>IFERROR(記録[[#This Row],[水路]],"")</f>
        <v>5</v>
      </c>
      <c r="J454" t="str">
        <f>IFERROR(VLOOKUP(F454,プログラムデータ!A:P,14,0),"")</f>
        <v/>
      </c>
      <c r="K454" t="str">
        <f>IFERROR(VLOOKUP(F454,プログラムデータ!A:O,15,0),"")</f>
        <v>男子</v>
      </c>
      <c r="L454" t="str">
        <f>IFERROR(VLOOKUP(F454,プログラムデータ!A:M,13,0),"")</f>
        <v xml:space="preserve">  50m</v>
      </c>
      <c r="M454" t="str">
        <f>IFERROR(VLOOKUP(F454,プログラムデータ!A:J,10,0),"")</f>
        <v>平泳ぎ</v>
      </c>
      <c r="N454" t="str">
        <f>IFERROR(VLOOKUP(F454,プログラムデータ!A:P,16,0),"")</f>
        <v>タイム決勝</v>
      </c>
      <c r="O454" t="str">
        <f t="shared" si="14"/>
        <v xml:space="preserve"> 男子   50m 平泳ぎ タイム決勝</v>
      </c>
    </row>
    <row r="455" spans="1:15" x14ac:dyDescent="0.15">
      <c r="A455">
        <f>IFERROR(記録[[#This Row],[競技番号]],"")</f>
        <v>12</v>
      </c>
      <c r="B455">
        <f>IFERROR(記録[[#This Row],[選手番号]],"")</f>
        <v>133</v>
      </c>
      <c r="C455" t="str">
        <f>IFERROR(VLOOKUP(B455,選手番号!F:J,4,0),"")</f>
        <v>満汐　航士</v>
      </c>
      <c r="D455" t="str">
        <f>IFERROR(VLOOKUP(B455,選手番号!F:K,6,0),"")</f>
        <v>アズサ松山</v>
      </c>
      <c r="E455" t="str">
        <f>IFERROR(VLOOKUP(B455,チーム番号!E:F,2,0),"")</f>
        <v/>
      </c>
      <c r="F455">
        <f>IFERROR(VLOOKUP(A455,プログラム!B:C,2,0),"")</f>
        <v>12</v>
      </c>
      <c r="G455" t="str">
        <f t="shared" si="15"/>
        <v>13300012</v>
      </c>
      <c r="H455">
        <f>IFERROR(記録[[#This Row],[組]],"")</f>
        <v>5</v>
      </c>
      <c r="I455">
        <f>IFERROR(記録[[#This Row],[水路]],"")</f>
        <v>6</v>
      </c>
      <c r="J455" t="str">
        <f>IFERROR(VLOOKUP(F455,プログラムデータ!A:P,14,0),"")</f>
        <v/>
      </c>
      <c r="K455" t="str">
        <f>IFERROR(VLOOKUP(F455,プログラムデータ!A:O,15,0),"")</f>
        <v>男子</v>
      </c>
      <c r="L455" t="str">
        <f>IFERROR(VLOOKUP(F455,プログラムデータ!A:M,13,0),"")</f>
        <v xml:space="preserve">  50m</v>
      </c>
      <c r="M455" t="str">
        <f>IFERROR(VLOOKUP(F455,プログラムデータ!A:J,10,0),"")</f>
        <v>平泳ぎ</v>
      </c>
      <c r="N455" t="str">
        <f>IFERROR(VLOOKUP(F455,プログラムデータ!A:P,16,0),"")</f>
        <v>タイム決勝</v>
      </c>
      <c r="O455" t="str">
        <f t="shared" si="14"/>
        <v xml:space="preserve"> 男子   50m 平泳ぎ タイム決勝</v>
      </c>
    </row>
    <row r="456" spans="1:15" x14ac:dyDescent="0.15">
      <c r="A456">
        <f>IFERROR(記録[[#This Row],[競技番号]],"")</f>
        <v>12</v>
      </c>
      <c r="B456">
        <f>IFERROR(記録[[#This Row],[選手番号]],"")</f>
        <v>90</v>
      </c>
      <c r="C456" t="str">
        <f>IFERROR(VLOOKUP(B456,選手番号!F:J,4,0),"")</f>
        <v>真鍋　千賢</v>
      </c>
      <c r="D456" t="str">
        <f>IFERROR(VLOOKUP(B456,選手番号!F:K,6,0),"")</f>
        <v>ファイブテン</v>
      </c>
      <c r="E456" t="str">
        <f>IFERROR(VLOOKUP(B456,チーム番号!E:F,2,0),"")</f>
        <v/>
      </c>
      <c r="F456">
        <f>IFERROR(VLOOKUP(A456,プログラム!B:C,2,0),"")</f>
        <v>12</v>
      </c>
      <c r="G456" t="str">
        <f t="shared" si="15"/>
        <v>9000012</v>
      </c>
      <c r="H456">
        <f>IFERROR(記録[[#This Row],[組]],"")</f>
        <v>5</v>
      </c>
      <c r="I456">
        <f>IFERROR(記録[[#This Row],[水路]],"")</f>
        <v>7</v>
      </c>
      <c r="J456" t="str">
        <f>IFERROR(VLOOKUP(F456,プログラムデータ!A:P,14,0),"")</f>
        <v/>
      </c>
      <c r="K456" t="str">
        <f>IFERROR(VLOOKUP(F456,プログラムデータ!A:O,15,0),"")</f>
        <v>男子</v>
      </c>
      <c r="L456" t="str">
        <f>IFERROR(VLOOKUP(F456,プログラムデータ!A:M,13,0),"")</f>
        <v xml:space="preserve">  50m</v>
      </c>
      <c r="M456" t="str">
        <f>IFERROR(VLOOKUP(F456,プログラムデータ!A:J,10,0),"")</f>
        <v>平泳ぎ</v>
      </c>
      <c r="N456" t="str">
        <f>IFERROR(VLOOKUP(F456,プログラムデータ!A:P,16,0),"")</f>
        <v>タイム決勝</v>
      </c>
      <c r="O456" t="str">
        <f t="shared" si="14"/>
        <v xml:space="preserve"> 男子   50m 平泳ぎ タイム決勝</v>
      </c>
    </row>
    <row r="457" spans="1:15" x14ac:dyDescent="0.15">
      <c r="A457">
        <f>IFERROR(記録[[#This Row],[競技番号]],"")</f>
        <v>13</v>
      </c>
      <c r="B457">
        <f>IFERROR(記録[[#This Row],[選手番号]],"")</f>
        <v>0</v>
      </c>
      <c r="C457" t="str">
        <f>IFERROR(VLOOKUP(B457,選手番号!F:J,4,0),"")</f>
        <v/>
      </c>
      <c r="D457" t="str">
        <f>IFERROR(VLOOKUP(B457,選手番号!F:K,6,0),"")</f>
        <v/>
      </c>
      <c r="E457" t="str">
        <f>IFERROR(VLOOKUP(B457,チーム番号!E:F,2,0),"")</f>
        <v/>
      </c>
      <c r="F457">
        <f>IFERROR(VLOOKUP(A457,プログラム!B:C,2,0),"")</f>
        <v>13</v>
      </c>
      <c r="G457" t="str">
        <f t="shared" si="15"/>
        <v>000013</v>
      </c>
      <c r="H457">
        <f>IFERROR(記録[[#This Row],[組]],"")</f>
        <v>1</v>
      </c>
      <c r="I457">
        <f>IFERROR(記録[[#This Row],[水路]],"")</f>
        <v>1</v>
      </c>
      <c r="J457" t="str">
        <f>IFERROR(VLOOKUP(F457,プログラムデータ!A:P,14,0),"")</f>
        <v/>
      </c>
      <c r="K457" t="str">
        <f>IFERROR(VLOOKUP(F457,プログラムデータ!A:O,15,0),"")</f>
        <v>女子</v>
      </c>
      <c r="L457" t="str">
        <f>IFERROR(VLOOKUP(F457,プログラムデータ!A:M,13,0),"")</f>
        <v xml:space="preserve"> 200m</v>
      </c>
      <c r="M457" t="str">
        <f>IFERROR(VLOOKUP(F457,プログラムデータ!A:J,10,0),"")</f>
        <v>平泳ぎ</v>
      </c>
      <c r="N457" t="str">
        <f>IFERROR(VLOOKUP(F457,プログラムデータ!A:P,16,0),"")</f>
        <v>タイム決勝</v>
      </c>
      <c r="O457" t="str">
        <f t="shared" si="14"/>
        <v xml:space="preserve"> 女子  200m 平泳ぎ タイム決勝</v>
      </c>
    </row>
    <row r="458" spans="1:15" x14ac:dyDescent="0.15">
      <c r="A458">
        <f>IFERROR(記録[[#This Row],[競技番号]],"")</f>
        <v>13</v>
      </c>
      <c r="B458">
        <f>IFERROR(記録[[#This Row],[選手番号]],"")</f>
        <v>336</v>
      </c>
      <c r="C458" t="str">
        <f>IFERROR(VLOOKUP(B458,選手番号!F:J,4,0),"")</f>
        <v>那須　星羅</v>
      </c>
      <c r="D458" t="str">
        <f>IFERROR(VLOOKUP(B458,選手番号!F:K,6,0),"")</f>
        <v>ﾓｰﾆSS</v>
      </c>
      <c r="E458" t="str">
        <f>IFERROR(VLOOKUP(B458,チーム番号!E:F,2,0),"")</f>
        <v/>
      </c>
      <c r="F458">
        <f>IFERROR(VLOOKUP(A458,プログラム!B:C,2,0),"")</f>
        <v>13</v>
      </c>
      <c r="G458" t="str">
        <f t="shared" si="15"/>
        <v>33600013</v>
      </c>
      <c r="H458">
        <f>IFERROR(記録[[#This Row],[組]],"")</f>
        <v>1</v>
      </c>
      <c r="I458">
        <f>IFERROR(記録[[#This Row],[水路]],"")</f>
        <v>2</v>
      </c>
      <c r="J458" t="str">
        <f>IFERROR(VLOOKUP(F458,プログラムデータ!A:P,14,0),"")</f>
        <v/>
      </c>
      <c r="K458" t="str">
        <f>IFERROR(VLOOKUP(F458,プログラムデータ!A:O,15,0),"")</f>
        <v>女子</v>
      </c>
      <c r="L458" t="str">
        <f>IFERROR(VLOOKUP(F458,プログラムデータ!A:M,13,0),"")</f>
        <v xml:space="preserve"> 200m</v>
      </c>
      <c r="M458" t="str">
        <f>IFERROR(VLOOKUP(F458,プログラムデータ!A:J,10,0),"")</f>
        <v>平泳ぎ</v>
      </c>
      <c r="N458" t="str">
        <f>IFERROR(VLOOKUP(F458,プログラムデータ!A:P,16,0),"")</f>
        <v>タイム決勝</v>
      </c>
      <c r="O458" t="str">
        <f t="shared" si="14"/>
        <v xml:space="preserve"> 女子  200m 平泳ぎ タイム決勝</v>
      </c>
    </row>
    <row r="459" spans="1:15" x14ac:dyDescent="0.15">
      <c r="A459">
        <f>IFERROR(記録[[#This Row],[競技番号]],"")</f>
        <v>13</v>
      </c>
      <c r="B459">
        <f>IFERROR(記録[[#This Row],[選手番号]],"")</f>
        <v>62</v>
      </c>
      <c r="C459" t="str">
        <f>IFERROR(VLOOKUP(B459,選手番号!F:J,4,0),"")</f>
        <v>藤原　萌叶</v>
      </c>
      <c r="D459" t="str">
        <f>IFERROR(VLOOKUP(B459,選手番号!F:K,6,0),"")</f>
        <v>ｴﾘｴｰﾙSRT</v>
      </c>
      <c r="E459" t="str">
        <f>IFERROR(VLOOKUP(B459,チーム番号!E:F,2,0),"")</f>
        <v/>
      </c>
      <c r="F459">
        <f>IFERROR(VLOOKUP(A459,プログラム!B:C,2,0),"")</f>
        <v>13</v>
      </c>
      <c r="G459" t="str">
        <f t="shared" si="15"/>
        <v>6200013</v>
      </c>
      <c r="H459">
        <f>IFERROR(記録[[#This Row],[組]],"")</f>
        <v>1</v>
      </c>
      <c r="I459">
        <f>IFERROR(記録[[#This Row],[水路]],"")</f>
        <v>3</v>
      </c>
      <c r="J459" t="str">
        <f>IFERROR(VLOOKUP(F459,プログラムデータ!A:P,14,0),"")</f>
        <v/>
      </c>
      <c r="K459" t="str">
        <f>IFERROR(VLOOKUP(F459,プログラムデータ!A:O,15,0),"")</f>
        <v>女子</v>
      </c>
      <c r="L459" t="str">
        <f>IFERROR(VLOOKUP(F459,プログラムデータ!A:M,13,0),"")</f>
        <v xml:space="preserve"> 200m</v>
      </c>
      <c r="M459" t="str">
        <f>IFERROR(VLOOKUP(F459,プログラムデータ!A:J,10,0),"")</f>
        <v>平泳ぎ</v>
      </c>
      <c r="N459" t="str">
        <f>IFERROR(VLOOKUP(F459,プログラムデータ!A:P,16,0),"")</f>
        <v>タイム決勝</v>
      </c>
      <c r="O459" t="str">
        <f t="shared" si="14"/>
        <v xml:space="preserve"> 女子  200m 平泳ぎ タイム決勝</v>
      </c>
    </row>
    <row r="460" spans="1:15" x14ac:dyDescent="0.15">
      <c r="A460">
        <f>IFERROR(記録[[#This Row],[競技番号]],"")</f>
        <v>13</v>
      </c>
      <c r="B460">
        <f>IFERROR(記録[[#This Row],[選手番号]],"")</f>
        <v>234</v>
      </c>
      <c r="C460" t="str">
        <f>IFERROR(VLOOKUP(B460,選手番号!F:J,4,0),"")</f>
        <v>宮中　彩希</v>
      </c>
      <c r="D460" t="str">
        <f>IFERROR(VLOOKUP(B460,選手番号!F:K,6,0),"")</f>
        <v>リー保内</v>
      </c>
      <c r="E460" t="str">
        <f>IFERROR(VLOOKUP(B460,チーム番号!E:F,2,0),"")</f>
        <v/>
      </c>
      <c r="F460">
        <f>IFERROR(VLOOKUP(A460,プログラム!B:C,2,0),"")</f>
        <v>13</v>
      </c>
      <c r="G460" t="str">
        <f t="shared" si="15"/>
        <v>23400013</v>
      </c>
      <c r="H460">
        <f>IFERROR(記録[[#This Row],[組]],"")</f>
        <v>1</v>
      </c>
      <c r="I460">
        <f>IFERROR(記録[[#This Row],[水路]],"")</f>
        <v>4</v>
      </c>
      <c r="J460" t="str">
        <f>IFERROR(VLOOKUP(F460,プログラムデータ!A:P,14,0),"")</f>
        <v/>
      </c>
      <c r="K460" t="str">
        <f>IFERROR(VLOOKUP(F460,プログラムデータ!A:O,15,0),"")</f>
        <v>女子</v>
      </c>
      <c r="L460" t="str">
        <f>IFERROR(VLOOKUP(F460,プログラムデータ!A:M,13,0),"")</f>
        <v xml:space="preserve"> 200m</v>
      </c>
      <c r="M460" t="str">
        <f>IFERROR(VLOOKUP(F460,プログラムデータ!A:J,10,0),"")</f>
        <v>平泳ぎ</v>
      </c>
      <c r="N460" t="str">
        <f>IFERROR(VLOOKUP(F460,プログラムデータ!A:P,16,0),"")</f>
        <v>タイム決勝</v>
      </c>
      <c r="O460" t="str">
        <f t="shared" si="14"/>
        <v xml:space="preserve"> 女子  200m 平泳ぎ タイム決勝</v>
      </c>
    </row>
    <row r="461" spans="1:15" x14ac:dyDescent="0.15">
      <c r="A461">
        <f>IFERROR(記録[[#This Row],[競技番号]],"")</f>
        <v>13</v>
      </c>
      <c r="B461">
        <f>IFERROR(記録[[#This Row],[選手番号]],"")</f>
        <v>108</v>
      </c>
      <c r="C461" t="str">
        <f>IFERROR(VLOOKUP(B461,選手番号!F:J,4,0),"")</f>
        <v>近藤　香陽</v>
      </c>
      <c r="D461" t="str">
        <f>IFERROR(VLOOKUP(B461,選手番号!F:K,6,0),"")</f>
        <v>ファイブテン</v>
      </c>
      <c r="E461" t="str">
        <f>IFERROR(VLOOKUP(B461,チーム番号!E:F,2,0),"")</f>
        <v/>
      </c>
      <c r="F461">
        <f>IFERROR(VLOOKUP(A461,プログラム!B:C,2,0),"")</f>
        <v>13</v>
      </c>
      <c r="G461" t="str">
        <f t="shared" si="15"/>
        <v>10800013</v>
      </c>
      <c r="H461">
        <f>IFERROR(記録[[#This Row],[組]],"")</f>
        <v>1</v>
      </c>
      <c r="I461">
        <f>IFERROR(記録[[#This Row],[水路]],"")</f>
        <v>5</v>
      </c>
      <c r="J461" t="str">
        <f>IFERROR(VLOOKUP(F461,プログラムデータ!A:P,14,0),"")</f>
        <v/>
      </c>
      <c r="K461" t="str">
        <f>IFERROR(VLOOKUP(F461,プログラムデータ!A:O,15,0),"")</f>
        <v>女子</v>
      </c>
      <c r="L461" t="str">
        <f>IFERROR(VLOOKUP(F461,プログラムデータ!A:M,13,0),"")</f>
        <v xml:space="preserve"> 200m</v>
      </c>
      <c r="M461" t="str">
        <f>IFERROR(VLOOKUP(F461,プログラムデータ!A:J,10,0),"")</f>
        <v>平泳ぎ</v>
      </c>
      <c r="N461" t="str">
        <f>IFERROR(VLOOKUP(F461,プログラムデータ!A:P,16,0),"")</f>
        <v>タイム決勝</v>
      </c>
      <c r="O461" t="str">
        <f t="shared" si="14"/>
        <v xml:space="preserve"> 女子  200m 平泳ぎ タイム決勝</v>
      </c>
    </row>
    <row r="462" spans="1:15" x14ac:dyDescent="0.15">
      <c r="A462">
        <f>IFERROR(記録[[#This Row],[競技番号]],"")</f>
        <v>13</v>
      </c>
      <c r="B462">
        <f>IFERROR(記録[[#This Row],[選手番号]],"")</f>
        <v>276</v>
      </c>
      <c r="C462" t="str">
        <f>IFERROR(VLOOKUP(B462,選手番号!F:J,4,0),"")</f>
        <v>佐々木結萌</v>
      </c>
      <c r="D462" t="str">
        <f>IFERROR(VLOOKUP(B462,選手番号!F:K,6,0),"")</f>
        <v>ﾌｧｲﾌﾞﾃﾝ東予</v>
      </c>
      <c r="E462" t="str">
        <f>IFERROR(VLOOKUP(B462,チーム番号!E:F,2,0),"")</f>
        <v/>
      </c>
      <c r="F462">
        <f>IFERROR(VLOOKUP(A462,プログラム!B:C,2,0),"")</f>
        <v>13</v>
      </c>
      <c r="G462" t="str">
        <f t="shared" si="15"/>
        <v>27600013</v>
      </c>
      <c r="H462">
        <f>IFERROR(記録[[#This Row],[組]],"")</f>
        <v>1</v>
      </c>
      <c r="I462">
        <f>IFERROR(記録[[#This Row],[水路]],"")</f>
        <v>6</v>
      </c>
      <c r="J462" t="str">
        <f>IFERROR(VLOOKUP(F462,プログラムデータ!A:P,14,0),"")</f>
        <v/>
      </c>
      <c r="K462" t="str">
        <f>IFERROR(VLOOKUP(F462,プログラムデータ!A:O,15,0),"")</f>
        <v>女子</v>
      </c>
      <c r="L462" t="str">
        <f>IFERROR(VLOOKUP(F462,プログラムデータ!A:M,13,0),"")</f>
        <v xml:space="preserve"> 200m</v>
      </c>
      <c r="M462" t="str">
        <f>IFERROR(VLOOKUP(F462,プログラムデータ!A:J,10,0),"")</f>
        <v>平泳ぎ</v>
      </c>
      <c r="N462" t="str">
        <f>IFERROR(VLOOKUP(F462,プログラムデータ!A:P,16,0),"")</f>
        <v>タイム決勝</v>
      </c>
      <c r="O462" t="str">
        <f t="shared" si="14"/>
        <v xml:space="preserve"> 女子  200m 平泳ぎ タイム決勝</v>
      </c>
    </row>
    <row r="463" spans="1:15" x14ac:dyDescent="0.15">
      <c r="A463">
        <f>IFERROR(記録[[#This Row],[競技番号]],"")</f>
        <v>13</v>
      </c>
      <c r="B463">
        <f>IFERROR(記録[[#This Row],[選手番号]],"")</f>
        <v>0</v>
      </c>
      <c r="C463" t="str">
        <f>IFERROR(VLOOKUP(B463,選手番号!F:J,4,0),"")</f>
        <v/>
      </c>
      <c r="D463" t="str">
        <f>IFERROR(VLOOKUP(B463,選手番号!F:K,6,0),"")</f>
        <v/>
      </c>
      <c r="E463" t="str">
        <f>IFERROR(VLOOKUP(B463,チーム番号!E:F,2,0),"")</f>
        <v/>
      </c>
      <c r="F463">
        <f>IFERROR(VLOOKUP(A463,プログラム!B:C,2,0),"")</f>
        <v>13</v>
      </c>
      <c r="G463" t="str">
        <f t="shared" si="15"/>
        <v>000013</v>
      </c>
      <c r="H463">
        <f>IFERROR(記録[[#This Row],[組]],"")</f>
        <v>1</v>
      </c>
      <c r="I463">
        <f>IFERROR(記録[[#This Row],[水路]],"")</f>
        <v>7</v>
      </c>
      <c r="J463" t="str">
        <f>IFERROR(VLOOKUP(F463,プログラムデータ!A:P,14,0),"")</f>
        <v/>
      </c>
      <c r="K463" t="str">
        <f>IFERROR(VLOOKUP(F463,プログラムデータ!A:O,15,0),"")</f>
        <v>女子</v>
      </c>
      <c r="L463" t="str">
        <f>IFERROR(VLOOKUP(F463,プログラムデータ!A:M,13,0),"")</f>
        <v xml:space="preserve"> 200m</v>
      </c>
      <c r="M463" t="str">
        <f>IFERROR(VLOOKUP(F463,プログラムデータ!A:J,10,0),"")</f>
        <v>平泳ぎ</v>
      </c>
      <c r="N463" t="str">
        <f>IFERROR(VLOOKUP(F463,プログラムデータ!A:P,16,0),"")</f>
        <v>タイム決勝</v>
      </c>
      <c r="O463" t="str">
        <f t="shared" si="14"/>
        <v xml:space="preserve"> 女子  200m 平泳ぎ タイム決勝</v>
      </c>
    </row>
    <row r="464" spans="1:15" x14ac:dyDescent="0.15">
      <c r="A464">
        <f>IFERROR(記録[[#This Row],[競技番号]],"")</f>
        <v>13</v>
      </c>
      <c r="B464">
        <f>IFERROR(記録[[#This Row],[選手番号]],"")</f>
        <v>347</v>
      </c>
      <c r="C464" t="str">
        <f>IFERROR(VLOOKUP(B464,選手番号!F:J,4,0),"")</f>
        <v>松林　佑実</v>
      </c>
      <c r="D464" t="str">
        <f>IFERROR(VLOOKUP(B464,選手番号!F:K,6,0),"")</f>
        <v>えいしSC砥部</v>
      </c>
      <c r="E464" t="str">
        <f>IFERROR(VLOOKUP(B464,チーム番号!E:F,2,0),"")</f>
        <v/>
      </c>
      <c r="F464">
        <f>IFERROR(VLOOKUP(A464,プログラム!B:C,2,0),"")</f>
        <v>13</v>
      </c>
      <c r="G464" t="str">
        <f t="shared" si="15"/>
        <v>34700013</v>
      </c>
      <c r="H464">
        <f>IFERROR(記録[[#This Row],[組]],"")</f>
        <v>2</v>
      </c>
      <c r="I464">
        <f>IFERROR(記録[[#This Row],[水路]],"")</f>
        <v>1</v>
      </c>
      <c r="J464" t="str">
        <f>IFERROR(VLOOKUP(F464,プログラムデータ!A:P,14,0),"")</f>
        <v/>
      </c>
      <c r="K464" t="str">
        <f>IFERROR(VLOOKUP(F464,プログラムデータ!A:O,15,0),"")</f>
        <v>女子</v>
      </c>
      <c r="L464" t="str">
        <f>IFERROR(VLOOKUP(F464,プログラムデータ!A:M,13,0),"")</f>
        <v xml:space="preserve"> 200m</v>
      </c>
      <c r="M464" t="str">
        <f>IFERROR(VLOOKUP(F464,プログラムデータ!A:J,10,0),"")</f>
        <v>平泳ぎ</v>
      </c>
      <c r="N464" t="str">
        <f>IFERROR(VLOOKUP(F464,プログラムデータ!A:P,16,0),"")</f>
        <v>タイム決勝</v>
      </c>
      <c r="O464" t="str">
        <f t="shared" si="14"/>
        <v xml:space="preserve"> 女子  200m 平泳ぎ タイム決勝</v>
      </c>
    </row>
    <row r="465" spans="1:15" x14ac:dyDescent="0.15">
      <c r="A465">
        <f>IFERROR(記録[[#This Row],[競技番号]],"")</f>
        <v>13</v>
      </c>
      <c r="B465">
        <f>IFERROR(記録[[#This Row],[選手番号]],"")</f>
        <v>250</v>
      </c>
      <c r="C465" t="str">
        <f>IFERROR(VLOOKUP(B465,選手番号!F:J,4,0),"")</f>
        <v>宇都宮未来</v>
      </c>
      <c r="D465" t="str">
        <f>IFERROR(VLOOKUP(B465,選手番号!F:K,6,0),"")</f>
        <v>フィッタ吉田</v>
      </c>
      <c r="E465" t="str">
        <f>IFERROR(VLOOKUP(B465,チーム番号!E:F,2,0),"")</f>
        <v/>
      </c>
      <c r="F465">
        <f>IFERROR(VLOOKUP(A465,プログラム!B:C,2,0),"")</f>
        <v>13</v>
      </c>
      <c r="G465" t="str">
        <f t="shared" si="15"/>
        <v>25000013</v>
      </c>
      <c r="H465">
        <f>IFERROR(記録[[#This Row],[組]],"")</f>
        <v>2</v>
      </c>
      <c r="I465">
        <f>IFERROR(記録[[#This Row],[水路]],"")</f>
        <v>2</v>
      </c>
      <c r="J465" t="str">
        <f>IFERROR(VLOOKUP(F465,プログラムデータ!A:P,14,0),"")</f>
        <v/>
      </c>
      <c r="K465" t="str">
        <f>IFERROR(VLOOKUP(F465,プログラムデータ!A:O,15,0),"")</f>
        <v>女子</v>
      </c>
      <c r="L465" t="str">
        <f>IFERROR(VLOOKUP(F465,プログラムデータ!A:M,13,0),"")</f>
        <v xml:space="preserve"> 200m</v>
      </c>
      <c r="M465" t="str">
        <f>IFERROR(VLOOKUP(F465,プログラムデータ!A:J,10,0),"")</f>
        <v>平泳ぎ</v>
      </c>
      <c r="N465" t="str">
        <f>IFERROR(VLOOKUP(F465,プログラムデータ!A:P,16,0),"")</f>
        <v>タイム決勝</v>
      </c>
      <c r="O465" t="str">
        <f t="shared" si="14"/>
        <v xml:space="preserve"> 女子  200m 平泳ぎ タイム決勝</v>
      </c>
    </row>
    <row r="466" spans="1:15" x14ac:dyDescent="0.15">
      <c r="A466">
        <f>IFERROR(記録[[#This Row],[競技番号]],"")</f>
        <v>13</v>
      </c>
      <c r="B466">
        <f>IFERROR(記録[[#This Row],[選手番号]],"")</f>
        <v>265</v>
      </c>
      <c r="C466" t="str">
        <f>IFERROR(VLOOKUP(B466,選手番号!F:J,4,0),"")</f>
        <v>山田優里也</v>
      </c>
      <c r="D466" t="str">
        <f>IFERROR(VLOOKUP(B466,選手番号!F:K,6,0),"")</f>
        <v>Ryuow</v>
      </c>
      <c r="E466" t="str">
        <f>IFERROR(VLOOKUP(B466,チーム番号!E:F,2,0),"")</f>
        <v/>
      </c>
      <c r="F466">
        <f>IFERROR(VLOOKUP(A466,プログラム!B:C,2,0),"")</f>
        <v>13</v>
      </c>
      <c r="G466" t="str">
        <f t="shared" si="15"/>
        <v>26500013</v>
      </c>
      <c r="H466">
        <f>IFERROR(記録[[#This Row],[組]],"")</f>
        <v>2</v>
      </c>
      <c r="I466">
        <f>IFERROR(記録[[#This Row],[水路]],"")</f>
        <v>3</v>
      </c>
      <c r="J466" t="str">
        <f>IFERROR(VLOOKUP(F466,プログラムデータ!A:P,14,0),"")</f>
        <v/>
      </c>
      <c r="K466" t="str">
        <f>IFERROR(VLOOKUP(F466,プログラムデータ!A:O,15,0),"")</f>
        <v>女子</v>
      </c>
      <c r="L466" t="str">
        <f>IFERROR(VLOOKUP(F466,プログラムデータ!A:M,13,0),"")</f>
        <v xml:space="preserve"> 200m</v>
      </c>
      <c r="M466" t="str">
        <f>IFERROR(VLOOKUP(F466,プログラムデータ!A:J,10,0),"")</f>
        <v>平泳ぎ</v>
      </c>
      <c r="N466" t="str">
        <f>IFERROR(VLOOKUP(F466,プログラムデータ!A:P,16,0),"")</f>
        <v>タイム決勝</v>
      </c>
      <c r="O466" t="str">
        <f t="shared" si="14"/>
        <v xml:space="preserve"> 女子  200m 平泳ぎ タイム決勝</v>
      </c>
    </row>
    <row r="467" spans="1:15" x14ac:dyDescent="0.15">
      <c r="A467">
        <f>IFERROR(記録[[#This Row],[競技番号]],"")</f>
        <v>13</v>
      </c>
      <c r="B467">
        <f>IFERROR(記録[[#This Row],[選手番号]],"")</f>
        <v>160</v>
      </c>
      <c r="C467" t="str">
        <f>IFERROR(VLOOKUP(B467,選手番号!F:J,4,0),"")</f>
        <v>兵頭　まい</v>
      </c>
      <c r="D467" t="str">
        <f>IFERROR(VLOOKUP(B467,選手番号!F:K,6,0),"")</f>
        <v>石原ＳＣ</v>
      </c>
      <c r="E467" t="str">
        <f>IFERROR(VLOOKUP(B467,チーム番号!E:F,2,0),"")</f>
        <v/>
      </c>
      <c r="F467">
        <f>IFERROR(VLOOKUP(A467,プログラム!B:C,2,0),"")</f>
        <v>13</v>
      </c>
      <c r="G467" t="str">
        <f t="shared" si="15"/>
        <v>16000013</v>
      </c>
      <c r="H467">
        <f>IFERROR(記録[[#This Row],[組]],"")</f>
        <v>2</v>
      </c>
      <c r="I467">
        <f>IFERROR(記録[[#This Row],[水路]],"")</f>
        <v>4</v>
      </c>
      <c r="J467" t="str">
        <f>IFERROR(VLOOKUP(F467,プログラムデータ!A:P,14,0),"")</f>
        <v/>
      </c>
      <c r="K467" t="str">
        <f>IFERROR(VLOOKUP(F467,プログラムデータ!A:O,15,0),"")</f>
        <v>女子</v>
      </c>
      <c r="L467" t="str">
        <f>IFERROR(VLOOKUP(F467,プログラムデータ!A:M,13,0),"")</f>
        <v xml:space="preserve"> 200m</v>
      </c>
      <c r="M467" t="str">
        <f>IFERROR(VLOOKUP(F467,プログラムデータ!A:J,10,0),"")</f>
        <v>平泳ぎ</v>
      </c>
      <c r="N467" t="str">
        <f>IFERROR(VLOOKUP(F467,プログラムデータ!A:P,16,0),"")</f>
        <v>タイム決勝</v>
      </c>
      <c r="O467" t="str">
        <f t="shared" si="14"/>
        <v xml:space="preserve"> 女子  200m 平泳ぎ タイム決勝</v>
      </c>
    </row>
    <row r="468" spans="1:15" x14ac:dyDescent="0.15">
      <c r="A468">
        <f>IFERROR(記録[[#This Row],[競技番号]],"")</f>
        <v>13</v>
      </c>
      <c r="B468">
        <f>IFERROR(記録[[#This Row],[選手番号]],"")</f>
        <v>292</v>
      </c>
      <c r="C468" t="str">
        <f>IFERROR(VLOOKUP(B468,選手番号!F:J,4,0),"")</f>
        <v>菅　　百花</v>
      </c>
      <c r="D468" t="str">
        <f>IFERROR(VLOOKUP(B468,選手番号!F:K,6,0),"")</f>
        <v>ﾌｨｯﾀｴﾐﾌﾙ松前</v>
      </c>
      <c r="E468" t="str">
        <f>IFERROR(VLOOKUP(B468,チーム番号!E:F,2,0),"")</f>
        <v/>
      </c>
      <c r="F468">
        <f>IFERROR(VLOOKUP(A468,プログラム!B:C,2,0),"")</f>
        <v>13</v>
      </c>
      <c r="G468" t="str">
        <f t="shared" si="15"/>
        <v>29200013</v>
      </c>
      <c r="H468">
        <f>IFERROR(記録[[#This Row],[組]],"")</f>
        <v>2</v>
      </c>
      <c r="I468">
        <f>IFERROR(記録[[#This Row],[水路]],"")</f>
        <v>5</v>
      </c>
      <c r="J468" t="str">
        <f>IFERROR(VLOOKUP(F468,プログラムデータ!A:P,14,0),"")</f>
        <v/>
      </c>
      <c r="K468" t="str">
        <f>IFERROR(VLOOKUP(F468,プログラムデータ!A:O,15,0),"")</f>
        <v>女子</v>
      </c>
      <c r="L468" t="str">
        <f>IFERROR(VLOOKUP(F468,プログラムデータ!A:M,13,0),"")</f>
        <v xml:space="preserve"> 200m</v>
      </c>
      <c r="M468" t="str">
        <f>IFERROR(VLOOKUP(F468,プログラムデータ!A:J,10,0),"")</f>
        <v>平泳ぎ</v>
      </c>
      <c r="N468" t="str">
        <f>IFERROR(VLOOKUP(F468,プログラムデータ!A:P,16,0),"")</f>
        <v>タイム決勝</v>
      </c>
      <c r="O468" t="str">
        <f t="shared" si="14"/>
        <v xml:space="preserve"> 女子  200m 平泳ぎ タイム決勝</v>
      </c>
    </row>
    <row r="469" spans="1:15" x14ac:dyDescent="0.15">
      <c r="A469">
        <f>IFERROR(記録[[#This Row],[競技番号]],"")</f>
        <v>13</v>
      </c>
      <c r="B469">
        <f>IFERROR(記録[[#This Row],[選手番号]],"")</f>
        <v>61</v>
      </c>
      <c r="C469" t="str">
        <f>IFERROR(VLOOKUP(B469,選手番号!F:J,4,0),"")</f>
        <v>内田　侑花</v>
      </c>
      <c r="D469" t="str">
        <f>IFERROR(VLOOKUP(B469,選手番号!F:K,6,0),"")</f>
        <v>ｴﾘｴｰﾙSRT</v>
      </c>
      <c r="E469" t="str">
        <f>IFERROR(VLOOKUP(B469,チーム番号!E:F,2,0),"")</f>
        <v/>
      </c>
      <c r="F469">
        <f>IFERROR(VLOOKUP(A469,プログラム!B:C,2,0),"")</f>
        <v>13</v>
      </c>
      <c r="G469" t="str">
        <f t="shared" si="15"/>
        <v>6100013</v>
      </c>
      <c r="H469">
        <f>IFERROR(記録[[#This Row],[組]],"")</f>
        <v>2</v>
      </c>
      <c r="I469">
        <f>IFERROR(記録[[#This Row],[水路]],"")</f>
        <v>6</v>
      </c>
      <c r="J469" t="str">
        <f>IFERROR(VLOOKUP(F469,プログラムデータ!A:P,14,0),"")</f>
        <v/>
      </c>
      <c r="K469" t="str">
        <f>IFERROR(VLOOKUP(F469,プログラムデータ!A:O,15,0),"")</f>
        <v>女子</v>
      </c>
      <c r="L469" t="str">
        <f>IFERROR(VLOOKUP(F469,プログラムデータ!A:M,13,0),"")</f>
        <v xml:space="preserve"> 200m</v>
      </c>
      <c r="M469" t="str">
        <f>IFERROR(VLOOKUP(F469,プログラムデータ!A:J,10,0),"")</f>
        <v>平泳ぎ</v>
      </c>
      <c r="N469" t="str">
        <f>IFERROR(VLOOKUP(F469,プログラムデータ!A:P,16,0),"")</f>
        <v>タイム決勝</v>
      </c>
      <c r="O469" t="str">
        <f t="shared" si="14"/>
        <v xml:space="preserve"> 女子  200m 平泳ぎ タイム決勝</v>
      </c>
    </row>
    <row r="470" spans="1:15" x14ac:dyDescent="0.15">
      <c r="A470">
        <f>IFERROR(記録[[#This Row],[競技番号]],"")</f>
        <v>13</v>
      </c>
      <c r="B470">
        <f>IFERROR(記録[[#This Row],[選手番号]],"")</f>
        <v>42</v>
      </c>
      <c r="C470" t="str">
        <f>IFERROR(VLOOKUP(B470,選手番号!F:J,4,0),"")</f>
        <v>井上　鳳華</v>
      </c>
      <c r="D470" t="str">
        <f>IFERROR(VLOOKUP(B470,選手番号!F:K,6,0),"")</f>
        <v>南海ＤＣ</v>
      </c>
      <c r="E470" t="str">
        <f>IFERROR(VLOOKUP(B470,チーム番号!E:F,2,0),"")</f>
        <v/>
      </c>
      <c r="F470">
        <f>IFERROR(VLOOKUP(A470,プログラム!B:C,2,0),"")</f>
        <v>13</v>
      </c>
      <c r="G470" t="str">
        <f t="shared" si="15"/>
        <v>4200013</v>
      </c>
      <c r="H470">
        <f>IFERROR(記録[[#This Row],[組]],"")</f>
        <v>2</v>
      </c>
      <c r="I470">
        <f>IFERROR(記録[[#This Row],[水路]],"")</f>
        <v>7</v>
      </c>
      <c r="J470" t="str">
        <f>IFERROR(VLOOKUP(F470,プログラムデータ!A:P,14,0),"")</f>
        <v/>
      </c>
      <c r="K470" t="str">
        <f>IFERROR(VLOOKUP(F470,プログラムデータ!A:O,15,0),"")</f>
        <v>女子</v>
      </c>
      <c r="L470" t="str">
        <f>IFERROR(VLOOKUP(F470,プログラムデータ!A:M,13,0),"")</f>
        <v xml:space="preserve"> 200m</v>
      </c>
      <c r="M470" t="str">
        <f>IFERROR(VLOOKUP(F470,プログラムデータ!A:J,10,0),"")</f>
        <v>平泳ぎ</v>
      </c>
      <c r="N470" t="str">
        <f>IFERROR(VLOOKUP(F470,プログラムデータ!A:P,16,0),"")</f>
        <v>タイム決勝</v>
      </c>
      <c r="O470" t="str">
        <f t="shared" si="14"/>
        <v xml:space="preserve"> 女子  200m 平泳ぎ タイム決勝</v>
      </c>
    </row>
    <row r="471" spans="1:15" x14ac:dyDescent="0.15">
      <c r="A471">
        <f>IFERROR(記録[[#This Row],[競技番号]],"")</f>
        <v>14</v>
      </c>
      <c r="B471">
        <f>IFERROR(記録[[#This Row],[選手番号]],"")</f>
        <v>0</v>
      </c>
      <c r="C471" t="str">
        <f>IFERROR(VLOOKUP(B471,選手番号!F:J,4,0),"")</f>
        <v/>
      </c>
      <c r="D471" t="str">
        <f>IFERROR(VLOOKUP(B471,選手番号!F:K,6,0),"")</f>
        <v/>
      </c>
      <c r="E471" t="str">
        <f>IFERROR(VLOOKUP(B471,チーム番号!E:F,2,0),"")</f>
        <v/>
      </c>
      <c r="F471">
        <f>IFERROR(VLOOKUP(A471,プログラム!B:C,2,0),"")</f>
        <v>14</v>
      </c>
      <c r="G471" t="str">
        <f t="shared" si="15"/>
        <v>000014</v>
      </c>
      <c r="H471">
        <f>IFERROR(記録[[#This Row],[組]],"")</f>
        <v>1</v>
      </c>
      <c r="I471">
        <f>IFERROR(記録[[#This Row],[水路]],"")</f>
        <v>1</v>
      </c>
      <c r="J471" t="str">
        <f>IFERROR(VLOOKUP(F471,プログラムデータ!A:P,14,0),"")</f>
        <v/>
      </c>
      <c r="K471" t="str">
        <f>IFERROR(VLOOKUP(F471,プログラムデータ!A:O,15,0),"")</f>
        <v>男子</v>
      </c>
      <c r="L471" t="str">
        <f>IFERROR(VLOOKUP(F471,プログラムデータ!A:M,13,0),"")</f>
        <v xml:space="preserve"> 200m</v>
      </c>
      <c r="M471" t="str">
        <f>IFERROR(VLOOKUP(F471,プログラムデータ!A:J,10,0),"")</f>
        <v>平泳ぎ</v>
      </c>
      <c r="N471" t="str">
        <f>IFERROR(VLOOKUP(F471,プログラムデータ!A:P,16,0),"")</f>
        <v>タイム決勝</v>
      </c>
      <c r="O471" t="str">
        <f t="shared" si="14"/>
        <v xml:space="preserve"> 男子  200m 平泳ぎ タイム決勝</v>
      </c>
    </row>
    <row r="472" spans="1:15" x14ac:dyDescent="0.15">
      <c r="A472">
        <f>IFERROR(記録[[#This Row],[競技番号]],"")</f>
        <v>14</v>
      </c>
      <c r="B472">
        <f>IFERROR(記録[[#This Row],[選手番号]],"")</f>
        <v>0</v>
      </c>
      <c r="C472" t="str">
        <f>IFERROR(VLOOKUP(B472,選手番号!F:J,4,0),"")</f>
        <v/>
      </c>
      <c r="D472" t="str">
        <f>IFERROR(VLOOKUP(B472,選手番号!F:K,6,0),"")</f>
        <v/>
      </c>
      <c r="E472" t="str">
        <f>IFERROR(VLOOKUP(B472,チーム番号!E:F,2,0),"")</f>
        <v/>
      </c>
      <c r="F472">
        <f>IFERROR(VLOOKUP(A472,プログラム!B:C,2,0),"")</f>
        <v>14</v>
      </c>
      <c r="G472" t="str">
        <f t="shared" si="15"/>
        <v>000014</v>
      </c>
      <c r="H472">
        <f>IFERROR(記録[[#This Row],[組]],"")</f>
        <v>1</v>
      </c>
      <c r="I472">
        <f>IFERROR(記録[[#This Row],[水路]],"")</f>
        <v>2</v>
      </c>
      <c r="J472" t="str">
        <f>IFERROR(VLOOKUP(F472,プログラムデータ!A:P,14,0),"")</f>
        <v/>
      </c>
      <c r="K472" t="str">
        <f>IFERROR(VLOOKUP(F472,プログラムデータ!A:O,15,0),"")</f>
        <v>男子</v>
      </c>
      <c r="L472" t="str">
        <f>IFERROR(VLOOKUP(F472,プログラムデータ!A:M,13,0),"")</f>
        <v xml:space="preserve"> 200m</v>
      </c>
      <c r="M472" t="str">
        <f>IFERROR(VLOOKUP(F472,プログラムデータ!A:J,10,0),"")</f>
        <v>平泳ぎ</v>
      </c>
      <c r="N472" t="str">
        <f>IFERROR(VLOOKUP(F472,プログラムデータ!A:P,16,0),"")</f>
        <v>タイム決勝</v>
      </c>
      <c r="O472" t="str">
        <f t="shared" si="14"/>
        <v xml:space="preserve"> 男子  200m 平泳ぎ タイム決勝</v>
      </c>
    </row>
    <row r="473" spans="1:15" x14ac:dyDescent="0.15">
      <c r="A473">
        <f>IFERROR(記録[[#This Row],[競技番号]],"")</f>
        <v>14</v>
      </c>
      <c r="B473">
        <f>IFERROR(記録[[#This Row],[選手番号]],"")</f>
        <v>56</v>
      </c>
      <c r="C473" t="str">
        <f>IFERROR(VLOOKUP(B473,選手番号!F:J,4,0),"")</f>
        <v>尾藤　渉大</v>
      </c>
      <c r="D473" t="str">
        <f>IFERROR(VLOOKUP(B473,選手番号!F:K,6,0),"")</f>
        <v>ｴﾘｴｰﾙSRT</v>
      </c>
      <c r="E473" t="str">
        <f>IFERROR(VLOOKUP(B473,チーム番号!E:F,2,0),"")</f>
        <v/>
      </c>
      <c r="F473">
        <f>IFERROR(VLOOKUP(A473,プログラム!B:C,2,0),"")</f>
        <v>14</v>
      </c>
      <c r="G473" t="str">
        <f t="shared" si="15"/>
        <v>5600014</v>
      </c>
      <c r="H473">
        <f>IFERROR(記録[[#This Row],[組]],"")</f>
        <v>1</v>
      </c>
      <c r="I473">
        <f>IFERROR(記録[[#This Row],[水路]],"")</f>
        <v>3</v>
      </c>
      <c r="J473" t="str">
        <f>IFERROR(VLOOKUP(F473,プログラムデータ!A:P,14,0),"")</f>
        <v/>
      </c>
      <c r="K473" t="str">
        <f>IFERROR(VLOOKUP(F473,プログラムデータ!A:O,15,0),"")</f>
        <v>男子</v>
      </c>
      <c r="L473" t="str">
        <f>IFERROR(VLOOKUP(F473,プログラムデータ!A:M,13,0),"")</f>
        <v xml:space="preserve"> 200m</v>
      </c>
      <c r="M473" t="str">
        <f>IFERROR(VLOOKUP(F473,プログラムデータ!A:J,10,0),"")</f>
        <v>平泳ぎ</v>
      </c>
      <c r="N473" t="str">
        <f>IFERROR(VLOOKUP(F473,プログラムデータ!A:P,16,0),"")</f>
        <v>タイム決勝</v>
      </c>
      <c r="O473" t="str">
        <f t="shared" si="14"/>
        <v xml:space="preserve"> 男子  200m 平泳ぎ タイム決勝</v>
      </c>
    </row>
    <row r="474" spans="1:15" x14ac:dyDescent="0.15">
      <c r="A474">
        <f>IFERROR(記録[[#This Row],[競技番号]],"")</f>
        <v>14</v>
      </c>
      <c r="B474">
        <f>IFERROR(記録[[#This Row],[選手番号]],"")</f>
        <v>7</v>
      </c>
      <c r="C474" t="str">
        <f>IFERROR(VLOOKUP(B474,選手番号!F:J,4,0),"")</f>
        <v>奥本　真心</v>
      </c>
      <c r="D474" t="str">
        <f>IFERROR(VLOOKUP(B474,選手番号!F:K,6,0),"")</f>
        <v>五百木ＳＣ</v>
      </c>
      <c r="E474" t="str">
        <f>IFERROR(VLOOKUP(B474,チーム番号!E:F,2,0),"")</f>
        <v/>
      </c>
      <c r="F474">
        <f>IFERROR(VLOOKUP(A474,プログラム!B:C,2,0),"")</f>
        <v>14</v>
      </c>
      <c r="G474" t="str">
        <f t="shared" si="15"/>
        <v>700014</v>
      </c>
      <c r="H474">
        <f>IFERROR(記録[[#This Row],[組]],"")</f>
        <v>1</v>
      </c>
      <c r="I474">
        <f>IFERROR(記録[[#This Row],[水路]],"")</f>
        <v>4</v>
      </c>
      <c r="J474" t="str">
        <f>IFERROR(VLOOKUP(F474,プログラムデータ!A:P,14,0),"")</f>
        <v/>
      </c>
      <c r="K474" t="str">
        <f>IFERROR(VLOOKUP(F474,プログラムデータ!A:O,15,0),"")</f>
        <v>男子</v>
      </c>
      <c r="L474" t="str">
        <f>IFERROR(VLOOKUP(F474,プログラムデータ!A:M,13,0),"")</f>
        <v xml:space="preserve"> 200m</v>
      </c>
      <c r="M474" t="str">
        <f>IFERROR(VLOOKUP(F474,プログラムデータ!A:J,10,0),"")</f>
        <v>平泳ぎ</v>
      </c>
      <c r="N474" t="str">
        <f>IFERROR(VLOOKUP(F474,プログラムデータ!A:P,16,0),"")</f>
        <v>タイム決勝</v>
      </c>
      <c r="O474" t="str">
        <f t="shared" si="14"/>
        <v xml:space="preserve"> 男子  200m 平泳ぎ タイム決勝</v>
      </c>
    </row>
    <row r="475" spans="1:15" x14ac:dyDescent="0.15">
      <c r="A475">
        <f>IFERROR(記録[[#This Row],[競技番号]],"")</f>
        <v>14</v>
      </c>
      <c r="B475">
        <f>IFERROR(記録[[#This Row],[選手番号]],"")</f>
        <v>229</v>
      </c>
      <c r="C475" t="str">
        <f>IFERROR(VLOOKUP(B475,選手番号!F:J,4,0),"")</f>
        <v>三好　郁哉</v>
      </c>
      <c r="D475" t="str">
        <f>IFERROR(VLOOKUP(B475,選手番号!F:K,6,0),"")</f>
        <v>リー保内</v>
      </c>
      <c r="E475" t="str">
        <f>IFERROR(VLOOKUP(B475,チーム番号!E:F,2,0),"")</f>
        <v/>
      </c>
      <c r="F475">
        <f>IFERROR(VLOOKUP(A475,プログラム!B:C,2,0),"")</f>
        <v>14</v>
      </c>
      <c r="G475" t="str">
        <f t="shared" si="15"/>
        <v>22900014</v>
      </c>
      <c r="H475">
        <f>IFERROR(記録[[#This Row],[組]],"")</f>
        <v>1</v>
      </c>
      <c r="I475">
        <f>IFERROR(記録[[#This Row],[水路]],"")</f>
        <v>5</v>
      </c>
      <c r="J475" t="str">
        <f>IFERROR(VLOOKUP(F475,プログラムデータ!A:P,14,0),"")</f>
        <v/>
      </c>
      <c r="K475" t="str">
        <f>IFERROR(VLOOKUP(F475,プログラムデータ!A:O,15,0),"")</f>
        <v>男子</v>
      </c>
      <c r="L475" t="str">
        <f>IFERROR(VLOOKUP(F475,プログラムデータ!A:M,13,0),"")</f>
        <v xml:space="preserve"> 200m</v>
      </c>
      <c r="M475" t="str">
        <f>IFERROR(VLOOKUP(F475,プログラムデータ!A:J,10,0),"")</f>
        <v>平泳ぎ</v>
      </c>
      <c r="N475" t="str">
        <f>IFERROR(VLOOKUP(F475,プログラムデータ!A:P,16,0),"")</f>
        <v>タイム決勝</v>
      </c>
      <c r="O475" t="str">
        <f t="shared" si="14"/>
        <v xml:space="preserve"> 男子  200m 平泳ぎ タイム決勝</v>
      </c>
    </row>
    <row r="476" spans="1:15" x14ac:dyDescent="0.15">
      <c r="A476">
        <f>IFERROR(記録[[#This Row],[競技番号]],"")</f>
        <v>14</v>
      </c>
      <c r="B476">
        <f>IFERROR(記録[[#This Row],[選手番号]],"")</f>
        <v>270</v>
      </c>
      <c r="C476" t="str">
        <f>IFERROR(VLOOKUP(B476,選手番号!F:J,4,0),"")</f>
        <v>石原　凌介</v>
      </c>
      <c r="D476" t="str">
        <f>IFERROR(VLOOKUP(B476,選手番号!F:K,6,0),"")</f>
        <v>ﾌｧｲﾌﾞﾃﾝ東予</v>
      </c>
      <c r="E476" t="str">
        <f>IFERROR(VLOOKUP(B476,チーム番号!E:F,2,0),"")</f>
        <v/>
      </c>
      <c r="F476">
        <f>IFERROR(VLOOKUP(A476,プログラム!B:C,2,0),"")</f>
        <v>14</v>
      </c>
      <c r="G476" t="str">
        <f t="shared" si="15"/>
        <v>27000014</v>
      </c>
      <c r="H476">
        <f>IFERROR(記録[[#This Row],[組]],"")</f>
        <v>1</v>
      </c>
      <c r="I476">
        <f>IFERROR(記録[[#This Row],[水路]],"")</f>
        <v>6</v>
      </c>
      <c r="J476" t="str">
        <f>IFERROR(VLOOKUP(F476,プログラムデータ!A:P,14,0),"")</f>
        <v/>
      </c>
      <c r="K476" t="str">
        <f>IFERROR(VLOOKUP(F476,プログラムデータ!A:O,15,0),"")</f>
        <v>男子</v>
      </c>
      <c r="L476" t="str">
        <f>IFERROR(VLOOKUP(F476,プログラムデータ!A:M,13,0),"")</f>
        <v xml:space="preserve"> 200m</v>
      </c>
      <c r="M476" t="str">
        <f>IFERROR(VLOOKUP(F476,プログラムデータ!A:J,10,0),"")</f>
        <v>平泳ぎ</v>
      </c>
      <c r="N476" t="str">
        <f>IFERROR(VLOOKUP(F476,プログラムデータ!A:P,16,0),"")</f>
        <v>タイム決勝</v>
      </c>
      <c r="O476" t="str">
        <f t="shared" si="14"/>
        <v xml:space="preserve"> 男子  200m 平泳ぎ タイム決勝</v>
      </c>
    </row>
    <row r="477" spans="1:15" x14ac:dyDescent="0.15">
      <c r="A477">
        <f>IFERROR(記録[[#This Row],[競技番号]],"")</f>
        <v>14</v>
      </c>
      <c r="B477">
        <f>IFERROR(記録[[#This Row],[選手番号]],"")</f>
        <v>0</v>
      </c>
      <c r="C477" t="str">
        <f>IFERROR(VLOOKUP(B477,選手番号!F:J,4,0),"")</f>
        <v/>
      </c>
      <c r="D477" t="str">
        <f>IFERROR(VLOOKUP(B477,選手番号!F:K,6,0),"")</f>
        <v/>
      </c>
      <c r="E477" t="str">
        <f>IFERROR(VLOOKUP(B477,チーム番号!E:F,2,0),"")</f>
        <v/>
      </c>
      <c r="F477">
        <f>IFERROR(VLOOKUP(A477,プログラム!B:C,2,0),"")</f>
        <v>14</v>
      </c>
      <c r="G477" t="str">
        <f t="shared" si="15"/>
        <v>000014</v>
      </c>
      <c r="H477">
        <f>IFERROR(記録[[#This Row],[組]],"")</f>
        <v>1</v>
      </c>
      <c r="I477">
        <f>IFERROR(記録[[#This Row],[水路]],"")</f>
        <v>7</v>
      </c>
      <c r="J477" t="str">
        <f>IFERROR(VLOOKUP(F477,プログラムデータ!A:P,14,0),"")</f>
        <v/>
      </c>
      <c r="K477" t="str">
        <f>IFERROR(VLOOKUP(F477,プログラムデータ!A:O,15,0),"")</f>
        <v>男子</v>
      </c>
      <c r="L477" t="str">
        <f>IFERROR(VLOOKUP(F477,プログラムデータ!A:M,13,0),"")</f>
        <v xml:space="preserve"> 200m</v>
      </c>
      <c r="M477" t="str">
        <f>IFERROR(VLOOKUP(F477,プログラムデータ!A:J,10,0),"")</f>
        <v>平泳ぎ</v>
      </c>
      <c r="N477" t="str">
        <f>IFERROR(VLOOKUP(F477,プログラムデータ!A:P,16,0),"")</f>
        <v>タイム決勝</v>
      </c>
      <c r="O477" t="str">
        <f t="shared" si="14"/>
        <v xml:space="preserve"> 男子  200m 平泳ぎ タイム決勝</v>
      </c>
    </row>
    <row r="478" spans="1:15" x14ac:dyDescent="0.15">
      <c r="A478">
        <f>IFERROR(記録[[#This Row],[競技番号]],"")</f>
        <v>14</v>
      </c>
      <c r="B478">
        <f>IFERROR(記録[[#This Row],[選手番号]],"")</f>
        <v>314</v>
      </c>
      <c r="C478" t="str">
        <f>IFERROR(VLOOKUP(B478,選手番号!F:J,4,0),"")</f>
        <v>清水　瑛透</v>
      </c>
      <c r="D478" t="str">
        <f>IFERROR(VLOOKUP(B478,選手番号!F:K,6,0),"")</f>
        <v>MESSA</v>
      </c>
      <c r="E478" t="str">
        <f>IFERROR(VLOOKUP(B478,チーム番号!E:F,2,0),"")</f>
        <v/>
      </c>
      <c r="F478">
        <f>IFERROR(VLOOKUP(A478,プログラム!B:C,2,0),"")</f>
        <v>14</v>
      </c>
      <c r="G478" t="str">
        <f t="shared" si="15"/>
        <v>31400014</v>
      </c>
      <c r="H478">
        <f>IFERROR(記録[[#This Row],[組]],"")</f>
        <v>2</v>
      </c>
      <c r="I478">
        <f>IFERROR(記録[[#This Row],[水路]],"")</f>
        <v>1</v>
      </c>
      <c r="J478" t="str">
        <f>IFERROR(VLOOKUP(F478,プログラムデータ!A:P,14,0),"")</f>
        <v/>
      </c>
      <c r="K478" t="str">
        <f>IFERROR(VLOOKUP(F478,プログラムデータ!A:O,15,0),"")</f>
        <v>男子</v>
      </c>
      <c r="L478" t="str">
        <f>IFERROR(VLOOKUP(F478,プログラムデータ!A:M,13,0),"")</f>
        <v xml:space="preserve"> 200m</v>
      </c>
      <c r="M478" t="str">
        <f>IFERROR(VLOOKUP(F478,プログラムデータ!A:J,10,0),"")</f>
        <v>平泳ぎ</v>
      </c>
      <c r="N478" t="str">
        <f>IFERROR(VLOOKUP(F478,プログラムデータ!A:P,16,0),"")</f>
        <v>タイム決勝</v>
      </c>
      <c r="O478" t="str">
        <f t="shared" si="14"/>
        <v xml:space="preserve"> 男子  200m 平泳ぎ タイム決勝</v>
      </c>
    </row>
    <row r="479" spans="1:15" x14ac:dyDescent="0.15">
      <c r="A479">
        <f>IFERROR(記録[[#This Row],[競技番号]],"")</f>
        <v>14</v>
      </c>
      <c r="B479">
        <f>IFERROR(記録[[#This Row],[選手番号]],"")</f>
        <v>167</v>
      </c>
      <c r="C479" t="str">
        <f>IFERROR(VLOOKUP(B479,選手番号!F:J,4,0),"")</f>
        <v>永田　　空</v>
      </c>
      <c r="D479" t="str">
        <f>IFERROR(VLOOKUP(B479,選手番号!F:K,6,0),"")</f>
        <v>フィッタ松山</v>
      </c>
      <c r="E479" t="str">
        <f>IFERROR(VLOOKUP(B479,チーム番号!E:F,2,0),"")</f>
        <v/>
      </c>
      <c r="F479">
        <f>IFERROR(VLOOKUP(A479,プログラム!B:C,2,0),"")</f>
        <v>14</v>
      </c>
      <c r="G479" t="str">
        <f t="shared" si="15"/>
        <v>16700014</v>
      </c>
      <c r="H479">
        <f>IFERROR(記録[[#This Row],[組]],"")</f>
        <v>2</v>
      </c>
      <c r="I479">
        <f>IFERROR(記録[[#This Row],[水路]],"")</f>
        <v>2</v>
      </c>
      <c r="J479" t="str">
        <f>IFERROR(VLOOKUP(F479,プログラムデータ!A:P,14,0),"")</f>
        <v/>
      </c>
      <c r="K479" t="str">
        <f>IFERROR(VLOOKUP(F479,プログラムデータ!A:O,15,0),"")</f>
        <v>男子</v>
      </c>
      <c r="L479" t="str">
        <f>IFERROR(VLOOKUP(F479,プログラムデータ!A:M,13,0),"")</f>
        <v xml:space="preserve"> 200m</v>
      </c>
      <c r="M479" t="str">
        <f>IFERROR(VLOOKUP(F479,プログラムデータ!A:J,10,0),"")</f>
        <v>平泳ぎ</v>
      </c>
      <c r="N479" t="str">
        <f>IFERROR(VLOOKUP(F479,プログラムデータ!A:P,16,0),"")</f>
        <v>タイム決勝</v>
      </c>
      <c r="O479" t="str">
        <f t="shared" si="14"/>
        <v xml:space="preserve"> 男子  200m 平泳ぎ タイム決勝</v>
      </c>
    </row>
    <row r="480" spans="1:15" x14ac:dyDescent="0.15">
      <c r="A480">
        <f>IFERROR(記録[[#This Row],[競技番号]],"")</f>
        <v>14</v>
      </c>
      <c r="B480">
        <f>IFERROR(記録[[#This Row],[選手番号]],"")</f>
        <v>154</v>
      </c>
      <c r="C480" t="str">
        <f>IFERROR(VLOOKUP(B480,選手番号!F:J,4,0),"")</f>
        <v>羽田野颯太</v>
      </c>
      <c r="D480" t="str">
        <f>IFERROR(VLOOKUP(B480,選手番号!F:K,6,0),"")</f>
        <v>石原ＳＣ</v>
      </c>
      <c r="E480" t="str">
        <f>IFERROR(VLOOKUP(B480,チーム番号!E:F,2,0),"")</f>
        <v/>
      </c>
      <c r="F480">
        <f>IFERROR(VLOOKUP(A480,プログラム!B:C,2,0),"")</f>
        <v>14</v>
      </c>
      <c r="G480" t="str">
        <f t="shared" si="15"/>
        <v>15400014</v>
      </c>
      <c r="H480">
        <f>IFERROR(記録[[#This Row],[組]],"")</f>
        <v>2</v>
      </c>
      <c r="I480">
        <f>IFERROR(記録[[#This Row],[水路]],"")</f>
        <v>3</v>
      </c>
      <c r="J480" t="str">
        <f>IFERROR(VLOOKUP(F480,プログラムデータ!A:P,14,0),"")</f>
        <v/>
      </c>
      <c r="K480" t="str">
        <f>IFERROR(VLOOKUP(F480,プログラムデータ!A:O,15,0),"")</f>
        <v>男子</v>
      </c>
      <c r="L480" t="str">
        <f>IFERROR(VLOOKUP(F480,プログラムデータ!A:M,13,0),"")</f>
        <v xml:space="preserve"> 200m</v>
      </c>
      <c r="M480" t="str">
        <f>IFERROR(VLOOKUP(F480,プログラムデータ!A:J,10,0),"")</f>
        <v>平泳ぎ</v>
      </c>
      <c r="N480" t="str">
        <f>IFERROR(VLOOKUP(F480,プログラムデータ!A:P,16,0),"")</f>
        <v>タイム決勝</v>
      </c>
      <c r="O480" t="str">
        <f t="shared" si="14"/>
        <v xml:space="preserve"> 男子  200m 平泳ぎ タイム決勝</v>
      </c>
    </row>
    <row r="481" spans="1:15" x14ac:dyDescent="0.15">
      <c r="A481">
        <f>IFERROR(記録[[#This Row],[競技番号]],"")</f>
        <v>14</v>
      </c>
      <c r="B481">
        <f>IFERROR(記録[[#This Row],[選手番号]],"")</f>
        <v>324</v>
      </c>
      <c r="C481" t="str">
        <f>IFERROR(VLOOKUP(B481,選手番号!F:J,4,0),"")</f>
        <v>渡邊　莉友</v>
      </c>
      <c r="D481" t="str">
        <f>IFERROR(VLOOKUP(B481,選手番号!F:K,6,0),"")</f>
        <v>しまなみST</v>
      </c>
      <c r="E481" t="str">
        <f>IFERROR(VLOOKUP(B481,チーム番号!E:F,2,0),"")</f>
        <v/>
      </c>
      <c r="F481">
        <f>IFERROR(VLOOKUP(A481,プログラム!B:C,2,0),"")</f>
        <v>14</v>
      </c>
      <c r="G481" t="str">
        <f t="shared" si="15"/>
        <v>32400014</v>
      </c>
      <c r="H481">
        <f>IFERROR(記録[[#This Row],[組]],"")</f>
        <v>2</v>
      </c>
      <c r="I481">
        <f>IFERROR(記録[[#This Row],[水路]],"")</f>
        <v>4</v>
      </c>
      <c r="J481" t="str">
        <f>IFERROR(VLOOKUP(F481,プログラムデータ!A:P,14,0),"")</f>
        <v/>
      </c>
      <c r="K481" t="str">
        <f>IFERROR(VLOOKUP(F481,プログラムデータ!A:O,15,0),"")</f>
        <v>男子</v>
      </c>
      <c r="L481" t="str">
        <f>IFERROR(VLOOKUP(F481,プログラムデータ!A:M,13,0),"")</f>
        <v xml:space="preserve"> 200m</v>
      </c>
      <c r="M481" t="str">
        <f>IFERROR(VLOOKUP(F481,プログラムデータ!A:J,10,0),"")</f>
        <v>平泳ぎ</v>
      </c>
      <c r="N481" t="str">
        <f>IFERROR(VLOOKUP(F481,プログラムデータ!A:P,16,0),"")</f>
        <v>タイム決勝</v>
      </c>
      <c r="O481" t="str">
        <f t="shared" si="14"/>
        <v xml:space="preserve"> 男子  200m 平泳ぎ タイム決勝</v>
      </c>
    </row>
    <row r="482" spans="1:15" x14ac:dyDescent="0.15">
      <c r="A482">
        <f>IFERROR(記録[[#This Row],[競技番号]],"")</f>
        <v>14</v>
      </c>
      <c r="B482">
        <f>IFERROR(記録[[#This Row],[選手番号]],"")</f>
        <v>197</v>
      </c>
      <c r="C482" t="str">
        <f>IFERROR(VLOOKUP(B482,選手番号!F:J,4,0),"")</f>
        <v>髙橋　昂大</v>
      </c>
      <c r="D482" t="str">
        <f>IFERROR(VLOOKUP(B482,選手番号!F:K,6,0),"")</f>
        <v>フィッタ重信</v>
      </c>
      <c r="E482" t="str">
        <f>IFERROR(VLOOKUP(B482,チーム番号!E:F,2,0),"")</f>
        <v/>
      </c>
      <c r="F482">
        <f>IFERROR(VLOOKUP(A482,プログラム!B:C,2,0),"")</f>
        <v>14</v>
      </c>
      <c r="G482" t="str">
        <f t="shared" si="15"/>
        <v>19700014</v>
      </c>
      <c r="H482">
        <f>IFERROR(記録[[#This Row],[組]],"")</f>
        <v>2</v>
      </c>
      <c r="I482">
        <f>IFERROR(記録[[#This Row],[水路]],"")</f>
        <v>5</v>
      </c>
      <c r="J482" t="str">
        <f>IFERROR(VLOOKUP(F482,プログラムデータ!A:P,14,0),"")</f>
        <v/>
      </c>
      <c r="K482" t="str">
        <f>IFERROR(VLOOKUP(F482,プログラムデータ!A:O,15,0),"")</f>
        <v>男子</v>
      </c>
      <c r="L482" t="str">
        <f>IFERROR(VLOOKUP(F482,プログラムデータ!A:M,13,0),"")</f>
        <v xml:space="preserve"> 200m</v>
      </c>
      <c r="M482" t="str">
        <f>IFERROR(VLOOKUP(F482,プログラムデータ!A:J,10,0),"")</f>
        <v>平泳ぎ</v>
      </c>
      <c r="N482" t="str">
        <f>IFERROR(VLOOKUP(F482,プログラムデータ!A:P,16,0),"")</f>
        <v>タイム決勝</v>
      </c>
      <c r="O482" t="str">
        <f t="shared" si="14"/>
        <v xml:space="preserve"> 男子  200m 平泳ぎ タイム決勝</v>
      </c>
    </row>
    <row r="483" spans="1:15" x14ac:dyDescent="0.15">
      <c r="A483">
        <f>IFERROR(記録[[#This Row],[競技番号]],"")</f>
        <v>14</v>
      </c>
      <c r="B483">
        <f>IFERROR(記録[[#This Row],[選手番号]],"")</f>
        <v>222</v>
      </c>
      <c r="C483" t="str">
        <f>IFERROR(VLOOKUP(B483,選手番号!F:J,4,0),"")</f>
        <v>細谷　孝正</v>
      </c>
      <c r="D483" t="str">
        <f>IFERROR(VLOOKUP(B483,選手番号!F:K,6,0),"")</f>
        <v>リー保内</v>
      </c>
      <c r="E483" t="str">
        <f>IFERROR(VLOOKUP(B483,チーム番号!E:F,2,0),"")</f>
        <v/>
      </c>
      <c r="F483">
        <f>IFERROR(VLOOKUP(A483,プログラム!B:C,2,0),"")</f>
        <v>14</v>
      </c>
      <c r="G483" t="str">
        <f t="shared" si="15"/>
        <v>22200014</v>
      </c>
      <c r="H483">
        <f>IFERROR(記録[[#This Row],[組]],"")</f>
        <v>2</v>
      </c>
      <c r="I483">
        <f>IFERROR(記録[[#This Row],[水路]],"")</f>
        <v>6</v>
      </c>
      <c r="J483" t="str">
        <f>IFERROR(VLOOKUP(F483,プログラムデータ!A:P,14,0),"")</f>
        <v/>
      </c>
      <c r="K483" t="str">
        <f>IFERROR(VLOOKUP(F483,プログラムデータ!A:O,15,0),"")</f>
        <v>男子</v>
      </c>
      <c r="L483" t="str">
        <f>IFERROR(VLOOKUP(F483,プログラムデータ!A:M,13,0),"")</f>
        <v xml:space="preserve"> 200m</v>
      </c>
      <c r="M483" t="str">
        <f>IFERROR(VLOOKUP(F483,プログラムデータ!A:J,10,0),"")</f>
        <v>平泳ぎ</v>
      </c>
      <c r="N483" t="str">
        <f>IFERROR(VLOOKUP(F483,プログラムデータ!A:P,16,0),"")</f>
        <v>タイム決勝</v>
      </c>
      <c r="O483" t="str">
        <f t="shared" si="14"/>
        <v xml:space="preserve"> 男子  200m 平泳ぎ タイム決勝</v>
      </c>
    </row>
    <row r="484" spans="1:15" x14ac:dyDescent="0.15">
      <c r="A484">
        <f>IFERROR(記録[[#This Row],[競技番号]],"")</f>
        <v>14</v>
      </c>
      <c r="B484">
        <f>IFERROR(記録[[#This Row],[選手番号]],"")</f>
        <v>3</v>
      </c>
      <c r="C484" t="str">
        <f>IFERROR(VLOOKUP(B484,選手番号!F:J,4,0),"")</f>
        <v>森田　碧音</v>
      </c>
      <c r="D484" t="str">
        <f>IFERROR(VLOOKUP(B484,選手番号!F:K,6,0),"")</f>
        <v>五百木ＳＣ</v>
      </c>
      <c r="E484" t="str">
        <f>IFERROR(VLOOKUP(B484,チーム番号!E:F,2,0),"")</f>
        <v/>
      </c>
      <c r="F484">
        <f>IFERROR(VLOOKUP(A484,プログラム!B:C,2,0),"")</f>
        <v>14</v>
      </c>
      <c r="G484" t="str">
        <f t="shared" si="15"/>
        <v>300014</v>
      </c>
      <c r="H484">
        <f>IFERROR(記録[[#This Row],[組]],"")</f>
        <v>2</v>
      </c>
      <c r="I484">
        <f>IFERROR(記録[[#This Row],[水路]],"")</f>
        <v>7</v>
      </c>
      <c r="J484" t="str">
        <f>IFERROR(VLOOKUP(F484,プログラムデータ!A:P,14,0),"")</f>
        <v/>
      </c>
      <c r="K484" t="str">
        <f>IFERROR(VLOOKUP(F484,プログラムデータ!A:O,15,0),"")</f>
        <v>男子</v>
      </c>
      <c r="L484" t="str">
        <f>IFERROR(VLOOKUP(F484,プログラムデータ!A:M,13,0),"")</f>
        <v xml:space="preserve"> 200m</v>
      </c>
      <c r="M484" t="str">
        <f>IFERROR(VLOOKUP(F484,プログラムデータ!A:J,10,0),"")</f>
        <v>平泳ぎ</v>
      </c>
      <c r="N484" t="str">
        <f>IFERROR(VLOOKUP(F484,プログラムデータ!A:P,16,0),"")</f>
        <v>タイム決勝</v>
      </c>
      <c r="O484" t="str">
        <f t="shared" si="14"/>
        <v xml:space="preserve"> 男子  200m 平泳ぎ タイム決勝</v>
      </c>
    </row>
    <row r="485" spans="1:15" x14ac:dyDescent="0.15">
      <c r="A485">
        <f>IFERROR(記録[[#This Row],[競技番号]],"")</f>
        <v>15</v>
      </c>
      <c r="B485">
        <f>IFERROR(記録[[#This Row],[選手番号]],"")</f>
        <v>0</v>
      </c>
      <c r="C485" t="str">
        <f>IFERROR(VLOOKUP(B485,選手番号!F:J,4,0),"")</f>
        <v/>
      </c>
      <c r="D485" t="str">
        <f>IFERROR(VLOOKUP(B485,選手番号!F:K,6,0),"")</f>
        <v/>
      </c>
      <c r="E485" t="str">
        <f>IFERROR(VLOOKUP(B485,チーム番号!E:F,2,0),"")</f>
        <v/>
      </c>
      <c r="F485">
        <f>IFERROR(VLOOKUP(A485,プログラム!B:C,2,0),"")</f>
        <v>15</v>
      </c>
      <c r="G485" t="str">
        <f t="shared" si="15"/>
        <v>000015</v>
      </c>
      <c r="H485">
        <f>IFERROR(記録[[#This Row],[組]],"")</f>
        <v>1</v>
      </c>
      <c r="I485">
        <f>IFERROR(記録[[#This Row],[水路]],"")</f>
        <v>1</v>
      </c>
      <c r="J485" t="str">
        <f>IFERROR(VLOOKUP(F485,プログラムデータ!A:P,14,0),"")</f>
        <v/>
      </c>
      <c r="K485" t="str">
        <f>IFERROR(VLOOKUP(F485,プログラムデータ!A:O,15,0),"")</f>
        <v>女子</v>
      </c>
      <c r="L485" t="str">
        <f>IFERROR(VLOOKUP(F485,プログラムデータ!A:M,13,0),"")</f>
        <v xml:space="preserve">  50m</v>
      </c>
      <c r="M485" t="str">
        <f>IFERROR(VLOOKUP(F485,プログラムデータ!A:J,10,0),"")</f>
        <v>バタフライ</v>
      </c>
      <c r="N485" t="str">
        <f>IFERROR(VLOOKUP(F485,プログラムデータ!A:P,16,0),"")</f>
        <v>タイム決勝</v>
      </c>
      <c r="O485" t="str">
        <f t="shared" si="14"/>
        <v xml:space="preserve"> 女子   50m バタフライ タイム決勝</v>
      </c>
    </row>
    <row r="486" spans="1:15" x14ac:dyDescent="0.15">
      <c r="A486">
        <f>IFERROR(記録[[#This Row],[競技番号]],"")</f>
        <v>15</v>
      </c>
      <c r="B486">
        <f>IFERROR(記録[[#This Row],[選手番号]],"")</f>
        <v>0</v>
      </c>
      <c r="C486" t="str">
        <f>IFERROR(VLOOKUP(B486,選手番号!F:J,4,0),"")</f>
        <v/>
      </c>
      <c r="D486" t="str">
        <f>IFERROR(VLOOKUP(B486,選手番号!F:K,6,0),"")</f>
        <v/>
      </c>
      <c r="E486" t="str">
        <f>IFERROR(VLOOKUP(B486,チーム番号!E:F,2,0),"")</f>
        <v/>
      </c>
      <c r="F486">
        <f>IFERROR(VLOOKUP(A486,プログラム!B:C,2,0),"")</f>
        <v>15</v>
      </c>
      <c r="G486" t="str">
        <f t="shared" si="15"/>
        <v>000015</v>
      </c>
      <c r="H486">
        <f>IFERROR(記録[[#This Row],[組]],"")</f>
        <v>1</v>
      </c>
      <c r="I486">
        <f>IFERROR(記録[[#This Row],[水路]],"")</f>
        <v>2</v>
      </c>
      <c r="J486" t="str">
        <f>IFERROR(VLOOKUP(F486,プログラムデータ!A:P,14,0),"")</f>
        <v/>
      </c>
      <c r="K486" t="str">
        <f>IFERROR(VLOOKUP(F486,プログラムデータ!A:O,15,0),"")</f>
        <v>女子</v>
      </c>
      <c r="L486" t="str">
        <f>IFERROR(VLOOKUP(F486,プログラムデータ!A:M,13,0),"")</f>
        <v xml:space="preserve">  50m</v>
      </c>
      <c r="M486" t="str">
        <f>IFERROR(VLOOKUP(F486,プログラムデータ!A:J,10,0),"")</f>
        <v>バタフライ</v>
      </c>
      <c r="N486" t="str">
        <f>IFERROR(VLOOKUP(F486,プログラムデータ!A:P,16,0),"")</f>
        <v>タイム決勝</v>
      </c>
      <c r="O486" t="str">
        <f t="shared" si="14"/>
        <v xml:space="preserve"> 女子   50m バタフライ タイム決勝</v>
      </c>
    </row>
    <row r="487" spans="1:15" x14ac:dyDescent="0.15">
      <c r="A487">
        <f>IFERROR(記録[[#This Row],[競技番号]],"")</f>
        <v>15</v>
      </c>
      <c r="B487">
        <f>IFERROR(記録[[#This Row],[選手番号]],"")</f>
        <v>240</v>
      </c>
      <c r="C487" t="str">
        <f>IFERROR(VLOOKUP(B487,選手番号!F:J,4,0),"")</f>
        <v>谷口　瑠奈</v>
      </c>
      <c r="D487" t="str">
        <f>IFERROR(VLOOKUP(B487,選手番号!F:K,6,0),"")</f>
        <v>リー保内</v>
      </c>
      <c r="E487" t="str">
        <f>IFERROR(VLOOKUP(B487,チーム番号!E:F,2,0),"")</f>
        <v/>
      </c>
      <c r="F487">
        <f>IFERROR(VLOOKUP(A487,プログラム!B:C,2,0),"")</f>
        <v>15</v>
      </c>
      <c r="G487" t="str">
        <f t="shared" si="15"/>
        <v>24000015</v>
      </c>
      <c r="H487">
        <f>IFERROR(記録[[#This Row],[組]],"")</f>
        <v>1</v>
      </c>
      <c r="I487">
        <f>IFERROR(記録[[#This Row],[水路]],"")</f>
        <v>3</v>
      </c>
      <c r="J487" t="str">
        <f>IFERROR(VLOOKUP(F487,プログラムデータ!A:P,14,0),"")</f>
        <v/>
      </c>
      <c r="K487" t="str">
        <f>IFERROR(VLOOKUP(F487,プログラムデータ!A:O,15,0),"")</f>
        <v>女子</v>
      </c>
      <c r="L487" t="str">
        <f>IFERROR(VLOOKUP(F487,プログラムデータ!A:M,13,0),"")</f>
        <v xml:space="preserve">  50m</v>
      </c>
      <c r="M487" t="str">
        <f>IFERROR(VLOOKUP(F487,プログラムデータ!A:J,10,0),"")</f>
        <v>バタフライ</v>
      </c>
      <c r="N487" t="str">
        <f>IFERROR(VLOOKUP(F487,プログラムデータ!A:P,16,0),"")</f>
        <v>タイム決勝</v>
      </c>
      <c r="O487" t="str">
        <f t="shared" si="14"/>
        <v xml:space="preserve"> 女子   50m バタフライ タイム決勝</v>
      </c>
    </row>
    <row r="488" spans="1:15" x14ac:dyDescent="0.15">
      <c r="A488">
        <f>IFERROR(記録[[#This Row],[競技番号]],"")</f>
        <v>15</v>
      </c>
      <c r="B488">
        <f>IFERROR(記録[[#This Row],[選手番号]],"")</f>
        <v>221</v>
      </c>
      <c r="C488" t="str">
        <f>IFERROR(VLOOKUP(B488,選手番号!F:J,4,0),"")</f>
        <v>渡部　美仁</v>
      </c>
      <c r="D488" t="str">
        <f>IFERROR(VLOOKUP(B488,選手番号!F:K,6,0),"")</f>
        <v>フィッタ重信</v>
      </c>
      <c r="E488" t="str">
        <f>IFERROR(VLOOKUP(B488,チーム番号!E:F,2,0),"")</f>
        <v/>
      </c>
      <c r="F488">
        <f>IFERROR(VLOOKUP(A488,プログラム!B:C,2,0),"")</f>
        <v>15</v>
      </c>
      <c r="G488" t="str">
        <f t="shared" si="15"/>
        <v>22100015</v>
      </c>
      <c r="H488">
        <f>IFERROR(記録[[#This Row],[組]],"")</f>
        <v>1</v>
      </c>
      <c r="I488">
        <f>IFERROR(記録[[#This Row],[水路]],"")</f>
        <v>4</v>
      </c>
      <c r="J488" t="str">
        <f>IFERROR(VLOOKUP(F488,プログラムデータ!A:P,14,0),"")</f>
        <v/>
      </c>
      <c r="K488" t="str">
        <f>IFERROR(VLOOKUP(F488,プログラムデータ!A:O,15,0),"")</f>
        <v>女子</v>
      </c>
      <c r="L488" t="str">
        <f>IFERROR(VLOOKUP(F488,プログラムデータ!A:M,13,0),"")</f>
        <v xml:space="preserve">  50m</v>
      </c>
      <c r="M488" t="str">
        <f>IFERROR(VLOOKUP(F488,プログラムデータ!A:J,10,0),"")</f>
        <v>バタフライ</v>
      </c>
      <c r="N488" t="str">
        <f>IFERROR(VLOOKUP(F488,プログラムデータ!A:P,16,0),"")</f>
        <v>タイム決勝</v>
      </c>
      <c r="O488" t="str">
        <f t="shared" si="14"/>
        <v xml:space="preserve"> 女子   50m バタフライ タイム決勝</v>
      </c>
    </row>
    <row r="489" spans="1:15" x14ac:dyDescent="0.15">
      <c r="A489">
        <f>IFERROR(記録[[#This Row],[競技番号]],"")</f>
        <v>15</v>
      </c>
      <c r="B489">
        <f>IFERROR(記録[[#This Row],[選手番号]],"")</f>
        <v>161</v>
      </c>
      <c r="C489" t="str">
        <f>IFERROR(VLOOKUP(B489,選手番号!F:J,4,0),"")</f>
        <v>西窪亜須佳</v>
      </c>
      <c r="D489" t="str">
        <f>IFERROR(VLOOKUP(B489,選手番号!F:K,6,0),"")</f>
        <v>石原ＳＣ</v>
      </c>
      <c r="E489" t="str">
        <f>IFERROR(VLOOKUP(B489,チーム番号!E:F,2,0),"")</f>
        <v/>
      </c>
      <c r="F489">
        <f>IFERROR(VLOOKUP(A489,プログラム!B:C,2,0),"")</f>
        <v>15</v>
      </c>
      <c r="G489" t="str">
        <f t="shared" si="15"/>
        <v>16100015</v>
      </c>
      <c r="H489">
        <f>IFERROR(記録[[#This Row],[組]],"")</f>
        <v>1</v>
      </c>
      <c r="I489">
        <f>IFERROR(記録[[#This Row],[水路]],"")</f>
        <v>5</v>
      </c>
      <c r="J489" t="str">
        <f>IFERROR(VLOOKUP(F489,プログラムデータ!A:P,14,0),"")</f>
        <v/>
      </c>
      <c r="K489" t="str">
        <f>IFERROR(VLOOKUP(F489,プログラムデータ!A:O,15,0),"")</f>
        <v>女子</v>
      </c>
      <c r="L489" t="str">
        <f>IFERROR(VLOOKUP(F489,プログラムデータ!A:M,13,0),"")</f>
        <v xml:space="preserve">  50m</v>
      </c>
      <c r="M489" t="str">
        <f>IFERROR(VLOOKUP(F489,プログラムデータ!A:J,10,0),"")</f>
        <v>バタフライ</v>
      </c>
      <c r="N489" t="str">
        <f>IFERROR(VLOOKUP(F489,プログラムデータ!A:P,16,0),"")</f>
        <v>タイム決勝</v>
      </c>
      <c r="O489" t="str">
        <f t="shared" si="14"/>
        <v xml:space="preserve"> 女子   50m バタフライ タイム決勝</v>
      </c>
    </row>
    <row r="490" spans="1:15" x14ac:dyDescent="0.15">
      <c r="A490">
        <f>IFERROR(記録[[#This Row],[競技番号]],"")</f>
        <v>15</v>
      </c>
      <c r="B490">
        <f>IFERROR(記録[[#This Row],[選手番号]],"")</f>
        <v>0</v>
      </c>
      <c r="C490" t="str">
        <f>IFERROR(VLOOKUP(B490,選手番号!F:J,4,0),"")</f>
        <v/>
      </c>
      <c r="D490" t="str">
        <f>IFERROR(VLOOKUP(B490,選手番号!F:K,6,0),"")</f>
        <v/>
      </c>
      <c r="E490" t="str">
        <f>IFERROR(VLOOKUP(B490,チーム番号!E:F,2,0),"")</f>
        <v/>
      </c>
      <c r="F490">
        <f>IFERROR(VLOOKUP(A490,プログラム!B:C,2,0),"")</f>
        <v>15</v>
      </c>
      <c r="G490" t="str">
        <f t="shared" si="15"/>
        <v>000015</v>
      </c>
      <c r="H490">
        <f>IFERROR(記録[[#This Row],[組]],"")</f>
        <v>1</v>
      </c>
      <c r="I490">
        <f>IFERROR(記録[[#This Row],[水路]],"")</f>
        <v>6</v>
      </c>
      <c r="J490" t="str">
        <f>IFERROR(VLOOKUP(F490,プログラムデータ!A:P,14,0),"")</f>
        <v/>
      </c>
      <c r="K490" t="str">
        <f>IFERROR(VLOOKUP(F490,プログラムデータ!A:O,15,0),"")</f>
        <v>女子</v>
      </c>
      <c r="L490" t="str">
        <f>IFERROR(VLOOKUP(F490,プログラムデータ!A:M,13,0),"")</f>
        <v xml:space="preserve">  50m</v>
      </c>
      <c r="M490" t="str">
        <f>IFERROR(VLOOKUP(F490,プログラムデータ!A:J,10,0),"")</f>
        <v>バタフライ</v>
      </c>
      <c r="N490" t="str">
        <f>IFERROR(VLOOKUP(F490,プログラムデータ!A:P,16,0),"")</f>
        <v>タイム決勝</v>
      </c>
      <c r="O490" t="str">
        <f t="shared" si="14"/>
        <v xml:space="preserve"> 女子   50m バタフライ タイム決勝</v>
      </c>
    </row>
    <row r="491" spans="1:15" x14ac:dyDescent="0.15">
      <c r="A491">
        <f>IFERROR(記録[[#This Row],[競技番号]],"")</f>
        <v>15</v>
      </c>
      <c r="B491">
        <f>IFERROR(記録[[#This Row],[選手番号]],"")</f>
        <v>0</v>
      </c>
      <c r="C491" t="str">
        <f>IFERROR(VLOOKUP(B491,選手番号!F:J,4,0),"")</f>
        <v/>
      </c>
      <c r="D491" t="str">
        <f>IFERROR(VLOOKUP(B491,選手番号!F:K,6,0),"")</f>
        <v/>
      </c>
      <c r="E491" t="str">
        <f>IFERROR(VLOOKUP(B491,チーム番号!E:F,2,0),"")</f>
        <v/>
      </c>
      <c r="F491">
        <f>IFERROR(VLOOKUP(A491,プログラム!B:C,2,0),"")</f>
        <v>15</v>
      </c>
      <c r="G491" t="str">
        <f t="shared" si="15"/>
        <v>000015</v>
      </c>
      <c r="H491">
        <f>IFERROR(記録[[#This Row],[組]],"")</f>
        <v>1</v>
      </c>
      <c r="I491">
        <f>IFERROR(記録[[#This Row],[水路]],"")</f>
        <v>7</v>
      </c>
      <c r="J491" t="str">
        <f>IFERROR(VLOOKUP(F491,プログラムデータ!A:P,14,0),"")</f>
        <v/>
      </c>
      <c r="K491" t="str">
        <f>IFERROR(VLOOKUP(F491,プログラムデータ!A:O,15,0),"")</f>
        <v>女子</v>
      </c>
      <c r="L491" t="str">
        <f>IFERROR(VLOOKUP(F491,プログラムデータ!A:M,13,0),"")</f>
        <v xml:space="preserve">  50m</v>
      </c>
      <c r="M491" t="str">
        <f>IFERROR(VLOOKUP(F491,プログラムデータ!A:J,10,0),"")</f>
        <v>バタフライ</v>
      </c>
      <c r="N491" t="str">
        <f>IFERROR(VLOOKUP(F491,プログラムデータ!A:P,16,0),"")</f>
        <v>タイム決勝</v>
      </c>
      <c r="O491" t="str">
        <f t="shared" si="14"/>
        <v xml:space="preserve"> 女子   50m バタフライ タイム決勝</v>
      </c>
    </row>
    <row r="492" spans="1:15" x14ac:dyDescent="0.15">
      <c r="A492">
        <f>IFERROR(記録[[#This Row],[競技番号]],"")</f>
        <v>15</v>
      </c>
      <c r="B492">
        <f>IFERROR(記録[[#This Row],[選手番号]],"")</f>
        <v>87</v>
      </c>
      <c r="C492" t="str">
        <f>IFERROR(VLOOKUP(B492,選手番号!F:J,4,0),"")</f>
        <v>曽我部寿美</v>
      </c>
      <c r="D492" t="str">
        <f>IFERROR(VLOOKUP(B492,選手番号!F:K,6,0),"")</f>
        <v>Z-UP</v>
      </c>
      <c r="E492" t="str">
        <f>IFERROR(VLOOKUP(B492,チーム番号!E:F,2,0),"")</f>
        <v/>
      </c>
      <c r="F492">
        <f>IFERROR(VLOOKUP(A492,プログラム!B:C,2,0),"")</f>
        <v>15</v>
      </c>
      <c r="G492" t="str">
        <f t="shared" si="15"/>
        <v>8700015</v>
      </c>
      <c r="H492">
        <f>IFERROR(記録[[#This Row],[組]],"")</f>
        <v>2</v>
      </c>
      <c r="I492">
        <f>IFERROR(記録[[#This Row],[水路]],"")</f>
        <v>1</v>
      </c>
      <c r="J492" t="str">
        <f>IFERROR(VLOOKUP(F492,プログラムデータ!A:P,14,0),"")</f>
        <v/>
      </c>
      <c r="K492" t="str">
        <f>IFERROR(VLOOKUP(F492,プログラムデータ!A:O,15,0),"")</f>
        <v>女子</v>
      </c>
      <c r="L492" t="str">
        <f>IFERROR(VLOOKUP(F492,プログラムデータ!A:M,13,0),"")</f>
        <v xml:space="preserve">  50m</v>
      </c>
      <c r="M492" t="str">
        <f>IFERROR(VLOOKUP(F492,プログラムデータ!A:J,10,0),"")</f>
        <v>バタフライ</v>
      </c>
      <c r="N492" t="str">
        <f>IFERROR(VLOOKUP(F492,プログラムデータ!A:P,16,0),"")</f>
        <v>タイム決勝</v>
      </c>
      <c r="O492" t="str">
        <f t="shared" si="14"/>
        <v xml:space="preserve"> 女子   50m バタフライ タイム決勝</v>
      </c>
    </row>
    <row r="493" spans="1:15" x14ac:dyDescent="0.15">
      <c r="A493">
        <f>IFERROR(記録[[#This Row],[競技番号]],"")</f>
        <v>15</v>
      </c>
      <c r="B493">
        <f>IFERROR(記録[[#This Row],[選手番号]],"")</f>
        <v>220</v>
      </c>
      <c r="C493" t="str">
        <f>IFERROR(VLOOKUP(B493,選手番号!F:J,4,0),"")</f>
        <v>大野ひより</v>
      </c>
      <c r="D493" t="str">
        <f>IFERROR(VLOOKUP(B493,選手番号!F:K,6,0),"")</f>
        <v>フィッタ重信</v>
      </c>
      <c r="E493" t="str">
        <f>IFERROR(VLOOKUP(B493,チーム番号!E:F,2,0),"")</f>
        <v/>
      </c>
      <c r="F493">
        <f>IFERROR(VLOOKUP(A493,プログラム!B:C,2,0),"")</f>
        <v>15</v>
      </c>
      <c r="G493" t="str">
        <f t="shared" si="15"/>
        <v>22000015</v>
      </c>
      <c r="H493">
        <f>IFERROR(記録[[#This Row],[組]],"")</f>
        <v>2</v>
      </c>
      <c r="I493">
        <f>IFERROR(記録[[#This Row],[水路]],"")</f>
        <v>2</v>
      </c>
      <c r="J493" t="str">
        <f>IFERROR(VLOOKUP(F493,プログラムデータ!A:P,14,0),"")</f>
        <v/>
      </c>
      <c r="K493" t="str">
        <f>IFERROR(VLOOKUP(F493,プログラムデータ!A:O,15,0),"")</f>
        <v>女子</v>
      </c>
      <c r="L493" t="str">
        <f>IFERROR(VLOOKUP(F493,プログラムデータ!A:M,13,0),"")</f>
        <v xml:space="preserve">  50m</v>
      </c>
      <c r="M493" t="str">
        <f>IFERROR(VLOOKUP(F493,プログラムデータ!A:J,10,0),"")</f>
        <v>バタフライ</v>
      </c>
      <c r="N493" t="str">
        <f>IFERROR(VLOOKUP(F493,プログラムデータ!A:P,16,0),"")</f>
        <v>タイム決勝</v>
      </c>
      <c r="O493" t="str">
        <f t="shared" si="14"/>
        <v xml:space="preserve"> 女子   50m バタフライ タイム決勝</v>
      </c>
    </row>
    <row r="494" spans="1:15" x14ac:dyDescent="0.15">
      <c r="A494">
        <f>IFERROR(記録[[#This Row],[競技番号]],"")</f>
        <v>15</v>
      </c>
      <c r="B494">
        <f>IFERROR(記録[[#This Row],[選手番号]],"")</f>
        <v>76</v>
      </c>
      <c r="C494" t="str">
        <f>IFERROR(VLOOKUP(B494,選手番号!F:J,4,0),"")</f>
        <v>小池　真生</v>
      </c>
      <c r="D494" t="str">
        <f>IFERROR(VLOOKUP(B494,選手番号!F:K,6,0),"")</f>
        <v>西条ＳＣ</v>
      </c>
      <c r="E494" t="str">
        <f>IFERROR(VLOOKUP(B494,チーム番号!E:F,2,0),"")</f>
        <v/>
      </c>
      <c r="F494">
        <f>IFERROR(VLOOKUP(A494,プログラム!B:C,2,0),"")</f>
        <v>15</v>
      </c>
      <c r="G494" t="str">
        <f t="shared" si="15"/>
        <v>7600015</v>
      </c>
      <c r="H494">
        <f>IFERROR(記録[[#This Row],[組]],"")</f>
        <v>2</v>
      </c>
      <c r="I494">
        <f>IFERROR(記録[[#This Row],[水路]],"")</f>
        <v>3</v>
      </c>
      <c r="J494" t="str">
        <f>IFERROR(VLOOKUP(F494,プログラムデータ!A:P,14,0),"")</f>
        <v/>
      </c>
      <c r="K494" t="str">
        <f>IFERROR(VLOOKUP(F494,プログラムデータ!A:O,15,0),"")</f>
        <v>女子</v>
      </c>
      <c r="L494" t="str">
        <f>IFERROR(VLOOKUP(F494,プログラムデータ!A:M,13,0),"")</f>
        <v xml:space="preserve">  50m</v>
      </c>
      <c r="M494" t="str">
        <f>IFERROR(VLOOKUP(F494,プログラムデータ!A:J,10,0),"")</f>
        <v>バタフライ</v>
      </c>
      <c r="N494" t="str">
        <f>IFERROR(VLOOKUP(F494,プログラムデータ!A:P,16,0),"")</f>
        <v>タイム決勝</v>
      </c>
      <c r="O494" t="str">
        <f t="shared" ref="O494:O557" si="16">CONCATENATE(J494," ",K494," ",L494," ",M494," ",N494)</f>
        <v xml:space="preserve"> 女子   50m バタフライ タイム決勝</v>
      </c>
    </row>
    <row r="495" spans="1:15" x14ac:dyDescent="0.15">
      <c r="A495">
        <f>IFERROR(記録[[#This Row],[競技番号]],"")</f>
        <v>15</v>
      </c>
      <c r="B495">
        <f>IFERROR(記録[[#This Row],[選手番号]],"")</f>
        <v>267</v>
      </c>
      <c r="C495" t="str">
        <f>IFERROR(VLOOKUP(B495,選手番号!F:J,4,0),"")</f>
        <v>平井　結月</v>
      </c>
      <c r="D495" t="str">
        <f>IFERROR(VLOOKUP(B495,選手番号!F:K,6,0),"")</f>
        <v>Ryuow</v>
      </c>
      <c r="E495" t="str">
        <f>IFERROR(VLOOKUP(B495,チーム番号!E:F,2,0),"")</f>
        <v/>
      </c>
      <c r="F495">
        <f>IFERROR(VLOOKUP(A495,プログラム!B:C,2,0),"")</f>
        <v>15</v>
      </c>
      <c r="G495" t="str">
        <f t="shared" si="15"/>
        <v>26700015</v>
      </c>
      <c r="H495">
        <f>IFERROR(記録[[#This Row],[組]],"")</f>
        <v>2</v>
      </c>
      <c r="I495">
        <f>IFERROR(記録[[#This Row],[水路]],"")</f>
        <v>4</v>
      </c>
      <c r="J495" t="str">
        <f>IFERROR(VLOOKUP(F495,プログラムデータ!A:P,14,0),"")</f>
        <v/>
      </c>
      <c r="K495" t="str">
        <f>IFERROR(VLOOKUP(F495,プログラムデータ!A:O,15,0),"")</f>
        <v>女子</v>
      </c>
      <c r="L495" t="str">
        <f>IFERROR(VLOOKUP(F495,プログラムデータ!A:M,13,0),"")</f>
        <v xml:space="preserve">  50m</v>
      </c>
      <c r="M495" t="str">
        <f>IFERROR(VLOOKUP(F495,プログラムデータ!A:J,10,0),"")</f>
        <v>バタフライ</v>
      </c>
      <c r="N495" t="str">
        <f>IFERROR(VLOOKUP(F495,プログラムデータ!A:P,16,0),"")</f>
        <v>タイム決勝</v>
      </c>
      <c r="O495" t="str">
        <f t="shared" si="16"/>
        <v xml:space="preserve"> 女子   50m バタフライ タイム決勝</v>
      </c>
    </row>
    <row r="496" spans="1:15" x14ac:dyDescent="0.15">
      <c r="A496">
        <f>IFERROR(記録[[#This Row],[競技番号]],"")</f>
        <v>15</v>
      </c>
      <c r="B496">
        <f>IFERROR(記録[[#This Row],[選手番号]],"")</f>
        <v>117</v>
      </c>
      <c r="C496" t="str">
        <f>IFERROR(VLOOKUP(B496,選手番号!F:J,4,0),"")</f>
        <v>星田　一華</v>
      </c>
      <c r="D496" t="str">
        <f>IFERROR(VLOOKUP(B496,選手番号!F:K,6,0),"")</f>
        <v>ファイブテン</v>
      </c>
      <c r="E496" t="str">
        <f>IFERROR(VLOOKUP(B496,チーム番号!E:F,2,0),"")</f>
        <v/>
      </c>
      <c r="F496">
        <f>IFERROR(VLOOKUP(A496,プログラム!B:C,2,0),"")</f>
        <v>15</v>
      </c>
      <c r="G496" t="str">
        <f t="shared" si="15"/>
        <v>11700015</v>
      </c>
      <c r="H496">
        <f>IFERROR(記録[[#This Row],[組]],"")</f>
        <v>2</v>
      </c>
      <c r="I496">
        <f>IFERROR(記録[[#This Row],[水路]],"")</f>
        <v>5</v>
      </c>
      <c r="J496" t="str">
        <f>IFERROR(VLOOKUP(F496,プログラムデータ!A:P,14,0),"")</f>
        <v/>
      </c>
      <c r="K496" t="str">
        <f>IFERROR(VLOOKUP(F496,プログラムデータ!A:O,15,0),"")</f>
        <v>女子</v>
      </c>
      <c r="L496" t="str">
        <f>IFERROR(VLOOKUP(F496,プログラムデータ!A:M,13,0),"")</f>
        <v xml:space="preserve">  50m</v>
      </c>
      <c r="M496" t="str">
        <f>IFERROR(VLOOKUP(F496,プログラムデータ!A:J,10,0),"")</f>
        <v>バタフライ</v>
      </c>
      <c r="N496" t="str">
        <f>IFERROR(VLOOKUP(F496,プログラムデータ!A:P,16,0),"")</f>
        <v>タイム決勝</v>
      </c>
      <c r="O496" t="str">
        <f t="shared" si="16"/>
        <v xml:space="preserve"> 女子   50m バタフライ タイム決勝</v>
      </c>
    </row>
    <row r="497" spans="1:15" x14ac:dyDescent="0.15">
      <c r="A497">
        <f>IFERROR(記録[[#This Row],[競技番号]],"")</f>
        <v>15</v>
      </c>
      <c r="B497">
        <f>IFERROR(記録[[#This Row],[選手番号]],"")</f>
        <v>48</v>
      </c>
      <c r="C497" t="str">
        <f>IFERROR(VLOOKUP(B497,選手番号!F:J,4,0),"")</f>
        <v>荒本　莉音</v>
      </c>
      <c r="D497" t="str">
        <f>IFERROR(VLOOKUP(B497,選手番号!F:K,6,0),"")</f>
        <v>南海ＤＣ</v>
      </c>
      <c r="E497" t="str">
        <f>IFERROR(VLOOKUP(B497,チーム番号!E:F,2,0),"")</f>
        <v/>
      </c>
      <c r="F497">
        <f>IFERROR(VLOOKUP(A497,プログラム!B:C,2,0),"")</f>
        <v>15</v>
      </c>
      <c r="G497" t="str">
        <f t="shared" si="15"/>
        <v>4800015</v>
      </c>
      <c r="H497">
        <f>IFERROR(記録[[#This Row],[組]],"")</f>
        <v>2</v>
      </c>
      <c r="I497">
        <f>IFERROR(記録[[#This Row],[水路]],"")</f>
        <v>6</v>
      </c>
      <c r="J497" t="str">
        <f>IFERROR(VLOOKUP(F497,プログラムデータ!A:P,14,0),"")</f>
        <v/>
      </c>
      <c r="K497" t="str">
        <f>IFERROR(VLOOKUP(F497,プログラムデータ!A:O,15,0),"")</f>
        <v>女子</v>
      </c>
      <c r="L497" t="str">
        <f>IFERROR(VLOOKUP(F497,プログラムデータ!A:M,13,0),"")</f>
        <v xml:space="preserve">  50m</v>
      </c>
      <c r="M497" t="str">
        <f>IFERROR(VLOOKUP(F497,プログラムデータ!A:J,10,0),"")</f>
        <v>バタフライ</v>
      </c>
      <c r="N497" t="str">
        <f>IFERROR(VLOOKUP(F497,プログラムデータ!A:P,16,0),"")</f>
        <v>タイム決勝</v>
      </c>
      <c r="O497" t="str">
        <f t="shared" si="16"/>
        <v xml:space="preserve"> 女子   50m バタフライ タイム決勝</v>
      </c>
    </row>
    <row r="498" spans="1:15" x14ac:dyDescent="0.15">
      <c r="A498">
        <f>IFERROR(記録[[#This Row],[競技番号]],"")</f>
        <v>15</v>
      </c>
      <c r="B498">
        <f>IFERROR(記録[[#This Row],[選手番号]],"")</f>
        <v>128</v>
      </c>
      <c r="C498" t="str">
        <f>IFERROR(VLOOKUP(B498,選手番号!F:J,4,0),"")</f>
        <v>大竹　緒和</v>
      </c>
      <c r="D498" t="str">
        <f>IFERROR(VLOOKUP(B498,選手番号!F:K,6,0),"")</f>
        <v>八幡浜ＳＣ</v>
      </c>
      <c r="E498" t="str">
        <f>IFERROR(VLOOKUP(B498,チーム番号!E:F,2,0),"")</f>
        <v/>
      </c>
      <c r="F498">
        <f>IFERROR(VLOOKUP(A498,プログラム!B:C,2,0),"")</f>
        <v>15</v>
      </c>
      <c r="G498" t="str">
        <f t="shared" si="15"/>
        <v>12800015</v>
      </c>
      <c r="H498">
        <f>IFERROR(記録[[#This Row],[組]],"")</f>
        <v>2</v>
      </c>
      <c r="I498">
        <f>IFERROR(記録[[#This Row],[水路]],"")</f>
        <v>7</v>
      </c>
      <c r="J498" t="str">
        <f>IFERROR(VLOOKUP(F498,プログラムデータ!A:P,14,0),"")</f>
        <v/>
      </c>
      <c r="K498" t="str">
        <f>IFERROR(VLOOKUP(F498,プログラムデータ!A:O,15,0),"")</f>
        <v>女子</v>
      </c>
      <c r="L498" t="str">
        <f>IFERROR(VLOOKUP(F498,プログラムデータ!A:M,13,0),"")</f>
        <v xml:space="preserve">  50m</v>
      </c>
      <c r="M498" t="str">
        <f>IFERROR(VLOOKUP(F498,プログラムデータ!A:J,10,0),"")</f>
        <v>バタフライ</v>
      </c>
      <c r="N498" t="str">
        <f>IFERROR(VLOOKUP(F498,プログラムデータ!A:P,16,0),"")</f>
        <v>タイム決勝</v>
      </c>
      <c r="O498" t="str">
        <f t="shared" si="16"/>
        <v xml:space="preserve"> 女子   50m バタフライ タイム決勝</v>
      </c>
    </row>
    <row r="499" spans="1:15" x14ac:dyDescent="0.15">
      <c r="A499">
        <f>IFERROR(記録[[#This Row],[競技番号]],"")</f>
        <v>15</v>
      </c>
      <c r="B499">
        <f>IFERROR(記録[[#This Row],[選手番号]],"")</f>
        <v>191</v>
      </c>
      <c r="C499" t="str">
        <f>IFERROR(VLOOKUP(B499,選手番号!F:J,4,0),"")</f>
        <v>渡部　花音</v>
      </c>
      <c r="D499" t="str">
        <f>IFERROR(VLOOKUP(B499,選手番号!F:K,6,0),"")</f>
        <v>フィッタ松山</v>
      </c>
      <c r="E499" t="str">
        <f>IFERROR(VLOOKUP(B499,チーム番号!E:F,2,0),"")</f>
        <v/>
      </c>
      <c r="F499">
        <f>IFERROR(VLOOKUP(A499,プログラム!B:C,2,0),"")</f>
        <v>15</v>
      </c>
      <c r="G499" t="str">
        <f t="shared" si="15"/>
        <v>19100015</v>
      </c>
      <c r="H499">
        <f>IFERROR(記録[[#This Row],[組]],"")</f>
        <v>3</v>
      </c>
      <c r="I499">
        <f>IFERROR(記録[[#This Row],[水路]],"")</f>
        <v>1</v>
      </c>
      <c r="J499" t="str">
        <f>IFERROR(VLOOKUP(F499,プログラムデータ!A:P,14,0),"")</f>
        <v/>
      </c>
      <c r="K499" t="str">
        <f>IFERROR(VLOOKUP(F499,プログラムデータ!A:O,15,0),"")</f>
        <v>女子</v>
      </c>
      <c r="L499" t="str">
        <f>IFERROR(VLOOKUP(F499,プログラムデータ!A:M,13,0),"")</f>
        <v xml:space="preserve">  50m</v>
      </c>
      <c r="M499" t="str">
        <f>IFERROR(VLOOKUP(F499,プログラムデータ!A:J,10,0),"")</f>
        <v>バタフライ</v>
      </c>
      <c r="N499" t="str">
        <f>IFERROR(VLOOKUP(F499,プログラムデータ!A:P,16,0),"")</f>
        <v>タイム決勝</v>
      </c>
      <c r="O499" t="str">
        <f t="shared" si="16"/>
        <v xml:space="preserve"> 女子   50m バタフライ タイム決勝</v>
      </c>
    </row>
    <row r="500" spans="1:15" x14ac:dyDescent="0.15">
      <c r="A500">
        <f>IFERROR(記録[[#This Row],[競技番号]],"")</f>
        <v>15</v>
      </c>
      <c r="B500">
        <f>IFERROR(記録[[#This Row],[選手番号]],"")</f>
        <v>301</v>
      </c>
      <c r="C500" t="str">
        <f>IFERROR(VLOOKUP(B500,選手番号!F:J,4,0),"")</f>
        <v>武智　咲來</v>
      </c>
      <c r="D500" t="str">
        <f>IFERROR(VLOOKUP(B500,選手番号!F:K,6,0),"")</f>
        <v>ﾌｨｯﾀｴﾐﾌﾙ松前</v>
      </c>
      <c r="E500" t="str">
        <f>IFERROR(VLOOKUP(B500,チーム番号!E:F,2,0),"")</f>
        <v/>
      </c>
      <c r="F500">
        <f>IFERROR(VLOOKUP(A500,プログラム!B:C,2,0),"")</f>
        <v>15</v>
      </c>
      <c r="G500" t="str">
        <f t="shared" si="15"/>
        <v>30100015</v>
      </c>
      <c r="H500">
        <f>IFERROR(記録[[#This Row],[組]],"")</f>
        <v>3</v>
      </c>
      <c r="I500">
        <f>IFERROR(記録[[#This Row],[水路]],"")</f>
        <v>2</v>
      </c>
      <c r="J500" t="str">
        <f>IFERROR(VLOOKUP(F500,プログラムデータ!A:P,14,0),"")</f>
        <v/>
      </c>
      <c r="K500" t="str">
        <f>IFERROR(VLOOKUP(F500,プログラムデータ!A:O,15,0),"")</f>
        <v>女子</v>
      </c>
      <c r="L500" t="str">
        <f>IFERROR(VLOOKUP(F500,プログラムデータ!A:M,13,0),"")</f>
        <v xml:space="preserve">  50m</v>
      </c>
      <c r="M500" t="str">
        <f>IFERROR(VLOOKUP(F500,プログラムデータ!A:J,10,0),"")</f>
        <v>バタフライ</v>
      </c>
      <c r="N500" t="str">
        <f>IFERROR(VLOOKUP(F500,プログラムデータ!A:P,16,0),"")</f>
        <v>タイム決勝</v>
      </c>
      <c r="O500" t="str">
        <f t="shared" si="16"/>
        <v xml:space="preserve"> 女子   50m バタフライ タイム決勝</v>
      </c>
    </row>
    <row r="501" spans="1:15" x14ac:dyDescent="0.15">
      <c r="A501">
        <f>IFERROR(記録[[#This Row],[競技番号]],"")</f>
        <v>15</v>
      </c>
      <c r="B501">
        <f>IFERROR(記録[[#This Row],[選手番号]],"")</f>
        <v>127</v>
      </c>
      <c r="C501" t="str">
        <f>IFERROR(VLOOKUP(B501,選手番号!F:J,4,0),"")</f>
        <v>上杉　美羽</v>
      </c>
      <c r="D501" t="str">
        <f>IFERROR(VLOOKUP(B501,選手番号!F:K,6,0),"")</f>
        <v>八幡浜ＳＣ</v>
      </c>
      <c r="E501" t="str">
        <f>IFERROR(VLOOKUP(B501,チーム番号!E:F,2,0),"")</f>
        <v/>
      </c>
      <c r="F501">
        <f>IFERROR(VLOOKUP(A501,プログラム!B:C,2,0),"")</f>
        <v>15</v>
      </c>
      <c r="G501" t="str">
        <f t="shared" si="15"/>
        <v>12700015</v>
      </c>
      <c r="H501">
        <f>IFERROR(記録[[#This Row],[組]],"")</f>
        <v>3</v>
      </c>
      <c r="I501">
        <f>IFERROR(記録[[#This Row],[水路]],"")</f>
        <v>3</v>
      </c>
      <c r="J501" t="str">
        <f>IFERROR(VLOOKUP(F501,プログラムデータ!A:P,14,0),"")</f>
        <v/>
      </c>
      <c r="K501" t="str">
        <f>IFERROR(VLOOKUP(F501,プログラムデータ!A:O,15,0),"")</f>
        <v>女子</v>
      </c>
      <c r="L501" t="str">
        <f>IFERROR(VLOOKUP(F501,プログラムデータ!A:M,13,0),"")</f>
        <v xml:space="preserve">  50m</v>
      </c>
      <c r="M501" t="str">
        <f>IFERROR(VLOOKUP(F501,プログラムデータ!A:J,10,0),"")</f>
        <v>バタフライ</v>
      </c>
      <c r="N501" t="str">
        <f>IFERROR(VLOOKUP(F501,プログラムデータ!A:P,16,0),"")</f>
        <v>タイム決勝</v>
      </c>
      <c r="O501" t="str">
        <f t="shared" si="16"/>
        <v xml:space="preserve"> 女子   50m バタフライ タイム決勝</v>
      </c>
    </row>
    <row r="502" spans="1:15" x14ac:dyDescent="0.15">
      <c r="A502">
        <f>IFERROR(記録[[#This Row],[競技番号]],"")</f>
        <v>15</v>
      </c>
      <c r="B502">
        <f>IFERROR(記録[[#This Row],[選手番号]],"")</f>
        <v>305</v>
      </c>
      <c r="C502" t="str">
        <f>IFERROR(VLOOKUP(B502,選手番号!F:J,4,0),"")</f>
        <v>此下　栞奈</v>
      </c>
      <c r="D502" t="str">
        <f>IFERROR(VLOOKUP(B502,選手番号!F:K,6,0),"")</f>
        <v>ﾌｨｯﾀｴﾐﾌﾙ松前</v>
      </c>
      <c r="E502" t="str">
        <f>IFERROR(VLOOKUP(B502,チーム番号!E:F,2,0),"")</f>
        <v/>
      </c>
      <c r="F502">
        <f>IFERROR(VLOOKUP(A502,プログラム!B:C,2,0),"")</f>
        <v>15</v>
      </c>
      <c r="G502" t="str">
        <f t="shared" si="15"/>
        <v>30500015</v>
      </c>
      <c r="H502">
        <f>IFERROR(記録[[#This Row],[組]],"")</f>
        <v>3</v>
      </c>
      <c r="I502">
        <f>IFERROR(記録[[#This Row],[水路]],"")</f>
        <v>4</v>
      </c>
      <c r="J502" t="str">
        <f>IFERROR(VLOOKUP(F502,プログラムデータ!A:P,14,0),"")</f>
        <v/>
      </c>
      <c r="K502" t="str">
        <f>IFERROR(VLOOKUP(F502,プログラムデータ!A:O,15,0),"")</f>
        <v>女子</v>
      </c>
      <c r="L502" t="str">
        <f>IFERROR(VLOOKUP(F502,プログラムデータ!A:M,13,0),"")</f>
        <v xml:space="preserve">  50m</v>
      </c>
      <c r="M502" t="str">
        <f>IFERROR(VLOOKUP(F502,プログラムデータ!A:J,10,0),"")</f>
        <v>バタフライ</v>
      </c>
      <c r="N502" t="str">
        <f>IFERROR(VLOOKUP(F502,プログラムデータ!A:P,16,0),"")</f>
        <v>タイム決勝</v>
      </c>
      <c r="O502" t="str">
        <f t="shared" si="16"/>
        <v xml:space="preserve"> 女子   50m バタフライ タイム決勝</v>
      </c>
    </row>
    <row r="503" spans="1:15" x14ac:dyDescent="0.15">
      <c r="A503">
        <f>IFERROR(記録[[#This Row],[競技番号]],"")</f>
        <v>15</v>
      </c>
      <c r="B503">
        <f>IFERROR(記録[[#This Row],[選手番号]],"")</f>
        <v>320</v>
      </c>
      <c r="C503" t="str">
        <f>IFERROR(VLOOKUP(B503,選手番号!F:J,4,0),"")</f>
        <v>岡本　心陽</v>
      </c>
      <c r="D503" t="str">
        <f>IFERROR(VLOOKUP(B503,選手番号!F:K,6,0),"")</f>
        <v>MESSA</v>
      </c>
      <c r="E503" t="str">
        <f>IFERROR(VLOOKUP(B503,チーム番号!E:F,2,0),"")</f>
        <v/>
      </c>
      <c r="F503">
        <f>IFERROR(VLOOKUP(A503,プログラム!B:C,2,0),"")</f>
        <v>15</v>
      </c>
      <c r="G503" t="str">
        <f t="shared" si="15"/>
        <v>32000015</v>
      </c>
      <c r="H503">
        <f>IFERROR(記録[[#This Row],[組]],"")</f>
        <v>3</v>
      </c>
      <c r="I503">
        <f>IFERROR(記録[[#This Row],[水路]],"")</f>
        <v>5</v>
      </c>
      <c r="J503" t="str">
        <f>IFERROR(VLOOKUP(F503,プログラムデータ!A:P,14,0),"")</f>
        <v/>
      </c>
      <c r="K503" t="str">
        <f>IFERROR(VLOOKUP(F503,プログラムデータ!A:O,15,0),"")</f>
        <v>女子</v>
      </c>
      <c r="L503" t="str">
        <f>IFERROR(VLOOKUP(F503,プログラムデータ!A:M,13,0),"")</f>
        <v xml:space="preserve">  50m</v>
      </c>
      <c r="M503" t="str">
        <f>IFERROR(VLOOKUP(F503,プログラムデータ!A:J,10,0),"")</f>
        <v>バタフライ</v>
      </c>
      <c r="N503" t="str">
        <f>IFERROR(VLOOKUP(F503,プログラムデータ!A:P,16,0),"")</f>
        <v>タイム決勝</v>
      </c>
      <c r="O503" t="str">
        <f t="shared" si="16"/>
        <v xml:space="preserve"> 女子   50m バタフライ タイム決勝</v>
      </c>
    </row>
    <row r="504" spans="1:15" x14ac:dyDescent="0.15">
      <c r="A504">
        <f>IFERROR(記録[[#This Row],[競技番号]],"")</f>
        <v>15</v>
      </c>
      <c r="B504">
        <f>IFERROR(記録[[#This Row],[選手番号]],"")</f>
        <v>47</v>
      </c>
      <c r="C504" t="str">
        <f>IFERROR(VLOOKUP(B504,選手番号!F:J,4,0),"")</f>
        <v>神野　未羽</v>
      </c>
      <c r="D504" t="str">
        <f>IFERROR(VLOOKUP(B504,選手番号!F:K,6,0),"")</f>
        <v>南海ＤＣ</v>
      </c>
      <c r="E504" t="str">
        <f>IFERROR(VLOOKUP(B504,チーム番号!E:F,2,0),"")</f>
        <v/>
      </c>
      <c r="F504">
        <f>IFERROR(VLOOKUP(A504,プログラム!B:C,2,0),"")</f>
        <v>15</v>
      </c>
      <c r="G504" t="str">
        <f t="shared" si="15"/>
        <v>4700015</v>
      </c>
      <c r="H504">
        <f>IFERROR(記録[[#This Row],[組]],"")</f>
        <v>3</v>
      </c>
      <c r="I504">
        <f>IFERROR(記録[[#This Row],[水路]],"")</f>
        <v>6</v>
      </c>
      <c r="J504" t="str">
        <f>IFERROR(VLOOKUP(F504,プログラムデータ!A:P,14,0),"")</f>
        <v/>
      </c>
      <c r="K504" t="str">
        <f>IFERROR(VLOOKUP(F504,プログラムデータ!A:O,15,0),"")</f>
        <v>女子</v>
      </c>
      <c r="L504" t="str">
        <f>IFERROR(VLOOKUP(F504,プログラムデータ!A:M,13,0),"")</f>
        <v xml:space="preserve">  50m</v>
      </c>
      <c r="M504" t="str">
        <f>IFERROR(VLOOKUP(F504,プログラムデータ!A:J,10,0),"")</f>
        <v>バタフライ</v>
      </c>
      <c r="N504" t="str">
        <f>IFERROR(VLOOKUP(F504,プログラムデータ!A:P,16,0),"")</f>
        <v>タイム決勝</v>
      </c>
      <c r="O504" t="str">
        <f t="shared" si="16"/>
        <v xml:space="preserve"> 女子   50m バタフライ タイム決勝</v>
      </c>
    </row>
    <row r="505" spans="1:15" x14ac:dyDescent="0.15">
      <c r="A505">
        <f>IFERROR(記録[[#This Row],[競技番号]],"")</f>
        <v>15</v>
      </c>
      <c r="B505">
        <f>IFERROR(記録[[#This Row],[選手番号]],"")</f>
        <v>115</v>
      </c>
      <c r="C505" t="str">
        <f>IFERROR(VLOOKUP(B505,選手番号!F:J,4,0),"")</f>
        <v>大塚　望珠</v>
      </c>
      <c r="D505" t="str">
        <f>IFERROR(VLOOKUP(B505,選手番号!F:K,6,0),"")</f>
        <v>ファイブテン</v>
      </c>
      <c r="E505" t="str">
        <f>IFERROR(VLOOKUP(B505,チーム番号!E:F,2,0),"")</f>
        <v/>
      </c>
      <c r="F505">
        <f>IFERROR(VLOOKUP(A505,プログラム!B:C,2,0),"")</f>
        <v>15</v>
      </c>
      <c r="G505" t="str">
        <f t="shared" si="15"/>
        <v>11500015</v>
      </c>
      <c r="H505">
        <f>IFERROR(記録[[#This Row],[組]],"")</f>
        <v>3</v>
      </c>
      <c r="I505">
        <f>IFERROR(記録[[#This Row],[水路]],"")</f>
        <v>7</v>
      </c>
      <c r="J505" t="str">
        <f>IFERROR(VLOOKUP(F505,プログラムデータ!A:P,14,0),"")</f>
        <v/>
      </c>
      <c r="K505" t="str">
        <f>IFERROR(VLOOKUP(F505,プログラムデータ!A:O,15,0),"")</f>
        <v>女子</v>
      </c>
      <c r="L505" t="str">
        <f>IFERROR(VLOOKUP(F505,プログラムデータ!A:M,13,0),"")</f>
        <v xml:space="preserve">  50m</v>
      </c>
      <c r="M505" t="str">
        <f>IFERROR(VLOOKUP(F505,プログラムデータ!A:J,10,0),"")</f>
        <v>バタフライ</v>
      </c>
      <c r="N505" t="str">
        <f>IFERROR(VLOOKUP(F505,プログラムデータ!A:P,16,0),"")</f>
        <v>タイム決勝</v>
      </c>
      <c r="O505" t="str">
        <f t="shared" si="16"/>
        <v xml:space="preserve"> 女子   50m バタフライ タイム決勝</v>
      </c>
    </row>
    <row r="506" spans="1:15" x14ac:dyDescent="0.15">
      <c r="A506">
        <f>IFERROR(記録[[#This Row],[競技番号]],"")</f>
        <v>15</v>
      </c>
      <c r="B506">
        <f>IFERROR(記録[[#This Row],[選手番号]],"")</f>
        <v>114</v>
      </c>
      <c r="C506" t="str">
        <f>IFERROR(VLOOKUP(B506,選手番号!F:J,4,0),"")</f>
        <v>永井　陽菜</v>
      </c>
      <c r="D506" t="str">
        <f>IFERROR(VLOOKUP(B506,選手番号!F:K,6,0),"")</f>
        <v>ファイブテン</v>
      </c>
      <c r="E506" t="str">
        <f>IFERROR(VLOOKUP(B506,チーム番号!E:F,2,0),"")</f>
        <v/>
      </c>
      <c r="F506">
        <f>IFERROR(VLOOKUP(A506,プログラム!B:C,2,0),"")</f>
        <v>15</v>
      </c>
      <c r="G506" t="str">
        <f t="shared" si="15"/>
        <v>11400015</v>
      </c>
      <c r="H506">
        <f>IFERROR(記録[[#This Row],[組]],"")</f>
        <v>4</v>
      </c>
      <c r="I506">
        <f>IFERROR(記録[[#This Row],[水路]],"")</f>
        <v>1</v>
      </c>
      <c r="J506" t="str">
        <f>IFERROR(VLOOKUP(F506,プログラムデータ!A:P,14,0),"")</f>
        <v/>
      </c>
      <c r="K506" t="str">
        <f>IFERROR(VLOOKUP(F506,プログラムデータ!A:O,15,0),"")</f>
        <v>女子</v>
      </c>
      <c r="L506" t="str">
        <f>IFERROR(VLOOKUP(F506,プログラムデータ!A:M,13,0),"")</f>
        <v xml:space="preserve">  50m</v>
      </c>
      <c r="M506" t="str">
        <f>IFERROR(VLOOKUP(F506,プログラムデータ!A:J,10,0),"")</f>
        <v>バタフライ</v>
      </c>
      <c r="N506" t="str">
        <f>IFERROR(VLOOKUP(F506,プログラムデータ!A:P,16,0),"")</f>
        <v>タイム決勝</v>
      </c>
      <c r="O506" t="str">
        <f t="shared" si="16"/>
        <v xml:space="preserve"> 女子   50m バタフライ タイム決勝</v>
      </c>
    </row>
    <row r="507" spans="1:15" x14ac:dyDescent="0.15">
      <c r="A507">
        <f>IFERROR(記録[[#This Row],[競技番号]],"")</f>
        <v>15</v>
      </c>
      <c r="B507">
        <f>IFERROR(記録[[#This Row],[選手番号]],"")</f>
        <v>215</v>
      </c>
      <c r="C507" t="str">
        <f>IFERROR(VLOOKUP(B507,選手番号!F:J,4,0),"")</f>
        <v>大石　千尋</v>
      </c>
      <c r="D507" t="str">
        <f>IFERROR(VLOOKUP(B507,選手番号!F:K,6,0),"")</f>
        <v>フィッタ重信</v>
      </c>
      <c r="E507" t="str">
        <f>IFERROR(VLOOKUP(B507,チーム番号!E:F,2,0),"")</f>
        <v/>
      </c>
      <c r="F507">
        <f>IFERROR(VLOOKUP(A507,プログラム!B:C,2,0),"")</f>
        <v>15</v>
      </c>
      <c r="G507" t="str">
        <f t="shared" si="15"/>
        <v>21500015</v>
      </c>
      <c r="H507">
        <f>IFERROR(記録[[#This Row],[組]],"")</f>
        <v>4</v>
      </c>
      <c r="I507">
        <f>IFERROR(記録[[#This Row],[水路]],"")</f>
        <v>2</v>
      </c>
      <c r="J507" t="str">
        <f>IFERROR(VLOOKUP(F507,プログラムデータ!A:P,14,0),"")</f>
        <v/>
      </c>
      <c r="K507" t="str">
        <f>IFERROR(VLOOKUP(F507,プログラムデータ!A:O,15,0),"")</f>
        <v>女子</v>
      </c>
      <c r="L507" t="str">
        <f>IFERROR(VLOOKUP(F507,プログラムデータ!A:M,13,0),"")</f>
        <v xml:space="preserve">  50m</v>
      </c>
      <c r="M507" t="str">
        <f>IFERROR(VLOOKUP(F507,プログラムデータ!A:J,10,0),"")</f>
        <v>バタフライ</v>
      </c>
      <c r="N507" t="str">
        <f>IFERROR(VLOOKUP(F507,プログラムデータ!A:P,16,0),"")</f>
        <v>タイム決勝</v>
      </c>
      <c r="O507" t="str">
        <f t="shared" si="16"/>
        <v xml:space="preserve"> 女子   50m バタフライ タイム決勝</v>
      </c>
    </row>
    <row r="508" spans="1:15" x14ac:dyDescent="0.15">
      <c r="A508">
        <f>IFERROR(記録[[#This Row],[競技番号]],"")</f>
        <v>15</v>
      </c>
      <c r="B508">
        <f>IFERROR(記録[[#This Row],[選手番号]],"")</f>
        <v>138</v>
      </c>
      <c r="C508" t="str">
        <f>IFERROR(VLOOKUP(B508,選手番号!F:J,4,0),"")</f>
        <v>山﨑　千世</v>
      </c>
      <c r="D508" t="str">
        <f>IFERROR(VLOOKUP(B508,選手番号!F:K,6,0),"")</f>
        <v>アズサ松山</v>
      </c>
      <c r="E508" t="str">
        <f>IFERROR(VLOOKUP(B508,チーム番号!E:F,2,0),"")</f>
        <v/>
      </c>
      <c r="F508">
        <f>IFERROR(VLOOKUP(A508,プログラム!B:C,2,0),"")</f>
        <v>15</v>
      </c>
      <c r="G508" t="str">
        <f t="shared" si="15"/>
        <v>13800015</v>
      </c>
      <c r="H508">
        <f>IFERROR(記録[[#This Row],[組]],"")</f>
        <v>4</v>
      </c>
      <c r="I508">
        <f>IFERROR(記録[[#This Row],[水路]],"")</f>
        <v>3</v>
      </c>
      <c r="J508" t="str">
        <f>IFERROR(VLOOKUP(F508,プログラムデータ!A:P,14,0),"")</f>
        <v/>
      </c>
      <c r="K508" t="str">
        <f>IFERROR(VLOOKUP(F508,プログラムデータ!A:O,15,0),"")</f>
        <v>女子</v>
      </c>
      <c r="L508" t="str">
        <f>IFERROR(VLOOKUP(F508,プログラムデータ!A:M,13,0),"")</f>
        <v xml:space="preserve">  50m</v>
      </c>
      <c r="M508" t="str">
        <f>IFERROR(VLOOKUP(F508,プログラムデータ!A:J,10,0),"")</f>
        <v>バタフライ</v>
      </c>
      <c r="N508" t="str">
        <f>IFERROR(VLOOKUP(F508,プログラムデータ!A:P,16,0),"")</f>
        <v>タイム決勝</v>
      </c>
      <c r="O508" t="str">
        <f t="shared" si="16"/>
        <v xml:space="preserve"> 女子   50m バタフライ タイム決勝</v>
      </c>
    </row>
    <row r="509" spans="1:15" x14ac:dyDescent="0.15">
      <c r="A509">
        <f>IFERROR(記録[[#This Row],[競技番号]],"")</f>
        <v>15</v>
      </c>
      <c r="B509">
        <f>IFERROR(記録[[#This Row],[選手番号]],"")</f>
        <v>309</v>
      </c>
      <c r="C509" t="str">
        <f>IFERROR(VLOOKUP(B509,選手番号!F:J,4,0),"")</f>
        <v>森安　千夏</v>
      </c>
      <c r="D509" t="str">
        <f>IFERROR(VLOOKUP(B509,選手番号!F:K,6,0),"")</f>
        <v>ﾌｨｯﾀ川之江</v>
      </c>
      <c r="E509" t="str">
        <f>IFERROR(VLOOKUP(B509,チーム番号!E:F,2,0),"")</f>
        <v/>
      </c>
      <c r="F509">
        <f>IFERROR(VLOOKUP(A509,プログラム!B:C,2,0),"")</f>
        <v>15</v>
      </c>
      <c r="G509" t="str">
        <f t="shared" si="15"/>
        <v>30900015</v>
      </c>
      <c r="H509">
        <f>IFERROR(記録[[#This Row],[組]],"")</f>
        <v>4</v>
      </c>
      <c r="I509">
        <f>IFERROR(記録[[#This Row],[水路]],"")</f>
        <v>4</v>
      </c>
      <c r="J509" t="str">
        <f>IFERROR(VLOOKUP(F509,プログラムデータ!A:P,14,0),"")</f>
        <v/>
      </c>
      <c r="K509" t="str">
        <f>IFERROR(VLOOKUP(F509,プログラムデータ!A:O,15,0),"")</f>
        <v>女子</v>
      </c>
      <c r="L509" t="str">
        <f>IFERROR(VLOOKUP(F509,プログラムデータ!A:M,13,0),"")</f>
        <v xml:space="preserve">  50m</v>
      </c>
      <c r="M509" t="str">
        <f>IFERROR(VLOOKUP(F509,プログラムデータ!A:J,10,0),"")</f>
        <v>バタフライ</v>
      </c>
      <c r="N509" t="str">
        <f>IFERROR(VLOOKUP(F509,プログラムデータ!A:P,16,0),"")</f>
        <v>タイム決勝</v>
      </c>
      <c r="O509" t="str">
        <f t="shared" si="16"/>
        <v xml:space="preserve"> 女子   50m バタフライ タイム決勝</v>
      </c>
    </row>
    <row r="510" spans="1:15" x14ac:dyDescent="0.15">
      <c r="A510">
        <f>IFERROR(記録[[#This Row],[競技番号]],"")</f>
        <v>15</v>
      </c>
      <c r="B510">
        <f>IFERROR(記録[[#This Row],[選手番号]],"")</f>
        <v>113</v>
      </c>
      <c r="C510" t="str">
        <f>IFERROR(VLOOKUP(B510,選手番号!F:J,4,0),"")</f>
        <v>成松　咲南</v>
      </c>
      <c r="D510" t="str">
        <f>IFERROR(VLOOKUP(B510,選手番号!F:K,6,0),"")</f>
        <v>ファイブテン</v>
      </c>
      <c r="E510" t="str">
        <f>IFERROR(VLOOKUP(B510,チーム番号!E:F,2,0),"")</f>
        <v/>
      </c>
      <c r="F510">
        <f>IFERROR(VLOOKUP(A510,プログラム!B:C,2,0),"")</f>
        <v>15</v>
      </c>
      <c r="G510" t="str">
        <f t="shared" si="15"/>
        <v>11300015</v>
      </c>
      <c r="H510">
        <f>IFERROR(記録[[#This Row],[組]],"")</f>
        <v>4</v>
      </c>
      <c r="I510">
        <f>IFERROR(記録[[#This Row],[水路]],"")</f>
        <v>5</v>
      </c>
      <c r="J510" t="str">
        <f>IFERROR(VLOOKUP(F510,プログラムデータ!A:P,14,0),"")</f>
        <v/>
      </c>
      <c r="K510" t="str">
        <f>IFERROR(VLOOKUP(F510,プログラムデータ!A:O,15,0),"")</f>
        <v>女子</v>
      </c>
      <c r="L510" t="str">
        <f>IFERROR(VLOOKUP(F510,プログラムデータ!A:M,13,0),"")</f>
        <v xml:space="preserve">  50m</v>
      </c>
      <c r="M510" t="str">
        <f>IFERROR(VLOOKUP(F510,プログラムデータ!A:J,10,0),"")</f>
        <v>バタフライ</v>
      </c>
      <c r="N510" t="str">
        <f>IFERROR(VLOOKUP(F510,プログラムデータ!A:P,16,0),"")</f>
        <v>タイム決勝</v>
      </c>
      <c r="O510" t="str">
        <f t="shared" si="16"/>
        <v xml:space="preserve"> 女子   50m バタフライ タイム決勝</v>
      </c>
    </row>
    <row r="511" spans="1:15" x14ac:dyDescent="0.15">
      <c r="A511">
        <f>IFERROR(記録[[#This Row],[競技番号]],"")</f>
        <v>15</v>
      </c>
      <c r="B511">
        <f>IFERROR(記録[[#This Row],[選手番号]],"")</f>
        <v>306</v>
      </c>
      <c r="C511" t="str">
        <f>IFERROR(VLOOKUP(B511,選手番号!F:J,4,0),"")</f>
        <v>兵頭　杏南</v>
      </c>
      <c r="D511" t="str">
        <f>IFERROR(VLOOKUP(B511,選手番号!F:K,6,0),"")</f>
        <v>ﾌｨｯﾀｴﾐﾌﾙ松前</v>
      </c>
      <c r="E511" t="str">
        <f>IFERROR(VLOOKUP(B511,チーム番号!E:F,2,0),"")</f>
        <v/>
      </c>
      <c r="F511">
        <f>IFERROR(VLOOKUP(A511,プログラム!B:C,2,0),"")</f>
        <v>15</v>
      </c>
      <c r="G511" t="str">
        <f t="shared" si="15"/>
        <v>30600015</v>
      </c>
      <c r="H511">
        <f>IFERROR(記録[[#This Row],[組]],"")</f>
        <v>4</v>
      </c>
      <c r="I511">
        <f>IFERROR(記録[[#This Row],[水路]],"")</f>
        <v>6</v>
      </c>
      <c r="J511" t="str">
        <f>IFERROR(VLOOKUP(F511,プログラムデータ!A:P,14,0),"")</f>
        <v/>
      </c>
      <c r="K511" t="str">
        <f>IFERROR(VLOOKUP(F511,プログラムデータ!A:O,15,0),"")</f>
        <v>女子</v>
      </c>
      <c r="L511" t="str">
        <f>IFERROR(VLOOKUP(F511,プログラムデータ!A:M,13,0),"")</f>
        <v xml:space="preserve">  50m</v>
      </c>
      <c r="M511" t="str">
        <f>IFERROR(VLOOKUP(F511,プログラムデータ!A:J,10,0),"")</f>
        <v>バタフライ</v>
      </c>
      <c r="N511" t="str">
        <f>IFERROR(VLOOKUP(F511,プログラムデータ!A:P,16,0),"")</f>
        <v>タイム決勝</v>
      </c>
      <c r="O511" t="str">
        <f t="shared" si="16"/>
        <v xml:space="preserve"> 女子   50m バタフライ タイム決勝</v>
      </c>
    </row>
    <row r="512" spans="1:15" x14ac:dyDescent="0.15">
      <c r="A512">
        <f>IFERROR(記録[[#This Row],[競技番号]],"")</f>
        <v>15</v>
      </c>
      <c r="B512">
        <f>IFERROR(記録[[#This Row],[選手番号]],"")</f>
        <v>302</v>
      </c>
      <c r="C512" t="str">
        <f>IFERROR(VLOOKUP(B512,選手番号!F:J,4,0),"")</f>
        <v>渡邊　柚希</v>
      </c>
      <c r="D512" t="str">
        <f>IFERROR(VLOOKUP(B512,選手番号!F:K,6,0),"")</f>
        <v>ﾌｨｯﾀｴﾐﾌﾙ松前</v>
      </c>
      <c r="E512" t="str">
        <f>IFERROR(VLOOKUP(B512,チーム番号!E:F,2,0),"")</f>
        <v/>
      </c>
      <c r="F512">
        <f>IFERROR(VLOOKUP(A512,プログラム!B:C,2,0),"")</f>
        <v>15</v>
      </c>
      <c r="G512" t="str">
        <f t="shared" si="15"/>
        <v>30200015</v>
      </c>
      <c r="H512">
        <f>IFERROR(記録[[#This Row],[組]],"")</f>
        <v>4</v>
      </c>
      <c r="I512">
        <f>IFERROR(記録[[#This Row],[水路]],"")</f>
        <v>7</v>
      </c>
      <c r="J512" t="str">
        <f>IFERROR(VLOOKUP(F512,プログラムデータ!A:P,14,0),"")</f>
        <v/>
      </c>
      <c r="K512" t="str">
        <f>IFERROR(VLOOKUP(F512,プログラムデータ!A:O,15,0),"")</f>
        <v>女子</v>
      </c>
      <c r="L512" t="str">
        <f>IFERROR(VLOOKUP(F512,プログラムデータ!A:M,13,0),"")</f>
        <v xml:space="preserve">  50m</v>
      </c>
      <c r="M512" t="str">
        <f>IFERROR(VLOOKUP(F512,プログラムデータ!A:J,10,0),"")</f>
        <v>バタフライ</v>
      </c>
      <c r="N512" t="str">
        <f>IFERROR(VLOOKUP(F512,プログラムデータ!A:P,16,0),"")</f>
        <v>タイム決勝</v>
      </c>
      <c r="O512" t="str">
        <f t="shared" si="16"/>
        <v xml:space="preserve"> 女子   50m バタフライ タイム決勝</v>
      </c>
    </row>
    <row r="513" spans="1:15" x14ac:dyDescent="0.15">
      <c r="A513">
        <f>IFERROR(記録[[#This Row],[競技番号]],"")</f>
        <v>15</v>
      </c>
      <c r="B513">
        <f>IFERROR(記録[[#This Row],[選手番号]],"")</f>
        <v>294</v>
      </c>
      <c r="C513" t="str">
        <f>IFERROR(VLOOKUP(B513,選手番号!F:J,4,0),"")</f>
        <v>大石　晶夢</v>
      </c>
      <c r="D513" t="str">
        <f>IFERROR(VLOOKUP(B513,選手番号!F:K,6,0),"")</f>
        <v>ﾌｨｯﾀｴﾐﾌﾙ松前</v>
      </c>
      <c r="E513" t="str">
        <f>IFERROR(VLOOKUP(B513,チーム番号!E:F,2,0),"")</f>
        <v/>
      </c>
      <c r="F513">
        <f>IFERROR(VLOOKUP(A513,プログラム!B:C,2,0),"")</f>
        <v>15</v>
      </c>
      <c r="G513" t="str">
        <f t="shared" si="15"/>
        <v>29400015</v>
      </c>
      <c r="H513">
        <f>IFERROR(記録[[#This Row],[組]],"")</f>
        <v>5</v>
      </c>
      <c r="I513">
        <f>IFERROR(記録[[#This Row],[水路]],"")</f>
        <v>1</v>
      </c>
      <c r="J513" t="str">
        <f>IFERROR(VLOOKUP(F513,プログラムデータ!A:P,14,0),"")</f>
        <v/>
      </c>
      <c r="K513" t="str">
        <f>IFERROR(VLOOKUP(F513,プログラムデータ!A:O,15,0),"")</f>
        <v>女子</v>
      </c>
      <c r="L513" t="str">
        <f>IFERROR(VLOOKUP(F513,プログラムデータ!A:M,13,0),"")</f>
        <v xml:space="preserve">  50m</v>
      </c>
      <c r="M513" t="str">
        <f>IFERROR(VLOOKUP(F513,プログラムデータ!A:J,10,0),"")</f>
        <v>バタフライ</v>
      </c>
      <c r="N513" t="str">
        <f>IFERROR(VLOOKUP(F513,プログラムデータ!A:P,16,0),"")</f>
        <v>タイム決勝</v>
      </c>
      <c r="O513" t="str">
        <f t="shared" si="16"/>
        <v xml:space="preserve"> 女子   50m バタフライ タイム決勝</v>
      </c>
    </row>
    <row r="514" spans="1:15" x14ac:dyDescent="0.15">
      <c r="A514">
        <f>IFERROR(記録[[#This Row],[競技番号]],"")</f>
        <v>15</v>
      </c>
      <c r="B514">
        <f>IFERROR(記録[[#This Row],[選手番号]],"")</f>
        <v>147</v>
      </c>
      <c r="C514" t="str">
        <f>IFERROR(VLOOKUP(B514,選手番号!F:J,4,0),"")</f>
        <v>濵田　瑠美</v>
      </c>
      <c r="D514" t="str">
        <f>IFERROR(VLOOKUP(B514,選手番号!F:K,6,0),"")</f>
        <v>ＭＧ双葉</v>
      </c>
      <c r="E514" t="str">
        <f>IFERROR(VLOOKUP(B514,チーム番号!E:F,2,0),"")</f>
        <v/>
      </c>
      <c r="F514">
        <f>IFERROR(VLOOKUP(A514,プログラム!B:C,2,0),"")</f>
        <v>15</v>
      </c>
      <c r="G514" t="str">
        <f t="shared" si="15"/>
        <v>14700015</v>
      </c>
      <c r="H514">
        <f>IFERROR(記録[[#This Row],[組]],"")</f>
        <v>5</v>
      </c>
      <c r="I514">
        <f>IFERROR(記録[[#This Row],[水路]],"")</f>
        <v>2</v>
      </c>
      <c r="J514" t="str">
        <f>IFERROR(VLOOKUP(F514,プログラムデータ!A:P,14,0),"")</f>
        <v/>
      </c>
      <c r="K514" t="str">
        <f>IFERROR(VLOOKUP(F514,プログラムデータ!A:O,15,0),"")</f>
        <v>女子</v>
      </c>
      <c r="L514" t="str">
        <f>IFERROR(VLOOKUP(F514,プログラムデータ!A:M,13,0),"")</f>
        <v xml:space="preserve">  50m</v>
      </c>
      <c r="M514" t="str">
        <f>IFERROR(VLOOKUP(F514,プログラムデータ!A:J,10,0),"")</f>
        <v>バタフライ</v>
      </c>
      <c r="N514" t="str">
        <f>IFERROR(VLOOKUP(F514,プログラムデータ!A:P,16,0),"")</f>
        <v>タイム決勝</v>
      </c>
      <c r="O514" t="str">
        <f t="shared" si="16"/>
        <v xml:space="preserve"> 女子   50m バタフライ タイム決勝</v>
      </c>
    </row>
    <row r="515" spans="1:15" x14ac:dyDescent="0.15">
      <c r="A515">
        <f>IFERROR(記録[[#This Row],[競技番号]],"")</f>
        <v>15</v>
      </c>
      <c r="B515">
        <f>IFERROR(記録[[#This Row],[選手番号]],"")</f>
        <v>300</v>
      </c>
      <c r="C515" t="str">
        <f>IFERROR(VLOOKUP(B515,選手番号!F:J,4,0),"")</f>
        <v>木村さくら</v>
      </c>
      <c r="D515" t="str">
        <f>IFERROR(VLOOKUP(B515,選手番号!F:K,6,0),"")</f>
        <v>ﾌｨｯﾀｴﾐﾌﾙ松前</v>
      </c>
      <c r="E515" t="str">
        <f>IFERROR(VLOOKUP(B515,チーム番号!E:F,2,0),"")</f>
        <v/>
      </c>
      <c r="F515">
        <f>IFERROR(VLOOKUP(A515,プログラム!B:C,2,0),"")</f>
        <v>15</v>
      </c>
      <c r="G515" t="str">
        <f t="shared" ref="G515:G578" si="17">CONCATENATE(B515,0,0,0,F515)</f>
        <v>30000015</v>
      </c>
      <c r="H515">
        <f>IFERROR(記録[[#This Row],[組]],"")</f>
        <v>5</v>
      </c>
      <c r="I515">
        <f>IFERROR(記録[[#This Row],[水路]],"")</f>
        <v>3</v>
      </c>
      <c r="J515" t="str">
        <f>IFERROR(VLOOKUP(F515,プログラムデータ!A:P,14,0),"")</f>
        <v/>
      </c>
      <c r="K515" t="str">
        <f>IFERROR(VLOOKUP(F515,プログラムデータ!A:O,15,0),"")</f>
        <v>女子</v>
      </c>
      <c r="L515" t="str">
        <f>IFERROR(VLOOKUP(F515,プログラムデータ!A:M,13,0),"")</f>
        <v xml:space="preserve">  50m</v>
      </c>
      <c r="M515" t="str">
        <f>IFERROR(VLOOKUP(F515,プログラムデータ!A:J,10,0),"")</f>
        <v>バタフライ</v>
      </c>
      <c r="N515" t="str">
        <f>IFERROR(VLOOKUP(F515,プログラムデータ!A:P,16,0),"")</f>
        <v>タイム決勝</v>
      </c>
      <c r="O515" t="str">
        <f t="shared" si="16"/>
        <v xml:space="preserve"> 女子   50m バタフライ タイム決勝</v>
      </c>
    </row>
    <row r="516" spans="1:15" x14ac:dyDescent="0.15">
      <c r="A516">
        <f>IFERROR(記録[[#This Row],[競技番号]],"")</f>
        <v>15</v>
      </c>
      <c r="B516">
        <f>IFERROR(記録[[#This Row],[選手番号]],"")</f>
        <v>112</v>
      </c>
      <c r="C516" t="str">
        <f>IFERROR(VLOOKUP(B516,選手番号!F:J,4,0),"")</f>
        <v>岡本　彩花</v>
      </c>
      <c r="D516" t="str">
        <f>IFERROR(VLOOKUP(B516,選手番号!F:K,6,0),"")</f>
        <v>ファイブテン</v>
      </c>
      <c r="E516" t="str">
        <f>IFERROR(VLOOKUP(B516,チーム番号!E:F,2,0),"")</f>
        <v/>
      </c>
      <c r="F516">
        <f>IFERROR(VLOOKUP(A516,プログラム!B:C,2,0),"")</f>
        <v>15</v>
      </c>
      <c r="G516" t="str">
        <f t="shared" si="17"/>
        <v>11200015</v>
      </c>
      <c r="H516">
        <f>IFERROR(記録[[#This Row],[組]],"")</f>
        <v>5</v>
      </c>
      <c r="I516">
        <f>IFERROR(記録[[#This Row],[水路]],"")</f>
        <v>4</v>
      </c>
      <c r="J516" t="str">
        <f>IFERROR(VLOOKUP(F516,プログラムデータ!A:P,14,0),"")</f>
        <v/>
      </c>
      <c r="K516" t="str">
        <f>IFERROR(VLOOKUP(F516,プログラムデータ!A:O,15,0),"")</f>
        <v>女子</v>
      </c>
      <c r="L516" t="str">
        <f>IFERROR(VLOOKUP(F516,プログラムデータ!A:M,13,0),"")</f>
        <v xml:space="preserve">  50m</v>
      </c>
      <c r="M516" t="str">
        <f>IFERROR(VLOOKUP(F516,プログラムデータ!A:J,10,0),"")</f>
        <v>バタフライ</v>
      </c>
      <c r="N516" t="str">
        <f>IFERROR(VLOOKUP(F516,プログラムデータ!A:P,16,0),"")</f>
        <v>タイム決勝</v>
      </c>
      <c r="O516" t="str">
        <f t="shared" si="16"/>
        <v xml:space="preserve"> 女子   50m バタフライ タイム決勝</v>
      </c>
    </row>
    <row r="517" spans="1:15" x14ac:dyDescent="0.15">
      <c r="A517">
        <f>IFERROR(記録[[#This Row],[競技番号]],"")</f>
        <v>15</v>
      </c>
      <c r="B517">
        <f>IFERROR(記録[[#This Row],[選手番号]],"")</f>
        <v>252</v>
      </c>
      <c r="C517" t="str">
        <f>IFERROR(VLOOKUP(B517,選手番号!F:J,4,0),"")</f>
        <v>尾﨑　嘉音</v>
      </c>
      <c r="D517" t="str">
        <f>IFERROR(VLOOKUP(B517,選手番号!F:K,6,0),"")</f>
        <v>フィッタ吉田</v>
      </c>
      <c r="E517" t="str">
        <f>IFERROR(VLOOKUP(B517,チーム番号!E:F,2,0),"")</f>
        <v/>
      </c>
      <c r="F517">
        <f>IFERROR(VLOOKUP(A517,プログラム!B:C,2,0),"")</f>
        <v>15</v>
      </c>
      <c r="G517" t="str">
        <f t="shared" si="17"/>
        <v>25200015</v>
      </c>
      <c r="H517">
        <f>IFERROR(記録[[#This Row],[組]],"")</f>
        <v>5</v>
      </c>
      <c r="I517">
        <f>IFERROR(記録[[#This Row],[水路]],"")</f>
        <v>5</v>
      </c>
      <c r="J517" t="str">
        <f>IFERROR(VLOOKUP(F517,プログラムデータ!A:P,14,0),"")</f>
        <v/>
      </c>
      <c r="K517" t="str">
        <f>IFERROR(VLOOKUP(F517,プログラムデータ!A:O,15,0),"")</f>
        <v>女子</v>
      </c>
      <c r="L517" t="str">
        <f>IFERROR(VLOOKUP(F517,プログラムデータ!A:M,13,0),"")</f>
        <v xml:space="preserve">  50m</v>
      </c>
      <c r="M517" t="str">
        <f>IFERROR(VLOOKUP(F517,プログラムデータ!A:J,10,0),"")</f>
        <v>バタフライ</v>
      </c>
      <c r="N517" t="str">
        <f>IFERROR(VLOOKUP(F517,プログラムデータ!A:P,16,0),"")</f>
        <v>タイム決勝</v>
      </c>
      <c r="O517" t="str">
        <f t="shared" si="16"/>
        <v xml:space="preserve"> 女子   50m バタフライ タイム決勝</v>
      </c>
    </row>
    <row r="518" spans="1:15" x14ac:dyDescent="0.15">
      <c r="A518">
        <f>IFERROR(記録[[#This Row],[競技番号]],"")</f>
        <v>15</v>
      </c>
      <c r="B518">
        <f>IFERROR(記録[[#This Row],[選手番号]],"")</f>
        <v>255</v>
      </c>
      <c r="C518" t="str">
        <f>IFERROR(VLOOKUP(B518,選手番号!F:J,4,0),"")</f>
        <v>中村　美咲</v>
      </c>
      <c r="D518" t="str">
        <f>IFERROR(VLOOKUP(B518,選手番号!F:K,6,0),"")</f>
        <v>フィッタ吉田</v>
      </c>
      <c r="E518" t="str">
        <f>IFERROR(VLOOKUP(B518,チーム番号!E:F,2,0),"")</f>
        <v/>
      </c>
      <c r="F518">
        <f>IFERROR(VLOOKUP(A518,プログラム!B:C,2,0),"")</f>
        <v>15</v>
      </c>
      <c r="G518" t="str">
        <f t="shared" si="17"/>
        <v>25500015</v>
      </c>
      <c r="H518">
        <f>IFERROR(記録[[#This Row],[組]],"")</f>
        <v>5</v>
      </c>
      <c r="I518">
        <f>IFERROR(記録[[#This Row],[水路]],"")</f>
        <v>6</v>
      </c>
      <c r="J518" t="str">
        <f>IFERROR(VLOOKUP(F518,プログラムデータ!A:P,14,0),"")</f>
        <v/>
      </c>
      <c r="K518" t="str">
        <f>IFERROR(VLOOKUP(F518,プログラムデータ!A:O,15,0),"")</f>
        <v>女子</v>
      </c>
      <c r="L518" t="str">
        <f>IFERROR(VLOOKUP(F518,プログラムデータ!A:M,13,0),"")</f>
        <v xml:space="preserve">  50m</v>
      </c>
      <c r="M518" t="str">
        <f>IFERROR(VLOOKUP(F518,プログラムデータ!A:J,10,0),"")</f>
        <v>バタフライ</v>
      </c>
      <c r="N518" t="str">
        <f>IFERROR(VLOOKUP(F518,プログラムデータ!A:P,16,0),"")</f>
        <v>タイム決勝</v>
      </c>
      <c r="O518" t="str">
        <f t="shared" si="16"/>
        <v xml:space="preserve"> 女子   50m バタフライ タイム決勝</v>
      </c>
    </row>
    <row r="519" spans="1:15" x14ac:dyDescent="0.15">
      <c r="A519">
        <f>IFERROR(記録[[#This Row],[競技番号]],"")</f>
        <v>15</v>
      </c>
      <c r="B519">
        <f>IFERROR(記録[[#This Row],[選手番号]],"")</f>
        <v>264</v>
      </c>
      <c r="C519" t="str">
        <f>IFERROR(VLOOKUP(B519,選手番号!F:J,4,0),"")</f>
        <v>石村　思穏</v>
      </c>
      <c r="D519" t="str">
        <f>IFERROR(VLOOKUP(B519,選手番号!F:K,6,0),"")</f>
        <v>Ryuow</v>
      </c>
      <c r="E519" t="str">
        <f>IFERROR(VLOOKUP(B519,チーム番号!E:F,2,0),"")</f>
        <v/>
      </c>
      <c r="F519">
        <f>IFERROR(VLOOKUP(A519,プログラム!B:C,2,0),"")</f>
        <v>15</v>
      </c>
      <c r="G519" t="str">
        <f t="shared" si="17"/>
        <v>26400015</v>
      </c>
      <c r="H519">
        <f>IFERROR(記録[[#This Row],[組]],"")</f>
        <v>5</v>
      </c>
      <c r="I519">
        <f>IFERROR(記録[[#This Row],[水路]],"")</f>
        <v>7</v>
      </c>
      <c r="J519" t="str">
        <f>IFERROR(VLOOKUP(F519,プログラムデータ!A:P,14,0),"")</f>
        <v/>
      </c>
      <c r="K519" t="str">
        <f>IFERROR(VLOOKUP(F519,プログラムデータ!A:O,15,0),"")</f>
        <v>女子</v>
      </c>
      <c r="L519" t="str">
        <f>IFERROR(VLOOKUP(F519,プログラムデータ!A:M,13,0),"")</f>
        <v xml:space="preserve">  50m</v>
      </c>
      <c r="M519" t="str">
        <f>IFERROR(VLOOKUP(F519,プログラムデータ!A:J,10,0),"")</f>
        <v>バタフライ</v>
      </c>
      <c r="N519" t="str">
        <f>IFERROR(VLOOKUP(F519,プログラムデータ!A:P,16,0),"")</f>
        <v>タイム決勝</v>
      </c>
      <c r="O519" t="str">
        <f t="shared" si="16"/>
        <v xml:space="preserve"> 女子   50m バタフライ タイム決勝</v>
      </c>
    </row>
    <row r="520" spans="1:15" x14ac:dyDescent="0.15">
      <c r="A520">
        <f>IFERROR(記録[[#This Row],[競技番号]],"")</f>
        <v>15</v>
      </c>
      <c r="B520">
        <f>IFERROR(記録[[#This Row],[選手番号]],"")</f>
        <v>329</v>
      </c>
      <c r="C520" t="str">
        <f>IFERROR(VLOOKUP(B520,選手番号!F:J,4,0),"")</f>
        <v>藤田　莉帆</v>
      </c>
      <c r="D520" t="str">
        <f>IFERROR(VLOOKUP(B520,選手番号!F:K,6,0),"")</f>
        <v>AzuMax</v>
      </c>
      <c r="E520" t="str">
        <f>IFERROR(VLOOKUP(B520,チーム番号!E:F,2,0),"")</f>
        <v/>
      </c>
      <c r="F520">
        <f>IFERROR(VLOOKUP(A520,プログラム!B:C,2,0),"")</f>
        <v>15</v>
      </c>
      <c r="G520" t="str">
        <f t="shared" si="17"/>
        <v>32900015</v>
      </c>
      <c r="H520">
        <f>IFERROR(記録[[#This Row],[組]],"")</f>
        <v>6</v>
      </c>
      <c r="I520">
        <f>IFERROR(記録[[#This Row],[水路]],"")</f>
        <v>1</v>
      </c>
      <c r="J520" t="str">
        <f>IFERROR(VLOOKUP(F520,プログラムデータ!A:P,14,0),"")</f>
        <v/>
      </c>
      <c r="K520" t="str">
        <f>IFERROR(VLOOKUP(F520,プログラムデータ!A:O,15,0),"")</f>
        <v>女子</v>
      </c>
      <c r="L520" t="str">
        <f>IFERROR(VLOOKUP(F520,プログラムデータ!A:M,13,0),"")</f>
        <v xml:space="preserve">  50m</v>
      </c>
      <c r="M520" t="str">
        <f>IFERROR(VLOOKUP(F520,プログラムデータ!A:J,10,0),"")</f>
        <v>バタフライ</v>
      </c>
      <c r="N520" t="str">
        <f>IFERROR(VLOOKUP(F520,プログラムデータ!A:P,16,0),"")</f>
        <v>タイム決勝</v>
      </c>
      <c r="O520" t="str">
        <f t="shared" si="16"/>
        <v xml:space="preserve"> 女子   50m バタフライ タイム決勝</v>
      </c>
    </row>
    <row r="521" spans="1:15" x14ac:dyDescent="0.15">
      <c r="A521">
        <f>IFERROR(記録[[#This Row],[競技番号]],"")</f>
        <v>15</v>
      </c>
      <c r="B521">
        <f>IFERROR(記録[[#This Row],[選手番号]],"")</f>
        <v>263</v>
      </c>
      <c r="C521" t="str">
        <f>IFERROR(VLOOKUP(B521,選手番号!F:J,4,0),"")</f>
        <v>渡邊　心暖</v>
      </c>
      <c r="D521" t="str">
        <f>IFERROR(VLOOKUP(B521,選手番号!F:K,6,0),"")</f>
        <v>Ryuow</v>
      </c>
      <c r="E521" t="str">
        <f>IFERROR(VLOOKUP(B521,チーム番号!E:F,2,0),"")</f>
        <v/>
      </c>
      <c r="F521">
        <f>IFERROR(VLOOKUP(A521,プログラム!B:C,2,0),"")</f>
        <v>15</v>
      </c>
      <c r="G521" t="str">
        <f t="shared" si="17"/>
        <v>26300015</v>
      </c>
      <c r="H521">
        <f>IFERROR(記録[[#This Row],[組]],"")</f>
        <v>6</v>
      </c>
      <c r="I521">
        <f>IFERROR(記録[[#This Row],[水路]],"")</f>
        <v>2</v>
      </c>
      <c r="J521" t="str">
        <f>IFERROR(VLOOKUP(F521,プログラムデータ!A:P,14,0),"")</f>
        <v/>
      </c>
      <c r="K521" t="str">
        <f>IFERROR(VLOOKUP(F521,プログラムデータ!A:O,15,0),"")</f>
        <v>女子</v>
      </c>
      <c r="L521" t="str">
        <f>IFERROR(VLOOKUP(F521,プログラムデータ!A:M,13,0),"")</f>
        <v xml:space="preserve">  50m</v>
      </c>
      <c r="M521" t="str">
        <f>IFERROR(VLOOKUP(F521,プログラムデータ!A:J,10,0),"")</f>
        <v>バタフライ</v>
      </c>
      <c r="N521" t="str">
        <f>IFERROR(VLOOKUP(F521,プログラムデータ!A:P,16,0),"")</f>
        <v>タイム決勝</v>
      </c>
      <c r="O521" t="str">
        <f t="shared" si="16"/>
        <v xml:space="preserve"> 女子   50m バタフライ タイム決勝</v>
      </c>
    </row>
    <row r="522" spans="1:15" x14ac:dyDescent="0.15">
      <c r="A522">
        <f>IFERROR(記録[[#This Row],[競技番号]],"")</f>
        <v>15</v>
      </c>
      <c r="B522">
        <f>IFERROR(記録[[#This Row],[選手番号]],"")</f>
        <v>360</v>
      </c>
      <c r="C522" t="str">
        <f>IFERROR(VLOOKUP(B522,選手番号!F:J,4,0),"")</f>
        <v>清田　俐帆</v>
      </c>
      <c r="D522" t="str">
        <f>IFERROR(VLOOKUP(B522,選手番号!F:K,6,0),"")</f>
        <v>AQUA</v>
      </c>
      <c r="E522" t="str">
        <f>IFERROR(VLOOKUP(B522,チーム番号!E:F,2,0),"")</f>
        <v/>
      </c>
      <c r="F522">
        <f>IFERROR(VLOOKUP(A522,プログラム!B:C,2,0),"")</f>
        <v>15</v>
      </c>
      <c r="G522" t="str">
        <f t="shared" si="17"/>
        <v>36000015</v>
      </c>
      <c r="H522">
        <f>IFERROR(記録[[#This Row],[組]],"")</f>
        <v>6</v>
      </c>
      <c r="I522">
        <f>IFERROR(記録[[#This Row],[水路]],"")</f>
        <v>3</v>
      </c>
      <c r="J522" t="str">
        <f>IFERROR(VLOOKUP(F522,プログラムデータ!A:P,14,0),"")</f>
        <v/>
      </c>
      <c r="K522" t="str">
        <f>IFERROR(VLOOKUP(F522,プログラムデータ!A:O,15,0),"")</f>
        <v>女子</v>
      </c>
      <c r="L522" t="str">
        <f>IFERROR(VLOOKUP(F522,プログラムデータ!A:M,13,0),"")</f>
        <v xml:space="preserve">  50m</v>
      </c>
      <c r="M522" t="str">
        <f>IFERROR(VLOOKUP(F522,プログラムデータ!A:J,10,0),"")</f>
        <v>バタフライ</v>
      </c>
      <c r="N522" t="str">
        <f>IFERROR(VLOOKUP(F522,プログラムデータ!A:P,16,0),"")</f>
        <v>タイム決勝</v>
      </c>
      <c r="O522" t="str">
        <f t="shared" si="16"/>
        <v xml:space="preserve"> 女子   50m バタフライ タイム決勝</v>
      </c>
    </row>
    <row r="523" spans="1:15" x14ac:dyDescent="0.15">
      <c r="A523">
        <f>IFERROR(記録[[#This Row],[競技番号]],"")</f>
        <v>15</v>
      </c>
      <c r="B523">
        <f>IFERROR(記録[[#This Row],[選手番号]],"")</f>
        <v>327</v>
      </c>
      <c r="C523" t="str">
        <f>IFERROR(VLOOKUP(B523,選手番号!F:J,4,0),"")</f>
        <v>藤田　悠生</v>
      </c>
      <c r="D523" t="str">
        <f>IFERROR(VLOOKUP(B523,選手番号!F:K,6,0),"")</f>
        <v>AzuMax</v>
      </c>
      <c r="E523" t="str">
        <f>IFERROR(VLOOKUP(B523,チーム番号!E:F,2,0),"")</f>
        <v/>
      </c>
      <c r="F523">
        <f>IFERROR(VLOOKUP(A523,プログラム!B:C,2,0),"")</f>
        <v>15</v>
      </c>
      <c r="G523" t="str">
        <f t="shared" si="17"/>
        <v>32700015</v>
      </c>
      <c r="H523">
        <f>IFERROR(記録[[#This Row],[組]],"")</f>
        <v>6</v>
      </c>
      <c r="I523">
        <f>IFERROR(記録[[#This Row],[水路]],"")</f>
        <v>4</v>
      </c>
      <c r="J523" t="str">
        <f>IFERROR(VLOOKUP(F523,プログラムデータ!A:P,14,0),"")</f>
        <v/>
      </c>
      <c r="K523" t="str">
        <f>IFERROR(VLOOKUP(F523,プログラムデータ!A:O,15,0),"")</f>
        <v>女子</v>
      </c>
      <c r="L523" t="str">
        <f>IFERROR(VLOOKUP(F523,プログラムデータ!A:M,13,0),"")</f>
        <v xml:space="preserve">  50m</v>
      </c>
      <c r="M523" t="str">
        <f>IFERROR(VLOOKUP(F523,プログラムデータ!A:J,10,0),"")</f>
        <v>バタフライ</v>
      </c>
      <c r="N523" t="str">
        <f>IFERROR(VLOOKUP(F523,プログラムデータ!A:P,16,0),"")</f>
        <v>タイム決勝</v>
      </c>
      <c r="O523" t="str">
        <f t="shared" si="16"/>
        <v xml:space="preserve"> 女子   50m バタフライ タイム決勝</v>
      </c>
    </row>
    <row r="524" spans="1:15" x14ac:dyDescent="0.15">
      <c r="A524">
        <f>IFERROR(記録[[#This Row],[競技番号]],"")</f>
        <v>15</v>
      </c>
      <c r="B524">
        <f>IFERROR(記録[[#This Row],[選手番号]],"")</f>
        <v>256</v>
      </c>
      <c r="C524" t="str">
        <f>IFERROR(VLOOKUP(B524,選手番号!F:J,4,0),"")</f>
        <v>小島　侑芭</v>
      </c>
      <c r="D524" t="str">
        <f>IFERROR(VLOOKUP(B524,選手番号!F:K,6,0),"")</f>
        <v>フィッタ吉田</v>
      </c>
      <c r="E524" t="str">
        <f>IFERROR(VLOOKUP(B524,チーム番号!E:F,2,0),"")</f>
        <v/>
      </c>
      <c r="F524">
        <f>IFERROR(VLOOKUP(A524,プログラム!B:C,2,0),"")</f>
        <v>15</v>
      </c>
      <c r="G524" t="str">
        <f t="shared" si="17"/>
        <v>25600015</v>
      </c>
      <c r="H524">
        <f>IFERROR(記録[[#This Row],[組]],"")</f>
        <v>6</v>
      </c>
      <c r="I524">
        <f>IFERROR(記録[[#This Row],[水路]],"")</f>
        <v>5</v>
      </c>
      <c r="J524" t="str">
        <f>IFERROR(VLOOKUP(F524,プログラムデータ!A:P,14,0),"")</f>
        <v/>
      </c>
      <c r="K524" t="str">
        <f>IFERROR(VLOOKUP(F524,プログラムデータ!A:O,15,0),"")</f>
        <v>女子</v>
      </c>
      <c r="L524" t="str">
        <f>IFERROR(VLOOKUP(F524,プログラムデータ!A:M,13,0),"")</f>
        <v xml:space="preserve">  50m</v>
      </c>
      <c r="M524" t="str">
        <f>IFERROR(VLOOKUP(F524,プログラムデータ!A:J,10,0),"")</f>
        <v>バタフライ</v>
      </c>
      <c r="N524" t="str">
        <f>IFERROR(VLOOKUP(F524,プログラムデータ!A:P,16,0),"")</f>
        <v>タイム決勝</v>
      </c>
      <c r="O524" t="str">
        <f t="shared" si="16"/>
        <v xml:space="preserve"> 女子   50m バタフライ タイム決勝</v>
      </c>
    </row>
    <row r="525" spans="1:15" x14ac:dyDescent="0.15">
      <c r="A525">
        <f>IFERROR(記録[[#This Row],[競技番号]],"")</f>
        <v>15</v>
      </c>
      <c r="B525">
        <f>IFERROR(記録[[#This Row],[選手番号]],"")</f>
        <v>334</v>
      </c>
      <c r="C525" t="str">
        <f>IFERROR(VLOOKUP(B525,選手番号!F:J,4,0),"")</f>
        <v>山口　紗羽</v>
      </c>
      <c r="D525" t="str">
        <f>IFERROR(VLOOKUP(B525,選手番号!F:K,6,0),"")</f>
        <v>ﾓｰﾆSS</v>
      </c>
      <c r="E525" t="str">
        <f>IFERROR(VLOOKUP(B525,チーム番号!E:F,2,0),"")</f>
        <v/>
      </c>
      <c r="F525">
        <f>IFERROR(VLOOKUP(A525,プログラム!B:C,2,0),"")</f>
        <v>15</v>
      </c>
      <c r="G525" t="str">
        <f t="shared" si="17"/>
        <v>33400015</v>
      </c>
      <c r="H525">
        <f>IFERROR(記録[[#This Row],[組]],"")</f>
        <v>6</v>
      </c>
      <c r="I525">
        <f>IFERROR(記録[[#This Row],[水路]],"")</f>
        <v>6</v>
      </c>
      <c r="J525" t="str">
        <f>IFERROR(VLOOKUP(F525,プログラムデータ!A:P,14,0),"")</f>
        <v/>
      </c>
      <c r="K525" t="str">
        <f>IFERROR(VLOOKUP(F525,プログラムデータ!A:O,15,0),"")</f>
        <v>女子</v>
      </c>
      <c r="L525" t="str">
        <f>IFERROR(VLOOKUP(F525,プログラムデータ!A:M,13,0),"")</f>
        <v xml:space="preserve">  50m</v>
      </c>
      <c r="M525" t="str">
        <f>IFERROR(VLOOKUP(F525,プログラムデータ!A:J,10,0),"")</f>
        <v>バタフライ</v>
      </c>
      <c r="N525" t="str">
        <f>IFERROR(VLOOKUP(F525,プログラムデータ!A:P,16,0),"")</f>
        <v>タイム決勝</v>
      </c>
      <c r="O525" t="str">
        <f t="shared" si="16"/>
        <v xml:space="preserve"> 女子   50m バタフライ タイム決勝</v>
      </c>
    </row>
    <row r="526" spans="1:15" x14ac:dyDescent="0.15">
      <c r="A526">
        <f>IFERROR(記録[[#This Row],[競技番号]],"")</f>
        <v>15</v>
      </c>
      <c r="B526">
        <f>IFERROR(記録[[#This Row],[選手番号]],"")</f>
        <v>205</v>
      </c>
      <c r="C526" t="str">
        <f>IFERROR(VLOOKUP(B526,選手番号!F:J,4,0),"")</f>
        <v>田坂　真唯</v>
      </c>
      <c r="D526" t="str">
        <f>IFERROR(VLOOKUP(B526,選手番号!F:K,6,0),"")</f>
        <v>フィッタ重信</v>
      </c>
      <c r="E526" t="str">
        <f>IFERROR(VLOOKUP(B526,チーム番号!E:F,2,0),"")</f>
        <v/>
      </c>
      <c r="F526">
        <f>IFERROR(VLOOKUP(A526,プログラム!B:C,2,0),"")</f>
        <v>15</v>
      </c>
      <c r="G526" t="str">
        <f t="shared" si="17"/>
        <v>20500015</v>
      </c>
      <c r="H526">
        <f>IFERROR(記録[[#This Row],[組]],"")</f>
        <v>6</v>
      </c>
      <c r="I526">
        <f>IFERROR(記録[[#This Row],[水路]],"")</f>
        <v>7</v>
      </c>
      <c r="J526" t="str">
        <f>IFERROR(VLOOKUP(F526,プログラムデータ!A:P,14,0),"")</f>
        <v/>
      </c>
      <c r="K526" t="str">
        <f>IFERROR(VLOOKUP(F526,プログラムデータ!A:O,15,0),"")</f>
        <v>女子</v>
      </c>
      <c r="L526" t="str">
        <f>IFERROR(VLOOKUP(F526,プログラムデータ!A:M,13,0),"")</f>
        <v xml:space="preserve">  50m</v>
      </c>
      <c r="M526" t="str">
        <f>IFERROR(VLOOKUP(F526,プログラムデータ!A:J,10,0),"")</f>
        <v>バタフライ</v>
      </c>
      <c r="N526" t="str">
        <f>IFERROR(VLOOKUP(F526,プログラムデータ!A:P,16,0),"")</f>
        <v>タイム決勝</v>
      </c>
      <c r="O526" t="str">
        <f t="shared" si="16"/>
        <v xml:space="preserve"> 女子   50m バタフライ タイム決勝</v>
      </c>
    </row>
    <row r="527" spans="1:15" x14ac:dyDescent="0.15">
      <c r="A527">
        <f>IFERROR(記録[[#This Row],[競技番号]],"")</f>
        <v>15</v>
      </c>
      <c r="B527">
        <f>IFERROR(記録[[#This Row],[選手番号]],"")</f>
        <v>299</v>
      </c>
      <c r="C527" t="str">
        <f>IFERROR(VLOOKUP(B527,選手番号!F:J,4,0),"")</f>
        <v>黒田　　菫</v>
      </c>
      <c r="D527" t="str">
        <f>IFERROR(VLOOKUP(B527,選手番号!F:K,6,0),"")</f>
        <v>ﾌｨｯﾀｴﾐﾌﾙ松前</v>
      </c>
      <c r="E527" t="str">
        <f>IFERROR(VLOOKUP(B527,チーム番号!E:F,2,0),"")</f>
        <v/>
      </c>
      <c r="F527">
        <f>IFERROR(VLOOKUP(A527,プログラム!B:C,2,0),"")</f>
        <v>15</v>
      </c>
      <c r="G527" t="str">
        <f t="shared" si="17"/>
        <v>29900015</v>
      </c>
      <c r="H527">
        <f>IFERROR(記録[[#This Row],[組]],"")</f>
        <v>7</v>
      </c>
      <c r="I527">
        <f>IFERROR(記録[[#This Row],[水路]],"")</f>
        <v>1</v>
      </c>
      <c r="J527" t="str">
        <f>IFERROR(VLOOKUP(F527,プログラムデータ!A:P,14,0),"")</f>
        <v/>
      </c>
      <c r="K527" t="str">
        <f>IFERROR(VLOOKUP(F527,プログラムデータ!A:O,15,0),"")</f>
        <v>女子</v>
      </c>
      <c r="L527" t="str">
        <f>IFERROR(VLOOKUP(F527,プログラムデータ!A:M,13,0),"")</f>
        <v xml:space="preserve">  50m</v>
      </c>
      <c r="M527" t="str">
        <f>IFERROR(VLOOKUP(F527,プログラムデータ!A:J,10,0),"")</f>
        <v>バタフライ</v>
      </c>
      <c r="N527" t="str">
        <f>IFERROR(VLOOKUP(F527,プログラムデータ!A:P,16,0),"")</f>
        <v>タイム決勝</v>
      </c>
      <c r="O527" t="str">
        <f t="shared" si="16"/>
        <v xml:space="preserve"> 女子   50m バタフライ タイム決勝</v>
      </c>
    </row>
    <row r="528" spans="1:15" x14ac:dyDescent="0.15">
      <c r="A528">
        <f>IFERROR(記録[[#This Row],[競技番号]],"")</f>
        <v>15</v>
      </c>
      <c r="B528">
        <f>IFERROR(記録[[#This Row],[選手番号]],"")</f>
        <v>247</v>
      </c>
      <c r="C528" t="str">
        <f>IFERROR(VLOOKUP(B528,選手番号!F:J,4,0),"")</f>
        <v>坂本　蘭世</v>
      </c>
      <c r="D528" t="str">
        <f>IFERROR(VLOOKUP(B528,選手番号!F:K,6,0),"")</f>
        <v>フィッタ吉田</v>
      </c>
      <c r="E528" t="str">
        <f>IFERROR(VLOOKUP(B528,チーム番号!E:F,2,0),"")</f>
        <v/>
      </c>
      <c r="F528">
        <f>IFERROR(VLOOKUP(A528,プログラム!B:C,2,0),"")</f>
        <v>15</v>
      </c>
      <c r="G528" t="str">
        <f t="shared" si="17"/>
        <v>24700015</v>
      </c>
      <c r="H528">
        <f>IFERROR(記録[[#This Row],[組]],"")</f>
        <v>7</v>
      </c>
      <c r="I528">
        <f>IFERROR(記録[[#This Row],[水路]],"")</f>
        <v>2</v>
      </c>
      <c r="J528" t="str">
        <f>IFERROR(VLOOKUP(F528,プログラムデータ!A:P,14,0),"")</f>
        <v/>
      </c>
      <c r="K528" t="str">
        <f>IFERROR(VLOOKUP(F528,プログラムデータ!A:O,15,0),"")</f>
        <v>女子</v>
      </c>
      <c r="L528" t="str">
        <f>IFERROR(VLOOKUP(F528,プログラムデータ!A:M,13,0),"")</f>
        <v xml:space="preserve">  50m</v>
      </c>
      <c r="M528" t="str">
        <f>IFERROR(VLOOKUP(F528,プログラムデータ!A:J,10,0),"")</f>
        <v>バタフライ</v>
      </c>
      <c r="N528" t="str">
        <f>IFERROR(VLOOKUP(F528,プログラムデータ!A:P,16,0),"")</f>
        <v>タイム決勝</v>
      </c>
      <c r="O528" t="str">
        <f t="shared" si="16"/>
        <v xml:space="preserve"> 女子   50m バタフライ タイム決勝</v>
      </c>
    </row>
    <row r="529" spans="1:15" x14ac:dyDescent="0.15">
      <c r="A529">
        <f>IFERROR(記録[[#This Row],[競技番号]],"")</f>
        <v>15</v>
      </c>
      <c r="B529">
        <f>IFERROR(記録[[#This Row],[選手番号]],"")</f>
        <v>248</v>
      </c>
      <c r="C529" t="str">
        <f>IFERROR(VLOOKUP(B529,選手番号!F:J,4,0),"")</f>
        <v>前田　唯菜</v>
      </c>
      <c r="D529" t="str">
        <f>IFERROR(VLOOKUP(B529,選手番号!F:K,6,0),"")</f>
        <v>フィッタ吉田</v>
      </c>
      <c r="E529" t="str">
        <f>IFERROR(VLOOKUP(B529,チーム番号!E:F,2,0),"")</f>
        <v/>
      </c>
      <c r="F529">
        <f>IFERROR(VLOOKUP(A529,プログラム!B:C,2,0),"")</f>
        <v>15</v>
      </c>
      <c r="G529" t="str">
        <f t="shared" si="17"/>
        <v>24800015</v>
      </c>
      <c r="H529">
        <f>IFERROR(記録[[#This Row],[組]],"")</f>
        <v>7</v>
      </c>
      <c r="I529">
        <f>IFERROR(記録[[#This Row],[水路]],"")</f>
        <v>3</v>
      </c>
      <c r="J529" t="str">
        <f>IFERROR(VLOOKUP(F529,プログラムデータ!A:P,14,0),"")</f>
        <v/>
      </c>
      <c r="K529" t="str">
        <f>IFERROR(VLOOKUP(F529,プログラムデータ!A:O,15,0),"")</f>
        <v>女子</v>
      </c>
      <c r="L529" t="str">
        <f>IFERROR(VLOOKUP(F529,プログラムデータ!A:M,13,0),"")</f>
        <v xml:space="preserve">  50m</v>
      </c>
      <c r="M529" t="str">
        <f>IFERROR(VLOOKUP(F529,プログラムデータ!A:J,10,0),"")</f>
        <v>バタフライ</v>
      </c>
      <c r="N529" t="str">
        <f>IFERROR(VLOOKUP(F529,プログラムデータ!A:P,16,0),"")</f>
        <v>タイム決勝</v>
      </c>
      <c r="O529" t="str">
        <f t="shared" si="16"/>
        <v xml:space="preserve"> 女子   50m バタフライ タイム決勝</v>
      </c>
    </row>
    <row r="530" spans="1:15" x14ac:dyDescent="0.15">
      <c r="A530">
        <f>IFERROR(記録[[#This Row],[競技番号]],"")</f>
        <v>15</v>
      </c>
      <c r="B530">
        <f>IFERROR(記録[[#This Row],[選手番号]],"")</f>
        <v>356</v>
      </c>
      <c r="C530" t="str">
        <f>IFERROR(VLOOKUP(B530,選手番号!F:J,4,0),"")</f>
        <v>水国みいな</v>
      </c>
      <c r="D530" t="str">
        <f>IFERROR(VLOOKUP(B530,選手番号!F:K,6,0),"")</f>
        <v>AQUA</v>
      </c>
      <c r="E530" t="str">
        <f>IFERROR(VLOOKUP(B530,チーム番号!E:F,2,0),"")</f>
        <v/>
      </c>
      <c r="F530">
        <f>IFERROR(VLOOKUP(A530,プログラム!B:C,2,0),"")</f>
        <v>15</v>
      </c>
      <c r="G530" t="str">
        <f t="shared" si="17"/>
        <v>35600015</v>
      </c>
      <c r="H530">
        <f>IFERROR(記録[[#This Row],[組]],"")</f>
        <v>7</v>
      </c>
      <c r="I530">
        <f>IFERROR(記録[[#This Row],[水路]],"")</f>
        <v>4</v>
      </c>
      <c r="J530" t="str">
        <f>IFERROR(VLOOKUP(F530,プログラムデータ!A:P,14,0),"")</f>
        <v/>
      </c>
      <c r="K530" t="str">
        <f>IFERROR(VLOOKUP(F530,プログラムデータ!A:O,15,0),"")</f>
        <v>女子</v>
      </c>
      <c r="L530" t="str">
        <f>IFERROR(VLOOKUP(F530,プログラムデータ!A:M,13,0),"")</f>
        <v xml:space="preserve">  50m</v>
      </c>
      <c r="M530" t="str">
        <f>IFERROR(VLOOKUP(F530,プログラムデータ!A:J,10,0),"")</f>
        <v>バタフライ</v>
      </c>
      <c r="N530" t="str">
        <f>IFERROR(VLOOKUP(F530,プログラムデータ!A:P,16,0),"")</f>
        <v>タイム決勝</v>
      </c>
      <c r="O530" t="str">
        <f t="shared" si="16"/>
        <v xml:space="preserve"> 女子   50m バタフライ タイム決勝</v>
      </c>
    </row>
    <row r="531" spans="1:15" x14ac:dyDescent="0.15">
      <c r="A531">
        <f>IFERROR(記録[[#This Row],[競技番号]],"")</f>
        <v>15</v>
      </c>
      <c r="B531">
        <f>IFERROR(記録[[#This Row],[選手番号]],"")</f>
        <v>343</v>
      </c>
      <c r="C531" t="str">
        <f>IFERROR(VLOOKUP(B531,選手番号!F:J,4,0),"")</f>
        <v>吉田　千暁</v>
      </c>
      <c r="D531" t="str">
        <f>IFERROR(VLOOKUP(B531,選手番号!F:K,6,0),"")</f>
        <v>えいしSC北条</v>
      </c>
      <c r="E531" t="str">
        <f>IFERROR(VLOOKUP(B531,チーム番号!E:F,2,0),"")</f>
        <v/>
      </c>
      <c r="F531">
        <f>IFERROR(VLOOKUP(A531,プログラム!B:C,2,0),"")</f>
        <v>15</v>
      </c>
      <c r="G531" t="str">
        <f t="shared" si="17"/>
        <v>34300015</v>
      </c>
      <c r="H531">
        <f>IFERROR(記録[[#This Row],[組]],"")</f>
        <v>7</v>
      </c>
      <c r="I531">
        <f>IFERROR(記録[[#This Row],[水路]],"")</f>
        <v>5</v>
      </c>
      <c r="J531" t="str">
        <f>IFERROR(VLOOKUP(F531,プログラムデータ!A:P,14,0),"")</f>
        <v/>
      </c>
      <c r="K531" t="str">
        <f>IFERROR(VLOOKUP(F531,プログラムデータ!A:O,15,0),"")</f>
        <v>女子</v>
      </c>
      <c r="L531" t="str">
        <f>IFERROR(VLOOKUP(F531,プログラムデータ!A:M,13,0),"")</f>
        <v xml:space="preserve">  50m</v>
      </c>
      <c r="M531" t="str">
        <f>IFERROR(VLOOKUP(F531,プログラムデータ!A:J,10,0),"")</f>
        <v>バタフライ</v>
      </c>
      <c r="N531" t="str">
        <f>IFERROR(VLOOKUP(F531,プログラムデータ!A:P,16,0),"")</f>
        <v>タイム決勝</v>
      </c>
      <c r="O531" t="str">
        <f t="shared" si="16"/>
        <v xml:space="preserve"> 女子   50m バタフライ タイム決勝</v>
      </c>
    </row>
    <row r="532" spans="1:15" x14ac:dyDescent="0.15">
      <c r="A532">
        <f>IFERROR(記録[[#This Row],[競技番号]],"")</f>
        <v>15</v>
      </c>
      <c r="B532">
        <f>IFERROR(記録[[#This Row],[選手番号]],"")</f>
        <v>249</v>
      </c>
      <c r="C532" t="str">
        <f>IFERROR(VLOOKUP(B532,選手番号!F:J,4,0),"")</f>
        <v>秋山　莉子</v>
      </c>
      <c r="D532" t="str">
        <f>IFERROR(VLOOKUP(B532,選手番号!F:K,6,0),"")</f>
        <v>フィッタ吉田</v>
      </c>
      <c r="E532" t="str">
        <f>IFERROR(VLOOKUP(B532,チーム番号!E:F,2,0),"")</f>
        <v/>
      </c>
      <c r="F532">
        <f>IFERROR(VLOOKUP(A532,プログラム!B:C,2,0),"")</f>
        <v>15</v>
      </c>
      <c r="G532" t="str">
        <f t="shared" si="17"/>
        <v>24900015</v>
      </c>
      <c r="H532">
        <f>IFERROR(記録[[#This Row],[組]],"")</f>
        <v>7</v>
      </c>
      <c r="I532">
        <f>IFERROR(記録[[#This Row],[水路]],"")</f>
        <v>6</v>
      </c>
      <c r="J532" t="str">
        <f>IFERROR(VLOOKUP(F532,プログラムデータ!A:P,14,0),"")</f>
        <v/>
      </c>
      <c r="K532" t="str">
        <f>IFERROR(VLOOKUP(F532,プログラムデータ!A:O,15,0),"")</f>
        <v>女子</v>
      </c>
      <c r="L532" t="str">
        <f>IFERROR(VLOOKUP(F532,プログラムデータ!A:M,13,0),"")</f>
        <v xml:space="preserve">  50m</v>
      </c>
      <c r="M532" t="str">
        <f>IFERROR(VLOOKUP(F532,プログラムデータ!A:J,10,0),"")</f>
        <v>バタフライ</v>
      </c>
      <c r="N532" t="str">
        <f>IFERROR(VLOOKUP(F532,プログラムデータ!A:P,16,0),"")</f>
        <v>タイム決勝</v>
      </c>
      <c r="O532" t="str">
        <f t="shared" si="16"/>
        <v xml:space="preserve"> 女子   50m バタフライ タイム決勝</v>
      </c>
    </row>
    <row r="533" spans="1:15" x14ac:dyDescent="0.15">
      <c r="A533">
        <f>IFERROR(記録[[#This Row],[競技番号]],"")</f>
        <v>15</v>
      </c>
      <c r="B533">
        <f>IFERROR(記録[[#This Row],[選手番号]],"")</f>
        <v>357</v>
      </c>
      <c r="C533" t="str">
        <f>IFERROR(VLOOKUP(B533,選手番号!F:J,4,0),"")</f>
        <v>野木こころ</v>
      </c>
      <c r="D533" t="str">
        <f>IFERROR(VLOOKUP(B533,選手番号!F:K,6,0),"")</f>
        <v>AQUA</v>
      </c>
      <c r="E533" t="str">
        <f>IFERROR(VLOOKUP(B533,チーム番号!E:F,2,0),"")</f>
        <v/>
      </c>
      <c r="F533">
        <f>IFERROR(VLOOKUP(A533,プログラム!B:C,2,0),"")</f>
        <v>15</v>
      </c>
      <c r="G533" t="str">
        <f t="shared" si="17"/>
        <v>35700015</v>
      </c>
      <c r="H533">
        <f>IFERROR(記録[[#This Row],[組]],"")</f>
        <v>7</v>
      </c>
      <c r="I533">
        <f>IFERROR(記録[[#This Row],[水路]],"")</f>
        <v>7</v>
      </c>
      <c r="J533" t="str">
        <f>IFERROR(VLOOKUP(F533,プログラムデータ!A:P,14,0),"")</f>
        <v/>
      </c>
      <c r="K533" t="str">
        <f>IFERROR(VLOOKUP(F533,プログラムデータ!A:O,15,0),"")</f>
        <v>女子</v>
      </c>
      <c r="L533" t="str">
        <f>IFERROR(VLOOKUP(F533,プログラムデータ!A:M,13,0),"")</f>
        <v xml:space="preserve">  50m</v>
      </c>
      <c r="M533" t="str">
        <f>IFERROR(VLOOKUP(F533,プログラムデータ!A:J,10,0),"")</f>
        <v>バタフライ</v>
      </c>
      <c r="N533" t="str">
        <f>IFERROR(VLOOKUP(F533,プログラムデータ!A:P,16,0),"")</f>
        <v>タイム決勝</v>
      </c>
      <c r="O533" t="str">
        <f t="shared" si="16"/>
        <v xml:space="preserve"> 女子   50m バタフライ タイム決勝</v>
      </c>
    </row>
    <row r="534" spans="1:15" x14ac:dyDescent="0.15">
      <c r="A534">
        <f>IFERROR(記録[[#This Row],[競技番号]],"")</f>
        <v>16</v>
      </c>
      <c r="B534">
        <f>IFERROR(記録[[#This Row],[選手番号]],"")</f>
        <v>0</v>
      </c>
      <c r="C534" t="str">
        <f>IFERROR(VLOOKUP(B534,選手番号!F:J,4,0),"")</f>
        <v/>
      </c>
      <c r="D534" t="str">
        <f>IFERROR(VLOOKUP(B534,選手番号!F:K,6,0),"")</f>
        <v/>
      </c>
      <c r="E534" t="str">
        <f>IFERROR(VLOOKUP(B534,チーム番号!E:F,2,0),"")</f>
        <v/>
      </c>
      <c r="F534">
        <f>IFERROR(VLOOKUP(A534,プログラム!B:C,2,0),"")</f>
        <v>16</v>
      </c>
      <c r="G534" t="str">
        <f t="shared" si="17"/>
        <v>000016</v>
      </c>
      <c r="H534">
        <f>IFERROR(記録[[#This Row],[組]],"")</f>
        <v>1</v>
      </c>
      <c r="I534">
        <f>IFERROR(記録[[#This Row],[水路]],"")</f>
        <v>1</v>
      </c>
      <c r="J534" t="str">
        <f>IFERROR(VLOOKUP(F534,プログラムデータ!A:P,14,0),"")</f>
        <v/>
      </c>
      <c r="K534" t="str">
        <f>IFERROR(VLOOKUP(F534,プログラムデータ!A:O,15,0),"")</f>
        <v>男子</v>
      </c>
      <c r="L534" t="str">
        <f>IFERROR(VLOOKUP(F534,プログラムデータ!A:M,13,0),"")</f>
        <v xml:space="preserve">  50m</v>
      </c>
      <c r="M534" t="str">
        <f>IFERROR(VLOOKUP(F534,プログラムデータ!A:J,10,0),"")</f>
        <v>バタフライ</v>
      </c>
      <c r="N534" t="str">
        <f>IFERROR(VLOOKUP(F534,プログラムデータ!A:P,16,0),"")</f>
        <v>タイム決勝</v>
      </c>
      <c r="O534" t="str">
        <f t="shared" si="16"/>
        <v xml:space="preserve"> 男子   50m バタフライ タイム決勝</v>
      </c>
    </row>
    <row r="535" spans="1:15" x14ac:dyDescent="0.15">
      <c r="A535">
        <f>IFERROR(記録[[#This Row],[競技番号]],"")</f>
        <v>16</v>
      </c>
      <c r="B535">
        <f>IFERROR(記録[[#This Row],[選手番号]],"")</f>
        <v>182</v>
      </c>
      <c r="C535" t="str">
        <f>IFERROR(VLOOKUP(B535,選手番号!F:J,4,0),"")</f>
        <v>平岡　昊大</v>
      </c>
      <c r="D535" t="str">
        <f>IFERROR(VLOOKUP(B535,選手番号!F:K,6,0),"")</f>
        <v>フィッタ松山</v>
      </c>
      <c r="E535" t="str">
        <f>IFERROR(VLOOKUP(B535,チーム番号!E:F,2,0),"")</f>
        <v/>
      </c>
      <c r="F535">
        <f>IFERROR(VLOOKUP(A535,プログラム!B:C,2,0),"")</f>
        <v>16</v>
      </c>
      <c r="G535" t="str">
        <f t="shared" si="17"/>
        <v>18200016</v>
      </c>
      <c r="H535">
        <f>IFERROR(記録[[#This Row],[組]],"")</f>
        <v>1</v>
      </c>
      <c r="I535">
        <f>IFERROR(記録[[#This Row],[水路]],"")</f>
        <v>2</v>
      </c>
      <c r="J535" t="str">
        <f>IFERROR(VLOOKUP(F535,プログラムデータ!A:P,14,0),"")</f>
        <v/>
      </c>
      <c r="K535" t="str">
        <f>IFERROR(VLOOKUP(F535,プログラムデータ!A:O,15,0),"")</f>
        <v>男子</v>
      </c>
      <c r="L535" t="str">
        <f>IFERROR(VLOOKUP(F535,プログラムデータ!A:M,13,0),"")</f>
        <v xml:space="preserve">  50m</v>
      </c>
      <c r="M535" t="str">
        <f>IFERROR(VLOOKUP(F535,プログラムデータ!A:J,10,0),"")</f>
        <v>バタフライ</v>
      </c>
      <c r="N535" t="str">
        <f>IFERROR(VLOOKUP(F535,プログラムデータ!A:P,16,0),"")</f>
        <v>タイム決勝</v>
      </c>
      <c r="O535" t="str">
        <f t="shared" si="16"/>
        <v xml:space="preserve"> 男子   50m バタフライ タイム決勝</v>
      </c>
    </row>
    <row r="536" spans="1:15" x14ac:dyDescent="0.15">
      <c r="A536">
        <f>IFERROR(記録[[#This Row],[競技番号]],"")</f>
        <v>16</v>
      </c>
      <c r="B536">
        <f>IFERROR(記録[[#This Row],[選手番号]],"")</f>
        <v>145</v>
      </c>
      <c r="C536" t="str">
        <f>IFERROR(VLOOKUP(B536,選手番号!F:J,4,0),"")</f>
        <v>大河内陽介</v>
      </c>
      <c r="D536" t="str">
        <f>IFERROR(VLOOKUP(B536,選手番号!F:K,6,0),"")</f>
        <v>ＭＧ双葉</v>
      </c>
      <c r="E536" t="str">
        <f>IFERROR(VLOOKUP(B536,チーム番号!E:F,2,0),"")</f>
        <v/>
      </c>
      <c r="F536">
        <f>IFERROR(VLOOKUP(A536,プログラム!B:C,2,0),"")</f>
        <v>16</v>
      </c>
      <c r="G536" t="str">
        <f t="shared" si="17"/>
        <v>14500016</v>
      </c>
      <c r="H536">
        <f>IFERROR(記録[[#This Row],[組]],"")</f>
        <v>1</v>
      </c>
      <c r="I536">
        <f>IFERROR(記録[[#This Row],[水路]],"")</f>
        <v>3</v>
      </c>
      <c r="J536" t="str">
        <f>IFERROR(VLOOKUP(F536,プログラムデータ!A:P,14,0),"")</f>
        <v/>
      </c>
      <c r="K536" t="str">
        <f>IFERROR(VLOOKUP(F536,プログラムデータ!A:O,15,0),"")</f>
        <v>男子</v>
      </c>
      <c r="L536" t="str">
        <f>IFERROR(VLOOKUP(F536,プログラムデータ!A:M,13,0),"")</f>
        <v xml:space="preserve">  50m</v>
      </c>
      <c r="M536" t="str">
        <f>IFERROR(VLOOKUP(F536,プログラムデータ!A:J,10,0),"")</f>
        <v>バタフライ</v>
      </c>
      <c r="N536" t="str">
        <f>IFERROR(VLOOKUP(F536,プログラムデータ!A:P,16,0),"")</f>
        <v>タイム決勝</v>
      </c>
      <c r="O536" t="str">
        <f t="shared" si="16"/>
        <v xml:space="preserve"> 男子   50m バタフライ タイム決勝</v>
      </c>
    </row>
    <row r="537" spans="1:15" x14ac:dyDescent="0.15">
      <c r="A537">
        <f>IFERROR(記録[[#This Row],[競技番号]],"")</f>
        <v>16</v>
      </c>
      <c r="B537">
        <f>IFERROR(記録[[#This Row],[選手番号]],"")</f>
        <v>355</v>
      </c>
      <c r="C537" t="str">
        <f>IFERROR(VLOOKUP(B537,選手番号!F:J,4,0),"")</f>
        <v>松下　昂正</v>
      </c>
      <c r="D537" t="str">
        <f>IFERROR(VLOOKUP(B537,選手番号!F:K,6,0),"")</f>
        <v>AQUA</v>
      </c>
      <c r="E537" t="str">
        <f>IFERROR(VLOOKUP(B537,チーム番号!E:F,2,0),"")</f>
        <v/>
      </c>
      <c r="F537">
        <f>IFERROR(VLOOKUP(A537,プログラム!B:C,2,0),"")</f>
        <v>16</v>
      </c>
      <c r="G537" t="str">
        <f t="shared" si="17"/>
        <v>35500016</v>
      </c>
      <c r="H537">
        <f>IFERROR(記録[[#This Row],[組]],"")</f>
        <v>1</v>
      </c>
      <c r="I537">
        <f>IFERROR(記録[[#This Row],[水路]],"")</f>
        <v>4</v>
      </c>
      <c r="J537" t="str">
        <f>IFERROR(VLOOKUP(F537,プログラムデータ!A:P,14,0),"")</f>
        <v/>
      </c>
      <c r="K537" t="str">
        <f>IFERROR(VLOOKUP(F537,プログラムデータ!A:O,15,0),"")</f>
        <v>男子</v>
      </c>
      <c r="L537" t="str">
        <f>IFERROR(VLOOKUP(F537,プログラムデータ!A:M,13,0),"")</f>
        <v xml:space="preserve">  50m</v>
      </c>
      <c r="M537" t="str">
        <f>IFERROR(VLOOKUP(F537,プログラムデータ!A:J,10,0),"")</f>
        <v>バタフライ</v>
      </c>
      <c r="N537" t="str">
        <f>IFERROR(VLOOKUP(F537,プログラムデータ!A:P,16,0),"")</f>
        <v>タイム決勝</v>
      </c>
      <c r="O537" t="str">
        <f t="shared" si="16"/>
        <v xml:space="preserve"> 男子   50m バタフライ タイム決勝</v>
      </c>
    </row>
    <row r="538" spans="1:15" x14ac:dyDescent="0.15">
      <c r="A538">
        <f>IFERROR(記録[[#This Row],[競技番号]],"")</f>
        <v>16</v>
      </c>
      <c r="B538">
        <f>IFERROR(記録[[#This Row],[選手番号]],"")</f>
        <v>274</v>
      </c>
      <c r="C538" t="str">
        <f>IFERROR(VLOOKUP(B538,選手番号!F:J,4,0),"")</f>
        <v>井下　耀翔</v>
      </c>
      <c r="D538" t="str">
        <f>IFERROR(VLOOKUP(B538,選手番号!F:K,6,0),"")</f>
        <v>ﾌｧｲﾌﾞﾃﾝ東予</v>
      </c>
      <c r="E538" t="str">
        <f>IFERROR(VLOOKUP(B538,チーム番号!E:F,2,0),"")</f>
        <v/>
      </c>
      <c r="F538">
        <f>IFERROR(VLOOKUP(A538,プログラム!B:C,2,0),"")</f>
        <v>16</v>
      </c>
      <c r="G538" t="str">
        <f t="shared" si="17"/>
        <v>27400016</v>
      </c>
      <c r="H538">
        <f>IFERROR(記録[[#This Row],[組]],"")</f>
        <v>1</v>
      </c>
      <c r="I538">
        <f>IFERROR(記録[[#This Row],[水路]],"")</f>
        <v>5</v>
      </c>
      <c r="J538" t="str">
        <f>IFERROR(VLOOKUP(F538,プログラムデータ!A:P,14,0),"")</f>
        <v/>
      </c>
      <c r="K538" t="str">
        <f>IFERROR(VLOOKUP(F538,プログラムデータ!A:O,15,0),"")</f>
        <v>男子</v>
      </c>
      <c r="L538" t="str">
        <f>IFERROR(VLOOKUP(F538,プログラムデータ!A:M,13,0),"")</f>
        <v xml:space="preserve">  50m</v>
      </c>
      <c r="M538" t="str">
        <f>IFERROR(VLOOKUP(F538,プログラムデータ!A:J,10,0),"")</f>
        <v>バタフライ</v>
      </c>
      <c r="N538" t="str">
        <f>IFERROR(VLOOKUP(F538,プログラムデータ!A:P,16,0),"")</f>
        <v>タイム決勝</v>
      </c>
      <c r="O538" t="str">
        <f t="shared" si="16"/>
        <v xml:space="preserve"> 男子   50m バタフライ タイム決勝</v>
      </c>
    </row>
    <row r="539" spans="1:15" x14ac:dyDescent="0.15">
      <c r="A539">
        <f>IFERROR(記録[[#This Row],[競技番号]],"")</f>
        <v>16</v>
      </c>
      <c r="B539">
        <f>IFERROR(記録[[#This Row],[選手番号]],"")</f>
        <v>181</v>
      </c>
      <c r="C539" t="str">
        <f>IFERROR(VLOOKUP(B539,選手番号!F:J,4,0),"")</f>
        <v>高橋　良征</v>
      </c>
      <c r="D539" t="str">
        <f>IFERROR(VLOOKUP(B539,選手番号!F:K,6,0),"")</f>
        <v>フィッタ松山</v>
      </c>
      <c r="E539" t="str">
        <f>IFERROR(VLOOKUP(B539,チーム番号!E:F,2,0),"")</f>
        <v/>
      </c>
      <c r="F539">
        <f>IFERROR(VLOOKUP(A539,プログラム!B:C,2,0),"")</f>
        <v>16</v>
      </c>
      <c r="G539" t="str">
        <f t="shared" si="17"/>
        <v>18100016</v>
      </c>
      <c r="H539">
        <f>IFERROR(記録[[#This Row],[組]],"")</f>
        <v>1</v>
      </c>
      <c r="I539">
        <f>IFERROR(記録[[#This Row],[水路]],"")</f>
        <v>6</v>
      </c>
      <c r="J539" t="str">
        <f>IFERROR(VLOOKUP(F539,プログラムデータ!A:P,14,0),"")</f>
        <v/>
      </c>
      <c r="K539" t="str">
        <f>IFERROR(VLOOKUP(F539,プログラムデータ!A:O,15,0),"")</f>
        <v>男子</v>
      </c>
      <c r="L539" t="str">
        <f>IFERROR(VLOOKUP(F539,プログラムデータ!A:M,13,0),"")</f>
        <v xml:space="preserve">  50m</v>
      </c>
      <c r="M539" t="str">
        <f>IFERROR(VLOOKUP(F539,プログラムデータ!A:J,10,0),"")</f>
        <v>バタフライ</v>
      </c>
      <c r="N539" t="str">
        <f>IFERROR(VLOOKUP(F539,プログラムデータ!A:P,16,0),"")</f>
        <v>タイム決勝</v>
      </c>
      <c r="O539" t="str">
        <f t="shared" si="16"/>
        <v xml:space="preserve"> 男子   50m バタフライ タイム決勝</v>
      </c>
    </row>
    <row r="540" spans="1:15" x14ac:dyDescent="0.15">
      <c r="A540">
        <f>IFERROR(記録[[#This Row],[競技番号]],"")</f>
        <v>16</v>
      </c>
      <c r="B540">
        <f>IFERROR(記録[[#This Row],[選手番号]],"")</f>
        <v>0</v>
      </c>
      <c r="C540" t="str">
        <f>IFERROR(VLOOKUP(B540,選手番号!F:J,4,0),"")</f>
        <v/>
      </c>
      <c r="D540" t="str">
        <f>IFERROR(VLOOKUP(B540,選手番号!F:K,6,0),"")</f>
        <v/>
      </c>
      <c r="E540" t="str">
        <f>IFERROR(VLOOKUP(B540,チーム番号!E:F,2,0),"")</f>
        <v/>
      </c>
      <c r="F540">
        <f>IFERROR(VLOOKUP(A540,プログラム!B:C,2,0),"")</f>
        <v>16</v>
      </c>
      <c r="G540" t="str">
        <f t="shared" si="17"/>
        <v>000016</v>
      </c>
      <c r="H540">
        <f>IFERROR(記録[[#This Row],[組]],"")</f>
        <v>1</v>
      </c>
      <c r="I540">
        <f>IFERROR(記録[[#This Row],[水路]],"")</f>
        <v>7</v>
      </c>
      <c r="J540" t="str">
        <f>IFERROR(VLOOKUP(F540,プログラムデータ!A:P,14,0),"")</f>
        <v/>
      </c>
      <c r="K540" t="str">
        <f>IFERROR(VLOOKUP(F540,プログラムデータ!A:O,15,0),"")</f>
        <v>男子</v>
      </c>
      <c r="L540" t="str">
        <f>IFERROR(VLOOKUP(F540,プログラムデータ!A:M,13,0),"")</f>
        <v xml:space="preserve">  50m</v>
      </c>
      <c r="M540" t="str">
        <f>IFERROR(VLOOKUP(F540,プログラムデータ!A:J,10,0),"")</f>
        <v>バタフライ</v>
      </c>
      <c r="N540" t="str">
        <f>IFERROR(VLOOKUP(F540,プログラムデータ!A:P,16,0),"")</f>
        <v>タイム決勝</v>
      </c>
      <c r="O540" t="str">
        <f t="shared" si="16"/>
        <v xml:space="preserve"> 男子   50m バタフライ タイム決勝</v>
      </c>
    </row>
    <row r="541" spans="1:15" x14ac:dyDescent="0.15">
      <c r="A541">
        <f>IFERROR(記録[[#This Row],[競技番号]],"")</f>
        <v>16</v>
      </c>
      <c r="B541">
        <f>IFERROR(記録[[#This Row],[選手番号]],"")</f>
        <v>291</v>
      </c>
      <c r="C541" t="str">
        <f>IFERROR(VLOOKUP(B541,選手番号!F:J,4,0),"")</f>
        <v>弓達　　悠</v>
      </c>
      <c r="D541" t="str">
        <f>IFERROR(VLOOKUP(B541,選手番号!F:K,6,0),"")</f>
        <v>ﾌｨｯﾀｴﾐﾌﾙ松前</v>
      </c>
      <c r="E541" t="str">
        <f>IFERROR(VLOOKUP(B541,チーム番号!E:F,2,0),"")</f>
        <v/>
      </c>
      <c r="F541">
        <f>IFERROR(VLOOKUP(A541,プログラム!B:C,2,0),"")</f>
        <v>16</v>
      </c>
      <c r="G541" t="str">
        <f t="shared" si="17"/>
        <v>29100016</v>
      </c>
      <c r="H541">
        <f>IFERROR(記録[[#This Row],[組]],"")</f>
        <v>2</v>
      </c>
      <c r="I541">
        <f>IFERROR(記録[[#This Row],[水路]],"")</f>
        <v>1</v>
      </c>
      <c r="J541" t="str">
        <f>IFERROR(VLOOKUP(F541,プログラムデータ!A:P,14,0),"")</f>
        <v/>
      </c>
      <c r="K541" t="str">
        <f>IFERROR(VLOOKUP(F541,プログラムデータ!A:O,15,0),"")</f>
        <v>男子</v>
      </c>
      <c r="L541" t="str">
        <f>IFERROR(VLOOKUP(F541,プログラムデータ!A:M,13,0),"")</f>
        <v xml:space="preserve">  50m</v>
      </c>
      <c r="M541" t="str">
        <f>IFERROR(VLOOKUP(F541,プログラムデータ!A:J,10,0),"")</f>
        <v>バタフライ</v>
      </c>
      <c r="N541" t="str">
        <f>IFERROR(VLOOKUP(F541,プログラムデータ!A:P,16,0),"")</f>
        <v>タイム決勝</v>
      </c>
      <c r="O541" t="str">
        <f t="shared" si="16"/>
        <v xml:space="preserve"> 男子   50m バタフライ タイム決勝</v>
      </c>
    </row>
    <row r="542" spans="1:15" x14ac:dyDescent="0.15">
      <c r="A542">
        <f>IFERROR(記録[[#This Row],[競技番号]],"")</f>
        <v>16</v>
      </c>
      <c r="B542">
        <f>IFERROR(記録[[#This Row],[選手番号]],"")</f>
        <v>231</v>
      </c>
      <c r="C542" t="str">
        <f>IFERROR(VLOOKUP(B542,選手番号!F:J,4,0),"")</f>
        <v>濱田虎太朗</v>
      </c>
      <c r="D542" t="str">
        <f>IFERROR(VLOOKUP(B542,選手番号!F:K,6,0),"")</f>
        <v>リー保内</v>
      </c>
      <c r="E542" t="str">
        <f>IFERROR(VLOOKUP(B542,チーム番号!E:F,2,0),"")</f>
        <v/>
      </c>
      <c r="F542">
        <f>IFERROR(VLOOKUP(A542,プログラム!B:C,2,0),"")</f>
        <v>16</v>
      </c>
      <c r="G542" t="str">
        <f t="shared" si="17"/>
        <v>23100016</v>
      </c>
      <c r="H542">
        <f>IFERROR(記録[[#This Row],[組]],"")</f>
        <v>2</v>
      </c>
      <c r="I542">
        <f>IFERROR(記録[[#This Row],[水路]],"")</f>
        <v>2</v>
      </c>
      <c r="J542" t="str">
        <f>IFERROR(VLOOKUP(F542,プログラムデータ!A:P,14,0),"")</f>
        <v/>
      </c>
      <c r="K542" t="str">
        <f>IFERROR(VLOOKUP(F542,プログラムデータ!A:O,15,0),"")</f>
        <v>男子</v>
      </c>
      <c r="L542" t="str">
        <f>IFERROR(VLOOKUP(F542,プログラムデータ!A:M,13,0),"")</f>
        <v xml:space="preserve">  50m</v>
      </c>
      <c r="M542" t="str">
        <f>IFERROR(VLOOKUP(F542,プログラムデータ!A:J,10,0),"")</f>
        <v>バタフライ</v>
      </c>
      <c r="N542" t="str">
        <f>IFERROR(VLOOKUP(F542,プログラムデータ!A:P,16,0),"")</f>
        <v>タイム決勝</v>
      </c>
      <c r="O542" t="str">
        <f t="shared" si="16"/>
        <v xml:space="preserve"> 男子   50m バタフライ タイム決勝</v>
      </c>
    </row>
    <row r="543" spans="1:15" x14ac:dyDescent="0.15">
      <c r="A543">
        <f>IFERROR(記録[[#This Row],[競技番号]],"")</f>
        <v>16</v>
      </c>
      <c r="B543">
        <f>IFERROR(記録[[#This Row],[選手番号]],"")</f>
        <v>179</v>
      </c>
      <c r="C543" t="str">
        <f>IFERROR(VLOOKUP(B543,選手番号!F:J,4,0),"")</f>
        <v>松岡誠士郎</v>
      </c>
      <c r="D543" t="str">
        <f>IFERROR(VLOOKUP(B543,選手番号!F:K,6,0),"")</f>
        <v>フィッタ松山</v>
      </c>
      <c r="E543" t="str">
        <f>IFERROR(VLOOKUP(B543,チーム番号!E:F,2,0),"")</f>
        <v/>
      </c>
      <c r="F543">
        <f>IFERROR(VLOOKUP(A543,プログラム!B:C,2,0),"")</f>
        <v>16</v>
      </c>
      <c r="G543" t="str">
        <f t="shared" si="17"/>
        <v>17900016</v>
      </c>
      <c r="H543">
        <f>IFERROR(記録[[#This Row],[組]],"")</f>
        <v>2</v>
      </c>
      <c r="I543">
        <f>IFERROR(記録[[#This Row],[水路]],"")</f>
        <v>3</v>
      </c>
      <c r="J543" t="str">
        <f>IFERROR(VLOOKUP(F543,プログラムデータ!A:P,14,0),"")</f>
        <v/>
      </c>
      <c r="K543" t="str">
        <f>IFERROR(VLOOKUP(F543,プログラムデータ!A:O,15,0),"")</f>
        <v>男子</v>
      </c>
      <c r="L543" t="str">
        <f>IFERROR(VLOOKUP(F543,プログラムデータ!A:M,13,0),"")</f>
        <v xml:space="preserve">  50m</v>
      </c>
      <c r="M543" t="str">
        <f>IFERROR(VLOOKUP(F543,プログラムデータ!A:J,10,0),"")</f>
        <v>バタフライ</v>
      </c>
      <c r="N543" t="str">
        <f>IFERROR(VLOOKUP(F543,プログラムデータ!A:P,16,0),"")</f>
        <v>タイム決勝</v>
      </c>
      <c r="O543" t="str">
        <f t="shared" si="16"/>
        <v xml:space="preserve"> 男子   50m バタフライ タイム決勝</v>
      </c>
    </row>
    <row r="544" spans="1:15" x14ac:dyDescent="0.15">
      <c r="A544">
        <f>IFERROR(記録[[#This Row],[競技番号]],"")</f>
        <v>16</v>
      </c>
      <c r="B544">
        <f>IFERROR(記録[[#This Row],[選手番号]],"")</f>
        <v>103</v>
      </c>
      <c r="C544" t="str">
        <f>IFERROR(VLOOKUP(B544,選手番号!F:J,4,0),"")</f>
        <v>築山　柚人</v>
      </c>
      <c r="D544" t="str">
        <f>IFERROR(VLOOKUP(B544,選手番号!F:K,6,0),"")</f>
        <v>ファイブテン</v>
      </c>
      <c r="E544" t="str">
        <f>IFERROR(VLOOKUP(B544,チーム番号!E:F,2,0),"")</f>
        <v/>
      </c>
      <c r="F544">
        <f>IFERROR(VLOOKUP(A544,プログラム!B:C,2,0),"")</f>
        <v>16</v>
      </c>
      <c r="G544" t="str">
        <f t="shared" si="17"/>
        <v>10300016</v>
      </c>
      <c r="H544">
        <f>IFERROR(記録[[#This Row],[組]],"")</f>
        <v>2</v>
      </c>
      <c r="I544">
        <f>IFERROR(記録[[#This Row],[水路]],"")</f>
        <v>4</v>
      </c>
      <c r="J544" t="str">
        <f>IFERROR(VLOOKUP(F544,プログラムデータ!A:P,14,0),"")</f>
        <v/>
      </c>
      <c r="K544" t="str">
        <f>IFERROR(VLOOKUP(F544,プログラムデータ!A:O,15,0),"")</f>
        <v>男子</v>
      </c>
      <c r="L544" t="str">
        <f>IFERROR(VLOOKUP(F544,プログラムデータ!A:M,13,0),"")</f>
        <v xml:space="preserve">  50m</v>
      </c>
      <c r="M544" t="str">
        <f>IFERROR(VLOOKUP(F544,プログラムデータ!A:J,10,0),"")</f>
        <v>バタフライ</v>
      </c>
      <c r="N544" t="str">
        <f>IFERROR(VLOOKUP(F544,プログラムデータ!A:P,16,0),"")</f>
        <v>タイム決勝</v>
      </c>
      <c r="O544" t="str">
        <f t="shared" si="16"/>
        <v xml:space="preserve"> 男子   50m バタフライ タイム決勝</v>
      </c>
    </row>
    <row r="545" spans="1:15" x14ac:dyDescent="0.15">
      <c r="A545">
        <f>IFERROR(記録[[#This Row],[競技番号]],"")</f>
        <v>16</v>
      </c>
      <c r="B545">
        <f>IFERROR(記録[[#This Row],[選手番号]],"")</f>
        <v>80</v>
      </c>
      <c r="C545" t="str">
        <f>IFERROR(VLOOKUP(B545,選手番号!F:J,4,0),"")</f>
        <v>森　　瑛心</v>
      </c>
      <c r="D545" t="str">
        <f>IFERROR(VLOOKUP(B545,選手番号!F:K,6,0),"")</f>
        <v>ＭＧ瀬戸内</v>
      </c>
      <c r="E545" t="str">
        <f>IFERROR(VLOOKUP(B545,チーム番号!E:F,2,0),"")</f>
        <v/>
      </c>
      <c r="F545">
        <f>IFERROR(VLOOKUP(A545,プログラム!B:C,2,0),"")</f>
        <v>16</v>
      </c>
      <c r="G545" t="str">
        <f t="shared" si="17"/>
        <v>8000016</v>
      </c>
      <c r="H545">
        <f>IFERROR(記録[[#This Row],[組]],"")</f>
        <v>2</v>
      </c>
      <c r="I545">
        <f>IFERROR(記録[[#This Row],[水路]],"")</f>
        <v>5</v>
      </c>
      <c r="J545" t="str">
        <f>IFERROR(VLOOKUP(F545,プログラムデータ!A:P,14,0),"")</f>
        <v/>
      </c>
      <c r="K545" t="str">
        <f>IFERROR(VLOOKUP(F545,プログラムデータ!A:O,15,0),"")</f>
        <v>男子</v>
      </c>
      <c r="L545" t="str">
        <f>IFERROR(VLOOKUP(F545,プログラムデータ!A:M,13,0),"")</f>
        <v xml:space="preserve">  50m</v>
      </c>
      <c r="M545" t="str">
        <f>IFERROR(VLOOKUP(F545,プログラムデータ!A:J,10,0),"")</f>
        <v>バタフライ</v>
      </c>
      <c r="N545" t="str">
        <f>IFERROR(VLOOKUP(F545,プログラムデータ!A:P,16,0),"")</f>
        <v>タイム決勝</v>
      </c>
      <c r="O545" t="str">
        <f t="shared" si="16"/>
        <v xml:space="preserve"> 男子   50m バタフライ タイム決勝</v>
      </c>
    </row>
    <row r="546" spans="1:15" x14ac:dyDescent="0.15">
      <c r="A546">
        <f>IFERROR(記録[[#This Row],[競技番号]],"")</f>
        <v>16</v>
      </c>
      <c r="B546">
        <f>IFERROR(記録[[#This Row],[選手番号]],"")</f>
        <v>71</v>
      </c>
      <c r="C546" t="str">
        <f>IFERROR(VLOOKUP(B546,選手番号!F:J,4,0),"")</f>
        <v>松尾　篤城</v>
      </c>
      <c r="D546" t="str">
        <f>IFERROR(VLOOKUP(B546,選手番号!F:K,6,0),"")</f>
        <v>西条ＳＣ</v>
      </c>
      <c r="E546" t="str">
        <f>IFERROR(VLOOKUP(B546,チーム番号!E:F,2,0),"")</f>
        <v/>
      </c>
      <c r="F546">
        <f>IFERROR(VLOOKUP(A546,プログラム!B:C,2,0),"")</f>
        <v>16</v>
      </c>
      <c r="G546" t="str">
        <f t="shared" si="17"/>
        <v>7100016</v>
      </c>
      <c r="H546">
        <f>IFERROR(記録[[#This Row],[組]],"")</f>
        <v>2</v>
      </c>
      <c r="I546">
        <f>IFERROR(記録[[#This Row],[水路]],"")</f>
        <v>6</v>
      </c>
      <c r="J546" t="str">
        <f>IFERROR(VLOOKUP(F546,プログラムデータ!A:P,14,0),"")</f>
        <v/>
      </c>
      <c r="K546" t="str">
        <f>IFERROR(VLOOKUP(F546,プログラムデータ!A:O,15,0),"")</f>
        <v>男子</v>
      </c>
      <c r="L546" t="str">
        <f>IFERROR(VLOOKUP(F546,プログラムデータ!A:M,13,0),"")</f>
        <v xml:space="preserve">  50m</v>
      </c>
      <c r="M546" t="str">
        <f>IFERROR(VLOOKUP(F546,プログラムデータ!A:J,10,0),"")</f>
        <v>バタフライ</v>
      </c>
      <c r="N546" t="str">
        <f>IFERROR(VLOOKUP(F546,プログラムデータ!A:P,16,0),"")</f>
        <v>タイム決勝</v>
      </c>
      <c r="O546" t="str">
        <f t="shared" si="16"/>
        <v xml:space="preserve"> 男子   50m バタフライ タイム決勝</v>
      </c>
    </row>
    <row r="547" spans="1:15" x14ac:dyDescent="0.15">
      <c r="A547">
        <f>IFERROR(記録[[#This Row],[競技番号]],"")</f>
        <v>16</v>
      </c>
      <c r="B547">
        <f>IFERROR(記録[[#This Row],[選手番号]],"")</f>
        <v>177</v>
      </c>
      <c r="C547" t="str">
        <f>IFERROR(VLOOKUP(B547,選手番号!F:J,4,0),"")</f>
        <v>久保　勇人</v>
      </c>
      <c r="D547" t="str">
        <f>IFERROR(VLOOKUP(B547,選手番号!F:K,6,0),"")</f>
        <v>フィッタ松山</v>
      </c>
      <c r="E547" t="str">
        <f>IFERROR(VLOOKUP(B547,チーム番号!E:F,2,0),"")</f>
        <v/>
      </c>
      <c r="F547">
        <f>IFERROR(VLOOKUP(A547,プログラム!B:C,2,0),"")</f>
        <v>16</v>
      </c>
      <c r="G547" t="str">
        <f t="shared" si="17"/>
        <v>17700016</v>
      </c>
      <c r="H547">
        <f>IFERROR(記録[[#This Row],[組]],"")</f>
        <v>2</v>
      </c>
      <c r="I547">
        <f>IFERROR(記録[[#This Row],[水路]],"")</f>
        <v>7</v>
      </c>
      <c r="J547" t="str">
        <f>IFERROR(VLOOKUP(F547,プログラムデータ!A:P,14,0),"")</f>
        <v/>
      </c>
      <c r="K547" t="str">
        <f>IFERROR(VLOOKUP(F547,プログラムデータ!A:O,15,0),"")</f>
        <v>男子</v>
      </c>
      <c r="L547" t="str">
        <f>IFERROR(VLOOKUP(F547,プログラムデータ!A:M,13,0),"")</f>
        <v xml:space="preserve">  50m</v>
      </c>
      <c r="M547" t="str">
        <f>IFERROR(VLOOKUP(F547,プログラムデータ!A:J,10,0),"")</f>
        <v>バタフライ</v>
      </c>
      <c r="N547" t="str">
        <f>IFERROR(VLOOKUP(F547,プログラムデータ!A:P,16,0),"")</f>
        <v>タイム決勝</v>
      </c>
      <c r="O547" t="str">
        <f t="shared" si="16"/>
        <v xml:space="preserve"> 男子   50m バタフライ タイム決勝</v>
      </c>
    </row>
    <row r="548" spans="1:15" x14ac:dyDescent="0.15">
      <c r="A548">
        <f>IFERROR(記録[[#This Row],[競技番号]],"")</f>
        <v>16</v>
      </c>
      <c r="B548">
        <f>IFERROR(記録[[#This Row],[選手番号]],"")</f>
        <v>38</v>
      </c>
      <c r="C548" t="str">
        <f>IFERROR(VLOOKUP(B548,選手番号!F:J,4,0),"")</f>
        <v>玉井　悠慎</v>
      </c>
      <c r="D548" t="str">
        <f>IFERROR(VLOOKUP(B548,選手番号!F:K,6,0),"")</f>
        <v>南海ＤＣ</v>
      </c>
      <c r="E548" t="str">
        <f>IFERROR(VLOOKUP(B548,チーム番号!E:F,2,0),"")</f>
        <v/>
      </c>
      <c r="F548">
        <f>IFERROR(VLOOKUP(A548,プログラム!B:C,2,0),"")</f>
        <v>16</v>
      </c>
      <c r="G548" t="str">
        <f t="shared" si="17"/>
        <v>3800016</v>
      </c>
      <c r="H548">
        <f>IFERROR(記録[[#This Row],[組]],"")</f>
        <v>3</v>
      </c>
      <c r="I548">
        <f>IFERROR(記録[[#This Row],[水路]],"")</f>
        <v>1</v>
      </c>
      <c r="J548" t="str">
        <f>IFERROR(VLOOKUP(F548,プログラムデータ!A:P,14,0),"")</f>
        <v/>
      </c>
      <c r="K548" t="str">
        <f>IFERROR(VLOOKUP(F548,プログラムデータ!A:O,15,0),"")</f>
        <v>男子</v>
      </c>
      <c r="L548" t="str">
        <f>IFERROR(VLOOKUP(F548,プログラムデータ!A:M,13,0),"")</f>
        <v xml:space="preserve">  50m</v>
      </c>
      <c r="M548" t="str">
        <f>IFERROR(VLOOKUP(F548,プログラムデータ!A:J,10,0),"")</f>
        <v>バタフライ</v>
      </c>
      <c r="N548" t="str">
        <f>IFERROR(VLOOKUP(F548,プログラムデータ!A:P,16,0),"")</f>
        <v>タイム決勝</v>
      </c>
      <c r="O548" t="str">
        <f t="shared" si="16"/>
        <v xml:space="preserve"> 男子   50m バタフライ タイム決勝</v>
      </c>
    </row>
    <row r="549" spans="1:15" x14ac:dyDescent="0.15">
      <c r="A549">
        <f>IFERROR(記録[[#This Row],[競技番号]],"")</f>
        <v>16</v>
      </c>
      <c r="B549">
        <f>IFERROR(記録[[#This Row],[選手番号]],"")</f>
        <v>288</v>
      </c>
      <c r="C549" t="str">
        <f>IFERROR(VLOOKUP(B549,選手番号!F:J,4,0),"")</f>
        <v>山下　　陸</v>
      </c>
      <c r="D549" t="str">
        <f>IFERROR(VLOOKUP(B549,選手番号!F:K,6,0),"")</f>
        <v>ﾌｨｯﾀｴﾐﾌﾙ松前</v>
      </c>
      <c r="E549" t="str">
        <f>IFERROR(VLOOKUP(B549,チーム番号!E:F,2,0),"")</f>
        <v/>
      </c>
      <c r="F549">
        <f>IFERROR(VLOOKUP(A549,プログラム!B:C,2,0),"")</f>
        <v>16</v>
      </c>
      <c r="G549" t="str">
        <f t="shared" si="17"/>
        <v>28800016</v>
      </c>
      <c r="H549">
        <f>IFERROR(記録[[#This Row],[組]],"")</f>
        <v>3</v>
      </c>
      <c r="I549">
        <f>IFERROR(記録[[#This Row],[水路]],"")</f>
        <v>2</v>
      </c>
      <c r="J549" t="str">
        <f>IFERROR(VLOOKUP(F549,プログラムデータ!A:P,14,0),"")</f>
        <v/>
      </c>
      <c r="K549" t="str">
        <f>IFERROR(VLOOKUP(F549,プログラムデータ!A:O,15,0),"")</f>
        <v>男子</v>
      </c>
      <c r="L549" t="str">
        <f>IFERROR(VLOOKUP(F549,プログラムデータ!A:M,13,0),"")</f>
        <v xml:space="preserve">  50m</v>
      </c>
      <c r="M549" t="str">
        <f>IFERROR(VLOOKUP(F549,プログラムデータ!A:J,10,0),"")</f>
        <v>バタフライ</v>
      </c>
      <c r="N549" t="str">
        <f>IFERROR(VLOOKUP(F549,プログラムデータ!A:P,16,0),"")</f>
        <v>タイム決勝</v>
      </c>
      <c r="O549" t="str">
        <f t="shared" si="16"/>
        <v xml:space="preserve"> 男子   50m バタフライ タイム決勝</v>
      </c>
    </row>
    <row r="550" spans="1:15" x14ac:dyDescent="0.15">
      <c r="A550">
        <f>IFERROR(記録[[#This Row],[競技番号]],"")</f>
        <v>16</v>
      </c>
      <c r="B550">
        <f>IFERROR(記録[[#This Row],[選手番号]],"")</f>
        <v>54</v>
      </c>
      <c r="C550" t="str">
        <f>IFERROR(VLOOKUP(B550,選手番号!F:J,4,0),"")</f>
        <v>赤野　弘幸</v>
      </c>
      <c r="D550" t="str">
        <f>IFERROR(VLOOKUP(B550,選手番号!F:K,6,0),"")</f>
        <v>ｴﾘｴｰﾙSRT</v>
      </c>
      <c r="E550" t="str">
        <f>IFERROR(VLOOKUP(B550,チーム番号!E:F,2,0),"")</f>
        <v/>
      </c>
      <c r="F550">
        <f>IFERROR(VLOOKUP(A550,プログラム!B:C,2,0),"")</f>
        <v>16</v>
      </c>
      <c r="G550" t="str">
        <f t="shared" si="17"/>
        <v>5400016</v>
      </c>
      <c r="H550">
        <f>IFERROR(記録[[#This Row],[組]],"")</f>
        <v>3</v>
      </c>
      <c r="I550">
        <f>IFERROR(記録[[#This Row],[水路]],"")</f>
        <v>3</v>
      </c>
      <c r="J550" t="str">
        <f>IFERROR(VLOOKUP(F550,プログラムデータ!A:P,14,0),"")</f>
        <v/>
      </c>
      <c r="K550" t="str">
        <f>IFERROR(VLOOKUP(F550,プログラムデータ!A:O,15,0),"")</f>
        <v>男子</v>
      </c>
      <c r="L550" t="str">
        <f>IFERROR(VLOOKUP(F550,プログラムデータ!A:M,13,0),"")</f>
        <v xml:space="preserve">  50m</v>
      </c>
      <c r="M550" t="str">
        <f>IFERROR(VLOOKUP(F550,プログラムデータ!A:J,10,0),"")</f>
        <v>バタフライ</v>
      </c>
      <c r="N550" t="str">
        <f>IFERROR(VLOOKUP(F550,プログラムデータ!A:P,16,0),"")</f>
        <v>タイム決勝</v>
      </c>
      <c r="O550" t="str">
        <f t="shared" si="16"/>
        <v xml:space="preserve"> 男子   50m バタフライ タイム決勝</v>
      </c>
    </row>
    <row r="551" spans="1:15" x14ac:dyDescent="0.15">
      <c r="A551">
        <f>IFERROR(記録[[#This Row],[競技番号]],"")</f>
        <v>16</v>
      </c>
      <c r="B551">
        <f>IFERROR(記録[[#This Row],[選手番号]],"")</f>
        <v>135</v>
      </c>
      <c r="C551" t="str">
        <f>IFERROR(VLOOKUP(B551,選手番号!F:J,4,0),"")</f>
        <v>矢野　正宗</v>
      </c>
      <c r="D551" t="str">
        <f>IFERROR(VLOOKUP(B551,選手番号!F:K,6,0),"")</f>
        <v>アズサ松山</v>
      </c>
      <c r="E551" t="str">
        <f>IFERROR(VLOOKUP(B551,チーム番号!E:F,2,0),"")</f>
        <v/>
      </c>
      <c r="F551">
        <f>IFERROR(VLOOKUP(A551,プログラム!B:C,2,0),"")</f>
        <v>16</v>
      </c>
      <c r="G551" t="str">
        <f t="shared" si="17"/>
        <v>13500016</v>
      </c>
      <c r="H551">
        <f>IFERROR(記録[[#This Row],[組]],"")</f>
        <v>3</v>
      </c>
      <c r="I551">
        <f>IFERROR(記録[[#This Row],[水路]],"")</f>
        <v>4</v>
      </c>
      <c r="J551" t="str">
        <f>IFERROR(VLOOKUP(F551,プログラムデータ!A:P,14,0),"")</f>
        <v/>
      </c>
      <c r="K551" t="str">
        <f>IFERROR(VLOOKUP(F551,プログラムデータ!A:O,15,0),"")</f>
        <v>男子</v>
      </c>
      <c r="L551" t="str">
        <f>IFERROR(VLOOKUP(F551,プログラムデータ!A:M,13,0),"")</f>
        <v xml:space="preserve">  50m</v>
      </c>
      <c r="M551" t="str">
        <f>IFERROR(VLOOKUP(F551,プログラムデータ!A:J,10,0),"")</f>
        <v>バタフライ</v>
      </c>
      <c r="N551" t="str">
        <f>IFERROR(VLOOKUP(F551,プログラムデータ!A:P,16,0),"")</f>
        <v>タイム決勝</v>
      </c>
      <c r="O551" t="str">
        <f t="shared" si="16"/>
        <v xml:space="preserve"> 男子   50m バタフライ タイム決勝</v>
      </c>
    </row>
    <row r="552" spans="1:15" x14ac:dyDescent="0.15">
      <c r="A552">
        <f>IFERROR(記録[[#This Row],[競技番号]],"")</f>
        <v>16</v>
      </c>
      <c r="B552">
        <f>IFERROR(記録[[#This Row],[選手番号]],"")</f>
        <v>203</v>
      </c>
      <c r="C552" t="str">
        <f>IFERROR(VLOOKUP(B552,選手番号!F:J,4,0),"")</f>
        <v>中谷　栄翔</v>
      </c>
      <c r="D552" t="str">
        <f>IFERROR(VLOOKUP(B552,選手番号!F:K,6,0),"")</f>
        <v>フィッタ重信</v>
      </c>
      <c r="E552" t="str">
        <f>IFERROR(VLOOKUP(B552,チーム番号!E:F,2,0),"")</f>
        <v/>
      </c>
      <c r="F552">
        <f>IFERROR(VLOOKUP(A552,プログラム!B:C,2,0),"")</f>
        <v>16</v>
      </c>
      <c r="G552" t="str">
        <f t="shared" si="17"/>
        <v>20300016</v>
      </c>
      <c r="H552">
        <f>IFERROR(記録[[#This Row],[組]],"")</f>
        <v>3</v>
      </c>
      <c r="I552">
        <f>IFERROR(記録[[#This Row],[水路]],"")</f>
        <v>5</v>
      </c>
      <c r="J552" t="str">
        <f>IFERROR(VLOOKUP(F552,プログラムデータ!A:P,14,0),"")</f>
        <v/>
      </c>
      <c r="K552" t="str">
        <f>IFERROR(VLOOKUP(F552,プログラムデータ!A:O,15,0),"")</f>
        <v>男子</v>
      </c>
      <c r="L552" t="str">
        <f>IFERROR(VLOOKUP(F552,プログラムデータ!A:M,13,0),"")</f>
        <v xml:space="preserve">  50m</v>
      </c>
      <c r="M552" t="str">
        <f>IFERROR(VLOOKUP(F552,プログラムデータ!A:J,10,0),"")</f>
        <v>バタフライ</v>
      </c>
      <c r="N552" t="str">
        <f>IFERROR(VLOOKUP(F552,プログラムデータ!A:P,16,0),"")</f>
        <v>タイム決勝</v>
      </c>
      <c r="O552" t="str">
        <f t="shared" si="16"/>
        <v xml:space="preserve"> 男子   50m バタフライ タイム決勝</v>
      </c>
    </row>
    <row r="553" spans="1:15" x14ac:dyDescent="0.15">
      <c r="A553">
        <f>IFERROR(記録[[#This Row],[競技番号]],"")</f>
        <v>16</v>
      </c>
      <c r="B553">
        <f>IFERROR(記録[[#This Row],[選手番号]],"")</f>
        <v>11</v>
      </c>
      <c r="C553" t="str">
        <f>IFERROR(VLOOKUP(B553,選手番号!F:J,4,0),"")</f>
        <v>中岡　翔大</v>
      </c>
      <c r="D553" t="str">
        <f>IFERROR(VLOOKUP(B553,選手番号!F:K,6,0),"")</f>
        <v>五百木ＳＣ</v>
      </c>
      <c r="E553" t="str">
        <f>IFERROR(VLOOKUP(B553,チーム番号!E:F,2,0),"")</f>
        <v/>
      </c>
      <c r="F553">
        <f>IFERROR(VLOOKUP(A553,プログラム!B:C,2,0),"")</f>
        <v>16</v>
      </c>
      <c r="G553" t="str">
        <f t="shared" si="17"/>
        <v>1100016</v>
      </c>
      <c r="H553">
        <f>IFERROR(記録[[#This Row],[組]],"")</f>
        <v>3</v>
      </c>
      <c r="I553">
        <f>IFERROR(記録[[#This Row],[水路]],"")</f>
        <v>6</v>
      </c>
      <c r="J553" t="str">
        <f>IFERROR(VLOOKUP(F553,プログラムデータ!A:P,14,0),"")</f>
        <v/>
      </c>
      <c r="K553" t="str">
        <f>IFERROR(VLOOKUP(F553,プログラムデータ!A:O,15,0),"")</f>
        <v>男子</v>
      </c>
      <c r="L553" t="str">
        <f>IFERROR(VLOOKUP(F553,プログラムデータ!A:M,13,0),"")</f>
        <v xml:space="preserve">  50m</v>
      </c>
      <c r="M553" t="str">
        <f>IFERROR(VLOOKUP(F553,プログラムデータ!A:J,10,0),"")</f>
        <v>バタフライ</v>
      </c>
      <c r="N553" t="str">
        <f>IFERROR(VLOOKUP(F553,プログラムデータ!A:P,16,0),"")</f>
        <v>タイム決勝</v>
      </c>
      <c r="O553" t="str">
        <f t="shared" si="16"/>
        <v xml:space="preserve"> 男子   50m バタフライ タイム決勝</v>
      </c>
    </row>
    <row r="554" spans="1:15" x14ac:dyDescent="0.15">
      <c r="A554">
        <f>IFERROR(記録[[#This Row],[競技番号]],"")</f>
        <v>16</v>
      </c>
      <c r="B554">
        <f>IFERROR(記録[[#This Row],[選手番号]],"")</f>
        <v>104</v>
      </c>
      <c r="C554" t="str">
        <f>IFERROR(VLOOKUP(B554,選手番号!F:J,4,0),"")</f>
        <v>近藤　由都</v>
      </c>
      <c r="D554" t="str">
        <f>IFERROR(VLOOKUP(B554,選手番号!F:K,6,0),"")</f>
        <v>ファイブテン</v>
      </c>
      <c r="E554" t="str">
        <f>IFERROR(VLOOKUP(B554,チーム番号!E:F,2,0),"")</f>
        <v/>
      </c>
      <c r="F554">
        <f>IFERROR(VLOOKUP(A554,プログラム!B:C,2,0),"")</f>
        <v>16</v>
      </c>
      <c r="G554" t="str">
        <f t="shared" si="17"/>
        <v>10400016</v>
      </c>
      <c r="H554">
        <f>IFERROR(記録[[#This Row],[組]],"")</f>
        <v>3</v>
      </c>
      <c r="I554">
        <f>IFERROR(記録[[#This Row],[水路]],"")</f>
        <v>7</v>
      </c>
      <c r="J554" t="str">
        <f>IFERROR(VLOOKUP(F554,プログラムデータ!A:P,14,0),"")</f>
        <v/>
      </c>
      <c r="K554" t="str">
        <f>IFERROR(VLOOKUP(F554,プログラムデータ!A:O,15,0),"")</f>
        <v>男子</v>
      </c>
      <c r="L554" t="str">
        <f>IFERROR(VLOOKUP(F554,プログラムデータ!A:M,13,0),"")</f>
        <v xml:space="preserve">  50m</v>
      </c>
      <c r="M554" t="str">
        <f>IFERROR(VLOOKUP(F554,プログラムデータ!A:J,10,0),"")</f>
        <v>バタフライ</v>
      </c>
      <c r="N554" t="str">
        <f>IFERROR(VLOOKUP(F554,プログラムデータ!A:P,16,0),"")</f>
        <v>タイム決勝</v>
      </c>
      <c r="O554" t="str">
        <f t="shared" si="16"/>
        <v xml:space="preserve"> 男子   50m バタフライ タイム決勝</v>
      </c>
    </row>
    <row r="555" spans="1:15" x14ac:dyDescent="0.15">
      <c r="A555">
        <f>IFERROR(記録[[#This Row],[競技番号]],"")</f>
        <v>16</v>
      </c>
      <c r="B555">
        <f>IFERROR(記録[[#This Row],[選手番号]],"")</f>
        <v>37</v>
      </c>
      <c r="C555" t="str">
        <f>IFERROR(VLOOKUP(B555,選手番号!F:J,4,0),"")</f>
        <v>沢田虎志朗</v>
      </c>
      <c r="D555" t="str">
        <f>IFERROR(VLOOKUP(B555,選手番号!F:K,6,0),"")</f>
        <v>南海ＤＣ</v>
      </c>
      <c r="E555" t="str">
        <f>IFERROR(VLOOKUP(B555,チーム番号!E:F,2,0),"")</f>
        <v/>
      </c>
      <c r="F555">
        <f>IFERROR(VLOOKUP(A555,プログラム!B:C,2,0),"")</f>
        <v>16</v>
      </c>
      <c r="G555" t="str">
        <f t="shared" si="17"/>
        <v>3700016</v>
      </c>
      <c r="H555">
        <f>IFERROR(記録[[#This Row],[組]],"")</f>
        <v>4</v>
      </c>
      <c r="I555">
        <f>IFERROR(記録[[#This Row],[水路]],"")</f>
        <v>1</v>
      </c>
      <c r="J555" t="str">
        <f>IFERROR(VLOOKUP(F555,プログラムデータ!A:P,14,0),"")</f>
        <v/>
      </c>
      <c r="K555" t="str">
        <f>IFERROR(VLOOKUP(F555,プログラムデータ!A:O,15,0),"")</f>
        <v>男子</v>
      </c>
      <c r="L555" t="str">
        <f>IFERROR(VLOOKUP(F555,プログラムデータ!A:M,13,0),"")</f>
        <v xml:space="preserve">  50m</v>
      </c>
      <c r="M555" t="str">
        <f>IFERROR(VLOOKUP(F555,プログラムデータ!A:J,10,0),"")</f>
        <v>バタフライ</v>
      </c>
      <c r="N555" t="str">
        <f>IFERROR(VLOOKUP(F555,プログラムデータ!A:P,16,0),"")</f>
        <v>タイム決勝</v>
      </c>
      <c r="O555" t="str">
        <f t="shared" si="16"/>
        <v xml:space="preserve"> 男子   50m バタフライ タイム決勝</v>
      </c>
    </row>
    <row r="556" spans="1:15" x14ac:dyDescent="0.15">
      <c r="A556">
        <f>IFERROR(記録[[#This Row],[競技番号]],"")</f>
        <v>16</v>
      </c>
      <c r="B556">
        <f>IFERROR(記録[[#This Row],[選手番号]],"")</f>
        <v>124</v>
      </c>
      <c r="C556" t="str">
        <f>IFERROR(VLOOKUP(B556,選手番号!F:J,4,0),"")</f>
        <v>廣瀬　功武</v>
      </c>
      <c r="D556" t="str">
        <f>IFERROR(VLOOKUP(B556,選手番号!F:K,6,0),"")</f>
        <v>八幡浜ＳＣ</v>
      </c>
      <c r="E556" t="str">
        <f>IFERROR(VLOOKUP(B556,チーム番号!E:F,2,0),"")</f>
        <v/>
      </c>
      <c r="F556">
        <f>IFERROR(VLOOKUP(A556,プログラム!B:C,2,0),"")</f>
        <v>16</v>
      </c>
      <c r="G556" t="str">
        <f t="shared" si="17"/>
        <v>12400016</v>
      </c>
      <c r="H556">
        <f>IFERROR(記録[[#This Row],[組]],"")</f>
        <v>4</v>
      </c>
      <c r="I556">
        <f>IFERROR(記録[[#This Row],[水路]],"")</f>
        <v>2</v>
      </c>
      <c r="J556" t="str">
        <f>IFERROR(VLOOKUP(F556,プログラムデータ!A:P,14,0),"")</f>
        <v/>
      </c>
      <c r="K556" t="str">
        <f>IFERROR(VLOOKUP(F556,プログラムデータ!A:O,15,0),"")</f>
        <v>男子</v>
      </c>
      <c r="L556" t="str">
        <f>IFERROR(VLOOKUP(F556,プログラムデータ!A:M,13,0),"")</f>
        <v xml:space="preserve">  50m</v>
      </c>
      <c r="M556" t="str">
        <f>IFERROR(VLOOKUP(F556,プログラムデータ!A:J,10,0),"")</f>
        <v>バタフライ</v>
      </c>
      <c r="N556" t="str">
        <f>IFERROR(VLOOKUP(F556,プログラムデータ!A:P,16,0),"")</f>
        <v>タイム決勝</v>
      </c>
      <c r="O556" t="str">
        <f t="shared" si="16"/>
        <v xml:space="preserve"> 男子   50m バタフライ タイム決勝</v>
      </c>
    </row>
    <row r="557" spans="1:15" x14ac:dyDescent="0.15">
      <c r="A557">
        <f>IFERROR(記録[[#This Row],[競技番号]],"")</f>
        <v>16</v>
      </c>
      <c r="B557">
        <f>IFERROR(記録[[#This Row],[選手番号]],"")</f>
        <v>57</v>
      </c>
      <c r="C557" t="str">
        <f>IFERROR(VLOOKUP(B557,選手番号!F:J,4,0),"")</f>
        <v>脇　　章人</v>
      </c>
      <c r="D557" t="str">
        <f>IFERROR(VLOOKUP(B557,選手番号!F:K,6,0),"")</f>
        <v>ｴﾘｴｰﾙSRT</v>
      </c>
      <c r="E557" t="str">
        <f>IFERROR(VLOOKUP(B557,チーム番号!E:F,2,0),"")</f>
        <v/>
      </c>
      <c r="F557">
        <f>IFERROR(VLOOKUP(A557,プログラム!B:C,2,0),"")</f>
        <v>16</v>
      </c>
      <c r="G557" t="str">
        <f t="shared" si="17"/>
        <v>5700016</v>
      </c>
      <c r="H557">
        <f>IFERROR(記録[[#This Row],[組]],"")</f>
        <v>4</v>
      </c>
      <c r="I557">
        <f>IFERROR(記録[[#This Row],[水路]],"")</f>
        <v>3</v>
      </c>
      <c r="J557" t="str">
        <f>IFERROR(VLOOKUP(F557,プログラムデータ!A:P,14,0),"")</f>
        <v/>
      </c>
      <c r="K557" t="str">
        <f>IFERROR(VLOOKUP(F557,プログラムデータ!A:O,15,0),"")</f>
        <v>男子</v>
      </c>
      <c r="L557" t="str">
        <f>IFERROR(VLOOKUP(F557,プログラムデータ!A:M,13,0),"")</f>
        <v xml:space="preserve">  50m</v>
      </c>
      <c r="M557" t="str">
        <f>IFERROR(VLOOKUP(F557,プログラムデータ!A:J,10,0),"")</f>
        <v>バタフライ</v>
      </c>
      <c r="N557" t="str">
        <f>IFERROR(VLOOKUP(F557,プログラムデータ!A:P,16,0),"")</f>
        <v>タイム決勝</v>
      </c>
      <c r="O557" t="str">
        <f t="shared" si="16"/>
        <v xml:space="preserve"> 男子   50m バタフライ タイム決勝</v>
      </c>
    </row>
    <row r="558" spans="1:15" x14ac:dyDescent="0.15">
      <c r="A558">
        <f>IFERROR(記録[[#This Row],[競技番号]],"")</f>
        <v>16</v>
      </c>
      <c r="B558">
        <f>IFERROR(記録[[#This Row],[選手番号]],"")</f>
        <v>169</v>
      </c>
      <c r="C558" t="str">
        <f>IFERROR(VLOOKUP(B558,選手番号!F:J,4,0),"")</f>
        <v>前田　湊仁</v>
      </c>
      <c r="D558" t="str">
        <f>IFERROR(VLOOKUP(B558,選手番号!F:K,6,0),"")</f>
        <v>フィッタ松山</v>
      </c>
      <c r="E558" t="str">
        <f>IFERROR(VLOOKUP(B558,チーム番号!E:F,2,0),"")</f>
        <v/>
      </c>
      <c r="F558">
        <f>IFERROR(VLOOKUP(A558,プログラム!B:C,2,0),"")</f>
        <v>16</v>
      </c>
      <c r="G558" t="str">
        <f t="shared" si="17"/>
        <v>16900016</v>
      </c>
      <c r="H558">
        <f>IFERROR(記録[[#This Row],[組]],"")</f>
        <v>4</v>
      </c>
      <c r="I558">
        <f>IFERROR(記録[[#This Row],[水路]],"")</f>
        <v>4</v>
      </c>
      <c r="J558" t="str">
        <f>IFERROR(VLOOKUP(F558,プログラムデータ!A:P,14,0),"")</f>
        <v/>
      </c>
      <c r="K558" t="str">
        <f>IFERROR(VLOOKUP(F558,プログラムデータ!A:O,15,0),"")</f>
        <v>男子</v>
      </c>
      <c r="L558" t="str">
        <f>IFERROR(VLOOKUP(F558,プログラムデータ!A:M,13,0),"")</f>
        <v xml:space="preserve">  50m</v>
      </c>
      <c r="M558" t="str">
        <f>IFERROR(VLOOKUP(F558,プログラムデータ!A:J,10,0),"")</f>
        <v>バタフライ</v>
      </c>
      <c r="N558" t="str">
        <f>IFERROR(VLOOKUP(F558,プログラムデータ!A:P,16,0),"")</f>
        <v>タイム決勝</v>
      </c>
      <c r="O558" t="str">
        <f t="shared" ref="O558:O621" si="18">CONCATENATE(J558," ",K558," ",L558," ",M558," ",N558)</f>
        <v xml:space="preserve"> 男子   50m バタフライ タイム決勝</v>
      </c>
    </row>
    <row r="559" spans="1:15" x14ac:dyDescent="0.15">
      <c r="A559">
        <f>IFERROR(記録[[#This Row],[競技番号]],"")</f>
        <v>16</v>
      </c>
      <c r="B559">
        <f>IFERROR(記録[[#This Row],[選手番号]],"")</f>
        <v>273</v>
      </c>
      <c r="C559" t="str">
        <f>IFERROR(VLOOKUP(B559,選手番号!F:J,4,0),"")</f>
        <v>宇佐美弥市</v>
      </c>
      <c r="D559" t="str">
        <f>IFERROR(VLOOKUP(B559,選手番号!F:K,6,0),"")</f>
        <v>ﾌｧｲﾌﾞﾃﾝ東予</v>
      </c>
      <c r="E559" t="str">
        <f>IFERROR(VLOOKUP(B559,チーム番号!E:F,2,0),"")</f>
        <v/>
      </c>
      <c r="F559">
        <f>IFERROR(VLOOKUP(A559,プログラム!B:C,2,0),"")</f>
        <v>16</v>
      </c>
      <c r="G559" t="str">
        <f t="shared" si="17"/>
        <v>27300016</v>
      </c>
      <c r="H559">
        <f>IFERROR(記録[[#This Row],[組]],"")</f>
        <v>4</v>
      </c>
      <c r="I559">
        <f>IFERROR(記録[[#This Row],[水路]],"")</f>
        <v>5</v>
      </c>
      <c r="J559" t="str">
        <f>IFERROR(VLOOKUP(F559,プログラムデータ!A:P,14,0),"")</f>
        <v/>
      </c>
      <c r="K559" t="str">
        <f>IFERROR(VLOOKUP(F559,プログラムデータ!A:O,15,0),"")</f>
        <v>男子</v>
      </c>
      <c r="L559" t="str">
        <f>IFERROR(VLOOKUP(F559,プログラムデータ!A:M,13,0),"")</f>
        <v xml:space="preserve">  50m</v>
      </c>
      <c r="M559" t="str">
        <f>IFERROR(VLOOKUP(F559,プログラムデータ!A:J,10,0),"")</f>
        <v>バタフライ</v>
      </c>
      <c r="N559" t="str">
        <f>IFERROR(VLOOKUP(F559,プログラムデータ!A:P,16,0),"")</f>
        <v>タイム決勝</v>
      </c>
      <c r="O559" t="str">
        <f t="shared" si="18"/>
        <v xml:space="preserve"> 男子   50m バタフライ タイム決勝</v>
      </c>
    </row>
    <row r="560" spans="1:15" x14ac:dyDescent="0.15">
      <c r="A560">
        <f>IFERROR(記録[[#This Row],[競技番号]],"")</f>
        <v>16</v>
      </c>
      <c r="B560">
        <f>IFERROR(記録[[#This Row],[選手番号]],"")</f>
        <v>261</v>
      </c>
      <c r="C560" t="str">
        <f>IFERROR(VLOOKUP(B560,選手番号!F:J,4,0),"")</f>
        <v>井上　幹雄</v>
      </c>
      <c r="D560" t="str">
        <f>IFERROR(VLOOKUP(B560,選手番号!F:K,6,0),"")</f>
        <v>Ryuow</v>
      </c>
      <c r="E560" t="str">
        <f>IFERROR(VLOOKUP(B560,チーム番号!E:F,2,0),"")</f>
        <v/>
      </c>
      <c r="F560">
        <f>IFERROR(VLOOKUP(A560,プログラム!B:C,2,0),"")</f>
        <v>16</v>
      </c>
      <c r="G560" t="str">
        <f t="shared" si="17"/>
        <v>26100016</v>
      </c>
      <c r="H560">
        <f>IFERROR(記録[[#This Row],[組]],"")</f>
        <v>4</v>
      </c>
      <c r="I560">
        <f>IFERROR(記録[[#This Row],[水路]],"")</f>
        <v>6</v>
      </c>
      <c r="J560" t="str">
        <f>IFERROR(VLOOKUP(F560,プログラムデータ!A:P,14,0),"")</f>
        <v/>
      </c>
      <c r="K560" t="str">
        <f>IFERROR(VLOOKUP(F560,プログラムデータ!A:O,15,0),"")</f>
        <v>男子</v>
      </c>
      <c r="L560" t="str">
        <f>IFERROR(VLOOKUP(F560,プログラムデータ!A:M,13,0),"")</f>
        <v xml:space="preserve">  50m</v>
      </c>
      <c r="M560" t="str">
        <f>IFERROR(VLOOKUP(F560,プログラムデータ!A:J,10,0),"")</f>
        <v>バタフライ</v>
      </c>
      <c r="N560" t="str">
        <f>IFERROR(VLOOKUP(F560,プログラムデータ!A:P,16,0),"")</f>
        <v>タイム決勝</v>
      </c>
      <c r="O560" t="str">
        <f t="shared" si="18"/>
        <v xml:space="preserve"> 男子   50m バタフライ タイム決勝</v>
      </c>
    </row>
    <row r="561" spans="1:15" x14ac:dyDescent="0.15">
      <c r="A561">
        <f>IFERROR(記録[[#This Row],[競技番号]],"")</f>
        <v>16</v>
      </c>
      <c r="B561">
        <f>IFERROR(記録[[#This Row],[選手番号]],"")</f>
        <v>12</v>
      </c>
      <c r="C561" t="str">
        <f>IFERROR(VLOOKUP(B561,選手番号!F:J,4,0),"")</f>
        <v>菅野　　笙</v>
      </c>
      <c r="D561" t="str">
        <f>IFERROR(VLOOKUP(B561,選手番号!F:K,6,0),"")</f>
        <v>五百木ＳＣ</v>
      </c>
      <c r="E561" t="str">
        <f>IFERROR(VLOOKUP(B561,チーム番号!E:F,2,0),"")</f>
        <v/>
      </c>
      <c r="F561">
        <f>IFERROR(VLOOKUP(A561,プログラム!B:C,2,0),"")</f>
        <v>16</v>
      </c>
      <c r="G561" t="str">
        <f t="shared" si="17"/>
        <v>1200016</v>
      </c>
      <c r="H561">
        <f>IFERROR(記録[[#This Row],[組]],"")</f>
        <v>4</v>
      </c>
      <c r="I561">
        <f>IFERROR(記録[[#This Row],[水路]],"")</f>
        <v>7</v>
      </c>
      <c r="J561" t="str">
        <f>IFERROR(VLOOKUP(F561,プログラムデータ!A:P,14,0),"")</f>
        <v/>
      </c>
      <c r="K561" t="str">
        <f>IFERROR(VLOOKUP(F561,プログラムデータ!A:O,15,0),"")</f>
        <v>男子</v>
      </c>
      <c r="L561" t="str">
        <f>IFERROR(VLOOKUP(F561,プログラムデータ!A:M,13,0),"")</f>
        <v xml:space="preserve">  50m</v>
      </c>
      <c r="M561" t="str">
        <f>IFERROR(VLOOKUP(F561,プログラムデータ!A:J,10,0),"")</f>
        <v>バタフライ</v>
      </c>
      <c r="N561" t="str">
        <f>IFERROR(VLOOKUP(F561,プログラムデータ!A:P,16,0),"")</f>
        <v>タイム決勝</v>
      </c>
      <c r="O561" t="str">
        <f t="shared" si="18"/>
        <v xml:space="preserve"> 男子   50m バタフライ タイム決勝</v>
      </c>
    </row>
    <row r="562" spans="1:15" x14ac:dyDescent="0.15">
      <c r="A562">
        <f>IFERROR(記録[[#This Row],[競技番号]],"")</f>
        <v>16</v>
      </c>
      <c r="B562">
        <f>IFERROR(記録[[#This Row],[選手番号]],"")</f>
        <v>246</v>
      </c>
      <c r="C562" t="str">
        <f>IFERROR(VLOOKUP(B562,選手番号!F:J,4,0),"")</f>
        <v>畔地　俊輔</v>
      </c>
      <c r="D562" t="str">
        <f>IFERROR(VLOOKUP(B562,選手番号!F:K,6,0),"")</f>
        <v>フィッタ吉田</v>
      </c>
      <c r="E562" t="str">
        <f>IFERROR(VLOOKUP(B562,チーム番号!E:F,2,0),"")</f>
        <v/>
      </c>
      <c r="F562">
        <f>IFERROR(VLOOKUP(A562,プログラム!B:C,2,0),"")</f>
        <v>16</v>
      </c>
      <c r="G562" t="str">
        <f t="shared" si="17"/>
        <v>24600016</v>
      </c>
      <c r="H562">
        <f>IFERROR(記録[[#This Row],[組]],"")</f>
        <v>5</v>
      </c>
      <c r="I562">
        <f>IFERROR(記録[[#This Row],[水路]],"")</f>
        <v>1</v>
      </c>
      <c r="J562" t="str">
        <f>IFERROR(VLOOKUP(F562,プログラムデータ!A:P,14,0),"")</f>
        <v/>
      </c>
      <c r="K562" t="str">
        <f>IFERROR(VLOOKUP(F562,プログラムデータ!A:O,15,0),"")</f>
        <v>男子</v>
      </c>
      <c r="L562" t="str">
        <f>IFERROR(VLOOKUP(F562,プログラムデータ!A:M,13,0),"")</f>
        <v xml:space="preserve">  50m</v>
      </c>
      <c r="M562" t="str">
        <f>IFERROR(VLOOKUP(F562,プログラムデータ!A:J,10,0),"")</f>
        <v>バタフライ</v>
      </c>
      <c r="N562" t="str">
        <f>IFERROR(VLOOKUP(F562,プログラムデータ!A:P,16,0),"")</f>
        <v>タイム決勝</v>
      </c>
      <c r="O562" t="str">
        <f t="shared" si="18"/>
        <v xml:space="preserve"> 男子   50m バタフライ タイム決勝</v>
      </c>
    </row>
    <row r="563" spans="1:15" x14ac:dyDescent="0.15">
      <c r="A563">
        <f>IFERROR(記録[[#This Row],[競技番号]],"")</f>
        <v>16</v>
      </c>
      <c r="B563">
        <f>IFERROR(記録[[#This Row],[選手番号]],"")</f>
        <v>226</v>
      </c>
      <c r="C563" t="str">
        <f>IFERROR(VLOOKUP(B563,選手番号!F:J,4,0),"")</f>
        <v>井関　浩雅</v>
      </c>
      <c r="D563" t="str">
        <f>IFERROR(VLOOKUP(B563,選手番号!F:K,6,0),"")</f>
        <v>リー保内</v>
      </c>
      <c r="E563" t="str">
        <f>IFERROR(VLOOKUP(B563,チーム番号!E:F,2,0),"")</f>
        <v/>
      </c>
      <c r="F563">
        <f>IFERROR(VLOOKUP(A563,プログラム!B:C,2,0),"")</f>
        <v>16</v>
      </c>
      <c r="G563" t="str">
        <f t="shared" si="17"/>
        <v>22600016</v>
      </c>
      <c r="H563">
        <f>IFERROR(記録[[#This Row],[組]],"")</f>
        <v>5</v>
      </c>
      <c r="I563">
        <f>IFERROR(記録[[#This Row],[水路]],"")</f>
        <v>2</v>
      </c>
      <c r="J563" t="str">
        <f>IFERROR(VLOOKUP(F563,プログラムデータ!A:P,14,0),"")</f>
        <v/>
      </c>
      <c r="K563" t="str">
        <f>IFERROR(VLOOKUP(F563,プログラムデータ!A:O,15,0),"")</f>
        <v>男子</v>
      </c>
      <c r="L563" t="str">
        <f>IFERROR(VLOOKUP(F563,プログラムデータ!A:M,13,0),"")</f>
        <v xml:space="preserve">  50m</v>
      </c>
      <c r="M563" t="str">
        <f>IFERROR(VLOOKUP(F563,プログラムデータ!A:J,10,0),"")</f>
        <v>バタフライ</v>
      </c>
      <c r="N563" t="str">
        <f>IFERROR(VLOOKUP(F563,プログラムデータ!A:P,16,0),"")</f>
        <v>タイム決勝</v>
      </c>
      <c r="O563" t="str">
        <f t="shared" si="18"/>
        <v xml:space="preserve"> 男子   50m バタフライ タイム決勝</v>
      </c>
    </row>
    <row r="564" spans="1:15" x14ac:dyDescent="0.15">
      <c r="A564">
        <f>IFERROR(記録[[#This Row],[競技番号]],"")</f>
        <v>16</v>
      </c>
      <c r="B564">
        <f>IFERROR(記録[[#This Row],[選手番号]],"")</f>
        <v>227</v>
      </c>
      <c r="C564" t="str">
        <f>IFERROR(VLOOKUP(B564,選手番号!F:J,4,0),"")</f>
        <v>玉井　淳規</v>
      </c>
      <c r="D564" t="str">
        <f>IFERROR(VLOOKUP(B564,選手番号!F:K,6,0),"")</f>
        <v>リー保内</v>
      </c>
      <c r="E564" t="str">
        <f>IFERROR(VLOOKUP(B564,チーム番号!E:F,2,0),"")</f>
        <v/>
      </c>
      <c r="F564">
        <f>IFERROR(VLOOKUP(A564,プログラム!B:C,2,0),"")</f>
        <v>16</v>
      </c>
      <c r="G564" t="str">
        <f t="shared" si="17"/>
        <v>22700016</v>
      </c>
      <c r="H564">
        <f>IFERROR(記録[[#This Row],[組]],"")</f>
        <v>5</v>
      </c>
      <c r="I564">
        <f>IFERROR(記録[[#This Row],[水路]],"")</f>
        <v>3</v>
      </c>
      <c r="J564" t="str">
        <f>IFERROR(VLOOKUP(F564,プログラムデータ!A:P,14,0),"")</f>
        <v/>
      </c>
      <c r="K564" t="str">
        <f>IFERROR(VLOOKUP(F564,プログラムデータ!A:O,15,0),"")</f>
        <v>男子</v>
      </c>
      <c r="L564" t="str">
        <f>IFERROR(VLOOKUP(F564,プログラムデータ!A:M,13,0),"")</f>
        <v xml:space="preserve">  50m</v>
      </c>
      <c r="M564" t="str">
        <f>IFERROR(VLOOKUP(F564,プログラムデータ!A:J,10,0),"")</f>
        <v>バタフライ</v>
      </c>
      <c r="N564" t="str">
        <f>IFERROR(VLOOKUP(F564,プログラムデータ!A:P,16,0),"")</f>
        <v>タイム決勝</v>
      </c>
      <c r="O564" t="str">
        <f t="shared" si="18"/>
        <v xml:space="preserve"> 男子   50m バタフライ タイム決勝</v>
      </c>
    </row>
    <row r="565" spans="1:15" x14ac:dyDescent="0.15">
      <c r="A565">
        <f>IFERROR(記録[[#This Row],[競技番号]],"")</f>
        <v>16</v>
      </c>
      <c r="B565">
        <f>IFERROR(記録[[#This Row],[選手番号]],"")</f>
        <v>165</v>
      </c>
      <c r="C565" t="str">
        <f>IFERROR(VLOOKUP(B565,選手番号!F:J,4,0),"")</f>
        <v>岡﨑　一彗</v>
      </c>
      <c r="D565" t="str">
        <f>IFERROR(VLOOKUP(B565,選手番号!F:K,6,0),"")</f>
        <v>フィッタ松山</v>
      </c>
      <c r="E565" t="str">
        <f>IFERROR(VLOOKUP(B565,チーム番号!E:F,2,0),"")</f>
        <v/>
      </c>
      <c r="F565">
        <f>IFERROR(VLOOKUP(A565,プログラム!B:C,2,0),"")</f>
        <v>16</v>
      </c>
      <c r="G565" t="str">
        <f t="shared" si="17"/>
        <v>16500016</v>
      </c>
      <c r="H565">
        <f>IFERROR(記録[[#This Row],[組]],"")</f>
        <v>5</v>
      </c>
      <c r="I565">
        <f>IFERROR(記録[[#This Row],[水路]],"")</f>
        <v>4</v>
      </c>
      <c r="J565" t="str">
        <f>IFERROR(VLOOKUP(F565,プログラムデータ!A:P,14,0),"")</f>
        <v/>
      </c>
      <c r="K565" t="str">
        <f>IFERROR(VLOOKUP(F565,プログラムデータ!A:O,15,0),"")</f>
        <v>男子</v>
      </c>
      <c r="L565" t="str">
        <f>IFERROR(VLOOKUP(F565,プログラムデータ!A:M,13,0),"")</f>
        <v xml:space="preserve">  50m</v>
      </c>
      <c r="M565" t="str">
        <f>IFERROR(VLOOKUP(F565,プログラムデータ!A:J,10,0),"")</f>
        <v>バタフライ</v>
      </c>
      <c r="N565" t="str">
        <f>IFERROR(VLOOKUP(F565,プログラムデータ!A:P,16,0),"")</f>
        <v>タイム決勝</v>
      </c>
      <c r="O565" t="str">
        <f t="shared" si="18"/>
        <v xml:space="preserve"> 男子   50m バタフライ タイム決勝</v>
      </c>
    </row>
    <row r="566" spans="1:15" x14ac:dyDescent="0.15">
      <c r="A566">
        <f>IFERROR(記録[[#This Row],[競技番号]],"")</f>
        <v>16</v>
      </c>
      <c r="B566">
        <f>IFERROR(記録[[#This Row],[選手番号]],"")</f>
        <v>225</v>
      </c>
      <c r="C566" t="str">
        <f>IFERROR(VLOOKUP(B566,選手番号!F:J,4,0),"")</f>
        <v>新瀬　友太</v>
      </c>
      <c r="D566" t="str">
        <f>IFERROR(VLOOKUP(B566,選手番号!F:K,6,0),"")</f>
        <v>リー保内</v>
      </c>
      <c r="E566" t="str">
        <f>IFERROR(VLOOKUP(B566,チーム番号!E:F,2,0),"")</f>
        <v/>
      </c>
      <c r="F566">
        <f>IFERROR(VLOOKUP(A566,プログラム!B:C,2,0),"")</f>
        <v>16</v>
      </c>
      <c r="G566" t="str">
        <f t="shared" si="17"/>
        <v>22500016</v>
      </c>
      <c r="H566">
        <f>IFERROR(記録[[#This Row],[組]],"")</f>
        <v>5</v>
      </c>
      <c r="I566">
        <f>IFERROR(記録[[#This Row],[水路]],"")</f>
        <v>5</v>
      </c>
      <c r="J566" t="str">
        <f>IFERROR(VLOOKUP(F566,プログラムデータ!A:P,14,0),"")</f>
        <v/>
      </c>
      <c r="K566" t="str">
        <f>IFERROR(VLOOKUP(F566,プログラムデータ!A:O,15,0),"")</f>
        <v>男子</v>
      </c>
      <c r="L566" t="str">
        <f>IFERROR(VLOOKUP(F566,プログラムデータ!A:M,13,0),"")</f>
        <v xml:space="preserve">  50m</v>
      </c>
      <c r="M566" t="str">
        <f>IFERROR(VLOOKUP(F566,プログラムデータ!A:J,10,0),"")</f>
        <v>バタフライ</v>
      </c>
      <c r="N566" t="str">
        <f>IFERROR(VLOOKUP(F566,プログラムデータ!A:P,16,0),"")</f>
        <v>タイム決勝</v>
      </c>
      <c r="O566" t="str">
        <f t="shared" si="18"/>
        <v xml:space="preserve"> 男子   50m バタフライ タイム決勝</v>
      </c>
    </row>
    <row r="567" spans="1:15" x14ac:dyDescent="0.15">
      <c r="A567">
        <f>IFERROR(記録[[#This Row],[競技番号]],"")</f>
        <v>16</v>
      </c>
      <c r="B567">
        <f>IFERROR(記録[[#This Row],[選手番号]],"")</f>
        <v>287</v>
      </c>
      <c r="C567" t="str">
        <f>IFERROR(VLOOKUP(B567,選手番号!F:J,4,0),"")</f>
        <v>宇都宮　充</v>
      </c>
      <c r="D567" t="str">
        <f>IFERROR(VLOOKUP(B567,選手番号!F:K,6,0),"")</f>
        <v>ﾌｨｯﾀｴﾐﾌﾙ松前</v>
      </c>
      <c r="E567" t="str">
        <f>IFERROR(VLOOKUP(B567,チーム番号!E:F,2,0),"")</f>
        <v/>
      </c>
      <c r="F567">
        <f>IFERROR(VLOOKUP(A567,プログラム!B:C,2,0),"")</f>
        <v>16</v>
      </c>
      <c r="G567" t="str">
        <f t="shared" si="17"/>
        <v>28700016</v>
      </c>
      <c r="H567">
        <f>IFERROR(記録[[#This Row],[組]],"")</f>
        <v>5</v>
      </c>
      <c r="I567">
        <f>IFERROR(記録[[#This Row],[水路]],"")</f>
        <v>6</v>
      </c>
      <c r="J567" t="str">
        <f>IFERROR(VLOOKUP(F567,プログラムデータ!A:P,14,0),"")</f>
        <v/>
      </c>
      <c r="K567" t="str">
        <f>IFERROR(VLOOKUP(F567,プログラムデータ!A:O,15,0),"")</f>
        <v>男子</v>
      </c>
      <c r="L567" t="str">
        <f>IFERROR(VLOOKUP(F567,プログラムデータ!A:M,13,0),"")</f>
        <v xml:space="preserve">  50m</v>
      </c>
      <c r="M567" t="str">
        <f>IFERROR(VLOOKUP(F567,プログラムデータ!A:J,10,0),"")</f>
        <v>バタフライ</v>
      </c>
      <c r="N567" t="str">
        <f>IFERROR(VLOOKUP(F567,プログラムデータ!A:P,16,0),"")</f>
        <v>タイム決勝</v>
      </c>
      <c r="O567" t="str">
        <f t="shared" si="18"/>
        <v xml:space="preserve"> 男子   50m バタフライ タイム決勝</v>
      </c>
    </row>
    <row r="568" spans="1:15" x14ac:dyDescent="0.15">
      <c r="A568">
        <f>IFERROR(記録[[#This Row],[競技番号]],"")</f>
        <v>16</v>
      </c>
      <c r="B568">
        <f>IFERROR(記録[[#This Row],[選手番号]],"")</f>
        <v>83</v>
      </c>
      <c r="C568" t="str">
        <f>IFERROR(VLOOKUP(B568,選手番号!F:J,4,0),"")</f>
        <v>加藤　大貴</v>
      </c>
      <c r="D568" t="str">
        <f>IFERROR(VLOOKUP(B568,選手番号!F:K,6,0),"")</f>
        <v>Z-UP</v>
      </c>
      <c r="E568" t="str">
        <f>IFERROR(VLOOKUP(B568,チーム番号!E:F,2,0),"")</f>
        <v/>
      </c>
      <c r="F568">
        <f>IFERROR(VLOOKUP(A568,プログラム!B:C,2,0),"")</f>
        <v>16</v>
      </c>
      <c r="G568" t="str">
        <f t="shared" si="17"/>
        <v>8300016</v>
      </c>
      <c r="H568">
        <f>IFERROR(記録[[#This Row],[組]],"")</f>
        <v>5</v>
      </c>
      <c r="I568">
        <f>IFERROR(記録[[#This Row],[水路]],"")</f>
        <v>7</v>
      </c>
      <c r="J568" t="str">
        <f>IFERROR(VLOOKUP(F568,プログラムデータ!A:P,14,0),"")</f>
        <v/>
      </c>
      <c r="K568" t="str">
        <f>IFERROR(VLOOKUP(F568,プログラムデータ!A:O,15,0),"")</f>
        <v>男子</v>
      </c>
      <c r="L568" t="str">
        <f>IFERROR(VLOOKUP(F568,プログラムデータ!A:M,13,0),"")</f>
        <v xml:space="preserve">  50m</v>
      </c>
      <c r="M568" t="str">
        <f>IFERROR(VLOOKUP(F568,プログラムデータ!A:J,10,0),"")</f>
        <v>バタフライ</v>
      </c>
      <c r="N568" t="str">
        <f>IFERROR(VLOOKUP(F568,プログラムデータ!A:P,16,0),"")</f>
        <v>タイム決勝</v>
      </c>
      <c r="O568" t="str">
        <f t="shared" si="18"/>
        <v xml:space="preserve"> 男子   50m バタフライ タイム決勝</v>
      </c>
    </row>
    <row r="569" spans="1:15" x14ac:dyDescent="0.15">
      <c r="A569">
        <f>IFERROR(記録[[#This Row],[競技番号]],"")</f>
        <v>16</v>
      </c>
      <c r="B569">
        <f>IFERROR(記録[[#This Row],[選手番号]],"")</f>
        <v>280</v>
      </c>
      <c r="C569" t="str">
        <f>IFERROR(VLOOKUP(B569,選手番号!F:J,4,0),"")</f>
        <v>内藤将大郎</v>
      </c>
      <c r="D569" t="str">
        <f>IFERROR(VLOOKUP(B569,選手番号!F:K,6,0),"")</f>
        <v>ﾌｨｯﾀｴﾐﾌﾙ松前</v>
      </c>
      <c r="E569" t="str">
        <f>IFERROR(VLOOKUP(B569,チーム番号!E:F,2,0),"")</f>
        <v/>
      </c>
      <c r="F569">
        <f>IFERROR(VLOOKUP(A569,プログラム!B:C,2,0),"")</f>
        <v>16</v>
      </c>
      <c r="G569" t="str">
        <f t="shared" si="17"/>
        <v>28000016</v>
      </c>
      <c r="H569">
        <f>IFERROR(記録[[#This Row],[組]],"")</f>
        <v>6</v>
      </c>
      <c r="I569">
        <f>IFERROR(記録[[#This Row],[水路]],"")</f>
        <v>1</v>
      </c>
      <c r="J569" t="str">
        <f>IFERROR(VLOOKUP(F569,プログラムデータ!A:P,14,0),"")</f>
        <v/>
      </c>
      <c r="K569" t="str">
        <f>IFERROR(VLOOKUP(F569,プログラムデータ!A:O,15,0),"")</f>
        <v>男子</v>
      </c>
      <c r="L569" t="str">
        <f>IFERROR(VLOOKUP(F569,プログラムデータ!A:M,13,0),"")</f>
        <v xml:space="preserve">  50m</v>
      </c>
      <c r="M569" t="str">
        <f>IFERROR(VLOOKUP(F569,プログラムデータ!A:J,10,0),"")</f>
        <v>バタフライ</v>
      </c>
      <c r="N569" t="str">
        <f>IFERROR(VLOOKUP(F569,プログラムデータ!A:P,16,0),"")</f>
        <v>タイム決勝</v>
      </c>
      <c r="O569" t="str">
        <f t="shared" si="18"/>
        <v xml:space="preserve"> 男子   50m バタフライ タイム決勝</v>
      </c>
    </row>
    <row r="570" spans="1:15" x14ac:dyDescent="0.15">
      <c r="A570">
        <f>IFERROR(記録[[#This Row],[競技番号]],"")</f>
        <v>16</v>
      </c>
      <c r="B570">
        <f>IFERROR(記録[[#This Row],[選手番号]],"")</f>
        <v>244</v>
      </c>
      <c r="C570" t="str">
        <f>IFERROR(VLOOKUP(B570,選手番号!F:J,4,0),"")</f>
        <v>櫻井　理道</v>
      </c>
      <c r="D570" t="str">
        <f>IFERROR(VLOOKUP(B570,選手番号!F:K,6,0),"")</f>
        <v>フィッタ吉田</v>
      </c>
      <c r="E570" t="str">
        <f>IFERROR(VLOOKUP(B570,チーム番号!E:F,2,0),"")</f>
        <v/>
      </c>
      <c r="F570">
        <f>IFERROR(VLOOKUP(A570,プログラム!B:C,2,0),"")</f>
        <v>16</v>
      </c>
      <c r="G570" t="str">
        <f t="shared" si="17"/>
        <v>24400016</v>
      </c>
      <c r="H570">
        <f>IFERROR(記録[[#This Row],[組]],"")</f>
        <v>6</v>
      </c>
      <c r="I570">
        <f>IFERROR(記録[[#This Row],[水路]],"")</f>
        <v>2</v>
      </c>
      <c r="J570" t="str">
        <f>IFERROR(VLOOKUP(F570,プログラムデータ!A:P,14,0),"")</f>
        <v/>
      </c>
      <c r="K570" t="str">
        <f>IFERROR(VLOOKUP(F570,プログラムデータ!A:O,15,0),"")</f>
        <v>男子</v>
      </c>
      <c r="L570" t="str">
        <f>IFERROR(VLOOKUP(F570,プログラムデータ!A:M,13,0),"")</f>
        <v xml:space="preserve">  50m</v>
      </c>
      <c r="M570" t="str">
        <f>IFERROR(VLOOKUP(F570,プログラムデータ!A:J,10,0),"")</f>
        <v>バタフライ</v>
      </c>
      <c r="N570" t="str">
        <f>IFERROR(VLOOKUP(F570,プログラムデータ!A:P,16,0),"")</f>
        <v>タイム決勝</v>
      </c>
      <c r="O570" t="str">
        <f t="shared" si="18"/>
        <v xml:space="preserve"> 男子   50m バタフライ タイム決勝</v>
      </c>
    </row>
    <row r="571" spans="1:15" x14ac:dyDescent="0.15">
      <c r="A571">
        <f>IFERROR(記録[[#This Row],[競技番号]],"")</f>
        <v>16</v>
      </c>
      <c r="B571">
        <f>IFERROR(記録[[#This Row],[選手番号]],"")</f>
        <v>278</v>
      </c>
      <c r="C571" t="str">
        <f>IFERROR(VLOOKUP(B571,選手番号!F:J,4,0),"")</f>
        <v>大石　陸斗</v>
      </c>
      <c r="D571" t="str">
        <f>IFERROR(VLOOKUP(B571,選手番号!F:K,6,0),"")</f>
        <v>ﾌｨｯﾀｴﾐﾌﾙ松前</v>
      </c>
      <c r="E571" t="str">
        <f>IFERROR(VLOOKUP(B571,チーム番号!E:F,2,0),"")</f>
        <v/>
      </c>
      <c r="F571">
        <f>IFERROR(VLOOKUP(A571,プログラム!B:C,2,0),"")</f>
        <v>16</v>
      </c>
      <c r="G571" t="str">
        <f t="shared" si="17"/>
        <v>27800016</v>
      </c>
      <c r="H571">
        <f>IFERROR(記録[[#This Row],[組]],"")</f>
        <v>6</v>
      </c>
      <c r="I571">
        <f>IFERROR(記録[[#This Row],[水路]],"")</f>
        <v>3</v>
      </c>
      <c r="J571" t="str">
        <f>IFERROR(VLOOKUP(F571,プログラムデータ!A:P,14,0),"")</f>
        <v/>
      </c>
      <c r="K571" t="str">
        <f>IFERROR(VLOOKUP(F571,プログラムデータ!A:O,15,0),"")</f>
        <v>男子</v>
      </c>
      <c r="L571" t="str">
        <f>IFERROR(VLOOKUP(F571,プログラムデータ!A:M,13,0),"")</f>
        <v xml:space="preserve">  50m</v>
      </c>
      <c r="M571" t="str">
        <f>IFERROR(VLOOKUP(F571,プログラムデータ!A:J,10,0),"")</f>
        <v>バタフライ</v>
      </c>
      <c r="N571" t="str">
        <f>IFERROR(VLOOKUP(F571,プログラムデータ!A:P,16,0),"")</f>
        <v>タイム決勝</v>
      </c>
      <c r="O571" t="str">
        <f t="shared" si="18"/>
        <v xml:space="preserve"> 男子   50m バタフライ タイム決勝</v>
      </c>
    </row>
    <row r="572" spans="1:15" x14ac:dyDescent="0.15">
      <c r="A572">
        <f>IFERROR(記録[[#This Row],[競技番号]],"")</f>
        <v>16</v>
      </c>
      <c r="B572">
        <f>IFERROR(記録[[#This Row],[選手番号]],"")</f>
        <v>243</v>
      </c>
      <c r="C572" t="str">
        <f>IFERROR(VLOOKUP(B572,選手番号!F:J,4,0),"")</f>
        <v>大加田元輝</v>
      </c>
      <c r="D572" t="str">
        <f>IFERROR(VLOOKUP(B572,選手番号!F:K,6,0),"")</f>
        <v>フィッタ吉田</v>
      </c>
      <c r="E572" t="str">
        <f>IFERROR(VLOOKUP(B572,チーム番号!E:F,2,0),"")</f>
        <v/>
      </c>
      <c r="F572">
        <f>IFERROR(VLOOKUP(A572,プログラム!B:C,2,0),"")</f>
        <v>16</v>
      </c>
      <c r="G572" t="str">
        <f t="shared" si="17"/>
        <v>24300016</v>
      </c>
      <c r="H572">
        <f>IFERROR(記録[[#This Row],[組]],"")</f>
        <v>6</v>
      </c>
      <c r="I572">
        <f>IFERROR(記録[[#This Row],[水路]],"")</f>
        <v>4</v>
      </c>
      <c r="J572" t="str">
        <f>IFERROR(VLOOKUP(F572,プログラムデータ!A:P,14,0),"")</f>
        <v/>
      </c>
      <c r="K572" t="str">
        <f>IFERROR(VLOOKUP(F572,プログラムデータ!A:O,15,0),"")</f>
        <v>男子</v>
      </c>
      <c r="L572" t="str">
        <f>IFERROR(VLOOKUP(F572,プログラムデータ!A:M,13,0),"")</f>
        <v xml:space="preserve">  50m</v>
      </c>
      <c r="M572" t="str">
        <f>IFERROR(VLOOKUP(F572,プログラムデータ!A:J,10,0),"")</f>
        <v>バタフライ</v>
      </c>
      <c r="N572" t="str">
        <f>IFERROR(VLOOKUP(F572,プログラムデータ!A:P,16,0),"")</f>
        <v>タイム決勝</v>
      </c>
      <c r="O572" t="str">
        <f t="shared" si="18"/>
        <v xml:space="preserve"> 男子   50m バタフライ タイム決勝</v>
      </c>
    </row>
    <row r="573" spans="1:15" x14ac:dyDescent="0.15">
      <c r="A573">
        <f>IFERROR(記録[[#This Row],[競技番号]],"")</f>
        <v>16</v>
      </c>
      <c r="B573">
        <f>IFERROR(記録[[#This Row],[選手番号]],"")</f>
        <v>223</v>
      </c>
      <c r="C573" t="str">
        <f>IFERROR(VLOOKUP(B573,選手番号!F:J,4,0),"")</f>
        <v>小原　知也</v>
      </c>
      <c r="D573" t="str">
        <f>IFERROR(VLOOKUP(B573,選手番号!F:K,6,0),"")</f>
        <v>リー保内</v>
      </c>
      <c r="E573" t="str">
        <f>IFERROR(VLOOKUP(B573,チーム番号!E:F,2,0),"")</f>
        <v/>
      </c>
      <c r="F573">
        <f>IFERROR(VLOOKUP(A573,プログラム!B:C,2,0),"")</f>
        <v>16</v>
      </c>
      <c r="G573" t="str">
        <f t="shared" si="17"/>
        <v>22300016</v>
      </c>
      <c r="H573">
        <f>IFERROR(記録[[#This Row],[組]],"")</f>
        <v>6</v>
      </c>
      <c r="I573">
        <f>IFERROR(記録[[#This Row],[水路]],"")</f>
        <v>5</v>
      </c>
      <c r="J573" t="str">
        <f>IFERROR(VLOOKUP(F573,プログラムデータ!A:P,14,0),"")</f>
        <v/>
      </c>
      <c r="K573" t="str">
        <f>IFERROR(VLOOKUP(F573,プログラムデータ!A:O,15,0),"")</f>
        <v>男子</v>
      </c>
      <c r="L573" t="str">
        <f>IFERROR(VLOOKUP(F573,プログラムデータ!A:M,13,0),"")</f>
        <v xml:space="preserve">  50m</v>
      </c>
      <c r="M573" t="str">
        <f>IFERROR(VLOOKUP(F573,プログラムデータ!A:J,10,0),"")</f>
        <v>バタフライ</v>
      </c>
      <c r="N573" t="str">
        <f>IFERROR(VLOOKUP(F573,プログラムデータ!A:P,16,0),"")</f>
        <v>タイム決勝</v>
      </c>
      <c r="O573" t="str">
        <f t="shared" si="18"/>
        <v xml:space="preserve"> 男子   50m バタフライ タイム決勝</v>
      </c>
    </row>
    <row r="574" spans="1:15" x14ac:dyDescent="0.15">
      <c r="A574">
        <f>IFERROR(記録[[#This Row],[競技番号]],"")</f>
        <v>16</v>
      </c>
      <c r="B574">
        <f>IFERROR(記録[[#This Row],[選手番号]],"")</f>
        <v>352</v>
      </c>
      <c r="C574" t="str">
        <f>IFERROR(VLOOKUP(B574,選手番号!F:J,4,0),"")</f>
        <v>村田　　楓</v>
      </c>
      <c r="D574" t="str">
        <f>IFERROR(VLOOKUP(B574,選手番号!F:K,6,0),"")</f>
        <v>AQUA</v>
      </c>
      <c r="E574" t="str">
        <f>IFERROR(VLOOKUP(B574,チーム番号!E:F,2,0),"")</f>
        <v/>
      </c>
      <c r="F574">
        <f>IFERROR(VLOOKUP(A574,プログラム!B:C,2,0),"")</f>
        <v>16</v>
      </c>
      <c r="G574" t="str">
        <f t="shared" si="17"/>
        <v>35200016</v>
      </c>
      <c r="H574">
        <f>IFERROR(記録[[#This Row],[組]],"")</f>
        <v>6</v>
      </c>
      <c r="I574">
        <f>IFERROR(記録[[#This Row],[水路]],"")</f>
        <v>6</v>
      </c>
      <c r="J574" t="str">
        <f>IFERROR(VLOOKUP(F574,プログラムデータ!A:P,14,0),"")</f>
        <v/>
      </c>
      <c r="K574" t="str">
        <f>IFERROR(VLOOKUP(F574,プログラムデータ!A:O,15,0),"")</f>
        <v>男子</v>
      </c>
      <c r="L574" t="str">
        <f>IFERROR(VLOOKUP(F574,プログラムデータ!A:M,13,0),"")</f>
        <v xml:space="preserve">  50m</v>
      </c>
      <c r="M574" t="str">
        <f>IFERROR(VLOOKUP(F574,プログラムデータ!A:J,10,0),"")</f>
        <v>バタフライ</v>
      </c>
      <c r="N574" t="str">
        <f>IFERROR(VLOOKUP(F574,プログラムデータ!A:P,16,0),"")</f>
        <v>タイム決勝</v>
      </c>
      <c r="O574" t="str">
        <f t="shared" si="18"/>
        <v xml:space="preserve"> 男子   50m バタフライ タイム決勝</v>
      </c>
    </row>
    <row r="575" spans="1:15" x14ac:dyDescent="0.15">
      <c r="A575">
        <f>IFERROR(記録[[#This Row],[競技番号]],"")</f>
        <v>16</v>
      </c>
      <c r="B575">
        <f>IFERROR(記録[[#This Row],[選手番号]],"")</f>
        <v>242</v>
      </c>
      <c r="C575" t="str">
        <f>IFERROR(VLOOKUP(B575,選手番号!F:J,4,0),"")</f>
        <v>田中　文也</v>
      </c>
      <c r="D575" t="str">
        <f>IFERROR(VLOOKUP(B575,選手番号!F:K,6,0),"")</f>
        <v>フィッタ吉田</v>
      </c>
      <c r="E575" t="str">
        <f>IFERROR(VLOOKUP(B575,チーム番号!E:F,2,0),"")</f>
        <v/>
      </c>
      <c r="F575">
        <f>IFERROR(VLOOKUP(A575,プログラム!B:C,2,0),"")</f>
        <v>16</v>
      </c>
      <c r="G575" t="str">
        <f t="shared" si="17"/>
        <v>24200016</v>
      </c>
      <c r="H575">
        <f>IFERROR(記録[[#This Row],[組]],"")</f>
        <v>6</v>
      </c>
      <c r="I575">
        <f>IFERROR(記録[[#This Row],[水路]],"")</f>
        <v>7</v>
      </c>
      <c r="J575" t="str">
        <f>IFERROR(VLOOKUP(F575,プログラムデータ!A:P,14,0),"")</f>
        <v/>
      </c>
      <c r="K575" t="str">
        <f>IFERROR(VLOOKUP(F575,プログラムデータ!A:O,15,0),"")</f>
        <v>男子</v>
      </c>
      <c r="L575" t="str">
        <f>IFERROR(VLOOKUP(F575,プログラムデータ!A:M,13,0),"")</f>
        <v xml:space="preserve">  50m</v>
      </c>
      <c r="M575" t="str">
        <f>IFERROR(VLOOKUP(F575,プログラムデータ!A:J,10,0),"")</f>
        <v>バタフライ</v>
      </c>
      <c r="N575" t="str">
        <f>IFERROR(VLOOKUP(F575,プログラムデータ!A:P,16,0),"")</f>
        <v>タイム決勝</v>
      </c>
      <c r="O575" t="str">
        <f t="shared" si="18"/>
        <v xml:space="preserve"> 男子   50m バタフライ タイム決勝</v>
      </c>
    </row>
    <row r="576" spans="1:15" x14ac:dyDescent="0.15">
      <c r="A576">
        <f>IFERROR(記録[[#This Row],[競技番号]],"")</f>
        <v>17</v>
      </c>
      <c r="B576">
        <f>IFERROR(記録[[#This Row],[選手番号]],"")</f>
        <v>0</v>
      </c>
      <c r="C576" t="str">
        <f>IFERROR(VLOOKUP(B576,選手番号!F:J,4,0),"")</f>
        <v/>
      </c>
      <c r="D576" t="str">
        <f>IFERROR(VLOOKUP(B576,選手番号!F:K,6,0),"")</f>
        <v/>
      </c>
      <c r="E576" t="str">
        <f>IFERROR(VLOOKUP(B576,チーム番号!E:F,2,0),"")</f>
        <v/>
      </c>
      <c r="F576">
        <f>IFERROR(VLOOKUP(A576,プログラム!B:C,2,0),"")</f>
        <v>17</v>
      </c>
      <c r="G576" t="str">
        <f t="shared" si="17"/>
        <v>000017</v>
      </c>
      <c r="H576">
        <f>IFERROR(記録[[#This Row],[組]],"")</f>
        <v>1</v>
      </c>
      <c r="I576">
        <f>IFERROR(記録[[#This Row],[水路]],"")</f>
        <v>1</v>
      </c>
      <c r="J576" t="str">
        <f>IFERROR(VLOOKUP(F576,プログラムデータ!A:P,14,0),"")</f>
        <v/>
      </c>
      <c r="K576" t="str">
        <f>IFERROR(VLOOKUP(F576,プログラムデータ!A:O,15,0),"")</f>
        <v>女子</v>
      </c>
      <c r="L576" t="str">
        <f>IFERROR(VLOOKUP(F576,プログラムデータ!A:M,13,0),"")</f>
        <v xml:space="preserve"> 200m</v>
      </c>
      <c r="M576" t="str">
        <f>IFERROR(VLOOKUP(F576,プログラムデータ!A:J,10,0),"")</f>
        <v>バタフライ</v>
      </c>
      <c r="N576" t="str">
        <f>IFERROR(VLOOKUP(F576,プログラムデータ!A:P,16,0),"")</f>
        <v>タイム決勝</v>
      </c>
      <c r="O576" t="str">
        <f t="shared" si="18"/>
        <v xml:space="preserve"> 女子  200m バタフライ タイム決勝</v>
      </c>
    </row>
    <row r="577" spans="1:15" x14ac:dyDescent="0.15">
      <c r="A577">
        <f>IFERROR(記録[[#This Row],[競技番号]],"")</f>
        <v>17</v>
      </c>
      <c r="B577">
        <f>IFERROR(記録[[#This Row],[選手番号]],"")</f>
        <v>125</v>
      </c>
      <c r="C577" t="str">
        <f>IFERROR(VLOOKUP(B577,選手番号!F:J,4,0),"")</f>
        <v>岡本　未来</v>
      </c>
      <c r="D577" t="str">
        <f>IFERROR(VLOOKUP(B577,選手番号!F:K,6,0),"")</f>
        <v>八幡浜ＳＣ</v>
      </c>
      <c r="E577" t="str">
        <f>IFERROR(VLOOKUP(B577,チーム番号!E:F,2,0),"")</f>
        <v/>
      </c>
      <c r="F577">
        <f>IFERROR(VLOOKUP(A577,プログラム!B:C,2,0),"")</f>
        <v>17</v>
      </c>
      <c r="G577" t="str">
        <f t="shared" si="17"/>
        <v>12500017</v>
      </c>
      <c r="H577">
        <f>IFERROR(記録[[#This Row],[組]],"")</f>
        <v>1</v>
      </c>
      <c r="I577">
        <f>IFERROR(記録[[#This Row],[水路]],"")</f>
        <v>2</v>
      </c>
      <c r="J577" t="str">
        <f>IFERROR(VLOOKUP(F577,プログラムデータ!A:P,14,0),"")</f>
        <v/>
      </c>
      <c r="K577" t="str">
        <f>IFERROR(VLOOKUP(F577,プログラムデータ!A:O,15,0),"")</f>
        <v>女子</v>
      </c>
      <c r="L577" t="str">
        <f>IFERROR(VLOOKUP(F577,プログラムデータ!A:M,13,0),"")</f>
        <v xml:space="preserve"> 200m</v>
      </c>
      <c r="M577" t="str">
        <f>IFERROR(VLOOKUP(F577,プログラムデータ!A:J,10,0),"")</f>
        <v>バタフライ</v>
      </c>
      <c r="N577" t="str">
        <f>IFERROR(VLOOKUP(F577,プログラムデータ!A:P,16,0),"")</f>
        <v>タイム決勝</v>
      </c>
      <c r="O577" t="str">
        <f t="shared" si="18"/>
        <v xml:space="preserve"> 女子  200m バタフライ タイム決勝</v>
      </c>
    </row>
    <row r="578" spans="1:15" x14ac:dyDescent="0.15">
      <c r="A578">
        <f>IFERROR(記録[[#This Row],[競技番号]],"")</f>
        <v>17</v>
      </c>
      <c r="B578">
        <f>IFERROR(記録[[#This Row],[選手番号]],"")</f>
        <v>361</v>
      </c>
      <c r="C578" t="str">
        <f>IFERROR(VLOOKUP(B578,選手番号!F:J,4,0),"")</f>
        <v>村田　　椛</v>
      </c>
      <c r="D578" t="str">
        <f>IFERROR(VLOOKUP(B578,選手番号!F:K,6,0),"")</f>
        <v>AQUA</v>
      </c>
      <c r="E578" t="str">
        <f>IFERROR(VLOOKUP(B578,チーム番号!E:F,2,0),"")</f>
        <v/>
      </c>
      <c r="F578">
        <f>IFERROR(VLOOKUP(A578,プログラム!B:C,2,0),"")</f>
        <v>17</v>
      </c>
      <c r="G578" t="str">
        <f t="shared" si="17"/>
        <v>36100017</v>
      </c>
      <c r="H578">
        <f>IFERROR(記録[[#This Row],[組]],"")</f>
        <v>1</v>
      </c>
      <c r="I578">
        <f>IFERROR(記録[[#This Row],[水路]],"")</f>
        <v>3</v>
      </c>
      <c r="J578" t="str">
        <f>IFERROR(VLOOKUP(F578,プログラムデータ!A:P,14,0),"")</f>
        <v/>
      </c>
      <c r="K578" t="str">
        <f>IFERROR(VLOOKUP(F578,プログラムデータ!A:O,15,0),"")</f>
        <v>女子</v>
      </c>
      <c r="L578" t="str">
        <f>IFERROR(VLOOKUP(F578,プログラムデータ!A:M,13,0),"")</f>
        <v xml:space="preserve"> 200m</v>
      </c>
      <c r="M578" t="str">
        <f>IFERROR(VLOOKUP(F578,プログラムデータ!A:J,10,0),"")</f>
        <v>バタフライ</v>
      </c>
      <c r="N578" t="str">
        <f>IFERROR(VLOOKUP(F578,プログラムデータ!A:P,16,0),"")</f>
        <v>タイム決勝</v>
      </c>
      <c r="O578" t="str">
        <f t="shared" si="18"/>
        <v xml:space="preserve"> 女子  200m バタフライ タイム決勝</v>
      </c>
    </row>
    <row r="579" spans="1:15" x14ac:dyDescent="0.15">
      <c r="A579">
        <f>IFERROR(記録[[#This Row],[競技番号]],"")</f>
        <v>17</v>
      </c>
      <c r="B579">
        <f>IFERROR(記録[[#This Row],[選手番号]],"")</f>
        <v>106</v>
      </c>
      <c r="C579" t="str">
        <f>IFERROR(VLOOKUP(B579,選手番号!F:J,4,0),"")</f>
        <v>星田　京美</v>
      </c>
      <c r="D579" t="str">
        <f>IFERROR(VLOOKUP(B579,選手番号!F:K,6,0),"")</f>
        <v>ファイブテン</v>
      </c>
      <c r="E579" t="str">
        <f>IFERROR(VLOOKUP(B579,チーム番号!E:F,2,0),"")</f>
        <v/>
      </c>
      <c r="F579">
        <f>IFERROR(VLOOKUP(A579,プログラム!B:C,2,0),"")</f>
        <v>17</v>
      </c>
      <c r="G579" t="str">
        <f t="shared" ref="G579:G642" si="19">CONCATENATE(B579,0,0,0,F579)</f>
        <v>10600017</v>
      </c>
      <c r="H579">
        <f>IFERROR(記録[[#This Row],[組]],"")</f>
        <v>1</v>
      </c>
      <c r="I579">
        <f>IFERROR(記録[[#This Row],[水路]],"")</f>
        <v>4</v>
      </c>
      <c r="J579" t="str">
        <f>IFERROR(VLOOKUP(F579,プログラムデータ!A:P,14,0),"")</f>
        <v/>
      </c>
      <c r="K579" t="str">
        <f>IFERROR(VLOOKUP(F579,プログラムデータ!A:O,15,0),"")</f>
        <v>女子</v>
      </c>
      <c r="L579" t="str">
        <f>IFERROR(VLOOKUP(F579,プログラムデータ!A:M,13,0),"")</f>
        <v xml:space="preserve"> 200m</v>
      </c>
      <c r="M579" t="str">
        <f>IFERROR(VLOOKUP(F579,プログラムデータ!A:J,10,0),"")</f>
        <v>バタフライ</v>
      </c>
      <c r="N579" t="str">
        <f>IFERROR(VLOOKUP(F579,プログラムデータ!A:P,16,0),"")</f>
        <v>タイム決勝</v>
      </c>
      <c r="O579" t="str">
        <f t="shared" si="18"/>
        <v xml:space="preserve"> 女子  200m バタフライ タイム決勝</v>
      </c>
    </row>
    <row r="580" spans="1:15" x14ac:dyDescent="0.15">
      <c r="A580">
        <f>IFERROR(記録[[#This Row],[競技番号]],"")</f>
        <v>17</v>
      </c>
      <c r="B580">
        <f>IFERROR(記録[[#This Row],[選手番号]],"")</f>
        <v>207</v>
      </c>
      <c r="C580" t="str">
        <f>IFERROR(VLOOKUP(B580,選手番号!F:J,4,0),"")</f>
        <v>田丸　一花</v>
      </c>
      <c r="D580" t="str">
        <f>IFERROR(VLOOKUP(B580,選手番号!F:K,6,0),"")</f>
        <v>フィッタ重信</v>
      </c>
      <c r="E580" t="str">
        <f>IFERROR(VLOOKUP(B580,チーム番号!E:F,2,0),"")</f>
        <v/>
      </c>
      <c r="F580">
        <f>IFERROR(VLOOKUP(A580,プログラム!B:C,2,0),"")</f>
        <v>17</v>
      </c>
      <c r="G580" t="str">
        <f t="shared" si="19"/>
        <v>20700017</v>
      </c>
      <c r="H580">
        <f>IFERROR(記録[[#This Row],[組]],"")</f>
        <v>1</v>
      </c>
      <c r="I580">
        <f>IFERROR(記録[[#This Row],[水路]],"")</f>
        <v>5</v>
      </c>
      <c r="J580" t="str">
        <f>IFERROR(VLOOKUP(F580,プログラムデータ!A:P,14,0),"")</f>
        <v/>
      </c>
      <c r="K580" t="str">
        <f>IFERROR(VLOOKUP(F580,プログラムデータ!A:O,15,0),"")</f>
        <v>女子</v>
      </c>
      <c r="L580" t="str">
        <f>IFERROR(VLOOKUP(F580,プログラムデータ!A:M,13,0),"")</f>
        <v xml:space="preserve"> 200m</v>
      </c>
      <c r="M580" t="str">
        <f>IFERROR(VLOOKUP(F580,プログラムデータ!A:J,10,0),"")</f>
        <v>バタフライ</v>
      </c>
      <c r="N580" t="str">
        <f>IFERROR(VLOOKUP(F580,プログラムデータ!A:P,16,0),"")</f>
        <v>タイム決勝</v>
      </c>
      <c r="O580" t="str">
        <f t="shared" si="18"/>
        <v xml:space="preserve"> 女子  200m バタフライ タイム決勝</v>
      </c>
    </row>
    <row r="581" spans="1:15" x14ac:dyDescent="0.15">
      <c r="A581">
        <f>IFERROR(記録[[#This Row],[競技番号]],"")</f>
        <v>17</v>
      </c>
      <c r="B581">
        <f>IFERROR(記録[[#This Row],[選手番号]],"")</f>
        <v>210</v>
      </c>
      <c r="C581" t="str">
        <f>IFERROR(VLOOKUP(B581,選手番号!F:J,4,0),"")</f>
        <v>中田　律子</v>
      </c>
      <c r="D581" t="str">
        <f>IFERROR(VLOOKUP(B581,選手番号!F:K,6,0),"")</f>
        <v>フィッタ重信</v>
      </c>
      <c r="E581" t="str">
        <f>IFERROR(VLOOKUP(B581,チーム番号!E:F,2,0),"")</f>
        <v/>
      </c>
      <c r="F581">
        <f>IFERROR(VLOOKUP(A581,プログラム!B:C,2,0),"")</f>
        <v>17</v>
      </c>
      <c r="G581" t="str">
        <f t="shared" si="19"/>
        <v>21000017</v>
      </c>
      <c r="H581">
        <f>IFERROR(記録[[#This Row],[組]],"")</f>
        <v>1</v>
      </c>
      <c r="I581">
        <f>IFERROR(記録[[#This Row],[水路]],"")</f>
        <v>6</v>
      </c>
      <c r="J581" t="str">
        <f>IFERROR(VLOOKUP(F581,プログラムデータ!A:P,14,0),"")</f>
        <v/>
      </c>
      <c r="K581" t="str">
        <f>IFERROR(VLOOKUP(F581,プログラムデータ!A:O,15,0),"")</f>
        <v>女子</v>
      </c>
      <c r="L581" t="str">
        <f>IFERROR(VLOOKUP(F581,プログラムデータ!A:M,13,0),"")</f>
        <v xml:space="preserve"> 200m</v>
      </c>
      <c r="M581" t="str">
        <f>IFERROR(VLOOKUP(F581,プログラムデータ!A:J,10,0),"")</f>
        <v>バタフライ</v>
      </c>
      <c r="N581" t="str">
        <f>IFERROR(VLOOKUP(F581,プログラムデータ!A:P,16,0),"")</f>
        <v>タイム決勝</v>
      </c>
      <c r="O581" t="str">
        <f t="shared" si="18"/>
        <v xml:space="preserve"> 女子  200m バタフライ タイム決勝</v>
      </c>
    </row>
    <row r="582" spans="1:15" x14ac:dyDescent="0.15">
      <c r="A582">
        <f>IFERROR(記録[[#This Row],[競技番号]],"")</f>
        <v>17</v>
      </c>
      <c r="B582">
        <f>IFERROR(記録[[#This Row],[選手番号]],"")</f>
        <v>298</v>
      </c>
      <c r="C582" t="str">
        <f>IFERROR(VLOOKUP(B582,選手番号!F:J,4,0),"")</f>
        <v>忽那　風香</v>
      </c>
      <c r="D582" t="str">
        <f>IFERROR(VLOOKUP(B582,選手番号!F:K,6,0),"")</f>
        <v>ﾌｨｯﾀｴﾐﾌﾙ松前</v>
      </c>
      <c r="E582" t="str">
        <f>IFERROR(VLOOKUP(B582,チーム番号!E:F,2,0),"")</f>
        <v/>
      </c>
      <c r="F582">
        <f>IFERROR(VLOOKUP(A582,プログラム!B:C,2,0),"")</f>
        <v>17</v>
      </c>
      <c r="G582" t="str">
        <f t="shared" si="19"/>
        <v>29800017</v>
      </c>
      <c r="H582">
        <f>IFERROR(記録[[#This Row],[組]],"")</f>
        <v>1</v>
      </c>
      <c r="I582">
        <f>IFERROR(記録[[#This Row],[水路]],"")</f>
        <v>7</v>
      </c>
      <c r="J582" t="str">
        <f>IFERROR(VLOOKUP(F582,プログラムデータ!A:P,14,0),"")</f>
        <v/>
      </c>
      <c r="K582" t="str">
        <f>IFERROR(VLOOKUP(F582,プログラムデータ!A:O,15,0),"")</f>
        <v>女子</v>
      </c>
      <c r="L582" t="str">
        <f>IFERROR(VLOOKUP(F582,プログラムデータ!A:M,13,0),"")</f>
        <v xml:space="preserve"> 200m</v>
      </c>
      <c r="M582" t="str">
        <f>IFERROR(VLOOKUP(F582,プログラムデータ!A:J,10,0),"")</f>
        <v>バタフライ</v>
      </c>
      <c r="N582" t="str">
        <f>IFERROR(VLOOKUP(F582,プログラムデータ!A:P,16,0),"")</f>
        <v>タイム決勝</v>
      </c>
      <c r="O582" t="str">
        <f t="shared" si="18"/>
        <v xml:space="preserve"> 女子  200m バタフライ タイム決勝</v>
      </c>
    </row>
    <row r="583" spans="1:15" x14ac:dyDescent="0.15">
      <c r="A583">
        <f>IFERROR(記録[[#This Row],[競技番号]],"")</f>
        <v>18</v>
      </c>
      <c r="B583">
        <f>IFERROR(記録[[#This Row],[選手番号]],"")</f>
        <v>0</v>
      </c>
      <c r="C583" t="str">
        <f>IFERROR(VLOOKUP(B583,選手番号!F:J,4,0),"")</f>
        <v/>
      </c>
      <c r="D583" t="str">
        <f>IFERROR(VLOOKUP(B583,選手番号!F:K,6,0),"")</f>
        <v/>
      </c>
      <c r="E583" t="str">
        <f>IFERROR(VLOOKUP(B583,チーム番号!E:F,2,0),"")</f>
        <v/>
      </c>
      <c r="F583">
        <f>IFERROR(VLOOKUP(A583,プログラム!B:C,2,0),"")</f>
        <v>18</v>
      </c>
      <c r="G583" t="str">
        <f t="shared" si="19"/>
        <v>000018</v>
      </c>
      <c r="H583">
        <f>IFERROR(記録[[#This Row],[組]],"")</f>
        <v>1</v>
      </c>
      <c r="I583">
        <f>IFERROR(記録[[#This Row],[水路]],"")</f>
        <v>1</v>
      </c>
      <c r="J583" t="str">
        <f>IFERROR(VLOOKUP(F583,プログラムデータ!A:P,14,0),"")</f>
        <v/>
      </c>
      <c r="K583" t="str">
        <f>IFERROR(VLOOKUP(F583,プログラムデータ!A:O,15,0),"")</f>
        <v>男子</v>
      </c>
      <c r="L583" t="str">
        <f>IFERROR(VLOOKUP(F583,プログラムデータ!A:M,13,0),"")</f>
        <v xml:space="preserve"> 200m</v>
      </c>
      <c r="M583" t="str">
        <f>IFERROR(VLOOKUP(F583,プログラムデータ!A:J,10,0),"")</f>
        <v>バタフライ</v>
      </c>
      <c r="N583" t="str">
        <f>IFERROR(VLOOKUP(F583,プログラムデータ!A:P,16,0),"")</f>
        <v>タイム決勝</v>
      </c>
      <c r="O583" t="str">
        <f t="shared" si="18"/>
        <v xml:space="preserve"> 男子  200m バタフライ タイム決勝</v>
      </c>
    </row>
    <row r="584" spans="1:15" x14ac:dyDescent="0.15">
      <c r="A584">
        <f>IFERROR(記録[[#This Row],[競技番号]],"")</f>
        <v>18</v>
      </c>
      <c r="B584">
        <f>IFERROR(記録[[#This Row],[選手番号]],"")</f>
        <v>89</v>
      </c>
      <c r="C584" t="str">
        <f>IFERROR(VLOOKUP(B584,選手番号!F:J,4,0),"")</f>
        <v>福田　英寿</v>
      </c>
      <c r="D584" t="str">
        <f>IFERROR(VLOOKUP(B584,選手番号!F:K,6,0),"")</f>
        <v>ファイブテン</v>
      </c>
      <c r="E584" t="str">
        <f>IFERROR(VLOOKUP(B584,チーム番号!E:F,2,0),"")</f>
        <v/>
      </c>
      <c r="F584">
        <f>IFERROR(VLOOKUP(A584,プログラム!B:C,2,0),"")</f>
        <v>18</v>
      </c>
      <c r="G584" t="str">
        <f t="shared" si="19"/>
        <v>8900018</v>
      </c>
      <c r="H584">
        <f>IFERROR(記録[[#This Row],[組]],"")</f>
        <v>1</v>
      </c>
      <c r="I584">
        <f>IFERROR(記録[[#This Row],[水路]],"")</f>
        <v>2</v>
      </c>
      <c r="J584" t="str">
        <f>IFERROR(VLOOKUP(F584,プログラムデータ!A:P,14,0),"")</f>
        <v/>
      </c>
      <c r="K584" t="str">
        <f>IFERROR(VLOOKUP(F584,プログラムデータ!A:O,15,0),"")</f>
        <v>男子</v>
      </c>
      <c r="L584" t="str">
        <f>IFERROR(VLOOKUP(F584,プログラムデータ!A:M,13,0),"")</f>
        <v xml:space="preserve"> 200m</v>
      </c>
      <c r="M584" t="str">
        <f>IFERROR(VLOOKUP(F584,プログラムデータ!A:J,10,0),"")</f>
        <v>バタフライ</v>
      </c>
      <c r="N584" t="str">
        <f>IFERROR(VLOOKUP(F584,プログラムデータ!A:P,16,0),"")</f>
        <v>タイム決勝</v>
      </c>
      <c r="O584" t="str">
        <f t="shared" si="18"/>
        <v xml:space="preserve"> 男子  200m バタフライ タイム決勝</v>
      </c>
    </row>
    <row r="585" spans="1:15" x14ac:dyDescent="0.15">
      <c r="A585">
        <f>IFERROR(記録[[#This Row],[競技番号]],"")</f>
        <v>18</v>
      </c>
      <c r="B585">
        <f>IFERROR(記録[[#This Row],[選手番号]],"")</f>
        <v>281</v>
      </c>
      <c r="C585" t="str">
        <f>IFERROR(VLOOKUP(B585,選手番号!F:J,4,0),"")</f>
        <v>忽那　海音</v>
      </c>
      <c r="D585" t="str">
        <f>IFERROR(VLOOKUP(B585,選手番号!F:K,6,0),"")</f>
        <v>ﾌｨｯﾀｴﾐﾌﾙ松前</v>
      </c>
      <c r="E585" t="str">
        <f>IFERROR(VLOOKUP(B585,チーム番号!E:F,2,0),"")</f>
        <v/>
      </c>
      <c r="F585">
        <f>IFERROR(VLOOKUP(A585,プログラム!B:C,2,0),"")</f>
        <v>18</v>
      </c>
      <c r="G585" t="str">
        <f t="shared" si="19"/>
        <v>28100018</v>
      </c>
      <c r="H585">
        <f>IFERROR(記録[[#This Row],[組]],"")</f>
        <v>1</v>
      </c>
      <c r="I585">
        <f>IFERROR(記録[[#This Row],[水路]],"")</f>
        <v>3</v>
      </c>
      <c r="J585" t="str">
        <f>IFERROR(VLOOKUP(F585,プログラムデータ!A:P,14,0),"")</f>
        <v/>
      </c>
      <c r="K585" t="str">
        <f>IFERROR(VLOOKUP(F585,プログラムデータ!A:O,15,0),"")</f>
        <v>男子</v>
      </c>
      <c r="L585" t="str">
        <f>IFERROR(VLOOKUP(F585,プログラムデータ!A:M,13,0),"")</f>
        <v xml:space="preserve"> 200m</v>
      </c>
      <c r="M585" t="str">
        <f>IFERROR(VLOOKUP(F585,プログラムデータ!A:J,10,0),"")</f>
        <v>バタフライ</v>
      </c>
      <c r="N585" t="str">
        <f>IFERROR(VLOOKUP(F585,プログラムデータ!A:P,16,0),"")</f>
        <v>タイム決勝</v>
      </c>
      <c r="O585" t="str">
        <f t="shared" si="18"/>
        <v xml:space="preserve"> 男子  200m バタフライ タイム決勝</v>
      </c>
    </row>
    <row r="586" spans="1:15" x14ac:dyDescent="0.15">
      <c r="A586">
        <f>IFERROR(記録[[#This Row],[競技番号]],"")</f>
        <v>18</v>
      </c>
      <c r="B586">
        <f>IFERROR(記録[[#This Row],[選手番号]],"")</f>
        <v>78</v>
      </c>
      <c r="C586" t="str">
        <f>IFERROR(VLOOKUP(B586,選手番号!F:J,4,0),"")</f>
        <v>加藤　雄大</v>
      </c>
      <c r="D586" t="str">
        <f>IFERROR(VLOOKUP(B586,選手番号!F:K,6,0),"")</f>
        <v>ＭＧ瀬戸内</v>
      </c>
      <c r="E586" t="str">
        <f>IFERROR(VLOOKUP(B586,チーム番号!E:F,2,0),"")</f>
        <v/>
      </c>
      <c r="F586">
        <f>IFERROR(VLOOKUP(A586,プログラム!B:C,2,0),"")</f>
        <v>18</v>
      </c>
      <c r="G586" t="str">
        <f t="shared" si="19"/>
        <v>7800018</v>
      </c>
      <c r="H586">
        <f>IFERROR(記録[[#This Row],[組]],"")</f>
        <v>1</v>
      </c>
      <c r="I586">
        <f>IFERROR(記録[[#This Row],[水路]],"")</f>
        <v>4</v>
      </c>
      <c r="J586" t="str">
        <f>IFERROR(VLOOKUP(F586,プログラムデータ!A:P,14,0),"")</f>
        <v/>
      </c>
      <c r="K586" t="str">
        <f>IFERROR(VLOOKUP(F586,プログラムデータ!A:O,15,0),"")</f>
        <v>男子</v>
      </c>
      <c r="L586" t="str">
        <f>IFERROR(VLOOKUP(F586,プログラムデータ!A:M,13,0),"")</f>
        <v xml:space="preserve"> 200m</v>
      </c>
      <c r="M586" t="str">
        <f>IFERROR(VLOOKUP(F586,プログラムデータ!A:J,10,0),"")</f>
        <v>バタフライ</v>
      </c>
      <c r="N586" t="str">
        <f>IFERROR(VLOOKUP(F586,プログラムデータ!A:P,16,0),"")</f>
        <v>タイム決勝</v>
      </c>
      <c r="O586" t="str">
        <f t="shared" si="18"/>
        <v xml:space="preserve"> 男子  200m バタフライ タイム決勝</v>
      </c>
    </row>
    <row r="587" spans="1:15" x14ac:dyDescent="0.15">
      <c r="A587">
        <f>IFERROR(記録[[#This Row],[競技番号]],"")</f>
        <v>18</v>
      </c>
      <c r="B587">
        <f>IFERROR(記録[[#This Row],[選手番号]],"")</f>
        <v>50</v>
      </c>
      <c r="C587" t="str">
        <f>IFERROR(VLOOKUP(B587,選手番号!F:J,4,0),"")</f>
        <v>内田　圭祐</v>
      </c>
      <c r="D587" t="str">
        <f>IFERROR(VLOOKUP(B587,選手番号!F:K,6,0),"")</f>
        <v>ｴﾘｴｰﾙSRT</v>
      </c>
      <c r="E587" t="str">
        <f>IFERROR(VLOOKUP(B587,チーム番号!E:F,2,0),"")</f>
        <v/>
      </c>
      <c r="F587">
        <f>IFERROR(VLOOKUP(A587,プログラム!B:C,2,0),"")</f>
        <v>18</v>
      </c>
      <c r="G587" t="str">
        <f t="shared" si="19"/>
        <v>5000018</v>
      </c>
      <c r="H587">
        <f>IFERROR(記録[[#This Row],[組]],"")</f>
        <v>1</v>
      </c>
      <c r="I587">
        <f>IFERROR(記録[[#This Row],[水路]],"")</f>
        <v>5</v>
      </c>
      <c r="J587" t="str">
        <f>IFERROR(VLOOKUP(F587,プログラムデータ!A:P,14,0),"")</f>
        <v/>
      </c>
      <c r="K587" t="str">
        <f>IFERROR(VLOOKUP(F587,プログラムデータ!A:O,15,0),"")</f>
        <v>男子</v>
      </c>
      <c r="L587" t="str">
        <f>IFERROR(VLOOKUP(F587,プログラムデータ!A:M,13,0),"")</f>
        <v xml:space="preserve"> 200m</v>
      </c>
      <c r="M587" t="str">
        <f>IFERROR(VLOOKUP(F587,プログラムデータ!A:J,10,0),"")</f>
        <v>バタフライ</v>
      </c>
      <c r="N587" t="str">
        <f>IFERROR(VLOOKUP(F587,プログラムデータ!A:P,16,0),"")</f>
        <v>タイム決勝</v>
      </c>
      <c r="O587" t="str">
        <f t="shared" si="18"/>
        <v xml:space="preserve"> 男子  200m バタフライ タイム決勝</v>
      </c>
    </row>
    <row r="588" spans="1:15" x14ac:dyDescent="0.15">
      <c r="A588">
        <f>IFERROR(記録[[#This Row],[競技番号]],"")</f>
        <v>18</v>
      </c>
      <c r="B588">
        <f>IFERROR(記録[[#This Row],[選手番号]],"")</f>
        <v>330</v>
      </c>
      <c r="C588" t="str">
        <f>IFERROR(VLOOKUP(B588,選手番号!F:J,4,0),"")</f>
        <v>善家　大稀</v>
      </c>
      <c r="D588" t="str">
        <f>IFERROR(VLOOKUP(B588,選手番号!F:K,6,0),"")</f>
        <v>ﾓｰﾆSS</v>
      </c>
      <c r="E588" t="str">
        <f>IFERROR(VLOOKUP(B588,チーム番号!E:F,2,0),"")</f>
        <v/>
      </c>
      <c r="F588">
        <f>IFERROR(VLOOKUP(A588,プログラム!B:C,2,0),"")</f>
        <v>18</v>
      </c>
      <c r="G588" t="str">
        <f t="shared" si="19"/>
        <v>33000018</v>
      </c>
      <c r="H588">
        <f>IFERROR(記録[[#This Row],[組]],"")</f>
        <v>1</v>
      </c>
      <c r="I588">
        <f>IFERROR(記録[[#This Row],[水路]],"")</f>
        <v>6</v>
      </c>
      <c r="J588" t="str">
        <f>IFERROR(VLOOKUP(F588,プログラムデータ!A:P,14,0),"")</f>
        <v/>
      </c>
      <c r="K588" t="str">
        <f>IFERROR(VLOOKUP(F588,プログラムデータ!A:O,15,0),"")</f>
        <v>男子</v>
      </c>
      <c r="L588" t="str">
        <f>IFERROR(VLOOKUP(F588,プログラムデータ!A:M,13,0),"")</f>
        <v xml:space="preserve"> 200m</v>
      </c>
      <c r="M588" t="str">
        <f>IFERROR(VLOOKUP(F588,プログラムデータ!A:J,10,0),"")</f>
        <v>バタフライ</v>
      </c>
      <c r="N588" t="str">
        <f>IFERROR(VLOOKUP(F588,プログラムデータ!A:P,16,0),"")</f>
        <v>タイム決勝</v>
      </c>
      <c r="O588" t="str">
        <f t="shared" si="18"/>
        <v xml:space="preserve"> 男子  200m バタフライ タイム決勝</v>
      </c>
    </row>
    <row r="589" spans="1:15" x14ac:dyDescent="0.15">
      <c r="A589">
        <f>IFERROR(記録[[#This Row],[競技番号]],"")</f>
        <v>18</v>
      </c>
      <c r="B589">
        <f>IFERROR(記録[[#This Row],[選手番号]],"")</f>
        <v>0</v>
      </c>
      <c r="C589" t="str">
        <f>IFERROR(VLOOKUP(B589,選手番号!F:J,4,0),"")</f>
        <v/>
      </c>
      <c r="D589" t="str">
        <f>IFERROR(VLOOKUP(B589,選手番号!F:K,6,0),"")</f>
        <v/>
      </c>
      <c r="E589" t="str">
        <f>IFERROR(VLOOKUP(B589,チーム番号!E:F,2,0),"")</f>
        <v/>
      </c>
      <c r="F589">
        <f>IFERROR(VLOOKUP(A589,プログラム!B:C,2,0),"")</f>
        <v>18</v>
      </c>
      <c r="G589" t="str">
        <f t="shared" si="19"/>
        <v>000018</v>
      </c>
      <c r="H589">
        <f>IFERROR(記録[[#This Row],[組]],"")</f>
        <v>1</v>
      </c>
      <c r="I589">
        <f>IFERROR(記録[[#This Row],[水路]],"")</f>
        <v>7</v>
      </c>
      <c r="J589" t="str">
        <f>IFERROR(VLOOKUP(F589,プログラムデータ!A:P,14,0),"")</f>
        <v/>
      </c>
      <c r="K589" t="str">
        <f>IFERROR(VLOOKUP(F589,プログラムデータ!A:O,15,0),"")</f>
        <v>男子</v>
      </c>
      <c r="L589" t="str">
        <f>IFERROR(VLOOKUP(F589,プログラムデータ!A:M,13,0),"")</f>
        <v xml:space="preserve"> 200m</v>
      </c>
      <c r="M589" t="str">
        <f>IFERROR(VLOOKUP(F589,プログラムデータ!A:J,10,0),"")</f>
        <v>バタフライ</v>
      </c>
      <c r="N589" t="str">
        <f>IFERROR(VLOOKUP(F589,プログラムデータ!A:P,16,0),"")</f>
        <v>タイム決勝</v>
      </c>
      <c r="O589" t="str">
        <f t="shared" si="18"/>
        <v xml:space="preserve"> 男子  200m バタフライ タイム決勝</v>
      </c>
    </row>
    <row r="590" spans="1:15" x14ac:dyDescent="0.15">
      <c r="A590">
        <f>IFERROR(記録[[#This Row],[競技番号]],"")</f>
        <v>19</v>
      </c>
      <c r="B590">
        <f>IFERROR(記録[[#This Row],[選手番号]],"")</f>
        <v>0</v>
      </c>
      <c r="C590" t="str">
        <f>IFERROR(VLOOKUP(B590,選手番号!F:J,4,0),"")</f>
        <v/>
      </c>
      <c r="D590" t="str">
        <f>IFERROR(VLOOKUP(B590,選手番号!F:K,6,0),"")</f>
        <v/>
      </c>
      <c r="E590" t="str">
        <f>IFERROR(VLOOKUP(B590,チーム番号!E:F,2,0),"")</f>
        <v/>
      </c>
      <c r="F590">
        <f>IFERROR(VLOOKUP(A590,プログラム!B:C,2,0),"")</f>
        <v>19</v>
      </c>
      <c r="G590" t="str">
        <f t="shared" si="19"/>
        <v>000019</v>
      </c>
      <c r="H590">
        <f>IFERROR(記録[[#This Row],[組]],"")</f>
        <v>1</v>
      </c>
      <c r="I590">
        <f>IFERROR(記録[[#This Row],[水路]],"")</f>
        <v>1</v>
      </c>
      <c r="J590" t="str">
        <f>IFERROR(VLOOKUP(F590,プログラムデータ!A:P,14,0),"")</f>
        <v/>
      </c>
      <c r="K590" t="str">
        <f>IFERROR(VLOOKUP(F590,プログラムデータ!A:O,15,0),"")</f>
        <v>女子</v>
      </c>
      <c r="L590" t="str">
        <f>IFERROR(VLOOKUP(F590,プログラムデータ!A:M,13,0),"")</f>
        <v xml:space="preserve"> 800m</v>
      </c>
      <c r="M590" t="str">
        <f>IFERROR(VLOOKUP(F590,プログラムデータ!A:J,10,0),"")</f>
        <v>自由形</v>
      </c>
      <c r="N590" t="str">
        <f>IFERROR(VLOOKUP(F590,プログラムデータ!A:P,16,0),"")</f>
        <v>タイム決勝</v>
      </c>
      <c r="O590" t="str">
        <f t="shared" si="18"/>
        <v xml:space="preserve"> 女子  800m 自由形 タイム決勝</v>
      </c>
    </row>
    <row r="591" spans="1:15" x14ac:dyDescent="0.15">
      <c r="A591">
        <f>IFERROR(記録[[#This Row],[競技番号]],"")</f>
        <v>19</v>
      </c>
      <c r="B591">
        <f>IFERROR(記録[[#This Row],[選手番号]],"")</f>
        <v>0</v>
      </c>
      <c r="C591" t="str">
        <f>IFERROR(VLOOKUP(B591,選手番号!F:J,4,0),"")</f>
        <v/>
      </c>
      <c r="D591" t="str">
        <f>IFERROR(VLOOKUP(B591,選手番号!F:K,6,0),"")</f>
        <v/>
      </c>
      <c r="E591" t="str">
        <f>IFERROR(VLOOKUP(B591,チーム番号!E:F,2,0),"")</f>
        <v/>
      </c>
      <c r="F591">
        <f>IFERROR(VLOOKUP(A591,プログラム!B:C,2,0),"")</f>
        <v>19</v>
      </c>
      <c r="G591" t="str">
        <f t="shared" si="19"/>
        <v>000019</v>
      </c>
      <c r="H591">
        <f>IFERROR(記録[[#This Row],[組]],"")</f>
        <v>1</v>
      </c>
      <c r="I591">
        <f>IFERROR(記録[[#This Row],[水路]],"")</f>
        <v>2</v>
      </c>
      <c r="J591" t="str">
        <f>IFERROR(VLOOKUP(F591,プログラムデータ!A:P,14,0),"")</f>
        <v/>
      </c>
      <c r="K591" t="str">
        <f>IFERROR(VLOOKUP(F591,プログラムデータ!A:O,15,0),"")</f>
        <v>女子</v>
      </c>
      <c r="L591" t="str">
        <f>IFERROR(VLOOKUP(F591,プログラムデータ!A:M,13,0),"")</f>
        <v xml:space="preserve"> 800m</v>
      </c>
      <c r="M591" t="str">
        <f>IFERROR(VLOOKUP(F591,プログラムデータ!A:J,10,0),"")</f>
        <v>自由形</v>
      </c>
      <c r="N591" t="str">
        <f>IFERROR(VLOOKUP(F591,プログラムデータ!A:P,16,0),"")</f>
        <v>タイム決勝</v>
      </c>
      <c r="O591" t="str">
        <f t="shared" si="18"/>
        <v xml:space="preserve"> 女子  800m 自由形 タイム決勝</v>
      </c>
    </row>
    <row r="592" spans="1:15" x14ac:dyDescent="0.15">
      <c r="A592">
        <f>IFERROR(記録[[#This Row],[競技番号]],"")</f>
        <v>19</v>
      </c>
      <c r="B592">
        <f>IFERROR(記録[[#This Row],[選手番号]],"")</f>
        <v>319</v>
      </c>
      <c r="C592" t="str">
        <f>IFERROR(VLOOKUP(B592,選手番号!F:J,4,0),"")</f>
        <v>熊坂　玲那</v>
      </c>
      <c r="D592" t="str">
        <f>IFERROR(VLOOKUP(B592,選手番号!F:K,6,0),"")</f>
        <v>MESSA</v>
      </c>
      <c r="E592" t="str">
        <f>IFERROR(VLOOKUP(B592,チーム番号!E:F,2,0),"")</f>
        <v/>
      </c>
      <c r="F592">
        <f>IFERROR(VLOOKUP(A592,プログラム!B:C,2,0),"")</f>
        <v>19</v>
      </c>
      <c r="G592" t="str">
        <f t="shared" si="19"/>
        <v>31900019</v>
      </c>
      <c r="H592">
        <f>IFERROR(記録[[#This Row],[組]],"")</f>
        <v>1</v>
      </c>
      <c r="I592">
        <f>IFERROR(記録[[#This Row],[水路]],"")</f>
        <v>3</v>
      </c>
      <c r="J592" t="str">
        <f>IFERROR(VLOOKUP(F592,プログラムデータ!A:P,14,0),"")</f>
        <v/>
      </c>
      <c r="K592" t="str">
        <f>IFERROR(VLOOKUP(F592,プログラムデータ!A:O,15,0),"")</f>
        <v>女子</v>
      </c>
      <c r="L592" t="str">
        <f>IFERROR(VLOOKUP(F592,プログラムデータ!A:M,13,0),"")</f>
        <v xml:space="preserve"> 800m</v>
      </c>
      <c r="M592" t="str">
        <f>IFERROR(VLOOKUP(F592,プログラムデータ!A:J,10,0),"")</f>
        <v>自由形</v>
      </c>
      <c r="N592" t="str">
        <f>IFERROR(VLOOKUP(F592,プログラムデータ!A:P,16,0),"")</f>
        <v>タイム決勝</v>
      </c>
      <c r="O592" t="str">
        <f t="shared" si="18"/>
        <v xml:space="preserve"> 女子  800m 自由形 タイム決勝</v>
      </c>
    </row>
    <row r="593" spans="1:15" x14ac:dyDescent="0.15">
      <c r="A593">
        <f>IFERROR(記録[[#This Row],[競技番号]],"")</f>
        <v>19</v>
      </c>
      <c r="B593">
        <f>IFERROR(記録[[#This Row],[選手番号]],"")</f>
        <v>39</v>
      </c>
      <c r="C593" t="str">
        <f>IFERROR(VLOOKUP(B593,選手番号!F:J,4,0),"")</f>
        <v>高内　七海</v>
      </c>
      <c r="D593" t="str">
        <f>IFERROR(VLOOKUP(B593,選手番号!F:K,6,0),"")</f>
        <v>南海ＤＣ</v>
      </c>
      <c r="E593" t="str">
        <f>IFERROR(VLOOKUP(B593,チーム番号!E:F,2,0),"")</f>
        <v/>
      </c>
      <c r="F593">
        <f>IFERROR(VLOOKUP(A593,プログラム!B:C,2,0),"")</f>
        <v>19</v>
      </c>
      <c r="G593" t="str">
        <f t="shared" si="19"/>
        <v>3900019</v>
      </c>
      <c r="H593">
        <f>IFERROR(記録[[#This Row],[組]],"")</f>
        <v>1</v>
      </c>
      <c r="I593">
        <f>IFERROR(記録[[#This Row],[水路]],"")</f>
        <v>4</v>
      </c>
      <c r="J593" t="str">
        <f>IFERROR(VLOOKUP(F593,プログラムデータ!A:P,14,0),"")</f>
        <v/>
      </c>
      <c r="K593" t="str">
        <f>IFERROR(VLOOKUP(F593,プログラムデータ!A:O,15,0),"")</f>
        <v>女子</v>
      </c>
      <c r="L593" t="str">
        <f>IFERROR(VLOOKUP(F593,プログラムデータ!A:M,13,0),"")</f>
        <v xml:space="preserve"> 800m</v>
      </c>
      <c r="M593" t="str">
        <f>IFERROR(VLOOKUP(F593,プログラムデータ!A:J,10,0),"")</f>
        <v>自由形</v>
      </c>
      <c r="N593" t="str">
        <f>IFERROR(VLOOKUP(F593,プログラムデータ!A:P,16,0),"")</f>
        <v>タイム決勝</v>
      </c>
      <c r="O593" t="str">
        <f t="shared" si="18"/>
        <v xml:space="preserve"> 女子  800m 自由形 タイム決勝</v>
      </c>
    </row>
    <row r="594" spans="1:15" x14ac:dyDescent="0.15">
      <c r="A594">
        <f>IFERROR(記録[[#This Row],[競技番号]],"")</f>
        <v>19</v>
      </c>
      <c r="B594">
        <f>IFERROR(記録[[#This Row],[選手番号]],"")</f>
        <v>325</v>
      </c>
      <c r="C594" t="str">
        <f>IFERROR(VLOOKUP(B594,選手番号!F:J,4,0),"")</f>
        <v>日淺　　華</v>
      </c>
      <c r="D594" t="str">
        <f>IFERROR(VLOOKUP(B594,選手番号!F:K,6,0),"")</f>
        <v>しまなみST</v>
      </c>
      <c r="E594" t="str">
        <f>IFERROR(VLOOKUP(B594,チーム番号!E:F,2,0),"")</f>
        <v/>
      </c>
      <c r="F594">
        <f>IFERROR(VLOOKUP(A594,プログラム!B:C,2,0),"")</f>
        <v>19</v>
      </c>
      <c r="G594" t="str">
        <f t="shared" si="19"/>
        <v>32500019</v>
      </c>
      <c r="H594">
        <f>IFERROR(記録[[#This Row],[組]],"")</f>
        <v>1</v>
      </c>
      <c r="I594">
        <f>IFERROR(記録[[#This Row],[水路]],"")</f>
        <v>5</v>
      </c>
      <c r="J594" t="str">
        <f>IFERROR(VLOOKUP(F594,プログラムデータ!A:P,14,0),"")</f>
        <v/>
      </c>
      <c r="K594" t="str">
        <f>IFERROR(VLOOKUP(F594,プログラムデータ!A:O,15,0),"")</f>
        <v>女子</v>
      </c>
      <c r="L594" t="str">
        <f>IFERROR(VLOOKUP(F594,プログラムデータ!A:M,13,0),"")</f>
        <v xml:space="preserve"> 800m</v>
      </c>
      <c r="M594" t="str">
        <f>IFERROR(VLOOKUP(F594,プログラムデータ!A:J,10,0),"")</f>
        <v>自由形</v>
      </c>
      <c r="N594" t="str">
        <f>IFERROR(VLOOKUP(F594,プログラムデータ!A:P,16,0),"")</f>
        <v>タイム決勝</v>
      </c>
      <c r="O594" t="str">
        <f t="shared" si="18"/>
        <v xml:space="preserve"> 女子  800m 自由形 タイム決勝</v>
      </c>
    </row>
    <row r="595" spans="1:15" x14ac:dyDescent="0.15">
      <c r="A595">
        <f>IFERROR(記録[[#This Row],[競技番号]],"")</f>
        <v>19</v>
      </c>
      <c r="B595">
        <f>IFERROR(記録[[#This Row],[選手番号]],"")</f>
        <v>73</v>
      </c>
      <c r="C595" t="str">
        <f>IFERROR(VLOOKUP(B595,選手番号!F:J,4,0),"")</f>
        <v>二宮　彩瑛</v>
      </c>
      <c r="D595" t="str">
        <f>IFERROR(VLOOKUP(B595,選手番号!F:K,6,0),"")</f>
        <v>西条ＳＣ</v>
      </c>
      <c r="E595" t="str">
        <f>IFERROR(VLOOKUP(B595,チーム番号!E:F,2,0),"")</f>
        <v/>
      </c>
      <c r="F595">
        <f>IFERROR(VLOOKUP(A595,プログラム!B:C,2,0),"")</f>
        <v>19</v>
      </c>
      <c r="G595" t="str">
        <f t="shared" si="19"/>
        <v>7300019</v>
      </c>
      <c r="H595">
        <f>IFERROR(記録[[#This Row],[組]],"")</f>
        <v>1</v>
      </c>
      <c r="I595">
        <f>IFERROR(記録[[#This Row],[水路]],"")</f>
        <v>6</v>
      </c>
      <c r="J595" t="str">
        <f>IFERROR(VLOOKUP(F595,プログラムデータ!A:P,14,0),"")</f>
        <v/>
      </c>
      <c r="K595" t="str">
        <f>IFERROR(VLOOKUP(F595,プログラムデータ!A:O,15,0),"")</f>
        <v>女子</v>
      </c>
      <c r="L595" t="str">
        <f>IFERROR(VLOOKUP(F595,プログラムデータ!A:M,13,0),"")</f>
        <v xml:space="preserve"> 800m</v>
      </c>
      <c r="M595" t="str">
        <f>IFERROR(VLOOKUP(F595,プログラムデータ!A:J,10,0),"")</f>
        <v>自由形</v>
      </c>
      <c r="N595" t="str">
        <f>IFERROR(VLOOKUP(F595,プログラムデータ!A:P,16,0),"")</f>
        <v>タイム決勝</v>
      </c>
      <c r="O595" t="str">
        <f t="shared" si="18"/>
        <v xml:space="preserve"> 女子  800m 自由形 タイム決勝</v>
      </c>
    </row>
    <row r="596" spans="1:15" x14ac:dyDescent="0.15">
      <c r="A596">
        <f>IFERROR(記録[[#This Row],[競技番号]],"")</f>
        <v>19</v>
      </c>
      <c r="B596">
        <f>IFERROR(記録[[#This Row],[選手番号]],"")</f>
        <v>0</v>
      </c>
      <c r="C596" t="str">
        <f>IFERROR(VLOOKUP(B596,選手番号!F:J,4,0),"")</f>
        <v/>
      </c>
      <c r="D596" t="str">
        <f>IFERROR(VLOOKUP(B596,選手番号!F:K,6,0),"")</f>
        <v/>
      </c>
      <c r="E596" t="str">
        <f>IFERROR(VLOOKUP(B596,チーム番号!E:F,2,0),"")</f>
        <v/>
      </c>
      <c r="F596">
        <f>IFERROR(VLOOKUP(A596,プログラム!B:C,2,0),"")</f>
        <v>19</v>
      </c>
      <c r="G596" t="str">
        <f t="shared" si="19"/>
        <v>000019</v>
      </c>
      <c r="H596">
        <f>IFERROR(記録[[#This Row],[組]],"")</f>
        <v>1</v>
      </c>
      <c r="I596">
        <f>IFERROR(記録[[#This Row],[水路]],"")</f>
        <v>7</v>
      </c>
      <c r="J596" t="str">
        <f>IFERROR(VLOOKUP(F596,プログラムデータ!A:P,14,0),"")</f>
        <v/>
      </c>
      <c r="K596" t="str">
        <f>IFERROR(VLOOKUP(F596,プログラムデータ!A:O,15,0),"")</f>
        <v>女子</v>
      </c>
      <c r="L596" t="str">
        <f>IFERROR(VLOOKUP(F596,プログラムデータ!A:M,13,0),"")</f>
        <v xml:space="preserve"> 800m</v>
      </c>
      <c r="M596" t="str">
        <f>IFERROR(VLOOKUP(F596,プログラムデータ!A:J,10,0),"")</f>
        <v>自由形</v>
      </c>
      <c r="N596" t="str">
        <f>IFERROR(VLOOKUP(F596,プログラムデータ!A:P,16,0),"")</f>
        <v>タイム決勝</v>
      </c>
      <c r="O596" t="str">
        <f t="shared" si="18"/>
        <v xml:space="preserve"> 女子  800m 自由形 タイム決勝</v>
      </c>
    </row>
    <row r="597" spans="1:15" x14ac:dyDescent="0.15">
      <c r="A597">
        <f>IFERROR(記録[[#This Row],[競技番号]],"")</f>
        <v>20</v>
      </c>
      <c r="B597">
        <f>IFERROR(記録[[#This Row],[選手番号]],"")</f>
        <v>0</v>
      </c>
      <c r="C597" t="str">
        <f>IFERROR(VLOOKUP(B597,選手番号!F:J,4,0),"")</f>
        <v/>
      </c>
      <c r="D597" t="str">
        <f>IFERROR(VLOOKUP(B597,選手番号!F:K,6,0),"")</f>
        <v/>
      </c>
      <c r="E597" t="str">
        <f>IFERROR(VLOOKUP(B597,チーム番号!E:F,2,0),"")</f>
        <v/>
      </c>
      <c r="F597">
        <f>IFERROR(VLOOKUP(A597,プログラム!B:C,2,0),"")</f>
        <v>21</v>
      </c>
      <c r="G597" t="str">
        <f t="shared" si="19"/>
        <v>000021</v>
      </c>
      <c r="H597">
        <f>IFERROR(記録[[#This Row],[組]],"")</f>
        <v>1</v>
      </c>
      <c r="I597">
        <f>IFERROR(記録[[#This Row],[水路]],"")</f>
        <v>1</v>
      </c>
      <c r="J597" t="str">
        <f>IFERROR(VLOOKUP(F597,プログラムデータ!A:P,14,0),"")</f>
        <v/>
      </c>
      <c r="K597" t="str">
        <f>IFERROR(VLOOKUP(F597,プログラムデータ!A:O,15,0),"")</f>
        <v>女子</v>
      </c>
      <c r="L597" t="str">
        <f>IFERROR(VLOOKUP(F597,プログラムデータ!A:M,13,0),"")</f>
        <v xml:space="preserve"> 200m</v>
      </c>
      <c r="M597" t="str">
        <f>IFERROR(VLOOKUP(F597,プログラムデータ!A:J,10,0),"")</f>
        <v>個人メドレー</v>
      </c>
      <c r="N597" t="str">
        <f>IFERROR(VLOOKUP(F597,プログラムデータ!A:P,16,0),"")</f>
        <v>タイム決勝</v>
      </c>
      <c r="O597" t="str">
        <f t="shared" si="18"/>
        <v xml:space="preserve"> 女子  200m 個人メドレー タイム決勝</v>
      </c>
    </row>
    <row r="598" spans="1:15" x14ac:dyDescent="0.15">
      <c r="A598">
        <f>IFERROR(記録[[#This Row],[競技番号]],"")</f>
        <v>20</v>
      </c>
      <c r="B598">
        <f>IFERROR(記録[[#This Row],[選手番号]],"")</f>
        <v>0</v>
      </c>
      <c r="C598" t="str">
        <f>IFERROR(VLOOKUP(B598,選手番号!F:J,4,0),"")</f>
        <v/>
      </c>
      <c r="D598" t="str">
        <f>IFERROR(VLOOKUP(B598,選手番号!F:K,6,0),"")</f>
        <v/>
      </c>
      <c r="E598" t="str">
        <f>IFERROR(VLOOKUP(B598,チーム番号!E:F,2,0),"")</f>
        <v/>
      </c>
      <c r="F598">
        <f>IFERROR(VLOOKUP(A598,プログラム!B:C,2,0),"")</f>
        <v>21</v>
      </c>
      <c r="G598" t="str">
        <f t="shared" si="19"/>
        <v>000021</v>
      </c>
      <c r="H598">
        <f>IFERROR(記録[[#This Row],[組]],"")</f>
        <v>1</v>
      </c>
      <c r="I598">
        <f>IFERROR(記録[[#This Row],[水路]],"")</f>
        <v>2</v>
      </c>
      <c r="J598" t="str">
        <f>IFERROR(VLOOKUP(F598,プログラムデータ!A:P,14,0),"")</f>
        <v/>
      </c>
      <c r="K598" t="str">
        <f>IFERROR(VLOOKUP(F598,プログラムデータ!A:O,15,0),"")</f>
        <v>女子</v>
      </c>
      <c r="L598" t="str">
        <f>IFERROR(VLOOKUP(F598,プログラムデータ!A:M,13,0),"")</f>
        <v xml:space="preserve"> 200m</v>
      </c>
      <c r="M598" t="str">
        <f>IFERROR(VLOOKUP(F598,プログラムデータ!A:J,10,0),"")</f>
        <v>個人メドレー</v>
      </c>
      <c r="N598" t="str">
        <f>IFERROR(VLOOKUP(F598,プログラムデータ!A:P,16,0),"")</f>
        <v>タイム決勝</v>
      </c>
      <c r="O598" t="str">
        <f t="shared" si="18"/>
        <v xml:space="preserve"> 女子  200m 個人メドレー タイム決勝</v>
      </c>
    </row>
    <row r="599" spans="1:15" x14ac:dyDescent="0.15">
      <c r="A599">
        <f>IFERROR(記録[[#This Row],[競技番号]],"")</f>
        <v>20</v>
      </c>
      <c r="B599">
        <f>IFERROR(記録[[#This Row],[選手番号]],"")</f>
        <v>144</v>
      </c>
      <c r="C599" t="str">
        <f>IFERROR(VLOOKUP(B599,選手番号!F:J,4,0),"")</f>
        <v>鎌田　凌徳</v>
      </c>
      <c r="D599" t="str">
        <f>IFERROR(VLOOKUP(B599,選手番号!F:K,6,0),"")</f>
        <v>ＭＧ双葉</v>
      </c>
      <c r="E599" t="str">
        <f>IFERROR(VLOOKUP(B599,チーム番号!E:F,2,0),"")</f>
        <v/>
      </c>
      <c r="F599">
        <f>IFERROR(VLOOKUP(A599,プログラム!B:C,2,0),"")</f>
        <v>21</v>
      </c>
      <c r="G599" t="str">
        <f t="shared" si="19"/>
        <v>14400021</v>
      </c>
      <c r="H599">
        <f>IFERROR(記録[[#This Row],[組]],"")</f>
        <v>1</v>
      </c>
      <c r="I599">
        <f>IFERROR(記録[[#This Row],[水路]],"")</f>
        <v>3</v>
      </c>
      <c r="J599" t="str">
        <f>IFERROR(VLOOKUP(F599,プログラムデータ!A:P,14,0),"")</f>
        <v/>
      </c>
      <c r="K599" t="str">
        <f>IFERROR(VLOOKUP(F599,プログラムデータ!A:O,15,0),"")</f>
        <v>女子</v>
      </c>
      <c r="L599" t="str">
        <f>IFERROR(VLOOKUP(F599,プログラムデータ!A:M,13,0),"")</f>
        <v xml:space="preserve"> 200m</v>
      </c>
      <c r="M599" t="str">
        <f>IFERROR(VLOOKUP(F599,プログラムデータ!A:J,10,0),"")</f>
        <v>個人メドレー</v>
      </c>
      <c r="N599" t="str">
        <f>IFERROR(VLOOKUP(F599,プログラムデータ!A:P,16,0),"")</f>
        <v>タイム決勝</v>
      </c>
      <c r="O599" t="str">
        <f t="shared" si="18"/>
        <v xml:space="preserve"> 女子  200m 個人メドレー タイム決勝</v>
      </c>
    </row>
    <row r="600" spans="1:15" x14ac:dyDescent="0.15">
      <c r="A600">
        <f>IFERROR(記録[[#This Row],[競技番号]],"")</f>
        <v>20</v>
      </c>
      <c r="B600">
        <f>IFERROR(記録[[#This Row],[選手番号]],"")</f>
        <v>272</v>
      </c>
      <c r="C600" t="str">
        <f>IFERROR(VLOOKUP(B600,選手番号!F:J,4,0),"")</f>
        <v>尾田　絆莉</v>
      </c>
      <c r="D600" t="str">
        <f>IFERROR(VLOOKUP(B600,選手番号!F:K,6,0),"")</f>
        <v>ﾌｧｲﾌﾞﾃﾝ東予</v>
      </c>
      <c r="E600" t="str">
        <f>IFERROR(VLOOKUP(B600,チーム番号!E:F,2,0),"")</f>
        <v/>
      </c>
      <c r="F600">
        <f>IFERROR(VLOOKUP(A600,プログラム!B:C,2,0),"")</f>
        <v>21</v>
      </c>
      <c r="G600" t="str">
        <f t="shared" si="19"/>
        <v>27200021</v>
      </c>
      <c r="H600">
        <f>IFERROR(記録[[#This Row],[組]],"")</f>
        <v>1</v>
      </c>
      <c r="I600">
        <f>IFERROR(記録[[#This Row],[水路]],"")</f>
        <v>4</v>
      </c>
      <c r="J600" t="str">
        <f>IFERROR(VLOOKUP(F600,プログラムデータ!A:P,14,0),"")</f>
        <v/>
      </c>
      <c r="K600" t="str">
        <f>IFERROR(VLOOKUP(F600,プログラムデータ!A:O,15,0),"")</f>
        <v>女子</v>
      </c>
      <c r="L600" t="str">
        <f>IFERROR(VLOOKUP(F600,プログラムデータ!A:M,13,0),"")</f>
        <v xml:space="preserve"> 200m</v>
      </c>
      <c r="M600" t="str">
        <f>IFERROR(VLOOKUP(F600,プログラムデータ!A:J,10,0),"")</f>
        <v>個人メドレー</v>
      </c>
      <c r="N600" t="str">
        <f>IFERROR(VLOOKUP(F600,プログラムデータ!A:P,16,0),"")</f>
        <v>タイム決勝</v>
      </c>
      <c r="O600" t="str">
        <f t="shared" si="18"/>
        <v xml:space="preserve"> 女子  200m 個人メドレー タイム決勝</v>
      </c>
    </row>
    <row r="601" spans="1:15" x14ac:dyDescent="0.15">
      <c r="A601">
        <f>IFERROR(記録[[#This Row],[競技番号]],"")</f>
        <v>20</v>
      </c>
      <c r="B601">
        <f>IFERROR(記録[[#This Row],[選手番号]],"")</f>
        <v>69</v>
      </c>
      <c r="C601" t="str">
        <f>IFERROR(VLOOKUP(B601,選手番号!F:J,4,0),"")</f>
        <v>塩出　大剛</v>
      </c>
      <c r="D601" t="str">
        <f>IFERROR(VLOOKUP(B601,選手番号!F:K,6,0),"")</f>
        <v>西条ＳＣ</v>
      </c>
      <c r="E601" t="str">
        <f>IFERROR(VLOOKUP(B601,チーム番号!E:F,2,0),"")</f>
        <v/>
      </c>
      <c r="F601">
        <f>IFERROR(VLOOKUP(A601,プログラム!B:C,2,0),"")</f>
        <v>21</v>
      </c>
      <c r="G601" t="str">
        <f t="shared" si="19"/>
        <v>6900021</v>
      </c>
      <c r="H601">
        <f>IFERROR(記録[[#This Row],[組]],"")</f>
        <v>1</v>
      </c>
      <c r="I601">
        <f>IFERROR(記録[[#This Row],[水路]],"")</f>
        <v>5</v>
      </c>
      <c r="J601" t="str">
        <f>IFERROR(VLOOKUP(F601,プログラムデータ!A:P,14,0),"")</f>
        <v/>
      </c>
      <c r="K601" t="str">
        <f>IFERROR(VLOOKUP(F601,プログラムデータ!A:O,15,0),"")</f>
        <v>女子</v>
      </c>
      <c r="L601" t="str">
        <f>IFERROR(VLOOKUP(F601,プログラムデータ!A:M,13,0),"")</f>
        <v xml:space="preserve"> 200m</v>
      </c>
      <c r="M601" t="str">
        <f>IFERROR(VLOOKUP(F601,プログラムデータ!A:J,10,0),"")</f>
        <v>個人メドレー</v>
      </c>
      <c r="N601" t="str">
        <f>IFERROR(VLOOKUP(F601,プログラムデータ!A:P,16,0),"")</f>
        <v>タイム決勝</v>
      </c>
      <c r="O601" t="str">
        <f t="shared" si="18"/>
        <v xml:space="preserve"> 女子  200m 個人メドレー タイム決勝</v>
      </c>
    </row>
    <row r="602" spans="1:15" x14ac:dyDescent="0.15">
      <c r="A602">
        <f>IFERROR(記録[[#This Row],[競技番号]],"")</f>
        <v>20</v>
      </c>
      <c r="B602">
        <f>IFERROR(記録[[#This Row],[選手番号]],"")</f>
        <v>53</v>
      </c>
      <c r="C602" t="str">
        <f>IFERROR(VLOOKUP(B602,選手番号!F:J,4,0),"")</f>
        <v>中田　陸翔</v>
      </c>
      <c r="D602" t="str">
        <f>IFERROR(VLOOKUP(B602,選手番号!F:K,6,0),"")</f>
        <v>ｴﾘｴｰﾙSRT</v>
      </c>
      <c r="E602" t="str">
        <f>IFERROR(VLOOKUP(B602,チーム番号!E:F,2,0),"")</f>
        <v/>
      </c>
      <c r="F602">
        <f>IFERROR(VLOOKUP(A602,プログラム!B:C,2,0),"")</f>
        <v>21</v>
      </c>
      <c r="G602" t="str">
        <f t="shared" si="19"/>
        <v>5300021</v>
      </c>
      <c r="H602">
        <f>IFERROR(記録[[#This Row],[組]],"")</f>
        <v>1</v>
      </c>
      <c r="I602">
        <f>IFERROR(記録[[#This Row],[水路]],"")</f>
        <v>6</v>
      </c>
      <c r="J602" t="str">
        <f>IFERROR(VLOOKUP(F602,プログラムデータ!A:P,14,0),"")</f>
        <v/>
      </c>
      <c r="K602" t="str">
        <f>IFERROR(VLOOKUP(F602,プログラムデータ!A:O,15,0),"")</f>
        <v>女子</v>
      </c>
      <c r="L602" t="str">
        <f>IFERROR(VLOOKUP(F602,プログラムデータ!A:M,13,0),"")</f>
        <v xml:space="preserve"> 200m</v>
      </c>
      <c r="M602" t="str">
        <f>IFERROR(VLOOKUP(F602,プログラムデータ!A:J,10,0),"")</f>
        <v>個人メドレー</v>
      </c>
      <c r="N602" t="str">
        <f>IFERROR(VLOOKUP(F602,プログラムデータ!A:P,16,0),"")</f>
        <v>タイム決勝</v>
      </c>
      <c r="O602" t="str">
        <f t="shared" si="18"/>
        <v xml:space="preserve"> 女子  200m 個人メドレー タイム決勝</v>
      </c>
    </row>
    <row r="603" spans="1:15" x14ac:dyDescent="0.15">
      <c r="A603">
        <f>IFERROR(記録[[#This Row],[競技番号]],"")</f>
        <v>20</v>
      </c>
      <c r="B603">
        <f>IFERROR(記録[[#This Row],[選手番号]],"")</f>
        <v>97</v>
      </c>
      <c r="C603" t="str">
        <f>IFERROR(VLOOKUP(B603,選手番号!F:J,4,0),"")</f>
        <v>後藤　謙斗</v>
      </c>
      <c r="D603" t="str">
        <f>IFERROR(VLOOKUP(B603,選手番号!F:K,6,0),"")</f>
        <v>ファイブテン</v>
      </c>
      <c r="E603" t="str">
        <f>IFERROR(VLOOKUP(B603,チーム番号!E:F,2,0),"")</f>
        <v/>
      </c>
      <c r="F603">
        <f>IFERROR(VLOOKUP(A603,プログラム!B:C,2,0),"")</f>
        <v>21</v>
      </c>
      <c r="G603" t="str">
        <f t="shared" si="19"/>
        <v>9700021</v>
      </c>
      <c r="H603">
        <f>IFERROR(記録[[#This Row],[組]],"")</f>
        <v>1</v>
      </c>
      <c r="I603">
        <f>IFERROR(記録[[#This Row],[水路]],"")</f>
        <v>7</v>
      </c>
      <c r="J603" t="str">
        <f>IFERROR(VLOOKUP(F603,プログラムデータ!A:P,14,0),"")</f>
        <v/>
      </c>
      <c r="K603" t="str">
        <f>IFERROR(VLOOKUP(F603,プログラムデータ!A:O,15,0),"")</f>
        <v>女子</v>
      </c>
      <c r="L603" t="str">
        <f>IFERROR(VLOOKUP(F603,プログラムデータ!A:M,13,0),"")</f>
        <v xml:space="preserve"> 200m</v>
      </c>
      <c r="M603" t="str">
        <f>IFERROR(VLOOKUP(F603,プログラムデータ!A:J,10,0),"")</f>
        <v>個人メドレー</v>
      </c>
      <c r="N603" t="str">
        <f>IFERROR(VLOOKUP(F603,プログラムデータ!A:P,16,0),"")</f>
        <v>タイム決勝</v>
      </c>
      <c r="O603" t="str">
        <f t="shared" si="18"/>
        <v xml:space="preserve"> 女子  200m 個人メドレー タイム決勝</v>
      </c>
    </row>
    <row r="604" spans="1:15" x14ac:dyDescent="0.15">
      <c r="A604">
        <f>IFERROR(記録[[#This Row],[競技番号]],"")</f>
        <v>21</v>
      </c>
      <c r="B604">
        <f>IFERROR(記録[[#This Row],[選手番号]],"")</f>
        <v>321</v>
      </c>
      <c r="C604" t="str">
        <f>IFERROR(VLOOKUP(B604,選手番号!F:J,4,0),"")</f>
        <v>村上　愛莉</v>
      </c>
      <c r="D604" t="str">
        <f>IFERROR(VLOOKUP(B604,選手番号!F:K,6,0),"")</f>
        <v>MESSA</v>
      </c>
      <c r="E604" t="str">
        <f>IFERROR(VLOOKUP(B604,チーム番号!E:F,2,0),"")</f>
        <v/>
      </c>
      <c r="F604">
        <f>IFERROR(VLOOKUP(A604,プログラム!B:C,2,0),"")</f>
        <v>22</v>
      </c>
      <c r="G604" t="str">
        <f t="shared" si="19"/>
        <v>32100022</v>
      </c>
      <c r="H604">
        <f>IFERROR(記録[[#This Row],[組]],"")</f>
        <v>1</v>
      </c>
      <c r="I604">
        <f>IFERROR(記録[[#This Row],[水路]],"")</f>
        <v>1</v>
      </c>
      <c r="J604" t="str">
        <f>IFERROR(VLOOKUP(F604,プログラムデータ!A:P,14,0),"")</f>
        <v/>
      </c>
      <c r="K604" t="str">
        <f>IFERROR(VLOOKUP(F604,プログラムデータ!A:O,15,0),"")</f>
        <v>男子</v>
      </c>
      <c r="L604" t="str">
        <f>IFERROR(VLOOKUP(F604,プログラムデータ!A:M,13,0),"")</f>
        <v xml:space="preserve"> 200m</v>
      </c>
      <c r="M604" t="str">
        <f>IFERROR(VLOOKUP(F604,プログラムデータ!A:J,10,0),"")</f>
        <v>個人メドレー</v>
      </c>
      <c r="N604" t="str">
        <f>IFERROR(VLOOKUP(F604,プログラムデータ!A:P,16,0),"")</f>
        <v>タイム決勝</v>
      </c>
      <c r="O604" t="str">
        <f t="shared" si="18"/>
        <v xml:space="preserve"> 男子  200m 個人メドレー タイム決勝</v>
      </c>
    </row>
    <row r="605" spans="1:15" x14ac:dyDescent="0.15">
      <c r="A605">
        <f>IFERROR(記録[[#This Row],[競技番号]],"")</f>
        <v>21</v>
      </c>
      <c r="B605">
        <f>IFERROR(記録[[#This Row],[選手番号]],"")</f>
        <v>218</v>
      </c>
      <c r="C605" t="str">
        <f>IFERROR(VLOOKUP(B605,選手番号!F:J,4,0),"")</f>
        <v>髙橋　希光</v>
      </c>
      <c r="D605" t="str">
        <f>IFERROR(VLOOKUP(B605,選手番号!F:K,6,0),"")</f>
        <v>フィッタ重信</v>
      </c>
      <c r="E605" t="str">
        <f>IFERROR(VLOOKUP(B605,チーム番号!E:F,2,0),"")</f>
        <v/>
      </c>
      <c r="F605">
        <f>IFERROR(VLOOKUP(A605,プログラム!B:C,2,0),"")</f>
        <v>22</v>
      </c>
      <c r="G605" t="str">
        <f t="shared" si="19"/>
        <v>21800022</v>
      </c>
      <c r="H605">
        <f>IFERROR(記録[[#This Row],[組]],"")</f>
        <v>1</v>
      </c>
      <c r="I605">
        <f>IFERROR(記録[[#This Row],[水路]],"")</f>
        <v>2</v>
      </c>
      <c r="J605" t="str">
        <f>IFERROR(VLOOKUP(F605,プログラムデータ!A:P,14,0),"")</f>
        <v/>
      </c>
      <c r="K605" t="str">
        <f>IFERROR(VLOOKUP(F605,プログラムデータ!A:O,15,0),"")</f>
        <v>男子</v>
      </c>
      <c r="L605" t="str">
        <f>IFERROR(VLOOKUP(F605,プログラムデータ!A:M,13,0),"")</f>
        <v xml:space="preserve"> 200m</v>
      </c>
      <c r="M605" t="str">
        <f>IFERROR(VLOOKUP(F605,プログラムデータ!A:J,10,0),"")</f>
        <v>個人メドレー</v>
      </c>
      <c r="N605" t="str">
        <f>IFERROR(VLOOKUP(F605,プログラムデータ!A:P,16,0),"")</f>
        <v>タイム決勝</v>
      </c>
      <c r="O605" t="str">
        <f t="shared" si="18"/>
        <v xml:space="preserve"> 男子  200m 個人メドレー タイム決勝</v>
      </c>
    </row>
    <row r="606" spans="1:15" x14ac:dyDescent="0.15">
      <c r="A606">
        <f>IFERROR(記録[[#This Row],[競技番号]],"")</f>
        <v>21</v>
      </c>
      <c r="B606">
        <f>IFERROR(記録[[#This Row],[選手番号]],"")</f>
        <v>118</v>
      </c>
      <c r="C606" t="str">
        <f>IFERROR(VLOOKUP(B606,選手番号!F:J,4,0),"")</f>
        <v>中島　妃穂</v>
      </c>
      <c r="D606" t="str">
        <f>IFERROR(VLOOKUP(B606,選手番号!F:K,6,0),"")</f>
        <v>ファイブテン</v>
      </c>
      <c r="E606" t="str">
        <f>IFERROR(VLOOKUP(B606,チーム番号!E:F,2,0),"")</f>
        <v/>
      </c>
      <c r="F606">
        <f>IFERROR(VLOOKUP(A606,プログラム!B:C,2,0),"")</f>
        <v>22</v>
      </c>
      <c r="G606" t="str">
        <f t="shared" si="19"/>
        <v>11800022</v>
      </c>
      <c r="H606">
        <f>IFERROR(記録[[#This Row],[組]],"")</f>
        <v>1</v>
      </c>
      <c r="I606">
        <f>IFERROR(記録[[#This Row],[水路]],"")</f>
        <v>3</v>
      </c>
      <c r="J606" t="str">
        <f>IFERROR(VLOOKUP(F606,プログラムデータ!A:P,14,0),"")</f>
        <v/>
      </c>
      <c r="K606" t="str">
        <f>IFERROR(VLOOKUP(F606,プログラムデータ!A:O,15,0),"")</f>
        <v>男子</v>
      </c>
      <c r="L606" t="str">
        <f>IFERROR(VLOOKUP(F606,プログラムデータ!A:M,13,0),"")</f>
        <v xml:space="preserve"> 200m</v>
      </c>
      <c r="M606" t="str">
        <f>IFERROR(VLOOKUP(F606,プログラムデータ!A:J,10,0),"")</f>
        <v>個人メドレー</v>
      </c>
      <c r="N606" t="str">
        <f>IFERROR(VLOOKUP(F606,プログラムデータ!A:P,16,0),"")</f>
        <v>タイム決勝</v>
      </c>
      <c r="O606" t="str">
        <f t="shared" si="18"/>
        <v xml:space="preserve"> 男子  200m 個人メドレー タイム決勝</v>
      </c>
    </row>
    <row r="607" spans="1:15" x14ac:dyDescent="0.15">
      <c r="A607">
        <f>IFERROR(記録[[#This Row],[競技番号]],"")</f>
        <v>21</v>
      </c>
      <c r="B607">
        <f>IFERROR(記録[[#This Row],[選手番号]],"")</f>
        <v>46</v>
      </c>
      <c r="C607" t="str">
        <f>IFERROR(VLOOKUP(B607,選手番号!F:J,4,0),"")</f>
        <v>橋本すみれ</v>
      </c>
      <c r="D607" t="str">
        <f>IFERROR(VLOOKUP(B607,選手番号!F:K,6,0),"")</f>
        <v>南海ＤＣ</v>
      </c>
      <c r="E607" t="str">
        <f>IFERROR(VLOOKUP(B607,チーム番号!E:F,2,0),"")</f>
        <v/>
      </c>
      <c r="F607">
        <f>IFERROR(VLOOKUP(A607,プログラム!B:C,2,0),"")</f>
        <v>22</v>
      </c>
      <c r="G607" t="str">
        <f t="shared" si="19"/>
        <v>4600022</v>
      </c>
      <c r="H607">
        <f>IFERROR(記録[[#This Row],[組]],"")</f>
        <v>1</v>
      </c>
      <c r="I607">
        <f>IFERROR(記録[[#This Row],[水路]],"")</f>
        <v>4</v>
      </c>
      <c r="J607" t="str">
        <f>IFERROR(VLOOKUP(F607,プログラムデータ!A:P,14,0),"")</f>
        <v/>
      </c>
      <c r="K607" t="str">
        <f>IFERROR(VLOOKUP(F607,プログラムデータ!A:O,15,0),"")</f>
        <v>男子</v>
      </c>
      <c r="L607" t="str">
        <f>IFERROR(VLOOKUP(F607,プログラムデータ!A:M,13,0),"")</f>
        <v xml:space="preserve"> 200m</v>
      </c>
      <c r="M607" t="str">
        <f>IFERROR(VLOOKUP(F607,プログラムデータ!A:J,10,0),"")</f>
        <v>個人メドレー</v>
      </c>
      <c r="N607" t="str">
        <f>IFERROR(VLOOKUP(F607,プログラムデータ!A:P,16,0),"")</f>
        <v>タイム決勝</v>
      </c>
      <c r="O607" t="str">
        <f t="shared" si="18"/>
        <v xml:space="preserve"> 男子  200m 個人メドレー タイム決勝</v>
      </c>
    </row>
    <row r="608" spans="1:15" x14ac:dyDescent="0.15">
      <c r="A608">
        <f>IFERROR(記録[[#This Row],[競技番号]],"")</f>
        <v>21</v>
      </c>
      <c r="B608">
        <f>IFERROR(記録[[#This Row],[選手番号]],"")</f>
        <v>28</v>
      </c>
      <c r="C608" t="str">
        <f>IFERROR(VLOOKUP(B608,選手番号!F:J,4,0),"")</f>
        <v>加藤　愛理</v>
      </c>
      <c r="D608" t="str">
        <f>IFERROR(VLOOKUP(B608,選手番号!F:K,6,0),"")</f>
        <v>五百木ＳＣ</v>
      </c>
      <c r="E608" t="str">
        <f>IFERROR(VLOOKUP(B608,チーム番号!E:F,2,0),"")</f>
        <v/>
      </c>
      <c r="F608">
        <f>IFERROR(VLOOKUP(A608,プログラム!B:C,2,0),"")</f>
        <v>22</v>
      </c>
      <c r="G608" t="str">
        <f t="shared" si="19"/>
        <v>2800022</v>
      </c>
      <c r="H608">
        <f>IFERROR(記録[[#This Row],[組]],"")</f>
        <v>1</v>
      </c>
      <c r="I608">
        <f>IFERROR(記録[[#This Row],[水路]],"")</f>
        <v>5</v>
      </c>
      <c r="J608" t="str">
        <f>IFERROR(VLOOKUP(F608,プログラムデータ!A:P,14,0),"")</f>
        <v/>
      </c>
      <c r="K608" t="str">
        <f>IFERROR(VLOOKUP(F608,プログラムデータ!A:O,15,0),"")</f>
        <v>男子</v>
      </c>
      <c r="L608" t="str">
        <f>IFERROR(VLOOKUP(F608,プログラムデータ!A:M,13,0),"")</f>
        <v xml:space="preserve"> 200m</v>
      </c>
      <c r="M608" t="str">
        <f>IFERROR(VLOOKUP(F608,プログラムデータ!A:J,10,0),"")</f>
        <v>個人メドレー</v>
      </c>
      <c r="N608" t="str">
        <f>IFERROR(VLOOKUP(F608,プログラムデータ!A:P,16,0),"")</f>
        <v>タイム決勝</v>
      </c>
      <c r="O608" t="str">
        <f t="shared" si="18"/>
        <v xml:space="preserve"> 男子  200m 個人メドレー タイム決勝</v>
      </c>
    </row>
    <row r="609" spans="1:15" x14ac:dyDescent="0.15">
      <c r="A609">
        <f>IFERROR(記録[[#This Row],[競技番号]],"")</f>
        <v>21</v>
      </c>
      <c r="B609">
        <f>IFERROR(記録[[#This Row],[選手番号]],"")</f>
        <v>67</v>
      </c>
      <c r="C609" t="str">
        <f>IFERROR(VLOOKUP(B609,選手番号!F:J,4,0),"")</f>
        <v>曽根芹李空</v>
      </c>
      <c r="D609" t="str">
        <f>IFERROR(VLOOKUP(B609,選手番号!F:K,6,0),"")</f>
        <v>ｴﾘｴｰﾙSRT</v>
      </c>
      <c r="E609" t="str">
        <f>IFERROR(VLOOKUP(B609,チーム番号!E:F,2,0),"")</f>
        <v/>
      </c>
      <c r="F609">
        <f>IFERROR(VLOOKUP(A609,プログラム!B:C,2,0),"")</f>
        <v>22</v>
      </c>
      <c r="G609" t="str">
        <f t="shared" si="19"/>
        <v>6700022</v>
      </c>
      <c r="H609">
        <f>IFERROR(記録[[#This Row],[組]],"")</f>
        <v>1</v>
      </c>
      <c r="I609">
        <f>IFERROR(記録[[#This Row],[水路]],"")</f>
        <v>6</v>
      </c>
      <c r="J609" t="str">
        <f>IFERROR(VLOOKUP(F609,プログラムデータ!A:P,14,0),"")</f>
        <v/>
      </c>
      <c r="K609" t="str">
        <f>IFERROR(VLOOKUP(F609,プログラムデータ!A:O,15,0),"")</f>
        <v>男子</v>
      </c>
      <c r="L609" t="str">
        <f>IFERROR(VLOOKUP(F609,プログラムデータ!A:M,13,0),"")</f>
        <v xml:space="preserve"> 200m</v>
      </c>
      <c r="M609" t="str">
        <f>IFERROR(VLOOKUP(F609,プログラムデータ!A:J,10,0),"")</f>
        <v>個人メドレー</v>
      </c>
      <c r="N609" t="str">
        <f>IFERROR(VLOOKUP(F609,プログラムデータ!A:P,16,0),"")</f>
        <v>タイム決勝</v>
      </c>
      <c r="O609" t="str">
        <f t="shared" si="18"/>
        <v xml:space="preserve"> 男子  200m 個人メドレー タイム決勝</v>
      </c>
    </row>
    <row r="610" spans="1:15" x14ac:dyDescent="0.15">
      <c r="A610">
        <f>IFERROR(記録[[#This Row],[競技番号]],"")</f>
        <v>21</v>
      </c>
      <c r="B610">
        <f>IFERROR(記録[[#This Row],[選手番号]],"")</f>
        <v>368</v>
      </c>
      <c r="C610" t="str">
        <f>IFERROR(VLOOKUP(B610,選手番号!F:J,4,0),"")</f>
        <v>岡田　真奈</v>
      </c>
      <c r="D610" t="str">
        <f>IFERROR(VLOOKUP(B610,選手番号!F:K,6,0),"")</f>
        <v>えいしSC松山</v>
      </c>
      <c r="E610" t="str">
        <f>IFERROR(VLOOKUP(B610,チーム番号!E:F,2,0),"")</f>
        <v/>
      </c>
      <c r="F610">
        <f>IFERROR(VLOOKUP(A610,プログラム!B:C,2,0),"")</f>
        <v>22</v>
      </c>
      <c r="G610" t="str">
        <f t="shared" si="19"/>
        <v>36800022</v>
      </c>
      <c r="H610">
        <f>IFERROR(記録[[#This Row],[組]],"")</f>
        <v>1</v>
      </c>
      <c r="I610">
        <f>IFERROR(記録[[#This Row],[水路]],"")</f>
        <v>7</v>
      </c>
      <c r="J610" t="str">
        <f>IFERROR(VLOOKUP(F610,プログラムデータ!A:P,14,0),"")</f>
        <v/>
      </c>
      <c r="K610" t="str">
        <f>IFERROR(VLOOKUP(F610,プログラムデータ!A:O,15,0),"")</f>
        <v>男子</v>
      </c>
      <c r="L610" t="str">
        <f>IFERROR(VLOOKUP(F610,プログラムデータ!A:M,13,0),"")</f>
        <v xml:space="preserve"> 200m</v>
      </c>
      <c r="M610" t="str">
        <f>IFERROR(VLOOKUP(F610,プログラムデータ!A:J,10,0),"")</f>
        <v>個人メドレー</v>
      </c>
      <c r="N610" t="str">
        <f>IFERROR(VLOOKUP(F610,プログラムデータ!A:P,16,0),"")</f>
        <v>タイム決勝</v>
      </c>
      <c r="O610" t="str">
        <f t="shared" si="18"/>
        <v xml:space="preserve"> 男子  200m 個人メドレー タイム決勝</v>
      </c>
    </row>
    <row r="611" spans="1:15" x14ac:dyDescent="0.15">
      <c r="A611">
        <f>IFERROR(記録[[#This Row],[競技番号]],"")</f>
        <v>21</v>
      </c>
      <c r="B611">
        <f>IFERROR(記録[[#This Row],[選手番号]],"")</f>
        <v>162</v>
      </c>
      <c r="C611" t="str">
        <f>IFERROR(VLOOKUP(B611,選手番号!F:J,4,0),"")</f>
        <v>城戸　南海</v>
      </c>
      <c r="D611" t="str">
        <f>IFERROR(VLOOKUP(B611,選手番号!F:K,6,0),"")</f>
        <v>石原ＳＣ</v>
      </c>
      <c r="E611" t="str">
        <f>IFERROR(VLOOKUP(B611,チーム番号!E:F,2,0),"")</f>
        <v/>
      </c>
      <c r="F611">
        <f>IFERROR(VLOOKUP(A611,プログラム!B:C,2,0),"")</f>
        <v>22</v>
      </c>
      <c r="G611" t="str">
        <f t="shared" si="19"/>
        <v>16200022</v>
      </c>
      <c r="H611">
        <f>IFERROR(記録[[#This Row],[組]],"")</f>
        <v>2</v>
      </c>
      <c r="I611">
        <f>IFERROR(記録[[#This Row],[水路]],"")</f>
        <v>1</v>
      </c>
      <c r="J611" t="str">
        <f>IFERROR(VLOOKUP(F611,プログラムデータ!A:P,14,0),"")</f>
        <v/>
      </c>
      <c r="K611" t="str">
        <f>IFERROR(VLOOKUP(F611,プログラムデータ!A:O,15,0),"")</f>
        <v>男子</v>
      </c>
      <c r="L611" t="str">
        <f>IFERROR(VLOOKUP(F611,プログラムデータ!A:M,13,0),"")</f>
        <v xml:space="preserve"> 200m</v>
      </c>
      <c r="M611" t="str">
        <f>IFERROR(VLOOKUP(F611,プログラムデータ!A:J,10,0),"")</f>
        <v>個人メドレー</v>
      </c>
      <c r="N611" t="str">
        <f>IFERROR(VLOOKUP(F611,プログラムデータ!A:P,16,0),"")</f>
        <v>タイム決勝</v>
      </c>
      <c r="O611" t="str">
        <f t="shared" si="18"/>
        <v xml:space="preserve"> 男子  200m 個人メドレー タイム決勝</v>
      </c>
    </row>
    <row r="612" spans="1:15" x14ac:dyDescent="0.15">
      <c r="A612">
        <f>IFERROR(記録[[#This Row],[競技番号]],"")</f>
        <v>21</v>
      </c>
      <c r="B612">
        <f>IFERROR(記録[[#This Row],[選手番号]],"")</f>
        <v>149</v>
      </c>
      <c r="C612" t="str">
        <f>IFERROR(VLOOKUP(B612,選手番号!F:J,4,0),"")</f>
        <v>山口　葵生</v>
      </c>
      <c r="D612" t="str">
        <f>IFERROR(VLOOKUP(B612,選手番号!F:K,6,0),"")</f>
        <v>ＭＧ双葉</v>
      </c>
      <c r="E612" t="str">
        <f>IFERROR(VLOOKUP(B612,チーム番号!E:F,2,0),"")</f>
        <v/>
      </c>
      <c r="F612">
        <f>IFERROR(VLOOKUP(A612,プログラム!B:C,2,0),"")</f>
        <v>22</v>
      </c>
      <c r="G612" t="str">
        <f t="shared" si="19"/>
        <v>14900022</v>
      </c>
      <c r="H612">
        <f>IFERROR(記録[[#This Row],[組]],"")</f>
        <v>2</v>
      </c>
      <c r="I612">
        <f>IFERROR(記録[[#This Row],[水路]],"")</f>
        <v>2</v>
      </c>
      <c r="J612" t="str">
        <f>IFERROR(VLOOKUP(F612,プログラムデータ!A:P,14,0),"")</f>
        <v/>
      </c>
      <c r="K612" t="str">
        <f>IFERROR(VLOOKUP(F612,プログラムデータ!A:O,15,0),"")</f>
        <v>男子</v>
      </c>
      <c r="L612" t="str">
        <f>IFERROR(VLOOKUP(F612,プログラムデータ!A:M,13,0),"")</f>
        <v xml:space="preserve"> 200m</v>
      </c>
      <c r="M612" t="str">
        <f>IFERROR(VLOOKUP(F612,プログラムデータ!A:J,10,0),"")</f>
        <v>個人メドレー</v>
      </c>
      <c r="N612" t="str">
        <f>IFERROR(VLOOKUP(F612,プログラムデータ!A:P,16,0),"")</f>
        <v>タイム決勝</v>
      </c>
      <c r="O612" t="str">
        <f t="shared" si="18"/>
        <v xml:space="preserve"> 男子  200m 個人メドレー タイム決勝</v>
      </c>
    </row>
    <row r="613" spans="1:15" x14ac:dyDescent="0.15">
      <c r="A613">
        <f>IFERROR(記録[[#This Row],[競技番号]],"")</f>
        <v>21</v>
      </c>
      <c r="B613">
        <f>IFERROR(記録[[#This Row],[選手番号]],"")</f>
        <v>215</v>
      </c>
      <c r="C613" t="str">
        <f>IFERROR(VLOOKUP(B613,選手番号!F:J,4,0),"")</f>
        <v>大石　千尋</v>
      </c>
      <c r="D613" t="str">
        <f>IFERROR(VLOOKUP(B613,選手番号!F:K,6,0),"")</f>
        <v>フィッタ重信</v>
      </c>
      <c r="E613" t="str">
        <f>IFERROR(VLOOKUP(B613,チーム番号!E:F,2,0),"")</f>
        <v/>
      </c>
      <c r="F613">
        <f>IFERROR(VLOOKUP(A613,プログラム!B:C,2,0),"")</f>
        <v>22</v>
      </c>
      <c r="G613" t="str">
        <f t="shared" si="19"/>
        <v>21500022</v>
      </c>
      <c r="H613">
        <f>IFERROR(記録[[#This Row],[組]],"")</f>
        <v>2</v>
      </c>
      <c r="I613">
        <f>IFERROR(記録[[#This Row],[水路]],"")</f>
        <v>3</v>
      </c>
      <c r="J613" t="str">
        <f>IFERROR(VLOOKUP(F613,プログラムデータ!A:P,14,0),"")</f>
        <v/>
      </c>
      <c r="K613" t="str">
        <f>IFERROR(VLOOKUP(F613,プログラムデータ!A:O,15,0),"")</f>
        <v>男子</v>
      </c>
      <c r="L613" t="str">
        <f>IFERROR(VLOOKUP(F613,プログラムデータ!A:M,13,0),"")</f>
        <v xml:space="preserve"> 200m</v>
      </c>
      <c r="M613" t="str">
        <f>IFERROR(VLOOKUP(F613,プログラムデータ!A:J,10,0),"")</f>
        <v>個人メドレー</v>
      </c>
      <c r="N613" t="str">
        <f>IFERROR(VLOOKUP(F613,プログラムデータ!A:P,16,0),"")</f>
        <v>タイム決勝</v>
      </c>
      <c r="O613" t="str">
        <f t="shared" si="18"/>
        <v xml:space="preserve"> 男子  200m 個人メドレー タイム決勝</v>
      </c>
    </row>
    <row r="614" spans="1:15" x14ac:dyDescent="0.15">
      <c r="A614">
        <f>IFERROR(記録[[#This Row],[競技番号]],"")</f>
        <v>21</v>
      </c>
      <c r="B614">
        <f>IFERROR(記録[[#This Row],[選手番号]],"")</f>
        <v>216</v>
      </c>
      <c r="C614" t="str">
        <f>IFERROR(VLOOKUP(B614,選手番号!F:J,4,0),"")</f>
        <v>渡部　仁絵</v>
      </c>
      <c r="D614" t="str">
        <f>IFERROR(VLOOKUP(B614,選手番号!F:K,6,0),"")</f>
        <v>フィッタ重信</v>
      </c>
      <c r="E614" t="str">
        <f>IFERROR(VLOOKUP(B614,チーム番号!E:F,2,0),"")</f>
        <v/>
      </c>
      <c r="F614">
        <f>IFERROR(VLOOKUP(A614,プログラム!B:C,2,0),"")</f>
        <v>22</v>
      </c>
      <c r="G614" t="str">
        <f t="shared" si="19"/>
        <v>21600022</v>
      </c>
      <c r="H614">
        <f>IFERROR(記録[[#This Row],[組]],"")</f>
        <v>2</v>
      </c>
      <c r="I614">
        <f>IFERROR(記録[[#This Row],[水路]],"")</f>
        <v>4</v>
      </c>
      <c r="J614" t="str">
        <f>IFERROR(VLOOKUP(F614,プログラムデータ!A:P,14,0),"")</f>
        <v/>
      </c>
      <c r="K614" t="str">
        <f>IFERROR(VLOOKUP(F614,プログラムデータ!A:O,15,0),"")</f>
        <v>男子</v>
      </c>
      <c r="L614" t="str">
        <f>IFERROR(VLOOKUP(F614,プログラムデータ!A:M,13,0),"")</f>
        <v xml:space="preserve"> 200m</v>
      </c>
      <c r="M614" t="str">
        <f>IFERROR(VLOOKUP(F614,プログラムデータ!A:J,10,0),"")</f>
        <v>個人メドレー</v>
      </c>
      <c r="N614" t="str">
        <f>IFERROR(VLOOKUP(F614,プログラムデータ!A:P,16,0),"")</f>
        <v>タイム決勝</v>
      </c>
      <c r="O614" t="str">
        <f t="shared" si="18"/>
        <v xml:space="preserve"> 男子  200m 個人メドレー タイム決勝</v>
      </c>
    </row>
    <row r="615" spans="1:15" x14ac:dyDescent="0.15">
      <c r="A615">
        <f>IFERROR(記録[[#This Row],[競技番号]],"")</f>
        <v>21</v>
      </c>
      <c r="B615">
        <f>IFERROR(記録[[#This Row],[選手番号]],"")</f>
        <v>326</v>
      </c>
      <c r="C615" t="str">
        <f>IFERROR(VLOOKUP(B615,選手番号!F:J,4,0),"")</f>
        <v>矢野　凪菜</v>
      </c>
      <c r="D615" t="str">
        <f>IFERROR(VLOOKUP(B615,選手番号!F:K,6,0),"")</f>
        <v>しまなみST</v>
      </c>
      <c r="E615" t="str">
        <f>IFERROR(VLOOKUP(B615,チーム番号!E:F,2,0),"")</f>
        <v/>
      </c>
      <c r="F615">
        <f>IFERROR(VLOOKUP(A615,プログラム!B:C,2,0),"")</f>
        <v>22</v>
      </c>
      <c r="G615" t="str">
        <f t="shared" si="19"/>
        <v>32600022</v>
      </c>
      <c r="H615">
        <f>IFERROR(記録[[#This Row],[組]],"")</f>
        <v>2</v>
      </c>
      <c r="I615">
        <f>IFERROR(記録[[#This Row],[水路]],"")</f>
        <v>5</v>
      </c>
      <c r="J615" t="str">
        <f>IFERROR(VLOOKUP(F615,プログラムデータ!A:P,14,0),"")</f>
        <v/>
      </c>
      <c r="K615" t="str">
        <f>IFERROR(VLOOKUP(F615,プログラムデータ!A:O,15,0),"")</f>
        <v>男子</v>
      </c>
      <c r="L615" t="str">
        <f>IFERROR(VLOOKUP(F615,プログラムデータ!A:M,13,0),"")</f>
        <v xml:space="preserve"> 200m</v>
      </c>
      <c r="M615" t="str">
        <f>IFERROR(VLOOKUP(F615,プログラムデータ!A:J,10,0),"")</f>
        <v>個人メドレー</v>
      </c>
      <c r="N615" t="str">
        <f>IFERROR(VLOOKUP(F615,プログラムデータ!A:P,16,0),"")</f>
        <v>タイム決勝</v>
      </c>
      <c r="O615" t="str">
        <f t="shared" si="18"/>
        <v xml:space="preserve"> 男子  200m 個人メドレー タイム決勝</v>
      </c>
    </row>
    <row r="616" spans="1:15" x14ac:dyDescent="0.15">
      <c r="A616">
        <f>IFERROR(記録[[#This Row],[競技番号]],"")</f>
        <v>21</v>
      </c>
      <c r="B616">
        <f>IFERROR(記録[[#This Row],[選手番号]],"")</f>
        <v>219</v>
      </c>
      <c r="C616" t="str">
        <f>IFERROR(VLOOKUP(B616,選手番号!F:J,4,0),"")</f>
        <v>小田　　楓</v>
      </c>
      <c r="D616" t="str">
        <f>IFERROR(VLOOKUP(B616,選手番号!F:K,6,0),"")</f>
        <v>フィッタ重信</v>
      </c>
      <c r="E616" t="str">
        <f>IFERROR(VLOOKUP(B616,チーム番号!E:F,2,0),"")</f>
        <v/>
      </c>
      <c r="F616">
        <f>IFERROR(VLOOKUP(A616,プログラム!B:C,2,0),"")</f>
        <v>22</v>
      </c>
      <c r="G616" t="str">
        <f t="shared" si="19"/>
        <v>21900022</v>
      </c>
      <c r="H616">
        <f>IFERROR(記録[[#This Row],[組]],"")</f>
        <v>2</v>
      </c>
      <c r="I616">
        <f>IFERROR(記録[[#This Row],[水路]],"")</f>
        <v>6</v>
      </c>
      <c r="J616" t="str">
        <f>IFERROR(VLOOKUP(F616,プログラムデータ!A:P,14,0),"")</f>
        <v/>
      </c>
      <c r="K616" t="str">
        <f>IFERROR(VLOOKUP(F616,プログラムデータ!A:O,15,0),"")</f>
        <v>男子</v>
      </c>
      <c r="L616" t="str">
        <f>IFERROR(VLOOKUP(F616,プログラムデータ!A:M,13,0),"")</f>
        <v xml:space="preserve"> 200m</v>
      </c>
      <c r="M616" t="str">
        <f>IFERROR(VLOOKUP(F616,プログラムデータ!A:J,10,0),"")</f>
        <v>個人メドレー</v>
      </c>
      <c r="N616" t="str">
        <f>IFERROR(VLOOKUP(F616,プログラムデータ!A:P,16,0),"")</f>
        <v>タイム決勝</v>
      </c>
      <c r="O616" t="str">
        <f t="shared" si="18"/>
        <v xml:space="preserve"> 男子  200m 個人メドレー タイム決勝</v>
      </c>
    </row>
    <row r="617" spans="1:15" x14ac:dyDescent="0.15">
      <c r="A617">
        <f>IFERROR(記録[[#This Row],[競技番号]],"")</f>
        <v>21</v>
      </c>
      <c r="B617">
        <f>IFERROR(記録[[#This Row],[選手番号]],"")</f>
        <v>66</v>
      </c>
      <c r="C617" t="str">
        <f>IFERROR(VLOOKUP(B617,選手番号!F:J,4,0),"")</f>
        <v>坂下　梨紗</v>
      </c>
      <c r="D617" t="str">
        <f>IFERROR(VLOOKUP(B617,選手番号!F:K,6,0),"")</f>
        <v>ｴﾘｴｰﾙSRT</v>
      </c>
      <c r="E617" t="str">
        <f>IFERROR(VLOOKUP(B617,チーム番号!E:F,2,0),"")</f>
        <v/>
      </c>
      <c r="F617">
        <f>IFERROR(VLOOKUP(A617,プログラム!B:C,2,0),"")</f>
        <v>22</v>
      </c>
      <c r="G617" t="str">
        <f t="shared" si="19"/>
        <v>6600022</v>
      </c>
      <c r="H617">
        <f>IFERROR(記録[[#This Row],[組]],"")</f>
        <v>2</v>
      </c>
      <c r="I617">
        <f>IFERROR(記録[[#This Row],[水路]],"")</f>
        <v>7</v>
      </c>
      <c r="J617" t="str">
        <f>IFERROR(VLOOKUP(F617,プログラムデータ!A:P,14,0),"")</f>
        <v/>
      </c>
      <c r="K617" t="str">
        <f>IFERROR(VLOOKUP(F617,プログラムデータ!A:O,15,0),"")</f>
        <v>男子</v>
      </c>
      <c r="L617" t="str">
        <f>IFERROR(VLOOKUP(F617,プログラムデータ!A:M,13,0),"")</f>
        <v xml:space="preserve"> 200m</v>
      </c>
      <c r="M617" t="str">
        <f>IFERROR(VLOOKUP(F617,プログラムデータ!A:J,10,0),"")</f>
        <v>個人メドレー</v>
      </c>
      <c r="N617" t="str">
        <f>IFERROR(VLOOKUP(F617,プログラムデータ!A:P,16,0),"")</f>
        <v>タイム決勝</v>
      </c>
      <c r="O617" t="str">
        <f t="shared" si="18"/>
        <v xml:space="preserve"> 男子  200m 個人メドレー タイム決勝</v>
      </c>
    </row>
    <row r="618" spans="1:15" x14ac:dyDescent="0.15">
      <c r="A618">
        <f>IFERROR(記録[[#This Row],[競技番号]],"")</f>
        <v>21</v>
      </c>
      <c r="B618">
        <f>IFERROR(記録[[#This Row],[選手番号]],"")</f>
        <v>344</v>
      </c>
      <c r="C618" t="str">
        <f>IFERROR(VLOOKUP(B618,選手番号!F:J,4,0),"")</f>
        <v>長井　　仁</v>
      </c>
      <c r="D618" t="str">
        <f>IFERROR(VLOOKUP(B618,選手番号!F:K,6,0),"")</f>
        <v>えいしSC北条</v>
      </c>
      <c r="E618" t="str">
        <f>IFERROR(VLOOKUP(B618,チーム番号!E:F,2,0),"")</f>
        <v/>
      </c>
      <c r="F618">
        <f>IFERROR(VLOOKUP(A618,プログラム!B:C,2,0),"")</f>
        <v>22</v>
      </c>
      <c r="G618" t="str">
        <f t="shared" si="19"/>
        <v>34400022</v>
      </c>
      <c r="H618">
        <f>IFERROR(記録[[#This Row],[組]],"")</f>
        <v>3</v>
      </c>
      <c r="I618">
        <f>IFERROR(記録[[#This Row],[水路]],"")</f>
        <v>1</v>
      </c>
      <c r="J618" t="str">
        <f>IFERROR(VLOOKUP(F618,プログラムデータ!A:P,14,0),"")</f>
        <v/>
      </c>
      <c r="K618" t="str">
        <f>IFERROR(VLOOKUP(F618,プログラムデータ!A:O,15,0),"")</f>
        <v>男子</v>
      </c>
      <c r="L618" t="str">
        <f>IFERROR(VLOOKUP(F618,プログラムデータ!A:M,13,0),"")</f>
        <v xml:space="preserve"> 200m</v>
      </c>
      <c r="M618" t="str">
        <f>IFERROR(VLOOKUP(F618,プログラムデータ!A:J,10,0),"")</f>
        <v>個人メドレー</v>
      </c>
      <c r="N618" t="str">
        <f>IFERROR(VLOOKUP(F618,プログラムデータ!A:P,16,0),"")</f>
        <v>タイム決勝</v>
      </c>
      <c r="O618" t="str">
        <f t="shared" si="18"/>
        <v xml:space="preserve"> 男子  200m 個人メドレー タイム決勝</v>
      </c>
    </row>
    <row r="619" spans="1:15" x14ac:dyDescent="0.15">
      <c r="A619">
        <f>IFERROR(記録[[#This Row],[競技番号]],"")</f>
        <v>21</v>
      </c>
      <c r="B619">
        <f>IFERROR(記録[[#This Row],[選手番号]],"")</f>
        <v>339</v>
      </c>
      <c r="C619" t="str">
        <f>IFERROR(VLOOKUP(B619,選手番号!F:J,4,0),"")</f>
        <v>濱田　莉子</v>
      </c>
      <c r="D619" t="str">
        <f>IFERROR(VLOOKUP(B619,選手番号!F:K,6,0),"")</f>
        <v>ﾓｰﾆSS</v>
      </c>
      <c r="E619" t="str">
        <f>IFERROR(VLOOKUP(B619,チーム番号!E:F,2,0),"")</f>
        <v/>
      </c>
      <c r="F619">
        <f>IFERROR(VLOOKUP(A619,プログラム!B:C,2,0),"")</f>
        <v>22</v>
      </c>
      <c r="G619" t="str">
        <f t="shared" si="19"/>
        <v>33900022</v>
      </c>
      <c r="H619">
        <f>IFERROR(記録[[#This Row],[組]],"")</f>
        <v>3</v>
      </c>
      <c r="I619">
        <f>IFERROR(記録[[#This Row],[水路]],"")</f>
        <v>2</v>
      </c>
      <c r="J619" t="str">
        <f>IFERROR(VLOOKUP(F619,プログラムデータ!A:P,14,0),"")</f>
        <v/>
      </c>
      <c r="K619" t="str">
        <f>IFERROR(VLOOKUP(F619,プログラムデータ!A:O,15,0),"")</f>
        <v>男子</v>
      </c>
      <c r="L619" t="str">
        <f>IFERROR(VLOOKUP(F619,プログラムデータ!A:M,13,0),"")</f>
        <v xml:space="preserve"> 200m</v>
      </c>
      <c r="M619" t="str">
        <f>IFERROR(VLOOKUP(F619,プログラムデータ!A:J,10,0),"")</f>
        <v>個人メドレー</v>
      </c>
      <c r="N619" t="str">
        <f>IFERROR(VLOOKUP(F619,プログラムデータ!A:P,16,0),"")</f>
        <v>タイム決勝</v>
      </c>
      <c r="O619" t="str">
        <f t="shared" si="18"/>
        <v xml:space="preserve"> 男子  200m 個人メドレー タイム決勝</v>
      </c>
    </row>
    <row r="620" spans="1:15" x14ac:dyDescent="0.15">
      <c r="A620">
        <f>IFERROR(記録[[#This Row],[競技番号]],"")</f>
        <v>21</v>
      </c>
      <c r="B620">
        <f>IFERROR(記録[[#This Row],[選手番号]],"")</f>
        <v>296</v>
      </c>
      <c r="C620" t="str">
        <f>IFERROR(VLOOKUP(B620,選手番号!F:J,4,0),"")</f>
        <v>森實　乃愛</v>
      </c>
      <c r="D620" t="str">
        <f>IFERROR(VLOOKUP(B620,選手番号!F:K,6,0),"")</f>
        <v>ﾌｨｯﾀｴﾐﾌﾙ松前</v>
      </c>
      <c r="E620" t="str">
        <f>IFERROR(VLOOKUP(B620,チーム番号!E:F,2,0),"")</f>
        <v/>
      </c>
      <c r="F620">
        <f>IFERROR(VLOOKUP(A620,プログラム!B:C,2,0),"")</f>
        <v>22</v>
      </c>
      <c r="G620" t="str">
        <f t="shared" si="19"/>
        <v>29600022</v>
      </c>
      <c r="H620">
        <f>IFERROR(記録[[#This Row],[組]],"")</f>
        <v>3</v>
      </c>
      <c r="I620">
        <f>IFERROR(記録[[#This Row],[水路]],"")</f>
        <v>3</v>
      </c>
      <c r="J620" t="str">
        <f>IFERROR(VLOOKUP(F620,プログラムデータ!A:P,14,0),"")</f>
        <v/>
      </c>
      <c r="K620" t="str">
        <f>IFERROR(VLOOKUP(F620,プログラムデータ!A:O,15,0),"")</f>
        <v>男子</v>
      </c>
      <c r="L620" t="str">
        <f>IFERROR(VLOOKUP(F620,プログラムデータ!A:M,13,0),"")</f>
        <v xml:space="preserve"> 200m</v>
      </c>
      <c r="M620" t="str">
        <f>IFERROR(VLOOKUP(F620,プログラムデータ!A:J,10,0),"")</f>
        <v>個人メドレー</v>
      </c>
      <c r="N620" t="str">
        <f>IFERROR(VLOOKUP(F620,プログラムデータ!A:P,16,0),"")</f>
        <v>タイム決勝</v>
      </c>
      <c r="O620" t="str">
        <f t="shared" si="18"/>
        <v xml:space="preserve"> 男子  200m 個人メドレー タイム決勝</v>
      </c>
    </row>
    <row r="621" spans="1:15" x14ac:dyDescent="0.15">
      <c r="A621">
        <f>IFERROR(記録[[#This Row],[競技番号]],"")</f>
        <v>21</v>
      </c>
      <c r="B621">
        <f>IFERROR(記録[[#This Row],[選手番号]],"")</f>
        <v>138</v>
      </c>
      <c r="C621" t="str">
        <f>IFERROR(VLOOKUP(B621,選手番号!F:J,4,0),"")</f>
        <v>山﨑　千世</v>
      </c>
      <c r="D621" t="str">
        <f>IFERROR(VLOOKUP(B621,選手番号!F:K,6,0),"")</f>
        <v>アズサ松山</v>
      </c>
      <c r="E621" t="str">
        <f>IFERROR(VLOOKUP(B621,チーム番号!E:F,2,0),"")</f>
        <v/>
      </c>
      <c r="F621">
        <f>IFERROR(VLOOKUP(A621,プログラム!B:C,2,0),"")</f>
        <v>22</v>
      </c>
      <c r="G621" t="str">
        <f t="shared" si="19"/>
        <v>13800022</v>
      </c>
      <c r="H621">
        <f>IFERROR(記録[[#This Row],[組]],"")</f>
        <v>3</v>
      </c>
      <c r="I621">
        <f>IFERROR(記録[[#This Row],[水路]],"")</f>
        <v>4</v>
      </c>
      <c r="J621" t="str">
        <f>IFERROR(VLOOKUP(F621,プログラムデータ!A:P,14,0),"")</f>
        <v/>
      </c>
      <c r="K621" t="str">
        <f>IFERROR(VLOOKUP(F621,プログラムデータ!A:O,15,0),"")</f>
        <v>男子</v>
      </c>
      <c r="L621" t="str">
        <f>IFERROR(VLOOKUP(F621,プログラムデータ!A:M,13,0),"")</f>
        <v xml:space="preserve"> 200m</v>
      </c>
      <c r="M621" t="str">
        <f>IFERROR(VLOOKUP(F621,プログラムデータ!A:J,10,0),"")</f>
        <v>個人メドレー</v>
      </c>
      <c r="N621" t="str">
        <f>IFERROR(VLOOKUP(F621,プログラムデータ!A:P,16,0),"")</f>
        <v>タイム決勝</v>
      </c>
      <c r="O621" t="str">
        <f t="shared" si="18"/>
        <v xml:space="preserve"> 男子  200m 個人メドレー タイム決勝</v>
      </c>
    </row>
    <row r="622" spans="1:15" x14ac:dyDescent="0.15">
      <c r="A622">
        <f>IFERROR(記録[[#This Row],[競技番号]],"")</f>
        <v>21</v>
      </c>
      <c r="B622">
        <f>IFERROR(記録[[#This Row],[選手番号]],"")</f>
        <v>236</v>
      </c>
      <c r="C622" t="str">
        <f>IFERROR(VLOOKUP(B622,選手番号!F:J,4,0),"")</f>
        <v>宇都宮由奈</v>
      </c>
      <c r="D622" t="str">
        <f>IFERROR(VLOOKUP(B622,選手番号!F:K,6,0),"")</f>
        <v>リー保内</v>
      </c>
      <c r="E622" t="str">
        <f>IFERROR(VLOOKUP(B622,チーム番号!E:F,2,0),"")</f>
        <v/>
      </c>
      <c r="F622">
        <f>IFERROR(VLOOKUP(A622,プログラム!B:C,2,0),"")</f>
        <v>22</v>
      </c>
      <c r="G622" t="str">
        <f t="shared" si="19"/>
        <v>23600022</v>
      </c>
      <c r="H622">
        <f>IFERROR(記録[[#This Row],[組]],"")</f>
        <v>3</v>
      </c>
      <c r="I622">
        <f>IFERROR(記録[[#This Row],[水路]],"")</f>
        <v>5</v>
      </c>
      <c r="J622" t="str">
        <f>IFERROR(VLOOKUP(F622,プログラムデータ!A:P,14,0),"")</f>
        <v/>
      </c>
      <c r="K622" t="str">
        <f>IFERROR(VLOOKUP(F622,プログラムデータ!A:O,15,0),"")</f>
        <v>男子</v>
      </c>
      <c r="L622" t="str">
        <f>IFERROR(VLOOKUP(F622,プログラムデータ!A:M,13,0),"")</f>
        <v xml:space="preserve"> 200m</v>
      </c>
      <c r="M622" t="str">
        <f>IFERROR(VLOOKUP(F622,プログラムデータ!A:J,10,0),"")</f>
        <v>個人メドレー</v>
      </c>
      <c r="N622" t="str">
        <f>IFERROR(VLOOKUP(F622,プログラムデータ!A:P,16,0),"")</f>
        <v>タイム決勝</v>
      </c>
      <c r="O622" t="str">
        <f t="shared" ref="O622:O685" si="20">CONCATENATE(J622," ",K622," ",L622," ",M622," ",N622)</f>
        <v xml:space="preserve"> 男子  200m 個人メドレー タイム決勝</v>
      </c>
    </row>
    <row r="623" spans="1:15" x14ac:dyDescent="0.15">
      <c r="A623">
        <f>IFERROR(記録[[#This Row],[競技番号]],"")</f>
        <v>21</v>
      </c>
      <c r="B623">
        <f>IFERROR(記録[[#This Row],[選手番号]],"")</f>
        <v>300</v>
      </c>
      <c r="C623" t="str">
        <f>IFERROR(VLOOKUP(B623,選手番号!F:J,4,0),"")</f>
        <v>木村さくら</v>
      </c>
      <c r="D623" t="str">
        <f>IFERROR(VLOOKUP(B623,選手番号!F:K,6,0),"")</f>
        <v>ﾌｨｯﾀｴﾐﾌﾙ松前</v>
      </c>
      <c r="E623" t="str">
        <f>IFERROR(VLOOKUP(B623,チーム番号!E:F,2,0),"")</f>
        <v/>
      </c>
      <c r="F623">
        <f>IFERROR(VLOOKUP(A623,プログラム!B:C,2,0),"")</f>
        <v>22</v>
      </c>
      <c r="G623" t="str">
        <f t="shared" si="19"/>
        <v>30000022</v>
      </c>
      <c r="H623">
        <f>IFERROR(記録[[#This Row],[組]],"")</f>
        <v>3</v>
      </c>
      <c r="I623">
        <f>IFERROR(記録[[#This Row],[水路]],"")</f>
        <v>6</v>
      </c>
      <c r="J623" t="str">
        <f>IFERROR(VLOOKUP(F623,プログラムデータ!A:P,14,0),"")</f>
        <v/>
      </c>
      <c r="K623" t="str">
        <f>IFERROR(VLOOKUP(F623,プログラムデータ!A:O,15,0),"")</f>
        <v>男子</v>
      </c>
      <c r="L623" t="str">
        <f>IFERROR(VLOOKUP(F623,プログラムデータ!A:M,13,0),"")</f>
        <v xml:space="preserve"> 200m</v>
      </c>
      <c r="M623" t="str">
        <f>IFERROR(VLOOKUP(F623,プログラムデータ!A:J,10,0),"")</f>
        <v>個人メドレー</v>
      </c>
      <c r="N623" t="str">
        <f>IFERROR(VLOOKUP(F623,プログラムデータ!A:P,16,0),"")</f>
        <v>タイム決勝</v>
      </c>
      <c r="O623" t="str">
        <f t="shared" si="20"/>
        <v xml:space="preserve"> 男子  200m 個人メドレー タイム決勝</v>
      </c>
    </row>
    <row r="624" spans="1:15" x14ac:dyDescent="0.15">
      <c r="A624">
        <f>IFERROR(記録[[#This Row],[競技番号]],"")</f>
        <v>21</v>
      </c>
      <c r="B624">
        <f>IFERROR(記録[[#This Row],[選手番号]],"")</f>
        <v>217</v>
      </c>
      <c r="C624" t="str">
        <f>IFERROR(VLOOKUP(B624,選手番号!F:J,4,0),"")</f>
        <v>田丸　咲花</v>
      </c>
      <c r="D624" t="str">
        <f>IFERROR(VLOOKUP(B624,選手番号!F:K,6,0),"")</f>
        <v>フィッタ重信</v>
      </c>
      <c r="E624" t="str">
        <f>IFERROR(VLOOKUP(B624,チーム番号!E:F,2,0),"")</f>
        <v/>
      </c>
      <c r="F624">
        <f>IFERROR(VLOOKUP(A624,プログラム!B:C,2,0),"")</f>
        <v>22</v>
      </c>
      <c r="G624" t="str">
        <f t="shared" si="19"/>
        <v>21700022</v>
      </c>
      <c r="H624">
        <f>IFERROR(記録[[#This Row],[組]],"")</f>
        <v>3</v>
      </c>
      <c r="I624">
        <f>IFERROR(記録[[#This Row],[水路]],"")</f>
        <v>7</v>
      </c>
      <c r="J624" t="str">
        <f>IFERROR(VLOOKUP(F624,プログラムデータ!A:P,14,0),"")</f>
        <v/>
      </c>
      <c r="K624" t="str">
        <f>IFERROR(VLOOKUP(F624,プログラムデータ!A:O,15,0),"")</f>
        <v>男子</v>
      </c>
      <c r="L624" t="str">
        <f>IFERROR(VLOOKUP(F624,プログラムデータ!A:M,13,0),"")</f>
        <v xml:space="preserve"> 200m</v>
      </c>
      <c r="M624" t="str">
        <f>IFERROR(VLOOKUP(F624,プログラムデータ!A:J,10,0),"")</f>
        <v>個人メドレー</v>
      </c>
      <c r="N624" t="str">
        <f>IFERROR(VLOOKUP(F624,プログラムデータ!A:P,16,0),"")</f>
        <v>タイム決勝</v>
      </c>
      <c r="O624" t="str">
        <f t="shared" si="20"/>
        <v xml:space="preserve"> 男子  200m 個人メドレー タイム決勝</v>
      </c>
    </row>
    <row r="625" spans="1:15" x14ac:dyDescent="0.15">
      <c r="A625">
        <f>IFERROR(記録[[#This Row],[競技番号]],"")</f>
        <v>21</v>
      </c>
      <c r="B625">
        <f>IFERROR(記録[[#This Row],[選手番号]],"")</f>
        <v>114</v>
      </c>
      <c r="C625" t="str">
        <f>IFERROR(VLOOKUP(B625,選手番号!F:J,4,0),"")</f>
        <v>永井　陽菜</v>
      </c>
      <c r="D625" t="str">
        <f>IFERROR(VLOOKUP(B625,選手番号!F:K,6,0),"")</f>
        <v>ファイブテン</v>
      </c>
      <c r="E625" t="str">
        <f>IFERROR(VLOOKUP(B625,チーム番号!E:F,2,0),"")</f>
        <v/>
      </c>
      <c r="F625">
        <f>IFERROR(VLOOKUP(A625,プログラム!B:C,2,0),"")</f>
        <v>22</v>
      </c>
      <c r="G625" t="str">
        <f t="shared" si="19"/>
        <v>11400022</v>
      </c>
      <c r="H625">
        <f>IFERROR(記録[[#This Row],[組]],"")</f>
        <v>4</v>
      </c>
      <c r="I625">
        <f>IFERROR(記録[[#This Row],[水路]],"")</f>
        <v>1</v>
      </c>
      <c r="J625" t="str">
        <f>IFERROR(VLOOKUP(F625,プログラムデータ!A:P,14,0),"")</f>
        <v/>
      </c>
      <c r="K625" t="str">
        <f>IFERROR(VLOOKUP(F625,プログラムデータ!A:O,15,0),"")</f>
        <v>男子</v>
      </c>
      <c r="L625" t="str">
        <f>IFERROR(VLOOKUP(F625,プログラムデータ!A:M,13,0),"")</f>
        <v xml:space="preserve"> 200m</v>
      </c>
      <c r="M625" t="str">
        <f>IFERROR(VLOOKUP(F625,プログラムデータ!A:J,10,0),"")</f>
        <v>個人メドレー</v>
      </c>
      <c r="N625" t="str">
        <f>IFERROR(VLOOKUP(F625,プログラムデータ!A:P,16,0),"")</f>
        <v>タイム決勝</v>
      </c>
      <c r="O625" t="str">
        <f t="shared" si="20"/>
        <v xml:space="preserve"> 男子  200m 個人メドレー タイム決勝</v>
      </c>
    </row>
    <row r="626" spans="1:15" x14ac:dyDescent="0.15">
      <c r="A626">
        <f>IFERROR(記録[[#This Row],[競技番号]],"")</f>
        <v>21</v>
      </c>
      <c r="B626">
        <f>IFERROR(記録[[#This Row],[選手番号]],"")</f>
        <v>235</v>
      </c>
      <c r="C626" t="str">
        <f>IFERROR(VLOOKUP(B626,選手番号!F:J,4,0),"")</f>
        <v>大西　紗羅</v>
      </c>
      <c r="D626" t="str">
        <f>IFERROR(VLOOKUP(B626,選手番号!F:K,6,0),"")</f>
        <v>リー保内</v>
      </c>
      <c r="E626" t="str">
        <f>IFERROR(VLOOKUP(B626,チーム番号!E:F,2,0),"")</f>
        <v/>
      </c>
      <c r="F626">
        <f>IFERROR(VLOOKUP(A626,プログラム!B:C,2,0),"")</f>
        <v>22</v>
      </c>
      <c r="G626" t="str">
        <f t="shared" si="19"/>
        <v>23500022</v>
      </c>
      <c r="H626">
        <f>IFERROR(記録[[#This Row],[組]],"")</f>
        <v>4</v>
      </c>
      <c r="I626">
        <f>IFERROR(記録[[#This Row],[水路]],"")</f>
        <v>2</v>
      </c>
      <c r="J626" t="str">
        <f>IFERROR(VLOOKUP(F626,プログラムデータ!A:P,14,0),"")</f>
        <v/>
      </c>
      <c r="K626" t="str">
        <f>IFERROR(VLOOKUP(F626,プログラムデータ!A:O,15,0),"")</f>
        <v>男子</v>
      </c>
      <c r="L626" t="str">
        <f>IFERROR(VLOOKUP(F626,プログラムデータ!A:M,13,0),"")</f>
        <v xml:space="preserve"> 200m</v>
      </c>
      <c r="M626" t="str">
        <f>IFERROR(VLOOKUP(F626,プログラムデータ!A:J,10,0),"")</f>
        <v>個人メドレー</v>
      </c>
      <c r="N626" t="str">
        <f>IFERROR(VLOOKUP(F626,プログラムデータ!A:P,16,0),"")</f>
        <v>タイム決勝</v>
      </c>
      <c r="O626" t="str">
        <f t="shared" si="20"/>
        <v xml:space="preserve"> 男子  200m 個人メドレー タイム決勝</v>
      </c>
    </row>
    <row r="627" spans="1:15" x14ac:dyDescent="0.15">
      <c r="A627">
        <f>IFERROR(記録[[#This Row],[競技番号]],"")</f>
        <v>21</v>
      </c>
      <c r="B627">
        <f>IFERROR(記録[[#This Row],[選手番号]],"")</f>
        <v>276</v>
      </c>
      <c r="C627" t="str">
        <f>IFERROR(VLOOKUP(B627,選手番号!F:J,4,0),"")</f>
        <v>佐々木結萌</v>
      </c>
      <c r="D627" t="str">
        <f>IFERROR(VLOOKUP(B627,選手番号!F:K,6,0),"")</f>
        <v>ﾌｧｲﾌﾞﾃﾝ東予</v>
      </c>
      <c r="E627" t="str">
        <f>IFERROR(VLOOKUP(B627,チーム番号!E:F,2,0),"")</f>
        <v/>
      </c>
      <c r="F627">
        <f>IFERROR(VLOOKUP(A627,プログラム!B:C,2,0),"")</f>
        <v>22</v>
      </c>
      <c r="G627" t="str">
        <f t="shared" si="19"/>
        <v>27600022</v>
      </c>
      <c r="H627">
        <f>IFERROR(記録[[#This Row],[組]],"")</f>
        <v>4</v>
      </c>
      <c r="I627">
        <f>IFERROR(記録[[#This Row],[水路]],"")</f>
        <v>3</v>
      </c>
      <c r="J627" t="str">
        <f>IFERROR(VLOOKUP(F627,プログラムデータ!A:P,14,0),"")</f>
        <v/>
      </c>
      <c r="K627" t="str">
        <f>IFERROR(VLOOKUP(F627,プログラムデータ!A:O,15,0),"")</f>
        <v>男子</v>
      </c>
      <c r="L627" t="str">
        <f>IFERROR(VLOOKUP(F627,プログラムデータ!A:M,13,0),"")</f>
        <v xml:space="preserve"> 200m</v>
      </c>
      <c r="M627" t="str">
        <f>IFERROR(VLOOKUP(F627,プログラムデータ!A:J,10,0),"")</f>
        <v>個人メドレー</v>
      </c>
      <c r="N627" t="str">
        <f>IFERROR(VLOOKUP(F627,プログラムデータ!A:P,16,0),"")</f>
        <v>タイム決勝</v>
      </c>
      <c r="O627" t="str">
        <f t="shared" si="20"/>
        <v xml:space="preserve"> 男子  200m 個人メドレー タイム決勝</v>
      </c>
    </row>
    <row r="628" spans="1:15" x14ac:dyDescent="0.15">
      <c r="A628">
        <f>IFERROR(記録[[#This Row],[競技番号]],"")</f>
        <v>21</v>
      </c>
      <c r="B628">
        <f>IFERROR(記録[[#This Row],[選手番号]],"")</f>
        <v>255</v>
      </c>
      <c r="C628" t="str">
        <f>IFERROR(VLOOKUP(B628,選手番号!F:J,4,0),"")</f>
        <v>中村　美咲</v>
      </c>
      <c r="D628" t="str">
        <f>IFERROR(VLOOKUP(B628,選手番号!F:K,6,0),"")</f>
        <v>フィッタ吉田</v>
      </c>
      <c r="E628" t="str">
        <f>IFERROR(VLOOKUP(B628,チーム番号!E:F,2,0),"")</f>
        <v/>
      </c>
      <c r="F628">
        <f>IFERROR(VLOOKUP(A628,プログラム!B:C,2,0),"")</f>
        <v>22</v>
      </c>
      <c r="G628" t="str">
        <f t="shared" si="19"/>
        <v>25500022</v>
      </c>
      <c r="H628">
        <f>IFERROR(記録[[#This Row],[組]],"")</f>
        <v>4</v>
      </c>
      <c r="I628">
        <f>IFERROR(記録[[#This Row],[水路]],"")</f>
        <v>4</v>
      </c>
      <c r="J628" t="str">
        <f>IFERROR(VLOOKUP(F628,プログラムデータ!A:P,14,0),"")</f>
        <v/>
      </c>
      <c r="K628" t="str">
        <f>IFERROR(VLOOKUP(F628,プログラムデータ!A:O,15,0),"")</f>
        <v>男子</v>
      </c>
      <c r="L628" t="str">
        <f>IFERROR(VLOOKUP(F628,プログラムデータ!A:M,13,0),"")</f>
        <v xml:space="preserve"> 200m</v>
      </c>
      <c r="M628" t="str">
        <f>IFERROR(VLOOKUP(F628,プログラムデータ!A:J,10,0),"")</f>
        <v>個人メドレー</v>
      </c>
      <c r="N628" t="str">
        <f>IFERROR(VLOOKUP(F628,プログラムデータ!A:P,16,0),"")</f>
        <v>タイム決勝</v>
      </c>
      <c r="O628" t="str">
        <f t="shared" si="20"/>
        <v xml:space="preserve"> 男子  200m 個人メドレー タイム決勝</v>
      </c>
    </row>
    <row r="629" spans="1:15" x14ac:dyDescent="0.15">
      <c r="A629">
        <f>IFERROR(記録[[#This Row],[競技番号]],"")</f>
        <v>21</v>
      </c>
      <c r="B629">
        <f>IFERROR(記録[[#This Row],[選手番号]],"")</f>
        <v>205</v>
      </c>
      <c r="C629" t="str">
        <f>IFERROR(VLOOKUP(B629,選手番号!F:J,4,0),"")</f>
        <v>田坂　真唯</v>
      </c>
      <c r="D629" t="str">
        <f>IFERROR(VLOOKUP(B629,選手番号!F:K,6,0),"")</f>
        <v>フィッタ重信</v>
      </c>
      <c r="E629" t="str">
        <f>IFERROR(VLOOKUP(B629,チーム番号!E:F,2,0),"")</f>
        <v/>
      </c>
      <c r="F629">
        <f>IFERROR(VLOOKUP(A629,プログラム!B:C,2,0),"")</f>
        <v>22</v>
      </c>
      <c r="G629" t="str">
        <f t="shared" si="19"/>
        <v>20500022</v>
      </c>
      <c r="H629">
        <f>IFERROR(記録[[#This Row],[組]],"")</f>
        <v>4</v>
      </c>
      <c r="I629">
        <f>IFERROR(記録[[#This Row],[水路]],"")</f>
        <v>5</v>
      </c>
      <c r="J629" t="str">
        <f>IFERROR(VLOOKUP(F629,プログラムデータ!A:P,14,0),"")</f>
        <v/>
      </c>
      <c r="K629" t="str">
        <f>IFERROR(VLOOKUP(F629,プログラムデータ!A:O,15,0),"")</f>
        <v>男子</v>
      </c>
      <c r="L629" t="str">
        <f>IFERROR(VLOOKUP(F629,プログラムデータ!A:M,13,0),"")</f>
        <v xml:space="preserve"> 200m</v>
      </c>
      <c r="M629" t="str">
        <f>IFERROR(VLOOKUP(F629,プログラムデータ!A:J,10,0),"")</f>
        <v>個人メドレー</v>
      </c>
      <c r="N629" t="str">
        <f>IFERROR(VLOOKUP(F629,プログラムデータ!A:P,16,0),"")</f>
        <v>タイム決勝</v>
      </c>
      <c r="O629" t="str">
        <f t="shared" si="20"/>
        <v xml:space="preserve"> 男子  200m 個人メドレー タイム決勝</v>
      </c>
    </row>
    <row r="630" spans="1:15" x14ac:dyDescent="0.15">
      <c r="A630">
        <f>IFERROR(記録[[#This Row],[競技番号]],"")</f>
        <v>21</v>
      </c>
      <c r="B630">
        <f>IFERROR(記録[[#This Row],[選手番号]],"")</f>
        <v>211</v>
      </c>
      <c r="C630" t="str">
        <f>IFERROR(VLOOKUP(B630,選手番号!F:J,4,0),"")</f>
        <v>神野　心愛</v>
      </c>
      <c r="D630" t="str">
        <f>IFERROR(VLOOKUP(B630,選手番号!F:K,6,0),"")</f>
        <v>フィッタ重信</v>
      </c>
      <c r="E630" t="str">
        <f>IFERROR(VLOOKUP(B630,チーム番号!E:F,2,0),"")</f>
        <v/>
      </c>
      <c r="F630">
        <f>IFERROR(VLOOKUP(A630,プログラム!B:C,2,0),"")</f>
        <v>22</v>
      </c>
      <c r="G630" t="str">
        <f t="shared" si="19"/>
        <v>21100022</v>
      </c>
      <c r="H630">
        <f>IFERROR(記録[[#This Row],[組]],"")</f>
        <v>4</v>
      </c>
      <c r="I630">
        <f>IFERROR(記録[[#This Row],[水路]],"")</f>
        <v>6</v>
      </c>
      <c r="J630" t="str">
        <f>IFERROR(VLOOKUP(F630,プログラムデータ!A:P,14,0),"")</f>
        <v/>
      </c>
      <c r="K630" t="str">
        <f>IFERROR(VLOOKUP(F630,プログラムデータ!A:O,15,0),"")</f>
        <v>男子</v>
      </c>
      <c r="L630" t="str">
        <f>IFERROR(VLOOKUP(F630,プログラムデータ!A:M,13,0),"")</f>
        <v xml:space="preserve"> 200m</v>
      </c>
      <c r="M630" t="str">
        <f>IFERROR(VLOOKUP(F630,プログラムデータ!A:J,10,0),"")</f>
        <v>個人メドレー</v>
      </c>
      <c r="N630" t="str">
        <f>IFERROR(VLOOKUP(F630,プログラムデータ!A:P,16,0),"")</f>
        <v>タイム決勝</v>
      </c>
      <c r="O630" t="str">
        <f t="shared" si="20"/>
        <v xml:space="preserve"> 男子  200m 個人メドレー タイム決勝</v>
      </c>
    </row>
    <row r="631" spans="1:15" x14ac:dyDescent="0.15">
      <c r="A631">
        <f>IFERROR(記録[[#This Row],[競技番号]],"")</f>
        <v>21</v>
      </c>
      <c r="B631">
        <f>IFERROR(記録[[#This Row],[選手番号]],"")</f>
        <v>294</v>
      </c>
      <c r="C631" t="str">
        <f>IFERROR(VLOOKUP(B631,選手番号!F:J,4,0),"")</f>
        <v>大石　晶夢</v>
      </c>
      <c r="D631" t="str">
        <f>IFERROR(VLOOKUP(B631,選手番号!F:K,6,0),"")</f>
        <v>ﾌｨｯﾀｴﾐﾌﾙ松前</v>
      </c>
      <c r="E631" t="str">
        <f>IFERROR(VLOOKUP(B631,チーム番号!E:F,2,0),"")</f>
        <v/>
      </c>
      <c r="F631">
        <f>IFERROR(VLOOKUP(A631,プログラム!B:C,2,0),"")</f>
        <v>22</v>
      </c>
      <c r="G631" t="str">
        <f t="shared" si="19"/>
        <v>29400022</v>
      </c>
      <c r="H631">
        <f>IFERROR(記録[[#This Row],[組]],"")</f>
        <v>4</v>
      </c>
      <c r="I631">
        <f>IFERROR(記録[[#This Row],[水路]],"")</f>
        <v>7</v>
      </c>
      <c r="J631" t="str">
        <f>IFERROR(VLOOKUP(F631,プログラムデータ!A:P,14,0),"")</f>
        <v/>
      </c>
      <c r="K631" t="str">
        <f>IFERROR(VLOOKUP(F631,プログラムデータ!A:O,15,0),"")</f>
        <v>男子</v>
      </c>
      <c r="L631" t="str">
        <f>IFERROR(VLOOKUP(F631,プログラムデータ!A:M,13,0),"")</f>
        <v xml:space="preserve"> 200m</v>
      </c>
      <c r="M631" t="str">
        <f>IFERROR(VLOOKUP(F631,プログラムデータ!A:J,10,0),"")</f>
        <v>個人メドレー</v>
      </c>
      <c r="N631" t="str">
        <f>IFERROR(VLOOKUP(F631,プログラムデータ!A:P,16,0),"")</f>
        <v>タイム決勝</v>
      </c>
      <c r="O631" t="str">
        <f t="shared" si="20"/>
        <v xml:space="preserve"> 男子  200m 個人メドレー タイム決勝</v>
      </c>
    </row>
    <row r="632" spans="1:15" x14ac:dyDescent="0.15">
      <c r="A632">
        <f>IFERROR(記録[[#This Row],[競技番号]],"")</f>
        <v>21</v>
      </c>
      <c r="B632">
        <f>IFERROR(記録[[#This Row],[選手番号]],"")</f>
        <v>299</v>
      </c>
      <c r="C632" t="str">
        <f>IFERROR(VLOOKUP(B632,選手番号!F:J,4,0),"")</f>
        <v>黒田　　菫</v>
      </c>
      <c r="D632" t="str">
        <f>IFERROR(VLOOKUP(B632,選手番号!F:K,6,0),"")</f>
        <v>ﾌｨｯﾀｴﾐﾌﾙ松前</v>
      </c>
      <c r="E632" t="str">
        <f>IFERROR(VLOOKUP(B632,チーム番号!E:F,2,0),"")</f>
        <v/>
      </c>
      <c r="F632">
        <f>IFERROR(VLOOKUP(A632,プログラム!B:C,2,0),"")</f>
        <v>22</v>
      </c>
      <c r="G632" t="str">
        <f t="shared" si="19"/>
        <v>29900022</v>
      </c>
      <c r="H632">
        <f>IFERROR(記録[[#This Row],[組]],"")</f>
        <v>5</v>
      </c>
      <c r="I632">
        <f>IFERROR(記録[[#This Row],[水路]],"")</f>
        <v>1</v>
      </c>
      <c r="J632" t="str">
        <f>IFERROR(VLOOKUP(F632,プログラムデータ!A:P,14,0),"")</f>
        <v/>
      </c>
      <c r="K632" t="str">
        <f>IFERROR(VLOOKUP(F632,プログラムデータ!A:O,15,0),"")</f>
        <v>男子</v>
      </c>
      <c r="L632" t="str">
        <f>IFERROR(VLOOKUP(F632,プログラムデータ!A:M,13,0),"")</f>
        <v xml:space="preserve"> 200m</v>
      </c>
      <c r="M632" t="str">
        <f>IFERROR(VLOOKUP(F632,プログラムデータ!A:J,10,0),"")</f>
        <v>個人メドレー</v>
      </c>
      <c r="N632" t="str">
        <f>IFERROR(VLOOKUP(F632,プログラムデータ!A:P,16,0),"")</f>
        <v>タイム決勝</v>
      </c>
      <c r="O632" t="str">
        <f t="shared" si="20"/>
        <v xml:space="preserve"> 男子  200m 個人メドレー タイム決勝</v>
      </c>
    </row>
    <row r="633" spans="1:15" x14ac:dyDescent="0.15">
      <c r="A633">
        <f>IFERROR(記録[[#This Row],[競技番号]],"")</f>
        <v>21</v>
      </c>
      <c r="B633">
        <f>IFERROR(記録[[#This Row],[選手番号]],"")</f>
        <v>248</v>
      </c>
      <c r="C633" t="str">
        <f>IFERROR(VLOOKUP(B633,選手番号!F:J,4,0),"")</f>
        <v>前田　唯菜</v>
      </c>
      <c r="D633" t="str">
        <f>IFERROR(VLOOKUP(B633,選手番号!F:K,6,0),"")</f>
        <v>フィッタ吉田</v>
      </c>
      <c r="E633" t="str">
        <f>IFERROR(VLOOKUP(B633,チーム番号!E:F,2,0),"")</f>
        <v/>
      </c>
      <c r="F633">
        <f>IFERROR(VLOOKUP(A633,プログラム!B:C,2,0),"")</f>
        <v>22</v>
      </c>
      <c r="G633" t="str">
        <f t="shared" si="19"/>
        <v>24800022</v>
      </c>
      <c r="H633">
        <f>IFERROR(記録[[#This Row],[組]],"")</f>
        <v>5</v>
      </c>
      <c r="I633">
        <f>IFERROR(記録[[#This Row],[水路]],"")</f>
        <v>2</v>
      </c>
      <c r="J633" t="str">
        <f>IFERROR(VLOOKUP(F633,プログラムデータ!A:P,14,0),"")</f>
        <v/>
      </c>
      <c r="K633" t="str">
        <f>IFERROR(VLOOKUP(F633,プログラムデータ!A:O,15,0),"")</f>
        <v>男子</v>
      </c>
      <c r="L633" t="str">
        <f>IFERROR(VLOOKUP(F633,プログラムデータ!A:M,13,0),"")</f>
        <v xml:space="preserve"> 200m</v>
      </c>
      <c r="M633" t="str">
        <f>IFERROR(VLOOKUP(F633,プログラムデータ!A:J,10,0),"")</f>
        <v>個人メドレー</v>
      </c>
      <c r="N633" t="str">
        <f>IFERROR(VLOOKUP(F633,プログラムデータ!A:P,16,0),"")</f>
        <v>タイム決勝</v>
      </c>
      <c r="O633" t="str">
        <f t="shared" si="20"/>
        <v xml:space="preserve"> 男子  200m 個人メドレー タイム決勝</v>
      </c>
    </row>
    <row r="634" spans="1:15" x14ac:dyDescent="0.15">
      <c r="A634">
        <f>IFERROR(記録[[#This Row],[競技番号]],"")</f>
        <v>21</v>
      </c>
      <c r="B634">
        <f>IFERROR(記録[[#This Row],[選手番号]],"")</f>
        <v>253</v>
      </c>
      <c r="C634" t="str">
        <f>IFERROR(VLOOKUP(B634,選手番号!F:J,4,0),"")</f>
        <v>兵頭　凜和</v>
      </c>
      <c r="D634" t="str">
        <f>IFERROR(VLOOKUP(B634,選手番号!F:K,6,0),"")</f>
        <v>フィッタ吉田</v>
      </c>
      <c r="E634" t="str">
        <f>IFERROR(VLOOKUP(B634,チーム番号!E:F,2,0),"")</f>
        <v/>
      </c>
      <c r="F634">
        <f>IFERROR(VLOOKUP(A634,プログラム!B:C,2,0),"")</f>
        <v>22</v>
      </c>
      <c r="G634" t="str">
        <f t="shared" si="19"/>
        <v>25300022</v>
      </c>
      <c r="H634">
        <f>IFERROR(記録[[#This Row],[組]],"")</f>
        <v>5</v>
      </c>
      <c r="I634">
        <f>IFERROR(記録[[#This Row],[水路]],"")</f>
        <v>3</v>
      </c>
      <c r="J634" t="str">
        <f>IFERROR(VLOOKUP(F634,プログラムデータ!A:P,14,0),"")</f>
        <v/>
      </c>
      <c r="K634" t="str">
        <f>IFERROR(VLOOKUP(F634,プログラムデータ!A:O,15,0),"")</f>
        <v>男子</v>
      </c>
      <c r="L634" t="str">
        <f>IFERROR(VLOOKUP(F634,プログラムデータ!A:M,13,0),"")</f>
        <v xml:space="preserve"> 200m</v>
      </c>
      <c r="M634" t="str">
        <f>IFERROR(VLOOKUP(F634,プログラムデータ!A:J,10,0),"")</f>
        <v>個人メドレー</v>
      </c>
      <c r="N634" t="str">
        <f>IFERROR(VLOOKUP(F634,プログラムデータ!A:P,16,0),"")</f>
        <v>タイム決勝</v>
      </c>
      <c r="O634" t="str">
        <f t="shared" si="20"/>
        <v xml:space="preserve"> 男子  200m 個人メドレー タイム決勝</v>
      </c>
    </row>
    <row r="635" spans="1:15" x14ac:dyDescent="0.15">
      <c r="A635">
        <f>IFERROR(記録[[#This Row],[競技番号]],"")</f>
        <v>21</v>
      </c>
      <c r="B635">
        <f>IFERROR(記録[[#This Row],[選手番号]],"")</f>
        <v>251</v>
      </c>
      <c r="C635" t="str">
        <f>IFERROR(VLOOKUP(B635,選手番号!F:J,4,0),"")</f>
        <v>戎　　真花</v>
      </c>
      <c r="D635" t="str">
        <f>IFERROR(VLOOKUP(B635,選手番号!F:K,6,0),"")</f>
        <v>フィッタ吉田</v>
      </c>
      <c r="E635" t="str">
        <f>IFERROR(VLOOKUP(B635,チーム番号!E:F,2,0),"")</f>
        <v/>
      </c>
      <c r="F635">
        <f>IFERROR(VLOOKUP(A635,プログラム!B:C,2,0),"")</f>
        <v>22</v>
      </c>
      <c r="G635" t="str">
        <f t="shared" si="19"/>
        <v>25100022</v>
      </c>
      <c r="H635">
        <f>IFERROR(記録[[#This Row],[組]],"")</f>
        <v>5</v>
      </c>
      <c r="I635">
        <f>IFERROR(記録[[#This Row],[水路]],"")</f>
        <v>4</v>
      </c>
      <c r="J635" t="str">
        <f>IFERROR(VLOOKUP(F635,プログラムデータ!A:P,14,0),"")</f>
        <v/>
      </c>
      <c r="K635" t="str">
        <f>IFERROR(VLOOKUP(F635,プログラムデータ!A:O,15,0),"")</f>
        <v>男子</v>
      </c>
      <c r="L635" t="str">
        <f>IFERROR(VLOOKUP(F635,プログラムデータ!A:M,13,0),"")</f>
        <v xml:space="preserve"> 200m</v>
      </c>
      <c r="M635" t="str">
        <f>IFERROR(VLOOKUP(F635,プログラムデータ!A:J,10,0),"")</f>
        <v>個人メドレー</v>
      </c>
      <c r="N635" t="str">
        <f>IFERROR(VLOOKUP(F635,プログラムデータ!A:P,16,0),"")</f>
        <v>タイム決勝</v>
      </c>
      <c r="O635" t="str">
        <f t="shared" si="20"/>
        <v xml:space="preserve"> 男子  200m 個人メドレー タイム決勝</v>
      </c>
    </row>
    <row r="636" spans="1:15" x14ac:dyDescent="0.15">
      <c r="A636">
        <f>IFERROR(記録[[#This Row],[競技番号]],"")</f>
        <v>21</v>
      </c>
      <c r="B636">
        <f>IFERROR(記録[[#This Row],[選手番号]],"")</f>
        <v>107</v>
      </c>
      <c r="C636" t="str">
        <f>IFERROR(VLOOKUP(B636,選手番号!F:J,4,0),"")</f>
        <v>藤田　真央</v>
      </c>
      <c r="D636" t="str">
        <f>IFERROR(VLOOKUP(B636,選手番号!F:K,6,0),"")</f>
        <v>ファイブテン</v>
      </c>
      <c r="E636" t="str">
        <f>IFERROR(VLOOKUP(B636,チーム番号!E:F,2,0),"")</f>
        <v/>
      </c>
      <c r="F636">
        <f>IFERROR(VLOOKUP(A636,プログラム!B:C,2,0),"")</f>
        <v>22</v>
      </c>
      <c r="G636" t="str">
        <f t="shared" si="19"/>
        <v>10700022</v>
      </c>
      <c r="H636">
        <f>IFERROR(記録[[#This Row],[組]],"")</f>
        <v>5</v>
      </c>
      <c r="I636">
        <f>IFERROR(記録[[#This Row],[水路]],"")</f>
        <v>5</v>
      </c>
      <c r="J636" t="str">
        <f>IFERROR(VLOOKUP(F636,プログラムデータ!A:P,14,0),"")</f>
        <v/>
      </c>
      <c r="K636" t="str">
        <f>IFERROR(VLOOKUP(F636,プログラムデータ!A:O,15,0),"")</f>
        <v>男子</v>
      </c>
      <c r="L636" t="str">
        <f>IFERROR(VLOOKUP(F636,プログラムデータ!A:M,13,0),"")</f>
        <v xml:space="preserve"> 200m</v>
      </c>
      <c r="M636" t="str">
        <f>IFERROR(VLOOKUP(F636,プログラムデータ!A:J,10,0),"")</f>
        <v>個人メドレー</v>
      </c>
      <c r="N636" t="str">
        <f>IFERROR(VLOOKUP(F636,プログラムデータ!A:P,16,0),"")</f>
        <v>タイム決勝</v>
      </c>
      <c r="O636" t="str">
        <f t="shared" si="20"/>
        <v xml:space="preserve"> 男子  200m 個人メドレー タイム決勝</v>
      </c>
    </row>
    <row r="637" spans="1:15" x14ac:dyDescent="0.15">
      <c r="A637">
        <f>IFERROR(記録[[#This Row],[競技番号]],"")</f>
        <v>21</v>
      </c>
      <c r="B637">
        <f>IFERROR(記録[[#This Row],[選手番号]],"")</f>
        <v>44</v>
      </c>
      <c r="C637" t="str">
        <f>IFERROR(VLOOKUP(B637,選手番号!F:J,4,0),"")</f>
        <v>伊須　彩葉</v>
      </c>
      <c r="D637" t="str">
        <f>IFERROR(VLOOKUP(B637,選手番号!F:K,6,0),"")</f>
        <v>南海ＤＣ</v>
      </c>
      <c r="E637" t="str">
        <f>IFERROR(VLOOKUP(B637,チーム番号!E:F,2,0),"")</f>
        <v/>
      </c>
      <c r="F637">
        <f>IFERROR(VLOOKUP(A637,プログラム!B:C,2,0),"")</f>
        <v>22</v>
      </c>
      <c r="G637" t="str">
        <f t="shared" si="19"/>
        <v>4400022</v>
      </c>
      <c r="H637">
        <f>IFERROR(記録[[#This Row],[組]],"")</f>
        <v>5</v>
      </c>
      <c r="I637">
        <f>IFERROR(記録[[#This Row],[水路]],"")</f>
        <v>6</v>
      </c>
      <c r="J637" t="str">
        <f>IFERROR(VLOOKUP(F637,プログラムデータ!A:P,14,0),"")</f>
        <v/>
      </c>
      <c r="K637" t="str">
        <f>IFERROR(VLOOKUP(F637,プログラムデータ!A:O,15,0),"")</f>
        <v>男子</v>
      </c>
      <c r="L637" t="str">
        <f>IFERROR(VLOOKUP(F637,プログラムデータ!A:M,13,0),"")</f>
        <v xml:space="preserve"> 200m</v>
      </c>
      <c r="M637" t="str">
        <f>IFERROR(VLOOKUP(F637,プログラムデータ!A:J,10,0),"")</f>
        <v>個人メドレー</v>
      </c>
      <c r="N637" t="str">
        <f>IFERROR(VLOOKUP(F637,プログラムデータ!A:P,16,0),"")</f>
        <v>タイム決勝</v>
      </c>
      <c r="O637" t="str">
        <f t="shared" si="20"/>
        <v xml:space="preserve"> 男子  200m 個人メドレー タイム決勝</v>
      </c>
    </row>
    <row r="638" spans="1:15" x14ac:dyDescent="0.15">
      <c r="A638">
        <f>IFERROR(記録[[#This Row],[競技番号]],"")</f>
        <v>21</v>
      </c>
      <c r="B638">
        <f>IFERROR(記録[[#This Row],[選手番号]],"")</f>
        <v>328</v>
      </c>
      <c r="C638" t="str">
        <f>IFERROR(VLOOKUP(B638,選手番号!F:J,4,0),"")</f>
        <v>藤田　麻未</v>
      </c>
      <c r="D638" t="str">
        <f>IFERROR(VLOOKUP(B638,選手番号!F:K,6,0),"")</f>
        <v>AzuMax</v>
      </c>
      <c r="E638" t="str">
        <f>IFERROR(VLOOKUP(B638,チーム番号!E:F,2,0),"")</f>
        <v/>
      </c>
      <c r="F638">
        <f>IFERROR(VLOOKUP(A638,プログラム!B:C,2,0),"")</f>
        <v>22</v>
      </c>
      <c r="G638" t="str">
        <f t="shared" si="19"/>
        <v>32800022</v>
      </c>
      <c r="H638">
        <f>IFERROR(記録[[#This Row],[組]],"")</f>
        <v>5</v>
      </c>
      <c r="I638">
        <f>IFERROR(記録[[#This Row],[水路]],"")</f>
        <v>7</v>
      </c>
      <c r="J638" t="str">
        <f>IFERROR(VLOOKUP(F638,プログラムデータ!A:P,14,0),"")</f>
        <v/>
      </c>
      <c r="K638" t="str">
        <f>IFERROR(VLOOKUP(F638,プログラムデータ!A:O,15,0),"")</f>
        <v>男子</v>
      </c>
      <c r="L638" t="str">
        <f>IFERROR(VLOOKUP(F638,プログラムデータ!A:M,13,0),"")</f>
        <v xml:space="preserve"> 200m</v>
      </c>
      <c r="M638" t="str">
        <f>IFERROR(VLOOKUP(F638,プログラムデータ!A:J,10,0),"")</f>
        <v>個人メドレー</v>
      </c>
      <c r="N638" t="str">
        <f>IFERROR(VLOOKUP(F638,プログラムデータ!A:P,16,0),"")</f>
        <v>タイム決勝</v>
      </c>
      <c r="O638" t="str">
        <f t="shared" si="20"/>
        <v xml:space="preserve"> 男子  200m 個人メドレー タイム決勝</v>
      </c>
    </row>
    <row r="639" spans="1:15" x14ac:dyDescent="0.15">
      <c r="A639">
        <f>IFERROR(記録[[#This Row],[競技番号]],"")</f>
        <v>22</v>
      </c>
      <c r="B639">
        <f>IFERROR(記録[[#This Row],[選手番号]],"")</f>
        <v>0</v>
      </c>
      <c r="C639" t="str">
        <f>IFERROR(VLOOKUP(B639,選手番号!F:J,4,0),"")</f>
        <v/>
      </c>
      <c r="D639" t="str">
        <f>IFERROR(VLOOKUP(B639,選手番号!F:K,6,0),"")</f>
        <v/>
      </c>
      <c r="E639" t="str">
        <f>IFERROR(VLOOKUP(B639,チーム番号!E:F,2,0),"")</f>
        <v/>
      </c>
      <c r="F639">
        <f>IFERROR(VLOOKUP(A639,プログラム!B:C,2,0),"")</f>
        <v>23</v>
      </c>
      <c r="G639" t="str">
        <f t="shared" si="19"/>
        <v>000023</v>
      </c>
      <c r="H639">
        <f>IFERROR(記録[[#This Row],[組]],"")</f>
        <v>1</v>
      </c>
      <c r="I639">
        <f>IFERROR(記録[[#This Row],[水路]],"")</f>
        <v>1</v>
      </c>
      <c r="J639" t="str">
        <f>IFERROR(VLOOKUP(F639,プログラムデータ!A:P,14,0),"")</f>
        <v/>
      </c>
      <c r="K639" t="str">
        <f>IFERROR(VLOOKUP(F639,プログラムデータ!A:O,15,0),"")</f>
        <v>女子</v>
      </c>
      <c r="L639" t="str">
        <f>IFERROR(VLOOKUP(F639,プログラムデータ!A:M,13,0),"")</f>
        <v xml:space="preserve"> 100m</v>
      </c>
      <c r="M639" t="str">
        <f>IFERROR(VLOOKUP(F639,プログラムデータ!A:J,10,0),"")</f>
        <v>自由形</v>
      </c>
      <c r="N639" t="str">
        <f>IFERROR(VLOOKUP(F639,プログラムデータ!A:P,16,0),"")</f>
        <v>タイム決勝</v>
      </c>
      <c r="O639" t="str">
        <f t="shared" si="20"/>
        <v xml:space="preserve"> 女子  100m 自由形 タイム決勝</v>
      </c>
    </row>
    <row r="640" spans="1:15" x14ac:dyDescent="0.15">
      <c r="A640">
        <f>IFERROR(記録[[#This Row],[競技番号]],"")</f>
        <v>22</v>
      </c>
      <c r="B640">
        <f>IFERROR(記録[[#This Row],[選手番号]],"")</f>
        <v>0</v>
      </c>
      <c r="C640" t="str">
        <f>IFERROR(VLOOKUP(B640,選手番号!F:J,4,0),"")</f>
        <v/>
      </c>
      <c r="D640" t="str">
        <f>IFERROR(VLOOKUP(B640,選手番号!F:K,6,0),"")</f>
        <v/>
      </c>
      <c r="E640" t="str">
        <f>IFERROR(VLOOKUP(B640,チーム番号!E:F,2,0),"")</f>
        <v/>
      </c>
      <c r="F640">
        <f>IFERROR(VLOOKUP(A640,プログラム!B:C,2,0),"")</f>
        <v>23</v>
      </c>
      <c r="G640" t="str">
        <f t="shared" si="19"/>
        <v>000023</v>
      </c>
      <c r="H640">
        <f>IFERROR(記録[[#This Row],[組]],"")</f>
        <v>1</v>
      </c>
      <c r="I640">
        <f>IFERROR(記録[[#This Row],[水路]],"")</f>
        <v>2</v>
      </c>
      <c r="J640" t="str">
        <f>IFERROR(VLOOKUP(F640,プログラムデータ!A:P,14,0),"")</f>
        <v/>
      </c>
      <c r="K640" t="str">
        <f>IFERROR(VLOOKUP(F640,プログラムデータ!A:O,15,0),"")</f>
        <v>女子</v>
      </c>
      <c r="L640" t="str">
        <f>IFERROR(VLOOKUP(F640,プログラムデータ!A:M,13,0),"")</f>
        <v xml:space="preserve"> 100m</v>
      </c>
      <c r="M640" t="str">
        <f>IFERROR(VLOOKUP(F640,プログラムデータ!A:J,10,0),"")</f>
        <v>自由形</v>
      </c>
      <c r="N640" t="str">
        <f>IFERROR(VLOOKUP(F640,プログラムデータ!A:P,16,0),"")</f>
        <v>タイム決勝</v>
      </c>
      <c r="O640" t="str">
        <f t="shared" si="20"/>
        <v xml:space="preserve"> 女子  100m 自由形 タイム決勝</v>
      </c>
    </row>
    <row r="641" spans="1:15" x14ac:dyDescent="0.15">
      <c r="A641">
        <f>IFERROR(記録[[#This Row],[競技番号]],"")</f>
        <v>22</v>
      </c>
      <c r="B641">
        <f>IFERROR(記録[[#This Row],[選手番号]],"")</f>
        <v>60</v>
      </c>
      <c r="C641" t="str">
        <f>IFERROR(VLOOKUP(B641,選手番号!F:J,4,0),"")</f>
        <v>星川　夏伊</v>
      </c>
      <c r="D641" t="str">
        <f>IFERROR(VLOOKUP(B641,選手番号!F:K,6,0),"")</f>
        <v>ｴﾘｴｰﾙSRT</v>
      </c>
      <c r="E641" t="str">
        <f>IFERROR(VLOOKUP(B641,チーム番号!E:F,2,0),"")</f>
        <v/>
      </c>
      <c r="F641">
        <f>IFERROR(VLOOKUP(A641,プログラム!B:C,2,0),"")</f>
        <v>23</v>
      </c>
      <c r="G641" t="str">
        <f t="shared" si="19"/>
        <v>6000023</v>
      </c>
      <c r="H641">
        <f>IFERROR(記録[[#This Row],[組]],"")</f>
        <v>1</v>
      </c>
      <c r="I641">
        <f>IFERROR(記録[[#This Row],[水路]],"")</f>
        <v>3</v>
      </c>
      <c r="J641" t="str">
        <f>IFERROR(VLOOKUP(F641,プログラムデータ!A:P,14,0),"")</f>
        <v/>
      </c>
      <c r="K641" t="str">
        <f>IFERROR(VLOOKUP(F641,プログラムデータ!A:O,15,0),"")</f>
        <v>女子</v>
      </c>
      <c r="L641" t="str">
        <f>IFERROR(VLOOKUP(F641,プログラムデータ!A:M,13,0),"")</f>
        <v xml:space="preserve"> 100m</v>
      </c>
      <c r="M641" t="str">
        <f>IFERROR(VLOOKUP(F641,プログラムデータ!A:J,10,0),"")</f>
        <v>自由形</v>
      </c>
      <c r="N641" t="str">
        <f>IFERROR(VLOOKUP(F641,プログラムデータ!A:P,16,0),"")</f>
        <v>タイム決勝</v>
      </c>
      <c r="O641" t="str">
        <f t="shared" si="20"/>
        <v xml:space="preserve"> 女子  100m 自由形 タイム決勝</v>
      </c>
    </row>
    <row r="642" spans="1:15" x14ac:dyDescent="0.15">
      <c r="A642">
        <f>IFERROR(記録[[#This Row],[競技番号]],"")</f>
        <v>22</v>
      </c>
      <c r="B642">
        <f>IFERROR(記録[[#This Row],[選手番号]],"")</f>
        <v>123</v>
      </c>
      <c r="C642" t="str">
        <f>IFERROR(VLOOKUP(B642,選手番号!F:J,4,0),"")</f>
        <v>清水進太郎</v>
      </c>
      <c r="D642" t="str">
        <f>IFERROR(VLOOKUP(B642,選手番号!F:K,6,0),"")</f>
        <v>八幡浜ＳＣ</v>
      </c>
      <c r="E642" t="str">
        <f>IFERROR(VLOOKUP(B642,チーム番号!E:F,2,0),"")</f>
        <v/>
      </c>
      <c r="F642">
        <f>IFERROR(VLOOKUP(A642,プログラム!B:C,2,0),"")</f>
        <v>23</v>
      </c>
      <c r="G642" t="str">
        <f t="shared" si="19"/>
        <v>12300023</v>
      </c>
      <c r="H642">
        <f>IFERROR(記録[[#This Row],[組]],"")</f>
        <v>1</v>
      </c>
      <c r="I642">
        <f>IFERROR(記録[[#This Row],[水路]],"")</f>
        <v>4</v>
      </c>
      <c r="J642" t="str">
        <f>IFERROR(VLOOKUP(F642,プログラムデータ!A:P,14,0),"")</f>
        <v/>
      </c>
      <c r="K642" t="str">
        <f>IFERROR(VLOOKUP(F642,プログラムデータ!A:O,15,0),"")</f>
        <v>女子</v>
      </c>
      <c r="L642" t="str">
        <f>IFERROR(VLOOKUP(F642,プログラムデータ!A:M,13,0),"")</f>
        <v xml:space="preserve"> 100m</v>
      </c>
      <c r="M642" t="str">
        <f>IFERROR(VLOOKUP(F642,プログラムデータ!A:J,10,0),"")</f>
        <v>自由形</v>
      </c>
      <c r="N642" t="str">
        <f>IFERROR(VLOOKUP(F642,プログラムデータ!A:P,16,0),"")</f>
        <v>タイム決勝</v>
      </c>
      <c r="O642" t="str">
        <f t="shared" si="20"/>
        <v xml:space="preserve"> 女子  100m 自由形 タイム決勝</v>
      </c>
    </row>
    <row r="643" spans="1:15" x14ac:dyDescent="0.15">
      <c r="A643">
        <f>IFERROR(記録[[#This Row],[競技番号]],"")</f>
        <v>22</v>
      </c>
      <c r="B643">
        <f>IFERROR(記録[[#This Row],[選手番号]],"")</f>
        <v>204</v>
      </c>
      <c r="C643" t="str">
        <f>IFERROR(VLOOKUP(B643,選手番号!F:J,4,0),"")</f>
        <v>和田　夏樹</v>
      </c>
      <c r="D643" t="str">
        <f>IFERROR(VLOOKUP(B643,選手番号!F:K,6,0),"")</f>
        <v>フィッタ重信</v>
      </c>
      <c r="E643" t="str">
        <f>IFERROR(VLOOKUP(B643,チーム番号!E:F,2,0),"")</f>
        <v/>
      </c>
      <c r="F643">
        <f>IFERROR(VLOOKUP(A643,プログラム!B:C,2,0),"")</f>
        <v>23</v>
      </c>
      <c r="G643" t="str">
        <f t="shared" ref="G643:G706" si="21">CONCATENATE(B643,0,0,0,F643)</f>
        <v>20400023</v>
      </c>
      <c r="H643">
        <f>IFERROR(記録[[#This Row],[組]],"")</f>
        <v>1</v>
      </c>
      <c r="I643">
        <f>IFERROR(記録[[#This Row],[水路]],"")</f>
        <v>5</v>
      </c>
      <c r="J643" t="str">
        <f>IFERROR(VLOOKUP(F643,プログラムデータ!A:P,14,0),"")</f>
        <v/>
      </c>
      <c r="K643" t="str">
        <f>IFERROR(VLOOKUP(F643,プログラムデータ!A:O,15,0),"")</f>
        <v>女子</v>
      </c>
      <c r="L643" t="str">
        <f>IFERROR(VLOOKUP(F643,プログラムデータ!A:M,13,0),"")</f>
        <v xml:space="preserve"> 100m</v>
      </c>
      <c r="M643" t="str">
        <f>IFERROR(VLOOKUP(F643,プログラムデータ!A:J,10,0),"")</f>
        <v>自由形</v>
      </c>
      <c r="N643" t="str">
        <f>IFERROR(VLOOKUP(F643,プログラムデータ!A:P,16,0),"")</f>
        <v>タイム決勝</v>
      </c>
      <c r="O643" t="str">
        <f t="shared" si="20"/>
        <v xml:space="preserve"> 女子  100m 自由形 タイム決勝</v>
      </c>
    </row>
    <row r="644" spans="1:15" x14ac:dyDescent="0.15">
      <c r="A644">
        <f>IFERROR(記録[[#This Row],[競技番号]],"")</f>
        <v>22</v>
      </c>
      <c r="B644">
        <f>IFERROR(記録[[#This Row],[選手番号]],"")</f>
        <v>0</v>
      </c>
      <c r="C644" t="str">
        <f>IFERROR(VLOOKUP(B644,選手番号!F:J,4,0),"")</f>
        <v/>
      </c>
      <c r="D644" t="str">
        <f>IFERROR(VLOOKUP(B644,選手番号!F:K,6,0),"")</f>
        <v/>
      </c>
      <c r="E644" t="str">
        <f>IFERROR(VLOOKUP(B644,チーム番号!E:F,2,0),"")</f>
        <v/>
      </c>
      <c r="F644">
        <f>IFERROR(VLOOKUP(A644,プログラム!B:C,2,0),"")</f>
        <v>23</v>
      </c>
      <c r="G644" t="str">
        <f t="shared" si="21"/>
        <v>000023</v>
      </c>
      <c r="H644">
        <f>IFERROR(記録[[#This Row],[組]],"")</f>
        <v>1</v>
      </c>
      <c r="I644">
        <f>IFERROR(記録[[#This Row],[水路]],"")</f>
        <v>6</v>
      </c>
      <c r="J644" t="str">
        <f>IFERROR(VLOOKUP(F644,プログラムデータ!A:P,14,0),"")</f>
        <v/>
      </c>
      <c r="K644" t="str">
        <f>IFERROR(VLOOKUP(F644,プログラムデータ!A:O,15,0),"")</f>
        <v>女子</v>
      </c>
      <c r="L644" t="str">
        <f>IFERROR(VLOOKUP(F644,プログラムデータ!A:M,13,0),"")</f>
        <v xml:space="preserve"> 100m</v>
      </c>
      <c r="M644" t="str">
        <f>IFERROR(VLOOKUP(F644,プログラムデータ!A:J,10,0),"")</f>
        <v>自由形</v>
      </c>
      <c r="N644" t="str">
        <f>IFERROR(VLOOKUP(F644,プログラムデータ!A:P,16,0),"")</f>
        <v>タイム決勝</v>
      </c>
      <c r="O644" t="str">
        <f t="shared" si="20"/>
        <v xml:space="preserve"> 女子  100m 自由形 タイム決勝</v>
      </c>
    </row>
    <row r="645" spans="1:15" x14ac:dyDescent="0.15">
      <c r="A645">
        <f>IFERROR(記録[[#This Row],[競技番号]],"")</f>
        <v>22</v>
      </c>
      <c r="B645">
        <f>IFERROR(記録[[#This Row],[選手番号]],"")</f>
        <v>0</v>
      </c>
      <c r="C645" t="str">
        <f>IFERROR(VLOOKUP(B645,選手番号!F:J,4,0),"")</f>
        <v/>
      </c>
      <c r="D645" t="str">
        <f>IFERROR(VLOOKUP(B645,選手番号!F:K,6,0),"")</f>
        <v/>
      </c>
      <c r="E645" t="str">
        <f>IFERROR(VLOOKUP(B645,チーム番号!E:F,2,0),"")</f>
        <v/>
      </c>
      <c r="F645">
        <f>IFERROR(VLOOKUP(A645,プログラム!B:C,2,0),"")</f>
        <v>23</v>
      </c>
      <c r="G645" t="str">
        <f t="shared" si="21"/>
        <v>000023</v>
      </c>
      <c r="H645">
        <f>IFERROR(記録[[#This Row],[組]],"")</f>
        <v>1</v>
      </c>
      <c r="I645">
        <f>IFERROR(記録[[#This Row],[水路]],"")</f>
        <v>7</v>
      </c>
      <c r="J645" t="str">
        <f>IFERROR(VLOOKUP(F645,プログラムデータ!A:P,14,0),"")</f>
        <v/>
      </c>
      <c r="K645" t="str">
        <f>IFERROR(VLOOKUP(F645,プログラムデータ!A:O,15,0),"")</f>
        <v>女子</v>
      </c>
      <c r="L645" t="str">
        <f>IFERROR(VLOOKUP(F645,プログラムデータ!A:M,13,0),"")</f>
        <v xml:space="preserve"> 100m</v>
      </c>
      <c r="M645" t="str">
        <f>IFERROR(VLOOKUP(F645,プログラムデータ!A:J,10,0),"")</f>
        <v>自由形</v>
      </c>
      <c r="N645" t="str">
        <f>IFERROR(VLOOKUP(F645,プログラムデータ!A:P,16,0),"")</f>
        <v>タイム決勝</v>
      </c>
      <c r="O645" t="str">
        <f t="shared" si="20"/>
        <v xml:space="preserve"> 女子  100m 自由形 タイム決勝</v>
      </c>
    </row>
    <row r="646" spans="1:15" x14ac:dyDescent="0.15">
      <c r="A646">
        <f>IFERROR(記録[[#This Row],[競技番号]],"")</f>
        <v>22</v>
      </c>
      <c r="B646">
        <f>IFERROR(記録[[#This Row],[選手番号]],"")</f>
        <v>38</v>
      </c>
      <c r="C646" t="str">
        <f>IFERROR(VLOOKUP(B646,選手番号!F:J,4,0),"")</f>
        <v>玉井　悠慎</v>
      </c>
      <c r="D646" t="str">
        <f>IFERROR(VLOOKUP(B646,選手番号!F:K,6,0),"")</f>
        <v>南海ＤＣ</v>
      </c>
      <c r="E646" t="str">
        <f>IFERROR(VLOOKUP(B646,チーム番号!E:F,2,0),"")</f>
        <v/>
      </c>
      <c r="F646">
        <f>IFERROR(VLOOKUP(A646,プログラム!B:C,2,0),"")</f>
        <v>23</v>
      </c>
      <c r="G646" t="str">
        <f t="shared" si="21"/>
        <v>3800023</v>
      </c>
      <c r="H646">
        <f>IFERROR(記録[[#This Row],[組]],"")</f>
        <v>2</v>
      </c>
      <c r="I646">
        <f>IFERROR(記録[[#This Row],[水路]],"")</f>
        <v>1</v>
      </c>
      <c r="J646" t="str">
        <f>IFERROR(VLOOKUP(F646,プログラムデータ!A:P,14,0),"")</f>
        <v/>
      </c>
      <c r="K646" t="str">
        <f>IFERROR(VLOOKUP(F646,プログラムデータ!A:O,15,0),"")</f>
        <v>女子</v>
      </c>
      <c r="L646" t="str">
        <f>IFERROR(VLOOKUP(F646,プログラムデータ!A:M,13,0),"")</f>
        <v xml:space="preserve"> 100m</v>
      </c>
      <c r="M646" t="str">
        <f>IFERROR(VLOOKUP(F646,プログラムデータ!A:J,10,0),"")</f>
        <v>自由形</v>
      </c>
      <c r="N646" t="str">
        <f>IFERROR(VLOOKUP(F646,プログラムデータ!A:P,16,0),"")</f>
        <v>タイム決勝</v>
      </c>
      <c r="O646" t="str">
        <f t="shared" si="20"/>
        <v xml:space="preserve"> 女子  100m 自由形 タイム決勝</v>
      </c>
    </row>
    <row r="647" spans="1:15" x14ac:dyDescent="0.15">
      <c r="A647">
        <f>IFERROR(記録[[#This Row],[競技番号]],"")</f>
        <v>22</v>
      </c>
      <c r="B647">
        <f>IFERROR(記録[[#This Row],[選手番号]],"")</f>
        <v>121</v>
      </c>
      <c r="C647" t="str">
        <f>IFERROR(VLOOKUP(B647,選手番号!F:J,4,0),"")</f>
        <v>矢野樹一郎</v>
      </c>
      <c r="D647" t="str">
        <f>IFERROR(VLOOKUP(B647,選手番号!F:K,6,0),"")</f>
        <v>八幡浜ＳＣ</v>
      </c>
      <c r="E647" t="str">
        <f>IFERROR(VLOOKUP(B647,チーム番号!E:F,2,0),"")</f>
        <v/>
      </c>
      <c r="F647">
        <f>IFERROR(VLOOKUP(A647,プログラム!B:C,2,0),"")</f>
        <v>23</v>
      </c>
      <c r="G647" t="str">
        <f t="shared" si="21"/>
        <v>12100023</v>
      </c>
      <c r="H647">
        <f>IFERROR(記録[[#This Row],[組]],"")</f>
        <v>2</v>
      </c>
      <c r="I647">
        <f>IFERROR(記録[[#This Row],[水路]],"")</f>
        <v>2</v>
      </c>
      <c r="J647" t="str">
        <f>IFERROR(VLOOKUP(F647,プログラムデータ!A:P,14,0),"")</f>
        <v/>
      </c>
      <c r="K647" t="str">
        <f>IFERROR(VLOOKUP(F647,プログラムデータ!A:O,15,0),"")</f>
        <v>女子</v>
      </c>
      <c r="L647" t="str">
        <f>IFERROR(VLOOKUP(F647,プログラムデータ!A:M,13,0),"")</f>
        <v xml:space="preserve"> 100m</v>
      </c>
      <c r="M647" t="str">
        <f>IFERROR(VLOOKUP(F647,プログラムデータ!A:J,10,0),"")</f>
        <v>自由形</v>
      </c>
      <c r="N647" t="str">
        <f>IFERROR(VLOOKUP(F647,プログラムデータ!A:P,16,0),"")</f>
        <v>タイム決勝</v>
      </c>
      <c r="O647" t="str">
        <f t="shared" si="20"/>
        <v xml:space="preserve"> 女子  100m 自由形 タイム決勝</v>
      </c>
    </row>
    <row r="648" spans="1:15" x14ac:dyDescent="0.15">
      <c r="A648">
        <f>IFERROR(記録[[#This Row],[競技番号]],"")</f>
        <v>22</v>
      </c>
      <c r="B648">
        <f>IFERROR(記録[[#This Row],[選手番号]],"")</f>
        <v>6</v>
      </c>
      <c r="C648" t="str">
        <f>IFERROR(VLOOKUP(B648,選手番号!F:J,4,0),"")</f>
        <v>池内　亮真</v>
      </c>
      <c r="D648" t="str">
        <f>IFERROR(VLOOKUP(B648,選手番号!F:K,6,0),"")</f>
        <v>五百木ＳＣ</v>
      </c>
      <c r="E648" t="str">
        <f>IFERROR(VLOOKUP(B648,チーム番号!E:F,2,0),"")</f>
        <v/>
      </c>
      <c r="F648">
        <f>IFERROR(VLOOKUP(A648,プログラム!B:C,2,0),"")</f>
        <v>23</v>
      </c>
      <c r="G648" t="str">
        <f t="shared" si="21"/>
        <v>600023</v>
      </c>
      <c r="H648">
        <f>IFERROR(記録[[#This Row],[組]],"")</f>
        <v>2</v>
      </c>
      <c r="I648">
        <f>IFERROR(記録[[#This Row],[水路]],"")</f>
        <v>3</v>
      </c>
      <c r="J648" t="str">
        <f>IFERROR(VLOOKUP(F648,プログラムデータ!A:P,14,0),"")</f>
        <v/>
      </c>
      <c r="K648" t="str">
        <f>IFERROR(VLOOKUP(F648,プログラムデータ!A:O,15,0),"")</f>
        <v>女子</v>
      </c>
      <c r="L648" t="str">
        <f>IFERROR(VLOOKUP(F648,プログラムデータ!A:M,13,0),"")</f>
        <v xml:space="preserve"> 100m</v>
      </c>
      <c r="M648" t="str">
        <f>IFERROR(VLOOKUP(F648,プログラムデータ!A:J,10,0),"")</f>
        <v>自由形</v>
      </c>
      <c r="N648" t="str">
        <f>IFERROR(VLOOKUP(F648,プログラムデータ!A:P,16,0),"")</f>
        <v>タイム決勝</v>
      </c>
      <c r="O648" t="str">
        <f t="shared" si="20"/>
        <v xml:space="preserve"> 女子  100m 自由形 タイム決勝</v>
      </c>
    </row>
    <row r="649" spans="1:15" x14ac:dyDescent="0.15">
      <c r="A649">
        <f>IFERROR(記録[[#This Row],[競技番号]],"")</f>
        <v>22</v>
      </c>
      <c r="B649">
        <f>IFERROR(記録[[#This Row],[選手番号]],"")</f>
        <v>97</v>
      </c>
      <c r="C649" t="str">
        <f>IFERROR(VLOOKUP(B649,選手番号!F:J,4,0),"")</f>
        <v>後藤　謙斗</v>
      </c>
      <c r="D649" t="str">
        <f>IFERROR(VLOOKUP(B649,選手番号!F:K,6,0),"")</f>
        <v>ファイブテン</v>
      </c>
      <c r="E649" t="str">
        <f>IFERROR(VLOOKUP(B649,チーム番号!E:F,2,0),"")</f>
        <v/>
      </c>
      <c r="F649">
        <f>IFERROR(VLOOKUP(A649,プログラム!B:C,2,0),"")</f>
        <v>23</v>
      </c>
      <c r="G649" t="str">
        <f t="shared" si="21"/>
        <v>9700023</v>
      </c>
      <c r="H649">
        <f>IFERROR(記録[[#This Row],[組]],"")</f>
        <v>2</v>
      </c>
      <c r="I649">
        <f>IFERROR(記録[[#This Row],[水路]],"")</f>
        <v>4</v>
      </c>
      <c r="J649" t="str">
        <f>IFERROR(VLOOKUP(F649,プログラムデータ!A:P,14,0),"")</f>
        <v/>
      </c>
      <c r="K649" t="str">
        <f>IFERROR(VLOOKUP(F649,プログラムデータ!A:O,15,0),"")</f>
        <v>女子</v>
      </c>
      <c r="L649" t="str">
        <f>IFERROR(VLOOKUP(F649,プログラムデータ!A:M,13,0),"")</f>
        <v xml:space="preserve"> 100m</v>
      </c>
      <c r="M649" t="str">
        <f>IFERROR(VLOOKUP(F649,プログラムデータ!A:J,10,0),"")</f>
        <v>自由形</v>
      </c>
      <c r="N649" t="str">
        <f>IFERROR(VLOOKUP(F649,プログラムデータ!A:P,16,0),"")</f>
        <v>タイム決勝</v>
      </c>
      <c r="O649" t="str">
        <f t="shared" si="20"/>
        <v xml:space="preserve"> 女子  100m 自由形 タイム決勝</v>
      </c>
    </row>
    <row r="650" spans="1:15" x14ac:dyDescent="0.15">
      <c r="A650">
        <f>IFERROR(記録[[#This Row],[競技番号]],"")</f>
        <v>22</v>
      </c>
      <c r="B650">
        <f>IFERROR(記録[[#This Row],[選手番号]],"")</f>
        <v>171</v>
      </c>
      <c r="C650" t="str">
        <f>IFERROR(VLOOKUP(B650,選手番号!F:J,4,0),"")</f>
        <v>山田　朔久</v>
      </c>
      <c r="D650" t="str">
        <f>IFERROR(VLOOKUP(B650,選手番号!F:K,6,0),"")</f>
        <v>フィッタ松山</v>
      </c>
      <c r="E650" t="str">
        <f>IFERROR(VLOOKUP(B650,チーム番号!E:F,2,0),"")</f>
        <v/>
      </c>
      <c r="F650">
        <f>IFERROR(VLOOKUP(A650,プログラム!B:C,2,0),"")</f>
        <v>23</v>
      </c>
      <c r="G650" t="str">
        <f t="shared" si="21"/>
        <v>17100023</v>
      </c>
      <c r="H650">
        <f>IFERROR(記録[[#This Row],[組]],"")</f>
        <v>2</v>
      </c>
      <c r="I650">
        <f>IFERROR(記録[[#This Row],[水路]],"")</f>
        <v>5</v>
      </c>
      <c r="J650" t="str">
        <f>IFERROR(VLOOKUP(F650,プログラムデータ!A:P,14,0),"")</f>
        <v/>
      </c>
      <c r="K650" t="str">
        <f>IFERROR(VLOOKUP(F650,プログラムデータ!A:O,15,0),"")</f>
        <v>女子</v>
      </c>
      <c r="L650" t="str">
        <f>IFERROR(VLOOKUP(F650,プログラムデータ!A:M,13,0),"")</f>
        <v xml:space="preserve"> 100m</v>
      </c>
      <c r="M650" t="str">
        <f>IFERROR(VLOOKUP(F650,プログラムデータ!A:J,10,0),"")</f>
        <v>自由形</v>
      </c>
      <c r="N650" t="str">
        <f>IFERROR(VLOOKUP(F650,プログラムデータ!A:P,16,0),"")</f>
        <v>タイム決勝</v>
      </c>
      <c r="O650" t="str">
        <f t="shared" si="20"/>
        <v xml:space="preserve"> 女子  100m 自由形 タイム決勝</v>
      </c>
    </row>
    <row r="651" spans="1:15" x14ac:dyDescent="0.15">
      <c r="A651">
        <f>IFERROR(記録[[#This Row],[競技番号]],"")</f>
        <v>22</v>
      </c>
      <c r="B651">
        <f>IFERROR(記録[[#This Row],[選手番号]],"")</f>
        <v>58</v>
      </c>
      <c r="C651" t="str">
        <f>IFERROR(VLOOKUP(B651,選手番号!F:J,4,0),"")</f>
        <v>森下　泰明</v>
      </c>
      <c r="D651" t="str">
        <f>IFERROR(VLOOKUP(B651,選手番号!F:K,6,0),"")</f>
        <v>ｴﾘｴｰﾙSRT</v>
      </c>
      <c r="E651" t="str">
        <f>IFERROR(VLOOKUP(B651,チーム番号!E:F,2,0),"")</f>
        <v/>
      </c>
      <c r="F651">
        <f>IFERROR(VLOOKUP(A651,プログラム!B:C,2,0),"")</f>
        <v>23</v>
      </c>
      <c r="G651" t="str">
        <f t="shared" si="21"/>
        <v>5800023</v>
      </c>
      <c r="H651">
        <f>IFERROR(記録[[#This Row],[組]],"")</f>
        <v>2</v>
      </c>
      <c r="I651">
        <f>IFERROR(記録[[#This Row],[水路]],"")</f>
        <v>6</v>
      </c>
      <c r="J651" t="str">
        <f>IFERROR(VLOOKUP(F651,プログラムデータ!A:P,14,0),"")</f>
        <v/>
      </c>
      <c r="K651" t="str">
        <f>IFERROR(VLOOKUP(F651,プログラムデータ!A:O,15,0),"")</f>
        <v>女子</v>
      </c>
      <c r="L651" t="str">
        <f>IFERROR(VLOOKUP(F651,プログラムデータ!A:M,13,0),"")</f>
        <v xml:space="preserve"> 100m</v>
      </c>
      <c r="M651" t="str">
        <f>IFERROR(VLOOKUP(F651,プログラムデータ!A:J,10,0),"")</f>
        <v>自由形</v>
      </c>
      <c r="N651" t="str">
        <f>IFERROR(VLOOKUP(F651,プログラムデータ!A:P,16,0),"")</f>
        <v>タイム決勝</v>
      </c>
      <c r="O651" t="str">
        <f t="shared" si="20"/>
        <v xml:space="preserve"> 女子  100m 自由形 タイム決勝</v>
      </c>
    </row>
    <row r="652" spans="1:15" x14ac:dyDescent="0.15">
      <c r="A652">
        <f>IFERROR(記録[[#This Row],[競技番号]],"")</f>
        <v>22</v>
      </c>
      <c r="B652">
        <f>IFERROR(記録[[#This Row],[選手番号]],"")</f>
        <v>10</v>
      </c>
      <c r="C652" t="str">
        <f>IFERROR(VLOOKUP(B652,選手番号!F:J,4,0),"")</f>
        <v>近藤　麻斗</v>
      </c>
      <c r="D652" t="str">
        <f>IFERROR(VLOOKUP(B652,選手番号!F:K,6,0),"")</f>
        <v>五百木ＳＣ</v>
      </c>
      <c r="E652" t="str">
        <f>IFERROR(VLOOKUP(B652,チーム番号!E:F,2,0),"")</f>
        <v/>
      </c>
      <c r="F652">
        <f>IFERROR(VLOOKUP(A652,プログラム!B:C,2,0),"")</f>
        <v>23</v>
      </c>
      <c r="G652" t="str">
        <f t="shared" si="21"/>
        <v>1000023</v>
      </c>
      <c r="H652">
        <f>IFERROR(記録[[#This Row],[組]],"")</f>
        <v>2</v>
      </c>
      <c r="I652">
        <f>IFERROR(記録[[#This Row],[水路]],"")</f>
        <v>7</v>
      </c>
      <c r="J652" t="str">
        <f>IFERROR(VLOOKUP(F652,プログラムデータ!A:P,14,0),"")</f>
        <v/>
      </c>
      <c r="K652" t="str">
        <f>IFERROR(VLOOKUP(F652,プログラムデータ!A:O,15,0),"")</f>
        <v>女子</v>
      </c>
      <c r="L652" t="str">
        <f>IFERROR(VLOOKUP(F652,プログラムデータ!A:M,13,0),"")</f>
        <v xml:space="preserve"> 100m</v>
      </c>
      <c r="M652" t="str">
        <f>IFERROR(VLOOKUP(F652,プログラムデータ!A:J,10,0),"")</f>
        <v>自由形</v>
      </c>
      <c r="N652" t="str">
        <f>IFERROR(VLOOKUP(F652,プログラムデータ!A:P,16,0),"")</f>
        <v>タイム決勝</v>
      </c>
      <c r="O652" t="str">
        <f t="shared" si="20"/>
        <v xml:space="preserve"> 女子  100m 自由形 タイム決勝</v>
      </c>
    </row>
    <row r="653" spans="1:15" x14ac:dyDescent="0.15">
      <c r="A653">
        <f>IFERROR(記録[[#This Row],[競技番号]],"")</f>
        <v>22</v>
      </c>
      <c r="B653">
        <f>IFERROR(記録[[#This Row],[選手番号]],"")</f>
        <v>170</v>
      </c>
      <c r="C653" t="str">
        <f>IFERROR(VLOOKUP(B653,選手番号!F:J,4,0),"")</f>
        <v>藤並　拓郎</v>
      </c>
      <c r="D653" t="str">
        <f>IFERROR(VLOOKUP(B653,選手番号!F:K,6,0),"")</f>
        <v>フィッタ松山</v>
      </c>
      <c r="E653" t="str">
        <f>IFERROR(VLOOKUP(B653,チーム番号!E:F,2,0),"")</f>
        <v/>
      </c>
      <c r="F653">
        <f>IFERROR(VLOOKUP(A653,プログラム!B:C,2,0),"")</f>
        <v>23</v>
      </c>
      <c r="G653" t="str">
        <f t="shared" si="21"/>
        <v>17000023</v>
      </c>
      <c r="H653">
        <f>IFERROR(記録[[#This Row],[組]],"")</f>
        <v>3</v>
      </c>
      <c r="I653">
        <f>IFERROR(記録[[#This Row],[水路]],"")</f>
        <v>1</v>
      </c>
      <c r="J653" t="str">
        <f>IFERROR(VLOOKUP(F653,プログラムデータ!A:P,14,0),"")</f>
        <v/>
      </c>
      <c r="K653" t="str">
        <f>IFERROR(VLOOKUP(F653,プログラムデータ!A:O,15,0),"")</f>
        <v>女子</v>
      </c>
      <c r="L653" t="str">
        <f>IFERROR(VLOOKUP(F653,プログラムデータ!A:M,13,0),"")</f>
        <v xml:space="preserve"> 100m</v>
      </c>
      <c r="M653" t="str">
        <f>IFERROR(VLOOKUP(F653,プログラムデータ!A:J,10,0),"")</f>
        <v>自由形</v>
      </c>
      <c r="N653" t="str">
        <f>IFERROR(VLOOKUP(F653,プログラムデータ!A:P,16,0),"")</f>
        <v>タイム決勝</v>
      </c>
      <c r="O653" t="str">
        <f t="shared" si="20"/>
        <v xml:space="preserve"> 女子  100m 自由形 タイム決勝</v>
      </c>
    </row>
    <row r="654" spans="1:15" x14ac:dyDescent="0.15">
      <c r="A654">
        <f>IFERROR(記録[[#This Row],[競技番号]],"")</f>
        <v>22</v>
      </c>
      <c r="B654">
        <f>IFERROR(記録[[#This Row],[選手番号]],"")</f>
        <v>260</v>
      </c>
      <c r="C654" t="str">
        <f>IFERROR(VLOOKUP(B654,選手番号!F:J,4,0),"")</f>
        <v>竹本　大輝</v>
      </c>
      <c r="D654" t="str">
        <f>IFERROR(VLOOKUP(B654,選手番号!F:K,6,0),"")</f>
        <v>Ryuow</v>
      </c>
      <c r="E654" t="str">
        <f>IFERROR(VLOOKUP(B654,チーム番号!E:F,2,0),"")</f>
        <v/>
      </c>
      <c r="F654">
        <f>IFERROR(VLOOKUP(A654,プログラム!B:C,2,0),"")</f>
        <v>23</v>
      </c>
      <c r="G654" t="str">
        <f t="shared" si="21"/>
        <v>26000023</v>
      </c>
      <c r="H654">
        <f>IFERROR(記録[[#This Row],[組]],"")</f>
        <v>3</v>
      </c>
      <c r="I654">
        <f>IFERROR(記録[[#This Row],[水路]],"")</f>
        <v>2</v>
      </c>
      <c r="J654" t="str">
        <f>IFERROR(VLOOKUP(F654,プログラムデータ!A:P,14,0),"")</f>
        <v/>
      </c>
      <c r="K654" t="str">
        <f>IFERROR(VLOOKUP(F654,プログラムデータ!A:O,15,0),"")</f>
        <v>女子</v>
      </c>
      <c r="L654" t="str">
        <f>IFERROR(VLOOKUP(F654,プログラムデータ!A:M,13,0),"")</f>
        <v xml:space="preserve"> 100m</v>
      </c>
      <c r="M654" t="str">
        <f>IFERROR(VLOOKUP(F654,プログラムデータ!A:J,10,0),"")</f>
        <v>自由形</v>
      </c>
      <c r="N654" t="str">
        <f>IFERROR(VLOOKUP(F654,プログラムデータ!A:P,16,0),"")</f>
        <v>タイム決勝</v>
      </c>
      <c r="O654" t="str">
        <f t="shared" si="20"/>
        <v xml:space="preserve"> 女子  100m 自由形 タイム決勝</v>
      </c>
    </row>
    <row r="655" spans="1:15" x14ac:dyDescent="0.15">
      <c r="A655">
        <f>IFERROR(記録[[#This Row],[競技番号]],"")</f>
        <v>22</v>
      </c>
      <c r="B655">
        <f>IFERROR(記録[[#This Row],[選手番号]],"")</f>
        <v>364</v>
      </c>
      <c r="C655" t="str">
        <f>IFERROR(VLOOKUP(B655,選手番号!F:J,4,0),"")</f>
        <v>近藤　優大</v>
      </c>
      <c r="D655" t="str">
        <f>IFERROR(VLOOKUP(B655,選手番号!F:K,6,0),"")</f>
        <v>えいしSC松山</v>
      </c>
      <c r="E655" t="str">
        <f>IFERROR(VLOOKUP(B655,チーム番号!E:F,2,0),"")</f>
        <v/>
      </c>
      <c r="F655">
        <f>IFERROR(VLOOKUP(A655,プログラム!B:C,2,0),"")</f>
        <v>23</v>
      </c>
      <c r="G655" t="str">
        <f t="shared" si="21"/>
        <v>36400023</v>
      </c>
      <c r="H655">
        <f>IFERROR(記録[[#This Row],[組]],"")</f>
        <v>3</v>
      </c>
      <c r="I655">
        <f>IFERROR(記録[[#This Row],[水路]],"")</f>
        <v>3</v>
      </c>
      <c r="J655" t="str">
        <f>IFERROR(VLOOKUP(F655,プログラムデータ!A:P,14,0),"")</f>
        <v/>
      </c>
      <c r="K655" t="str">
        <f>IFERROR(VLOOKUP(F655,プログラムデータ!A:O,15,0),"")</f>
        <v>女子</v>
      </c>
      <c r="L655" t="str">
        <f>IFERROR(VLOOKUP(F655,プログラムデータ!A:M,13,0),"")</f>
        <v xml:space="preserve"> 100m</v>
      </c>
      <c r="M655" t="str">
        <f>IFERROR(VLOOKUP(F655,プログラムデータ!A:J,10,0),"")</f>
        <v>自由形</v>
      </c>
      <c r="N655" t="str">
        <f>IFERROR(VLOOKUP(F655,プログラムデータ!A:P,16,0),"")</f>
        <v>タイム決勝</v>
      </c>
      <c r="O655" t="str">
        <f t="shared" si="20"/>
        <v xml:space="preserve"> 女子  100m 自由形 タイム決勝</v>
      </c>
    </row>
    <row r="656" spans="1:15" x14ac:dyDescent="0.15">
      <c r="A656">
        <f>IFERROR(記録[[#This Row],[競技番号]],"")</f>
        <v>22</v>
      </c>
      <c r="B656">
        <f>IFERROR(記録[[#This Row],[選手番号]],"")</f>
        <v>141</v>
      </c>
      <c r="C656" t="str">
        <f>IFERROR(VLOOKUP(B656,選手番号!F:J,4,0),"")</f>
        <v>山田　睦己</v>
      </c>
      <c r="D656" t="str">
        <f>IFERROR(VLOOKUP(B656,選手番号!F:K,6,0),"")</f>
        <v>ＭＧ双葉</v>
      </c>
      <c r="E656" t="str">
        <f>IFERROR(VLOOKUP(B656,チーム番号!E:F,2,0),"")</f>
        <v/>
      </c>
      <c r="F656">
        <f>IFERROR(VLOOKUP(A656,プログラム!B:C,2,0),"")</f>
        <v>23</v>
      </c>
      <c r="G656" t="str">
        <f t="shared" si="21"/>
        <v>14100023</v>
      </c>
      <c r="H656">
        <f>IFERROR(記録[[#This Row],[組]],"")</f>
        <v>3</v>
      </c>
      <c r="I656">
        <f>IFERROR(記録[[#This Row],[水路]],"")</f>
        <v>4</v>
      </c>
      <c r="J656" t="str">
        <f>IFERROR(VLOOKUP(F656,プログラムデータ!A:P,14,0),"")</f>
        <v/>
      </c>
      <c r="K656" t="str">
        <f>IFERROR(VLOOKUP(F656,プログラムデータ!A:O,15,0),"")</f>
        <v>女子</v>
      </c>
      <c r="L656" t="str">
        <f>IFERROR(VLOOKUP(F656,プログラムデータ!A:M,13,0),"")</f>
        <v xml:space="preserve"> 100m</v>
      </c>
      <c r="M656" t="str">
        <f>IFERROR(VLOOKUP(F656,プログラムデータ!A:J,10,0),"")</f>
        <v>自由形</v>
      </c>
      <c r="N656" t="str">
        <f>IFERROR(VLOOKUP(F656,プログラムデータ!A:P,16,0),"")</f>
        <v>タイム決勝</v>
      </c>
      <c r="O656" t="str">
        <f t="shared" si="20"/>
        <v xml:space="preserve"> 女子  100m 自由形 タイム決勝</v>
      </c>
    </row>
    <row r="657" spans="1:15" x14ac:dyDescent="0.15">
      <c r="A657">
        <f>IFERROR(記録[[#This Row],[競技番号]],"")</f>
        <v>22</v>
      </c>
      <c r="B657">
        <f>IFERROR(記録[[#This Row],[選手番号]],"")</f>
        <v>365</v>
      </c>
      <c r="C657" t="str">
        <f>IFERROR(VLOOKUP(B657,選手番号!F:J,4,0),"")</f>
        <v>田井　雄斗</v>
      </c>
      <c r="D657" t="str">
        <f>IFERROR(VLOOKUP(B657,選手番号!F:K,6,0),"")</f>
        <v>えいしSC松山</v>
      </c>
      <c r="E657" t="str">
        <f>IFERROR(VLOOKUP(B657,チーム番号!E:F,2,0),"")</f>
        <v/>
      </c>
      <c r="F657">
        <f>IFERROR(VLOOKUP(A657,プログラム!B:C,2,0),"")</f>
        <v>23</v>
      </c>
      <c r="G657" t="str">
        <f t="shared" si="21"/>
        <v>36500023</v>
      </c>
      <c r="H657">
        <f>IFERROR(記録[[#This Row],[組]],"")</f>
        <v>3</v>
      </c>
      <c r="I657">
        <f>IFERROR(記録[[#This Row],[水路]],"")</f>
        <v>5</v>
      </c>
      <c r="J657" t="str">
        <f>IFERROR(VLOOKUP(F657,プログラムデータ!A:P,14,0),"")</f>
        <v/>
      </c>
      <c r="K657" t="str">
        <f>IFERROR(VLOOKUP(F657,プログラムデータ!A:O,15,0),"")</f>
        <v>女子</v>
      </c>
      <c r="L657" t="str">
        <f>IFERROR(VLOOKUP(F657,プログラムデータ!A:M,13,0),"")</f>
        <v xml:space="preserve"> 100m</v>
      </c>
      <c r="M657" t="str">
        <f>IFERROR(VLOOKUP(F657,プログラムデータ!A:J,10,0),"")</f>
        <v>自由形</v>
      </c>
      <c r="N657" t="str">
        <f>IFERROR(VLOOKUP(F657,プログラムデータ!A:P,16,0),"")</f>
        <v>タイム決勝</v>
      </c>
      <c r="O657" t="str">
        <f t="shared" si="20"/>
        <v xml:space="preserve"> 女子  100m 自由形 タイム決勝</v>
      </c>
    </row>
    <row r="658" spans="1:15" x14ac:dyDescent="0.15">
      <c r="A658">
        <f>IFERROR(記録[[#This Row],[競技番号]],"")</f>
        <v>22</v>
      </c>
      <c r="B658">
        <f>IFERROR(記録[[#This Row],[選手番号]],"")</f>
        <v>130</v>
      </c>
      <c r="C658" t="str">
        <f>IFERROR(VLOOKUP(B658,選手番号!F:J,4,0),"")</f>
        <v>松田　康生</v>
      </c>
      <c r="D658" t="str">
        <f>IFERROR(VLOOKUP(B658,選手番号!F:K,6,0),"")</f>
        <v>アズサ松山</v>
      </c>
      <c r="E658" t="str">
        <f>IFERROR(VLOOKUP(B658,チーム番号!E:F,2,0),"")</f>
        <v/>
      </c>
      <c r="F658">
        <f>IFERROR(VLOOKUP(A658,プログラム!B:C,2,0),"")</f>
        <v>23</v>
      </c>
      <c r="G658" t="str">
        <f t="shared" si="21"/>
        <v>13000023</v>
      </c>
      <c r="H658">
        <f>IFERROR(記録[[#This Row],[組]],"")</f>
        <v>3</v>
      </c>
      <c r="I658">
        <f>IFERROR(記録[[#This Row],[水路]],"")</f>
        <v>6</v>
      </c>
      <c r="J658" t="str">
        <f>IFERROR(VLOOKUP(F658,プログラムデータ!A:P,14,0),"")</f>
        <v/>
      </c>
      <c r="K658" t="str">
        <f>IFERROR(VLOOKUP(F658,プログラムデータ!A:O,15,0),"")</f>
        <v>女子</v>
      </c>
      <c r="L658" t="str">
        <f>IFERROR(VLOOKUP(F658,プログラムデータ!A:M,13,0),"")</f>
        <v xml:space="preserve"> 100m</v>
      </c>
      <c r="M658" t="str">
        <f>IFERROR(VLOOKUP(F658,プログラムデータ!A:J,10,0),"")</f>
        <v>自由形</v>
      </c>
      <c r="N658" t="str">
        <f>IFERROR(VLOOKUP(F658,プログラムデータ!A:P,16,0),"")</f>
        <v>タイム決勝</v>
      </c>
      <c r="O658" t="str">
        <f t="shared" si="20"/>
        <v xml:space="preserve"> 女子  100m 自由形 タイム決勝</v>
      </c>
    </row>
    <row r="659" spans="1:15" x14ac:dyDescent="0.15">
      <c r="A659">
        <f>IFERROR(記録[[#This Row],[競技番号]],"")</f>
        <v>22</v>
      </c>
      <c r="B659">
        <f>IFERROR(記録[[#This Row],[選手番号]],"")</f>
        <v>8</v>
      </c>
      <c r="C659" t="str">
        <f>IFERROR(VLOOKUP(B659,選手番号!F:J,4,0),"")</f>
        <v>玉井　央輔</v>
      </c>
      <c r="D659" t="str">
        <f>IFERROR(VLOOKUP(B659,選手番号!F:K,6,0),"")</f>
        <v>五百木ＳＣ</v>
      </c>
      <c r="E659" t="str">
        <f>IFERROR(VLOOKUP(B659,チーム番号!E:F,2,0),"")</f>
        <v/>
      </c>
      <c r="F659">
        <f>IFERROR(VLOOKUP(A659,プログラム!B:C,2,0),"")</f>
        <v>23</v>
      </c>
      <c r="G659" t="str">
        <f t="shared" si="21"/>
        <v>800023</v>
      </c>
      <c r="H659">
        <f>IFERROR(記録[[#This Row],[組]],"")</f>
        <v>3</v>
      </c>
      <c r="I659">
        <f>IFERROR(記録[[#This Row],[水路]],"")</f>
        <v>7</v>
      </c>
      <c r="J659" t="str">
        <f>IFERROR(VLOOKUP(F659,プログラムデータ!A:P,14,0),"")</f>
        <v/>
      </c>
      <c r="K659" t="str">
        <f>IFERROR(VLOOKUP(F659,プログラムデータ!A:O,15,0),"")</f>
        <v>女子</v>
      </c>
      <c r="L659" t="str">
        <f>IFERROR(VLOOKUP(F659,プログラムデータ!A:M,13,0),"")</f>
        <v xml:space="preserve"> 100m</v>
      </c>
      <c r="M659" t="str">
        <f>IFERROR(VLOOKUP(F659,プログラムデータ!A:J,10,0),"")</f>
        <v>自由形</v>
      </c>
      <c r="N659" t="str">
        <f>IFERROR(VLOOKUP(F659,プログラムデータ!A:P,16,0),"")</f>
        <v>タイム決勝</v>
      </c>
      <c r="O659" t="str">
        <f t="shared" si="20"/>
        <v xml:space="preserve"> 女子  100m 自由形 タイム決勝</v>
      </c>
    </row>
    <row r="660" spans="1:15" x14ac:dyDescent="0.15">
      <c r="A660">
        <f>IFERROR(記録[[#This Row],[競技番号]],"")</f>
        <v>22</v>
      </c>
      <c r="B660">
        <f>IFERROR(記録[[#This Row],[選手番号]],"")</f>
        <v>195</v>
      </c>
      <c r="C660" t="str">
        <f>IFERROR(VLOOKUP(B660,選手番号!F:J,4,0),"")</f>
        <v>名智　　馨</v>
      </c>
      <c r="D660" t="str">
        <f>IFERROR(VLOOKUP(B660,選手番号!F:K,6,0),"")</f>
        <v>フィッタ重信</v>
      </c>
      <c r="E660" t="str">
        <f>IFERROR(VLOOKUP(B660,チーム番号!E:F,2,0),"")</f>
        <v/>
      </c>
      <c r="F660">
        <f>IFERROR(VLOOKUP(A660,プログラム!B:C,2,0),"")</f>
        <v>23</v>
      </c>
      <c r="G660" t="str">
        <f t="shared" si="21"/>
        <v>19500023</v>
      </c>
      <c r="H660">
        <f>IFERROR(記録[[#This Row],[組]],"")</f>
        <v>4</v>
      </c>
      <c r="I660">
        <f>IFERROR(記録[[#This Row],[水路]],"")</f>
        <v>1</v>
      </c>
      <c r="J660" t="str">
        <f>IFERROR(VLOOKUP(F660,プログラムデータ!A:P,14,0),"")</f>
        <v/>
      </c>
      <c r="K660" t="str">
        <f>IFERROR(VLOOKUP(F660,プログラムデータ!A:O,15,0),"")</f>
        <v>女子</v>
      </c>
      <c r="L660" t="str">
        <f>IFERROR(VLOOKUP(F660,プログラムデータ!A:M,13,0),"")</f>
        <v xml:space="preserve"> 100m</v>
      </c>
      <c r="M660" t="str">
        <f>IFERROR(VLOOKUP(F660,プログラムデータ!A:J,10,0),"")</f>
        <v>自由形</v>
      </c>
      <c r="N660" t="str">
        <f>IFERROR(VLOOKUP(F660,プログラムデータ!A:P,16,0),"")</f>
        <v>タイム決勝</v>
      </c>
      <c r="O660" t="str">
        <f t="shared" si="20"/>
        <v xml:space="preserve"> 女子  100m 自由形 タイム決勝</v>
      </c>
    </row>
    <row r="661" spans="1:15" x14ac:dyDescent="0.15">
      <c r="A661">
        <f>IFERROR(記録[[#This Row],[競技番号]],"")</f>
        <v>22</v>
      </c>
      <c r="B661">
        <f>IFERROR(記録[[#This Row],[選手番号]],"")</f>
        <v>93</v>
      </c>
      <c r="C661" t="str">
        <f>IFERROR(VLOOKUP(B661,選手番号!F:J,4,0),"")</f>
        <v>森田　淳夢</v>
      </c>
      <c r="D661" t="str">
        <f>IFERROR(VLOOKUP(B661,選手番号!F:K,6,0),"")</f>
        <v>ファイブテン</v>
      </c>
      <c r="E661" t="str">
        <f>IFERROR(VLOOKUP(B661,チーム番号!E:F,2,0),"")</f>
        <v/>
      </c>
      <c r="F661">
        <f>IFERROR(VLOOKUP(A661,プログラム!B:C,2,0),"")</f>
        <v>23</v>
      </c>
      <c r="G661" t="str">
        <f t="shared" si="21"/>
        <v>9300023</v>
      </c>
      <c r="H661">
        <f>IFERROR(記録[[#This Row],[組]],"")</f>
        <v>4</v>
      </c>
      <c r="I661">
        <f>IFERROR(記録[[#This Row],[水路]],"")</f>
        <v>2</v>
      </c>
      <c r="J661" t="str">
        <f>IFERROR(VLOOKUP(F661,プログラムデータ!A:P,14,0),"")</f>
        <v/>
      </c>
      <c r="K661" t="str">
        <f>IFERROR(VLOOKUP(F661,プログラムデータ!A:O,15,0),"")</f>
        <v>女子</v>
      </c>
      <c r="L661" t="str">
        <f>IFERROR(VLOOKUP(F661,プログラムデータ!A:M,13,0),"")</f>
        <v xml:space="preserve"> 100m</v>
      </c>
      <c r="M661" t="str">
        <f>IFERROR(VLOOKUP(F661,プログラムデータ!A:J,10,0),"")</f>
        <v>自由形</v>
      </c>
      <c r="N661" t="str">
        <f>IFERROR(VLOOKUP(F661,プログラムデータ!A:P,16,0),"")</f>
        <v>タイム決勝</v>
      </c>
      <c r="O661" t="str">
        <f t="shared" si="20"/>
        <v xml:space="preserve"> 女子  100m 自由形 タイム決勝</v>
      </c>
    </row>
    <row r="662" spans="1:15" x14ac:dyDescent="0.15">
      <c r="A662">
        <f>IFERROR(記録[[#This Row],[競技番号]],"")</f>
        <v>22</v>
      </c>
      <c r="B662">
        <f>IFERROR(記録[[#This Row],[選手番号]],"")</f>
        <v>51</v>
      </c>
      <c r="C662" t="str">
        <f>IFERROR(VLOOKUP(B662,選手番号!F:J,4,0),"")</f>
        <v>中田　智大</v>
      </c>
      <c r="D662" t="str">
        <f>IFERROR(VLOOKUP(B662,選手番号!F:K,6,0),"")</f>
        <v>ｴﾘｴｰﾙSRT</v>
      </c>
      <c r="E662" t="str">
        <f>IFERROR(VLOOKUP(B662,チーム番号!E:F,2,0),"")</f>
        <v/>
      </c>
      <c r="F662">
        <f>IFERROR(VLOOKUP(A662,プログラム!B:C,2,0),"")</f>
        <v>23</v>
      </c>
      <c r="G662" t="str">
        <f t="shared" si="21"/>
        <v>5100023</v>
      </c>
      <c r="H662">
        <f>IFERROR(記録[[#This Row],[組]],"")</f>
        <v>4</v>
      </c>
      <c r="I662">
        <f>IFERROR(記録[[#This Row],[水路]],"")</f>
        <v>3</v>
      </c>
      <c r="J662" t="str">
        <f>IFERROR(VLOOKUP(F662,プログラムデータ!A:P,14,0),"")</f>
        <v/>
      </c>
      <c r="K662" t="str">
        <f>IFERROR(VLOOKUP(F662,プログラムデータ!A:O,15,0),"")</f>
        <v>女子</v>
      </c>
      <c r="L662" t="str">
        <f>IFERROR(VLOOKUP(F662,プログラムデータ!A:M,13,0),"")</f>
        <v xml:space="preserve"> 100m</v>
      </c>
      <c r="M662" t="str">
        <f>IFERROR(VLOOKUP(F662,プログラムデータ!A:J,10,0),"")</f>
        <v>自由形</v>
      </c>
      <c r="N662" t="str">
        <f>IFERROR(VLOOKUP(F662,プログラムデータ!A:P,16,0),"")</f>
        <v>タイム決勝</v>
      </c>
      <c r="O662" t="str">
        <f t="shared" si="20"/>
        <v xml:space="preserve"> 女子  100m 自由形 タイム決勝</v>
      </c>
    </row>
    <row r="663" spans="1:15" x14ac:dyDescent="0.15">
      <c r="A663">
        <f>IFERROR(記録[[#This Row],[競技番号]],"")</f>
        <v>22</v>
      </c>
      <c r="B663">
        <f>IFERROR(記録[[#This Row],[選手番号]],"")</f>
        <v>139</v>
      </c>
      <c r="C663" t="str">
        <f>IFERROR(VLOOKUP(B663,選手番号!F:J,4,0),"")</f>
        <v>長野　　弘</v>
      </c>
      <c r="D663" t="str">
        <f>IFERROR(VLOOKUP(B663,選手番号!F:K,6,0),"")</f>
        <v>ＭＧ双葉</v>
      </c>
      <c r="E663" t="str">
        <f>IFERROR(VLOOKUP(B663,チーム番号!E:F,2,0),"")</f>
        <v/>
      </c>
      <c r="F663">
        <f>IFERROR(VLOOKUP(A663,プログラム!B:C,2,0),"")</f>
        <v>23</v>
      </c>
      <c r="G663" t="str">
        <f t="shared" si="21"/>
        <v>13900023</v>
      </c>
      <c r="H663">
        <f>IFERROR(記録[[#This Row],[組]],"")</f>
        <v>4</v>
      </c>
      <c r="I663">
        <f>IFERROR(記録[[#This Row],[水路]],"")</f>
        <v>4</v>
      </c>
      <c r="J663" t="str">
        <f>IFERROR(VLOOKUP(F663,プログラムデータ!A:P,14,0),"")</f>
        <v/>
      </c>
      <c r="K663" t="str">
        <f>IFERROR(VLOOKUP(F663,プログラムデータ!A:O,15,0),"")</f>
        <v>女子</v>
      </c>
      <c r="L663" t="str">
        <f>IFERROR(VLOOKUP(F663,プログラムデータ!A:M,13,0),"")</f>
        <v xml:space="preserve"> 100m</v>
      </c>
      <c r="M663" t="str">
        <f>IFERROR(VLOOKUP(F663,プログラムデータ!A:J,10,0),"")</f>
        <v>自由形</v>
      </c>
      <c r="N663" t="str">
        <f>IFERROR(VLOOKUP(F663,プログラムデータ!A:P,16,0),"")</f>
        <v>タイム決勝</v>
      </c>
      <c r="O663" t="str">
        <f t="shared" si="20"/>
        <v xml:space="preserve"> 女子  100m 自由形 タイム決勝</v>
      </c>
    </row>
    <row r="664" spans="1:15" x14ac:dyDescent="0.15">
      <c r="A664">
        <f>IFERROR(記録[[#This Row],[競技番号]],"")</f>
        <v>22</v>
      </c>
      <c r="B664">
        <f>IFERROR(記録[[#This Row],[選手番号]],"")</f>
        <v>166</v>
      </c>
      <c r="C664" t="str">
        <f>IFERROR(VLOOKUP(B664,選手番号!F:J,4,0),"")</f>
        <v>小野　寛生</v>
      </c>
      <c r="D664" t="str">
        <f>IFERROR(VLOOKUP(B664,選手番号!F:K,6,0),"")</f>
        <v>フィッタ松山</v>
      </c>
      <c r="E664" t="str">
        <f>IFERROR(VLOOKUP(B664,チーム番号!E:F,2,0),"")</f>
        <v/>
      </c>
      <c r="F664">
        <f>IFERROR(VLOOKUP(A664,プログラム!B:C,2,0),"")</f>
        <v>23</v>
      </c>
      <c r="G664" t="str">
        <f t="shared" si="21"/>
        <v>16600023</v>
      </c>
      <c r="H664">
        <f>IFERROR(記録[[#This Row],[組]],"")</f>
        <v>4</v>
      </c>
      <c r="I664">
        <f>IFERROR(記録[[#This Row],[水路]],"")</f>
        <v>5</v>
      </c>
      <c r="J664" t="str">
        <f>IFERROR(VLOOKUP(F664,プログラムデータ!A:P,14,0),"")</f>
        <v/>
      </c>
      <c r="K664" t="str">
        <f>IFERROR(VLOOKUP(F664,プログラムデータ!A:O,15,0),"")</f>
        <v>女子</v>
      </c>
      <c r="L664" t="str">
        <f>IFERROR(VLOOKUP(F664,プログラムデータ!A:M,13,0),"")</f>
        <v xml:space="preserve"> 100m</v>
      </c>
      <c r="M664" t="str">
        <f>IFERROR(VLOOKUP(F664,プログラムデータ!A:J,10,0),"")</f>
        <v>自由形</v>
      </c>
      <c r="N664" t="str">
        <f>IFERROR(VLOOKUP(F664,プログラムデータ!A:P,16,0),"")</f>
        <v>タイム決勝</v>
      </c>
      <c r="O664" t="str">
        <f t="shared" si="20"/>
        <v xml:space="preserve"> 女子  100m 自由形 タイム決勝</v>
      </c>
    </row>
    <row r="665" spans="1:15" x14ac:dyDescent="0.15">
      <c r="A665">
        <f>IFERROR(記録[[#This Row],[競技番号]],"")</f>
        <v>22</v>
      </c>
      <c r="B665">
        <f>IFERROR(記録[[#This Row],[選手番号]],"")</f>
        <v>33</v>
      </c>
      <c r="C665" t="str">
        <f>IFERROR(VLOOKUP(B665,選手番号!F:J,4,0),"")</f>
        <v>大野孝太郎</v>
      </c>
      <c r="D665" t="str">
        <f>IFERROR(VLOOKUP(B665,選手番号!F:K,6,0),"")</f>
        <v>南海ＤＣ</v>
      </c>
      <c r="E665" t="str">
        <f>IFERROR(VLOOKUP(B665,チーム番号!E:F,2,0),"")</f>
        <v/>
      </c>
      <c r="F665">
        <f>IFERROR(VLOOKUP(A665,プログラム!B:C,2,0),"")</f>
        <v>23</v>
      </c>
      <c r="G665" t="str">
        <f t="shared" si="21"/>
        <v>3300023</v>
      </c>
      <c r="H665">
        <f>IFERROR(記録[[#This Row],[組]],"")</f>
        <v>4</v>
      </c>
      <c r="I665">
        <f>IFERROR(記録[[#This Row],[水路]],"")</f>
        <v>6</v>
      </c>
      <c r="J665" t="str">
        <f>IFERROR(VLOOKUP(F665,プログラムデータ!A:P,14,0),"")</f>
        <v/>
      </c>
      <c r="K665" t="str">
        <f>IFERROR(VLOOKUP(F665,プログラムデータ!A:O,15,0),"")</f>
        <v>女子</v>
      </c>
      <c r="L665" t="str">
        <f>IFERROR(VLOOKUP(F665,プログラムデータ!A:M,13,0),"")</f>
        <v xml:space="preserve"> 100m</v>
      </c>
      <c r="M665" t="str">
        <f>IFERROR(VLOOKUP(F665,プログラムデータ!A:J,10,0),"")</f>
        <v>自由形</v>
      </c>
      <c r="N665" t="str">
        <f>IFERROR(VLOOKUP(F665,プログラムデータ!A:P,16,0),"")</f>
        <v>タイム決勝</v>
      </c>
      <c r="O665" t="str">
        <f t="shared" si="20"/>
        <v xml:space="preserve"> 女子  100m 自由形 タイム決勝</v>
      </c>
    </row>
    <row r="666" spans="1:15" x14ac:dyDescent="0.15">
      <c r="A666">
        <f>IFERROR(記録[[#This Row],[競技番号]],"")</f>
        <v>22</v>
      </c>
      <c r="B666">
        <f>IFERROR(記録[[#This Row],[選手番号]],"")</f>
        <v>92</v>
      </c>
      <c r="C666" t="str">
        <f>IFERROR(VLOOKUP(B666,選手番号!F:J,4,0),"")</f>
        <v>白澤　　航</v>
      </c>
      <c r="D666" t="str">
        <f>IFERROR(VLOOKUP(B666,選手番号!F:K,6,0),"")</f>
        <v>ファイブテン</v>
      </c>
      <c r="E666" t="str">
        <f>IFERROR(VLOOKUP(B666,チーム番号!E:F,2,0),"")</f>
        <v/>
      </c>
      <c r="F666">
        <f>IFERROR(VLOOKUP(A666,プログラム!B:C,2,0),"")</f>
        <v>23</v>
      </c>
      <c r="G666" t="str">
        <f t="shared" si="21"/>
        <v>9200023</v>
      </c>
      <c r="H666">
        <f>IFERROR(記録[[#This Row],[組]],"")</f>
        <v>4</v>
      </c>
      <c r="I666">
        <f>IFERROR(記録[[#This Row],[水路]],"")</f>
        <v>7</v>
      </c>
      <c r="J666" t="str">
        <f>IFERROR(VLOOKUP(F666,プログラムデータ!A:P,14,0),"")</f>
        <v/>
      </c>
      <c r="K666" t="str">
        <f>IFERROR(VLOOKUP(F666,プログラムデータ!A:O,15,0),"")</f>
        <v>女子</v>
      </c>
      <c r="L666" t="str">
        <f>IFERROR(VLOOKUP(F666,プログラムデータ!A:M,13,0),"")</f>
        <v xml:space="preserve"> 100m</v>
      </c>
      <c r="M666" t="str">
        <f>IFERROR(VLOOKUP(F666,プログラムデータ!A:J,10,0),"")</f>
        <v>自由形</v>
      </c>
      <c r="N666" t="str">
        <f>IFERROR(VLOOKUP(F666,プログラムデータ!A:P,16,0),"")</f>
        <v>タイム決勝</v>
      </c>
      <c r="O666" t="str">
        <f t="shared" si="20"/>
        <v xml:space="preserve"> 女子  100m 自由形 タイム決勝</v>
      </c>
    </row>
    <row r="667" spans="1:15" x14ac:dyDescent="0.15">
      <c r="A667">
        <f>IFERROR(記録[[#This Row],[競技番号]],"")</f>
        <v>23</v>
      </c>
      <c r="B667">
        <f>IFERROR(記録[[#This Row],[選手番号]],"")</f>
        <v>0</v>
      </c>
      <c r="C667" t="str">
        <f>IFERROR(VLOOKUP(B667,選手番号!F:J,4,0),"")</f>
        <v/>
      </c>
      <c r="D667" t="str">
        <f>IFERROR(VLOOKUP(B667,選手番号!F:K,6,0),"")</f>
        <v/>
      </c>
      <c r="E667" t="str">
        <f>IFERROR(VLOOKUP(B667,チーム番号!E:F,2,0),"")</f>
        <v/>
      </c>
      <c r="F667">
        <f>IFERROR(VLOOKUP(A667,プログラム!B:C,2,0),"")</f>
        <v>24</v>
      </c>
      <c r="G667" t="str">
        <f t="shared" si="21"/>
        <v>000024</v>
      </c>
      <c r="H667">
        <f>IFERROR(記録[[#This Row],[組]],"")</f>
        <v>1</v>
      </c>
      <c r="I667">
        <f>IFERROR(記録[[#This Row],[水路]],"")</f>
        <v>1</v>
      </c>
      <c r="J667" t="str">
        <f>IFERROR(VLOOKUP(F667,プログラムデータ!A:P,14,0),"")</f>
        <v/>
      </c>
      <c r="K667" t="str">
        <f>IFERROR(VLOOKUP(F667,プログラムデータ!A:O,15,0),"")</f>
        <v>男子</v>
      </c>
      <c r="L667" t="str">
        <f>IFERROR(VLOOKUP(F667,プログラムデータ!A:M,13,0),"")</f>
        <v xml:space="preserve"> 100m</v>
      </c>
      <c r="M667" t="str">
        <f>IFERROR(VLOOKUP(F667,プログラムデータ!A:J,10,0),"")</f>
        <v>自由形</v>
      </c>
      <c r="N667" t="str">
        <f>IFERROR(VLOOKUP(F667,プログラムデータ!A:P,16,0),"")</f>
        <v>タイム決勝</v>
      </c>
      <c r="O667" t="str">
        <f t="shared" si="20"/>
        <v xml:space="preserve"> 男子  100m 自由形 タイム決勝</v>
      </c>
    </row>
    <row r="668" spans="1:15" x14ac:dyDescent="0.15">
      <c r="A668">
        <f>IFERROR(記録[[#This Row],[競技番号]],"")</f>
        <v>23</v>
      </c>
      <c r="B668">
        <f>IFERROR(記録[[#This Row],[選手番号]],"")</f>
        <v>221</v>
      </c>
      <c r="C668" t="str">
        <f>IFERROR(VLOOKUP(B668,選手番号!F:J,4,0),"")</f>
        <v>渡部　美仁</v>
      </c>
      <c r="D668" t="str">
        <f>IFERROR(VLOOKUP(B668,選手番号!F:K,6,0),"")</f>
        <v>フィッタ重信</v>
      </c>
      <c r="E668" t="str">
        <f>IFERROR(VLOOKUP(B668,チーム番号!E:F,2,0),"")</f>
        <v/>
      </c>
      <c r="F668">
        <f>IFERROR(VLOOKUP(A668,プログラム!B:C,2,0),"")</f>
        <v>24</v>
      </c>
      <c r="G668" t="str">
        <f t="shared" si="21"/>
        <v>22100024</v>
      </c>
      <c r="H668">
        <f>IFERROR(記録[[#This Row],[組]],"")</f>
        <v>1</v>
      </c>
      <c r="I668">
        <f>IFERROR(記録[[#This Row],[水路]],"")</f>
        <v>2</v>
      </c>
      <c r="J668" t="str">
        <f>IFERROR(VLOOKUP(F668,プログラムデータ!A:P,14,0),"")</f>
        <v/>
      </c>
      <c r="K668" t="str">
        <f>IFERROR(VLOOKUP(F668,プログラムデータ!A:O,15,0),"")</f>
        <v>男子</v>
      </c>
      <c r="L668" t="str">
        <f>IFERROR(VLOOKUP(F668,プログラムデータ!A:M,13,0),"")</f>
        <v xml:space="preserve"> 100m</v>
      </c>
      <c r="M668" t="str">
        <f>IFERROR(VLOOKUP(F668,プログラムデータ!A:J,10,0),"")</f>
        <v>自由形</v>
      </c>
      <c r="N668" t="str">
        <f>IFERROR(VLOOKUP(F668,プログラムデータ!A:P,16,0),"")</f>
        <v>タイム決勝</v>
      </c>
      <c r="O668" t="str">
        <f t="shared" si="20"/>
        <v xml:space="preserve"> 男子  100m 自由形 タイム決勝</v>
      </c>
    </row>
    <row r="669" spans="1:15" x14ac:dyDescent="0.15">
      <c r="A669">
        <f>IFERROR(記録[[#This Row],[競技番号]],"")</f>
        <v>23</v>
      </c>
      <c r="B669">
        <f>IFERROR(記録[[#This Row],[選手番号]],"")</f>
        <v>321</v>
      </c>
      <c r="C669" t="str">
        <f>IFERROR(VLOOKUP(B669,選手番号!F:J,4,0),"")</f>
        <v>村上　愛莉</v>
      </c>
      <c r="D669" t="str">
        <f>IFERROR(VLOOKUP(B669,選手番号!F:K,6,0),"")</f>
        <v>MESSA</v>
      </c>
      <c r="E669" t="str">
        <f>IFERROR(VLOOKUP(B669,チーム番号!E:F,2,0),"")</f>
        <v/>
      </c>
      <c r="F669">
        <f>IFERROR(VLOOKUP(A669,プログラム!B:C,2,0),"")</f>
        <v>24</v>
      </c>
      <c r="G669" t="str">
        <f t="shared" si="21"/>
        <v>32100024</v>
      </c>
      <c r="H669">
        <f>IFERROR(記録[[#This Row],[組]],"")</f>
        <v>1</v>
      </c>
      <c r="I669">
        <f>IFERROR(記録[[#This Row],[水路]],"")</f>
        <v>3</v>
      </c>
      <c r="J669" t="str">
        <f>IFERROR(VLOOKUP(F669,プログラムデータ!A:P,14,0),"")</f>
        <v/>
      </c>
      <c r="K669" t="str">
        <f>IFERROR(VLOOKUP(F669,プログラムデータ!A:O,15,0),"")</f>
        <v>男子</v>
      </c>
      <c r="L669" t="str">
        <f>IFERROR(VLOOKUP(F669,プログラムデータ!A:M,13,0),"")</f>
        <v xml:space="preserve"> 100m</v>
      </c>
      <c r="M669" t="str">
        <f>IFERROR(VLOOKUP(F669,プログラムデータ!A:J,10,0),"")</f>
        <v>自由形</v>
      </c>
      <c r="N669" t="str">
        <f>IFERROR(VLOOKUP(F669,プログラムデータ!A:P,16,0),"")</f>
        <v>タイム決勝</v>
      </c>
      <c r="O669" t="str">
        <f t="shared" si="20"/>
        <v xml:space="preserve"> 男子  100m 自由形 タイム決勝</v>
      </c>
    </row>
    <row r="670" spans="1:15" x14ac:dyDescent="0.15">
      <c r="A670">
        <f>IFERROR(記録[[#This Row],[競技番号]],"")</f>
        <v>23</v>
      </c>
      <c r="B670">
        <f>IFERROR(記録[[#This Row],[選手番号]],"")</f>
        <v>268</v>
      </c>
      <c r="C670" t="str">
        <f>IFERROR(VLOOKUP(B670,選手番号!F:J,4,0),"")</f>
        <v>中村　心都</v>
      </c>
      <c r="D670" t="str">
        <f>IFERROR(VLOOKUP(B670,選手番号!F:K,6,0),"")</f>
        <v>Ryuow</v>
      </c>
      <c r="E670" t="str">
        <f>IFERROR(VLOOKUP(B670,チーム番号!E:F,2,0),"")</f>
        <v/>
      </c>
      <c r="F670">
        <f>IFERROR(VLOOKUP(A670,プログラム!B:C,2,0),"")</f>
        <v>24</v>
      </c>
      <c r="G670" t="str">
        <f t="shared" si="21"/>
        <v>26800024</v>
      </c>
      <c r="H670">
        <f>IFERROR(記録[[#This Row],[組]],"")</f>
        <v>1</v>
      </c>
      <c r="I670">
        <f>IFERROR(記録[[#This Row],[水路]],"")</f>
        <v>4</v>
      </c>
      <c r="J670" t="str">
        <f>IFERROR(VLOOKUP(F670,プログラムデータ!A:P,14,0),"")</f>
        <v/>
      </c>
      <c r="K670" t="str">
        <f>IFERROR(VLOOKUP(F670,プログラムデータ!A:O,15,0),"")</f>
        <v>男子</v>
      </c>
      <c r="L670" t="str">
        <f>IFERROR(VLOOKUP(F670,プログラムデータ!A:M,13,0),"")</f>
        <v xml:space="preserve"> 100m</v>
      </c>
      <c r="M670" t="str">
        <f>IFERROR(VLOOKUP(F670,プログラムデータ!A:J,10,0),"")</f>
        <v>自由形</v>
      </c>
      <c r="N670" t="str">
        <f>IFERROR(VLOOKUP(F670,プログラムデータ!A:P,16,0),"")</f>
        <v>タイム決勝</v>
      </c>
      <c r="O670" t="str">
        <f t="shared" si="20"/>
        <v xml:space="preserve"> 男子  100m 自由形 タイム決勝</v>
      </c>
    </row>
    <row r="671" spans="1:15" x14ac:dyDescent="0.15">
      <c r="A671">
        <f>IFERROR(記録[[#This Row],[競技番号]],"")</f>
        <v>23</v>
      </c>
      <c r="B671">
        <f>IFERROR(記録[[#This Row],[選手番号]],"")</f>
        <v>152</v>
      </c>
      <c r="C671" t="str">
        <f>IFERROR(VLOOKUP(B671,選手番号!F:J,4,0),"")</f>
        <v>山田　帆夏</v>
      </c>
      <c r="D671" t="str">
        <f>IFERROR(VLOOKUP(B671,選手番号!F:K,6,0),"")</f>
        <v>ＭＧ双葉</v>
      </c>
      <c r="E671" t="str">
        <f>IFERROR(VLOOKUP(B671,チーム番号!E:F,2,0),"")</f>
        <v/>
      </c>
      <c r="F671">
        <f>IFERROR(VLOOKUP(A671,プログラム!B:C,2,0),"")</f>
        <v>24</v>
      </c>
      <c r="G671" t="str">
        <f t="shared" si="21"/>
        <v>15200024</v>
      </c>
      <c r="H671">
        <f>IFERROR(記録[[#This Row],[組]],"")</f>
        <v>1</v>
      </c>
      <c r="I671">
        <f>IFERROR(記録[[#This Row],[水路]],"")</f>
        <v>5</v>
      </c>
      <c r="J671" t="str">
        <f>IFERROR(VLOOKUP(F671,プログラムデータ!A:P,14,0),"")</f>
        <v/>
      </c>
      <c r="K671" t="str">
        <f>IFERROR(VLOOKUP(F671,プログラムデータ!A:O,15,0),"")</f>
        <v>男子</v>
      </c>
      <c r="L671" t="str">
        <f>IFERROR(VLOOKUP(F671,プログラムデータ!A:M,13,0),"")</f>
        <v xml:space="preserve"> 100m</v>
      </c>
      <c r="M671" t="str">
        <f>IFERROR(VLOOKUP(F671,プログラムデータ!A:J,10,0),"")</f>
        <v>自由形</v>
      </c>
      <c r="N671" t="str">
        <f>IFERROR(VLOOKUP(F671,プログラムデータ!A:P,16,0),"")</f>
        <v>タイム決勝</v>
      </c>
      <c r="O671" t="str">
        <f t="shared" si="20"/>
        <v xml:space="preserve"> 男子  100m 自由形 タイム決勝</v>
      </c>
    </row>
    <row r="672" spans="1:15" x14ac:dyDescent="0.15">
      <c r="A672">
        <f>IFERROR(記録[[#This Row],[競技番号]],"")</f>
        <v>23</v>
      </c>
      <c r="B672">
        <f>IFERROR(記録[[#This Row],[選手番号]],"")</f>
        <v>49</v>
      </c>
      <c r="C672" t="str">
        <f>IFERROR(VLOOKUP(B672,選手番号!F:J,4,0),"")</f>
        <v>橋本　りる</v>
      </c>
      <c r="D672" t="str">
        <f>IFERROR(VLOOKUP(B672,選手番号!F:K,6,0),"")</f>
        <v>南海ＤＣ</v>
      </c>
      <c r="E672" t="str">
        <f>IFERROR(VLOOKUP(B672,チーム番号!E:F,2,0),"")</f>
        <v/>
      </c>
      <c r="F672">
        <f>IFERROR(VLOOKUP(A672,プログラム!B:C,2,0),"")</f>
        <v>24</v>
      </c>
      <c r="G672" t="str">
        <f t="shared" si="21"/>
        <v>4900024</v>
      </c>
      <c r="H672">
        <f>IFERROR(記録[[#This Row],[組]],"")</f>
        <v>1</v>
      </c>
      <c r="I672">
        <f>IFERROR(記録[[#This Row],[水路]],"")</f>
        <v>6</v>
      </c>
      <c r="J672" t="str">
        <f>IFERROR(VLOOKUP(F672,プログラムデータ!A:P,14,0),"")</f>
        <v/>
      </c>
      <c r="K672" t="str">
        <f>IFERROR(VLOOKUP(F672,プログラムデータ!A:O,15,0),"")</f>
        <v>男子</v>
      </c>
      <c r="L672" t="str">
        <f>IFERROR(VLOOKUP(F672,プログラムデータ!A:M,13,0),"")</f>
        <v xml:space="preserve"> 100m</v>
      </c>
      <c r="M672" t="str">
        <f>IFERROR(VLOOKUP(F672,プログラムデータ!A:J,10,0),"")</f>
        <v>自由形</v>
      </c>
      <c r="N672" t="str">
        <f>IFERROR(VLOOKUP(F672,プログラムデータ!A:P,16,0),"")</f>
        <v>タイム決勝</v>
      </c>
      <c r="O672" t="str">
        <f t="shared" si="20"/>
        <v xml:space="preserve"> 男子  100m 自由形 タイム決勝</v>
      </c>
    </row>
    <row r="673" spans="1:15" x14ac:dyDescent="0.15">
      <c r="A673">
        <f>IFERROR(記録[[#This Row],[競技番号]],"")</f>
        <v>23</v>
      </c>
      <c r="B673">
        <f>IFERROR(記録[[#This Row],[選手番号]],"")</f>
        <v>0</v>
      </c>
      <c r="C673" t="str">
        <f>IFERROR(VLOOKUP(B673,選手番号!F:J,4,0),"")</f>
        <v/>
      </c>
      <c r="D673" t="str">
        <f>IFERROR(VLOOKUP(B673,選手番号!F:K,6,0),"")</f>
        <v/>
      </c>
      <c r="E673" t="str">
        <f>IFERROR(VLOOKUP(B673,チーム番号!E:F,2,0),"")</f>
        <v/>
      </c>
      <c r="F673">
        <f>IFERROR(VLOOKUP(A673,プログラム!B:C,2,0),"")</f>
        <v>24</v>
      </c>
      <c r="G673" t="str">
        <f t="shared" si="21"/>
        <v>000024</v>
      </c>
      <c r="H673">
        <f>IFERROR(記録[[#This Row],[組]],"")</f>
        <v>1</v>
      </c>
      <c r="I673">
        <f>IFERROR(記録[[#This Row],[水路]],"")</f>
        <v>7</v>
      </c>
      <c r="J673" t="str">
        <f>IFERROR(VLOOKUP(F673,プログラムデータ!A:P,14,0),"")</f>
        <v/>
      </c>
      <c r="K673" t="str">
        <f>IFERROR(VLOOKUP(F673,プログラムデータ!A:O,15,0),"")</f>
        <v>男子</v>
      </c>
      <c r="L673" t="str">
        <f>IFERROR(VLOOKUP(F673,プログラムデータ!A:M,13,0),"")</f>
        <v xml:space="preserve"> 100m</v>
      </c>
      <c r="M673" t="str">
        <f>IFERROR(VLOOKUP(F673,プログラムデータ!A:J,10,0),"")</f>
        <v>自由形</v>
      </c>
      <c r="N673" t="str">
        <f>IFERROR(VLOOKUP(F673,プログラムデータ!A:P,16,0),"")</f>
        <v>タイム決勝</v>
      </c>
      <c r="O673" t="str">
        <f t="shared" si="20"/>
        <v xml:space="preserve"> 男子  100m 自由形 タイム決勝</v>
      </c>
    </row>
    <row r="674" spans="1:15" x14ac:dyDescent="0.15">
      <c r="A674">
        <f>IFERROR(記録[[#This Row],[競技番号]],"")</f>
        <v>23</v>
      </c>
      <c r="B674">
        <f>IFERROR(記録[[#This Row],[選手番号]],"")</f>
        <v>66</v>
      </c>
      <c r="C674" t="str">
        <f>IFERROR(VLOOKUP(B674,選手番号!F:J,4,0),"")</f>
        <v>坂下　梨紗</v>
      </c>
      <c r="D674" t="str">
        <f>IFERROR(VLOOKUP(B674,選手番号!F:K,6,0),"")</f>
        <v>ｴﾘｴｰﾙSRT</v>
      </c>
      <c r="E674" t="str">
        <f>IFERROR(VLOOKUP(B674,チーム番号!E:F,2,0),"")</f>
        <v/>
      </c>
      <c r="F674">
        <f>IFERROR(VLOOKUP(A674,プログラム!B:C,2,0),"")</f>
        <v>24</v>
      </c>
      <c r="G674" t="str">
        <f t="shared" si="21"/>
        <v>6600024</v>
      </c>
      <c r="H674">
        <f>IFERROR(記録[[#This Row],[組]],"")</f>
        <v>2</v>
      </c>
      <c r="I674">
        <f>IFERROR(記録[[#This Row],[水路]],"")</f>
        <v>1</v>
      </c>
      <c r="J674" t="str">
        <f>IFERROR(VLOOKUP(F674,プログラムデータ!A:P,14,0),"")</f>
        <v/>
      </c>
      <c r="K674" t="str">
        <f>IFERROR(VLOOKUP(F674,プログラムデータ!A:O,15,0),"")</f>
        <v>男子</v>
      </c>
      <c r="L674" t="str">
        <f>IFERROR(VLOOKUP(F674,プログラムデータ!A:M,13,0),"")</f>
        <v xml:space="preserve"> 100m</v>
      </c>
      <c r="M674" t="str">
        <f>IFERROR(VLOOKUP(F674,プログラムデータ!A:J,10,0),"")</f>
        <v>自由形</v>
      </c>
      <c r="N674" t="str">
        <f>IFERROR(VLOOKUP(F674,プログラムデータ!A:P,16,0),"")</f>
        <v>タイム決勝</v>
      </c>
      <c r="O674" t="str">
        <f t="shared" si="20"/>
        <v xml:space="preserve"> 男子  100m 自由形 タイム決勝</v>
      </c>
    </row>
    <row r="675" spans="1:15" x14ac:dyDescent="0.15">
      <c r="A675">
        <f>IFERROR(記録[[#This Row],[競技番号]],"")</f>
        <v>23</v>
      </c>
      <c r="B675">
        <f>IFERROR(記録[[#This Row],[選手番号]],"")</f>
        <v>76</v>
      </c>
      <c r="C675" t="str">
        <f>IFERROR(VLOOKUP(B675,選手番号!F:J,4,0),"")</f>
        <v>小池　真生</v>
      </c>
      <c r="D675" t="str">
        <f>IFERROR(VLOOKUP(B675,選手番号!F:K,6,0),"")</f>
        <v>西条ＳＣ</v>
      </c>
      <c r="E675" t="str">
        <f>IFERROR(VLOOKUP(B675,チーム番号!E:F,2,0),"")</f>
        <v/>
      </c>
      <c r="F675">
        <f>IFERROR(VLOOKUP(A675,プログラム!B:C,2,0),"")</f>
        <v>24</v>
      </c>
      <c r="G675" t="str">
        <f t="shared" si="21"/>
        <v>7600024</v>
      </c>
      <c r="H675">
        <f>IFERROR(記録[[#This Row],[組]],"")</f>
        <v>2</v>
      </c>
      <c r="I675">
        <f>IFERROR(記録[[#This Row],[水路]],"")</f>
        <v>2</v>
      </c>
      <c r="J675" t="str">
        <f>IFERROR(VLOOKUP(F675,プログラムデータ!A:P,14,0),"")</f>
        <v/>
      </c>
      <c r="K675" t="str">
        <f>IFERROR(VLOOKUP(F675,プログラムデータ!A:O,15,0),"")</f>
        <v>男子</v>
      </c>
      <c r="L675" t="str">
        <f>IFERROR(VLOOKUP(F675,プログラムデータ!A:M,13,0),"")</f>
        <v xml:space="preserve"> 100m</v>
      </c>
      <c r="M675" t="str">
        <f>IFERROR(VLOOKUP(F675,プログラムデータ!A:J,10,0),"")</f>
        <v>自由形</v>
      </c>
      <c r="N675" t="str">
        <f>IFERROR(VLOOKUP(F675,プログラムデータ!A:P,16,0),"")</f>
        <v>タイム決勝</v>
      </c>
      <c r="O675" t="str">
        <f t="shared" si="20"/>
        <v xml:space="preserve"> 男子  100m 自由形 タイム決勝</v>
      </c>
    </row>
    <row r="676" spans="1:15" x14ac:dyDescent="0.15">
      <c r="A676">
        <f>IFERROR(記録[[#This Row],[競技番号]],"")</f>
        <v>23</v>
      </c>
      <c r="B676">
        <f>IFERROR(記録[[#This Row],[選手番号]],"")</f>
        <v>238</v>
      </c>
      <c r="C676" t="str">
        <f>IFERROR(VLOOKUP(B676,選手番号!F:J,4,0),"")</f>
        <v>町田　結菜</v>
      </c>
      <c r="D676" t="str">
        <f>IFERROR(VLOOKUP(B676,選手番号!F:K,6,0),"")</f>
        <v>リー保内</v>
      </c>
      <c r="E676" t="str">
        <f>IFERROR(VLOOKUP(B676,チーム番号!E:F,2,0),"")</f>
        <v/>
      </c>
      <c r="F676">
        <f>IFERROR(VLOOKUP(A676,プログラム!B:C,2,0),"")</f>
        <v>24</v>
      </c>
      <c r="G676" t="str">
        <f t="shared" si="21"/>
        <v>23800024</v>
      </c>
      <c r="H676">
        <f>IFERROR(記録[[#This Row],[組]],"")</f>
        <v>2</v>
      </c>
      <c r="I676">
        <f>IFERROR(記録[[#This Row],[水路]],"")</f>
        <v>3</v>
      </c>
      <c r="J676" t="str">
        <f>IFERROR(VLOOKUP(F676,プログラムデータ!A:P,14,0),"")</f>
        <v/>
      </c>
      <c r="K676" t="str">
        <f>IFERROR(VLOOKUP(F676,プログラムデータ!A:O,15,0),"")</f>
        <v>男子</v>
      </c>
      <c r="L676" t="str">
        <f>IFERROR(VLOOKUP(F676,プログラムデータ!A:M,13,0),"")</f>
        <v xml:space="preserve"> 100m</v>
      </c>
      <c r="M676" t="str">
        <f>IFERROR(VLOOKUP(F676,プログラムデータ!A:J,10,0),"")</f>
        <v>自由形</v>
      </c>
      <c r="N676" t="str">
        <f>IFERROR(VLOOKUP(F676,プログラムデータ!A:P,16,0),"")</f>
        <v>タイム決勝</v>
      </c>
      <c r="O676" t="str">
        <f t="shared" si="20"/>
        <v xml:space="preserve"> 男子  100m 自由形 タイム決勝</v>
      </c>
    </row>
    <row r="677" spans="1:15" x14ac:dyDescent="0.15">
      <c r="A677">
        <f>IFERROR(記録[[#This Row],[競技番号]],"")</f>
        <v>23</v>
      </c>
      <c r="B677">
        <f>IFERROR(記録[[#This Row],[選手番号]],"")</f>
        <v>29</v>
      </c>
      <c r="C677" t="str">
        <f>IFERROR(VLOOKUP(B677,選手番号!F:J,4,0),"")</f>
        <v>玉井　咲衣</v>
      </c>
      <c r="D677" t="str">
        <f>IFERROR(VLOOKUP(B677,選手番号!F:K,6,0),"")</f>
        <v>五百木ＳＣ</v>
      </c>
      <c r="E677" t="str">
        <f>IFERROR(VLOOKUP(B677,チーム番号!E:F,2,0),"")</f>
        <v/>
      </c>
      <c r="F677">
        <f>IFERROR(VLOOKUP(A677,プログラム!B:C,2,0),"")</f>
        <v>24</v>
      </c>
      <c r="G677" t="str">
        <f t="shared" si="21"/>
        <v>2900024</v>
      </c>
      <c r="H677">
        <f>IFERROR(記録[[#This Row],[組]],"")</f>
        <v>2</v>
      </c>
      <c r="I677">
        <f>IFERROR(記録[[#This Row],[水路]],"")</f>
        <v>4</v>
      </c>
      <c r="J677" t="str">
        <f>IFERROR(VLOOKUP(F677,プログラムデータ!A:P,14,0),"")</f>
        <v/>
      </c>
      <c r="K677" t="str">
        <f>IFERROR(VLOOKUP(F677,プログラムデータ!A:O,15,0),"")</f>
        <v>男子</v>
      </c>
      <c r="L677" t="str">
        <f>IFERROR(VLOOKUP(F677,プログラムデータ!A:M,13,0),"")</f>
        <v xml:space="preserve"> 100m</v>
      </c>
      <c r="M677" t="str">
        <f>IFERROR(VLOOKUP(F677,プログラムデータ!A:J,10,0),"")</f>
        <v>自由形</v>
      </c>
      <c r="N677" t="str">
        <f>IFERROR(VLOOKUP(F677,プログラムデータ!A:P,16,0),"")</f>
        <v>タイム決勝</v>
      </c>
      <c r="O677" t="str">
        <f t="shared" si="20"/>
        <v xml:space="preserve"> 男子  100m 自由形 タイム決勝</v>
      </c>
    </row>
    <row r="678" spans="1:15" x14ac:dyDescent="0.15">
      <c r="A678">
        <f>IFERROR(記録[[#This Row],[競技番号]],"")</f>
        <v>23</v>
      </c>
      <c r="B678">
        <f>IFERROR(記録[[#This Row],[選手番号]],"")</f>
        <v>74</v>
      </c>
      <c r="C678" t="str">
        <f>IFERROR(VLOOKUP(B678,選手番号!F:J,4,0),"")</f>
        <v>山内　美音</v>
      </c>
      <c r="D678" t="str">
        <f>IFERROR(VLOOKUP(B678,選手番号!F:K,6,0),"")</f>
        <v>西条ＳＣ</v>
      </c>
      <c r="E678" t="str">
        <f>IFERROR(VLOOKUP(B678,チーム番号!E:F,2,0),"")</f>
        <v/>
      </c>
      <c r="F678">
        <f>IFERROR(VLOOKUP(A678,プログラム!B:C,2,0),"")</f>
        <v>24</v>
      </c>
      <c r="G678" t="str">
        <f t="shared" si="21"/>
        <v>7400024</v>
      </c>
      <c r="H678">
        <f>IFERROR(記録[[#This Row],[組]],"")</f>
        <v>2</v>
      </c>
      <c r="I678">
        <f>IFERROR(記録[[#This Row],[水路]],"")</f>
        <v>5</v>
      </c>
      <c r="J678" t="str">
        <f>IFERROR(VLOOKUP(F678,プログラムデータ!A:P,14,0),"")</f>
        <v/>
      </c>
      <c r="K678" t="str">
        <f>IFERROR(VLOOKUP(F678,プログラムデータ!A:O,15,0),"")</f>
        <v>男子</v>
      </c>
      <c r="L678" t="str">
        <f>IFERROR(VLOOKUP(F678,プログラムデータ!A:M,13,0),"")</f>
        <v xml:space="preserve"> 100m</v>
      </c>
      <c r="M678" t="str">
        <f>IFERROR(VLOOKUP(F678,プログラムデータ!A:J,10,0),"")</f>
        <v>自由形</v>
      </c>
      <c r="N678" t="str">
        <f>IFERROR(VLOOKUP(F678,プログラムデータ!A:P,16,0),"")</f>
        <v>タイム決勝</v>
      </c>
      <c r="O678" t="str">
        <f t="shared" si="20"/>
        <v xml:space="preserve"> 男子  100m 自由形 タイム決勝</v>
      </c>
    </row>
    <row r="679" spans="1:15" x14ac:dyDescent="0.15">
      <c r="A679">
        <f>IFERROR(記録[[#This Row],[競技番号]],"")</f>
        <v>23</v>
      </c>
      <c r="B679">
        <f>IFERROR(記録[[#This Row],[選手番号]],"")</f>
        <v>116</v>
      </c>
      <c r="C679" t="str">
        <f>IFERROR(VLOOKUP(B679,選手番号!F:J,4,0),"")</f>
        <v>金田明泉玖</v>
      </c>
      <c r="D679" t="str">
        <f>IFERROR(VLOOKUP(B679,選手番号!F:K,6,0),"")</f>
        <v>ファイブテン</v>
      </c>
      <c r="E679" t="str">
        <f>IFERROR(VLOOKUP(B679,チーム番号!E:F,2,0),"")</f>
        <v/>
      </c>
      <c r="F679">
        <f>IFERROR(VLOOKUP(A679,プログラム!B:C,2,0),"")</f>
        <v>24</v>
      </c>
      <c r="G679" t="str">
        <f t="shared" si="21"/>
        <v>11600024</v>
      </c>
      <c r="H679">
        <f>IFERROR(記録[[#This Row],[組]],"")</f>
        <v>2</v>
      </c>
      <c r="I679">
        <f>IFERROR(記録[[#This Row],[水路]],"")</f>
        <v>6</v>
      </c>
      <c r="J679" t="str">
        <f>IFERROR(VLOOKUP(F679,プログラムデータ!A:P,14,0),"")</f>
        <v/>
      </c>
      <c r="K679" t="str">
        <f>IFERROR(VLOOKUP(F679,プログラムデータ!A:O,15,0),"")</f>
        <v>男子</v>
      </c>
      <c r="L679" t="str">
        <f>IFERROR(VLOOKUP(F679,プログラムデータ!A:M,13,0),"")</f>
        <v xml:space="preserve"> 100m</v>
      </c>
      <c r="M679" t="str">
        <f>IFERROR(VLOOKUP(F679,プログラムデータ!A:J,10,0),"")</f>
        <v>自由形</v>
      </c>
      <c r="N679" t="str">
        <f>IFERROR(VLOOKUP(F679,プログラムデータ!A:P,16,0),"")</f>
        <v>タイム決勝</v>
      </c>
      <c r="O679" t="str">
        <f t="shared" si="20"/>
        <v xml:space="preserve"> 男子  100m 自由形 タイム決勝</v>
      </c>
    </row>
    <row r="680" spans="1:15" x14ac:dyDescent="0.15">
      <c r="A680">
        <f>IFERROR(記録[[#This Row],[競技番号]],"")</f>
        <v>23</v>
      </c>
      <c r="B680">
        <f>IFERROR(記録[[#This Row],[選手番号]],"")</f>
        <v>362</v>
      </c>
      <c r="C680" t="str">
        <f>IFERROR(VLOOKUP(B680,選手番号!F:J,4,0),"")</f>
        <v>斎藤　　詩</v>
      </c>
      <c r="D680" t="str">
        <f>IFERROR(VLOOKUP(B680,選手番号!F:K,6,0),"")</f>
        <v>AQUA</v>
      </c>
      <c r="E680" t="str">
        <f>IFERROR(VLOOKUP(B680,チーム番号!E:F,2,0),"")</f>
        <v/>
      </c>
      <c r="F680">
        <f>IFERROR(VLOOKUP(A680,プログラム!B:C,2,0),"")</f>
        <v>24</v>
      </c>
      <c r="G680" t="str">
        <f t="shared" si="21"/>
        <v>36200024</v>
      </c>
      <c r="H680">
        <f>IFERROR(記録[[#This Row],[組]],"")</f>
        <v>2</v>
      </c>
      <c r="I680">
        <f>IFERROR(記録[[#This Row],[水路]],"")</f>
        <v>7</v>
      </c>
      <c r="J680" t="str">
        <f>IFERROR(VLOOKUP(F680,プログラムデータ!A:P,14,0),"")</f>
        <v/>
      </c>
      <c r="K680" t="str">
        <f>IFERROR(VLOOKUP(F680,プログラムデータ!A:O,15,0),"")</f>
        <v>男子</v>
      </c>
      <c r="L680" t="str">
        <f>IFERROR(VLOOKUP(F680,プログラムデータ!A:M,13,0),"")</f>
        <v xml:space="preserve"> 100m</v>
      </c>
      <c r="M680" t="str">
        <f>IFERROR(VLOOKUP(F680,プログラムデータ!A:J,10,0),"")</f>
        <v>自由形</v>
      </c>
      <c r="N680" t="str">
        <f>IFERROR(VLOOKUP(F680,プログラムデータ!A:P,16,0),"")</f>
        <v>タイム決勝</v>
      </c>
      <c r="O680" t="str">
        <f t="shared" si="20"/>
        <v xml:space="preserve"> 男子  100m 自由形 タイム決勝</v>
      </c>
    </row>
    <row r="681" spans="1:15" x14ac:dyDescent="0.15">
      <c r="A681">
        <f>IFERROR(記録[[#This Row],[競技番号]],"")</f>
        <v>23</v>
      </c>
      <c r="B681">
        <f>IFERROR(記録[[#This Row],[選手番号]],"")</f>
        <v>363</v>
      </c>
      <c r="C681" t="str">
        <f>IFERROR(VLOOKUP(B681,選手番号!F:J,4,0),"")</f>
        <v>瀬良奈々美</v>
      </c>
      <c r="D681" t="str">
        <f>IFERROR(VLOOKUP(B681,選手番号!F:K,6,0),"")</f>
        <v>AQUA</v>
      </c>
      <c r="E681" t="str">
        <f>IFERROR(VLOOKUP(B681,チーム番号!E:F,2,0),"")</f>
        <v/>
      </c>
      <c r="F681">
        <f>IFERROR(VLOOKUP(A681,プログラム!B:C,2,0),"")</f>
        <v>24</v>
      </c>
      <c r="G681" t="str">
        <f t="shared" si="21"/>
        <v>36300024</v>
      </c>
      <c r="H681">
        <f>IFERROR(記録[[#This Row],[組]],"")</f>
        <v>3</v>
      </c>
      <c r="I681">
        <f>IFERROR(記録[[#This Row],[水路]],"")</f>
        <v>1</v>
      </c>
      <c r="J681" t="str">
        <f>IFERROR(VLOOKUP(F681,プログラムデータ!A:P,14,0),"")</f>
        <v/>
      </c>
      <c r="K681" t="str">
        <f>IFERROR(VLOOKUP(F681,プログラムデータ!A:O,15,0),"")</f>
        <v>男子</v>
      </c>
      <c r="L681" t="str">
        <f>IFERROR(VLOOKUP(F681,プログラムデータ!A:M,13,0),"")</f>
        <v xml:space="preserve"> 100m</v>
      </c>
      <c r="M681" t="str">
        <f>IFERROR(VLOOKUP(F681,プログラムデータ!A:J,10,0),"")</f>
        <v>自由形</v>
      </c>
      <c r="N681" t="str">
        <f>IFERROR(VLOOKUP(F681,プログラムデータ!A:P,16,0),"")</f>
        <v>タイム決勝</v>
      </c>
      <c r="O681" t="str">
        <f t="shared" si="20"/>
        <v xml:space="preserve"> 男子  100m 自由形 タイム決勝</v>
      </c>
    </row>
    <row r="682" spans="1:15" x14ac:dyDescent="0.15">
      <c r="A682">
        <f>IFERROR(記録[[#This Row],[競技番号]],"")</f>
        <v>23</v>
      </c>
      <c r="B682">
        <f>IFERROR(記録[[#This Row],[選手番号]],"")</f>
        <v>212</v>
      </c>
      <c r="C682" t="str">
        <f>IFERROR(VLOOKUP(B682,選手番号!F:J,4,0),"")</f>
        <v>小田　花純</v>
      </c>
      <c r="D682" t="str">
        <f>IFERROR(VLOOKUP(B682,選手番号!F:K,6,0),"")</f>
        <v>フィッタ重信</v>
      </c>
      <c r="E682" t="str">
        <f>IFERROR(VLOOKUP(B682,チーム番号!E:F,2,0),"")</f>
        <v/>
      </c>
      <c r="F682">
        <f>IFERROR(VLOOKUP(A682,プログラム!B:C,2,0),"")</f>
        <v>24</v>
      </c>
      <c r="G682" t="str">
        <f t="shared" si="21"/>
        <v>21200024</v>
      </c>
      <c r="H682">
        <f>IFERROR(記録[[#This Row],[組]],"")</f>
        <v>3</v>
      </c>
      <c r="I682">
        <f>IFERROR(記録[[#This Row],[水路]],"")</f>
        <v>2</v>
      </c>
      <c r="J682" t="str">
        <f>IFERROR(VLOOKUP(F682,プログラムデータ!A:P,14,0),"")</f>
        <v/>
      </c>
      <c r="K682" t="str">
        <f>IFERROR(VLOOKUP(F682,プログラムデータ!A:O,15,0),"")</f>
        <v>男子</v>
      </c>
      <c r="L682" t="str">
        <f>IFERROR(VLOOKUP(F682,プログラムデータ!A:M,13,0),"")</f>
        <v xml:space="preserve"> 100m</v>
      </c>
      <c r="M682" t="str">
        <f>IFERROR(VLOOKUP(F682,プログラムデータ!A:J,10,0),"")</f>
        <v>自由形</v>
      </c>
      <c r="N682" t="str">
        <f>IFERROR(VLOOKUP(F682,プログラムデータ!A:P,16,0),"")</f>
        <v>タイム決勝</v>
      </c>
      <c r="O682" t="str">
        <f t="shared" si="20"/>
        <v xml:space="preserve"> 男子  100m 自由形 タイム決勝</v>
      </c>
    </row>
    <row r="683" spans="1:15" x14ac:dyDescent="0.15">
      <c r="A683">
        <f>IFERROR(記録[[#This Row],[競技番号]],"")</f>
        <v>23</v>
      </c>
      <c r="B683">
        <f>IFERROR(記録[[#This Row],[選手番号]],"")</f>
        <v>149</v>
      </c>
      <c r="C683" t="str">
        <f>IFERROR(VLOOKUP(B683,選手番号!F:J,4,0),"")</f>
        <v>山口　葵生</v>
      </c>
      <c r="D683" t="str">
        <f>IFERROR(VLOOKUP(B683,選手番号!F:K,6,0),"")</f>
        <v>ＭＧ双葉</v>
      </c>
      <c r="E683" t="str">
        <f>IFERROR(VLOOKUP(B683,チーム番号!E:F,2,0),"")</f>
        <v/>
      </c>
      <c r="F683">
        <f>IFERROR(VLOOKUP(A683,プログラム!B:C,2,0),"")</f>
        <v>24</v>
      </c>
      <c r="G683" t="str">
        <f t="shared" si="21"/>
        <v>14900024</v>
      </c>
      <c r="H683">
        <f>IFERROR(記録[[#This Row],[組]],"")</f>
        <v>3</v>
      </c>
      <c r="I683">
        <f>IFERROR(記録[[#This Row],[水路]],"")</f>
        <v>3</v>
      </c>
      <c r="J683" t="str">
        <f>IFERROR(VLOOKUP(F683,プログラムデータ!A:P,14,0),"")</f>
        <v/>
      </c>
      <c r="K683" t="str">
        <f>IFERROR(VLOOKUP(F683,プログラムデータ!A:O,15,0),"")</f>
        <v>男子</v>
      </c>
      <c r="L683" t="str">
        <f>IFERROR(VLOOKUP(F683,プログラムデータ!A:M,13,0),"")</f>
        <v xml:space="preserve"> 100m</v>
      </c>
      <c r="M683" t="str">
        <f>IFERROR(VLOOKUP(F683,プログラムデータ!A:J,10,0),"")</f>
        <v>自由形</v>
      </c>
      <c r="N683" t="str">
        <f>IFERROR(VLOOKUP(F683,プログラムデータ!A:P,16,0),"")</f>
        <v>タイム決勝</v>
      </c>
      <c r="O683" t="str">
        <f t="shared" si="20"/>
        <v xml:space="preserve"> 男子  100m 自由形 タイム決勝</v>
      </c>
    </row>
    <row r="684" spans="1:15" x14ac:dyDescent="0.15">
      <c r="A684">
        <f>IFERROR(記録[[#This Row],[競技番号]],"")</f>
        <v>23</v>
      </c>
      <c r="B684">
        <f>IFERROR(記録[[#This Row],[選手番号]],"")</f>
        <v>339</v>
      </c>
      <c r="C684" t="str">
        <f>IFERROR(VLOOKUP(B684,選手番号!F:J,4,0),"")</f>
        <v>濱田　莉子</v>
      </c>
      <c r="D684" t="str">
        <f>IFERROR(VLOOKUP(B684,選手番号!F:K,6,0),"")</f>
        <v>ﾓｰﾆSS</v>
      </c>
      <c r="E684" t="str">
        <f>IFERROR(VLOOKUP(B684,チーム番号!E:F,2,0),"")</f>
        <v/>
      </c>
      <c r="F684">
        <f>IFERROR(VLOOKUP(A684,プログラム!B:C,2,0),"")</f>
        <v>24</v>
      </c>
      <c r="G684" t="str">
        <f t="shared" si="21"/>
        <v>33900024</v>
      </c>
      <c r="H684">
        <f>IFERROR(記録[[#This Row],[組]],"")</f>
        <v>3</v>
      </c>
      <c r="I684">
        <f>IFERROR(記録[[#This Row],[水路]],"")</f>
        <v>4</v>
      </c>
      <c r="J684" t="str">
        <f>IFERROR(VLOOKUP(F684,プログラムデータ!A:P,14,0),"")</f>
        <v/>
      </c>
      <c r="K684" t="str">
        <f>IFERROR(VLOOKUP(F684,プログラムデータ!A:O,15,0),"")</f>
        <v>男子</v>
      </c>
      <c r="L684" t="str">
        <f>IFERROR(VLOOKUP(F684,プログラムデータ!A:M,13,0),"")</f>
        <v xml:space="preserve"> 100m</v>
      </c>
      <c r="M684" t="str">
        <f>IFERROR(VLOOKUP(F684,プログラムデータ!A:J,10,0),"")</f>
        <v>自由形</v>
      </c>
      <c r="N684" t="str">
        <f>IFERROR(VLOOKUP(F684,プログラムデータ!A:P,16,0),"")</f>
        <v>タイム決勝</v>
      </c>
      <c r="O684" t="str">
        <f t="shared" si="20"/>
        <v xml:space="preserve"> 男子  100m 自由形 タイム決勝</v>
      </c>
    </row>
    <row r="685" spans="1:15" x14ac:dyDescent="0.15">
      <c r="A685">
        <f>IFERROR(記録[[#This Row],[競技番号]],"")</f>
        <v>23</v>
      </c>
      <c r="B685">
        <f>IFERROR(記録[[#This Row],[選手番号]],"")</f>
        <v>312</v>
      </c>
      <c r="C685" t="str">
        <f>IFERROR(VLOOKUP(B685,選手番号!F:J,4,0),"")</f>
        <v>徳永　心美</v>
      </c>
      <c r="D685" t="str">
        <f>IFERROR(VLOOKUP(B685,選手番号!F:K,6,0),"")</f>
        <v>ﾌｨｯﾀ川之江</v>
      </c>
      <c r="E685" t="str">
        <f>IFERROR(VLOOKUP(B685,チーム番号!E:F,2,0),"")</f>
        <v/>
      </c>
      <c r="F685">
        <f>IFERROR(VLOOKUP(A685,プログラム!B:C,2,0),"")</f>
        <v>24</v>
      </c>
      <c r="G685" t="str">
        <f t="shared" si="21"/>
        <v>31200024</v>
      </c>
      <c r="H685">
        <f>IFERROR(記録[[#This Row],[組]],"")</f>
        <v>3</v>
      </c>
      <c r="I685">
        <f>IFERROR(記録[[#This Row],[水路]],"")</f>
        <v>5</v>
      </c>
      <c r="J685" t="str">
        <f>IFERROR(VLOOKUP(F685,プログラムデータ!A:P,14,0),"")</f>
        <v/>
      </c>
      <c r="K685" t="str">
        <f>IFERROR(VLOOKUP(F685,プログラムデータ!A:O,15,0),"")</f>
        <v>男子</v>
      </c>
      <c r="L685" t="str">
        <f>IFERROR(VLOOKUP(F685,プログラムデータ!A:M,13,0),"")</f>
        <v xml:space="preserve"> 100m</v>
      </c>
      <c r="M685" t="str">
        <f>IFERROR(VLOOKUP(F685,プログラムデータ!A:J,10,0),"")</f>
        <v>自由形</v>
      </c>
      <c r="N685" t="str">
        <f>IFERROR(VLOOKUP(F685,プログラムデータ!A:P,16,0),"")</f>
        <v>タイム決勝</v>
      </c>
      <c r="O685" t="str">
        <f t="shared" si="20"/>
        <v xml:space="preserve"> 男子  100m 自由形 タイム決勝</v>
      </c>
    </row>
    <row r="686" spans="1:15" x14ac:dyDescent="0.15">
      <c r="A686">
        <f>IFERROR(記録[[#This Row],[競技番号]],"")</f>
        <v>23</v>
      </c>
      <c r="B686">
        <f>IFERROR(記録[[#This Row],[選手番号]],"")</f>
        <v>266</v>
      </c>
      <c r="C686" t="str">
        <f>IFERROR(VLOOKUP(B686,選手番号!F:J,4,0),"")</f>
        <v>前田　京香</v>
      </c>
      <c r="D686" t="str">
        <f>IFERROR(VLOOKUP(B686,選手番号!F:K,6,0),"")</f>
        <v>Ryuow</v>
      </c>
      <c r="E686" t="str">
        <f>IFERROR(VLOOKUP(B686,チーム番号!E:F,2,0),"")</f>
        <v/>
      </c>
      <c r="F686">
        <f>IFERROR(VLOOKUP(A686,プログラム!B:C,2,0),"")</f>
        <v>24</v>
      </c>
      <c r="G686" t="str">
        <f t="shared" si="21"/>
        <v>26600024</v>
      </c>
      <c r="H686">
        <f>IFERROR(記録[[#This Row],[組]],"")</f>
        <v>3</v>
      </c>
      <c r="I686">
        <f>IFERROR(記録[[#This Row],[水路]],"")</f>
        <v>6</v>
      </c>
      <c r="J686" t="str">
        <f>IFERROR(VLOOKUP(F686,プログラムデータ!A:P,14,0),"")</f>
        <v/>
      </c>
      <c r="K686" t="str">
        <f>IFERROR(VLOOKUP(F686,プログラムデータ!A:O,15,0),"")</f>
        <v>男子</v>
      </c>
      <c r="L686" t="str">
        <f>IFERROR(VLOOKUP(F686,プログラムデータ!A:M,13,0),"")</f>
        <v xml:space="preserve"> 100m</v>
      </c>
      <c r="M686" t="str">
        <f>IFERROR(VLOOKUP(F686,プログラムデータ!A:J,10,0),"")</f>
        <v>自由形</v>
      </c>
      <c r="N686" t="str">
        <f>IFERROR(VLOOKUP(F686,プログラムデータ!A:P,16,0),"")</f>
        <v>タイム決勝</v>
      </c>
      <c r="O686" t="str">
        <f t="shared" ref="O686:O749" si="22">CONCATENATE(J686," ",K686," ",L686," ",M686," ",N686)</f>
        <v xml:space="preserve"> 男子  100m 自由形 タイム決勝</v>
      </c>
    </row>
    <row r="687" spans="1:15" x14ac:dyDescent="0.15">
      <c r="A687">
        <f>IFERROR(記録[[#This Row],[競技番号]],"")</f>
        <v>23</v>
      </c>
      <c r="B687">
        <f>IFERROR(記録[[#This Row],[選手番号]],"")</f>
        <v>320</v>
      </c>
      <c r="C687" t="str">
        <f>IFERROR(VLOOKUP(B687,選手番号!F:J,4,0),"")</f>
        <v>岡本　心陽</v>
      </c>
      <c r="D687" t="str">
        <f>IFERROR(VLOOKUP(B687,選手番号!F:K,6,0),"")</f>
        <v>MESSA</v>
      </c>
      <c r="E687" t="str">
        <f>IFERROR(VLOOKUP(B687,チーム番号!E:F,2,0),"")</f>
        <v/>
      </c>
      <c r="F687">
        <f>IFERROR(VLOOKUP(A687,プログラム!B:C,2,0),"")</f>
        <v>24</v>
      </c>
      <c r="G687" t="str">
        <f t="shared" si="21"/>
        <v>32000024</v>
      </c>
      <c r="H687">
        <f>IFERROR(記録[[#This Row],[組]],"")</f>
        <v>3</v>
      </c>
      <c r="I687">
        <f>IFERROR(記録[[#This Row],[水路]],"")</f>
        <v>7</v>
      </c>
      <c r="J687" t="str">
        <f>IFERROR(VLOOKUP(F687,プログラムデータ!A:P,14,0),"")</f>
        <v/>
      </c>
      <c r="K687" t="str">
        <f>IFERROR(VLOOKUP(F687,プログラムデータ!A:O,15,0),"")</f>
        <v>男子</v>
      </c>
      <c r="L687" t="str">
        <f>IFERROR(VLOOKUP(F687,プログラムデータ!A:M,13,0),"")</f>
        <v xml:space="preserve"> 100m</v>
      </c>
      <c r="M687" t="str">
        <f>IFERROR(VLOOKUP(F687,プログラムデータ!A:J,10,0),"")</f>
        <v>自由形</v>
      </c>
      <c r="N687" t="str">
        <f>IFERROR(VLOOKUP(F687,プログラムデータ!A:P,16,0),"")</f>
        <v>タイム決勝</v>
      </c>
      <c r="O687" t="str">
        <f t="shared" si="22"/>
        <v xml:space="preserve"> 男子  100m 自由形 タイム決勝</v>
      </c>
    </row>
    <row r="688" spans="1:15" x14ac:dyDescent="0.15">
      <c r="A688">
        <f>IFERROR(記録[[#This Row],[競技番号]],"")</f>
        <v>23</v>
      </c>
      <c r="B688">
        <f>IFERROR(記録[[#This Row],[選手番号]],"")</f>
        <v>306</v>
      </c>
      <c r="C688" t="str">
        <f>IFERROR(VLOOKUP(B688,選手番号!F:J,4,0),"")</f>
        <v>兵頭　杏南</v>
      </c>
      <c r="D688" t="str">
        <f>IFERROR(VLOOKUP(B688,選手番号!F:K,6,0),"")</f>
        <v>ﾌｨｯﾀｴﾐﾌﾙ松前</v>
      </c>
      <c r="E688" t="str">
        <f>IFERROR(VLOOKUP(B688,チーム番号!E:F,2,0),"")</f>
        <v/>
      </c>
      <c r="F688">
        <f>IFERROR(VLOOKUP(A688,プログラム!B:C,2,0),"")</f>
        <v>24</v>
      </c>
      <c r="G688" t="str">
        <f t="shared" si="21"/>
        <v>30600024</v>
      </c>
      <c r="H688">
        <f>IFERROR(記録[[#This Row],[組]],"")</f>
        <v>4</v>
      </c>
      <c r="I688">
        <f>IFERROR(記録[[#This Row],[水路]],"")</f>
        <v>1</v>
      </c>
      <c r="J688" t="str">
        <f>IFERROR(VLOOKUP(F688,プログラムデータ!A:P,14,0),"")</f>
        <v/>
      </c>
      <c r="K688" t="str">
        <f>IFERROR(VLOOKUP(F688,プログラムデータ!A:O,15,0),"")</f>
        <v>男子</v>
      </c>
      <c r="L688" t="str">
        <f>IFERROR(VLOOKUP(F688,プログラムデータ!A:M,13,0),"")</f>
        <v xml:space="preserve"> 100m</v>
      </c>
      <c r="M688" t="str">
        <f>IFERROR(VLOOKUP(F688,プログラムデータ!A:J,10,0),"")</f>
        <v>自由形</v>
      </c>
      <c r="N688" t="str">
        <f>IFERROR(VLOOKUP(F688,プログラムデータ!A:P,16,0),"")</f>
        <v>タイム決勝</v>
      </c>
      <c r="O688" t="str">
        <f t="shared" si="22"/>
        <v xml:space="preserve"> 男子  100m 自由形 タイム決勝</v>
      </c>
    </row>
    <row r="689" spans="1:15" x14ac:dyDescent="0.15">
      <c r="A689">
        <f>IFERROR(記録[[#This Row],[競技番号]],"")</f>
        <v>23</v>
      </c>
      <c r="B689">
        <f>IFERROR(記録[[#This Row],[選手番号]],"")</f>
        <v>45</v>
      </c>
      <c r="C689" t="str">
        <f>IFERROR(VLOOKUP(B689,選手番号!F:J,4,0),"")</f>
        <v>渡部　莉央</v>
      </c>
      <c r="D689" t="str">
        <f>IFERROR(VLOOKUP(B689,選手番号!F:K,6,0),"")</f>
        <v>南海ＤＣ</v>
      </c>
      <c r="E689" t="str">
        <f>IFERROR(VLOOKUP(B689,チーム番号!E:F,2,0),"")</f>
        <v/>
      </c>
      <c r="F689">
        <f>IFERROR(VLOOKUP(A689,プログラム!B:C,2,0),"")</f>
        <v>24</v>
      </c>
      <c r="G689" t="str">
        <f t="shared" si="21"/>
        <v>4500024</v>
      </c>
      <c r="H689">
        <f>IFERROR(記録[[#This Row],[組]],"")</f>
        <v>4</v>
      </c>
      <c r="I689">
        <f>IFERROR(記録[[#This Row],[水路]],"")</f>
        <v>2</v>
      </c>
      <c r="J689" t="str">
        <f>IFERROR(VLOOKUP(F689,プログラムデータ!A:P,14,0),"")</f>
        <v/>
      </c>
      <c r="K689" t="str">
        <f>IFERROR(VLOOKUP(F689,プログラムデータ!A:O,15,0),"")</f>
        <v>男子</v>
      </c>
      <c r="L689" t="str">
        <f>IFERROR(VLOOKUP(F689,プログラムデータ!A:M,13,0),"")</f>
        <v xml:space="preserve"> 100m</v>
      </c>
      <c r="M689" t="str">
        <f>IFERROR(VLOOKUP(F689,プログラムデータ!A:J,10,0),"")</f>
        <v>自由形</v>
      </c>
      <c r="N689" t="str">
        <f>IFERROR(VLOOKUP(F689,プログラムデータ!A:P,16,0),"")</f>
        <v>タイム決勝</v>
      </c>
      <c r="O689" t="str">
        <f t="shared" si="22"/>
        <v xml:space="preserve"> 男子  100m 自由形 タイム決勝</v>
      </c>
    </row>
    <row r="690" spans="1:15" x14ac:dyDescent="0.15">
      <c r="A690">
        <f>IFERROR(記録[[#This Row],[競技番号]],"")</f>
        <v>23</v>
      </c>
      <c r="B690">
        <f>IFERROR(記録[[#This Row],[選手番号]],"")</f>
        <v>188</v>
      </c>
      <c r="C690" t="str">
        <f>IFERROR(VLOOKUP(B690,選手番号!F:J,4,0),"")</f>
        <v>高橋　佐和</v>
      </c>
      <c r="D690" t="str">
        <f>IFERROR(VLOOKUP(B690,選手番号!F:K,6,0),"")</f>
        <v>フィッタ松山</v>
      </c>
      <c r="E690" t="str">
        <f>IFERROR(VLOOKUP(B690,チーム番号!E:F,2,0),"")</f>
        <v/>
      </c>
      <c r="F690">
        <f>IFERROR(VLOOKUP(A690,プログラム!B:C,2,0),"")</f>
        <v>24</v>
      </c>
      <c r="G690" t="str">
        <f t="shared" si="21"/>
        <v>18800024</v>
      </c>
      <c r="H690">
        <f>IFERROR(記録[[#This Row],[組]],"")</f>
        <v>4</v>
      </c>
      <c r="I690">
        <f>IFERROR(記録[[#This Row],[水路]],"")</f>
        <v>3</v>
      </c>
      <c r="J690" t="str">
        <f>IFERROR(VLOOKUP(F690,プログラムデータ!A:P,14,0),"")</f>
        <v/>
      </c>
      <c r="K690" t="str">
        <f>IFERROR(VLOOKUP(F690,プログラムデータ!A:O,15,0),"")</f>
        <v>男子</v>
      </c>
      <c r="L690" t="str">
        <f>IFERROR(VLOOKUP(F690,プログラムデータ!A:M,13,0),"")</f>
        <v xml:space="preserve"> 100m</v>
      </c>
      <c r="M690" t="str">
        <f>IFERROR(VLOOKUP(F690,プログラムデータ!A:J,10,0),"")</f>
        <v>自由形</v>
      </c>
      <c r="N690" t="str">
        <f>IFERROR(VLOOKUP(F690,プログラムデータ!A:P,16,0),"")</f>
        <v>タイム決勝</v>
      </c>
      <c r="O690" t="str">
        <f t="shared" si="22"/>
        <v xml:space="preserve"> 男子  100m 自由形 タイム決勝</v>
      </c>
    </row>
    <row r="691" spans="1:15" x14ac:dyDescent="0.15">
      <c r="A691">
        <f>IFERROR(記録[[#This Row],[競技番号]],"")</f>
        <v>23</v>
      </c>
      <c r="B691">
        <f>IFERROR(記録[[#This Row],[選手番号]],"")</f>
        <v>349</v>
      </c>
      <c r="C691" t="str">
        <f>IFERROR(VLOOKUP(B691,選手番号!F:J,4,0),"")</f>
        <v>窪田菜々望</v>
      </c>
      <c r="D691" t="str">
        <f>IFERROR(VLOOKUP(B691,選手番号!F:K,6,0),"")</f>
        <v>えいしSC砥部</v>
      </c>
      <c r="E691" t="str">
        <f>IFERROR(VLOOKUP(B691,チーム番号!E:F,2,0),"")</f>
        <v/>
      </c>
      <c r="F691">
        <f>IFERROR(VLOOKUP(A691,プログラム!B:C,2,0),"")</f>
        <v>24</v>
      </c>
      <c r="G691" t="str">
        <f t="shared" si="21"/>
        <v>34900024</v>
      </c>
      <c r="H691">
        <f>IFERROR(記録[[#This Row],[組]],"")</f>
        <v>4</v>
      </c>
      <c r="I691">
        <f>IFERROR(記録[[#This Row],[水路]],"")</f>
        <v>4</v>
      </c>
      <c r="J691" t="str">
        <f>IFERROR(VLOOKUP(F691,プログラムデータ!A:P,14,0),"")</f>
        <v/>
      </c>
      <c r="K691" t="str">
        <f>IFERROR(VLOOKUP(F691,プログラムデータ!A:O,15,0),"")</f>
        <v>男子</v>
      </c>
      <c r="L691" t="str">
        <f>IFERROR(VLOOKUP(F691,プログラムデータ!A:M,13,0),"")</f>
        <v xml:space="preserve"> 100m</v>
      </c>
      <c r="M691" t="str">
        <f>IFERROR(VLOOKUP(F691,プログラムデータ!A:J,10,0),"")</f>
        <v>自由形</v>
      </c>
      <c r="N691" t="str">
        <f>IFERROR(VLOOKUP(F691,プログラムデータ!A:P,16,0),"")</f>
        <v>タイム決勝</v>
      </c>
      <c r="O691" t="str">
        <f t="shared" si="22"/>
        <v xml:space="preserve"> 男子  100m 自由形 タイム決勝</v>
      </c>
    </row>
    <row r="692" spans="1:15" x14ac:dyDescent="0.15">
      <c r="A692">
        <f>IFERROR(記録[[#This Row],[競技番号]],"")</f>
        <v>23</v>
      </c>
      <c r="B692">
        <f>IFERROR(記録[[#This Row],[選手番号]],"")</f>
        <v>136</v>
      </c>
      <c r="C692" t="str">
        <f>IFERROR(VLOOKUP(B692,選手番号!F:J,4,0),"")</f>
        <v>阿部　天香</v>
      </c>
      <c r="D692" t="str">
        <f>IFERROR(VLOOKUP(B692,選手番号!F:K,6,0),"")</f>
        <v>アズサ松山</v>
      </c>
      <c r="E692" t="str">
        <f>IFERROR(VLOOKUP(B692,チーム番号!E:F,2,0),"")</f>
        <v/>
      </c>
      <c r="F692">
        <f>IFERROR(VLOOKUP(A692,プログラム!B:C,2,0),"")</f>
        <v>24</v>
      </c>
      <c r="G692" t="str">
        <f t="shared" si="21"/>
        <v>13600024</v>
      </c>
      <c r="H692">
        <f>IFERROR(記録[[#This Row],[組]],"")</f>
        <v>4</v>
      </c>
      <c r="I692">
        <f>IFERROR(記録[[#This Row],[水路]],"")</f>
        <v>5</v>
      </c>
      <c r="J692" t="str">
        <f>IFERROR(VLOOKUP(F692,プログラムデータ!A:P,14,0),"")</f>
        <v/>
      </c>
      <c r="K692" t="str">
        <f>IFERROR(VLOOKUP(F692,プログラムデータ!A:O,15,0),"")</f>
        <v>男子</v>
      </c>
      <c r="L692" t="str">
        <f>IFERROR(VLOOKUP(F692,プログラムデータ!A:M,13,0),"")</f>
        <v xml:space="preserve"> 100m</v>
      </c>
      <c r="M692" t="str">
        <f>IFERROR(VLOOKUP(F692,プログラムデータ!A:J,10,0),"")</f>
        <v>自由形</v>
      </c>
      <c r="N692" t="str">
        <f>IFERROR(VLOOKUP(F692,プログラムデータ!A:P,16,0),"")</f>
        <v>タイム決勝</v>
      </c>
      <c r="O692" t="str">
        <f t="shared" si="22"/>
        <v xml:space="preserve"> 男子  100m 自由形 タイム決勝</v>
      </c>
    </row>
    <row r="693" spans="1:15" x14ac:dyDescent="0.15">
      <c r="A693">
        <f>IFERROR(記録[[#This Row],[競技番号]],"")</f>
        <v>23</v>
      </c>
      <c r="B693">
        <f>IFERROR(記録[[#This Row],[選手番号]],"")</f>
        <v>75</v>
      </c>
      <c r="C693" t="str">
        <f>IFERROR(VLOOKUP(B693,選手番号!F:J,4,0),"")</f>
        <v>三宅　玲奈</v>
      </c>
      <c r="D693" t="str">
        <f>IFERROR(VLOOKUP(B693,選手番号!F:K,6,0),"")</f>
        <v>西条ＳＣ</v>
      </c>
      <c r="E693" t="str">
        <f>IFERROR(VLOOKUP(B693,チーム番号!E:F,2,0),"")</f>
        <v/>
      </c>
      <c r="F693">
        <f>IFERROR(VLOOKUP(A693,プログラム!B:C,2,0),"")</f>
        <v>24</v>
      </c>
      <c r="G693" t="str">
        <f t="shared" si="21"/>
        <v>7500024</v>
      </c>
      <c r="H693">
        <f>IFERROR(記録[[#This Row],[組]],"")</f>
        <v>4</v>
      </c>
      <c r="I693">
        <f>IFERROR(記録[[#This Row],[水路]],"")</f>
        <v>6</v>
      </c>
      <c r="J693" t="str">
        <f>IFERROR(VLOOKUP(F693,プログラムデータ!A:P,14,0),"")</f>
        <v/>
      </c>
      <c r="K693" t="str">
        <f>IFERROR(VLOOKUP(F693,プログラムデータ!A:O,15,0),"")</f>
        <v>男子</v>
      </c>
      <c r="L693" t="str">
        <f>IFERROR(VLOOKUP(F693,プログラムデータ!A:M,13,0),"")</f>
        <v xml:space="preserve"> 100m</v>
      </c>
      <c r="M693" t="str">
        <f>IFERROR(VLOOKUP(F693,プログラムデータ!A:J,10,0),"")</f>
        <v>自由形</v>
      </c>
      <c r="N693" t="str">
        <f>IFERROR(VLOOKUP(F693,プログラムデータ!A:P,16,0),"")</f>
        <v>タイム決勝</v>
      </c>
      <c r="O693" t="str">
        <f t="shared" si="22"/>
        <v xml:space="preserve"> 男子  100m 自由形 タイム決勝</v>
      </c>
    </row>
    <row r="694" spans="1:15" x14ac:dyDescent="0.15">
      <c r="A694">
        <f>IFERROR(記録[[#This Row],[競技番号]],"")</f>
        <v>23</v>
      </c>
      <c r="B694">
        <f>IFERROR(記録[[#This Row],[選手番号]],"")</f>
        <v>127</v>
      </c>
      <c r="C694" t="str">
        <f>IFERROR(VLOOKUP(B694,選手番号!F:J,4,0),"")</f>
        <v>上杉　美羽</v>
      </c>
      <c r="D694" t="str">
        <f>IFERROR(VLOOKUP(B694,選手番号!F:K,6,0),"")</f>
        <v>八幡浜ＳＣ</v>
      </c>
      <c r="E694" t="str">
        <f>IFERROR(VLOOKUP(B694,チーム番号!E:F,2,0),"")</f>
        <v/>
      </c>
      <c r="F694">
        <f>IFERROR(VLOOKUP(A694,プログラム!B:C,2,0),"")</f>
        <v>24</v>
      </c>
      <c r="G694" t="str">
        <f t="shared" si="21"/>
        <v>12700024</v>
      </c>
      <c r="H694">
        <f>IFERROR(記録[[#This Row],[組]],"")</f>
        <v>4</v>
      </c>
      <c r="I694">
        <f>IFERROR(記録[[#This Row],[水路]],"")</f>
        <v>7</v>
      </c>
      <c r="J694" t="str">
        <f>IFERROR(VLOOKUP(F694,プログラムデータ!A:P,14,0),"")</f>
        <v/>
      </c>
      <c r="K694" t="str">
        <f>IFERROR(VLOOKUP(F694,プログラムデータ!A:O,15,0),"")</f>
        <v>男子</v>
      </c>
      <c r="L694" t="str">
        <f>IFERROR(VLOOKUP(F694,プログラムデータ!A:M,13,0),"")</f>
        <v xml:space="preserve"> 100m</v>
      </c>
      <c r="M694" t="str">
        <f>IFERROR(VLOOKUP(F694,プログラムデータ!A:J,10,0),"")</f>
        <v>自由形</v>
      </c>
      <c r="N694" t="str">
        <f>IFERROR(VLOOKUP(F694,プログラムデータ!A:P,16,0),"")</f>
        <v>タイム決勝</v>
      </c>
      <c r="O694" t="str">
        <f t="shared" si="22"/>
        <v xml:space="preserve"> 男子  100m 自由形 タイム決勝</v>
      </c>
    </row>
    <row r="695" spans="1:15" x14ac:dyDescent="0.15">
      <c r="A695">
        <f>IFERROR(記録[[#This Row],[競技番号]],"")</f>
        <v>23</v>
      </c>
      <c r="B695">
        <f>IFERROR(記録[[#This Row],[選手番号]],"")</f>
        <v>61</v>
      </c>
      <c r="C695" t="str">
        <f>IFERROR(VLOOKUP(B695,選手番号!F:J,4,0),"")</f>
        <v>内田　侑花</v>
      </c>
      <c r="D695" t="str">
        <f>IFERROR(VLOOKUP(B695,選手番号!F:K,6,0),"")</f>
        <v>ｴﾘｴｰﾙSRT</v>
      </c>
      <c r="E695" t="str">
        <f>IFERROR(VLOOKUP(B695,チーム番号!E:F,2,0),"")</f>
        <v/>
      </c>
      <c r="F695">
        <f>IFERROR(VLOOKUP(A695,プログラム!B:C,2,0),"")</f>
        <v>24</v>
      </c>
      <c r="G695" t="str">
        <f t="shared" si="21"/>
        <v>6100024</v>
      </c>
      <c r="H695">
        <f>IFERROR(記録[[#This Row],[組]],"")</f>
        <v>5</v>
      </c>
      <c r="I695">
        <f>IFERROR(記録[[#This Row],[水路]],"")</f>
        <v>1</v>
      </c>
      <c r="J695" t="str">
        <f>IFERROR(VLOOKUP(F695,プログラムデータ!A:P,14,0),"")</f>
        <v/>
      </c>
      <c r="K695" t="str">
        <f>IFERROR(VLOOKUP(F695,プログラムデータ!A:O,15,0),"")</f>
        <v>男子</v>
      </c>
      <c r="L695" t="str">
        <f>IFERROR(VLOOKUP(F695,プログラムデータ!A:M,13,0),"")</f>
        <v xml:space="preserve"> 100m</v>
      </c>
      <c r="M695" t="str">
        <f>IFERROR(VLOOKUP(F695,プログラムデータ!A:J,10,0),"")</f>
        <v>自由形</v>
      </c>
      <c r="N695" t="str">
        <f>IFERROR(VLOOKUP(F695,プログラムデータ!A:P,16,0),"")</f>
        <v>タイム決勝</v>
      </c>
      <c r="O695" t="str">
        <f t="shared" si="22"/>
        <v xml:space="preserve"> 男子  100m 自由形 タイム決勝</v>
      </c>
    </row>
    <row r="696" spans="1:15" x14ac:dyDescent="0.15">
      <c r="A696">
        <f>IFERROR(記録[[#This Row],[競技番号]],"")</f>
        <v>23</v>
      </c>
      <c r="B696">
        <f>IFERROR(記録[[#This Row],[選手番号]],"")</f>
        <v>63</v>
      </c>
      <c r="C696" t="str">
        <f>IFERROR(VLOOKUP(B696,選手番号!F:J,4,0),"")</f>
        <v>青木　花音</v>
      </c>
      <c r="D696" t="str">
        <f>IFERROR(VLOOKUP(B696,選手番号!F:K,6,0),"")</f>
        <v>ｴﾘｴｰﾙSRT</v>
      </c>
      <c r="E696" t="str">
        <f>IFERROR(VLOOKUP(B696,チーム番号!E:F,2,0),"")</f>
        <v/>
      </c>
      <c r="F696">
        <f>IFERROR(VLOOKUP(A696,プログラム!B:C,2,0),"")</f>
        <v>24</v>
      </c>
      <c r="G696" t="str">
        <f t="shared" si="21"/>
        <v>6300024</v>
      </c>
      <c r="H696">
        <f>IFERROR(記録[[#This Row],[組]],"")</f>
        <v>5</v>
      </c>
      <c r="I696">
        <f>IFERROR(記録[[#This Row],[水路]],"")</f>
        <v>2</v>
      </c>
      <c r="J696" t="str">
        <f>IFERROR(VLOOKUP(F696,プログラムデータ!A:P,14,0),"")</f>
        <v/>
      </c>
      <c r="K696" t="str">
        <f>IFERROR(VLOOKUP(F696,プログラムデータ!A:O,15,0),"")</f>
        <v>男子</v>
      </c>
      <c r="L696" t="str">
        <f>IFERROR(VLOOKUP(F696,プログラムデータ!A:M,13,0),"")</f>
        <v xml:space="preserve"> 100m</v>
      </c>
      <c r="M696" t="str">
        <f>IFERROR(VLOOKUP(F696,プログラムデータ!A:J,10,0),"")</f>
        <v>自由形</v>
      </c>
      <c r="N696" t="str">
        <f>IFERROR(VLOOKUP(F696,プログラムデータ!A:P,16,0),"")</f>
        <v>タイム決勝</v>
      </c>
      <c r="O696" t="str">
        <f t="shared" si="22"/>
        <v xml:space="preserve"> 男子  100m 自由形 タイム決勝</v>
      </c>
    </row>
    <row r="697" spans="1:15" x14ac:dyDescent="0.15">
      <c r="A697">
        <f>IFERROR(記録[[#This Row],[競技番号]],"")</f>
        <v>23</v>
      </c>
      <c r="B697">
        <f>IFERROR(記録[[#This Row],[選手番号]],"")</f>
        <v>24</v>
      </c>
      <c r="C697" t="str">
        <f>IFERROR(VLOOKUP(B697,選手番号!F:J,4,0),"")</f>
        <v>山本　　実</v>
      </c>
      <c r="D697" t="str">
        <f>IFERROR(VLOOKUP(B697,選手番号!F:K,6,0),"")</f>
        <v>五百木ＳＣ</v>
      </c>
      <c r="E697" t="str">
        <f>IFERROR(VLOOKUP(B697,チーム番号!E:F,2,0),"")</f>
        <v/>
      </c>
      <c r="F697">
        <f>IFERROR(VLOOKUP(A697,プログラム!B:C,2,0),"")</f>
        <v>24</v>
      </c>
      <c r="G697" t="str">
        <f t="shared" si="21"/>
        <v>2400024</v>
      </c>
      <c r="H697">
        <f>IFERROR(記録[[#This Row],[組]],"")</f>
        <v>5</v>
      </c>
      <c r="I697">
        <f>IFERROR(記録[[#This Row],[水路]],"")</f>
        <v>3</v>
      </c>
      <c r="J697" t="str">
        <f>IFERROR(VLOOKUP(F697,プログラムデータ!A:P,14,0),"")</f>
        <v/>
      </c>
      <c r="K697" t="str">
        <f>IFERROR(VLOOKUP(F697,プログラムデータ!A:O,15,0),"")</f>
        <v>男子</v>
      </c>
      <c r="L697" t="str">
        <f>IFERROR(VLOOKUP(F697,プログラムデータ!A:M,13,0),"")</f>
        <v xml:space="preserve"> 100m</v>
      </c>
      <c r="M697" t="str">
        <f>IFERROR(VLOOKUP(F697,プログラムデータ!A:J,10,0),"")</f>
        <v>自由形</v>
      </c>
      <c r="N697" t="str">
        <f>IFERROR(VLOOKUP(F697,プログラムデータ!A:P,16,0),"")</f>
        <v>タイム決勝</v>
      </c>
      <c r="O697" t="str">
        <f t="shared" si="22"/>
        <v xml:space="preserve"> 男子  100m 自由形 タイム決勝</v>
      </c>
    </row>
    <row r="698" spans="1:15" x14ac:dyDescent="0.15">
      <c r="A698">
        <f>IFERROR(記録[[#This Row],[競技番号]],"")</f>
        <v>23</v>
      </c>
      <c r="B698">
        <f>IFERROR(記録[[#This Row],[選手番号]],"")</f>
        <v>19</v>
      </c>
      <c r="C698" t="str">
        <f>IFERROR(VLOOKUP(B698,選手番号!F:J,4,0),"")</f>
        <v>中岡　果音</v>
      </c>
      <c r="D698" t="str">
        <f>IFERROR(VLOOKUP(B698,選手番号!F:K,6,0),"")</f>
        <v>五百木ＳＣ</v>
      </c>
      <c r="E698" t="str">
        <f>IFERROR(VLOOKUP(B698,チーム番号!E:F,2,0),"")</f>
        <v/>
      </c>
      <c r="F698">
        <f>IFERROR(VLOOKUP(A698,プログラム!B:C,2,0),"")</f>
        <v>24</v>
      </c>
      <c r="G698" t="str">
        <f t="shared" si="21"/>
        <v>1900024</v>
      </c>
      <c r="H698">
        <f>IFERROR(記録[[#This Row],[組]],"")</f>
        <v>5</v>
      </c>
      <c r="I698">
        <f>IFERROR(記録[[#This Row],[水路]],"")</f>
        <v>4</v>
      </c>
      <c r="J698" t="str">
        <f>IFERROR(VLOOKUP(F698,プログラムデータ!A:P,14,0),"")</f>
        <v/>
      </c>
      <c r="K698" t="str">
        <f>IFERROR(VLOOKUP(F698,プログラムデータ!A:O,15,0),"")</f>
        <v>男子</v>
      </c>
      <c r="L698" t="str">
        <f>IFERROR(VLOOKUP(F698,プログラムデータ!A:M,13,0),"")</f>
        <v xml:space="preserve"> 100m</v>
      </c>
      <c r="M698" t="str">
        <f>IFERROR(VLOOKUP(F698,プログラムデータ!A:J,10,0),"")</f>
        <v>自由形</v>
      </c>
      <c r="N698" t="str">
        <f>IFERROR(VLOOKUP(F698,プログラムデータ!A:P,16,0),"")</f>
        <v>タイム決勝</v>
      </c>
      <c r="O698" t="str">
        <f t="shared" si="22"/>
        <v xml:space="preserve"> 男子  100m 自由形 タイム決勝</v>
      </c>
    </row>
    <row r="699" spans="1:15" x14ac:dyDescent="0.15">
      <c r="A699">
        <f>IFERROR(記録[[#This Row],[競技番号]],"")</f>
        <v>23</v>
      </c>
      <c r="B699">
        <f>IFERROR(記録[[#This Row],[選手番号]],"")</f>
        <v>337</v>
      </c>
      <c r="C699" t="str">
        <f>IFERROR(VLOOKUP(B699,選手番号!F:J,4,0),"")</f>
        <v>柴田　紗希</v>
      </c>
      <c r="D699" t="str">
        <f>IFERROR(VLOOKUP(B699,選手番号!F:K,6,0),"")</f>
        <v>ﾓｰﾆSS</v>
      </c>
      <c r="E699" t="str">
        <f>IFERROR(VLOOKUP(B699,チーム番号!E:F,2,0),"")</f>
        <v/>
      </c>
      <c r="F699">
        <f>IFERROR(VLOOKUP(A699,プログラム!B:C,2,0),"")</f>
        <v>24</v>
      </c>
      <c r="G699" t="str">
        <f t="shared" si="21"/>
        <v>33700024</v>
      </c>
      <c r="H699">
        <f>IFERROR(記録[[#This Row],[組]],"")</f>
        <v>5</v>
      </c>
      <c r="I699">
        <f>IFERROR(記録[[#This Row],[水路]],"")</f>
        <v>5</v>
      </c>
      <c r="J699" t="str">
        <f>IFERROR(VLOOKUP(F699,プログラムデータ!A:P,14,0),"")</f>
        <v/>
      </c>
      <c r="K699" t="str">
        <f>IFERROR(VLOOKUP(F699,プログラムデータ!A:O,15,0),"")</f>
        <v>男子</v>
      </c>
      <c r="L699" t="str">
        <f>IFERROR(VLOOKUP(F699,プログラムデータ!A:M,13,0),"")</f>
        <v xml:space="preserve"> 100m</v>
      </c>
      <c r="M699" t="str">
        <f>IFERROR(VLOOKUP(F699,プログラムデータ!A:J,10,0),"")</f>
        <v>自由形</v>
      </c>
      <c r="N699" t="str">
        <f>IFERROR(VLOOKUP(F699,プログラムデータ!A:P,16,0),"")</f>
        <v>タイム決勝</v>
      </c>
      <c r="O699" t="str">
        <f t="shared" si="22"/>
        <v xml:space="preserve"> 男子  100m 自由形 タイム決勝</v>
      </c>
    </row>
    <row r="700" spans="1:15" x14ac:dyDescent="0.15">
      <c r="A700">
        <f>IFERROR(記録[[#This Row],[競技番号]],"")</f>
        <v>23</v>
      </c>
      <c r="B700">
        <f>IFERROR(記録[[#This Row],[選手番号]],"")</f>
        <v>237</v>
      </c>
      <c r="C700" t="str">
        <f>IFERROR(VLOOKUP(B700,選手番号!F:J,4,0),"")</f>
        <v>兵頭　萌綾</v>
      </c>
      <c r="D700" t="str">
        <f>IFERROR(VLOOKUP(B700,選手番号!F:K,6,0),"")</f>
        <v>リー保内</v>
      </c>
      <c r="E700" t="str">
        <f>IFERROR(VLOOKUP(B700,チーム番号!E:F,2,0),"")</f>
        <v/>
      </c>
      <c r="F700">
        <f>IFERROR(VLOOKUP(A700,プログラム!B:C,2,0),"")</f>
        <v>24</v>
      </c>
      <c r="G700" t="str">
        <f t="shared" si="21"/>
        <v>23700024</v>
      </c>
      <c r="H700">
        <f>IFERROR(記録[[#This Row],[組]],"")</f>
        <v>5</v>
      </c>
      <c r="I700">
        <f>IFERROR(記録[[#This Row],[水路]],"")</f>
        <v>6</v>
      </c>
      <c r="J700" t="str">
        <f>IFERROR(VLOOKUP(F700,プログラムデータ!A:P,14,0),"")</f>
        <v/>
      </c>
      <c r="K700" t="str">
        <f>IFERROR(VLOOKUP(F700,プログラムデータ!A:O,15,0),"")</f>
        <v>男子</v>
      </c>
      <c r="L700" t="str">
        <f>IFERROR(VLOOKUP(F700,プログラムデータ!A:M,13,0),"")</f>
        <v xml:space="preserve"> 100m</v>
      </c>
      <c r="M700" t="str">
        <f>IFERROR(VLOOKUP(F700,プログラムデータ!A:J,10,0),"")</f>
        <v>自由形</v>
      </c>
      <c r="N700" t="str">
        <f>IFERROR(VLOOKUP(F700,プログラムデータ!A:P,16,0),"")</f>
        <v>タイム決勝</v>
      </c>
      <c r="O700" t="str">
        <f t="shared" si="22"/>
        <v xml:space="preserve"> 男子  100m 自由形 タイム決勝</v>
      </c>
    </row>
    <row r="701" spans="1:15" x14ac:dyDescent="0.15">
      <c r="A701">
        <f>IFERROR(記録[[#This Row],[競技番号]],"")</f>
        <v>23</v>
      </c>
      <c r="B701">
        <f>IFERROR(記録[[#This Row],[選手番号]],"")</f>
        <v>112</v>
      </c>
      <c r="C701" t="str">
        <f>IFERROR(VLOOKUP(B701,選手番号!F:J,4,0),"")</f>
        <v>岡本　彩花</v>
      </c>
      <c r="D701" t="str">
        <f>IFERROR(VLOOKUP(B701,選手番号!F:K,6,0),"")</f>
        <v>ファイブテン</v>
      </c>
      <c r="E701" t="str">
        <f>IFERROR(VLOOKUP(B701,チーム番号!E:F,2,0),"")</f>
        <v/>
      </c>
      <c r="F701">
        <f>IFERROR(VLOOKUP(A701,プログラム!B:C,2,0),"")</f>
        <v>24</v>
      </c>
      <c r="G701" t="str">
        <f t="shared" si="21"/>
        <v>11200024</v>
      </c>
      <c r="H701">
        <f>IFERROR(記録[[#This Row],[組]],"")</f>
        <v>5</v>
      </c>
      <c r="I701">
        <f>IFERROR(記録[[#This Row],[水路]],"")</f>
        <v>7</v>
      </c>
      <c r="J701" t="str">
        <f>IFERROR(VLOOKUP(F701,プログラムデータ!A:P,14,0),"")</f>
        <v/>
      </c>
      <c r="K701" t="str">
        <f>IFERROR(VLOOKUP(F701,プログラムデータ!A:O,15,0),"")</f>
        <v>男子</v>
      </c>
      <c r="L701" t="str">
        <f>IFERROR(VLOOKUP(F701,プログラムデータ!A:M,13,0),"")</f>
        <v xml:space="preserve"> 100m</v>
      </c>
      <c r="M701" t="str">
        <f>IFERROR(VLOOKUP(F701,プログラムデータ!A:J,10,0),"")</f>
        <v>自由形</v>
      </c>
      <c r="N701" t="str">
        <f>IFERROR(VLOOKUP(F701,プログラムデータ!A:P,16,0),"")</f>
        <v>タイム決勝</v>
      </c>
      <c r="O701" t="str">
        <f t="shared" si="22"/>
        <v xml:space="preserve"> 男子  100m 自由形 タイム決勝</v>
      </c>
    </row>
    <row r="702" spans="1:15" x14ac:dyDescent="0.15">
      <c r="A702">
        <f>IFERROR(記録[[#This Row],[競技番号]],"")</f>
        <v>23</v>
      </c>
      <c r="B702">
        <f>IFERROR(記録[[#This Row],[選手番号]],"")</f>
        <v>258</v>
      </c>
      <c r="C702" t="str">
        <f>IFERROR(VLOOKUP(B702,選手番号!F:J,4,0),"")</f>
        <v>髙山　弥久</v>
      </c>
      <c r="D702" t="str">
        <f>IFERROR(VLOOKUP(B702,選手番号!F:K,6,0),"")</f>
        <v>フィッタ吉田</v>
      </c>
      <c r="E702" t="str">
        <f>IFERROR(VLOOKUP(B702,チーム番号!E:F,2,0),"")</f>
        <v/>
      </c>
      <c r="F702">
        <f>IFERROR(VLOOKUP(A702,プログラム!B:C,2,0),"")</f>
        <v>24</v>
      </c>
      <c r="G702" t="str">
        <f t="shared" si="21"/>
        <v>25800024</v>
      </c>
      <c r="H702">
        <f>IFERROR(記録[[#This Row],[組]],"")</f>
        <v>6</v>
      </c>
      <c r="I702">
        <f>IFERROR(記録[[#This Row],[水路]],"")</f>
        <v>1</v>
      </c>
      <c r="J702" t="str">
        <f>IFERROR(VLOOKUP(F702,プログラムデータ!A:P,14,0),"")</f>
        <v/>
      </c>
      <c r="K702" t="str">
        <f>IFERROR(VLOOKUP(F702,プログラムデータ!A:O,15,0),"")</f>
        <v>男子</v>
      </c>
      <c r="L702" t="str">
        <f>IFERROR(VLOOKUP(F702,プログラムデータ!A:M,13,0),"")</f>
        <v xml:space="preserve"> 100m</v>
      </c>
      <c r="M702" t="str">
        <f>IFERROR(VLOOKUP(F702,プログラムデータ!A:J,10,0),"")</f>
        <v>自由形</v>
      </c>
      <c r="N702" t="str">
        <f>IFERROR(VLOOKUP(F702,プログラムデータ!A:P,16,0),"")</f>
        <v>タイム決勝</v>
      </c>
      <c r="O702" t="str">
        <f t="shared" si="22"/>
        <v xml:space="preserve"> 男子  100m 自由形 タイム決勝</v>
      </c>
    </row>
    <row r="703" spans="1:15" x14ac:dyDescent="0.15">
      <c r="A703">
        <f>IFERROR(記録[[#This Row],[競技番号]],"")</f>
        <v>23</v>
      </c>
      <c r="B703">
        <f>IFERROR(記録[[#This Row],[選手番号]],"")</f>
        <v>62</v>
      </c>
      <c r="C703" t="str">
        <f>IFERROR(VLOOKUP(B703,選手番号!F:J,4,0),"")</f>
        <v>藤原　萌叶</v>
      </c>
      <c r="D703" t="str">
        <f>IFERROR(VLOOKUP(B703,選手番号!F:K,6,0),"")</f>
        <v>ｴﾘｴｰﾙSRT</v>
      </c>
      <c r="E703" t="str">
        <f>IFERROR(VLOOKUP(B703,チーム番号!E:F,2,0),"")</f>
        <v/>
      </c>
      <c r="F703">
        <f>IFERROR(VLOOKUP(A703,プログラム!B:C,2,0),"")</f>
        <v>24</v>
      </c>
      <c r="G703" t="str">
        <f t="shared" si="21"/>
        <v>6200024</v>
      </c>
      <c r="H703">
        <f>IFERROR(記録[[#This Row],[組]],"")</f>
        <v>6</v>
      </c>
      <c r="I703">
        <f>IFERROR(記録[[#This Row],[水路]],"")</f>
        <v>2</v>
      </c>
      <c r="J703" t="str">
        <f>IFERROR(VLOOKUP(F703,プログラムデータ!A:P,14,0),"")</f>
        <v/>
      </c>
      <c r="K703" t="str">
        <f>IFERROR(VLOOKUP(F703,プログラムデータ!A:O,15,0),"")</f>
        <v>男子</v>
      </c>
      <c r="L703" t="str">
        <f>IFERROR(VLOOKUP(F703,プログラムデータ!A:M,13,0),"")</f>
        <v xml:space="preserve"> 100m</v>
      </c>
      <c r="M703" t="str">
        <f>IFERROR(VLOOKUP(F703,プログラムデータ!A:J,10,0),"")</f>
        <v>自由形</v>
      </c>
      <c r="N703" t="str">
        <f>IFERROR(VLOOKUP(F703,プログラムデータ!A:P,16,0),"")</f>
        <v>タイム決勝</v>
      </c>
      <c r="O703" t="str">
        <f t="shared" si="22"/>
        <v xml:space="preserve"> 男子  100m 自由形 タイム決勝</v>
      </c>
    </row>
    <row r="704" spans="1:15" x14ac:dyDescent="0.15">
      <c r="A704">
        <f>IFERROR(記録[[#This Row],[競技番号]],"")</f>
        <v>23</v>
      </c>
      <c r="B704">
        <f>IFERROR(記録[[#This Row],[選手番号]],"")</f>
        <v>348</v>
      </c>
      <c r="C704" t="str">
        <f>IFERROR(VLOOKUP(B704,選手番号!F:J,4,0),"")</f>
        <v>澤井　千紘</v>
      </c>
      <c r="D704" t="str">
        <f>IFERROR(VLOOKUP(B704,選手番号!F:K,6,0),"")</f>
        <v>えいしSC砥部</v>
      </c>
      <c r="E704" t="str">
        <f>IFERROR(VLOOKUP(B704,チーム番号!E:F,2,0),"")</f>
        <v/>
      </c>
      <c r="F704">
        <f>IFERROR(VLOOKUP(A704,プログラム!B:C,2,0),"")</f>
        <v>24</v>
      </c>
      <c r="G704" t="str">
        <f t="shared" si="21"/>
        <v>34800024</v>
      </c>
      <c r="H704">
        <f>IFERROR(記録[[#This Row],[組]],"")</f>
        <v>6</v>
      </c>
      <c r="I704">
        <f>IFERROR(記録[[#This Row],[水路]],"")</f>
        <v>3</v>
      </c>
      <c r="J704" t="str">
        <f>IFERROR(VLOOKUP(F704,プログラムデータ!A:P,14,0),"")</f>
        <v/>
      </c>
      <c r="K704" t="str">
        <f>IFERROR(VLOOKUP(F704,プログラムデータ!A:O,15,0),"")</f>
        <v>男子</v>
      </c>
      <c r="L704" t="str">
        <f>IFERROR(VLOOKUP(F704,プログラムデータ!A:M,13,0),"")</f>
        <v xml:space="preserve"> 100m</v>
      </c>
      <c r="M704" t="str">
        <f>IFERROR(VLOOKUP(F704,プログラムデータ!A:J,10,0),"")</f>
        <v>自由形</v>
      </c>
      <c r="N704" t="str">
        <f>IFERROR(VLOOKUP(F704,プログラムデータ!A:P,16,0),"")</f>
        <v>タイム決勝</v>
      </c>
      <c r="O704" t="str">
        <f t="shared" si="22"/>
        <v xml:space="preserve"> 男子  100m 自由形 タイム決勝</v>
      </c>
    </row>
    <row r="705" spans="1:15" x14ac:dyDescent="0.15">
      <c r="A705">
        <f>IFERROR(記録[[#This Row],[競技番号]],"")</f>
        <v>23</v>
      </c>
      <c r="B705">
        <f>IFERROR(記録[[#This Row],[選手番号]],"")</f>
        <v>338</v>
      </c>
      <c r="C705" t="str">
        <f>IFERROR(VLOOKUP(B705,選手番号!F:J,4,0),"")</f>
        <v>川中　陽菜</v>
      </c>
      <c r="D705" t="str">
        <f>IFERROR(VLOOKUP(B705,選手番号!F:K,6,0),"")</f>
        <v>ﾓｰﾆSS</v>
      </c>
      <c r="E705" t="str">
        <f>IFERROR(VLOOKUP(B705,チーム番号!E:F,2,0),"")</f>
        <v/>
      </c>
      <c r="F705">
        <f>IFERROR(VLOOKUP(A705,プログラム!B:C,2,0),"")</f>
        <v>24</v>
      </c>
      <c r="G705" t="str">
        <f t="shared" si="21"/>
        <v>33800024</v>
      </c>
      <c r="H705">
        <f>IFERROR(記録[[#This Row],[組]],"")</f>
        <v>6</v>
      </c>
      <c r="I705">
        <f>IFERROR(記録[[#This Row],[水路]],"")</f>
        <v>4</v>
      </c>
      <c r="J705" t="str">
        <f>IFERROR(VLOOKUP(F705,プログラムデータ!A:P,14,0),"")</f>
        <v/>
      </c>
      <c r="K705" t="str">
        <f>IFERROR(VLOOKUP(F705,プログラムデータ!A:O,15,0),"")</f>
        <v>男子</v>
      </c>
      <c r="L705" t="str">
        <f>IFERROR(VLOOKUP(F705,プログラムデータ!A:M,13,0),"")</f>
        <v xml:space="preserve"> 100m</v>
      </c>
      <c r="M705" t="str">
        <f>IFERROR(VLOOKUP(F705,プログラムデータ!A:J,10,0),"")</f>
        <v>自由形</v>
      </c>
      <c r="N705" t="str">
        <f>IFERROR(VLOOKUP(F705,プログラムデータ!A:P,16,0),"")</f>
        <v>タイム決勝</v>
      </c>
      <c r="O705" t="str">
        <f t="shared" si="22"/>
        <v xml:space="preserve"> 男子  100m 自由形 タイム決勝</v>
      </c>
    </row>
    <row r="706" spans="1:15" x14ac:dyDescent="0.15">
      <c r="A706">
        <f>IFERROR(記録[[#This Row],[競技番号]],"")</f>
        <v>23</v>
      </c>
      <c r="B706">
        <f>IFERROR(記録[[#This Row],[選手番号]],"")</f>
        <v>293</v>
      </c>
      <c r="C706" t="str">
        <f>IFERROR(VLOOKUP(B706,選手番号!F:J,4,0),"")</f>
        <v>戸田　奏南</v>
      </c>
      <c r="D706" t="str">
        <f>IFERROR(VLOOKUP(B706,選手番号!F:K,6,0),"")</f>
        <v>ﾌｨｯﾀｴﾐﾌﾙ松前</v>
      </c>
      <c r="E706" t="str">
        <f>IFERROR(VLOOKUP(B706,チーム番号!E:F,2,0),"")</f>
        <v/>
      </c>
      <c r="F706">
        <f>IFERROR(VLOOKUP(A706,プログラム!B:C,2,0),"")</f>
        <v>24</v>
      </c>
      <c r="G706" t="str">
        <f t="shared" si="21"/>
        <v>29300024</v>
      </c>
      <c r="H706">
        <f>IFERROR(記録[[#This Row],[組]],"")</f>
        <v>6</v>
      </c>
      <c r="I706">
        <f>IFERROR(記録[[#This Row],[水路]],"")</f>
        <v>5</v>
      </c>
      <c r="J706" t="str">
        <f>IFERROR(VLOOKUP(F706,プログラムデータ!A:P,14,0),"")</f>
        <v/>
      </c>
      <c r="K706" t="str">
        <f>IFERROR(VLOOKUP(F706,プログラムデータ!A:O,15,0),"")</f>
        <v>男子</v>
      </c>
      <c r="L706" t="str">
        <f>IFERROR(VLOOKUP(F706,プログラムデータ!A:M,13,0),"")</f>
        <v xml:space="preserve"> 100m</v>
      </c>
      <c r="M706" t="str">
        <f>IFERROR(VLOOKUP(F706,プログラムデータ!A:J,10,0),"")</f>
        <v>自由形</v>
      </c>
      <c r="N706" t="str">
        <f>IFERROR(VLOOKUP(F706,プログラムデータ!A:P,16,0),"")</f>
        <v>タイム決勝</v>
      </c>
      <c r="O706" t="str">
        <f t="shared" si="22"/>
        <v xml:space="preserve"> 男子  100m 自由形 タイム決勝</v>
      </c>
    </row>
    <row r="707" spans="1:15" x14ac:dyDescent="0.15">
      <c r="A707">
        <f>IFERROR(記録[[#This Row],[競技番号]],"")</f>
        <v>23</v>
      </c>
      <c r="B707">
        <f>IFERROR(記録[[#This Row],[選手番号]],"")</f>
        <v>335</v>
      </c>
      <c r="C707" t="str">
        <f>IFERROR(VLOOKUP(B707,選手番号!F:J,4,0),"")</f>
        <v>善家　小夏</v>
      </c>
      <c r="D707" t="str">
        <f>IFERROR(VLOOKUP(B707,選手番号!F:K,6,0),"")</f>
        <v>ﾓｰﾆSS</v>
      </c>
      <c r="E707" t="str">
        <f>IFERROR(VLOOKUP(B707,チーム番号!E:F,2,0),"")</f>
        <v/>
      </c>
      <c r="F707">
        <f>IFERROR(VLOOKUP(A707,プログラム!B:C,2,0),"")</f>
        <v>24</v>
      </c>
      <c r="G707" t="str">
        <f t="shared" ref="G707:G770" si="23">CONCATENATE(B707,0,0,0,F707)</f>
        <v>33500024</v>
      </c>
      <c r="H707">
        <f>IFERROR(記録[[#This Row],[組]],"")</f>
        <v>6</v>
      </c>
      <c r="I707">
        <f>IFERROR(記録[[#This Row],[水路]],"")</f>
        <v>6</v>
      </c>
      <c r="J707" t="str">
        <f>IFERROR(VLOOKUP(F707,プログラムデータ!A:P,14,0),"")</f>
        <v/>
      </c>
      <c r="K707" t="str">
        <f>IFERROR(VLOOKUP(F707,プログラムデータ!A:O,15,0),"")</f>
        <v>男子</v>
      </c>
      <c r="L707" t="str">
        <f>IFERROR(VLOOKUP(F707,プログラムデータ!A:M,13,0),"")</f>
        <v xml:space="preserve"> 100m</v>
      </c>
      <c r="M707" t="str">
        <f>IFERROR(VLOOKUP(F707,プログラムデータ!A:J,10,0),"")</f>
        <v>自由形</v>
      </c>
      <c r="N707" t="str">
        <f>IFERROR(VLOOKUP(F707,プログラムデータ!A:P,16,0),"")</f>
        <v>タイム決勝</v>
      </c>
      <c r="O707" t="str">
        <f t="shared" si="22"/>
        <v xml:space="preserve"> 男子  100m 自由形 タイム決勝</v>
      </c>
    </row>
    <row r="708" spans="1:15" x14ac:dyDescent="0.15">
      <c r="A708">
        <f>IFERROR(記録[[#This Row],[競技番号]],"")</f>
        <v>23</v>
      </c>
      <c r="B708">
        <f>IFERROR(記録[[#This Row],[選手番号]],"")</f>
        <v>184</v>
      </c>
      <c r="C708" t="str">
        <f>IFERROR(VLOOKUP(B708,選手番号!F:J,4,0),"")</f>
        <v>乃万　美嘉</v>
      </c>
      <c r="D708" t="str">
        <f>IFERROR(VLOOKUP(B708,選手番号!F:K,6,0),"")</f>
        <v>フィッタ松山</v>
      </c>
      <c r="E708" t="str">
        <f>IFERROR(VLOOKUP(B708,チーム番号!E:F,2,0),"")</f>
        <v/>
      </c>
      <c r="F708">
        <f>IFERROR(VLOOKUP(A708,プログラム!B:C,2,0),"")</f>
        <v>24</v>
      </c>
      <c r="G708" t="str">
        <f t="shared" si="23"/>
        <v>18400024</v>
      </c>
      <c r="H708">
        <f>IFERROR(記録[[#This Row],[組]],"")</f>
        <v>6</v>
      </c>
      <c r="I708">
        <f>IFERROR(記録[[#This Row],[水路]],"")</f>
        <v>7</v>
      </c>
      <c r="J708" t="str">
        <f>IFERROR(VLOOKUP(F708,プログラムデータ!A:P,14,0),"")</f>
        <v/>
      </c>
      <c r="K708" t="str">
        <f>IFERROR(VLOOKUP(F708,プログラムデータ!A:O,15,0),"")</f>
        <v>男子</v>
      </c>
      <c r="L708" t="str">
        <f>IFERROR(VLOOKUP(F708,プログラムデータ!A:M,13,0),"")</f>
        <v xml:space="preserve"> 100m</v>
      </c>
      <c r="M708" t="str">
        <f>IFERROR(VLOOKUP(F708,プログラムデータ!A:J,10,0),"")</f>
        <v>自由形</v>
      </c>
      <c r="N708" t="str">
        <f>IFERROR(VLOOKUP(F708,プログラムデータ!A:P,16,0),"")</f>
        <v>タイム決勝</v>
      </c>
      <c r="O708" t="str">
        <f t="shared" si="22"/>
        <v xml:space="preserve"> 男子  100m 自由形 タイム決勝</v>
      </c>
    </row>
    <row r="709" spans="1:15" x14ac:dyDescent="0.15">
      <c r="A709">
        <f>IFERROR(記録[[#This Row],[競技番号]],"")</f>
        <v>23</v>
      </c>
      <c r="B709">
        <f>IFERROR(記録[[#This Row],[選手番号]],"")</f>
        <v>137</v>
      </c>
      <c r="C709" t="str">
        <f>IFERROR(VLOOKUP(B709,選手番号!F:J,4,0),"")</f>
        <v>永田　実悠</v>
      </c>
      <c r="D709" t="str">
        <f>IFERROR(VLOOKUP(B709,選手番号!F:K,6,0),"")</f>
        <v>アズサ松山</v>
      </c>
      <c r="E709" t="str">
        <f>IFERROR(VLOOKUP(B709,チーム番号!E:F,2,0),"")</f>
        <v/>
      </c>
      <c r="F709">
        <f>IFERROR(VLOOKUP(A709,プログラム!B:C,2,0),"")</f>
        <v>24</v>
      </c>
      <c r="G709" t="str">
        <f t="shared" si="23"/>
        <v>13700024</v>
      </c>
      <c r="H709">
        <f>IFERROR(記録[[#This Row],[組]],"")</f>
        <v>7</v>
      </c>
      <c r="I709">
        <f>IFERROR(記録[[#This Row],[水路]],"")</f>
        <v>1</v>
      </c>
      <c r="J709" t="str">
        <f>IFERROR(VLOOKUP(F709,プログラムデータ!A:P,14,0),"")</f>
        <v/>
      </c>
      <c r="K709" t="str">
        <f>IFERROR(VLOOKUP(F709,プログラムデータ!A:O,15,0),"")</f>
        <v>男子</v>
      </c>
      <c r="L709" t="str">
        <f>IFERROR(VLOOKUP(F709,プログラムデータ!A:M,13,0),"")</f>
        <v xml:space="preserve"> 100m</v>
      </c>
      <c r="M709" t="str">
        <f>IFERROR(VLOOKUP(F709,プログラムデータ!A:J,10,0),"")</f>
        <v>自由形</v>
      </c>
      <c r="N709" t="str">
        <f>IFERROR(VLOOKUP(F709,プログラムデータ!A:P,16,0),"")</f>
        <v>タイム決勝</v>
      </c>
      <c r="O709" t="str">
        <f t="shared" si="22"/>
        <v xml:space="preserve"> 男子  100m 自由形 タイム決勝</v>
      </c>
    </row>
    <row r="710" spans="1:15" x14ac:dyDescent="0.15">
      <c r="A710">
        <f>IFERROR(記録[[#This Row],[競技番号]],"")</f>
        <v>23</v>
      </c>
      <c r="B710">
        <f>IFERROR(記録[[#This Row],[選手番号]],"")</f>
        <v>209</v>
      </c>
      <c r="C710" t="str">
        <f>IFERROR(VLOOKUP(B710,選手番号!F:J,4,0),"")</f>
        <v>参川　莉子</v>
      </c>
      <c r="D710" t="str">
        <f>IFERROR(VLOOKUP(B710,選手番号!F:K,6,0),"")</f>
        <v>フィッタ重信</v>
      </c>
      <c r="E710" t="str">
        <f>IFERROR(VLOOKUP(B710,チーム番号!E:F,2,0),"")</f>
        <v/>
      </c>
      <c r="F710">
        <f>IFERROR(VLOOKUP(A710,プログラム!B:C,2,0),"")</f>
        <v>24</v>
      </c>
      <c r="G710" t="str">
        <f t="shared" si="23"/>
        <v>20900024</v>
      </c>
      <c r="H710">
        <f>IFERROR(記録[[#This Row],[組]],"")</f>
        <v>7</v>
      </c>
      <c r="I710">
        <f>IFERROR(記録[[#This Row],[水路]],"")</f>
        <v>2</v>
      </c>
      <c r="J710" t="str">
        <f>IFERROR(VLOOKUP(F710,プログラムデータ!A:P,14,0),"")</f>
        <v/>
      </c>
      <c r="K710" t="str">
        <f>IFERROR(VLOOKUP(F710,プログラムデータ!A:O,15,0),"")</f>
        <v>男子</v>
      </c>
      <c r="L710" t="str">
        <f>IFERROR(VLOOKUP(F710,プログラムデータ!A:M,13,0),"")</f>
        <v xml:space="preserve"> 100m</v>
      </c>
      <c r="M710" t="str">
        <f>IFERROR(VLOOKUP(F710,プログラムデータ!A:J,10,0),"")</f>
        <v>自由形</v>
      </c>
      <c r="N710" t="str">
        <f>IFERROR(VLOOKUP(F710,プログラムデータ!A:P,16,0),"")</f>
        <v>タイム決勝</v>
      </c>
      <c r="O710" t="str">
        <f t="shared" si="22"/>
        <v xml:space="preserve"> 男子  100m 自由形 タイム決勝</v>
      </c>
    </row>
    <row r="711" spans="1:15" x14ac:dyDescent="0.15">
      <c r="A711">
        <f>IFERROR(記録[[#This Row],[競技番号]],"")</f>
        <v>23</v>
      </c>
      <c r="B711">
        <f>IFERROR(記録[[#This Row],[選手番号]],"")</f>
        <v>185</v>
      </c>
      <c r="C711" t="str">
        <f>IFERROR(VLOOKUP(B711,選手番号!F:J,4,0),"")</f>
        <v>西田　瑚雪</v>
      </c>
      <c r="D711" t="str">
        <f>IFERROR(VLOOKUP(B711,選手番号!F:K,6,0),"")</f>
        <v>フィッタ松山</v>
      </c>
      <c r="E711" t="str">
        <f>IFERROR(VLOOKUP(B711,チーム番号!E:F,2,0),"")</f>
        <v/>
      </c>
      <c r="F711">
        <f>IFERROR(VLOOKUP(A711,プログラム!B:C,2,0),"")</f>
        <v>24</v>
      </c>
      <c r="G711" t="str">
        <f t="shared" si="23"/>
        <v>18500024</v>
      </c>
      <c r="H711">
        <f>IFERROR(記録[[#This Row],[組]],"")</f>
        <v>7</v>
      </c>
      <c r="I711">
        <f>IFERROR(記録[[#This Row],[水路]],"")</f>
        <v>3</v>
      </c>
      <c r="J711" t="str">
        <f>IFERROR(VLOOKUP(F711,プログラムデータ!A:P,14,0),"")</f>
        <v/>
      </c>
      <c r="K711" t="str">
        <f>IFERROR(VLOOKUP(F711,プログラムデータ!A:O,15,0),"")</f>
        <v>男子</v>
      </c>
      <c r="L711" t="str">
        <f>IFERROR(VLOOKUP(F711,プログラムデータ!A:M,13,0),"")</f>
        <v xml:space="preserve"> 100m</v>
      </c>
      <c r="M711" t="str">
        <f>IFERROR(VLOOKUP(F711,プログラムデータ!A:J,10,0),"")</f>
        <v>自由形</v>
      </c>
      <c r="N711" t="str">
        <f>IFERROR(VLOOKUP(F711,プログラムデータ!A:P,16,0),"")</f>
        <v>タイム決勝</v>
      </c>
      <c r="O711" t="str">
        <f t="shared" si="22"/>
        <v xml:space="preserve"> 男子  100m 自由形 タイム決勝</v>
      </c>
    </row>
    <row r="712" spans="1:15" x14ac:dyDescent="0.15">
      <c r="A712">
        <f>IFERROR(記録[[#This Row],[競技番号]],"")</f>
        <v>23</v>
      </c>
      <c r="B712">
        <f>IFERROR(記録[[#This Row],[選手番号]],"")</f>
        <v>147</v>
      </c>
      <c r="C712" t="str">
        <f>IFERROR(VLOOKUP(B712,選手番号!F:J,4,0),"")</f>
        <v>濵田　瑠美</v>
      </c>
      <c r="D712" t="str">
        <f>IFERROR(VLOOKUP(B712,選手番号!F:K,6,0),"")</f>
        <v>ＭＧ双葉</v>
      </c>
      <c r="E712" t="str">
        <f>IFERROR(VLOOKUP(B712,チーム番号!E:F,2,0),"")</f>
        <v/>
      </c>
      <c r="F712">
        <f>IFERROR(VLOOKUP(A712,プログラム!B:C,2,0),"")</f>
        <v>24</v>
      </c>
      <c r="G712" t="str">
        <f t="shared" si="23"/>
        <v>14700024</v>
      </c>
      <c r="H712">
        <f>IFERROR(記録[[#This Row],[組]],"")</f>
        <v>7</v>
      </c>
      <c r="I712">
        <f>IFERROR(記録[[#This Row],[水路]],"")</f>
        <v>4</v>
      </c>
      <c r="J712" t="str">
        <f>IFERROR(VLOOKUP(F712,プログラムデータ!A:P,14,0),"")</f>
        <v/>
      </c>
      <c r="K712" t="str">
        <f>IFERROR(VLOOKUP(F712,プログラムデータ!A:O,15,0),"")</f>
        <v>男子</v>
      </c>
      <c r="L712" t="str">
        <f>IFERROR(VLOOKUP(F712,プログラムデータ!A:M,13,0),"")</f>
        <v xml:space="preserve"> 100m</v>
      </c>
      <c r="M712" t="str">
        <f>IFERROR(VLOOKUP(F712,プログラムデータ!A:J,10,0),"")</f>
        <v>自由形</v>
      </c>
      <c r="N712" t="str">
        <f>IFERROR(VLOOKUP(F712,プログラムデータ!A:P,16,0),"")</f>
        <v>タイム決勝</v>
      </c>
      <c r="O712" t="str">
        <f t="shared" si="22"/>
        <v xml:space="preserve"> 男子  100m 自由形 タイム決勝</v>
      </c>
    </row>
    <row r="713" spans="1:15" x14ac:dyDescent="0.15">
      <c r="A713">
        <f>IFERROR(記録[[#This Row],[競技番号]],"")</f>
        <v>23</v>
      </c>
      <c r="B713">
        <f>IFERROR(記録[[#This Row],[選手番号]],"")</f>
        <v>311</v>
      </c>
      <c r="C713" t="str">
        <f>IFERROR(VLOOKUP(B713,選手番号!F:J,4,0),"")</f>
        <v>森實　真江</v>
      </c>
      <c r="D713" t="str">
        <f>IFERROR(VLOOKUP(B713,選手番号!F:K,6,0),"")</f>
        <v>ﾌｨｯﾀ川之江</v>
      </c>
      <c r="E713" t="str">
        <f>IFERROR(VLOOKUP(B713,チーム番号!E:F,2,0),"")</f>
        <v/>
      </c>
      <c r="F713">
        <f>IFERROR(VLOOKUP(A713,プログラム!B:C,2,0),"")</f>
        <v>24</v>
      </c>
      <c r="G713" t="str">
        <f t="shared" si="23"/>
        <v>31100024</v>
      </c>
      <c r="H713">
        <f>IFERROR(記録[[#This Row],[組]],"")</f>
        <v>7</v>
      </c>
      <c r="I713">
        <f>IFERROR(記録[[#This Row],[水路]],"")</f>
        <v>5</v>
      </c>
      <c r="J713" t="str">
        <f>IFERROR(VLOOKUP(F713,プログラムデータ!A:P,14,0),"")</f>
        <v/>
      </c>
      <c r="K713" t="str">
        <f>IFERROR(VLOOKUP(F713,プログラムデータ!A:O,15,0),"")</f>
        <v>男子</v>
      </c>
      <c r="L713" t="str">
        <f>IFERROR(VLOOKUP(F713,プログラムデータ!A:M,13,0),"")</f>
        <v xml:space="preserve"> 100m</v>
      </c>
      <c r="M713" t="str">
        <f>IFERROR(VLOOKUP(F713,プログラムデータ!A:J,10,0),"")</f>
        <v>自由形</v>
      </c>
      <c r="N713" t="str">
        <f>IFERROR(VLOOKUP(F713,プログラムデータ!A:P,16,0),"")</f>
        <v>タイム決勝</v>
      </c>
      <c r="O713" t="str">
        <f t="shared" si="22"/>
        <v xml:space="preserve"> 男子  100m 自由形 タイム決勝</v>
      </c>
    </row>
    <row r="714" spans="1:15" x14ac:dyDescent="0.15">
      <c r="A714">
        <f>IFERROR(記録[[#This Row],[競技番号]],"")</f>
        <v>23</v>
      </c>
      <c r="B714">
        <f>IFERROR(記録[[#This Row],[選手番号]],"")</f>
        <v>256</v>
      </c>
      <c r="C714" t="str">
        <f>IFERROR(VLOOKUP(B714,選手番号!F:J,4,0),"")</f>
        <v>小島　侑芭</v>
      </c>
      <c r="D714" t="str">
        <f>IFERROR(VLOOKUP(B714,選手番号!F:K,6,0),"")</f>
        <v>フィッタ吉田</v>
      </c>
      <c r="E714" t="str">
        <f>IFERROR(VLOOKUP(B714,チーム番号!E:F,2,0),"")</f>
        <v/>
      </c>
      <c r="F714">
        <f>IFERROR(VLOOKUP(A714,プログラム!B:C,2,0),"")</f>
        <v>24</v>
      </c>
      <c r="G714" t="str">
        <f t="shared" si="23"/>
        <v>25600024</v>
      </c>
      <c r="H714">
        <f>IFERROR(記録[[#This Row],[組]],"")</f>
        <v>7</v>
      </c>
      <c r="I714">
        <f>IFERROR(記録[[#This Row],[水路]],"")</f>
        <v>6</v>
      </c>
      <c r="J714" t="str">
        <f>IFERROR(VLOOKUP(F714,プログラムデータ!A:P,14,0),"")</f>
        <v/>
      </c>
      <c r="K714" t="str">
        <f>IFERROR(VLOOKUP(F714,プログラムデータ!A:O,15,0),"")</f>
        <v>男子</v>
      </c>
      <c r="L714" t="str">
        <f>IFERROR(VLOOKUP(F714,プログラムデータ!A:M,13,0),"")</f>
        <v xml:space="preserve"> 100m</v>
      </c>
      <c r="M714" t="str">
        <f>IFERROR(VLOOKUP(F714,プログラムデータ!A:J,10,0),"")</f>
        <v>自由形</v>
      </c>
      <c r="N714" t="str">
        <f>IFERROR(VLOOKUP(F714,プログラムデータ!A:P,16,0),"")</f>
        <v>タイム決勝</v>
      </c>
      <c r="O714" t="str">
        <f t="shared" si="22"/>
        <v xml:space="preserve"> 男子  100m 自由形 タイム決勝</v>
      </c>
    </row>
    <row r="715" spans="1:15" x14ac:dyDescent="0.15">
      <c r="A715">
        <f>IFERROR(記録[[#This Row],[競技番号]],"")</f>
        <v>23</v>
      </c>
      <c r="B715">
        <f>IFERROR(記録[[#This Row],[選手番号]],"")</f>
        <v>334</v>
      </c>
      <c r="C715" t="str">
        <f>IFERROR(VLOOKUP(B715,選手番号!F:J,4,0),"")</f>
        <v>山口　紗羽</v>
      </c>
      <c r="D715" t="str">
        <f>IFERROR(VLOOKUP(B715,選手番号!F:K,6,0),"")</f>
        <v>ﾓｰﾆSS</v>
      </c>
      <c r="E715" t="str">
        <f>IFERROR(VLOOKUP(B715,チーム番号!E:F,2,0),"")</f>
        <v/>
      </c>
      <c r="F715">
        <f>IFERROR(VLOOKUP(A715,プログラム!B:C,2,0),"")</f>
        <v>24</v>
      </c>
      <c r="G715" t="str">
        <f t="shared" si="23"/>
        <v>33400024</v>
      </c>
      <c r="H715">
        <f>IFERROR(記録[[#This Row],[組]],"")</f>
        <v>7</v>
      </c>
      <c r="I715">
        <f>IFERROR(記録[[#This Row],[水路]],"")</f>
        <v>7</v>
      </c>
      <c r="J715" t="str">
        <f>IFERROR(VLOOKUP(F715,プログラムデータ!A:P,14,0),"")</f>
        <v/>
      </c>
      <c r="K715" t="str">
        <f>IFERROR(VLOOKUP(F715,プログラムデータ!A:O,15,0),"")</f>
        <v>男子</v>
      </c>
      <c r="L715" t="str">
        <f>IFERROR(VLOOKUP(F715,プログラムデータ!A:M,13,0),"")</f>
        <v xml:space="preserve"> 100m</v>
      </c>
      <c r="M715" t="str">
        <f>IFERROR(VLOOKUP(F715,プログラムデータ!A:J,10,0),"")</f>
        <v>自由形</v>
      </c>
      <c r="N715" t="str">
        <f>IFERROR(VLOOKUP(F715,プログラムデータ!A:P,16,0),"")</f>
        <v>タイム決勝</v>
      </c>
      <c r="O715" t="str">
        <f t="shared" si="22"/>
        <v xml:space="preserve"> 男子  100m 自由形 タイム決勝</v>
      </c>
    </row>
    <row r="716" spans="1:15" x14ac:dyDescent="0.15">
      <c r="A716">
        <f>IFERROR(記録[[#This Row],[競技番号]],"")</f>
        <v>23</v>
      </c>
      <c r="B716">
        <f>IFERROR(記録[[#This Row],[選手番号]],"")</f>
        <v>233</v>
      </c>
      <c r="C716" t="str">
        <f>IFERROR(VLOOKUP(B716,選手番号!F:J,4,0),"")</f>
        <v>山中　紗和</v>
      </c>
      <c r="D716" t="str">
        <f>IFERROR(VLOOKUP(B716,選手番号!F:K,6,0),"")</f>
        <v>リー保内</v>
      </c>
      <c r="E716" t="str">
        <f>IFERROR(VLOOKUP(B716,チーム番号!E:F,2,0),"")</f>
        <v/>
      </c>
      <c r="F716">
        <f>IFERROR(VLOOKUP(A716,プログラム!B:C,2,0),"")</f>
        <v>24</v>
      </c>
      <c r="G716" t="str">
        <f t="shared" si="23"/>
        <v>23300024</v>
      </c>
      <c r="H716">
        <f>IFERROR(記録[[#This Row],[組]],"")</f>
        <v>8</v>
      </c>
      <c r="I716">
        <f>IFERROR(記録[[#This Row],[水路]],"")</f>
        <v>1</v>
      </c>
      <c r="J716" t="str">
        <f>IFERROR(VLOOKUP(F716,プログラムデータ!A:P,14,0),"")</f>
        <v/>
      </c>
      <c r="K716" t="str">
        <f>IFERROR(VLOOKUP(F716,プログラムデータ!A:O,15,0),"")</f>
        <v>男子</v>
      </c>
      <c r="L716" t="str">
        <f>IFERROR(VLOOKUP(F716,プログラムデータ!A:M,13,0),"")</f>
        <v xml:space="preserve"> 100m</v>
      </c>
      <c r="M716" t="str">
        <f>IFERROR(VLOOKUP(F716,プログラムデータ!A:J,10,0),"")</f>
        <v>自由形</v>
      </c>
      <c r="N716" t="str">
        <f>IFERROR(VLOOKUP(F716,プログラムデータ!A:P,16,0),"")</f>
        <v>タイム決勝</v>
      </c>
      <c r="O716" t="str">
        <f t="shared" si="22"/>
        <v xml:space="preserve"> 男子  100m 自由形 タイム決勝</v>
      </c>
    </row>
    <row r="717" spans="1:15" x14ac:dyDescent="0.15">
      <c r="A717">
        <f>IFERROR(記録[[#This Row],[競技番号]],"")</f>
        <v>23</v>
      </c>
      <c r="B717">
        <f>IFERROR(記録[[#This Row],[選手番号]],"")</f>
        <v>126</v>
      </c>
      <c r="C717" t="str">
        <f>IFERROR(VLOOKUP(B717,選手番号!F:J,4,0),"")</f>
        <v>岡本　望愛</v>
      </c>
      <c r="D717" t="str">
        <f>IFERROR(VLOOKUP(B717,選手番号!F:K,6,0),"")</f>
        <v>八幡浜ＳＣ</v>
      </c>
      <c r="E717" t="str">
        <f>IFERROR(VLOOKUP(B717,チーム番号!E:F,2,0),"")</f>
        <v/>
      </c>
      <c r="F717">
        <f>IFERROR(VLOOKUP(A717,プログラム!B:C,2,0),"")</f>
        <v>24</v>
      </c>
      <c r="G717" t="str">
        <f t="shared" si="23"/>
        <v>12600024</v>
      </c>
      <c r="H717">
        <f>IFERROR(記録[[#This Row],[組]],"")</f>
        <v>8</v>
      </c>
      <c r="I717">
        <f>IFERROR(記録[[#This Row],[水路]],"")</f>
        <v>2</v>
      </c>
      <c r="J717" t="str">
        <f>IFERROR(VLOOKUP(F717,プログラムデータ!A:P,14,0),"")</f>
        <v/>
      </c>
      <c r="K717" t="str">
        <f>IFERROR(VLOOKUP(F717,プログラムデータ!A:O,15,0),"")</f>
        <v>男子</v>
      </c>
      <c r="L717" t="str">
        <f>IFERROR(VLOOKUP(F717,プログラムデータ!A:M,13,0),"")</f>
        <v xml:space="preserve"> 100m</v>
      </c>
      <c r="M717" t="str">
        <f>IFERROR(VLOOKUP(F717,プログラムデータ!A:J,10,0),"")</f>
        <v>自由形</v>
      </c>
      <c r="N717" t="str">
        <f>IFERROR(VLOOKUP(F717,プログラムデータ!A:P,16,0),"")</f>
        <v>タイム決勝</v>
      </c>
      <c r="O717" t="str">
        <f t="shared" si="22"/>
        <v xml:space="preserve"> 男子  100m 自由形 タイム決勝</v>
      </c>
    </row>
    <row r="718" spans="1:15" x14ac:dyDescent="0.15">
      <c r="A718">
        <f>IFERROR(記録[[#This Row],[競技番号]],"")</f>
        <v>23</v>
      </c>
      <c r="B718">
        <f>IFERROR(記録[[#This Row],[選手番号]],"")</f>
        <v>254</v>
      </c>
      <c r="C718" t="str">
        <f>IFERROR(VLOOKUP(B718,選手番号!F:J,4,0),"")</f>
        <v>水谷　心実</v>
      </c>
      <c r="D718" t="str">
        <f>IFERROR(VLOOKUP(B718,選手番号!F:K,6,0),"")</f>
        <v>フィッタ吉田</v>
      </c>
      <c r="E718" t="str">
        <f>IFERROR(VLOOKUP(B718,チーム番号!E:F,2,0),"")</f>
        <v/>
      </c>
      <c r="F718">
        <f>IFERROR(VLOOKUP(A718,プログラム!B:C,2,0),"")</f>
        <v>24</v>
      </c>
      <c r="G718" t="str">
        <f t="shared" si="23"/>
        <v>25400024</v>
      </c>
      <c r="H718">
        <f>IFERROR(記録[[#This Row],[組]],"")</f>
        <v>8</v>
      </c>
      <c r="I718">
        <f>IFERROR(記録[[#This Row],[水路]],"")</f>
        <v>3</v>
      </c>
      <c r="J718" t="str">
        <f>IFERROR(VLOOKUP(F718,プログラムデータ!A:P,14,0),"")</f>
        <v/>
      </c>
      <c r="K718" t="str">
        <f>IFERROR(VLOOKUP(F718,プログラムデータ!A:O,15,0),"")</f>
        <v>男子</v>
      </c>
      <c r="L718" t="str">
        <f>IFERROR(VLOOKUP(F718,プログラムデータ!A:M,13,0),"")</f>
        <v xml:space="preserve"> 100m</v>
      </c>
      <c r="M718" t="str">
        <f>IFERROR(VLOOKUP(F718,プログラムデータ!A:J,10,0),"")</f>
        <v>自由形</v>
      </c>
      <c r="N718" t="str">
        <f>IFERROR(VLOOKUP(F718,プログラムデータ!A:P,16,0),"")</f>
        <v>タイム決勝</v>
      </c>
      <c r="O718" t="str">
        <f t="shared" si="22"/>
        <v xml:space="preserve"> 男子  100m 自由形 タイム決勝</v>
      </c>
    </row>
    <row r="719" spans="1:15" x14ac:dyDescent="0.15">
      <c r="A719">
        <f>IFERROR(記録[[#This Row],[競技番号]],"")</f>
        <v>23</v>
      </c>
      <c r="B719">
        <f>IFERROR(記録[[#This Row],[選手番号]],"")</f>
        <v>232</v>
      </c>
      <c r="C719" t="str">
        <f>IFERROR(VLOOKUP(B719,選手番号!F:J,4,0),"")</f>
        <v>下田　天海</v>
      </c>
      <c r="D719" t="str">
        <f>IFERROR(VLOOKUP(B719,選手番号!F:K,6,0),"")</f>
        <v>リー保内</v>
      </c>
      <c r="E719" t="str">
        <f>IFERROR(VLOOKUP(B719,チーム番号!E:F,2,0),"")</f>
        <v/>
      </c>
      <c r="F719">
        <f>IFERROR(VLOOKUP(A719,プログラム!B:C,2,0),"")</f>
        <v>24</v>
      </c>
      <c r="G719" t="str">
        <f t="shared" si="23"/>
        <v>23200024</v>
      </c>
      <c r="H719">
        <f>IFERROR(記録[[#This Row],[組]],"")</f>
        <v>8</v>
      </c>
      <c r="I719">
        <f>IFERROR(記録[[#This Row],[水路]],"")</f>
        <v>4</v>
      </c>
      <c r="J719" t="str">
        <f>IFERROR(VLOOKUP(F719,プログラムデータ!A:P,14,0),"")</f>
        <v/>
      </c>
      <c r="K719" t="str">
        <f>IFERROR(VLOOKUP(F719,プログラムデータ!A:O,15,0),"")</f>
        <v>男子</v>
      </c>
      <c r="L719" t="str">
        <f>IFERROR(VLOOKUP(F719,プログラムデータ!A:M,13,0),"")</f>
        <v xml:space="preserve"> 100m</v>
      </c>
      <c r="M719" t="str">
        <f>IFERROR(VLOOKUP(F719,プログラムデータ!A:J,10,0),"")</f>
        <v>自由形</v>
      </c>
      <c r="N719" t="str">
        <f>IFERROR(VLOOKUP(F719,プログラムデータ!A:P,16,0),"")</f>
        <v>タイム決勝</v>
      </c>
      <c r="O719" t="str">
        <f t="shared" si="22"/>
        <v xml:space="preserve"> 男子  100m 自由形 タイム決勝</v>
      </c>
    </row>
    <row r="720" spans="1:15" x14ac:dyDescent="0.15">
      <c r="A720">
        <f>IFERROR(記録[[#This Row],[競技番号]],"")</f>
        <v>23</v>
      </c>
      <c r="B720">
        <f>IFERROR(記録[[#This Row],[選手番号]],"")</f>
        <v>43</v>
      </c>
      <c r="C720" t="str">
        <f>IFERROR(VLOOKUP(B720,選手番号!F:J,4,0),"")</f>
        <v>和田菜々実</v>
      </c>
      <c r="D720" t="str">
        <f>IFERROR(VLOOKUP(B720,選手番号!F:K,6,0),"")</f>
        <v>南海ＤＣ</v>
      </c>
      <c r="E720" t="str">
        <f>IFERROR(VLOOKUP(B720,チーム番号!E:F,2,0),"")</f>
        <v/>
      </c>
      <c r="F720">
        <f>IFERROR(VLOOKUP(A720,プログラム!B:C,2,0),"")</f>
        <v>24</v>
      </c>
      <c r="G720" t="str">
        <f t="shared" si="23"/>
        <v>4300024</v>
      </c>
      <c r="H720">
        <f>IFERROR(記録[[#This Row],[組]],"")</f>
        <v>8</v>
      </c>
      <c r="I720">
        <f>IFERROR(記録[[#This Row],[水路]],"")</f>
        <v>5</v>
      </c>
      <c r="J720" t="str">
        <f>IFERROR(VLOOKUP(F720,プログラムデータ!A:P,14,0),"")</f>
        <v/>
      </c>
      <c r="K720" t="str">
        <f>IFERROR(VLOOKUP(F720,プログラムデータ!A:O,15,0),"")</f>
        <v>男子</v>
      </c>
      <c r="L720" t="str">
        <f>IFERROR(VLOOKUP(F720,プログラムデータ!A:M,13,0),"")</f>
        <v xml:space="preserve"> 100m</v>
      </c>
      <c r="M720" t="str">
        <f>IFERROR(VLOOKUP(F720,プログラムデータ!A:J,10,0),"")</f>
        <v>自由形</v>
      </c>
      <c r="N720" t="str">
        <f>IFERROR(VLOOKUP(F720,プログラムデータ!A:P,16,0),"")</f>
        <v>タイム決勝</v>
      </c>
      <c r="O720" t="str">
        <f t="shared" si="22"/>
        <v xml:space="preserve"> 男子  100m 自由形 タイム決勝</v>
      </c>
    </row>
    <row r="721" spans="1:15" x14ac:dyDescent="0.15">
      <c r="A721">
        <f>IFERROR(記録[[#This Row],[競技番号]],"")</f>
        <v>23</v>
      </c>
      <c r="B721">
        <f>IFERROR(記録[[#This Row],[選手番号]],"")</f>
        <v>264</v>
      </c>
      <c r="C721" t="str">
        <f>IFERROR(VLOOKUP(B721,選手番号!F:J,4,0),"")</f>
        <v>石村　思穏</v>
      </c>
      <c r="D721" t="str">
        <f>IFERROR(VLOOKUP(B721,選手番号!F:K,6,0),"")</f>
        <v>Ryuow</v>
      </c>
      <c r="E721" t="str">
        <f>IFERROR(VLOOKUP(B721,チーム番号!E:F,2,0),"")</f>
        <v/>
      </c>
      <c r="F721">
        <f>IFERROR(VLOOKUP(A721,プログラム!B:C,2,0),"")</f>
        <v>24</v>
      </c>
      <c r="G721" t="str">
        <f t="shared" si="23"/>
        <v>26400024</v>
      </c>
      <c r="H721">
        <f>IFERROR(記録[[#This Row],[組]],"")</f>
        <v>8</v>
      </c>
      <c r="I721">
        <f>IFERROR(記録[[#This Row],[水路]],"")</f>
        <v>6</v>
      </c>
      <c r="J721" t="str">
        <f>IFERROR(VLOOKUP(F721,プログラムデータ!A:P,14,0),"")</f>
        <v/>
      </c>
      <c r="K721" t="str">
        <f>IFERROR(VLOOKUP(F721,プログラムデータ!A:O,15,0),"")</f>
        <v>男子</v>
      </c>
      <c r="L721" t="str">
        <f>IFERROR(VLOOKUP(F721,プログラムデータ!A:M,13,0),"")</f>
        <v xml:space="preserve"> 100m</v>
      </c>
      <c r="M721" t="str">
        <f>IFERROR(VLOOKUP(F721,プログラムデータ!A:J,10,0),"")</f>
        <v>自由形</v>
      </c>
      <c r="N721" t="str">
        <f>IFERROR(VLOOKUP(F721,プログラムデータ!A:P,16,0),"")</f>
        <v>タイム決勝</v>
      </c>
      <c r="O721" t="str">
        <f t="shared" si="22"/>
        <v xml:space="preserve"> 男子  100m 自由形 タイム決勝</v>
      </c>
    </row>
    <row r="722" spans="1:15" x14ac:dyDescent="0.15">
      <c r="A722">
        <f>IFERROR(記録[[#This Row],[競技番号]],"")</f>
        <v>23</v>
      </c>
      <c r="B722">
        <f>IFERROR(記録[[#This Row],[選手番号]],"")</f>
        <v>310</v>
      </c>
      <c r="C722" t="str">
        <f>IFERROR(VLOOKUP(B722,選手番号!F:J,4,0),"")</f>
        <v>内田　花埜</v>
      </c>
      <c r="D722" t="str">
        <f>IFERROR(VLOOKUP(B722,選手番号!F:K,6,0),"")</f>
        <v>ﾌｨｯﾀ川之江</v>
      </c>
      <c r="E722" t="str">
        <f>IFERROR(VLOOKUP(B722,チーム番号!E:F,2,0),"")</f>
        <v/>
      </c>
      <c r="F722">
        <f>IFERROR(VLOOKUP(A722,プログラム!B:C,2,0),"")</f>
        <v>24</v>
      </c>
      <c r="G722" t="str">
        <f t="shared" si="23"/>
        <v>31000024</v>
      </c>
      <c r="H722">
        <f>IFERROR(記録[[#This Row],[組]],"")</f>
        <v>8</v>
      </c>
      <c r="I722">
        <f>IFERROR(記録[[#This Row],[水路]],"")</f>
        <v>7</v>
      </c>
      <c r="J722" t="str">
        <f>IFERROR(VLOOKUP(F722,プログラムデータ!A:P,14,0),"")</f>
        <v/>
      </c>
      <c r="K722" t="str">
        <f>IFERROR(VLOOKUP(F722,プログラムデータ!A:O,15,0),"")</f>
        <v>男子</v>
      </c>
      <c r="L722" t="str">
        <f>IFERROR(VLOOKUP(F722,プログラムデータ!A:M,13,0),"")</f>
        <v xml:space="preserve"> 100m</v>
      </c>
      <c r="M722" t="str">
        <f>IFERROR(VLOOKUP(F722,プログラムデータ!A:J,10,0),"")</f>
        <v>自由形</v>
      </c>
      <c r="N722" t="str">
        <f>IFERROR(VLOOKUP(F722,プログラムデータ!A:P,16,0),"")</f>
        <v>タイム決勝</v>
      </c>
      <c r="O722" t="str">
        <f t="shared" si="22"/>
        <v xml:space="preserve"> 男子  100m 自由形 タイム決勝</v>
      </c>
    </row>
    <row r="723" spans="1:15" x14ac:dyDescent="0.15">
      <c r="A723">
        <f>IFERROR(記録[[#This Row],[競技番号]],"")</f>
        <v>23</v>
      </c>
      <c r="B723">
        <f>IFERROR(記録[[#This Row],[選手番号]],"")</f>
        <v>235</v>
      </c>
      <c r="C723" t="str">
        <f>IFERROR(VLOOKUP(B723,選手番号!F:J,4,0),"")</f>
        <v>大西　紗羅</v>
      </c>
      <c r="D723" t="str">
        <f>IFERROR(VLOOKUP(B723,選手番号!F:K,6,0),"")</f>
        <v>リー保内</v>
      </c>
      <c r="E723" t="str">
        <f>IFERROR(VLOOKUP(B723,チーム番号!E:F,2,0),"")</f>
        <v/>
      </c>
      <c r="F723">
        <f>IFERROR(VLOOKUP(A723,プログラム!B:C,2,0),"")</f>
        <v>24</v>
      </c>
      <c r="G723" t="str">
        <f t="shared" si="23"/>
        <v>23500024</v>
      </c>
      <c r="H723">
        <f>IFERROR(記録[[#This Row],[組]],"")</f>
        <v>9</v>
      </c>
      <c r="I723">
        <f>IFERROR(記録[[#This Row],[水路]],"")</f>
        <v>1</v>
      </c>
      <c r="J723" t="str">
        <f>IFERROR(VLOOKUP(F723,プログラムデータ!A:P,14,0),"")</f>
        <v/>
      </c>
      <c r="K723" t="str">
        <f>IFERROR(VLOOKUP(F723,プログラムデータ!A:O,15,0),"")</f>
        <v>男子</v>
      </c>
      <c r="L723" t="str">
        <f>IFERROR(VLOOKUP(F723,プログラムデータ!A:M,13,0),"")</f>
        <v xml:space="preserve"> 100m</v>
      </c>
      <c r="M723" t="str">
        <f>IFERROR(VLOOKUP(F723,プログラムデータ!A:J,10,0),"")</f>
        <v>自由形</v>
      </c>
      <c r="N723" t="str">
        <f>IFERROR(VLOOKUP(F723,プログラムデータ!A:P,16,0),"")</f>
        <v>タイム決勝</v>
      </c>
      <c r="O723" t="str">
        <f t="shared" si="22"/>
        <v xml:space="preserve"> 男子  100m 自由形 タイム決勝</v>
      </c>
    </row>
    <row r="724" spans="1:15" x14ac:dyDescent="0.15">
      <c r="A724">
        <f>IFERROR(記録[[#This Row],[競技番号]],"")</f>
        <v>23</v>
      </c>
      <c r="B724">
        <f>IFERROR(記録[[#This Row],[選手番号]],"")</f>
        <v>249</v>
      </c>
      <c r="C724" t="str">
        <f>IFERROR(VLOOKUP(B724,選手番号!F:J,4,0),"")</f>
        <v>秋山　莉子</v>
      </c>
      <c r="D724" t="str">
        <f>IFERROR(VLOOKUP(B724,選手番号!F:K,6,0),"")</f>
        <v>フィッタ吉田</v>
      </c>
      <c r="E724" t="str">
        <f>IFERROR(VLOOKUP(B724,チーム番号!E:F,2,0),"")</f>
        <v/>
      </c>
      <c r="F724">
        <f>IFERROR(VLOOKUP(A724,プログラム!B:C,2,0),"")</f>
        <v>24</v>
      </c>
      <c r="G724" t="str">
        <f t="shared" si="23"/>
        <v>24900024</v>
      </c>
      <c r="H724">
        <f>IFERROR(記録[[#This Row],[組]],"")</f>
        <v>9</v>
      </c>
      <c r="I724">
        <f>IFERROR(記録[[#This Row],[水路]],"")</f>
        <v>2</v>
      </c>
      <c r="J724" t="str">
        <f>IFERROR(VLOOKUP(F724,プログラムデータ!A:P,14,0),"")</f>
        <v/>
      </c>
      <c r="K724" t="str">
        <f>IFERROR(VLOOKUP(F724,プログラムデータ!A:O,15,0),"")</f>
        <v>男子</v>
      </c>
      <c r="L724" t="str">
        <f>IFERROR(VLOOKUP(F724,プログラムデータ!A:M,13,0),"")</f>
        <v xml:space="preserve"> 100m</v>
      </c>
      <c r="M724" t="str">
        <f>IFERROR(VLOOKUP(F724,プログラムデータ!A:J,10,0),"")</f>
        <v>自由形</v>
      </c>
      <c r="N724" t="str">
        <f>IFERROR(VLOOKUP(F724,プログラムデータ!A:P,16,0),"")</f>
        <v>タイム決勝</v>
      </c>
      <c r="O724" t="str">
        <f t="shared" si="22"/>
        <v xml:space="preserve"> 男子  100m 自由形 タイム決勝</v>
      </c>
    </row>
    <row r="725" spans="1:15" x14ac:dyDescent="0.15">
      <c r="A725">
        <f>IFERROR(記録[[#This Row],[競技番号]],"")</f>
        <v>23</v>
      </c>
      <c r="B725">
        <f>IFERROR(記録[[#This Row],[選手番号]],"")</f>
        <v>359</v>
      </c>
      <c r="C725" t="str">
        <f>IFERROR(VLOOKUP(B725,選手番号!F:J,4,0),"")</f>
        <v>細川みなみ</v>
      </c>
      <c r="D725" t="str">
        <f>IFERROR(VLOOKUP(B725,選手番号!F:K,6,0),"")</f>
        <v>AQUA</v>
      </c>
      <c r="E725" t="str">
        <f>IFERROR(VLOOKUP(B725,チーム番号!E:F,2,0),"")</f>
        <v/>
      </c>
      <c r="F725">
        <f>IFERROR(VLOOKUP(A725,プログラム!B:C,2,0),"")</f>
        <v>24</v>
      </c>
      <c r="G725" t="str">
        <f t="shared" si="23"/>
        <v>35900024</v>
      </c>
      <c r="H725">
        <f>IFERROR(記録[[#This Row],[組]],"")</f>
        <v>9</v>
      </c>
      <c r="I725">
        <f>IFERROR(記録[[#This Row],[水路]],"")</f>
        <v>3</v>
      </c>
      <c r="J725" t="str">
        <f>IFERROR(VLOOKUP(F725,プログラムデータ!A:P,14,0),"")</f>
        <v/>
      </c>
      <c r="K725" t="str">
        <f>IFERROR(VLOOKUP(F725,プログラムデータ!A:O,15,0),"")</f>
        <v>男子</v>
      </c>
      <c r="L725" t="str">
        <f>IFERROR(VLOOKUP(F725,プログラムデータ!A:M,13,0),"")</f>
        <v xml:space="preserve"> 100m</v>
      </c>
      <c r="M725" t="str">
        <f>IFERROR(VLOOKUP(F725,プログラムデータ!A:J,10,0),"")</f>
        <v>自由形</v>
      </c>
      <c r="N725" t="str">
        <f>IFERROR(VLOOKUP(F725,プログラムデータ!A:P,16,0),"")</f>
        <v>タイム決勝</v>
      </c>
      <c r="O725" t="str">
        <f t="shared" si="22"/>
        <v xml:space="preserve"> 男子  100m 自由形 タイム決勝</v>
      </c>
    </row>
    <row r="726" spans="1:15" x14ac:dyDescent="0.15">
      <c r="A726">
        <f>IFERROR(記録[[#This Row],[競技番号]],"")</f>
        <v>23</v>
      </c>
      <c r="B726">
        <f>IFERROR(記録[[#This Row],[選手番号]],"")</f>
        <v>206</v>
      </c>
      <c r="C726" t="str">
        <f>IFERROR(VLOOKUP(B726,選手番号!F:J,4,0),"")</f>
        <v>越智　佳澄</v>
      </c>
      <c r="D726" t="str">
        <f>IFERROR(VLOOKUP(B726,選手番号!F:K,6,0),"")</f>
        <v>フィッタ重信</v>
      </c>
      <c r="E726" t="str">
        <f>IFERROR(VLOOKUP(B726,チーム番号!E:F,2,0),"")</f>
        <v/>
      </c>
      <c r="F726">
        <f>IFERROR(VLOOKUP(A726,プログラム!B:C,2,0),"")</f>
        <v>24</v>
      </c>
      <c r="G726" t="str">
        <f t="shared" si="23"/>
        <v>20600024</v>
      </c>
      <c r="H726">
        <f>IFERROR(記録[[#This Row],[組]],"")</f>
        <v>9</v>
      </c>
      <c r="I726">
        <f>IFERROR(記録[[#This Row],[水路]],"")</f>
        <v>4</v>
      </c>
      <c r="J726" t="str">
        <f>IFERROR(VLOOKUP(F726,プログラムデータ!A:P,14,0),"")</f>
        <v/>
      </c>
      <c r="K726" t="str">
        <f>IFERROR(VLOOKUP(F726,プログラムデータ!A:O,15,0),"")</f>
        <v>男子</v>
      </c>
      <c r="L726" t="str">
        <f>IFERROR(VLOOKUP(F726,プログラムデータ!A:M,13,0),"")</f>
        <v xml:space="preserve"> 100m</v>
      </c>
      <c r="M726" t="str">
        <f>IFERROR(VLOOKUP(F726,プログラムデータ!A:J,10,0),"")</f>
        <v>自由形</v>
      </c>
      <c r="N726" t="str">
        <f>IFERROR(VLOOKUP(F726,プログラムデータ!A:P,16,0),"")</f>
        <v>タイム決勝</v>
      </c>
      <c r="O726" t="str">
        <f t="shared" si="22"/>
        <v xml:space="preserve"> 男子  100m 自由形 タイム決勝</v>
      </c>
    </row>
    <row r="727" spans="1:15" x14ac:dyDescent="0.15">
      <c r="A727">
        <f>IFERROR(記録[[#This Row],[競技番号]],"")</f>
        <v>23</v>
      </c>
      <c r="B727">
        <f>IFERROR(記録[[#This Row],[選手番号]],"")</f>
        <v>247</v>
      </c>
      <c r="C727" t="str">
        <f>IFERROR(VLOOKUP(B727,選手番号!F:J,4,0),"")</f>
        <v>坂本　蘭世</v>
      </c>
      <c r="D727" t="str">
        <f>IFERROR(VLOOKUP(B727,選手番号!F:K,6,0),"")</f>
        <v>フィッタ吉田</v>
      </c>
      <c r="E727" t="str">
        <f>IFERROR(VLOOKUP(B727,チーム番号!E:F,2,0),"")</f>
        <v/>
      </c>
      <c r="F727">
        <f>IFERROR(VLOOKUP(A727,プログラム!B:C,2,0),"")</f>
        <v>24</v>
      </c>
      <c r="G727" t="str">
        <f t="shared" si="23"/>
        <v>24700024</v>
      </c>
      <c r="H727">
        <f>IFERROR(記録[[#This Row],[組]],"")</f>
        <v>9</v>
      </c>
      <c r="I727">
        <f>IFERROR(記録[[#This Row],[水路]],"")</f>
        <v>5</v>
      </c>
      <c r="J727" t="str">
        <f>IFERROR(VLOOKUP(F727,プログラムデータ!A:P,14,0),"")</f>
        <v/>
      </c>
      <c r="K727" t="str">
        <f>IFERROR(VLOOKUP(F727,プログラムデータ!A:O,15,0),"")</f>
        <v>男子</v>
      </c>
      <c r="L727" t="str">
        <f>IFERROR(VLOOKUP(F727,プログラムデータ!A:M,13,0),"")</f>
        <v xml:space="preserve"> 100m</v>
      </c>
      <c r="M727" t="str">
        <f>IFERROR(VLOOKUP(F727,プログラムデータ!A:J,10,0),"")</f>
        <v>自由形</v>
      </c>
      <c r="N727" t="str">
        <f>IFERROR(VLOOKUP(F727,プログラムデータ!A:P,16,0),"")</f>
        <v>タイム決勝</v>
      </c>
      <c r="O727" t="str">
        <f t="shared" si="22"/>
        <v xml:space="preserve"> 男子  100m 自由形 タイム決勝</v>
      </c>
    </row>
    <row r="728" spans="1:15" x14ac:dyDescent="0.15">
      <c r="A728">
        <f>IFERROR(記録[[#This Row],[競技番号]],"")</f>
        <v>23</v>
      </c>
      <c r="B728">
        <f>IFERROR(記録[[#This Row],[選手番号]],"")</f>
        <v>105</v>
      </c>
      <c r="C728" t="str">
        <f>IFERROR(VLOOKUP(B728,選手番号!F:J,4,0),"")</f>
        <v>天川谷美宙</v>
      </c>
      <c r="D728" t="str">
        <f>IFERROR(VLOOKUP(B728,選手番号!F:K,6,0),"")</f>
        <v>ファイブテン</v>
      </c>
      <c r="E728" t="str">
        <f>IFERROR(VLOOKUP(B728,チーム番号!E:F,2,0),"")</f>
        <v/>
      </c>
      <c r="F728">
        <f>IFERROR(VLOOKUP(A728,プログラム!B:C,2,0),"")</f>
        <v>24</v>
      </c>
      <c r="G728" t="str">
        <f t="shared" si="23"/>
        <v>10500024</v>
      </c>
      <c r="H728">
        <f>IFERROR(記録[[#This Row],[組]],"")</f>
        <v>9</v>
      </c>
      <c r="I728">
        <f>IFERROR(記録[[#This Row],[水路]],"")</f>
        <v>6</v>
      </c>
      <c r="J728" t="str">
        <f>IFERROR(VLOOKUP(F728,プログラムデータ!A:P,14,0),"")</f>
        <v/>
      </c>
      <c r="K728" t="str">
        <f>IFERROR(VLOOKUP(F728,プログラムデータ!A:O,15,0),"")</f>
        <v>男子</v>
      </c>
      <c r="L728" t="str">
        <f>IFERROR(VLOOKUP(F728,プログラムデータ!A:M,13,0),"")</f>
        <v xml:space="preserve"> 100m</v>
      </c>
      <c r="M728" t="str">
        <f>IFERROR(VLOOKUP(F728,プログラムデータ!A:J,10,0),"")</f>
        <v>自由形</v>
      </c>
      <c r="N728" t="str">
        <f>IFERROR(VLOOKUP(F728,プログラムデータ!A:P,16,0),"")</f>
        <v>タイム決勝</v>
      </c>
      <c r="O728" t="str">
        <f t="shared" si="22"/>
        <v xml:space="preserve"> 男子  100m 自由形 タイム決勝</v>
      </c>
    </row>
    <row r="729" spans="1:15" x14ac:dyDescent="0.15">
      <c r="A729">
        <f>IFERROR(記録[[#This Row],[競技番号]],"")</f>
        <v>23</v>
      </c>
      <c r="B729">
        <f>IFERROR(記録[[#This Row],[選手番号]],"")</f>
        <v>20</v>
      </c>
      <c r="C729" t="str">
        <f>IFERROR(VLOOKUP(B729,選手番号!F:J,4,0),"")</f>
        <v>髙岡　美空</v>
      </c>
      <c r="D729" t="str">
        <f>IFERROR(VLOOKUP(B729,選手番号!F:K,6,0),"")</f>
        <v>五百木ＳＣ</v>
      </c>
      <c r="E729" t="str">
        <f>IFERROR(VLOOKUP(B729,チーム番号!E:F,2,0),"")</f>
        <v/>
      </c>
      <c r="F729">
        <f>IFERROR(VLOOKUP(A729,プログラム!B:C,2,0),"")</f>
        <v>24</v>
      </c>
      <c r="G729" t="str">
        <f t="shared" si="23"/>
        <v>2000024</v>
      </c>
      <c r="H729">
        <f>IFERROR(記録[[#This Row],[組]],"")</f>
        <v>9</v>
      </c>
      <c r="I729">
        <f>IFERROR(記録[[#This Row],[水路]],"")</f>
        <v>7</v>
      </c>
      <c r="J729" t="str">
        <f>IFERROR(VLOOKUP(F729,プログラムデータ!A:P,14,0),"")</f>
        <v/>
      </c>
      <c r="K729" t="str">
        <f>IFERROR(VLOOKUP(F729,プログラムデータ!A:O,15,0),"")</f>
        <v>男子</v>
      </c>
      <c r="L729" t="str">
        <f>IFERROR(VLOOKUP(F729,プログラムデータ!A:M,13,0),"")</f>
        <v xml:space="preserve"> 100m</v>
      </c>
      <c r="M729" t="str">
        <f>IFERROR(VLOOKUP(F729,プログラムデータ!A:J,10,0),"")</f>
        <v>自由形</v>
      </c>
      <c r="N729" t="str">
        <f>IFERROR(VLOOKUP(F729,プログラムデータ!A:P,16,0),"")</f>
        <v>タイム決勝</v>
      </c>
      <c r="O729" t="str">
        <f t="shared" si="22"/>
        <v xml:space="preserve"> 男子  100m 自由形 タイム決勝</v>
      </c>
    </row>
    <row r="730" spans="1:15" x14ac:dyDescent="0.15">
      <c r="A730">
        <f>IFERROR(記録[[#This Row],[競技番号]],"")</f>
        <v>24</v>
      </c>
      <c r="B730">
        <f>IFERROR(記録[[#This Row],[選手番号]],"")</f>
        <v>0</v>
      </c>
      <c r="C730" t="str">
        <f>IFERROR(VLOOKUP(B730,選手番号!F:J,4,0),"")</f>
        <v/>
      </c>
      <c r="D730" t="str">
        <f>IFERROR(VLOOKUP(B730,選手番号!F:K,6,0),"")</f>
        <v/>
      </c>
      <c r="E730" t="str">
        <f>IFERROR(VLOOKUP(B730,チーム番号!E:F,2,0),"")</f>
        <v/>
      </c>
      <c r="F730">
        <f>IFERROR(VLOOKUP(A730,プログラム!B:C,2,0),"")</f>
        <v>25</v>
      </c>
      <c r="G730" t="str">
        <f t="shared" si="23"/>
        <v>000025</v>
      </c>
      <c r="H730">
        <f>IFERROR(記録[[#This Row],[組]],"")</f>
        <v>1</v>
      </c>
      <c r="I730">
        <f>IFERROR(記録[[#This Row],[水路]],"")</f>
        <v>1</v>
      </c>
      <c r="J730" t="str">
        <f>IFERROR(VLOOKUP(F730,プログラムデータ!A:P,14,0),"")</f>
        <v/>
      </c>
      <c r="K730" t="str">
        <f>IFERROR(VLOOKUP(F730,プログラムデータ!A:O,15,0),"")</f>
        <v>女子</v>
      </c>
      <c r="L730" t="str">
        <f>IFERROR(VLOOKUP(F730,プログラムデータ!A:M,13,0),"")</f>
        <v xml:space="preserve"> 100m</v>
      </c>
      <c r="M730" t="str">
        <f>IFERROR(VLOOKUP(F730,プログラムデータ!A:J,10,0),"")</f>
        <v>背泳ぎ</v>
      </c>
      <c r="N730" t="str">
        <f>IFERROR(VLOOKUP(F730,プログラムデータ!A:P,16,0),"")</f>
        <v>タイム決勝</v>
      </c>
      <c r="O730" t="str">
        <f t="shared" si="22"/>
        <v xml:space="preserve"> 女子  100m 背泳ぎ タイム決勝</v>
      </c>
    </row>
    <row r="731" spans="1:15" x14ac:dyDescent="0.15">
      <c r="A731">
        <f>IFERROR(記録[[#This Row],[競技番号]],"")</f>
        <v>24</v>
      </c>
      <c r="B731">
        <f>IFERROR(記録[[#This Row],[選手番号]],"")</f>
        <v>0</v>
      </c>
      <c r="C731" t="str">
        <f>IFERROR(VLOOKUP(B731,選手番号!F:J,4,0),"")</f>
        <v/>
      </c>
      <c r="D731" t="str">
        <f>IFERROR(VLOOKUP(B731,選手番号!F:K,6,0),"")</f>
        <v/>
      </c>
      <c r="E731" t="str">
        <f>IFERROR(VLOOKUP(B731,チーム番号!E:F,2,0),"")</f>
        <v/>
      </c>
      <c r="F731">
        <f>IFERROR(VLOOKUP(A731,プログラム!B:C,2,0),"")</f>
        <v>25</v>
      </c>
      <c r="G731" t="str">
        <f t="shared" si="23"/>
        <v>000025</v>
      </c>
      <c r="H731">
        <f>IFERROR(記録[[#This Row],[組]],"")</f>
        <v>1</v>
      </c>
      <c r="I731">
        <f>IFERROR(記録[[#This Row],[水路]],"")</f>
        <v>2</v>
      </c>
      <c r="J731" t="str">
        <f>IFERROR(VLOOKUP(F731,プログラムデータ!A:P,14,0),"")</f>
        <v/>
      </c>
      <c r="K731" t="str">
        <f>IFERROR(VLOOKUP(F731,プログラムデータ!A:O,15,0),"")</f>
        <v>女子</v>
      </c>
      <c r="L731" t="str">
        <f>IFERROR(VLOOKUP(F731,プログラムデータ!A:M,13,0),"")</f>
        <v xml:space="preserve"> 100m</v>
      </c>
      <c r="M731" t="str">
        <f>IFERROR(VLOOKUP(F731,プログラムデータ!A:J,10,0),"")</f>
        <v>背泳ぎ</v>
      </c>
      <c r="N731" t="str">
        <f>IFERROR(VLOOKUP(F731,プログラムデータ!A:P,16,0),"")</f>
        <v>タイム決勝</v>
      </c>
      <c r="O731" t="str">
        <f t="shared" si="22"/>
        <v xml:space="preserve"> 女子  100m 背泳ぎ タイム決勝</v>
      </c>
    </row>
    <row r="732" spans="1:15" x14ac:dyDescent="0.15">
      <c r="A732">
        <f>IFERROR(記録[[#This Row],[競技番号]],"")</f>
        <v>24</v>
      </c>
      <c r="B732">
        <f>IFERROR(記録[[#This Row],[選手番号]],"")</f>
        <v>274</v>
      </c>
      <c r="C732" t="str">
        <f>IFERROR(VLOOKUP(B732,選手番号!F:J,4,0),"")</f>
        <v>井下　耀翔</v>
      </c>
      <c r="D732" t="str">
        <f>IFERROR(VLOOKUP(B732,選手番号!F:K,6,0),"")</f>
        <v>ﾌｧｲﾌﾞﾃﾝ東予</v>
      </c>
      <c r="E732" t="str">
        <f>IFERROR(VLOOKUP(B732,チーム番号!E:F,2,0),"")</f>
        <v/>
      </c>
      <c r="F732">
        <f>IFERROR(VLOOKUP(A732,プログラム!B:C,2,0),"")</f>
        <v>25</v>
      </c>
      <c r="G732" t="str">
        <f t="shared" si="23"/>
        <v>27400025</v>
      </c>
      <c r="H732">
        <f>IFERROR(記録[[#This Row],[組]],"")</f>
        <v>1</v>
      </c>
      <c r="I732">
        <f>IFERROR(記録[[#This Row],[水路]],"")</f>
        <v>3</v>
      </c>
      <c r="J732" t="str">
        <f>IFERROR(VLOOKUP(F732,プログラムデータ!A:P,14,0),"")</f>
        <v/>
      </c>
      <c r="K732" t="str">
        <f>IFERROR(VLOOKUP(F732,プログラムデータ!A:O,15,0),"")</f>
        <v>女子</v>
      </c>
      <c r="L732" t="str">
        <f>IFERROR(VLOOKUP(F732,プログラムデータ!A:M,13,0),"")</f>
        <v xml:space="preserve"> 100m</v>
      </c>
      <c r="M732" t="str">
        <f>IFERROR(VLOOKUP(F732,プログラムデータ!A:J,10,0),"")</f>
        <v>背泳ぎ</v>
      </c>
      <c r="N732" t="str">
        <f>IFERROR(VLOOKUP(F732,プログラムデータ!A:P,16,0),"")</f>
        <v>タイム決勝</v>
      </c>
      <c r="O732" t="str">
        <f t="shared" si="22"/>
        <v xml:space="preserve"> 女子  100m 背泳ぎ タイム決勝</v>
      </c>
    </row>
    <row r="733" spans="1:15" x14ac:dyDescent="0.15">
      <c r="A733">
        <f>IFERROR(記録[[#This Row],[競技番号]],"")</f>
        <v>24</v>
      </c>
      <c r="B733">
        <f>IFERROR(記録[[#This Row],[選手番号]],"")</f>
        <v>176</v>
      </c>
      <c r="C733" t="str">
        <f>IFERROR(VLOOKUP(B733,選手番号!F:J,4,0),"")</f>
        <v>藤並　幹太</v>
      </c>
      <c r="D733" t="str">
        <f>IFERROR(VLOOKUP(B733,選手番号!F:K,6,0),"")</f>
        <v>フィッタ松山</v>
      </c>
      <c r="E733" t="str">
        <f>IFERROR(VLOOKUP(B733,チーム番号!E:F,2,0),"")</f>
        <v/>
      </c>
      <c r="F733">
        <f>IFERROR(VLOOKUP(A733,プログラム!B:C,2,0),"")</f>
        <v>25</v>
      </c>
      <c r="G733" t="str">
        <f t="shared" si="23"/>
        <v>17600025</v>
      </c>
      <c r="H733">
        <f>IFERROR(記録[[#This Row],[組]],"")</f>
        <v>1</v>
      </c>
      <c r="I733">
        <f>IFERROR(記録[[#This Row],[水路]],"")</f>
        <v>4</v>
      </c>
      <c r="J733" t="str">
        <f>IFERROR(VLOOKUP(F733,プログラムデータ!A:P,14,0),"")</f>
        <v/>
      </c>
      <c r="K733" t="str">
        <f>IFERROR(VLOOKUP(F733,プログラムデータ!A:O,15,0),"")</f>
        <v>女子</v>
      </c>
      <c r="L733" t="str">
        <f>IFERROR(VLOOKUP(F733,プログラムデータ!A:M,13,0),"")</f>
        <v xml:space="preserve"> 100m</v>
      </c>
      <c r="M733" t="str">
        <f>IFERROR(VLOOKUP(F733,プログラムデータ!A:J,10,0),"")</f>
        <v>背泳ぎ</v>
      </c>
      <c r="N733" t="str">
        <f>IFERROR(VLOOKUP(F733,プログラムデータ!A:P,16,0),"")</f>
        <v>タイム決勝</v>
      </c>
      <c r="O733" t="str">
        <f t="shared" si="22"/>
        <v xml:space="preserve"> 女子  100m 背泳ぎ タイム決勝</v>
      </c>
    </row>
    <row r="734" spans="1:15" x14ac:dyDescent="0.15">
      <c r="A734">
        <f>IFERROR(記録[[#This Row],[競技番号]],"")</f>
        <v>24</v>
      </c>
      <c r="B734">
        <f>IFERROR(記録[[#This Row],[選手番号]],"")</f>
        <v>231</v>
      </c>
      <c r="C734" t="str">
        <f>IFERROR(VLOOKUP(B734,選手番号!F:J,4,0),"")</f>
        <v>濱田虎太朗</v>
      </c>
      <c r="D734" t="str">
        <f>IFERROR(VLOOKUP(B734,選手番号!F:K,6,0),"")</f>
        <v>リー保内</v>
      </c>
      <c r="E734" t="str">
        <f>IFERROR(VLOOKUP(B734,チーム番号!E:F,2,0),"")</f>
        <v/>
      </c>
      <c r="F734">
        <f>IFERROR(VLOOKUP(A734,プログラム!B:C,2,0),"")</f>
        <v>25</v>
      </c>
      <c r="G734" t="str">
        <f t="shared" si="23"/>
        <v>23100025</v>
      </c>
      <c r="H734">
        <f>IFERROR(記録[[#This Row],[組]],"")</f>
        <v>1</v>
      </c>
      <c r="I734">
        <f>IFERROR(記録[[#This Row],[水路]],"")</f>
        <v>5</v>
      </c>
      <c r="J734" t="str">
        <f>IFERROR(VLOOKUP(F734,プログラムデータ!A:P,14,0),"")</f>
        <v/>
      </c>
      <c r="K734" t="str">
        <f>IFERROR(VLOOKUP(F734,プログラムデータ!A:O,15,0),"")</f>
        <v>女子</v>
      </c>
      <c r="L734" t="str">
        <f>IFERROR(VLOOKUP(F734,プログラムデータ!A:M,13,0),"")</f>
        <v xml:space="preserve"> 100m</v>
      </c>
      <c r="M734" t="str">
        <f>IFERROR(VLOOKUP(F734,プログラムデータ!A:J,10,0),"")</f>
        <v>背泳ぎ</v>
      </c>
      <c r="N734" t="str">
        <f>IFERROR(VLOOKUP(F734,プログラムデータ!A:P,16,0),"")</f>
        <v>タイム決勝</v>
      </c>
      <c r="O734" t="str">
        <f t="shared" si="22"/>
        <v xml:space="preserve"> 女子  100m 背泳ぎ タイム決勝</v>
      </c>
    </row>
    <row r="735" spans="1:15" x14ac:dyDescent="0.15">
      <c r="A735">
        <f>IFERROR(記録[[#This Row],[競技番号]],"")</f>
        <v>24</v>
      </c>
      <c r="B735">
        <f>IFERROR(記録[[#This Row],[選手番号]],"")</f>
        <v>308</v>
      </c>
      <c r="C735" t="str">
        <f>IFERROR(VLOOKUP(B735,選手番号!F:J,4,0),"")</f>
        <v>徳永圭太朗</v>
      </c>
      <c r="D735" t="str">
        <f>IFERROR(VLOOKUP(B735,選手番号!F:K,6,0),"")</f>
        <v>ﾌｨｯﾀ川之江</v>
      </c>
      <c r="E735" t="str">
        <f>IFERROR(VLOOKUP(B735,チーム番号!E:F,2,0),"")</f>
        <v/>
      </c>
      <c r="F735">
        <f>IFERROR(VLOOKUP(A735,プログラム!B:C,2,0),"")</f>
        <v>25</v>
      </c>
      <c r="G735" t="str">
        <f t="shared" si="23"/>
        <v>30800025</v>
      </c>
      <c r="H735">
        <f>IFERROR(記録[[#This Row],[組]],"")</f>
        <v>1</v>
      </c>
      <c r="I735">
        <f>IFERROR(記録[[#This Row],[水路]],"")</f>
        <v>6</v>
      </c>
      <c r="J735" t="str">
        <f>IFERROR(VLOOKUP(F735,プログラムデータ!A:P,14,0),"")</f>
        <v/>
      </c>
      <c r="K735" t="str">
        <f>IFERROR(VLOOKUP(F735,プログラムデータ!A:O,15,0),"")</f>
        <v>女子</v>
      </c>
      <c r="L735" t="str">
        <f>IFERROR(VLOOKUP(F735,プログラムデータ!A:M,13,0),"")</f>
        <v xml:space="preserve"> 100m</v>
      </c>
      <c r="M735" t="str">
        <f>IFERROR(VLOOKUP(F735,プログラムデータ!A:J,10,0),"")</f>
        <v>背泳ぎ</v>
      </c>
      <c r="N735" t="str">
        <f>IFERROR(VLOOKUP(F735,プログラムデータ!A:P,16,0),"")</f>
        <v>タイム決勝</v>
      </c>
      <c r="O735" t="str">
        <f t="shared" si="22"/>
        <v xml:space="preserve"> 女子  100m 背泳ぎ タイム決勝</v>
      </c>
    </row>
    <row r="736" spans="1:15" x14ac:dyDescent="0.15">
      <c r="A736">
        <f>IFERROR(記録[[#This Row],[競技番号]],"")</f>
        <v>24</v>
      </c>
      <c r="B736">
        <f>IFERROR(記録[[#This Row],[選手番号]],"")</f>
        <v>0</v>
      </c>
      <c r="C736" t="str">
        <f>IFERROR(VLOOKUP(B736,選手番号!F:J,4,0),"")</f>
        <v/>
      </c>
      <c r="D736" t="str">
        <f>IFERROR(VLOOKUP(B736,選手番号!F:K,6,0),"")</f>
        <v/>
      </c>
      <c r="E736" t="str">
        <f>IFERROR(VLOOKUP(B736,チーム番号!E:F,2,0),"")</f>
        <v/>
      </c>
      <c r="F736">
        <f>IFERROR(VLOOKUP(A736,プログラム!B:C,2,0),"")</f>
        <v>25</v>
      </c>
      <c r="G736" t="str">
        <f t="shared" si="23"/>
        <v>000025</v>
      </c>
      <c r="H736">
        <f>IFERROR(記録[[#This Row],[組]],"")</f>
        <v>1</v>
      </c>
      <c r="I736">
        <f>IFERROR(記録[[#This Row],[水路]],"")</f>
        <v>7</v>
      </c>
      <c r="J736" t="str">
        <f>IFERROR(VLOOKUP(F736,プログラムデータ!A:P,14,0),"")</f>
        <v/>
      </c>
      <c r="K736" t="str">
        <f>IFERROR(VLOOKUP(F736,プログラムデータ!A:O,15,0),"")</f>
        <v>女子</v>
      </c>
      <c r="L736" t="str">
        <f>IFERROR(VLOOKUP(F736,プログラムデータ!A:M,13,0),"")</f>
        <v xml:space="preserve"> 100m</v>
      </c>
      <c r="M736" t="str">
        <f>IFERROR(VLOOKUP(F736,プログラムデータ!A:J,10,0),"")</f>
        <v>背泳ぎ</v>
      </c>
      <c r="N736" t="str">
        <f>IFERROR(VLOOKUP(F736,プログラムデータ!A:P,16,0),"")</f>
        <v>タイム決勝</v>
      </c>
      <c r="O736" t="str">
        <f t="shared" si="22"/>
        <v xml:space="preserve"> 女子  100m 背泳ぎ タイム決勝</v>
      </c>
    </row>
    <row r="737" spans="1:15" x14ac:dyDescent="0.15">
      <c r="A737">
        <f>IFERROR(記録[[#This Row],[競技番号]],"")</f>
        <v>24</v>
      </c>
      <c r="B737">
        <f>IFERROR(記録[[#This Row],[選手番号]],"")</f>
        <v>262</v>
      </c>
      <c r="C737" t="str">
        <f>IFERROR(VLOOKUP(B737,選手番号!F:J,4,0),"")</f>
        <v>松本　韻生</v>
      </c>
      <c r="D737" t="str">
        <f>IFERROR(VLOOKUP(B737,選手番号!F:K,6,0),"")</f>
        <v>Ryuow</v>
      </c>
      <c r="E737" t="str">
        <f>IFERROR(VLOOKUP(B737,チーム番号!E:F,2,0),"")</f>
        <v/>
      </c>
      <c r="F737">
        <f>IFERROR(VLOOKUP(A737,プログラム!B:C,2,0),"")</f>
        <v>25</v>
      </c>
      <c r="G737" t="str">
        <f t="shared" si="23"/>
        <v>26200025</v>
      </c>
      <c r="H737">
        <f>IFERROR(記録[[#This Row],[組]],"")</f>
        <v>2</v>
      </c>
      <c r="I737">
        <f>IFERROR(記録[[#This Row],[水路]],"")</f>
        <v>1</v>
      </c>
      <c r="J737" t="str">
        <f>IFERROR(VLOOKUP(F737,プログラムデータ!A:P,14,0),"")</f>
        <v/>
      </c>
      <c r="K737" t="str">
        <f>IFERROR(VLOOKUP(F737,プログラムデータ!A:O,15,0),"")</f>
        <v>女子</v>
      </c>
      <c r="L737" t="str">
        <f>IFERROR(VLOOKUP(F737,プログラムデータ!A:M,13,0),"")</f>
        <v xml:space="preserve"> 100m</v>
      </c>
      <c r="M737" t="str">
        <f>IFERROR(VLOOKUP(F737,プログラムデータ!A:J,10,0),"")</f>
        <v>背泳ぎ</v>
      </c>
      <c r="N737" t="str">
        <f>IFERROR(VLOOKUP(F737,プログラムデータ!A:P,16,0),"")</f>
        <v>タイム決勝</v>
      </c>
      <c r="O737" t="str">
        <f t="shared" si="22"/>
        <v xml:space="preserve"> 女子  100m 背泳ぎ タイム決勝</v>
      </c>
    </row>
    <row r="738" spans="1:15" x14ac:dyDescent="0.15">
      <c r="A738">
        <f>IFERROR(記録[[#This Row],[競技番号]],"")</f>
        <v>24</v>
      </c>
      <c r="B738">
        <f>IFERROR(記録[[#This Row],[選手番号]],"")</f>
        <v>85</v>
      </c>
      <c r="C738" t="str">
        <f>IFERROR(VLOOKUP(B738,選手番号!F:J,4,0),"")</f>
        <v>大本　祐也</v>
      </c>
      <c r="D738" t="str">
        <f>IFERROR(VLOOKUP(B738,選手番号!F:K,6,0),"")</f>
        <v>Z-UP</v>
      </c>
      <c r="E738" t="str">
        <f>IFERROR(VLOOKUP(B738,チーム番号!E:F,2,0),"")</f>
        <v/>
      </c>
      <c r="F738">
        <f>IFERROR(VLOOKUP(A738,プログラム!B:C,2,0),"")</f>
        <v>25</v>
      </c>
      <c r="G738" t="str">
        <f t="shared" si="23"/>
        <v>8500025</v>
      </c>
      <c r="H738">
        <f>IFERROR(記録[[#This Row],[組]],"")</f>
        <v>2</v>
      </c>
      <c r="I738">
        <f>IFERROR(記録[[#This Row],[水路]],"")</f>
        <v>2</v>
      </c>
      <c r="J738" t="str">
        <f>IFERROR(VLOOKUP(F738,プログラムデータ!A:P,14,0),"")</f>
        <v/>
      </c>
      <c r="K738" t="str">
        <f>IFERROR(VLOOKUP(F738,プログラムデータ!A:O,15,0),"")</f>
        <v>女子</v>
      </c>
      <c r="L738" t="str">
        <f>IFERROR(VLOOKUP(F738,プログラムデータ!A:M,13,0),"")</f>
        <v xml:space="preserve"> 100m</v>
      </c>
      <c r="M738" t="str">
        <f>IFERROR(VLOOKUP(F738,プログラムデータ!A:J,10,0),"")</f>
        <v>背泳ぎ</v>
      </c>
      <c r="N738" t="str">
        <f>IFERROR(VLOOKUP(F738,プログラムデータ!A:P,16,0),"")</f>
        <v>タイム決勝</v>
      </c>
      <c r="O738" t="str">
        <f t="shared" si="22"/>
        <v xml:space="preserve"> 女子  100m 背泳ぎ タイム決勝</v>
      </c>
    </row>
    <row r="739" spans="1:15" x14ac:dyDescent="0.15">
      <c r="A739">
        <f>IFERROR(記録[[#This Row],[競技番号]],"")</f>
        <v>24</v>
      </c>
      <c r="B739">
        <f>IFERROR(記録[[#This Row],[選手番号]],"")</f>
        <v>289</v>
      </c>
      <c r="C739" t="str">
        <f>IFERROR(VLOOKUP(B739,選手番号!F:J,4,0),"")</f>
        <v>鶴田　勇心</v>
      </c>
      <c r="D739" t="str">
        <f>IFERROR(VLOOKUP(B739,選手番号!F:K,6,0),"")</f>
        <v>ﾌｨｯﾀｴﾐﾌﾙ松前</v>
      </c>
      <c r="E739" t="str">
        <f>IFERROR(VLOOKUP(B739,チーム番号!E:F,2,0),"")</f>
        <v/>
      </c>
      <c r="F739">
        <f>IFERROR(VLOOKUP(A739,プログラム!B:C,2,0),"")</f>
        <v>25</v>
      </c>
      <c r="G739" t="str">
        <f t="shared" si="23"/>
        <v>28900025</v>
      </c>
      <c r="H739">
        <f>IFERROR(記録[[#This Row],[組]],"")</f>
        <v>2</v>
      </c>
      <c r="I739">
        <f>IFERROR(記録[[#This Row],[水路]],"")</f>
        <v>3</v>
      </c>
      <c r="J739" t="str">
        <f>IFERROR(VLOOKUP(F739,プログラムデータ!A:P,14,0),"")</f>
        <v/>
      </c>
      <c r="K739" t="str">
        <f>IFERROR(VLOOKUP(F739,プログラムデータ!A:O,15,0),"")</f>
        <v>女子</v>
      </c>
      <c r="L739" t="str">
        <f>IFERROR(VLOOKUP(F739,プログラムデータ!A:M,13,0),"")</f>
        <v xml:space="preserve"> 100m</v>
      </c>
      <c r="M739" t="str">
        <f>IFERROR(VLOOKUP(F739,プログラムデータ!A:J,10,0),"")</f>
        <v>背泳ぎ</v>
      </c>
      <c r="N739" t="str">
        <f>IFERROR(VLOOKUP(F739,プログラムデータ!A:P,16,0),"")</f>
        <v>タイム決勝</v>
      </c>
      <c r="O739" t="str">
        <f t="shared" si="22"/>
        <v xml:space="preserve"> 女子  100m 背泳ぎ タイム決勝</v>
      </c>
    </row>
    <row r="740" spans="1:15" x14ac:dyDescent="0.15">
      <c r="A740">
        <f>IFERROR(記録[[#This Row],[競技番号]],"")</f>
        <v>24</v>
      </c>
      <c r="B740">
        <f>IFERROR(記録[[#This Row],[選手番号]],"")</f>
        <v>288</v>
      </c>
      <c r="C740" t="str">
        <f>IFERROR(VLOOKUP(B740,選手番号!F:J,4,0),"")</f>
        <v>山下　　陸</v>
      </c>
      <c r="D740" t="str">
        <f>IFERROR(VLOOKUP(B740,選手番号!F:K,6,0),"")</f>
        <v>ﾌｨｯﾀｴﾐﾌﾙ松前</v>
      </c>
      <c r="E740" t="str">
        <f>IFERROR(VLOOKUP(B740,チーム番号!E:F,2,0),"")</f>
        <v/>
      </c>
      <c r="F740">
        <f>IFERROR(VLOOKUP(A740,プログラム!B:C,2,0),"")</f>
        <v>25</v>
      </c>
      <c r="G740" t="str">
        <f t="shared" si="23"/>
        <v>28800025</v>
      </c>
      <c r="H740">
        <f>IFERROR(記録[[#This Row],[組]],"")</f>
        <v>2</v>
      </c>
      <c r="I740">
        <f>IFERROR(記録[[#This Row],[水路]],"")</f>
        <v>4</v>
      </c>
      <c r="J740" t="str">
        <f>IFERROR(VLOOKUP(F740,プログラムデータ!A:P,14,0),"")</f>
        <v/>
      </c>
      <c r="K740" t="str">
        <f>IFERROR(VLOOKUP(F740,プログラムデータ!A:O,15,0),"")</f>
        <v>女子</v>
      </c>
      <c r="L740" t="str">
        <f>IFERROR(VLOOKUP(F740,プログラムデータ!A:M,13,0),"")</f>
        <v xml:space="preserve"> 100m</v>
      </c>
      <c r="M740" t="str">
        <f>IFERROR(VLOOKUP(F740,プログラムデータ!A:J,10,0),"")</f>
        <v>背泳ぎ</v>
      </c>
      <c r="N740" t="str">
        <f>IFERROR(VLOOKUP(F740,プログラムデータ!A:P,16,0),"")</f>
        <v>タイム決勝</v>
      </c>
      <c r="O740" t="str">
        <f t="shared" si="22"/>
        <v xml:space="preserve"> 女子  100m 背泳ぎ タイム決勝</v>
      </c>
    </row>
    <row r="741" spans="1:15" x14ac:dyDescent="0.15">
      <c r="A741">
        <f>IFERROR(記録[[#This Row],[競技番号]],"")</f>
        <v>24</v>
      </c>
      <c r="B741">
        <f>IFERROR(記録[[#This Row],[選手番号]],"")</f>
        <v>318</v>
      </c>
      <c r="C741" t="str">
        <f>IFERROR(VLOOKUP(B741,選手番号!F:J,4,0),"")</f>
        <v>土居　愛宙</v>
      </c>
      <c r="D741" t="str">
        <f>IFERROR(VLOOKUP(B741,選手番号!F:K,6,0),"")</f>
        <v>MESSA</v>
      </c>
      <c r="E741" t="str">
        <f>IFERROR(VLOOKUP(B741,チーム番号!E:F,2,0),"")</f>
        <v/>
      </c>
      <c r="F741">
        <f>IFERROR(VLOOKUP(A741,プログラム!B:C,2,0),"")</f>
        <v>25</v>
      </c>
      <c r="G741" t="str">
        <f t="shared" si="23"/>
        <v>31800025</v>
      </c>
      <c r="H741">
        <f>IFERROR(記録[[#This Row],[組]],"")</f>
        <v>2</v>
      </c>
      <c r="I741">
        <f>IFERROR(記録[[#This Row],[水路]],"")</f>
        <v>5</v>
      </c>
      <c r="J741" t="str">
        <f>IFERROR(VLOOKUP(F741,プログラムデータ!A:P,14,0),"")</f>
        <v/>
      </c>
      <c r="K741" t="str">
        <f>IFERROR(VLOOKUP(F741,プログラムデータ!A:O,15,0),"")</f>
        <v>女子</v>
      </c>
      <c r="L741" t="str">
        <f>IFERROR(VLOOKUP(F741,プログラムデータ!A:M,13,0),"")</f>
        <v xml:space="preserve"> 100m</v>
      </c>
      <c r="M741" t="str">
        <f>IFERROR(VLOOKUP(F741,プログラムデータ!A:J,10,0),"")</f>
        <v>背泳ぎ</v>
      </c>
      <c r="N741" t="str">
        <f>IFERROR(VLOOKUP(F741,プログラムデータ!A:P,16,0),"")</f>
        <v>タイム決勝</v>
      </c>
      <c r="O741" t="str">
        <f t="shared" si="22"/>
        <v xml:space="preserve"> 女子  100m 背泳ぎ タイム決勝</v>
      </c>
    </row>
    <row r="742" spans="1:15" x14ac:dyDescent="0.15">
      <c r="A742">
        <f>IFERROR(記録[[#This Row],[競技番号]],"")</f>
        <v>24</v>
      </c>
      <c r="B742">
        <f>IFERROR(記録[[#This Row],[選手番号]],"")</f>
        <v>72</v>
      </c>
      <c r="C742" t="str">
        <f>IFERROR(VLOOKUP(B742,選手番号!F:J,4,0),"")</f>
        <v>石川　幸明</v>
      </c>
      <c r="D742" t="str">
        <f>IFERROR(VLOOKUP(B742,選手番号!F:K,6,0),"")</f>
        <v>西条ＳＣ</v>
      </c>
      <c r="E742" t="str">
        <f>IFERROR(VLOOKUP(B742,チーム番号!E:F,2,0),"")</f>
        <v/>
      </c>
      <c r="F742">
        <f>IFERROR(VLOOKUP(A742,プログラム!B:C,2,0),"")</f>
        <v>25</v>
      </c>
      <c r="G742" t="str">
        <f t="shared" si="23"/>
        <v>7200025</v>
      </c>
      <c r="H742">
        <f>IFERROR(記録[[#This Row],[組]],"")</f>
        <v>2</v>
      </c>
      <c r="I742">
        <f>IFERROR(記録[[#This Row],[水路]],"")</f>
        <v>6</v>
      </c>
      <c r="J742" t="str">
        <f>IFERROR(VLOOKUP(F742,プログラムデータ!A:P,14,0),"")</f>
        <v/>
      </c>
      <c r="K742" t="str">
        <f>IFERROR(VLOOKUP(F742,プログラムデータ!A:O,15,0),"")</f>
        <v>女子</v>
      </c>
      <c r="L742" t="str">
        <f>IFERROR(VLOOKUP(F742,プログラムデータ!A:M,13,0),"")</f>
        <v xml:space="preserve"> 100m</v>
      </c>
      <c r="M742" t="str">
        <f>IFERROR(VLOOKUP(F742,プログラムデータ!A:J,10,0),"")</f>
        <v>背泳ぎ</v>
      </c>
      <c r="N742" t="str">
        <f>IFERROR(VLOOKUP(F742,プログラムデータ!A:P,16,0),"")</f>
        <v>タイム決勝</v>
      </c>
      <c r="O742" t="str">
        <f t="shared" si="22"/>
        <v xml:space="preserve"> 女子  100m 背泳ぎ タイム決勝</v>
      </c>
    </row>
    <row r="743" spans="1:15" x14ac:dyDescent="0.15">
      <c r="A743">
        <f>IFERROR(記録[[#This Row],[競技番号]],"")</f>
        <v>24</v>
      </c>
      <c r="B743">
        <f>IFERROR(記録[[#This Row],[選手番号]],"")</f>
        <v>71</v>
      </c>
      <c r="C743" t="str">
        <f>IFERROR(VLOOKUP(B743,選手番号!F:J,4,0),"")</f>
        <v>松尾　篤城</v>
      </c>
      <c r="D743" t="str">
        <f>IFERROR(VLOOKUP(B743,選手番号!F:K,6,0),"")</f>
        <v>西条ＳＣ</v>
      </c>
      <c r="E743" t="str">
        <f>IFERROR(VLOOKUP(B743,チーム番号!E:F,2,0),"")</f>
        <v/>
      </c>
      <c r="F743">
        <f>IFERROR(VLOOKUP(A743,プログラム!B:C,2,0),"")</f>
        <v>25</v>
      </c>
      <c r="G743" t="str">
        <f t="shared" si="23"/>
        <v>7100025</v>
      </c>
      <c r="H743">
        <f>IFERROR(記録[[#This Row],[組]],"")</f>
        <v>2</v>
      </c>
      <c r="I743">
        <f>IFERROR(記録[[#This Row],[水路]],"")</f>
        <v>7</v>
      </c>
      <c r="J743" t="str">
        <f>IFERROR(VLOOKUP(F743,プログラムデータ!A:P,14,0),"")</f>
        <v/>
      </c>
      <c r="K743" t="str">
        <f>IFERROR(VLOOKUP(F743,プログラムデータ!A:O,15,0),"")</f>
        <v>女子</v>
      </c>
      <c r="L743" t="str">
        <f>IFERROR(VLOOKUP(F743,プログラムデータ!A:M,13,0),"")</f>
        <v xml:space="preserve"> 100m</v>
      </c>
      <c r="M743" t="str">
        <f>IFERROR(VLOOKUP(F743,プログラムデータ!A:J,10,0),"")</f>
        <v>背泳ぎ</v>
      </c>
      <c r="N743" t="str">
        <f>IFERROR(VLOOKUP(F743,プログラムデータ!A:P,16,0),"")</f>
        <v>タイム決勝</v>
      </c>
      <c r="O743" t="str">
        <f t="shared" si="22"/>
        <v xml:space="preserve"> 女子  100m 背泳ぎ タイム決勝</v>
      </c>
    </row>
    <row r="744" spans="1:15" x14ac:dyDescent="0.15">
      <c r="A744">
        <f>IFERROR(記録[[#This Row],[競技番号]],"")</f>
        <v>24</v>
      </c>
      <c r="B744">
        <f>IFERROR(記録[[#This Row],[選手番号]],"")</f>
        <v>84</v>
      </c>
      <c r="C744" t="str">
        <f>IFERROR(VLOOKUP(B744,選手番号!F:J,4,0),"")</f>
        <v>西原　大護</v>
      </c>
      <c r="D744" t="str">
        <f>IFERROR(VLOOKUP(B744,選手番号!F:K,6,0),"")</f>
        <v>Z-UP</v>
      </c>
      <c r="E744" t="str">
        <f>IFERROR(VLOOKUP(B744,チーム番号!E:F,2,0),"")</f>
        <v/>
      </c>
      <c r="F744">
        <f>IFERROR(VLOOKUP(A744,プログラム!B:C,2,0),"")</f>
        <v>25</v>
      </c>
      <c r="G744" t="str">
        <f t="shared" si="23"/>
        <v>8400025</v>
      </c>
      <c r="H744">
        <f>IFERROR(記録[[#This Row],[組]],"")</f>
        <v>3</v>
      </c>
      <c r="I744">
        <f>IFERROR(記録[[#This Row],[水路]],"")</f>
        <v>1</v>
      </c>
      <c r="J744" t="str">
        <f>IFERROR(VLOOKUP(F744,プログラムデータ!A:P,14,0),"")</f>
        <v/>
      </c>
      <c r="K744" t="str">
        <f>IFERROR(VLOOKUP(F744,プログラムデータ!A:O,15,0),"")</f>
        <v>女子</v>
      </c>
      <c r="L744" t="str">
        <f>IFERROR(VLOOKUP(F744,プログラムデータ!A:M,13,0),"")</f>
        <v xml:space="preserve"> 100m</v>
      </c>
      <c r="M744" t="str">
        <f>IFERROR(VLOOKUP(F744,プログラムデータ!A:J,10,0),"")</f>
        <v>背泳ぎ</v>
      </c>
      <c r="N744" t="str">
        <f>IFERROR(VLOOKUP(F744,プログラムデータ!A:P,16,0),"")</f>
        <v>タイム決勝</v>
      </c>
      <c r="O744" t="str">
        <f t="shared" si="22"/>
        <v xml:space="preserve"> 女子  100m 背泳ぎ タイム決勝</v>
      </c>
    </row>
    <row r="745" spans="1:15" x14ac:dyDescent="0.15">
      <c r="A745">
        <f>IFERROR(記録[[#This Row],[競技番号]],"")</f>
        <v>24</v>
      </c>
      <c r="B745">
        <f>IFERROR(記録[[#This Row],[選手番号]],"")</f>
        <v>104</v>
      </c>
      <c r="C745" t="str">
        <f>IFERROR(VLOOKUP(B745,選手番号!F:J,4,0),"")</f>
        <v>近藤　由都</v>
      </c>
      <c r="D745" t="str">
        <f>IFERROR(VLOOKUP(B745,選手番号!F:K,6,0),"")</f>
        <v>ファイブテン</v>
      </c>
      <c r="E745" t="str">
        <f>IFERROR(VLOOKUP(B745,チーム番号!E:F,2,0),"")</f>
        <v/>
      </c>
      <c r="F745">
        <f>IFERROR(VLOOKUP(A745,プログラム!B:C,2,0),"")</f>
        <v>25</v>
      </c>
      <c r="G745" t="str">
        <f t="shared" si="23"/>
        <v>10400025</v>
      </c>
      <c r="H745">
        <f>IFERROR(記録[[#This Row],[組]],"")</f>
        <v>3</v>
      </c>
      <c r="I745">
        <f>IFERROR(記録[[#This Row],[水路]],"")</f>
        <v>2</v>
      </c>
      <c r="J745" t="str">
        <f>IFERROR(VLOOKUP(F745,プログラムデータ!A:P,14,0),"")</f>
        <v/>
      </c>
      <c r="K745" t="str">
        <f>IFERROR(VLOOKUP(F745,プログラムデータ!A:O,15,0),"")</f>
        <v>女子</v>
      </c>
      <c r="L745" t="str">
        <f>IFERROR(VLOOKUP(F745,プログラムデータ!A:M,13,0),"")</f>
        <v xml:space="preserve"> 100m</v>
      </c>
      <c r="M745" t="str">
        <f>IFERROR(VLOOKUP(F745,プログラムデータ!A:J,10,0),"")</f>
        <v>背泳ぎ</v>
      </c>
      <c r="N745" t="str">
        <f>IFERROR(VLOOKUP(F745,プログラムデータ!A:P,16,0),"")</f>
        <v>タイム決勝</v>
      </c>
      <c r="O745" t="str">
        <f t="shared" si="22"/>
        <v xml:space="preserve"> 女子  100m 背泳ぎ タイム決勝</v>
      </c>
    </row>
    <row r="746" spans="1:15" x14ac:dyDescent="0.15">
      <c r="A746">
        <f>IFERROR(記録[[#This Row],[競技番号]],"")</f>
        <v>24</v>
      </c>
      <c r="B746">
        <f>IFERROR(記録[[#This Row],[選手番号]],"")</f>
        <v>261</v>
      </c>
      <c r="C746" t="str">
        <f>IFERROR(VLOOKUP(B746,選手番号!F:J,4,0),"")</f>
        <v>井上　幹雄</v>
      </c>
      <c r="D746" t="str">
        <f>IFERROR(VLOOKUP(B746,選手番号!F:K,6,0),"")</f>
        <v>Ryuow</v>
      </c>
      <c r="E746" t="str">
        <f>IFERROR(VLOOKUP(B746,チーム番号!E:F,2,0),"")</f>
        <v/>
      </c>
      <c r="F746">
        <f>IFERROR(VLOOKUP(A746,プログラム!B:C,2,0),"")</f>
        <v>25</v>
      </c>
      <c r="G746" t="str">
        <f t="shared" si="23"/>
        <v>26100025</v>
      </c>
      <c r="H746">
        <f>IFERROR(記録[[#This Row],[組]],"")</f>
        <v>3</v>
      </c>
      <c r="I746">
        <f>IFERROR(記録[[#This Row],[水路]],"")</f>
        <v>3</v>
      </c>
      <c r="J746" t="str">
        <f>IFERROR(VLOOKUP(F746,プログラムデータ!A:P,14,0),"")</f>
        <v/>
      </c>
      <c r="K746" t="str">
        <f>IFERROR(VLOOKUP(F746,プログラムデータ!A:O,15,0),"")</f>
        <v>女子</v>
      </c>
      <c r="L746" t="str">
        <f>IFERROR(VLOOKUP(F746,プログラムデータ!A:M,13,0),"")</f>
        <v xml:space="preserve"> 100m</v>
      </c>
      <c r="M746" t="str">
        <f>IFERROR(VLOOKUP(F746,プログラムデータ!A:J,10,0),"")</f>
        <v>背泳ぎ</v>
      </c>
      <c r="N746" t="str">
        <f>IFERROR(VLOOKUP(F746,プログラムデータ!A:P,16,0),"")</f>
        <v>タイム決勝</v>
      </c>
      <c r="O746" t="str">
        <f t="shared" si="22"/>
        <v xml:space="preserve"> 女子  100m 背泳ぎ タイム決勝</v>
      </c>
    </row>
    <row r="747" spans="1:15" x14ac:dyDescent="0.15">
      <c r="A747">
        <f>IFERROR(記録[[#This Row],[競技番号]],"")</f>
        <v>24</v>
      </c>
      <c r="B747">
        <f>IFERROR(記録[[#This Row],[選手番号]],"")</f>
        <v>172</v>
      </c>
      <c r="C747" t="str">
        <f>IFERROR(VLOOKUP(B747,選手番号!F:J,4,0),"")</f>
        <v>久保　嘉輝</v>
      </c>
      <c r="D747" t="str">
        <f>IFERROR(VLOOKUP(B747,選手番号!F:K,6,0),"")</f>
        <v>フィッタ松山</v>
      </c>
      <c r="E747" t="str">
        <f>IFERROR(VLOOKUP(B747,チーム番号!E:F,2,0),"")</f>
        <v/>
      </c>
      <c r="F747">
        <f>IFERROR(VLOOKUP(A747,プログラム!B:C,2,0),"")</f>
        <v>25</v>
      </c>
      <c r="G747" t="str">
        <f t="shared" si="23"/>
        <v>17200025</v>
      </c>
      <c r="H747">
        <f>IFERROR(記録[[#This Row],[組]],"")</f>
        <v>3</v>
      </c>
      <c r="I747">
        <f>IFERROR(記録[[#This Row],[水路]],"")</f>
        <v>4</v>
      </c>
      <c r="J747" t="str">
        <f>IFERROR(VLOOKUP(F747,プログラムデータ!A:P,14,0),"")</f>
        <v/>
      </c>
      <c r="K747" t="str">
        <f>IFERROR(VLOOKUP(F747,プログラムデータ!A:O,15,0),"")</f>
        <v>女子</v>
      </c>
      <c r="L747" t="str">
        <f>IFERROR(VLOOKUP(F747,プログラムデータ!A:M,13,0),"")</f>
        <v xml:space="preserve"> 100m</v>
      </c>
      <c r="M747" t="str">
        <f>IFERROR(VLOOKUP(F747,プログラムデータ!A:J,10,0),"")</f>
        <v>背泳ぎ</v>
      </c>
      <c r="N747" t="str">
        <f>IFERROR(VLOOKUP(F747,プログラムデータ!A:P,16,0),"")</f>
        <v>タイム決勝</v>
      </c>
      <c r="O747" t="str">
        <f t="shared" si="22"/>
        <v xml:space="preserve"> 女子  100m 背泳ぎ タイム決勝</v>
      </c>
    </row>
    <row r="748" spans="1:15" x14ac:dyDescent="0.15">
      <c r="A748">
        <f>IFERROR(記録[[#This Row],[競技番号]],"")</f>
        <v>24</v>
      </c>
      <c r="B748">
        <f>IFERROR(記録[[#This Row],[選手番号]],"")</f>
        <v>70</v>
      </c>
      <c r="C748" t="str">
        <f>IFERROR(VLOOKUP(B748,選手番号!F:J,4,0),"")</f>
        <v>松尾　秀晟</v>
      </c>
      <c r="D748" t="str">
        <f>IFERROR(VLOOKUP(B748,選手番号!F:K,6,0),"")</f>
        <v>西条ＳＣ</v>
      </c>
      <c r="E748" t="str">
        <f>IFERROR(VLOOKUP(B748,チーム番号!E:F,2,0),"")</f>
        <v/>
      </c>
      <c r="F748">
        <f>IFERROR(VLOOKUP(A748,プログラム!B:C,2,0),"")</f>
        <v>25</v>
      </c>
      <c r="G748" t="str">
        <f t="shared" si="23"/>
        <v>7000025</v>
      </c>
      <c r="H748">
        <f>IFERROR(記録[[#This Row],[組]],"")</f>
        <v>3</v>
      </c>
      <c r="I748">
        <f>IFERROR(記録[[#This Row],[水路]],"")</f>
        <v>5</v>
      </c>
      <c r="J748" t="str">
        <f>IFERROR(VLOOKUP(F748,プログラムデータ!A:P,14,0),"")</f>
        <v/>
      </c>
      <c r="K748" t="str">
        <f>IFERROR(VLOOKUP(F748,プログラムデータ!A:O,15,0),"")</f>
        <v>女子</v>
      </c>
      <c r="L748" t="str">
        <f>IFERROR(VLOOKUP(F748,プログラムデータ!A:M,13,0),"")</f>
        <v xml:space="preserve"> 100m</v>
      </c>
      <c r="M748" t="str">
        <f>IFERROR(VLOOKUP(F748,プログラムデータ!A:J,10,0),"")</f>
        <v>背泳ぎ</v>
      </c>
      <c r="N748" t="str">
        <f>IFERROR(VLOOKUP(F748,プログラムデータ!A:P,16,0),"")</f>
        <v>タイム決勝</v>
      </c>
      <c r="O748" t="str">
        <f t="shared" si="22"/>
        <v xml:space="preserve"> 女子  100m 背泳ぎ タイム決勝</v>
      </c>
    </row>
    <row r="749" spans="1:15" x14ac:dyDescent="0.15">
      <c r="A749">
        <f>IFERROR(記録[[#This Row],[競技番号]],"")</f>
        <v>24</v>
      </c>
      <c r="B749">
        <f>IFERROR(記録[[#This Row],[選手番号]],"")</f>
        <v>354</v>
      </c>
      <c r="C749" t="str">
        <f>IFERROR(VLOOKUP(B749,選手番号!F:J,4,0),"")</f>
        <v>高見　俐寿</v>
      </c>
      <c r="D749" t="str">
        <f>IFERROR(VLOOKUP(B749,選手番号!F:K,6,0),"")</f>
        <v>AQUA</v>
      </c>
      <c r="E749" t="str">
        <f>IFERROR(VLOOKUP(B749,チーム番号!E:F,2,0),"")</f>
        <v/>
      </c>
      <c r="F749">
        <f>IFERROR(VLOOKUP(A749,プログラム!B:C,2,0),"")</f>
        <v>25</v>
      </c>
      <c r="G749" t="str">
        <f t="shared" si="23"/>
        <v>35400025</v>
      </c>
      <c r="H749">
        <f>IFERROR(記録[[#This Row],[組]],"")</f>
        <v>3</v>
      </c>
      <c r="I749">
        <f>IFERROR(記録[[#This Row],[水路]],"")</f>
        <v>6</v>
      </c>
      <c r="J749" t="str">
        <f>IFERROR(VLOOKUP(F749,プログラムデータ!A:P,14,0),"")</f>
        <v/>
      </c>
      <c r="K749" t="str">
        <f>IFERROR(VLOOKUP(F749,プログラムデータ!A:O,15,0),"")</f>
        <v>女子</v>
      </c>
      <c r="L749" t="str">
        <f>IFERROR(VLOOKUP(F749,プログラムデータ!A:M,13,0),"")</f>
        <v xml:space="preserve"> 100m</v>
      </c>
      <c r="M749" t="str">
        <f>IFERROR(VLOOKUP(F749,プログラムデータ!A:J,10,0),"")</f>
        <v>背泳ぎ</v>
      </c>
      <c r="N749" t="str">
        <f>IFERROR(VLOOKUP(F749,プログラムデータ!A:P,16,0),"")</f>
        <v>タイム決勝</v>
      </c>
      <c r="O749" t="str">
        <f t="shared" si="22"/>
        <v xml:space="preserve"> 女子  100m 背泳ぎ タイム決勝</v>
      </c>
    </row>
    <row r="750" spans="1:15" x14ac:dyDescent="0.15">
      <c r="A750">
        <f>IFERROR(記録[[#This Row],[競技番号]],"")</f>
        <v>24</v>
      </c>
      <c r="B750">
        <f>IFERROR(記録[[#This Row],[選手番号]],"")</f>
        <v>103</v>
      </c>
      <c r="C750" t="str">
        <f>IFERROR(VLOOKUP(B750,選手番号!F:J,4,0),"")</f>
        <v>築山　柚人</v>
      </c>
      <c r="D750" t="str">
        <f>IFERROR(VLOOKUP(B750,選手番号!F:K,6,0),"")</f>
        <v>ファイブテン</v>
      </c>
      <c r="E750" t="str">
        <f>IFERROR(VLOOKUP(B750,チーム番号!E:F,2,0),"")</f>
        <v/>
      </c>
      <c r="F750">
        <f>IFERROR(VLOOKUP(A750,プログラム!B:C,2,0),"")</f>
        <v>25</v>
      </c>
      <c r="G750" t="str">
        <f t="shared" si="23"/>
        <v>10300025</v>
      </c>
      <c r="H750">
        <f>IFERROR(記録[[#This Row],[組]],"")</f>
        <v>3</v>
      </c>
      <c r="I750">
        <f>IFERROR(記録[[#This Row],[水路]],"")</f>
        <v>7</v>
      </c>
      <c r="J750" t="str">
        <f>IFERROR(VLOOKUP(F750,プログラムデータ!A:P,14,0),"")</f>
        <v/>
      </c>
      <c r="K750" t="str">
        <f>IFERROR(VLOOKUP(F750,プログラムデータ!A:O,15,0),"")</f>
        <v>女子</v>
      </c>
      <c r="L750" t="str">
        <f>IFERROR(VLOOKUP(F750,プログラムデータ!A:M,13,0),"")</f>
        <v xml:space="preserve"> 100m</v>
      </c>
      <c r="M750" t="str">
        <f>IFERROR(VLOOKUP(F750,プログラムデータ!A:J,10,0),"")</f>
        <v>背泳ぎ</v>
      </c>
      <c r="N750" t="str">
        <f>IFERROR(VLOOKUP(F750,プログラムデータ!A:P,16,0),"")</f>
        <v>タイム決勝</v>
      </c>
      <c r="O750" t="str">
        <f t="shared" ref="O750:O813" si="24">CONCATENATE(J750," ",K750," ",L750," ",M750," ",N750)</f>
        <v xml:space="preserve"> 女子  100m 背泳ぎ タイム決勝</v>
      </c>
    </row>
    <row r="751" spans="1:15" x14ac:dyDescent="0.15">
      <c r="A751">
        <f>IFERROR(記録[[#This Row],[競技番号]],"")</f>
        <v>24</v>
      </c>
      <c r="B751">
        <f>IFERROR(記録[[#This Row],[選手番号]],"")</f>
        <v>102</v>
      </c>
      <c r="C751" t="str">
        <f>IFERROR(VLOOKUP(B751,選手番号!F:J,4,0),"")</f>
        <v>金田　莉東</v>
      </c>
      <c r="D751" t="str">
        <f>IFERROR(VLOOKUP(B751,選手番号!F:K,6,0),"")</f>
        <v>ファイブテン</v>
      </c>
      <c r="E751" t="str">
        <f>IFERROR(VLOOKUP(B751,チーム番号!E:F,2,0),"")</f>
        <v/>
      </c>
      <c r="F751">
        <f>IFERROR(VLOOKUP(A751,プログラム!B:C,2,0),"")</f>
        <v>25</v>
      </c>
      <c r="G751" t="str">
        <f t="shared" si="23"/>
        <v>10200025</v>
      </c>
      <c r="H751">
        <f>IFERROR(記録[[#This Row],[組]],"")</f>
        <v>4</v>
      </c>
      <c r="I751">
        <f>IFERROR(記録[[#This Row],[水路]],"")</f>
        <v>1</v>
      </c>
      <c r="J751" t="str">
        <f>IFERROR(VLOOKUP(F751,プログラムデータ!A:P,14,0),"")</f>
        <v/>
      </c>
      <c r="K751" t="str">
        <f>IFERROR(VLOOKUP(F751,プログラムデータ!A:O,15,0),"")</f>
        <v>女子</v>
      </c>
      <c r="L751" t="str">
        <f>IFERROR(VLOOKUP(F751,プログラムデータ!A:M,13,0),"")</f>
        <v xml:space="preserve"> 100m</v>
      </c>
      <c r="M751" t="str">
        <f>IFERROR(VLOOKUP(F751,プログラムデータ!A:J,10,0),"")</f>
        <v>背泳ぎ</v>
      </c>
      <c r="N751" t="str">
        <f>IFERROR(VLOOKUP(F751,プログラムデータ!A:P,16,0),"")</f>
        <v>タイム決勝</v>
      </c>
      <c r="O751" t="str">
        <f t="shared" si="24"/>
        <v xml:space="preserve"> 女子  100m 背泳ぎ タイム決勝</v>
      </c>
    </row>
    <row r="752" spans="1:15" x14ac:dyDescent="0.15">
      <c r="A752">
        <f>IFERROR(記録[[#This Row],[競技番号]],"")</f>
        <v>24</v>
      </c>
      <c r="B752">
        <f>IFERROR(記録[[#This Row],[選手番号]],"")</f>
        <v>170</v>
      </c>
      <c r="C752" t="str">
        <f>IFERROR(VLOOKUP(B752,選手番号!F:J,4,0),"")</f>
        <v>藤並　拓郎</v>
      </c>
      <c r="D752" t="str">
        <f>IFERROR(VLOOKUP(B752,選手番号!F:K,6,0),"")</f>
        <v>フィッタ松山</v>
      </c>
      <c r="E752" t="str">
        <f>IFERROR(VLOOKUP(B752,チーム番号!E:F,2,0),"")</f>
        <v/>
      </c>
      <c r="F752">
        <f>IFERROR(VLOOKUP(A752,プログラム!B:C,2,0),"")</f>
        <v>25</v>
      </c>
      <c r="G752" t="str">
        <f t="shared" si="23"/>
        <v>17000025</v>
      </c>
      <c r="H752">
        <f>IFERROR(記録[[#This Row],[組]],"")</f>
        <v>4</v>
      </c>
      <c r="I752">
        <f>IFERROR(記録[[#This Row],[水路]],"")</f>
        <v>2</v>
      </c>
      <c r="J752" t="str">
        <f>IFERROR(VLOOKUP(F752,プログラムデータ!A:P,14,0),"")</f>
        <v/>
      </c>
      <c r="K752" t="str">
        <f>IFERROR(VLOOKUP(F752,プログラムデータ!A:O,15,0),"")</f>
        <v>女子</v>
      </c>
      <c r="L752" t="str">
        <f>IFERROR(VLOOKUP(F752,プログラムデータ!A:M,13,0),"")</f>
        <v xml:space="preserve"> 100m</v>
      </c>
      <c r="M752" t="str">
        <f>IFERROR(VLOOKUP(F752,プログラムデータ!A:J,10,0),"")</f>
        <v>背泳ぎ</v>
      </c>
      <c r="N752" t="str">
        <f>IFERROR(VLOOKUP(F752,プログラムデータ!A:P,16,0),"")</f>
        <v>タイム決勝</v>
      </c>
      <c r="O752" t="str">
        <f t="shared" si="24"/>
        <v xml:space="preserve"> 女子  100m 背泳ぎ タイム決勝</v>
      </c>
    </row>
    <row r="753" spans="1:15" x14ac:dyDescent="0.15">
      <c r="A753">
        <f>IFERROR(記録[[#This Row],[競技番号]],"")</f>
        <v>24</v>
      </c>
      <c r="B753">
        <f>IFERROR(記録[[#This Row],[選手番号]],"")</f>
        <v>135</v>
      </c>
      <c r="C753" t="str">
        <f>IFERROR(VLOOKUP(B753,選手番号!F:J,4,0),"")</f>
        <v>矢野　正宗</v>
      </c>
      <c r="D753" t="str">
        <f>IFERROR(VLOOKUP(B753,選手番号!F:K,6,0),"")</f>
        <v>アズサ松山</v>
      </c>
      <c r="E753" t="str">
        <f>IFERROR(VLOOKUP(B753,チーム番号!E:F,2,0),"")</f>
        <v/>
      </c>
      <c r="F753">
        <f>IFERROR(VLOOKUP(A753,プログラム!B:C,2,0),"")</f>
        <v>25</v>
      </c>
      <c r="G753" t="str">
        <f t="shared" si="23"/>
        <v>13500025</v>
      </c>
      <c r="H753">
        <f>IFERROR(記録[[#This Row],[組]],"")</f>
        <v>4</v>
      </c>
      <c r="I753">
        <f>IFERROR(記録[[#This Row],[水路]],"")</f>
        <v>3</v>
      </c>
      <c r="J753" t="str">
        <f>IFERROR(VLOOKUP(F753,プログラムデータ!A:P,14,0),"")</f>
        <v/>
      </c>
      <c r="K753" t="str">
        <f>IFERROR(VLOOKUP(F753,プログラムデータ!A:O,15,0),"")</f>
        <v>女子</v>
      </c>
      <c r="L753" t="str">
        <f>IFERROR(VLOOKUP(F753,プログラムデータ!A:M,13,0),"")</f>
        <v xml:space="preserve"> 100m</v>
      </c>
      <c r="M753" t="str">
        <f>IFERROR(VLOOKUP(F753,プログラムデータ!A:J,10,0),"")</f>
        <v>背泳ぎ</v>
      </c>
      <c r="N753" t="str">
        <f>IFERROR(VLOOKUP(F753,プログラムデータ!A:P,16,0),"")</f>
        <v>タイム決勝</v>
      </c>
      <c r="O753" t="str">
        <f t="shared" si="24"/>
        <v xml:space="preserve"> 女子  100m 背泳ぎ タイム決勝</v>
      </c>
    </row>
    <row r="754" spans="1:15" x14ac:dyDescent="0.15">
      <c r="A754">
        <f>IFERROR(記録[[#This Row],[競技番号]],"")</f>
        <v>24</v>
      </c>
      <c r="B754">
        <f>IFERROR(記録[[#This Row],[選手番号]],"")</f>
        <v>143</v>
      </c>
      <c r="C754" t="str">
        <f>IFERROR(VLOOKUP(B754,選手番号!F:J,4,0),"")</f>
        <v>山口　莉玖</v>
      </c>
      <c r="D754" t="str">
        <f>IFERROR(VLOOKUP(B754,選手番号!F:K,6,0),"")</f>
        <v>ＭＧ双葉</v>
      </c>
      <c r="E754" t="str">
        <f>IFERROR(VLOOKUP(B754,チーム番号!E:F,2,0),"")</f>
        <v/>
      </c>
      <c r="F754">
        <f>IFERROR(VLOOKUP(A754,プログラム!B:C,2,0),"")</f>
        <v>25</v>
      </c>
      <c r="G754" t="str">
        <f t="shared" si="23"/>
        <v>14300025</v>
      </c>
      <c r="H754">
        <f>IFERROR(記録[[#This Row],[組]],"")</f>
        <v>4</v>
      </c>
      <c r="I754">
        <f>IFERROR(記録[[#This Row],[水路]],"")</f>
        <v>4</v>
      </c>
      <c r="J754" t="str">
        <f>IFERROR(VLOOKUP(F754,プログラムデータ!A:P,14,0),"")</f>
        <v/>
      </c>
      <c r="K754" t="str">
        <f>IFERROR(VLOOKUP(F754,プログラムデータ!A:O,15,0),"")</f>
        <v>女子</v>
      </c>
      <c r="L754" t="str">
        <f>IFERROR(VLOOKUP(F754,プログラムデータ!A:M,13,0),"")</f>
        <v xml:space="preserve"> 100m</v>
      </c>
      <c r="M754" t="str">
        <f>IFERROR(VLOOKUP(F754,プログラムデータ!A:J,10,0),"")</f>
        <v>背泳ぎ</v>
      </c>
      <c r="N754" t="str">
        <f>IFERROR(VLOOKUP(F754,プログラムデータ!A:P,16,0),"")</f>
        <v>タイム決勝</v>
      </c>
      <c r="O754" t="str">
        <f t="shared" si="24"/>
        <v xml:space="preserve"> 女子  100m 背泳ぎ タイム決勝</v>
      </c>
    </row>
    <row r="755" spans="1:15" x14ac:dyDescent="0.15">
      <c r="A755">
        <f>IFERROR(記録[[#This Row],[競技番号]],"")</f>
        <v>24</v>
      </c>
      <c r="B755">
        <f>IFERROR(記録[[#This Row],[選手番号]],"")</f>
        <v>230</v>
      </c>
      <c r="C755" t="str">
        <f>IFERROR(VLOOKUP(B755,選手番号!F:J,4,0),"")</f>
        <v>髙藤　颯心</v>
      </c>
      <c r="D755" t="str">
        <f>IFERROR(VLOOKUP(B755,選手番号!F:K,6,0),"")</f>
        <v>リー保内</v>
      </c>
      <c r="E755" t="str">
        <f>IFERROR(VLOOKUP(B755,チーム番号!E:F,2,0),"")</f>
        <v/>
      </c>
      <c r="F755">
        <f>IFERROR(VLOOKUP(A755,プログラム!B:C,2,0),"")</f>
        <v>25</v>
      </c>
      <c r="G755" t="str">
        <f t="shared" si="23"/>
        <v>23000025</v>
      </c>
      <c r="H755">
        <f>IFERROR(記録[[#This Row],[組]],"")</f>
        <v>4</v>
      </c>
      <c r="I755">
        <f>IFERROR(記録[[#This Row],[水路]],"")</f>
        <v>5</v>
      </c>
      <c r="J755" t="str">
        <f>IFERROR(VLOOKUP(F755,プログラムデータ!A:P,14,0),"")</f>
        <v/>
      </c>
      <c r="K755" t="str">
        <f>IFERROR(VLOOKUP(F755,プログラムデータ!A:O,15,0),"")</f>
        <v>女子</v>
      </c>
      <c r="L755" t="str">
        <f>IFERROR(VLOOKUP(F755,プログラムデータ!A:M,13,0),"")</f>
        <v xml:space="preserve"> 100m</v>
      </c>
      <c r="M755" t="str">
        <f>IFERROR(VLOOKUP(F755,プログラムデータ!A:J,10,0),"")</f>
        <v>背泳ぎ</v>
      </c>
      <c r="N755" t="str">
        <f>IFERROR(VLOOKUP(F755,プログラムデータ!A:P,16,0),"")</f>
        <v>タイム決勝</v>
      </c>
      <c r="O755" t="str">
        <f t="shared" si="24"/>
        <v xml:space="preserve"> 女子  100m 背泳ぎ タイム決勝</v>
      </c>
    </row>
    <row r="756" spans="1:15" x14ac:dyDescent="0.15">
      <c r="A756">
        <f>IFERROR(記録[[#This Row],[競技番号]],"")</f>
        <v>24</v>
      </c>
      <c r="B756">
        <f>IFERROR(記録[[#This Row],[選手番号]],"")</f>
        <v>57</v>
      </c>
      <c r="C756" t="str">
        <f>IFERROR(VLOOKUP(B756,選手番号!F:J,4,0),"")</f>
        <v>脇　　章人</v>
      </c>
      <c r="D756" t="str">
        <f>IFERROR(VLOOKUP(B756,選手番号!F:K,6,0),"")</f>
        <v>ｴﾘｴｰﾙSRT</v>
      </c>
      <c r="E756" t="str">
        <f>IFERROR(VLOOKUP(B756,チーム番号!E:F,2,0),"")</f>
        <v/>
      </c>
      <c r="F756">
        <f>IFERROR(VLOOKUP(A756,プログラム!B:C,2,0),"")</f>
        <v>25</v>
      </c>
      <c r="G756" t="str">
        <f t="shared" si="23"/>
        <v>5700025</v>
      </c>
      <c r="H756">
        <f>IFERROR(記録[[#This Row],[組]],"")</f>
        <v>4</v>
      </c>
      <c r="I756">
        <f>IFERROR(記録[[#This Row],[水路]],"")</f>
        <v>6</v>
      </c>
      <c r="J756" t="str">
        <f>IFERROR(VLOOKUP(F756,プログラムデータ!A:P,14,0),"")</f>
        <v/>
      </c>
      <c r="K756" t="str">
        <f>IFERROR(VLOOKUP(F756,プログラムデータ!A:O,15,0),"")</f>
        <v>女子</v>
      </c>
      <c r="L756" t="str">
        <f>IFERROR(VLOOKUP(F756,プログラムデータ!A:M,13,0),"")</f>
        <v xml:space="preserve"> 100m</v>
      </c>
      <c r="M756" t="str">
        <f>IFERROR(VLOOKUP(F756,プログラムデータ!A:J,10,0),"")</f>
        <v>背泳ぎ</v>
      </c>
      <c r="N756" t="str">
        <f>IFERROR(VLOOKUP(F756,プログラムデータ!A:P,16,0),"")</f>
        <v>タイム決勝</v>
      </c>
      <c r="O756" t="str">
        <f t="shared" si="24"/>
        <v xml:space="preserve"> 女子  100m 背泳ぎ タイム決勝</v>
      </c>
    </row>
    <row r="757" spans="1:15" x14ac:dyDescent="0.15">
      <c r="A757">
        <f>IFERROR(記録[[#This Row],[競技番号]],"")</f>
        <v>24</v>
      </c>
      <c r="B757">
        <f>IFERROR(記録[[#This Row],[選手番号]],"")</f>
        <v>122</v>
      </c>
      <c r="C757" t="str">
        <f>IFERROR(VLOOKUP(B757,選手番号!F:J,4,0),"")</f>
        <v>新井　篤仁</v>
      </c>
      <c r="D757" t="str">
        <f>IFERROR(VLOOKUP(B757,選手番号!F:K,6,0),"")</f>
        <v>八幡浜ＳＣ</v>
      </c>
      <c r="E757" t="str">
        <f>IFERROR(VLOOKUP(B757,チーム番号!E:F,2,0),"")</f>
        <v/>
      </c>
      <c r="F757">
        <f>IFERROR(VLOOKUP(A757,プログラム!B:C,2,0),"")</f>
        <v>25</v>
      </c>
      <c r="G757" t="str">
        <f t="shared" si="23"/>
        <v>12200025</v>
      </c>
      <c r="H757">
        <f>IFERROR(記録[[#This Row],[組]],"")</f>
        <v>4</v>
      </c>
      <c r="I757">
        <f>IFERROR(記録[[#This Row],[水路]],"")</f>
        <v>7</v>
      </c>
      <c r="J757" t="str">
        <f>IFERROR(VLOOKUP(F757,プログラムデータ!A:P,14,0),"")</f>
        <v/>
      </c>
      <c r="K757" t="str">
        <f>IFERROR(VLOOKUP(F757,プログラムデータ!A:O,15,0),"")</f>
        <v>女子</v>
      </c>
      <c r="L757" t="str">
        <f>IFERROR(VLOOKUP(F757,プログラムデータ!A:M,13,0),"")</f>
        <v xml:space="preserve"> 100m</v>
      </c>
      <c r="M757" t="str">
        <f>IFERROR(VLOOKUP(F757,プログラムデータ!A:J,10,0),"")</f>
        <v>背泳ぎ</v>
      </c>
      <c r="N757" t="str">
        <f>IFERROR(VLOOKUP(F757,プログラムデータ!A:P,16,0),"")</f>
        <v>タイム決勝</v>
      </c>
      <c r="O757" t="str">
        <f t="shared" si="24"/>
        <v xml:space="preserve"> 女子  100m 背泳ぎ タイム決勝</v>
      </c>
    </row>
    <row r="758" spans="1:15" x14ac:dyDescent="0.15">
      <c r="A758">
        <f>IFERROR(記録[[#This Row],[競技番号]],"")</f>
        <v>24</v>
      </c>
      <c r="B758">
        <f>IFERROR(記録[[#This Row],[選手番号]],"")</f>
        <v>284</v>
      </c>
      <c r="C758" t="str">
        <f>IFERROR(VLOOKUP(B758,選手番号!F:J,4,0),"")</f>
        <v>長野　愛斗</v>
      </c>
      <c r="D758" t="str">
        <f>IFERROR(VLOOKUP(B758,選手番号!F:K,6,0),"")</f>
        <v>ﾌｨｯﾀｴﾐﾌﾙ松前</v>
      </c>
      <c r="E758" t="str">
        <f>IFERROR(VLOOKUP(B758,チーム番号!E:F,2,0),"")</f>
        <v/>
      </c>
      <c r="F758">
        <f>IFERROR(VLOOKUP(A758,プログラム!B:C,2,0),"")</f>
        <v>25</v>
      </c>
      <c r="G758" t="str">
        <f t="shared" si="23"/>
        <v>28400025</v>
      </c>
      <c r="H758">
        <f>IFERROR(記録[[#This Row],[組]],"")</f>
        <v>5</v>
      </c>
      <c r="I758">
        <f>IFERROR(記録[[#This Row],[水路]],"")</f>
        <v>1</v>
      </c>
      <c r="J758" t="str">
        <f>IFERROR(VLOOKUP(F758,プログラムデータ!A:P,14,0),"")</f>
        <v/>
      </c>
      <c r="K758" t="str">
        <f>IFERROR(VLOOKUP(F758,プログラムデータ!A:O,15,0),"")</f>
        <v>女子</v>
      </c>
      <c r="L758" t="str">
        <f>IFERROR(VLOOKUP(F758,プログラムデータ!A:M,13,0),"")</f>
        <v xml:space="preserve"> 100m</v>
      </c>
      <c r="M758" t="str">
        <f>IFERROR(VLOOKUP(F758,プログラムデータ!A:J,10,0),"")</f>
        <v>背泳ぎ</v>
      </c>
      <c r="N758" t="str">
        <f>IFERROR(VLOOKUP(F758,プログラムデータ!A:P,16,0),"")</f>
        <v>タイム決勝</v>
      </c>
      <c r="O758" t="str">
        <f t="shared" si="24"/>
        <v xml:space="preserve"> 女子  100m 背泳ぎ タイム決勝</v>
      </c>
    </row>
    <row r="759" spans="1:15" x14ac:dyDescent="0.15">
      <c r="A759">
        <f>IFERROR(記録[[#This Row],[競技番号]],"")</f>
        <v>24</v>
      </c>
      <c r="B759">
        <f>IFERROR(記録[[#This Row],[選手番号]],"")</f>
        <v>315</v>
      </c>
      <c r="C759" t="str">
        <f>IFERROR(VLOOKUP(B759,選手番号!F:J,4,0),"")</f>
        <v>西村　崚伽</v>
      </c>
      <c r="D759" t="str">
        <f>IFERROR(VLOOKUP(B759,選手番号!F:K,6,0),"")</f>
        <v>MESSA</v>
      </c>
      <c r="E759" t="str">
        <f>IFERROR(VLOOKUP(B759,チーム番号!E:F,2,0),"")</f>
        <v/>
      </c>
      <c r="F759">
        <f>IFERROR(VLOOKUP(A759,プログラム!B:C,2,0),"")</f>
        <v>25</v>
      </c>
      <c r="G759" t="str">
        <f t="shared" si="23"/>
        <v>31500025</v>
      </c>
      <c r="H759">
        <f>IFERROR(記録[[#This Row],[組]],"")</f>
        <v>5</v>
      </c>
      <c r="I759">
        <f>IFERROR(記録[[#This Row],[水路]],"")</f>
        <v>2</v>
      </c>
      <c r="J759" t="str">
        <f>IFERROR(VLOOKUP(F759,プログラムデータ!A:P,14,0),"")</f>
        <v/>
      </c>
      <c r="K759" t="str">
        <f>IFERROR(VLOOKUP(F759,プログラムデータ!A:O,15,0),"")</f>
        <v>女子</v>
      </c>
      <c r="L759" t="str">
        <f>IFERROR(VLOOKUP(F759,プログラムデータ!A:M,13,0),"")</f>
        <v xml:space="preserve"> 100m</v>
      </c>
      <c r="M759" t="str">
        <f>IFERROR(VLOOKUP(F759,プログラムデータ!A:J,10,0),"")</f>
        <v>背泳ぎ</v>
      </c>
      <c r="N759" t="str">
        <f>IFERROR(VLOOKUP(F759,プログラムデータ!A:P,16,0),"")</f>
        <v>タイム決勝</v>
      </c>
      <c r="O759" t="str">
        <f t="shared" si="24"/>
        <v xml:space="preserve"> 女子  100m 背泳ぎ タイム決勝</v>
      </c>
    </row>
    <row r="760" spans="1:15" x14ac:dyDescent="0.15">
      <c r="A760">
        <f>IFERROR(記録[[#This Row],[競技番号]],"")</f>
        <v>24</v>
      </c>
      <c r="B760">
        <f>IFERROR(記録[[#This Row],[選手番号]],"")</f>
        <v>99</v>
      </c>
      <c r="C760" t="str">
        <f>IFERROR(VLOOKUP(B760,選手番号!F:J,4,0),"")</f>
        <v>吉原　壮祐</v>
      </c>
      <c r="D760" t="str">
        <f>IFERROR(VLOOKUP(B760,選手番号!F:K,6,0),"")</f>
        <v>ファイブテン</v>
      </c>
      <c r="E760" t="str">
        <f>IFERROR(VLOOKUP(B760,チーム番号!E:F,2,0),"")</f>
        <v/>
      </c>
      <c r="F760">
        <f>IFERROR(VLOOKUP(A760,プログラム!B:C,2,0),"")</f>
        <v>25</v>
      </c>
      <c r="G760" t="str">
        <f t="shared" si="23"/>
        <v>9900025</v>
      </c>
      <c r="H760">
        <f>IFERROR(記録[[#This Row],[組]],"")</f>
        <v>5</v>
      </c>
      <c r="I760">
        <f>IFERROR(記録[[#This Row],[水路]],"")</f>
        <v>3</v>
      </c>
      <c r="J760" t="str">
        <f>IFERROR(VLOOKUP(F760,プログラムデータ!A:P,14,0),"")</f>
        <v/>
      </c>
      <c r="K760" t="str">
        <f>IFERROR(VLOOKUP(F760,プログラムデータ!A:O,15,0),"")</f>
        <v>女子</v>
      </c>
      <c r="L760" t="str">
        <f>IFERROR(VLOOKUP(F760,プログラムデータ!A:M,13,0),"")</f>
        <v xml:space="preserve"> 100m</v>
      </c>
      <c r="M760" t="str">
        <f>IFERROR(VLOOKUP(F760,プログラムデータ!A:J,10,0),"")</f>
        <v>背泳ぎ</v>
      </c>
      <c r="N760" t="str">
        <f>IFERROR(VLOOKUP(F760,プログラムデータ!A:P,16,0),"")</f>
        <v>タイム決勝</v>
      </c>
      <c r="O760" t="str">
        <f t="shared" si="24"/>
        <v xml:space="preserve"> 女子  100m 背泳ぎ タイム決勝</v>
      </c>
    </row>
    <row r="761" spans="1:15" x14ac:dyDescent="0.15">
      <c r="A761">
        <f>IFERROR(記録[[#This Row],[競技番号]],"")</f>
        <v>24</v>
      </c>
      <c r="B761">
        <f>IFERROR(記録[[#This Row],[選手番号]],"")</f>
        <v>228</v>
      </c>
      <c r="C761" t="str">
        <f>IFERROR(VLOOKUP(B761,選手番号!F:J,4,0),"")</f>
        <v>長谷川　蓮</v>
      </c>
      <c r="D761" t="str">
        <f>IFERROR(VLOOKUP(B761,選手番号!F:K,6,0),"")</f>
        <v>リー保内</v>
      </c>
      <c r="E761" t="str">
        <f>IFERROR(VLOOKUP(B761,チーム番号!E:F,2,0),"")</f>
        <v/>
      </c>
      <c r="F761">
        <f>IFERROR(VLOOKUP(A761,プログラム!B:C,2,0),"")</f>
        <v>25</v>
      </c>
      <c r="G761" t="str">
        <f t="shared" si="23"/>
        <v>22800025</v>
      </c>
      <c r="H761">
        <f>IFERROR(記録[[#This Row],[組]],"")</f>
        <v>5</v>
      </c>
      <c r="I761">
        <f>IFERROR(記録[[#This Row],[水路]],"")</f>
        <v>4</v>
      </c>
      <c r="J761" t="str">
        <f>IFERROR(VLOOKUP(F761,プログラムデータ!A:P,14,0),"")</f>
        <v/>
      </c>
      <c r="K761" t="str">
        <f>IFERROR(VLOOKUP(F761,プログラムデータ!A:O,15,0),"")</f>
        <v>女子</v>
      </c>
      <c r="L761" t="str">
        <f>IFERROR(VLOOKUP(F761,プログラムデータ!A:M,13,0),"")</f>
        <v xml:space="preserve"> 100m</v>
      </c>
      <c r="M761" t="str">
        <f>IFERROR(VLOOKUP(F761,プログラムデータ!A:J,10,0),"")</f>
        <v>背泳ぎ</v>
      </c>
      <c r="N761" t="str">
        <f>IFERROR(VLOOKUP(F761,プログラムデータ!A:P,16,0),"")</f>
        <v>タイム決勝</v>
      </c>
      <c r="O761" t="str">
        <f t="shared" si="24"/>
        <v xml:space="preserve"> 女子  100m 背泳ぎ タイム決勝</v>
      </c>
    </row>
    <row r="762" spans="1:15" x14ac:dyDescent="0.15">
      <c r="A762">
        <f>IFERROR(記録[[#This Row],[競技番号]],"")</f>
        <v>24</v>
      </c>
      <c r="B762">
        <f>IFERROR(記録[[#This Row],[選手番号]],"")</f>
        <v>95</v>
      </c>
      <c r="C762" t="str">
        <f>IFERROR(VLOOKUP(B762,選手番号!F:J,4,0),"")</f>
        <v>大滝　陽平</v>
      </c>
      <c r="D762" t="str">
        <f>IFERROR(VLOOKUP(B762,選手番号!F:K,6,0),"")</f>
        <v>ファイブテン</v>
      </c>
      <c r="E762" t="str">
        <f>IFERROR(VLOOKUP(B762,チーム番号!E:F,2,0),"")</f>
        <v/>
      </c>
      <c r="F762">
        <f>IFERROR(VLOOKUP(A762,プログラム!B:C,2,0),"")</f>
        <v>25</v>
      </c>
      <c r="G762" t="str">
        <f t="shared" si="23"/>
        <v>9500025</v>
      </c>
      <c r="H762">
        <f>IFERROR(記録[[#This Row],[組]],"")</f>
        <v>5</v>
      </c>
      <c r="I762">
        <f>IFERROR(記録[[#This Row],[水路]],"")</f>
        <v>5</v>
      </c>
      <c r="J762" t="str">
        <f>IFERROR(VLOOKUP(F762,プログラムデータ!A:P,14,0),"")</f>
        <v/>
      </c>
      <c r="K762" t="str">
        <f>IFERROR(VLOOKUP(F762,プログラムデータ!A:O,15,0),"")</f>
        <v>女子</v>
      </c>
      <c r="L762" t="str">
        <f>IFERROR(VLOOKUP(F762,プログラムデータ!A:M,13,0),"")</f>
        <v xml:space="preserve"> 100m</v>
      </c>
      <c r="M762" t="str">
        <f>IFERROR(VLOOKUP(F762,プログラムデータ!A:J,10,0),"")</f>
        <v>背泳ぎ</v>
      </c>
      <c r="N762" t="str">
        <f>IFERROR(VLOOKUP(F762,プログラムデータ!A:P,16,0),"")</f>
        <v>タイム決勝</v>
      </c>
      <c r="O762" t="str">
        <f t="shared" si="24"/>
        <v xml:space="preserve"> 女子  100m 背泳ぎ タイム決勝</v>
      </c>
    </row>
    <row r="763" spans="1:15" x14ac:dyDescent="0.15">
      <c r="A763">
        <f>IFERROR(記録[[#This Row],[競技番号]],"")</f>
        <v>24</v>
      </c>
      <c r="B763">
        <f>IFERROR(記録[[#This Row],[選手番号]],"")</f>
        <v>144</v>
      </c>
      <c r="C763" t="str">
        <f>IFERROR(VLOOKUP(B763,選手番号!F:J,4,0),"")</f>
        <v>鎌田　凌徳</v>
      </c>
      <c r="D763" t="str">
        <f>IFERROR(VLOOKUP(B763,選手番号!F:K,6,0),"")</f>
        <v>ＭＧ双葉</v>
      </c>
      <c r="E763" t="str">
        <f>IFERROR(VLOOKUP(B763,チーム番号!E:F,2,0),"")</f>
        <v/>
      </c>
      <c r="F763">
        <f>IFERROR(VLOOKUP(A763,プログラム!B:C,2,0),"")</f>
        <v>25</v>
      </c>
      <c r="G763" t="str">
        <f t="shared" si="23"/>
        <v>14400025</v>
      </c>
      <c r="H763">
        <f>IFERROR(記録[[#This Row],[組]],"")</f>
        <v>5</v>
      </c>
      <c r="I763">
        <f>IFERROR(記録[[#This Row],[水路]],"")</f>
        <v>6</v>
      </c>
      <c r="J763" t="str">
        <f>IFERROR(VLOOKUP(F763,プログラムデータ!A:P,14,0),"")</f>
        <v/>
      </c>
      <c r="K763" t="str">
        <f>IFERROR(VLOOKUP(F763,プログラムデータ!A:O,15,0),"")</f>
        <v>女子</v>
      </c>
      <c r="L763" t="str">
        <f>IFERROR(VLOOKUP(F763,プログラムデータ!A:M,13,0),"")</f>
        <v xml:space="preserve"> 100m</v>
      </c>
      <c r="M763" t="str">
        <f>IFERROR(VLOOKUP(F763,プログラムデータ!A:J,10,0),"")</f>
        <v>背泳ぎ</v>
      </c>
      <c r="N763" t="str">
        <f>IFERROR(VLOOKUP(F763,プログラムデータ!A:P,16,0),"")</f>
        <v>タイム決勝</v>
      </c>
      <c r="O763" t="str">
        <f t="shared" si="24"/>
        <v xml:space="preserve"> 女子  100m 背泳ぎ タイム決勝</v>
      </c>
    </row>
    <row r="764" spans="1:15" x14ac:dyDescent="0.15">
      <c r="A764">
        <f>IFERROR(記録[[#This Row],[競技番号]],"")</f>
        <v>24</v>
      </c>
      <c r="B764">
        <f>IFERROR(記録[[#This Row],[選手番号]],"")</f>
        <v>168</v>
      </c>
      <c r="C764" t="str">
        <f>IFERROR(VLOOKUP(B764,選手番号!F:J,4,0),"")</f>
        <v>八重川　輝</v>
      </c>
      <c r="D764" t="str">
        <f>IFERROR(VLOOKUP(B764,選手番号!F:K,6,0),"")</f>
        <v>フィッタ松山</v>
      </c>
      <c r="E764" t="str">
        <f>IFERROR(VLOOKUP(B764,チーム番号!E:F,2,0),"")</f>
        <v/>
      </c>
      <c r="F764">
        <f>IFERROR(VLOOKUP(A764,プログラム!B:C,2,0),"")</f>
        <v>25</v>
      </c>
      <c r="G764" t="str">
        <f t="shared" si="23"/>
        <v>16800025</v>
      </c>
      <c r="H764">
        <f>IFERROR(記録[[#This Row],[組]],"")</f>
        <v>5</v>
      </c>
      <c r="I764">
        <f>IFERROR(記録[[#This Row],[水路]],"")</f>
        <v>7</v>
      </c>
      <c r="J764" t="str">
        <f>IFERROR(VLOOKUP(F764,プログラムデータ!A:P,14,0),"")</f>
        <v/>
      </c>
      <c r="K764" t="str">
        <f>IFERROR(VLOOKUP(F764,プログラムデータ!A:O,15,0),"")</f>
        <v>女子</v>
      </c>
      <c r="L764" t="str">
        <f>IFERROR(VLOOKUP(F764,プログラムデータ!A:M,13,0),"")</f>
        <v xml:space="preserve"> 100m</v>
      </c>
      <c r="M764" t="str">
        <f>IFERROR(VLOOKUP(F764,プログラムデータ!A:J,10,0),"")</f>
        <v>背泳ぎ</v>
      </c>
      <c r="N764" t="str">
        <f>IFERROR(VLOOKUP(F764,プログラムデータ!A:P,16,0),"")</f>
        <v>タイム決勝</v>
      </c>
      <c r="O764" t="str">
        <f t="shared" si="24"/>
        <v xml:space="preserve"> 女子  100m 背泳ぎ タイム決勝</v>
      </c>
    </row>
    <row r="765" spans="1:15" x14ac:dyDescent="0.15">
      <c r="A765">
        <f>IFERROR(記録[[#This Row],[競技番号]],"")</f>
        <v>24</v>
      </c>
      <c r="B765">
        <f>IFERROR(記録[[#This Row],[選手番号]],"")</f>
        <v>120</v>
      </c>
      <c r="C765" t="str">
        <f>IFERROR(VLOOKUP(B765,選手番号!F:J,4,0),"")</f>
        <v>坂本　結星</v>
      </c>
      <c r="D765" t="str">
        <f>IFERROR(VLOOKUP(B765,選手番号!F:K,6,0),"")</f>
        <v>八幡浜ＳＣ</v>
      </c>
      <c r="E765" t="str">
        <f>IFERROR(VLOOKUP(B765,チーム番号!E:F,2,0),"")</f>
        <v/>
      </c>
      <c r="F765">
        <f>IFERROR(VLOOKUP(A765,プログラム!B:C,2,0),"")</f>
        <v>25</v>
      </c>
      <c r="G765" t="str">
        <f t="shared" si="23"/>
        <v>12000025</v>
      </c>
      <c r="H765">
        <f>IFERROR(記録[[#This Row],[組]],"")</f>
        <v>6</v>
      </c>
      <c r="I765">
        <f>IFERROR(記録[[#This Row],[水路]],"")</f>
        <v>1</v>
      </c>
      <c r="J765" t="str">
        <f>IFERROR(VLOOKUP(F765,プログラムデータ!A:P,14,0),"")</f>
        <v/>
      </c>
      <c r="K765" t="str">
        <f>IFERROR(VLOOKUP(F765,プログラムデータ!A:O,15,0),"")</f>
        <v>女子</v>
      </c>
      <c r="L765" t="str">
        <f>IFERROR(VLOOKUP(F765,プログラムデータ!A:M,13,0),"")</f>
        <v xml:space="preserve"> 100m</v>
      </c>
      <c r="M765" t="str">
        <f>IFERROR(VLOOKUP(F765,プログラムデータ!A:J,10,0),"")</f>
        <v>背泳ぎ</v>
      </c>
      <c r="N765" t="str">
        <f>IFERROR(VLOOKUP(F765,プログラムデータ!A:P,16,0),"")</f>
        <v>タイム決勝</v>
      </c>
      <c r="O765" t="str">
        <f t="shared" si="24"/>
        <v xml:space="preserve"> 女子  100m 背泳ぎ タイム決勝</v>
      </c>
    </row>
    <row r="766" spans="1:15" x14ac:dyDescent="0.15">
      <c r="A766">
        <f>IFERROR(記録[[#This Row],[競技番号]],"")</f>
        <v>24</v>
      </c>
      <c r="B766">
        <f>IFERROR(記録[[#This Row],[選手番号]],"")</f>
        <v>83</v>
      </c>
      <c r="C766" t="str">
        <f>IFERROR(VLOOKUP(B766,選手番号!F:J,4,0),"")</f>
        <v>加藤　大貴</v>
      </c>
      <c r="D766" t="str">
        <f>IFERROR(VLOOKUP(B766,選手番号!F:K,6,0),"")</f>
        <v>Z-UP</v>
      </c>
      <c r="E766" t="str">
        <f>IFERROR(VLOOKUP(B766,チーム番号!E:F,2,0),"")</f>
        <v/>
      </c>
      <c r="F766">
        <f>IFERROR(VLOOKUP(A766,プログラム!B:C,2,0),"")</f>
        <v>25</v>
      </c>
      <c r="G766" t="str">
        <f t="shared" si="23"/>
        <v>8300025</v>
      </c>
      <c r="H766">
        <f>IFERROR(記録[[#This Row],[組]],"")</f>
        <v>6</v>
      </c>
      <c r="I766">
        <f>IFERROR(記録[[#This Row],[水路]],"")</f>
        <v>2</v>
      </c>
      <c r="J766" t="str">
        <f>IFERROR(VLOOKUP(F766,プログラムデータ!A:P,14,0),"")</f>
        <v/>
      </c>
      <c r="K766" t="str">
        <f>IFERROR(VLOOKUP(F766,プログラムデータ!A:O,15,0),"")</f>
        <v>女子</v>
      </c>
      <c r="L766" t="str">
        <f>IFERROR(VLOOKUP(F766,プログラムデータ!A:M,13,0),"")</f>
        <v xml:space="preserve"> 100m</v>
      </c>
      <c r="M766" t="str">
        <f>IFERROR(VLOOKUP(F766,プログラムデータ!A:J,10,0),"")</f>
        <v>背泳ぎ</v>
      </c>
      <c r="N766" t="str">
        <f>IFERROR(VLOOKUP(F766,プログラムデータ!A:P,16,0),"")</f>
        <v>タイム決勝</v>
      </c>
      <c r="O766" t="str">
        <f t="shared" si="24"/>
        <v xml:space="preserve"> 女子  100m 背泳ぎ タイム決勝</v>
      </c>
    </row>
    <row r="767" spans="1:15" x14ac:dyDescent="0.15">
      <c r="A767">
        <f>IFERROR(記録[[#This Row],[競技番号]],"")</f>
        <v>24</v>
      </c>
      <c r="B767">
        <f>IFERROR(記録[[#This Row],[選手番号]],"")</f>
        <v>82</v>
      </c>
      <c r="C767" t="str">
        <f>IFERROR(VLOOKUP(B767,選手番号!F:J,4,0),"")</f>
        <v>田中　稔也</v>
      </c>
      <c r="D767" t="str">
        <f>IFERROR(VLOOKUP(B767,選手番号!F:K,6,0),"")</f>
        <v>Z-UP</v>
      </c>
      <c r="E767" t="str">
        <f>IFERROR(VLOOKUP(B767,チーム番号!E:F,2,0),"")</f>
        <v/>
      </c>
      <c r="F767">
        <f>IFERROR(VLOOKUP(A767,プログラム!B:C,2,0),"")</f>
        <v>25</v>
      </c>
      <c r="G767" t="str">
        <f t="shared" si="23"/>
        <v>8200025</v>
      </c>
      <c r="H767">
        <f>IFERROR(記録[[#This Row],[組]],"")</f>
        <v>6</v>
      </c>
      <c r="I767">
        <f>IFERROR(記録[[#This Row],[水路]],"")</f>
        <v>3</v>
      </c>
      <c r="J767" t="str">
        <f>IFERROR(VLOOKUP(F767,プログラムデータ!A:P,14,0),"")</f>
        <v/>
      </c>
      <c r="K767" t="str">
        <f>IFERROR(VLOOKUP(F767,プログラムデータ!A:O,15,0),"")</f>
        <v>女子</v>
      </c>
      <c r="L767" t="str">
        <f>IFERROR(VLOOKUP(F767,プログラムデータ!A:M,13,0),"")</f>
        <v xml:space="preserve"> 100m</v>
      </c>
      <c r="M767" t="str">
        <f>IFERROR(VLOOKUP(F767,プログラムデータ!A:J,10,0),"")</f>
        <v>背泳ぎ</v>
      </c>
      <c r="N767" t="str">
        <f>IFERROR(VLOOKUP(F767,プログラムデータ!A:P,16,0),"")</f>
        <v>タイム決勝</v>
      </c>
      <c r="O767" t="str">
        <f t="shared" si="24"/>
        <v xml:space="preserve"> 女子  100m 背泳ぎ タイム決勝</v>
      </c>
    </row>
    <row r="768" spans="1:15" x14ac:dyDescent="0.15">
      <c r="A768">
        <f>IFERROR(記録[[#This Row],[競技番号]],"")</f>
        <v>24</v>
      </c>
      <c r="B768">
        <f>IFERROR(記録[[#This Row],[選手番号]],"")</f>
        <v>316</v>
      </c>
      <c r="C768" t="str">
        <f>IFERROR(VLOOKUP(B768,選手番号!F:J,4,0),"")</f>
        <v>宇都宮彰斗</v>
      </c>
      <c r="D768" t="str">
        <f>IFERROR(VLOOKUP(B768,選手番号!F:K,6,0),"")</f>
        <v>MESSA</v>
      </c>
      <c r="E768" t="str">
        <f>IFERROR(VLOOKUP(B768,チーム番号!E:F,2,0),"")</f>
        <v/>
      </c>
      <c r="F768">
        <f>IFERROR(VLOOKUP(A768,プログラム!B:C,2,0),"")</f>
        <v>25</v>
      </c>
      <c r="G768" t="str">
        <f t="shared" si="23"/>
        <v>31600025</v>
      </c>
      <c r="H768">
        <f>IFERROR(記録[[#This Row],[組]],"")</f>
        <v>6</v>
      </c>
      <c r="I768">
        <f>IFERROR(記録[[#This Row],[水路]],"")</f>
        <v>4</v>
      </c>
      <c r="J768" t="str">
        <f>IFERROR(VLOOKUP(F768,プログラムデータ!A:P,14,0),"")</f>
        <v/>
      </c>
      <c r="K768" t="str">
        <f>IFERROR(VLOOKUP(F768,プログラムデータ!A:O,15,0),"")</f>
        <v>女子</v>
      </c>
      <c r="L768" t="str">
        <f>IFERROR(VLOOKUP(F768,プログラムデータ!A:M,13,0),"")</f>
        <v xml:space="preserve"> 100m</v>
      </c>
      <c r="M768" t="str">
        <f>IFERROR(VLOOKUP(F768,プログラムデータ!A:J,10,0),"")</f>
        <v>背泳ぎ</v>
      </c>
      <c r="N768" t="str">
        <f>IFERROR(VLOOKUP(F768,プログラムデータ!A:P,16,0),"")</f>
        <v>タイム決勝</v>
      </c>
      <c r="O768" t="str">
        <f t="shared" si="24"/>
        <v xml:space="preserve"> 女子  100m 背泳ぎ タイム決勝</v>
      </c>
    </row>
    <row r="769" spans="1:15" x14ac:dyDescent="0.15">
      <c r="A769">
        <f>IFERROR(記録[[#This Row],[競技番号]],"")</f>
        <v>24</v>
      </c>
      <c r="B769">
        <f>IFERROR(記録[[#This Row],[選手番号]],"")</f>
        <v>227</v>
      </c>
      <c r="C769" t="str">
        <f>IFERROR(VLOOKUP(B769,選手番号!F:J,4,0),"")</f>
        <v>玉井　淳規</v>
      </c>
      <c r="D769" t="str">
        <f>IFERROR(VLOOKUP(B769,選手番号!F:K,6,0),"")</f>
        <v>リー保内</v>
      </c>
      <c r="E769" t="str">
        <f>IFERROR(VLOOKUP(B769,チーム番号!E:F,2,0),"")</f>
        <v/>
      </c>
      <c r="F769">
        <f>IFERROR(VLOOKUP(A769,プログラム!B:C,2,0),"")</f>
        <v>25</v>
      </c>
      <c r="G769" t="str">
        <f t="shared" si="23"/>
        <v>22700025</v>
      </c>
      <c r="H769">
        <f>IFERROR(記録[[#This Row],[組]],"")</f>
        <v>6</v>
      </c>
      <c r="I769">
        <f>IFERROR(記録[[#This Row],[水路]],"")</f>
        <v>5</v>
      </c>
      <c r="J769" t="str">
        <f>IFERROR(VLOOKUP(F769,プログラムデータ!A:P,14,0),"")</f>
        <v/>
      </c>
      <c r="K769" t="str">
        <f>IFERROR(VLOOKUP(F769,プログラムデータ!A:O,15,0),"")</f>
        <v>女子</v>
      </c>
      <c r="L769" t="str">
        <f>IFERROR(VLOOKUP(F769,プログラムデータ!A:M,13,0),"")</f>
        <v xml:space="preserve"> 100m</v>
      </c>
      <c r="M769" t="str">
        <f>IFERROR(VLOOKUP(F769,プログラムデータ!A:J,10,0),"")</f>
        <v>背泳ぎ</v>
      </c>
      <c r="N769" t="str">
        <f>IFERROR(VLOOKUP(F769,プログラムデータ!A:P,16,0),"")</f>
        <v>タイム決勝</v>
      </c>
      <c r="O769" t="str">
        <f t="shared" si="24"/>
        <v xml:space="preserve"> 女子  100m 背泳ぎ タイム決勝</v>
      </c>
    </row>
    <row r="770" spans="1:15" x14ac:dyDescent="0.15">
      <c r="A770">
        <f>IFERROR(記録[[#This Row],[競技番号]],"")</f>
        <v>24</v>
      </c>
      <c r="B770">
        <f>IFERROR(記録[[#This Row],[選手番号]],"")</f>
        <v>340</v>
      </c>
      <c r="C770" t="str">
        <f>IFERROR(VLOOKUP(B770,選手番号!F:J,4,0),"")</f>
        <v>別府　亮祐</v>
      </c>
      <c r="D770" t="str">
        <f>IFERROR(VLOOKUP(B770,選手番号!F:K,6,0),"")</f>
        <v>えいしSC北条</v>
      </c>
      <c r="E770" t="str">
        <f>IFERROR(VLOOKUP(B770,チーム番号!E:F,2,0),"")</f>
        <v/>
      </c>
      <c r="F770">
        <f>IFERROR(VLOOKUP(A770,プログラム!B:C,2,0),"")</f>
        <v>25</v>
      </c>
      <c r="G770" t="str">
        <f t="shared" si="23"/>
        <v>34000025</v>
      </c>
      <c r="H770">
        <f>IFERROR(記録[[#This Row],[組]],"")</f>
        <v>6</v>
      </c>
      <c r="I770">
        <f>IFERROR(記録[[#This Row],[水路]],"")</f>
        <v>6</v>
      </c>
      <c r="J770" t="str">
        <f>IFERROR(VLOOKUP(F770,プログラムデータ!A:P,14,0),"")</f>
        <v/>
      </c>
      <c r="K770" t="str">
        <f>IFERROR(VLOOKUP(F770,プログラムデータ!A:O,15,0),"")</f>
        <v>女子</v>
      </c>
      <c r="L770" t="str">
        <f>IFERROR(VLOOKUP(F770,プログラムデータ!A:M,13,0),"")</f>
        <v xml:space="preserve"> 100m</v>
      </c>
      <c r="M770" t="str">
        <f>IFERROR(VLOOKUP(F770,プログラムデータ!A:J,10,0),"")</f>
        <v>背泳ぎ</v>
      </c>
      <c r="N770" t="str">
        <f>IFERROR(VLOOKUP(F770,プログラムデータ!A:P,16,0),"")</f>
        <v>タイム決勝</v>
      </c>
      <c r="O770" t="str">
        <f t="shared" si="24"/>
        <v xml:space="preserve"> 女子  100m 背泳ぎ タイム決勝</v>
      </c>
    </row>
    <row r="771" spans="1:15" x14ac:dyDescent="0.15">
      <c r="A771">
        <f>IFERROR(記録[[#This Row],[競技番号]],"")</f>
        <v>24</v>
      </c>
      <c r="B771">
        <f>IFERROR(記録[[#This Row],[選手番号]],"")</f>
        <v>241</v>
      </c>
      <c r="C771" t="str">
        <f>IFERROR(VLOOKUP(B771,選手番号!F:J,4,0),"")</f>
        <v>杉本　吏輝</v>
      </c>
      <c r="D771" t="str">
        <f>IFERROR(VLOOKUP(B771,選手番号!F:K,6,0),"")</f>
        <v>フィッタ吉田</v>
      </c>
      <c r="E771" t="str">
        <f>IFERROR(VLOOKUP(B771,チーム番号!E:F,2,0),"")</f>
        <v/>
      </c>
      <c r="F771">
        <f>IFERROR(VLOOKUP(A771,プログラム!B:C,2,0),"")</f>
        <v>25</v>
      </c>
      <c r="G771" t="str">
        <f t="shared" ref="G771:G834" si="25">CONCATENATE(B771,0,0,0,F771)</f>
        <v>24100025</v>
      </c>
      <c r="H771">
        <f>IFERROR(記録[[#This Row],[組]],"")</f>
        <v>6</v>
      </c>
      <c r="I771">
        <f>IFERROR(記録[[#This Row],[水路]],"")</f>
        <v>7</v>
      </c>
      <c r="J771" t="str">
        <f>IFERROR(VLOOKUP(F771,プログラムデータ!A:P,14,0),"")</f>
        <v/>
      </c>
      <c r="K771" t="str">
        <f>IFERROR(VLOOKUP(F771,プログラムデータ!A:O,15,0),"")</f>
        <v>女子</v>
      </c>
      <c r="L771" t="str">
        <f>IFERROR(VLOOKUP(F771,プログラムデータ!A:M,13,0),"")</f>
        <v xml:space="preserve"> 100m</v>
      </c>
      <c r="M771" t="str">
        <f>IFERROR(VLOOKUP(F771,プログラムデータ!A:J,10,0),"")</f>
        <v>背泳ぎ</v>
      </c>
      <c r="N771" t="str">
        <f>IFERROR(VLOOKUP(F771,プログラムデータ!A:P,16,0),"")</f>
        <v>タイム決勝</v>
      </c>
      <c r="O771" t="str">
        <f t="shared" si="24"/>
        <v xml:space="preserve"> 女子  100m 背泳ぎ タイム決勝</v>
      </c>
    </row>
    <row r="772" spans="1:15" x14ac:dyDescent="0.15">
      <c r="A772">
        <f>IFERROR(記録[[#This Row],[競技番号]],"")</f>
        <v>24</v>
      </c>
      <c r="B772">
        <f>IFERROR(記録[[#This Row],[選手番号]],"")</f>
        <v>155</v>
      </c>
      <c r="C772" t="str">
        <f>IFERROR(VLOOKUP(B772,選手番号!F:J,4,0),"")</f>
        <v>檜垣　　光</v>
      </c>
      <c r="D772" t="str">
        <f>IFERROR(VLOOKUP(B772,選手番号!F:K,6,0),"")</f>
        <v>石原ＳＣ</v>
      </c>
      <c r="E772" t="str">
        <f>IFERROR(VLOOKUP(B772,チーム番号!E:F,2,0),"")</f>
        <v/>
      </c>
      <c r="F772">
        <f>IFERROR(VLOOKUP(A772,プログラム!B:C,2,0),"")</f>
        <v>25</v>
      </c>
      <c r="G772" t="str">
        <f t="shared" si="25"/>
        <v>15500025</v>
      </c>
      <c r="H772">
        <f>IFERROR(記録[[#This Row],[組]],"")</f>
        <v>7</v>
      </c>
      <c r="I772">
        <f>IFERROR(記録[[#This Row],[水路]],"")</f>
        <v>1</v>
      </c>
      <c r="J772" t="str">
        <f>IFERROR(VLOOKUP(F772,プログラムデータ!A:P,14,0),"")</f>
        <v/>
      </c>
      <c r="K772" t="str">
        <f>IFERROR(VLOOKUP(F772,プログラムデータ!A:O,15,0),"")</f>
        <v>女子</v>
      </c>
      <c r="L772" t="str">
        <f>IFERROR(VLOOKUP(F772,プログラムデータ!A:M,13,0),"")</f>
        <v xml:space="preserve"> 100m</v>
      </c>
      <c r="M772" t="str">
        <f>IFERROR(VLOOKUP(F772,プログラムデータ!A:J,10,0),"")</f>
        <v>背泳ぎ</v>
      </c>
      <c r="N772" t="str">
        <f>IFERROR(VLOOKUP(F772,プログラムデータ!A:P,16,0),"")</f>
        <v>タイム決勝</v>
      </c>
      <c r="O772" t="str">
        <f t="shared" si="24"/>
        <v xml:space="preserve"> 女子  100m 背泳ぎ タイム決勝</v>
      </c>
    </row>
    <row r="773" spans="1:15" x14ac:dyDescent="0.15">
      <c r="A773">
        <f>IFERROR(記録[[#This Row],[競技番号]],"")</f>
        <v>24</v>
      </c>
      <c r="B773">
        <f>IFERROR(記録[[#This Row],[選手番号]],"")</f>
        <v>226</v>
      </c>
      <c r="C773" t="str">
        <f>IFERROR(VLOOKUP(B773,選手番号!F:J,4,0),"")</f>
        <v>井関　浩雅</v>
      </c>
      <c r="D773" t="str">
        <f>IFERROR(VLOOKUP(B773,選手番号!F:K,6,0),"")</f>
        <v>リー保内</v>
      </c>
      <c r="E773" t="str">
        <f>IFERROR(VLOOKUP(B773,チーム番号!E:F,2,0),"")</f>
        <v/>
      </c>
      <c r="F773">
        <f>IFERROR(VLOOKUP(A773,プログラム!B:C,2,0),"")</f>
        <v>25</v>
      </c>
      <c r="G773" t="str">
        <f t="shared" si="25"/>
        <v>22600025</v>
      </c>
      <c r="H773">
        <f>IFERROR(記録[[#This Row],[組]],"")</f>
        <v>7</v>
      </c>
      <c r="I773">
        <f>IFERROR(記録[[#This Row],[水路]],"")</f>
        <v>2</v>
      </c>
      <c r="J773" t="str">
        <f>IFERROR(VLOOKUP(F773,プログラムデータ!A:P,14,0),"")</f>
        <v/>
      </c>
      <c r="K773" t="str">
        <f>IFERROR(VLOOKUP(F773,プログラムデータ!A:O,15,0),"")</f>
        <v>女子</v>
      </c>
      <c r="L773" t="str">
        <f>IFERROR(VLOOKUP(F773,プログラムデータ!A:M,13,0),"")</f>
        <v xml:space="preserve"> 100m</v>
      </c>
      <c r="M773" t="str">
        <f>IFERROR(VLOOKUP(F773,プログラムデータ!A:J,10,0),"")</f>
        <v>背泳ぎ</v>
      </c>
      <c r="N773" t="str">
        <f>IFERROR(VLOOKUP(F773,プログラムデータ!A:P,16,0),"")</f>
        <v>タイム決勝</v>
      </c>
      <c r="O773" t="str">
        <f t="shared" si="24"/>
        <v xml:space="preserve"> 女子  100m 背泳ぎ タイム決勝</v>
      </c>
    </row>
    <row r="774" spans="1:15" x14ac:dyDescent="0.15">
      <c r="A774">
        <f>IFERROR(記録[[#This Row],[競技番号]],"")</f>
        <v>24</v>
      </c>
      <c r="B774">
        <f>IFERROR(記録[[#This Row],[選手番号]],"")</f>
        <v>259</v>
      </c>
      <c r="C774" t="str">
        <f>IFERROR(VLOOKUP(B774,選手番号!F:J,4,0),"")</f>
        <v>西山承太郎</v>
      </c>
      <c r="D774" t="str">
        <f>IFERROR(VLOOKUP(B774,選手番号!F:K,6,0),"")</f>
        <v>Ryuow</v>
      </c>
      <c r="E774" t="str">
        <f>IFERROR(VLOOKUP(B774,チーム番号!E:F,2,0),"")</f>
        <v/>
      </c>
      <c r="F774">
        <f>IFERROR(VLOOKUP(A774,プログラム!B:C,2,0),"")</f>
        <v>25</v>
      </c>
      <c r="G774" t="str">
        <f t="shared" si="25"/>
        <v>25900025</v>
      </c>
      <c r="H774">
        <f>IFERROR(記録[[#This Row],[組]],"")</f>
        <v>7</v>
      </c>
      <c r="I774">
        <f>IFERROR(記録[[#This Row],[水路]],"")</f>
        <v>3</v>
      </c>
      <c r="J774" t="str">
        <f>IFERROR(VLOOKUP(F774,プログラムデータ!A:P,14,0),"")</f>
        <v/>
      </c>
      <c r="K774" t="str">
        <f>IFERROR(VLOOKUP(F774,プログラムデータ!A:O,15,0),"")</f>
        <v>女子</v>
      </c>
      <c r="L774" t="str">
        <f>IFERROR(VLOOKUP(F774,プログラムデータ!A:M,13,0),"")</f>
        <v xml:space="preserve"> 100m</v>
      </c>
      <c r="M774" t="str">
        <f>IFERROR(VLOOKUP(F774,プログラムデータ!A:J,10,0),"")</f>
        <v>背泳ぎ</v>
      </c>
      <c r="N774" t="str">
        <f>IFERROR(VLOOKUP(F774,プログラムデータ!A:P,16,0),"")</f>
        <v>タイム決勝</v>
      </c>
      <c r="O774" t="str">
        <f t="shared" si="24"/>
        <v xml:space="preserve"> 女子  100m 背泳ぎ タイム決勝</v>
      </c>
    </row>
    <row r="775" spans="1:15" x14ac:dyDescent="0.15">
      <c r="A775">
        <f>IFERROR(記録[[#This Row],[競技番号]],"")</f>
        <v>24</v>
      </c>
      <c r="B775">
        <f>IFERROR(記録[[#This Row],[選手番号]],"")</f>
        <v>353</v>
      </c>
      <c r="C775" t="str">
        <f>IFERROR(VLOOKUP(B775,選手番号!F:J,4,0),"")</f>
        <v>小松　久人</v>
      </c>
      <c r="D775" t="str">
        <f>IFERROR(VLOOKUP(B775,選手番号!F:K,6,0),"")</f>
        <v>AQUA</v>
      </c>
      <c r="E775" t="str">
        <f>IFERROR(VLOOKUP(B775,チーム番号!E:F,2,0),"")</f>
        <v/>
      </c>
      <c r="F775">
        <f>IFERROR(VLOOKUP(A775,プログラム!B:C,2,0),"")</f>
        <v>25</v>
      </c>
      <c r="G775" t="str">
        <f t="shared" si="25"/>
        <v>35300025</v>
      </c>
      <c r="H775">
        <f>IFERROR(記録[[#This Row],[組]],"")</f>
        <v>7</v>
      </c>
      <c r="I775">
        <f>IFERROR(記録[[#This Row],[水路]],"")</f>
        <v>4</v>
      </c>
      <c r="J775" t="str">
        <f>IFERROR(VLOOKUP(F775,プログラムデータ!A:P,14,0),"")</f>
        <v/>
      </c>
      <c r="K775" t="str">
        <f>IFERROR(VLOOKUP(F775,プログラムデータ!A:O,15,0),"")</f>
        <v>女子</v>
      </c>
      <c r="L775" t="str">
        <f>IFERROR(VLOOKUP(F775,プログラムデータ!A:M,13,0),"")</f>
        <v xml:space="preserve"> 100m</v>
      </c>
      <c r="M775" t="str">
        <f>IFERROR(VLOOKUP(F775,プログラムデータ!A:J,10,0),"")</f>
        <v>背泳ぎ</v>
      </c>
      <c r="N775" t="str">
        <f>IFERROR(VLOOKUP(F775,プログラムデータ!A:P,16,0),"")</f>
        <v>タイム決勝</v>
      </c>
      <c r="O775" t="str">
        <f t="shared" si="24"/>
        <v xml:space="preserve"> 女子  100m 背泳ぎ タイム決勝</v>
      </c>
    </row>
    <row r="776" spans="1:15" x14ac:dyDescent="0.15">
      <c r="A776">
        <f>IFERROR(記録[[#This Row],[競技番号]],"")</f>
        <v>24</v>
      </c>
      <c r="B776">
        <f>IFERROR(記録[[#This Row],[選手番号]],"")</f>
        <v>156</v>
      </c>
      <c r="C776" t="str">
        <f>IFERROR(VLOOKUP(B776,選手番号!F:J,4,0),"")</f>
        <v>坪田　　陸</v>
      </c>
      <c r="D776" t="str">
        <f>IFERROR(VLOOKUP(B776,選手番号!F:K,6,0),"")</f>
        <v>石原ＳＣ</v>
      </c>
      <c r="E776" t="str">
        <f>IFERROR(VLOOKUP(B776,チーム番号!E:F,2,0),"")</f>
        <v/>
      </c>
      <c r="F776">
        <f>IFERROR(VLOOKUP(A776,プログラム!B:C,2,0),"")</f>
        <v>25</v>
      </c>
      <c r="G776" t="str">
        <f t="shared" si="25"/>
        <v>15600025</v>
      </c>
      <c r="H776">
        <f>IFERROR(記録[[#This Row],[組]],"")</f>
        <v>7</v>
      </c>
      <c r="I776">
        <f>IFERROR(記録[[#This Row],[水路]],"")</f>
        <v>5</v>
      </c>
      <c r="J776" t="str">
        <f>IFERROR(VLOOKUP(F776,プログラムデータ!A:P,14,0),"")</f>
        <v/>
      </c>
      <c r="K776" t="str">
        <f>IFERROR(VLOOKUP(F776,プログラムデータ!A:O,15,0),"")</f>
        <v>女子</v>
      </c>
      <c r="L776" t="str">
        <f>IFERROR(VLOOKUP(F776,プログラムデータ!A:M,13,0),"")</f>
        <v xml:space="preserve"> 100m</v>
      </c>
      <c r="M776" t="str">
        <f>IFERROR(VLOOKUP(F776,プログラムデータ!A:J,10,0),"")</f>
        <v>背泳ぎ</v>
      </c>
      <c r="N776" t="str">
        <f>IFERROR(VLOOKUP(F776,プログラムデータ!A:P,16,0),"")</f>
        <v>タイム決勝</v>
      </c>
      <c r="O776" t="str">
        <f t="shared" si="24"/>
        <v xml:space="preserve"> 女子  100m 背泳ぎ タイム決勝</v>
      </c>
    </row>
    <row r="777" spans="1:15" x14ac:dyDescent="0.15">
      <c r="A777">
        <f>IFERROR(記録[[#This Row],[競技番号]],"")</f>
        <v>24</v>
      </c>
      <c r="B777">
        <f>IFERROR(記録[[#This Row],[選手番号]],"")</f>
        <v>98</v>
      </c>
      <c r="C777" t="str">
        <f>IFERROR(VLOOKUP(B777,選手番号!F:J,4,0),"")</f>
        <v>髙石　健翔</v>
      </c>
      <c r="D777" t="str">
        <f>IFERROR(VLOOKUP(B777,選手番号!F:K,6,0),"")</f>
        <v>ファイブテン</v>
      </c>
      <c r="E777" t="str">
        <f>IFERROR(VLOOKUP(B777,チーム番号!E:F,2,0),"")</f>
        <v/>
      </c>
      <c r="F777">
        <f>IFERROR(VLOOKUP(A777,プログラム!B:C,2,0),"")</f>
        <v>25</v>
      </c>
      <c r="G777" t="str">
        <f t="shared" si="25"/>
        <v>9800025</v>
      </c>
      <c r="H777">
        <f>IFERROR(記録[[#This Row],[組]],"")</f>
        <v>7</v>
      </c>
      <c r="I777">
        <f>IFERROR(記録[[#This Row],[水路]],"")</f>
        <v>6</v>
      </c>
      <c r="J777" t="str">
        <f>IFERROR(VLOOKUP(F777,プログラムデータ!A:P,14,0),"")</f>
        <v/>
      </c>
      <c r="K777" t="str">
        <f>IFERROR(VLOOKUP(F777,プログラムデータ!A:O,15,0),"")</f>
        <v>女子</v>
      </c>
      <c r="L777" t="str">
        <f>IFERROR(VLOOKUP(F777,プログラムデータ!A:M,13,0),"")</f>
        <v xml:space="preserve"> 100m</v>
      </c>
      <c r="M777" t="str">
        <f>IFERROR(VLOOKUP(F777,プログラムデータ!A:J,10,0),"")</f>
        <v>背泳ぎ</v>
      </c>
      <c r="N777" t="str">
        <f>IFERROR(VLOOKUP(F777,プログラムデータ!A:P,16,0),"")</f>
        <v>タイム決勝</v>
      </c>
      <c r="O777" t="str">
        <f t="shared" si="24"/>
        <v xml:space="preserve"> 女子  100m 背泳ぎ タイム決勝</v>
      </c>
    </row>
    <row r="778" spans="1:15" x14ac:dyDescent="0.15">
      <c r="A778">
        <f>IFERROR(記録[[#This Row],[競技番号]],"")</f>
        <v>24</v>
      </c>
      <c r="B778">
        <f>IFERROR(記録[[#This Row],[選手番号]],"")</f>
        <v>196</v>
      </c>
      <c r="C778" t="str">
        <f>IFERROR(VLOOKUP(B778,選手番号!F:J,4,0),"")</f>
        <v>久保田凌太朗</v>
      </c>
      <c r="D778" t="str">
        <f>IFERROR(VLOOKUP(B778,選手番号!F:K,6,0),"")</f>
        <v>フィッタ重信</v>
      </c>
      <c r="E778" t="str">
        <f>IFERROR(VLOOKUP(B778,チーム番号!E:F,2,0),"")</f>
        <v/>
      </c>
      <c r="F778">
        <f>IFERROR(VLOOKUP(A778,プログラム!B:C,2,0),"")</f>
        <v>25</v>
      </c>
      <c r="G778" t="str">
        <f t="shared" si="25"/>
        <v>19600025</v>
      </c>
      <c r="H778">
        <f>IFERROR(記録[[#This Row],[組]],"")</f>
        <v>7</v>
      </c>
      <c r="I778">
        <f>IFERROR(記録[[#This Row],[水路]],"")</f>
        <v>7</v>
      </c>
      <c r="J778" t="str">
        <f>IFERROR(VLOOKUP(F778,プログラムデータ!A:P,14,0),"")</f>
        <v/>
      </c>
      <c r="K778" t="str">
        <f>IFERROR(VLOOKUP(F778,プログラムデータ!A:O,15,0),"")</f>
        <v>女子</v>
      </c>
      <c r="L778" t="str">
        <f>IFERROR(VLOOKUP(F778,プログラムデータ!A:M,13,0),"")</f>
        <v xml:space="preserve"> 100m</v>
      </c>
      <c r="M778" t="str">
        <f>IFERROR(VLOOKUP(F778,プログラムデータ!A:J,10,0),"")</f>
        <v>背泳ぎ</v>
      </c>
      <c r="N778" t="str">
        <f>IFERROR(VLOOKUP(F778,プログラムデータ!A:P,16,0),"")</f>
        <v>タイム決勝</v>
      </c>
      <c r="O778" t="str">
        <f t="shared" si="24"/>
        <v xml:space="preserve"> 女子  100m 背泳ぎ タイム決勝</v>
      </c>
    </row>
    <row r="779" spans="1:15" x14ac:dyDescent="0.15">
      <c r="A779">
        <f>IFERROR(記録[[#This Row],[競技番号]],"")</f>
        <v>24</v>
      </c>
      <c r="B779">
        <f>IFERROR(記録[[#This Row],[選手番号]],"")</f>
        <v>279</v>
      </c>
      <c r="C779" t="str">
        <f>IFERROR(VLOOKUP(B779,選手番号!F:J,4,0),"")</f>
        <v>三ツ井歩夢</v>
      </c>
      <c r="D779" t="str">
        <f>IFERROR(VLOOKUP(B779,選手番号!F:K,6,0),"")</f>
        <v>ﾌｨｯﾀｴﾐﾌﾙ松前</v>
      </c>
      <c r="E779" t="str">
        <f>IFERROR(VLOOKUP(B779,チーム番号!E:F,2,0),"")</f>
        <v/>
      </c>
      <c r="F779">
        <f>IFERROR(VLOOKUP(A779,プログラム!B:C,2,0),"")</f>
        <v>25</v>
      </c>
      <c r="G779" t="str">
        <f t="shared" si="25"/>
        <v>27900025</v>
      </c>
      <c r="H779">
        <f>IFERROR(記録[[#This Row],[組]],"")</f>
        <v>8</v>
      </c>
      <c r="I779">
        <f>IFERROR(記録[[#This Row],[水路]],"")</f>
        <v>1</v>
      </c>
      <c r="J779" t="str">
        <f>IFERROR(VLOOKUP(F779,プログラムデータ!A:P,14,0),"")</f>
        <v/>
      </c>
      <c r="K779" t="str">
        <f>IFERROR(VLOOKUP(F779,プログラムデータ!A:O,15,0),"")</f>
        <v>女子</v>
      </c>
      <c r="L779" t="str">
        <f>IFERROR(VLOOKUP(F779,プログラムデータ!A:M,13,0),"")</f>
        <v xml:space="preserve"> 100m</v>
      </c>
      <c r="M779" t="str">
        <f>IFERROR(VLOOKUP(F779,プログラムデータ!A:J,10,0),"")</f>
        <v>背泳ぎ</v>
      </c>
      <c r="N779" t="str">
        <f>IFERROR(VLOOKUP(F779,プログラムデータ!A:P,16,0),"")</f>
        <v>タイム決勝</v>
      </c>
      <c r="O779" t="str">
        <f t="shared" si="24"/>
        <v xml:space="preserve"> 女子  100m 背泳ぎ タイム決勝</v>
      </c>
    </row>
    <row r="780" spans="1:15" x14ac:dyDescent="0.15">
      <c r="A780">
        <f>IFERROR(記録[[#This Row],[競技番号]],"")</f>
        <v>24</v>
      </c>
      <c r="B780">
        <f>IFERROR(記録[[#This Row],[選手番号]],"")</f>
        <v>332</v>
      </c>
      <c r="C780" t="str">
        <f>IFERROR(VLOOKUP(B780,選手番号!F:J,4,0),"")</f>
        <v>二宮　亮輔</v>
      </c>
      <c r="D780" t="str">
        <f>IFERROR(VLOOKUP(B780,選手番号!F:K,6,0),"")</f>
        <v>ﾓｰﾆSS</v>
      </c>
      <c r="E780" t="str">
        <f>IFERROR(VLOOKUP(B780,チーム番号!E:F,2,0),"")</f>
        <v/>
      </c>
      <c r="F780">
        <f>IFERROR(VLOOKUP(A780,プログラム!B:C,2,0),"")</f>
        <v>25</v>
      </c>
      <c r="G780" t="str">
        <f t="shared" si="25"/>
        <v>33200025</v>
      </c>
      <c r="H780">
        <f>IFERROR(記録[[#This Row],[組]],"")</f>
        <v>8</v>
      </c>
      <c r="I780">
        <f>IFERROR(記録[[#This Row],[水路]],"")</f>
        <v>2</v>
      </c>
      <c r="J780" t="str">
        <f>IFERROR(VLOOKUP(F780,プログラムデータ!A:P,14,0),"")</f>
        <v/>
      </c>
      <c r="K780" t="str">
        <f>IFERROR(VLOOKUP(F780,プログラムデータ!A:O,15,0),"")</f>
        <v>女子</v>
      </c>
      <c r="L780" t="str">
        <f>IFERROR(VLOOKUP(F780,プログラムデータ!A:M,13,0),"")</f>
        <v xml:space="preserve"> 100m</v>
      </c>
      <c r="M780" t="str">
        <f>IFERROR(VLOOKUP(F780,プログラムデータ!A:J,10,0),"")</f>
        <v>背泳ぎ</v>
      </c>
      <c r="N780" t="str">
        <f>IFERROR(VLOOKUP(F780,プログラムデータ!A:P,16,0),"")</f>
        <v>タイム決勝</v>
      </c>
      <c r="O780" t="str">
        <f t="shared" si="24"/>
        <v xml:space="preserve"> 女子  100m 背泳ぎ タイム決勝</v>
      </c>
    </row>
    <row r="781" spans="1:15" x14ac:dyDescent="0.15">
      <c r="A781">
        <f>IFERROR(記録[[#This Row],[競技番号]],"")</f>
        <v>24</v>
      </c>
      <c r="B781">
        <f>IFERROR(記録[[#This Row],[選手番号]],"")</f>
        <v>132</v>
      </c>
      <c r="C781" t="str">
        <f>IFERROR(VLOOKUP(B781,選手番号!F:J,4,0),"")</f>
        <v>山﨑　創太</v>
      </c>
      <c r="D781" t="str">
        <f>IFERROR(VLOOKUP(B781,選手番号!F:K,6,0),"")</f>
        <v>アズサ松山</v>
      </c>
      <c r="E781" t="str">
        <f>IFERROR(VLOOKUP(B781,チーム番号!E:F,2,0),"")</f>
        <v/>
      </c>
      <c r="F781">
        <f>IFERROR(VLOOKUP(A781,プログラム!B:C,2,0),"")</f>
        <v>25</v>
      </c>
      <c r="G781" t="str">
        <f t="shared" si="25"/>
        <v>13200025</v>
      </c>
      <c r="H781">
        <f>IFERROR(記録[[#This Row],[組]],"")</f>
        <v>8</v>
      </c>
      <c r="I781">
        <f>IFERROR(記録[[#This Row],[水路]],"")</f>
        <v>3</v>
      </c>
      <c r="J781" t="str">
        <f>IFERROR(VLOOKUP(F781,プログラムデータ!A:P,14,0),"")</f>
        <v/>
      </c>
      <c r="K781" t="str">
        <f>IFERROR(VLOOKUP(F781,プログラムデータ!A:O,15,0),"")</f>
        <v>女子</v>
      </c>
      <c r="L781" t="str">
        <f>IFERROR(VLOOKUP(F781,プログラムデータ!A:M,13,0),"")</f>
        <v xml:space="preserve"> 100m</v>
      </c>
      <c r="M781" t="str">
        <f>IFERROR(VLOOKUP(F781,プログラムデータ!A:J,10,0),"")</f>
        <v>背泳ぎ</v>
      </c>
      <c r="N781" t="str">
        <f>IFERROR(VLOOKUP(F781,プログラムデータ!A:P,16,0),"")</f>
        <v>タイム決勝</v>
      </c>
      <c r="O781" t="str">
        <f t="shared" si="24"/>
        <v xml:space="preserve"> 女子  100m 背泳ぎ タイム決勝</v>
      </c>
    </row>
    <row r="782" spans="1:15" x14ac:dyDescent="0.15">
      <c r="A782">
        <f>IFERROR(記録[[#This Row],[競技番号]],"")</f>
        <v>24</v>
      </c>
      <c r="B782">
        <f>IFERROR(記録[[#This Row],[選手番号]],"")</f>
        <v>91</v>
      </c>
      <c r="C782" t="str">
        <f>IFERROR(VLOOKUP(B782,選手番号!F:J,4,0),"")</f>
        <v>岡本　悠希</v>
      </c>
      <c r="D782" t="str">
        <f>IFERROR(VLOOKUP(B782,選手番号!F:K,6,0),"")</f>
        <v>ファイブテン</v>
      </c>
      <c r="E782" t="str">
        <f>IFERROR(VLOOKUP(B782,チーム番号!E:F,2,0),"")</f>
        <v/>
      </c>
      <c r="F782">
        <f>IFERROR(VLOOKUP(A782,プログラム!B:C,2,0),"")</f>
        <v>25</v>
      </c>
      <c r="G782" t="str">
        <f t="shared" si="25"/>
        <v>9100025</v>
      </c>
      <c r="H782">
        <f>IFERROR(記録[[#This Row],[組]],"")</f>
        <v>8</v>
      </c>
      <c r="I782">
        <f>IFERROR(記録[[#This Row],[水路]],"")</f>
        <v>4</v>
      </c>
      <c r="J782" t="str">
        <f>IFERROR(VLOOKUP(F782,プログラムデータ!A:P,14,0),"")</f>
        <v/>
      </c>
      <c r="K782" t="str">
        <f>IFERROR(VLOOKUP(F782,プログラムデータ!A:O,15,0),"")</f>
        <v>女子</v>
      </c>
      <c r="L782" t="str">
        <f>IFERROR(VLOOKUP(F782,プログラムデータ!A:M,13,0),"")</f>
        <v xml:space="preserve"> 100m</v>
      </c>
      <c r="M782" t="str">
        <f>IFERROR(VLOOKUP(F782,プログラムデータ!A:J,10,0),"")</f>
        <v>背泳ぎ</v>
      </c>
      <c r="N782" t="str">
        <f>IFERROR(VLOOKUP(F782,プログラムデータ!A:P,16,0),"")</f>
        <v>タイム決勝</v>
      </c>
      <c r="O782" t="str">
        <f t="shared" si="24"/>
        <v xml:space="preserve"> 女子  100m 背泳ぎ タイム決勝</v>
      </c>
    </row>
    <row r="783" spans="1:15" x14ac:dyDescent="0.15">
      <c r="A783">
        <f>IFERROR(記録[[#This Row],[競技番号]],"")</f>
        <v>24</v>
      </c>
      <c r="B783">
        <f>IFERROR(記録[[#This Row],[選手番号]],"")</f>
        <v>157</v>
      </c>
      <c r="C783" t="str">
        <f>IFERROR(VLOOKUP(B783,選手番号!F:J,4,0),"")</f>
        <v>田中　陽大</v>
      </c>
      <c r="D783" t="str">
        <f>IFERROR(VLOOKUP(B783,選手番号!F:K,6,0),"")</f>
        <v>石原ＳＣ</v>
      </c>
      <c r="E783" t="str">
        <f>IFERROR(VLOOKUP(B783,チーム番号!E:F,2,0),"")</f>
        <v/>
      </c>
      <c r="F783">
        <f>IFERROR(VLOOKUP(A783,プログラム!B:C,2,0),"")</f>
        <v>25</v>
      </c>
      <c r="G783" t="str">
        <f t="shared" si="25"/>
        <v>15700025</v>
      </c>
      <c r="H783">
        <f>IFERROR(記録[[#This Row],[組]],"")</f>
        <v>8</v>
      </c>
      <c r="I783">
        <f>IFERROR(記録[[#This Row],[水路]],"")</f>
        <v>5</v>
      </c>
      <c r="J783" t="str">
        <f>IFERROR(VLOOKUP(F783,プログラムデータ!A:P,14,0),"")</f>
        <v/>
      </c>
      <c r="K783" t="str">
        <f>IFERROR(VLOOKUP(F783,プログラムデータ!A:O,15,0),"")</f>
        <v>女子</v>
      </c>
      <c r="L783" t="str">
        <f>IFERROR(VLOOKUP(F783,プログラムデータ!A:M,13,0),"")</f>
        <v xml:space="preserve"> 100m</v>
      </c>
      <c r="M783" t="str">
        <f>IFERROR(VLOOKUP(F783,プログラムデータ!A:J,10,0),"")</f>
        <v>背泳ぎ</v>
      </c>
      <c r="N783" t="str">
        <f>IFERROR(VLOOKUP(F783,プログラムデータ!A:P,16,0),"")</f>
        <v>タイム決勝</v>
      </c>
      <c r="O783" t="str">
        <f t="shared" si="24"/>
        <v xml:space="preserve"> 女子  100m 背泳ぎ タイム決勝</v>
      </c>
    </row>
    <row r="784" spans="1:15" x14ac:dyDescent="0.15">
      <c r="A784">
        <f>IFERROR(記録[[#This Row],[競技番号]],"")</f>
        <v>24</v>
      </c>
      <c r="B784">
        <f>IFERROR(記録[[#This Row],[選手番号]],"")</f>
        <v>224</v>
      </c>
      <c r="C784" t="str">
        <f>IFERROR(VLOOKUP(B784,選手番号!F:J,4,0),"")</f>
        <v>竹井　絢翔</v>
      </c>
      <c r="D784" t="str">
        <f>IFERROR(VLOOKUP(B784,選手番号!F:K,6,0),"")</f>
        <v>リー保内</v>
      </c>
      <c r="E784" t="str">
        <f>IFERROR(VLOOKUP(B784,チーム番号!E:F,2,0),"")</f>
        <v/>
      </c>
      <c r="F784">
        <f>IFERROR(VLOOKUP(A784,プログラム!B:C,2,0),"")</f>
        <v>25</v>
      </c>
      <c r="G784" t="str">
        <f t="shared" si="25"/>
        <v>22400025</v>
      </c>
      <c r="H784">
        <f>IFERROR(記録[[#This Row],[組]],"")</f>
        <v>8</v>
      </c>
      <c r="I784">
        <f>IFERROR(記録[[#This Row],[水路]],"")</f>
        <v>6</v>
      </c>
      <c r="J784" t="str">
        <f>IFERROR(VLOOKUP(F784,プログラムデータ!A:P,14,0),"")</f>
        <v/>
      </c>
      <c r="K784" t="str">
        <f>IFERROR(VLOOKUP(F784,プログラムデータ!A:O,15,0),"")</f>
        <v>女子</v>
      </c>
      <c r="L784" t="str">
        <f>IFERROR(VLOOKUP(F784,プログラムデータ!A:M,13,0),"")</f>
        <v xml:space="preserve"> 100m</v>
      </c>
      <c r="M784" t="str">
        <f>IFERROR(VLOOKUP(F784,プログラムデータ!A:J,10,0),"")</f>
        <v>背泳ぎ</v>
      </c>
      <c r="N784" t="str">
        <f>IFERROR(VLOOKUP(F784,プログラムデータ!A:P,16,0),"")</f>
        <v>タイム決勝</v>
      </c>
      <c r="O784" t="str">
        <f t="shared" si="24"/>
        <v xml:space="preserve"> 女子  100m 背泳ぎ タイム決勝</v>
      </c>
    </row>
    <row r="785" spans="1:15" x14ac:dyDescent="0.15">
      <c r="A785">
        <f>IFERROR(記録[[#This Row],[競技番号]],"")</f>
        <v>24</v>
      </c>
      <c r="B785">
        <f>IFERROR(記録[[#This Row],[選手番号]],"")</f>
        <v>5</v>
      </c>
      <c r="C785" t="str">
        <f>IFERROR(VLOOKUP(B785,選手番号!F:J,4,0),"")</f>
        <v>伊藤　諒成</v>
      </c>
      <c r="D785" t="str">
        <f>IFERROR(VLOOKUP(B785,選手番号!F:K,6,0),"")</f>
        <v>五百木ＳＣ</v>
      </c>
      <c r="E785" t="str">
        <f>IFERROR(VLOOKUP(B785,チーム番号!E:F,2,0),"")</f>
        <v/>
      </c>
      <c r="F785">
        <f>IFERROR(VLOOKUP(A785,プログラム!B:C,2,0),"")</f>
        <v>25</v>
      </c>
      <c r="G785" t="str">
        <f t="shared" si="25"/>
        <v>500025</v>
      </c>
      <c r="H785">
        <f>IFERROR(記録[[#This Row],[組]],"")</f>
        <v>8</v>
      </c>
      <c r="I785">
        <f>IFERROR(記録[[#This Row],[水路]],"")</f>
        <v>7</v>
      </c>
      <c r="J785" t="str">
        <f>IFERROR(VLOOKUP(F785,プログラムデータ!A:P,14,0),"")</f>
        <v/>
      </c>
      <c r="K785" t="str">
        <f>IFERROR(VLOOKUP(F785,プログラムデータ!A:O,15,0),"")</f>
        <v>女子</v>
      </c>
      <c r="L785" t="str">
        <f>IFERROR(VLOOKUP(F785,プログラムデータ!A:M,13,0),"")</f>
        <v xml:space="preserve"> 100m</v>
      </c>
      <c r="M785" t="str">
        <f>IFERROR(VLOOKUP(F785,プログラムデータ!A:J,10,0),"")</f>
        <v>背泳ぎ</v>
      </c>
      <c r="N785" t="str">
        <f>IFERROR(VLOOKUP(F785,プログラムデータ!A:P,16,0),"")</f>
        <v>タイム決勝</v>
      </c>
      <c r="O785" t="str">
        <f t="shared" si="24"/>
        <v xml:space="preserve"> 女子  100m 背泳ぎ タイム決勝</v>
      </c>
    </row>
    <row r="786" spans="1:15" x14ac:dyDescent="0.15">
      <c r="A786">
        <f>IFERROR(記録[[#This Row],[競技番号]],"")</f>
        <v>24</v>
      </c>
      <c r="B786">
        <f>IFERROR(記録[[#This Row],[選手番号]],"")</f>
        <v>351</v>
      </c>
      <c r="C786" t="str">
        <f>IFERROR(VLOOKUP(B786,選手番号!F:J,4,0),"")</f>
        <v>冲江　葵翔</v>
      </c>
      <c r="D786" t="str">
        <f>IFERROR(VLOOKUP(B786,選手番号!F:K,6,0),"")</f>
        <v>AQUA</v>
      </c>
      <c r="E786" t="str">
        <f>IFERROR(VLOOKUP(B786,チーム番号!E:F,2,0),"")</f>
        <v/>
      </c>
      <c r="F786">
        <f>IFERROR(VLOOKUP(A786,プログラム!B:C,2,0),"")</f>
        <v>25</v>
      </c>
      <c r="G786" t="str">
        <f t="shared" si="25"/>
        <v>35100025</v>
      </c>
      <c r="H786">
        <f>IFERROR(記録[[#This Row],[組]],"")</f>
        <v>9</v>
      </c>
      <c r="I786">
        <f>IFERROR(記録[[#This Row],[水路]],"")</f>
        <v>1</v>
      </c>
      <c r="J786" t="str">
        <f>IFERROR(VLOOKUP(F786,プログラムデータ!A:P,14,0),"")</f>
        <v/>
      </c>
      <c r="K786" t="str">
        <f>IFERROR(VLOOKUP(F786,プログラムデータ!A:O,15,0),"")</f>
        <v>女子</v>
      </c>
      <c r="L786" t="str">
        <f>IFERROR(VLOOKUP(F786,プログラムデータ!A:M,13,0),"")</f>
        <v xml:space="preserve"> 100m</v>
      </c>
      <c r="M786" t="str">
        <f>IFERROR(VLOOKUP(F786,プログラムデータ!A:J,10,0),"")</f>
        <v>背泳ぎ</v>
      </c>
      <c r="N786" t="str">
        <f>IFERROR(VLOOKUP(F786,プログラムデータ!A:P,16,0),"")</f>
        <v>タイム決勝</v>
      </c>
      <c r="O786" t="str">
        <f t="shared" si="24"/>
        <v xml:space="preserve"> 女子  100m 背泳ぎ タイム決勝</v>
      </c>
    </row>
    <row r="787" spans="1:15" x14ac:dyDescent="0.15">
      <c r="A787">
        <f>IFERROR(記録[[#This Row],[競技番号]],"")</f>
        <v>24</v>
      </c>
      <c r="B787">
        <f>IFERROR(記録[[#This Row],[選手番号]],"")</f>
        <v>242</v>
      </c>
      <c r="C787" t="str">
        <f>IFERROR(VLOOKUP(B787,選手番号!F:J,4,0),"")</f>
        <v>田中　文也</v>
      </c>
      <c r="D787" t="str">
        <f>IFERROR(VLOOKUP(B787,選手番号!F:K,6,0),"")</f>
        <v>フィッタ吉田</v>
      </c>
      <c r="E787" t="str">
        <f>IFERROR(VLOOKUP(B787,チーム番号!E:F,2,0),"")</f>
        <v/>
      </c>
      <c r="F787">
        <f>IFERROR(VLOOKUP(A787,プログラム!B:C,2,0),"")</f>
        <v>25</v>
      </c>
      <c r="G787" t="str">
        <f t="shared" si="25"/>
        <v>24200025</v>
      </c>
      <c r="H787">
        <f>IFERROR(記録[[#This Row],[組]],"")</f>
        <v>9</v>
      </c>
      <c r="I787">
        <f>IFERROR(記録[[#This Row],[水路]],"")</f>
        <v>2</v>
      </c>
      <c r="J787" t="str">
        <f>IFERROR(VLOOKUP(F787,プログラムデータ!A:P,14,0),"")</f>
        <v/>
      </c>
      <c r="K787" t="str">
        <f>IFERROR(VLOOKUP(F787,プログラムデータ!A:O,15,0),"")</f>
        <v>女子</v>
      </c>
      <c r="L787" t="str">
        <f>IFERROR(VLOOKUP(F787,プログラムデータ!A:M,13,0),"")</f>
        <v xml:space="preserve"> 100m</v>
      </c>
      <c r="M787" t="str">
        <f>IFERROR(VLOOKUP(F787,プログラムデータ!A:J,10,0),"")</f>
        <v>背泳ぎ</v>
      </c>
      <c r="N787" t="str">
        <f>IFERROR(VLOOKUP(F787,プログラムデータ!A:P,16,0),"")</f>
        <v>タイム決勝</v>
      </c>
      <c r="O787" t="str">
        <f t="shared" si="24"/>
        <v xml:space="preserve"> 女子  100m 背泳ぎ タイム決勝</v>
      </c>
    </row>
    <row r="788" spans="1:15" x14ac:dyDescent="0.15">
      <c r="A788">
        <f>IFERROR(記録[[#This Row],[競技番号]],"")</f>
        <v>24</v>
      </c>
      <c r="B788">
        <f>IFERROR(記録[[#This Row],[選手番号]],"")</f>
        <v>163</v>
      </c>
      <c r="C788" t="str">
        <f>IFERROR(VLOOKUP(B788,選手番号!F:J,4,0),"")</f>
        <v>平野　　暖</v>
      </c>
      <c r="D788" t="str">
        <f>IFERROR(VLOOKUP(B788,選手番号!F:K,6,0),"")</f>
        <v>フィッタ松山</v>
      </c>
      <c r="E788" t="str">
        <f>IFERROR(VLOOKUP(B788,チーム番号!E:F,2,0),"")</f>
        <v/>
      </c>
      <c r="F788">
        <f>IFERROR(VLOOKUP(A788,プログラム!B:C,2,0),"")</f>
        <v>25</v>
      </c>
      <c r="G788" t="str">
        <f t="shared" si="25"/>
        <v>16300025</v>
      </c>
      <c r="H788">
        <f>IFERROR(記録[[#This Row],[組]],"")</f>
        <v>9</v>
      </c>
      <c r="I788">
        <f>IFERROR(記録[[#This Row],[水路]],"")</f>
        <v>3</v>
      </c>
      <c r="J788" t="str">
        <f>IFERROR(VLOOKUP(F788,プログラムデータ!A:P,14,0),"")</f>
        <v/>
      </c>
      <c r="K788" t="str">
        <f>IFERROR(VLOOKUP(F788,プログラムデータ!A:O,15,0),"")</f>
        <v>女子</v>
      </c>
      <c r="L788" t="str">
        <f>IFERROR(VLOOKUP(F788,プログラムデータ!A:M,13,0),"")</f>
        <v xml:space="preserve"> 100m</v>
      </c>
      <c r="M788" t="str">
        <f>IFERROR(VLOOKUP(F788,プログラムデータ!A:J,10,0),"")</f>
        <v>背泳ぎ</v>
      </c>
      <c r="N788" t="str">
        <f>IFERROR(VLOOKUP(F788,プログラムデータ!A:P,16,0),"")</f>
        <v>タイム決勝</v>
      </c>
      <c r="O788" t="str">
        <f t="shared" si="24"/>
        <v xml:space="preserve"> 女子  100m 背泳ぎ タイム決勝</v>
      </c>
    </row>
    <row r="789" spans="1:15" x14ac:dyDescent="0.15">
      <c r="A789">
        <f>IFERROR(記録[[#This Row],[競技番号]],"")</f>
        <v>24</v>
      </c>
      <c r="B789">
        <f>IFERROR(記録[[#This Row],[選手番号]],"")</f>
        <v>131</v>
      </c>
      <c r="C789" t="str">
        <f>IFERROR(VLOOKUP(B789,選手番号!F:J,4,0),"")</f>
        <v>鶴岡　海斗</v>
      </c>
      <c r="D789" t="str">
        <f>IFERROR(VLOOKUP(B789,選手番号!F:K,6,0),"")</f>
        <v>アズサ松山</v>
      </c>
      <c r="E789" t="str">
        <f>IFERROR(VLOOKUP(B789,チーム番号!E:F,2,0),"")</f>
        <v/>
      </c>
      <c r="F789">
        <f>IFERROR(VLOOKUP(A789,プログラム!B:C,2,0),"")</f>
        <v>25</v>
      </c>
      <c r="G789" t="str">
        <f t="shared" si="25"/>
        <v>13100025</v>
      </c>
      <c r="H789">
        <f>IFERROR(記録[[#This Row],[組]],"")</f>
        <v>9</v>
      </c>
      <c r="I789">
        <f>IFERROR(記録[[#This Row],[水路]],"")</f>
        <v>4</v>
      </c>
      <c r="J789" t="str">
        <f>IFERROR(VLOOKUP(F789,プログラムデータ!A:P,14,0),"")</f>
        <v/>
      </c>
      <c r="K789" t="str">
        <f>IFERROR(VLOOKUP(F789,プログラムデータ!A:O,15,0),"")</f>
        <v>女子</v>
      </c>
      <c r="L789" t="str">
        <f>IFERROR(VLOOKUP(F789,プログラムデータ!A:M,13,0),"")</f>
        <v xml:space="preserve"> 100m</v>
      </c>
      <c r="M789" t="str">
        <f>IFERROR(VLOOKUP(F789,プログラムデータ!A:J,10,0),"")</f>
        <v>背泳ぎ</v>
      </c>
      <c r="N789" t="str">
        <f>IFERROR(VLOOKUP(F789,プログラムデータ!A:P,16,0),"")</f>
        <v>タイム決勝</v>
      </c>
      <c r="O789" t="str">
        <f t="shared" si="24"/>
        <v xml:space="preserve"> 女子  100m 背泳ぎ タイム決勝</v>
      </c>
    </row>
    <row r="790" spans="1:15" x14ac:dyDescent="0.15">
      <c r="A790">
        <f>IFERROR(記録[[#This Row],[競技番号]],"")</f>
        <v>24</v>
      </c>
      <c r="B790">
        <f>IFERROR(記録[[#This Row],[選手番号]],"")</f>
        <v>68</v>
      </c>
      <c r="C790" t="str">
        <f>IFERROR(VLOOKUP(B790,選手番号!F:J,4,0),"")</f>
        <v>野川　　陸</v>
      </c>
      <c r="D790" t="str">
        <f>IFERROR(VLOOKUP(B790,選手番号!F:K,6,0),"")</f>
        <v>西条ＳＣ</v>
      </c>
      <c r="E790" t="str">
        <f>IFERROR(VLOOKUP(B790,チーム番号!E:F,2,0),"")</f>
        <v/>
      </c>
      <c r="F790">
        <f>IFERROR(VLOOKUP(A790,プログラム!B:C,2,0),"")</f>
        <v>25</v>
      </c>
      <c r="G790" t="str">
        <f t="shared" si="25"/>
        <v>6800025</v>
      </c>
      <c r="H790">
        <f>IFERROR(記録[[#This Row],[組]],"")</f>
        <v>9</v>
      </c>
      <c r="I790">
        <f>IFERROR(記録[[#This Row],[水路]],"")</f>
        <v>5</v>
      </c>
      <c r="J790" t="str">
        <f>IFERROR(VLOOKUP(F790,プログラムデータ!A:P,14,0),"")</f>
        <v/>
      </c>
      <c r="K790" t="str">
        <f>IFERROR(VLOOKUP(F790,プログラムデータ!A:O,15,0),"")</f>
        <v>女子</v>
      </c>
      <c r="L790" t="str">
        <f>IFERROR(VLOOKUP(F790,プログラムデータ!A:M,13,0),"")</f>
        <v xml:space="preserve"> 100m</v>
      </c>
      <c r="M790" t="str">
        <f>IFERROR(VLOOKUP(F790,プログラムデータ!A:J,10,0),"")</f>
        <v>背泳ぎ</v>
      </c>
      <c r="N790" t="str">
        <f>IFERROR(VLOOKUP(F790,プログラムデータ!A:P,16,0),"")</f>
        <v>タイム決勝</v>
      </c>
      <c r="O790" t="str">
        <f t="shared" si="24"/>
        <v xml:space="preserve"> 女子  100m 背泳ぎ タイム決勝</v>
      </c>
    </row>
    <row r="791" spans="1:15" x14ac:dyDescent="0.15">
      <c r="A791">
        <f>IFERROR(記録[[#This Row],[競技番号]],"")</f>
        <v>24</v>
      </c>
      <c r="B791">
        <f>IFERROR(記録[[#This Row],[選手番号]],"")</f>
        <v>194</v>
      </c>
      <c r="C791" t="str">
        <f>IFERROR(VLOOKUP(B791,選手番号!F:J,4,0),"")</f>
        <v>北原　大裕</v>
      </c>
      <c r="D791" t="str">
        <f>IFERROR(VLOOKUP(B791,選手番号!F:K,6,0),"")</f>
        <v>フィッタ重信</v>
      </c>
      <c r="E791" t="str">
        <f>IFERROR(VLOOKUP(B791,チーム番号!E:F,2,0),"")</f>
        <v/>
      </c>
      <c r="F791">
        <f>IFERROR(VLOOKUP(A791,プログラム!B:C,2,0),"")</f>
        <v>25</v>
      </c>
      <c r="G791" t="str">
        <f t="shared" si="25"/>
        <v>19400025</v>
      </c>
      <c r="H791">
        <f>IFERROR(記録[[#This Row],[組]],"")</f>
        <v>9</v>
      </c>
      <c r="I791">
        <f>IFERROR(記録[[#This Row],[水路]],"")</f>
        <v>6</v>
      </c>
      <c r="J791" t="str">
        <f>IFERROR(VLOOKUP(F791,プログラムデータ!A:P,14,0),"")</f>
        <v/>
      </c>
      <c r="K791" t="str">
        <f>IFERROR(VLOOKUP(F791,プログラムデータ!A:O,15,0),"")</f>
        <v>女子</v>
      </c>
      <c r="L791" t="str">
        <f>IFERROR(VLOOKUP(F791,プログラムデータ!A:M,13,0),"")</f>
        <v xml:space="preserve"> 100m</v>
      </c>
      <c r="M791" t="str">
        <f>IFERROR(VLOOKUP(F791,プログラムデータ!A:J,10,0),"")</f>
        <v>背泳ぎ</v>
      </c>
      <c r="N791" t="str">
        <f>IFERROR(VLOOKUP(F791,プログラムデータ!A:P,16,0),"")</f>
        <v>タイム決勝</v>
      </c>
      <c r="O791" t="str">
        <f t="shared" si="24"/>
        <v xml:space="preserve"> 女子  100m 背泳ぎ タイム決勝</v>
      </c>
    </row>
    <row r="792" spans="1:15" x14ac:dyDescent="0.15">
      <c r="A792">
        <f>IFERROR(記録[[#This Row],[競技番号]],"")</f>
        <v>24</v>
      </c>
      <c r="B792">
        <f>IFERROR(記録[[#This Row],[選手番号]],"")</f>
        <v>244</v>
      </c>
      <c r="C792" t="str">
        <f>IFERROR(VLOOKUP(B792,選手番号!F:J,4,0),"")</f>
        <v>櫻井　理道</v>
      </c>
      <c r="D792" t="str">
        <f>IFERROR(VLOOKUP(B792,選手番号!F:K,6,0),"")</f>
        <v>フィッタ吉田</v>
      </c>
      <c r="E792" t="str">
        <f>IFERROR(VLOOKUP(B792,チーム番号!E:F,2,0),"")</f>
        <v/>
      </c>
      <c r="F792">
        <f>IFERROR(VLOOKUP(A792,プログラム!B:C,2,0),"")</f>
        <v>25</v>
      </c>
      <c r="G792" t="str">
        <f t="shared" si="25"/>
        <v>24400025</v>
      </c>
      <c r="H792">
        <f>IFERROR(記録[[#This Row],[組]],"")</f>
        <v>9</v>
      </c>
      <c r="I792">
        <f>IFERROR(記録[[#This Row],[水路]],"")</f>
        <v>7</v>
      </c>
      <c r="J792" t="str">
        <f>IFERROR(VLOOKUP(F792,プログラムデータ!A:P,14,0),"")</f>
        <v/>
      </c>
      <c r="K792" t="str">
        <f>IFERROR(VLOOKUP(F792,プログラムデータ!A:O,15,0),"")</f>
        <v>女子</v>
      </c>
      <c r="L792" t="str">
        <f>IFERROR(VLOOKUP(F792,プログラムデータ!A:M,13,0),"")</f>
        <v xml:space="preserve"> 100m</v>
      </c>
      <c r="M792" t="str">
        <f>IFERROR(VLOOKUP(F792,プログラムデータ!A:J,10,0),"")</f>
        <v>背泳ぎ</v>
      </c>
      <c r="N792" t="str">
        <f>IFERROR(VLOOKUP(F792,プログラムデータ!A:P,16,0),"")</f>
        <v>タイム決勝</v>
      </c>
      <c r="O792" t="str">
        <f t="shared" si="24"/>
        <v xml:space="preserve"> 女子  100m 背泳ぎ タイム決勝</v>
      </c>
    </row>
    <row r="793" spans="1:15" x14ac:dyDescent="0.15">
      <c r="A793">
        <f>IFERROR(記録[[#This Row],[競技番号]],"")</f>
        <v>24</v>
      </c>
      <c r="B793">
        <f>IFERROR(記録[[#This Row],[選手番号]],"")</f>
        <v>134</v>
      </c>
      <c r="C793" t="str">
        <f>IFERROR(VLOOKUP(B793,選手番号!F:J,4,0),"")</f>
        <v>赤松　　晃</v>
      </c>
      <c r="D793" t="str">
        <f>IFERROR(VLOOKUP(B793,選手番号!F:K,6,0),"")</f>
        <v>アズサ松山</v>
      </c>
      <c r="E793" t="str">
        <f>IFERROR(VLOOKUP(B793,チーム番号!E:F,2,0),"")</f>
        <v/>
      </c>
      <c r="F793">
        <f>IFERROR(VLOOKUP(A793,プログラム!B:C,2,0),"")</f>
        <v>25</v>
      </c>
      <c r="G793" t="str">
        <f t="shared" si="25"/>
        <v>13400025</v>
      </c>
      <c r="H793">
        <f>IFERROR(記録[[#This Row],[組]],"")</f>
        <v>10</v>
      </c>
      <c r="I793">
        <f>IFERROR(記録[[#This Row],[水路]],"")</f>
        <v>1</v>
      </c>
      <c r="J793" t="str">
        <f>IFERROR(VLOOKUP(F793,プログラムデータ!A:P,14,0),"")</f>
        <v/>
      </c>
      <c r="K793" t="str">
        <f>IFERROR(VLOOKUP(F793,プログラムデータ!A:O,15,0),"")</f>
        <v>女子</v>
      </c>
      <c r="L793" t="str">
        <f>IFERROR(VLOOKUP(F793,プログラムデータ!A:M,13,0),"")</f>
        <v xml:space="preserve"> 100m</v>
      </c>
      <c r="M793" t="str">
        <f>IFERROR(VLOOKUP(F793,プログラムデータ!A:J,10,0),"")</f>
        <v>背泳ぎ</v>
      </c>
      <c r="N793" t="str">
        <f>IFERROR(VLOOKUP(F793,プログラムデータ!A:P,16,0),"")</f>
        <v>タイム決勝</v>
      </c>
      <c r="O793" t="str">
        <f t="shared" si="24"/>
        <v xml:space="preserve"> 女子  100m 背泳ぎ タイム決勝</v>
      </c>
    </row>
    <row r="794" spans="1:15" x14ac:dyDescent="0.15">
      <c r="A794">
        <f>IFERROR(記録[[#This Row],[競技番号]],"")</f>
        <v>24</v>
      </c>
      <c r="B794">
        <f>IFERROR(記録[[#This Row],[選手番号]],"")</f>
        <v>193</v>
      </c>
      <c r="C794" t="str">
        <f>IFERROR(VLOOKUP(B794,選手番号!F:J,4,0),"")</f>
        <v>黒野　裕馬</v>
      </c>
      <c r="D794" t="str">
        <f>IFERROR(VLOOKUP(B794,選手番号!F:K,6,0),"")</f>
        <v>フィッタ重信</v>
      </c>
      <c r="E794" t="str">
        <f>IFERROR(VLOOKUP(B794,チーム番号!E:F,2,0),"")</f>
        <v/>
      </c>
      <c r="F794">
        <f>IFERROR(VLOOKUP(A794,プログラム!B:C,2,0),"")</f>
        <v>25</v>
      </c>
      <c r="G794" t="str">
        <f t="shared" si="25"/>
        <v>19300025</v>
      </c>
      <c r="H794">
        <f>IFERROR(記録[[#This Row],[組]],"")</f>
        <v>10</v>
      </c>
      <c r="I794">
        <f>IFERROR(記録[[#This Row],[水路]],"")</f>
        <v>2</v>
      </c>
      <c r="J794" t="str">
        <f>IFERROR(VLOOKUP(F794,プログラムデータ!A:P,14,0),"")</f>
        <v/>
      </c>
      <c r="K794" t="str">
        <f>IFERROR(VLOOKUP(F794,プログラムデータ!A:O,15,0),"")</f>
        <v>女子</v>
      </c>
      <c r="L794" t="str">
        <f>IFERROR(VLOOKUP(F794,プログラムデータ!A:M,13,0),"")</f>
        <v xml:space="preserve"> 100m</v>
      </c>
      <c r="M794" t="str">
        <f>IFERROR(VLOOKUP(F794,プログラムデータ!A:J,10,0),"")</f>
        <v>背泳ぎ</v>
      </c>
      <c r="N794" t="str">
        <f>IFERROR(VLOOKUP(F794,プログラムデータ!A:P,16,0),"")</f>
        <v>タイム決勝</v>
      </c>
      <c r="O794" t="str">
        <f t="shared" si="24"/>
        <v xml:space="preserve"> 女子  100m 背泳ぎ タイム決勝</v>
      </c>
    </row>
    <row r="795" spans="1:15" x14ac:dyDescent="0.15">
      <c r="A795">
        <f>IFERROR(記録[[#This Row],[競技番号]],"")</f>
        <v>24</v>
      </c>
      <c r="B795">
        <f>IFERROR(記録[[#This Row],[選手番号]],"")</f>
        <v>153</v>
      </c>
      <c r="C795" t="str">
        <f>IFERROR(VLOOKUP(B795,選手番号!F:J,4,0),"")</f>
        <v>竹永　悠人</v>
      </c>
      <c r="D795" t="str">
        <f>IFERROR(VLOOKUP(B795,選手番号!F:K,6,0),"")</f>
        <v>石原ＳＣ</v>
      </c>
      <c r="E795" t="str">
        <f>IFERROR(VLOOKUP(B795,チーム番号!E:F,2,0),"")</f>
        <v/>
      </c>
      <c r="F795">
        <f>IFERROR(VLOOKUP(A795,プログラム!B:C,2,0),"")</f>
        <v>25</v>
      </c>
      <c r="G795" t="str">
        <f t="shared" si="25"/>
        <v>15300025</v>
      </c>
      <c r="H795">
        <f>IFERROR(記録[[#This Row],[組]],"")</f>
        <v>10</v>
      </c>
      <c r="I795">
        <f>IFERROR(記録[[#This Row],[水路]],"")</f>
        <v>3</v>
      </c>
      <c r="J795" t="str">
        <f>IFERROR(VLOOKUP(F795,プログラムデータ!A:P,14,0),"")</f>
        <v/>
      </c>
      <c r="K795" t="str">
        <f>IFERROR(VLOOKUP(F795,プログラムデータ!A:O,15,0),"")</f>
        <v>女子</v>
      </c>
      <c r="L795" t="str">
        <f>IFERROR(VLOOKUP(F795,プログラムデータ!A:M,13,0),"")</f>
        <v xml:space="preserve"> 100m</v>
      </c>
      <c r="M795" t="str">
        <f>IFERROR(VLOOKUP(F795,プログラムデータ!A:J,10,0),"")</f>
        <v>背泳ぎ</v>
      </c>
      <c r="N795" t="str">
        <f>IFERROR(VLOOKUP(F795,プログラムデータ!A:P,16,0),"")</f>
        <v>タイム決勝</v>
      </c>
      <c r="O795" t="str">
        <f t="shared" si="24"/>
        <v xml:space="preserve"> 女子  100m 背泳ぎ タイム決勝</v>
      </c>
    </row>
    <row r="796" spans="1:15" x14ac:dyDescent="0.15">
      <c r="A796">
        <f>IFERROR(記録[[#This Row],[競技番号]],"")</f>
        <v>24</v>
      </c>
      <c r="B796">
        <f>IFERROR(記録[[#This Row],[選手番号]],"")</f>
        <v>88</v>
      </c>
      <c r="C796" t="str">
        <f>IFERROR(VLOOKUP(B796,選手番号!F:J,4,0),"")</f>
        <v>金田　浩聖</v>
      </c>
      <c r="D796" t="str">
        <f>IFERROR(VLOOKUP(B796,選手番号!F:K,6,0),"")</f>
        <v>ファイブテン</v>
      </c>
      <c r="E796" t="str">
        <f>IFERROR(VLOOKUP(B796,チーム番号!E:F,2,0),"")</f>
        <v/>
      </c>
      <c r="F796">
        <f>IFERROR(VLOOKUP(A796,プログラム!B:C,2,0),"")</f>
        <v>25</v>
      </c>
      <c r="G796" t="str">
        <f t="shared" si="25"/>
        <v>8800025</v>
      </c>
      <c r="H796">
        <f>IFERROR(記録[[#This Row],[組]],"")</f>
        <v>10</v>
      </c>
      <c r="I796">
        <f>IFERROR(記録[[#This Row],[水路]],"")</f>
        <v>4</v>
      </c>
      <c r="J796" t="str">
        <f>IFERROR(VLOOKUP(F796,プログラムデータ!A:P,14,0),"")</f>
        <v/>
      </c>
      <c r="K796" t="str">
        <f>IFERROR(VLOOKUP(F796,プログラムデータ!A:O,15,0),"")</f>
        <v>女子</v>
      </c>
      <c r="L796" t="str">
        <f>IFERROR(VLOOKUP(F796,プログラムデータ!A:M,13,0),"")</f>
        <v xml:space="preserve"> 100m</v>
      </c>
      <c r="M796" t="str">
        <f>IFERROR(VLOOKUP(F796,プログラムデータ!A:J,10,0),"")</f>
        <v>背泳ぎ</v>
      </c>
      <c r="N796" t="str">
        <f>IFERROR(VLOOKUP(F796,プログラムデータ!A:P,16,0),"")</f>
        <v>タイム決勝</v>
      </c>
      <c r="O796" t="str">
        <f t="shared" si="24"/>
        <v xml:space="preserve"> 女子  100m 背泳ぎ タイム決勝</v>
      </c>
    </row>
    <row r="797" spans="1:15" x14ac:dyDescent="0.15">
      <c r="A797">
        <f>IFERROR(記録[[#This Row],[競技番号]],"")</f>
        <v>24</v>
      </c>
      <c r="B797">
        <f>IFERROR(記録[[#This Row],[選手番号]],"")</f>
        <v>32</v>
      </c>
      <c r="C797" t="str">
        <f>IFERROR(VLOOKUP(B797,選手番号!F:J,4,0),"")</f>
        <v>西岡　颯大</v>
      </c>
      <c r="D797" t="str">
        <f>IFERROR(VLOOKUP(B797,選手番号!F:K,6,0),"")</f>
        <v>南海ＤＣ</v>
      </c>
      <c r="E797" t="str">
        <f>IFERROR(VLOOKUP(B797,チーム番号!E:F,2,0),"")</f>
        <v/>
      </c>
      <c r="F797">
        <f>IFERROR(VLOOKUP(A797,プログラム!B:C,2,0),"")</f>
        <v>25</v>
      </c>
      <c r="G797" t="str">
        <f t="shared" si="25"/>
        <v>3200025</v>
      </c>
      <c r="H797">
        <f>IFERROR(記録[[#This Row],[組]],"")</f>
        <v>10</v>
      </c>
      <c r="I797">
        <f>IFERROR(記録[[#This Row],[水路]],"")</f>
        <v>5</v>
      </c>
      <c r="J797" t="str">
        <f>IFERROR(VLOOKUP(F797,プログラムデータ!A:P,14,0),"")</f>
        <v/>
      </c>
      <c r="K797" t="str">
        <f>IFERROR(VLOOKUP(F797,プログラムデータ!A:O,15,0),"")</f>
        <v>女子</v>
      </c>
      <c r="L797" t="str">
        <f>IFERROR(VLOOKUP(F797,プログラムデータ!A:M,13,0),"")</f>
        <v xml:space="preserve"> 100m</v>
      </c>
      <c r="M797" t="str">
        <f>IFERROR(VLOOKUP(F797,プログラムデータ!A:J,10,0),"")</f>
        <v>背泳ぎ</v>
      </c>
      <c r="N797" t="str">
        <f>IFERROR(VLOOKUP(F797,プログラムデータ!A:P,16,0),"")</f>
        <v>タイム決勝</v>
      </c>
      <c r="O797" t="str">
        <f t="shared" si="24"/>
        <v xml:space="preserve"> 女子  100m 背泳ぎ タイム決勝</v>
      </c>
    </row>
    <row r="798" spans="1:15" x14ac:dyDescent="0.15">
      <c r="A798">
        <f>IFERROR(記録[[#This Row],[競技番号]],"")</f>
        <v>24</v>
      </c>
      <c r="B798">
        <f>IFERROR(記録[[#This Row],[選手番号]],"")</f>
        <v>195</v>
      </c>
      <c r="C798" t="str">
        <f>IFERROR(VLOOKUP(B798,選手番号!F:J,4,0),"")</f>
        <v>名智　　馨</v>
      </c>
      <c r="D798" t="str">
        <f>IFERROR(VLOOKUP(B798,選手番号!F:K,6,0),"")</f>
        <v>フィッタ重信</v>
      </c>
      <c r="E798" t="str">
        <f>IFERROR(VLOOKUP(B798,チーム番号!E:F,2,0),"")</f>
        <v/>
      </c>
      <c r="F798">
        <f>IFERROR(VLOOKUP(A798,プログラム!B:C,2,0),"")</f>
        <v>25</v>
      </c>
      <c r="G798" t="str">
        <f t="shared" si="25"/>
        <v>19500025</v>
      </c>
      <c r="H798">
        <f>IFERROR(記録[[#This Row],[組]],"")</f>
        <v>10</v>
      </c>
      <c r="I798">
        <f>IFERROR(記録[[#This Row],[水路]],"")</f>
        <v>6</v>
      </c>
      <c r="J798" t="str">
        <f>IFERROR(VLOOKUP(F798,プログラムデータ!A:P,14,0),"")</f>
        <v/>
      </c>
      <c r="K798" t="str">
        <f>IFERROR(VLOOKUP(F798,プログラムデータ!A:O,15,0),"")</f>
        <v>女子</v>
      </c>
      <c r="L798" t="str">
        <f>IFERROR(VLOOKUP(F798,プログラムデータ!A:M,13,0),"")</f>
        <v xml:space="preserve"> 100m</v>
      </c>
      <c r="M798" t="str">
        <f>IFERROR(VLOOKUP(F798,プログラムデータ!A:J,10,0),"")</f>
        <v>背泳ぎ</v>
      </c>
      <c r="N798" t="str">
        <f>IFERROR(VLOOKUP(F798,プログラムデータ!A:P,16,0),"")</f>
        <v>タイム決勝</v>
      </c>
      <c r="O798" t="str">
        <f t="shared" si="24"/>
        <v xml:space="preserve"> 女子  100m 背泳ぎ タイム決勝</v>
      </c>
    </row>
    <row r="799" spans="1:15" x14ac:dyDescent="0.15">
      <c r="A799">
        <f>IFERROR(記録[[#This Row],[競技番号]],"")</f>
        <v>24</v>
      </c>
      <c r="B799">
        <f>IFERROR(記録[[#This Row],[選手番号]],"")</f>
        <v>52</v>
      </c>
      <c r="C799" t="str">
        <f>IFERROR(VLOOKUP(B799,選手番号!F:J,4,0),"")</f>
        <v>永井　勇成</v>
      </c>
      <c r="D799" t="str">
        <f>IFERROR(VLOOKUP(B799,選手番号!F:K,6,0),"")</f>
        <v>ｴﾘｴｰﾙSRT</v>
      </c>
      <c r="E799" t="str">
        <f>IFERROR(VLOOKUP(B799,チーム番号!E:F,2,0),"")</f>
        <v/>
      </c>
      <c r="F799">
        <f>IFERROR(VLOOKUP(A799,プログラム!B:C,2,0),"")</f>
        <v>25</v>
      </c>
      <c r="G799" t="str">
        <f t="shared" si="25"/>
        <v>5200025</v>
      </c>
      <c r="H799">
        <f>IFERROR(記録[[#This Row],[組]],"")</f>
        <v>10</v>
      </c>
      <c r="I799">
        <f>IFERROR(記録[[#This Row],[水路]],"")</f>
        <v>7</v>
      </c>
      <c r="J799" t="str">
        <f>IFERROR(VLOOKUP(F799,プログラムデータ!A:P,14,0),"")</f>
        <v/>
      </c>
      <c r="K799" t="str">
        <f>IFERROR(VLOOKUP(F799,プログラムデータ!A:O,15,0),"")</f>
        <v>女子</v>
      </c>
      <c r="L799" t="str">
        <f>IFERROR(VLOOKUP(F799,プログラムデータ!A:M,13,0),"")</f>
        <v xml:space="preserve"> 100m</v>
      </c>
      <c r="M799" t="str">
        <f>IFERROR(VLOOKUP(F799,プログラムデータ!A:J,10,0),"")</f>
        <v>背泳ぎ</v>
      </c>
      <c r="N799" t="str">
        <f>IFERROR(VLOOKUP(F799,プログラムデータ!A:P,16,0),"")</f>
        <v>タイム決勝</v>
      </c>
      <c r="O799" t="str">
        <f t="shared" si="24"/>
        <v xml:space="preserve"> 女子  100m 背泳ぎ タイム決勝</v>
      </c>
    </row>
    <row r="800" spans="1:15" x14ac:dyDescent="0.15">
      <c r="A800">
        <f>IFERROR(記録[[#This Row],[競技番号]],"")</f>
        <v>25</v>
      </c>
      <c r="B800">
        <f>IFERROR(記録[[#This Row],[選手番号]],"")</f>
        <v>0</v>
      </c>
      <c r="C800" t="str">
        <f>IFERROR(VLOOKUP(B800,選手番号!F:J,4,0),"")</f>
        <v/>
      </c>
      <c r="D800" t="str">
        <f>IFERROR(VLOOKUP(B800,選手番号!F:K,6,0),"")</f>
        <v/>
      </c>
      <c r="E800" t="str">
        <f>IFERROR(VLOOKUP(B800,チーム番号!E:F,2,0),"")</f>
        <v/>
      </c>
      <c r="F800">
        <f>IFERROR(VLOOKUP(A800,プログラム!B:C,2,0),"")</f>
        <v>26</v>
      </c>
      <c r="G800" t="str">
        <f t="shared" si="25"/>
        <v>000026</v>
      </c>
      <c r="H800">
        <f>IFERROR(記録[[#This Row],[組]],"")</f>
        <v>1</v>
      </c>
      <c r="I800">
        <f>IFERROR(記録[[#This Row],[水路]],"")</f>
        <v>1</v>
      </c>
      <c r="J800" t="str">
        <f>IFERROR(VLOOKUP(F800,プログラムデータ!A:P,14,0),"")</f>
        <v/>
      </c>
      <c r="K800" t="str">
        <f>IFERROR(VLOOKUP(F800,プログラムデータ!A:O,15,0),"")</f>
        <v>男子</v>
      </c>
      <c r="L800" t="str">
        <f>IFERROR(VLOOKUP(F800,プログラムデータ!A:M,13,0),"")</f>
        <v xml:space="preserve"> 100m</v>
      </c>
      <c r="M800" t="str">
        <f>IFERROR(VLOOKUP(F800,プログラムデータ!A:J,10,0),"")</f>
        <v>背泳ぎ</v>
      </c>
      <c r="N800" t="str">
        <f>IFERROR(VLOOKUP(F800,プログラムデータ!A:P,16,0),"")</f>
        <v>タイム決勝</v>
      </c>
      <c r="O800" t="str">
        <f t="shared" si="24"/>
        <v xml:space="preserve"> 男子  100m 背泳ぎ タイム決勝</v>
      </c>
    </row>
    <row r="801" spans="1:15" x14ac:dyDescent="0.15">
      <c r="A801">
        <f>IFERROR(記録[[#This Row],[競技番号]],"")</f>
        <v>25</v>
      </c>
      <c r="B801">
        <f>IFERROR(記録[[#This Row],[選手番号]],"")</f>
        <v>0</v>
      </c>
      <c r="C801" t="str">
        <f>IFERROR(VLOOKUP(B801,選手番号!F:J,4,0),"")</f>
        <v/>
      </c>
      <c r="D801" t="str">
        <f>IFERROR(VLOOKUP(B801,選手番号!F:K,6,0),"")</f>
        <v/>
      </c>
      <c r="E801" t="str">
        <f>IFERROR(VLOOKUP(B801,チーム番号!E:F,2,0),"")</f>
        <v/>
      </c>
      <c r="F801">
        <f>IFERROR(VLOOKUP(A801,プログラム!B:C,2,0),"")</f>
        <v>26</v>
      </c>
      <c r="G801" t="str">
        <f t="shared" si="25"/>
        <v>000026</v>
      </c>
      <c r="H801">
        <f>IFERROR(記録[[#This Row],[組]],"")</f>
        <v>1</v>
      </c>
      <c r="I801">
        <f>IFERROR(記録[[#This Row],[水路]],"")</f>
        <v>2</v>
      </c>
      <c r="J801" t="str">
        <f>IFERROR(VLOOKUP(F801,プログラムデータ!A:P,14,0),"")</f>
        <v/>
      </c>
      <c r="K801" t="str">
        <f>IFERROR(VLOOKUP(F801,プログラムデータ!A:O,15,0),"")</f>
        <v>男子</v>
      </c>
      <c r="L801" t="str">
        <f>IFERROR(VLOOKUP(F801,プログラムデータ!A:M,13,0),"")</f>
        <v xml:space="preserve"> 100m</v>
      </c>
      <c r="M801" t="str">
        <f>IFERROR(VLOOKUP(F801,プログラムデータ!A:J,10,0),"")</f>
        <v>背泳ぎ</v>
      </c>
      <c r="N801" t="str">
        <f>IFERROR(VLOOKUP(F801,プログラムデータ!A:P,16,0),"")</f>
        <v>タイム決勝</v>
      </c>
      <c r="O801" t="str">
        <f t="shared" si="24"/>
        <v xml:space="preserve"> 男子  100m 背泳ぎ タイム決勝</v>
      </c>
    </row>
    <row r="802" spans="1:15" x14ac:dyDescent="0.15">
      <c r="A802">
        <f>IFERROR(記録[[#This Row],[競技番号]],"")</f>
        <v>25</v>
      </c>
      <c r="B802">
        <f>IFERROR(記録[[#This Row],[選手番号]],"")</f>
        <v>239</v>
      </c>
      <c r="C802" t="str">
        <f>IFERROR(VLOOKUP(B802,選手番号!F:J,4,0),"")</f>
        <v>中田　楓歌</v>
      </c>
      <c r="D802" t="str">
        <f>IFERROR(VLOOKUP(B802,選手番号!F:K,6,0),"")</f>
        <v>リー保内</v>
      </c>
      <c r="E802" t="str">
        <f>IFERROR(VLOOKUP(B802,チーム番号!E:F,2,0),"")</f>
        <v/>
      </c>
      <c r="F802">
        <f>IFERROR(VLOOKUP(A802,プログラム!B:C,2,0),"")</f>
        <v>26</v>
      </c>
      <c r="G802" t="str">
        <f t="shared" si="25"/>
        <v>23900026</v>
      </c>
      <c r="H802">
        <f>IFERROR(記録[[#This Row],[組]],"")</f>
        <v>1</v>
      </c>
      <c r="I802">
        <f>IFERROR(記録[[#This Row],[水路]],"")</f>
        <v>3</v>
      </c>
      <c r="J802" t="str">
        <f>IFERROR(VLOOKUP(F802,プログラムデータ!A:P,14,0),"")</f>
        <v/>
      </c>
      <c r="K802" t="str">
        <f>IFERROR(VLOOKUP(F802,プログラムデータ!A:O,15,0),"")</f>
        <v>男子</v>
      </c>
      <c r="L802" t="str">
        <f>IFERROR(VLOOKUP(F802,プログラムデータ!A:M,13,0),"")</f>
        <v xml:space="preserve"> 100m</v>
      </c>
      <c r="M802" t="str">
        <f>IFERROR(VLOOKUP(F802,プログラムデータ!A:J,10,0),"")</f>
        <v>背泳ぎ</v>
      </c>
      <c r="N802" t="str">
        <f>IFERROR(VLOOKUP(F802,プログラムデータ!A:P,16,0),"")</f>
        <v>タイム決勝</v>
      </c>
      <c r="O802" t="str">
        <f t="shared" si="24"/>
        <v xml:space="preserve"> 男子  100m 背泳ぎ タイム決勝</v>
      </c>
    </row>
    <row r="803" spans="1:15" x14ac:dyDescent="0.15">
      <c r="A803">
        <f>IFERROR(記録[[#This Row],[競技番号]],"")</f>
        <v>25</v>
      </c>
      <c r="B803">
        <f>IFERROR(記録[[#This Row],[選手番号]],"")</f>
        <v>31</v>
      </c>
      <c r="C803" t="str">
        <f>IFERROR(VLOOKUP(B803,選手番号!F:J,4,0),"")</f>
        <v>秀野　　光</v>
      </c>
      <c r="D803" t="str">
        <f>IFERROR(VLOOKUP(B803,選手番号!F:K,6,0),"")</f>
        <v>五百木ＳＣ</v>
      </c>
      <c r="E803" t="str">
        <f>IFERROR(VLOOKUP(B803,チーム番号!E:F,2,0),"")</f>
        <v/>
      </c>
      <c r="F803">
        <f>IFERROR(VLOOKUP(A803,プログラム!B:C,2,0),"")</f>
        <v>26</v>
      </c>
      <c r="G803" t="str">
        <f t="shared" si="25"/>
        <v>3100026</v>
      </c>
      <c r="H803">
        <f>IFERROR(記録[[#This Row],[組]],"")</f>
        <v>1</v>
      </c>
      <c r="I803">
        <f>IFERROR(記録[[#This Row],[水路]],"")</f>
        <v>4</v>
      </c>
      <c r="J803" t="str">
        <f>IFERROR(VLOOKUP(F803,プログラムデータ!A:P,14,0),"")</f>
        <v/>
      </c>
      <c r="K803" t="str">
        <f>IFERROR(VLOOKUP(F803,プログラムデータ!A:O,15,0),"")</f>
        <v>男子</v>
      </c>
      <c r="L803" t="str">
        <f>IFERROR(VLOOKUP(F803,プログラムデータ!A:M,13,0),"")</f>
        <v xml:space="preserve"> 100m</v>
      </c>
      <c r="M803" t="str">
        <f>IFERROR(VLOOKUP(F803,プログラムデータ!A:J,10,0),"")</f>
        <v>背泳ぎ</v>
      </c>
      <c r="N803" t="str">
        <f>IFERROR(VLOOKUP(F803,プログラムデータ!A:P,16,0),"")</f>
        <v>タイム決勝</v>
      </c>
      <c r="O803" t="str">
        <f t="shared" si="24"/>
        <v xml:space="preserve"> 男子  100m 背泳ぎ タイム決勝</v>
      </c>
    </row>
    <row r="804" spans="1:15" x14ac:dyDescent="0.15">
      <c r="A804">
        <f>IFERROR(記録[[#This Row],[競技番号]],"")</f>
        <v>25</v>
      </c>
      <c r="B804">
        <f>IFERROR(記録[[#This Row],[選手番号]],"")</f>
        <v>46</v>
      </c>
      <c r="C804" t="str">
        <f>IFERROR(VLOOKUP(B804,選手番号!F:J,4,0),"")</f>
        <v>橋本すみれ</v>
      </c>
      <c r="D804" t="str">
        <f>IFERROR(VLOOKUP(B804,選手番号!F:K,6,0),"")</f>
        <v>南海ＤＣ</v>
      </c>
      <c r="E804" t="str">
        <f>IFERROR(VLOOKUP(B804,チーム番号!E:F,2,0),"")</f>
        <v/>
      </c>
      <c r="F804">
        <f>IFERROR(VLOOKUP(A804,プログラム!B:C,2,0),"")</f>
        <v>26</v>
      </c>
      <c r="G804" t="str">
        <f t="shared" si="25"/>
        <v>4600026</v>
      </c>
      <c r="H804">
        <f>IFERROR(記録[[#This Row],[組]],"")</f>
        <v>1</v>
      </c>
      <c r="I804">
        <f>IFERROR(記録[[#This Row],[水路]],"")</f>
        <v>5</v>
      </c>
      <c r="J804" t="str">
        <f>IFERROR(VLOOKUP(F804,プログラムデータ!A:P,14,0),"")</f>
        <v/>
      </c>
      <c r="K804" t="str">
        <f>IFERROR(VLOOKUP(F804,プログラムデータ!A:O,15,0),"")</f>
        <v>男子</v>
      </c>
      <c r="L804" t="str">
        <f>IFERROR(VLOOKUP(F804,プログラムデータ!A:M,13,0),"")</f>
        <v xml:space="preserve"> 100m</v>
      </c>
      <c r="M804" t="str">
        <f>IFERROR(VLOOKUP(F804,プログラムデータ!A:J,10,0),"")</f>
        <v>背泳ぎ</v>
      </c>
      <c r="N804" t="str">
        <f>IFERROR(VLOOKUP(F804,プログラムデータ!A:P,16,0),"")</f>
        <v>タイム決勝</v>
      </c>
      <c r="O804" t="str">
        <f t="shared" si="24"/>
        <v xml:space="preserve"> 男子  100m 背泳ぎ タイム決勝</v>
      </c>
    </row>
    <row r="805" spans="1:15" x14ac:dyDescent="0.15">
      <c r="A805">
        <f>IFERROR(記録[[#This Row],[競技番号]],"")</f>
        <v>25</v>
      </c>
      <c r="B805">
        <f>IFERROR(記録[[#This Row],[選手番号]],"")</f>
        <v>119</v>
      </c>
      <c r="C805" t="str">
        <f>IFERROR(VLOOKUP(B805,選手番号!F:J,4,0),"")</f>
        <v>白石優里花</v>
      </c>
      <c r="D805" t="str">
        <f>IFERROR(VLOOKUP(B805,選手番号!F:K,6,0),"")</f>
        <v>ファイブテン</v>
      </c>
      <c r="E805" t="str">
        <f>IFERROR(VLOOKUP(B805,チーム番号!E:F,2,0),"")</f>
        <v/>
      </c>
      <c r="F805">
        <f>IFERROR(VLOOKUP(A805,プログラム!B:C,2,0),"")</f>
        <v>26</v>
      </c>
      <c r="G805" t="str">
        <f t="shared" si="25"/>
        <v>11900026</v>
      </c>
      <c r="H805">
        <f>IFERROR(記録[[#This Row],[組]],"")</f>
        <v>1</v>
      </c>
      <c r="I805">
        <f>IFERROR(記録[[#This Row],[水路]],"")</f>
        <v>6</v>
      </c>
      <c r="J805" t="str">
        <f>IFERROR(VLOOKUP(F805,プログラムデータ!A:P,14,0),"")</f>
        <v/>
      </c>
      <c r="K805" t="str">
        <f>IFERROR(VLOOKUP(F805,プログラムデータ!A:O,15,0),"")</f>
        <v>男子</v>
      </c>
      <c r="L805" t="str">
        <f>IFERROR(VLOOKUP(F805,プログラムデータ!A:M,13,0),"")</f>
        <v xml:space="preserve"> 100m</v>
      </c>
      <c r="M805" t="str">
        <f>IFERROR(VLOOKUP(F805,プログラムデータ!A:J,10,0),"")</f>
        <v>背泳ぎ</v>
      </c>
      <c r="N805" t="str">
        <f>IFERROR(VLOOKUP(F805,プログラムデータ!A:P,16,0),"")</f>
        <v>タイム決勝</v>
      </c>
      <c r="O805" t="str">
        <f t="shared" si="24"/>
        <v xml:space="preserve"> 男子  100m 背泳ぎ タイム決勝</v>
      </c>
    </row>
    <row r="806" spans="1:15" x14ac:dyDescent="0.15">
      <c r="A806">
        <f>IFERROR(記録[[#This Row],[競技番号]],"")</f>
        <v>25</v>
      </c>
      <c r="B806">
        <f>IFERROR(記録[[#This Row],[選手番号]],"")</f>
        <v>0</v>
      </c>
      <c r="C806" t="str">
        <f>IFERROR(VLOOKUP(B806,選手番号!F:J,4,0),"")</f>
        <v/>
      </c>
      <c r="D806" t="str">
        <f>IFERROR(VLOOKUP(B806,選手番号!F:K,6,0),"")</f>
        <v/>
      </c>
      <c r="E806" t="str">
        <f>IFERROR(VLOOKUP(B806,チーム番号!E:F,2,0),"")</f>
        <v/>
      </c>
      <c r="F806">
        <f>IFERROR(VLOOKUP(A806,プログラム!B:C,2,0),"")</f>
        <v>26</v>
      </c>
      <c r="G806" t="str">
        <f t="shared" si="25"/>
        <v>000026</v>
      </c>
      <c r="H806">
        <f>IFERROR(記録[[#This Row],[組]],"")</f>
        <v>1</v>
      </c>
      <c r="I806">
        <f>IFERROR(記録[[#This Row],[水路]],"")</f>
        <v>7</v>
      </c>
      <c r="J806" t="str">
        <f>IFERROR(VLOOKUP(F806,プログラムデータ!A:P,14,0),"")</f>
        <v/>
      </c>
      <c r="K806" t="str">
        <f>IFERROR(VLOOKUP(F806,プログラムデータ!A:O,15,0),"")</f>
        <v>男子</v>
      </c>
      <c r="L806" t="str">
        <f>IFERROR(VLOOKUP(F806,プログラムデータ!A:M,13,0),"")</f>
        <v xml:space="preserve"> 100m</v>
      </c>
      <c r="M806" t="str">
        <f>IFERROR(VLOOKUP(F806,プログラムデータ!A:J,10,0),"")</f>
        <v>背泳ぎ</v>
      </c>
      <c r="N806" t="str">
        <f>IFERROR(VLOOKUP(F806,プログラムデータ!A:P,16,0),"")</f>
        <v>タイム決勝</v>
      </c>
      <c r="O806" t="str">
        <f t="shared" si="24"/>
        <v xml:space="preserve"> 男子  100m 背泳ぎ タイム決勝</v>
      </c>
    </row>
    <row r="807" spans="1:15" x14ac:dyDescent="0.15">
      <c r="A807">
        <f>IFERROR(記録[[#This Row],[競技番号]],"")</f>
        <v>25</v>
      </c>
      <c r="B807">
        <f>IFERROR(記録[[#This Row],[選手番号]],"")</f>
        <v>117</v>
      </c>
      <c r="C807" t="str">
        <f>IFERROR(VLOOKUP(B807,選手番号!F:J,4,0),"")</f>
        <v>星田　一華</v>
      </c>
      <c r="D807" t="str">
        <f>IFERROR(VLOOKUP(B807,選手番号!F:K,6,0),"")</f>
        <v>ファイブテン</v>
      </c>
      <c r="E807" t="str">
        <f>IFERROR(VLOOKUP(B807,チーム番号!E:F,2,0),"")</f>
        <v/>
      </c>
      <c r="F807">
        <f>IFERROR(VLOOKUP(A807,プログラム!B:C,2,0),"")</f>
        <v>26</v>
      </c>
      <c r="G807" t="str">
        <f t="shared" si="25"/>
        <v>11700026</v>
      </c>
      <c r="H807">
        <f>IFERROR(記録[[#This Row],[組]],"")</f>
        <v>2</v>
      </c>
      <c r="I807">
        <f>IFERROR(記録[[#This Row],[水路]],"")</f>
        <v>1</v>
      </c>
      <c r="J807" t="str">
        <f>IFERROR(VLOOKUP(F807,プログラムデータ!A:P,14,0),"")</f>
        <v/>
      </c>
      <c r="K807" t="str">
        <f>IFERROR(VLOOKUP(F807,プログラムデータ!A:O,15,0),"")</f>
        <v>男子</v>
      </c>
      <c r="L807" t="str">
        <f>IFERROR(VLOOKUP(F807,プログラムデータ!A:M,13,0),"")</f>
        <v xml:space="preserve"> 100m</v>
      </c>
      <c r="M807" t="str">
        <f>IFERROR(VLOOKUP(F807,プログラムデータ!A:J,10,0),"")</f>
        <v>背泳ぎ</v>
      </c>
      <c r="N807" t="str">
        <f>IFERROR(VLOOKUP(F807,プログラムデータ!A:P,16,0),"")</f>
        <v>タイム決勝</v>
      </c>
      <c r="O807" t="str">
        <f t="shared" si="24"/>
        <v xml:space="preserve"> 男子  100m 背泳ぎ タイム決勝</v>
      </c>
    </row>
    <row r="808" spans="1:15" x14ac:dyDescent="0.15">
      <c r="A808">
        <f>IFERROR(記録[[#This Row],[競技番号]],"")</f>
        <v>25</v>
      </c>
      <c r="B808">
        <f>IFERROR(記録[[#This Row],[選手番号]],"")</f>
        <v>65</v>
      </c>
      <c r="C808" t="str">
        <f>IFERROR(VLOOKUP(B808,選手番号!F:J,4,0),"")</f>
        <v>脇　　栞那</v>
      </c>
      <c r="D808" t="str">
        <f>IFERROR(VLOOKUP(B808,選手番号!F:K,6,0),"")</f>
        <v>ｴﾘｴｰﾙSRT</v>
      </c>
      <c r="E808" t="str">
        <f>IFERROR(VLOOKUP(B808,チーム番号!E:F,2,0),"")</f>
        <v/>
      </c>
      <c r="F808">
        <f>IFERROR(VLOOKUP(A808,プログラム!B:C,2,0),"")</f>
        <v>26</v>
      </c>
      <c r="G808" t="str">
        <f t="shared" si="25"/>
        <v>6500026</v>
      </c>
      <c r="H808">
        <f>IFERROR(記録[[#This Row],[組]],"")</f>
        <v>2</v>
      </c>
      <c r="I808">
        <f>IFERROR(記録[[#This Row],[水路]],"")</f>
        <v>2</v>
      </c>
      <c r="J808" t="str">
        <f>IFERROR(VLOOKUP(F808,プログラムデータ!A:P,14,0),"")</f>
        <v/>
      </c>
      <c r="K808" t="str">
        <f>IFERROR(VLOOKUP(F808,プログラムデータ!A:O,15,0),"")</f>
        <v>男子</v>
      </c>
      <c r="L808" t="str">
        <f>IFERROR(VLOOKUP(F808,プログラムデータ!A:M,13,0),"")</f>
        <v xml:space="preserve"> 100m</v>
      </c>
      <c r="M808" t="str">
        <f>IFERROR(VLOOKUP(F808,プログラムデータ!A:J,10,0),"")</f>
        <v>背泳ぎ</v>
      </c>
      <c r="N808" t="str">
        <f>IFERROR(VLOOKUP(F808,プログラムデータ!A:P,16,0),"")</f>
        <v>タイム決勝</v>
      </c>
      <c r="O808" t="str">
        <f t="shared" si="24"/>
        <v xml:space="preserve"> 男子  100m 背泳ぎ タイム決勝</v>
      </c>
    </row>
    <row r="809" spans="1:15" x14ac:dyDescent="0.15">
      <c r="A809">
        <f>IFERROR(記録[[#This Row],[競技番号]],"")</f>
        <v>25</v>
      </c>
      <c r="B809">
        <f>IFERROR(記録[[#This Row],[選手番号]],"")</f>
        <v>277</v>
      </c>
      <c r="C809" t="str">
        <f>IFERROR(VLOOKUP(B809,選手番号!F:J,4,0),"")</f>
        <v>宮崎　羽叶</v>
      </c>
      <c r="D809" t="str">
        <f>IFERROR(VLOOKUP(B809,選手番号!F:K,6,0),"")</f>
        <v>ﾌｧｲﾌﾞﾃﾝ東予</v>
      </c>
      <c r="E809" t="str">
        <f>IFERROR(VLOOKUP(B809,チーム番号!E:F,2,0),"")</f>
        <v/>
      </c>
      <c r="F809">
        <f>IFERROR(VLOOKUP(A809,プログラム!B:C,2,0),"")</f>
        <v>26</v>
      </c>
      <c r="G809" t="str">
        <f t="shared" si="25"/>
        <v>27700026</v>
      </c>
      <c r="H809">
        <f>IFERROR(記録[[#This Row],[組]],"")</f>
        <v>2</v>
      </c>
      <c r="I809">
        <f>IFERROR(記録[[#This Row],[水路]],"")</f>
        <v>3</v>
      </c>
      <c r="J809" t="str">
        <f>IFERROR(VLOOKUP(F809,プログラムデータ!A:P,14,0),"")</f>
        <v/>
      </c>
      <c r="K809" t="str">
        <f>IFERROR(VLOOKUP(F809,プログラムデータ!A:O,15,0),"")</f>
        <v>男子</v>
      </c>
      <c r="L809" t="str">
        <f>IFERROR(VLOOKUP(F809,プログラムデータ!A:M,13,0),"")</f>
        <v xml:space="preserve"> 100m</v>
      </c>
      <c r="M809" t="str">
        <f>IFERROR(VLOOKUP(F809,プログラムデータ!A:J,10,0),"")</f>
        <v>背泳ぎ</v>
      </c>
      <c r="N809" t="str">
        <f>IFERROR(VLOOKUP(F809,プログラムデータ!A:P,16,0),"")</f>
        <v>タイム決勝</v>
      </c>
      <c r="O809" t="str">
        <f t="shared" si="24"/>
        <v xml:space="preserve"> 男子  100m 背泳ぎ タイム決勝</v>
      </c>
    </row>
    <row r="810" spans="1:15" x14ac:dyDescent="0.15">
      <c r="A810">
        <f>IFERROR(記録[[#This Row],[競技番号]],"")</f>
        <v>25</v>
      </c>
      <c r="B810">
        <f>IFERROR(記録[[#This Row],[選手番号]],"")</f>
        <v>25</v>
      </c>
      <c r="C810" t="str">
        <f>IFERROR(VLOOKUP(B810,選手番号!F:J,4,0),"")</f>
        <v>小笠原美帆</v>
      </c>
      <c r="D810" t="str">
        <f>IFERROR(VLOOKUP(B810,選手番号!F:K,6,0),"")</f>
        <v>五百木ＳＣ</v>
      </c>
      <c r="E810" t="str">
        <f>IFERROR(VLOOKUP(B810,チーム番号!E:F,2,0),"")</f>
        <v/>
      </c>
      <c r="F810">
        <f>IFERROR(VLOOKUP(A810,プログラム!B:C,2,0),"")</f>
        <v>26</v>
      </c>
      <c r="G810" t="str">
        <f t="shared" si="25"/>
        <v>2500026</v>
      </c>
      <c r="H810">
        <f>IFERROR(記録[[#This Row],[組]],"")</f>
        <v>2</v>
      </c>
      <c r="I810">
        <f>IFERROR(記録[[#This Row],[水路]],"")</f>
        <v>4</v>
      </c>
      <c r="J810" t="str">
        <f>IFERROR(VLOOKUP(F810,プログラムデータ!A:P,14,0),"")</f>
        <v/>
      </c>
      <c r="K810" t="str">
        <f>IFERROR(VLOOKUP(F810,プログラムデータ!A:O,15,0),"")</f>
        <v>男子</v>
      </c>
      <c r="L810" t="str">
        <f>IFERROR(VLOOKUP(F810,プログラムデータ!A:M,13,0),"")</f>
        <v xml:space="preserve"> 100m</v>
      </c>
      <c r="M810" t="str">
        <f>IFERROR(VLOOKUP(F810,プログラムデータ!A:J,10,0),"")</f>
        <v>背泳ぎ</v>
      </c>
      <c r="N810" t="str">
        <f>IFERROR(VLOOKUP(F810,プログラムデータ!A:P,16,0),"")</f>
        <v>タイム決勝</v>
      </c>
      <c r="O810" t="str">
        <f t="shared" si="24"/>
        <v xml:space="preserve"> 男子  100m 背泳ぎ タイム決勝</v>
      </c>
    </row>
    <row r="811" spans="1:15" x14ac:dyDescent="0.15">
      <c r="A811">
        <f>IFERROR(記録[[#This Row],[競技番号]],"")</f>
        <v>25</v>
      </c>
      <c r="B811">
        <f>IFERROR(記録[[#This Row],[選手番号]],"")</f>
        <v>186</v>
      </c>
      <c r="C811" t="str">
        <f>IFERROR(VLOOKUP(B811,選手番号!F:J,4,0),"")</f>
        <v>山本　涼華</v>
      </c>
      <c r="D811" t="str">
        <f>IFERROR(VLOOKUP(B811,選手番号!F:K,6,0),"")</f>
        <v>フィッタ松山</v>
      </c>
      <c r="E811" t="str">
        <f>IFERROR(VLOOKUP(B811,チーム番号!E:F,2,0),"")</f>
        <v/>
      </c>
      <c r="F811">
        <f>IFERROR(VLOOKUP(A811,プログラム!B:C,2,0),"")</f>
        <v>26</v>
      </c>
      <c r="G811" t="str">
        <f t="shared" si="25"/>
        <v>18600026</v>
      </c>
      <c r="H811">
        <f>IFERROR(記録[[#This Row],[組]],"")</f>
        <v>2</v>
      </c>
      <c r="I811">
        <f>IFERROR(記録[[#This Row],[水路]],"")</f>
        <v>5</v>
      </c>
      <c r="J811" t="str">
        <f>IFERROR(VLOOKUP(F811,プログラムデータ!A:P,14,0),"")</f>
        <v/>
      </c>
      <c r="K811" t="str">
        <f>IFERROR(VLOOKUP(F811,プログラムデータ!A:O,15,0),"")</f>
        <v>男子</v>
      </c>
      <c r="L811" t="str">
        <f>IFERROR(VLOOKUP(F811,プログラムデータ!A:M,13,0),"")</f>
        <v xml:space="preserve"> 100m</v>
      </c>
      <c r="M811" t="str">
        <f>IFERROR(VLOOKUP(F811,プログラムデータ!A:J,10,0),"")</f>
        <v>背泳ぎ</v>
      </c>
      <c r="N811" t="str">
        <f>IFERROR(VLOOKUP(F811,プログラムデータ!A:P,16,0),"")</f>
        <v>タイム決勝</v>
      </c>
      <c r="O811" t="str">
        <f t="shared" si="24"/>
        <v xml:space="preserve"> 男子  100m 背泳ぎ タイム決勝</v>
      </c>
    </row>
    <row r="812" spans="1:15" x14ac:dyDescent="0.15">
      <c r="A812">
        <f>IFERROR(記録[[#This Row],[競技番号]],"")</f>
        <v>25</v>
      </c>
      <c r="B812">
        <f>IFERROR(記録[[#This Row],[選手番号]],"")</f>
        <v>344</v>
      </c>
      <c r="C812" t="str">
        <f>IFERROR(VLOOKUP(B812,選手番号!F:J,4,0),"")</f>
        <v>長井　　仁</v>
      </c>
      <c r="D812" t="str">
        <f>IFERROR(VLOOKUP(B812,選手番号!F:K,6,0),"")</f>
        <v>えいしSC北条</v>
      </c>
      <c r="E812" t="str">
        <f>IFERROR(VLOOKUP(B812,チーム番号!E:F,2,0),"")</f>
        <v/>
      </c>
      <c r="F812">
        <f>IFERROR(VLOOKUP(A812,プログラム!B:C,2,0),"")</f>
        <v>26</v>
      </c>
      <c r="G812" t="str">
        <f t="shared" si="25"/>
        <v>34400026</v>
      </c>
      <c r="H812">
        <f>IFERROR(記録[[#This Row],[組]],"")</f>
        <v>2</v>
      </c>
      <c r="I812">
        <f>IFERROR(記録[[#This Row],[水路]],"")</f>
        <v>6</v>
      </c>
      <c r="J812" t="str">
        <f>IFERROR(VLOOKUP(F812,プログラムデータ!A:P,14,0),"")</f>
        <v/>
      </c>
      <c r="K812" t="str">
        <f>IFERROR(VLOOKUP(F812,プログラムデータ!A:O,15,0),"")</f>
        <v>男子</v>
      </c>
      <c r="L812" t="str">
        <f>IFERROR(VLOOKUP(F812,プログラムデータ!A:M,13,0),"")</f>
        <v xml:space="preserve"> 100m</v>
      </c>
      <c r="M812" t="str">
        <f>IFERROR(VLOOKUP(F812,プログラムデータ!A:J,10,0),"")</f>
        <v>背泳ぎ</v>
      </c>
      <c r="N812" t="str">
        <f>IFERROR(VLOOKUP(F812,プログラムデータ!A:P,16,0),"")</f>
        <v>タイム決勝</v>
      </c>
      <c r="O812" t="str">
        <f t="shared" si="24"/>
        <v xml:space="preserve"> 男子  100m 背泳ぎ タイム決勝</v>
      </c>
    </row>
    <row r="813" spans="1:15" x14ac:dyDescent="0.15">
      <c r="A813">
        <f>IFERROR(記録[[#This Row],[競技番号]],"")</f>
        <v>25</v>
      </c>
      <c r="B813">
        <f>IFERROR(記録[[#This Row],[選手番号]],"")</f>
        <v>27</v>
      </c>
      <c r="C813" t="str">
        <f>IFERROR(VLOOKUP(B813,選手番号!F:J,4,0),"")</f>
        <v>池内　杏実</v>
      </c>
      <c r="D813" t="str">
        <f>IFERROR(VLOOKUP(B813,選手番号!F:K,6,0),"")</f>
        <v>五百木ＳＣ</v>
      </c>
      <c r="E813" t="str">
        <f>IFERROR(VLOOKUP(B813,チーム番号!E:F,2,0),"")</f>
        <v/>
      </c>
      <c r="F813">
        <f>IFERROR(VLOOKUP(A813,プログラム!B:C,2,0),"")</f>
        <v>26</v>
      </c>
      <c r="G813" t="str">
        <f t="shared" si="25"/>
        <v>2700026</v>
      </c>
      <c r="H813">
        <f>IFERROR(記録[[#This Row],[組]],"")</f>
        <v>2</v>
      </c>
      <c r="I813">
        <f>IFERROR(記録[[#This Row],[水路]],"")</f>
        <v>7</v>
      </c>
      <c r="J813" t="str">
        <f>IFERROR(VLOOKUP(F813,プログラムデータ!A:P,14,0),"")</f>
        <v/>
      </c>
      <c r="K813" t="str">
        <f>IFERROR(VLOOKUP(F813,プログラムデータ!A:O,15,0),"")</f>
        <v>男子</v>
      </c>
      <c r="L813" t="str">
        <f>IFERROR(VLOOKUP(F813,プログラムデータ!A:M,13,0),"")</f>
        <v xml:space="preserve"> 100m</v>
      </c>
      <c r="M813" t="str">
        <f>IFERROR(VLOOKUP(F813,プログラムデータ!A:J,10,0),"")</f>
        <v>背泳ぎ</v>
      </c>
      <c r="N813" t="str">
        <f>IFERROR(VLOOKUP(F813,プログラムデータ!A:P,16,0),"")</f>
        <v>タイム決勝</v>
      </c>
      <c r="O813" t="str">
        <f t="shared" si="24"/>
        <v xml:space="preserve"> 男子  100m 背泳ぎ タイム決勝</v>
      </c>
    </row>
    <row r="814" spans="1:15" x14ac:dyDescent="0.15">
      <c r="A814">
        <f>IFERROR(記録[[#This Row],[競技番号]],"")</f>
        <v>25</v>
      </c>
      <c r="B814">
        <f>IFERROR(記録[[#This Row],[選手番号]],"")</f>
        <v>275</v>
      </c>
      <c r="C814" t="str">
        <f>IFERROR(VLOOKUP(B814,選手番号!F:J,4,0),"")</f>
        <v>藤井　愛莉</v>
      </c>
      <c r="D814" t="str">
        <f>IFERROR(VLOOKUP(B814,選手番号!F:K,6,0),"")</f>
        <v>ﾌｧｲﾌﾞﾃﾝ東予</v>
      </c>
      <c r="E814" t="str">
        <f>IFERROR(VLOOKUP(B814,チーム番号!E:F,2,0),"")</f>
        <v/>
      </c>
      <c r="F814">
        <f>IFERROR(VLOOKUP(A814,プログラム!B:C,2,0),"")</f>
        <v>26</v>
      </c>
      <c r="G814" t="str">
        <f t="shared" si="25"/>
        <v>27500026</v>
      </c>
      <c r="H814">
        <f>IFERROR(記録[[#This Row],[組]],"")</f>
        <v>3</v>
      </c>
      <c r="I814">
        <f>IFERROR(記録[[#This Row],[水路]],"")</f>
        <v>1</v>
      </c>
      <c r="J814" t="str">
        <f>IFERROR(VLOOKUP(F814,プログラムデータ!A:P,14,0),"")</f>
        <v/>
      </c>
      <c r="K814" t="str">
        <f>IFERROR(VLOOKUP(F814,プログラムデータ!A:O,15,0),"")</f>
        <v>男子</v>
      </c>
      <c r="L814" t="str">
        <f>IFERROR(VLOOKUP(F814,プログラムデータ!A:M,13,0),"")</f>
        <v xml:space="preserve"> 100m</v>
      </c>
      <c r="M814" t="str">
        <f>IFERROR(VLOOKUP(F814,プログラムデータ!A:J,10,0),"")</f>
        <v>背泳ぎ</v>
      </c>
      <c r="N814" t="str">
        <f>IFERROR(VLOOKUP(F814,プログラムデータ!A:P,16,0),"")</f>
        <v>タイム決勝</v>
      </c>
      <c r="O814" t="str">
        <f t="shared" ref="O814:O877" si="26">CONCATENATE(J814," ",K814," ",L814," ",M814," ",N814)</f>
        <v xml:space="preserve"> 男子  100m 背泳ぎ タイム決勝</v>
      </c>
    </row>
    <row r="815" spans="1:15" x14ac:dyDescent="0.15">
      <c r="A815">
        <f>IFERROR(記録[[#This Row],[競技番号]],"")</f>
        <v>25</v>
      </c>
      <c r="B815">
        <f>IFERROR(記録[[#This Row],[選手番号]],"")</f>
        <v>109</v>
      </c>
      <c r="C815" t="str">
        <f>IFERROR(VLOOKUP(B815,選手番号!F:J,4,0),"")</f>
        <v>二宮　花音</v>
      </c>
      <c r="D815" t="str">
        <f>IFERROR(VLOOKUP(B815,選手番号!F:K,6,0),"")</f>
        <v>ファイブテン</v>
      </c>
      <c r="E815" t="str">
        <f>IFERROR(VLOOKUP(B815,チーム番号!E:F,2,0),"")</f>
        <v/>
      </c>
      <c r="F815">
        <f>IFERROR(VLOOKUP(A815,プログラム!B:C,2,0),"")</f>
        <v>26</v>
      </c>
      <c r="G815" t="str">
        <f t="shared" si="25"/>
        <v>10900026</v>
      </c>
      <c r="H815">
        <f>IFERROR(記録[[#This Row],[組]],"")</f>
        <v>3</v>
      </c>
      <c r="I815">
        <f>IFERROR(記録[[#This Row],[水路]],"")</f>
        <v>2</v>
      </c>
      <c r="J815" t="str">
        <f>IFERROR(VLOOKUP(F815,プログラムデータ!A:P,14,0),"")</f>
        <v/>
      </c>
      <c r="K815" t="str">
        <f>IFERROR(VLOOKUP(F815,プログラムデータ!A:O,15,0),"")</f>
        <v>男子</v>
      </c>
      <c r="L815" t="str">
        <f>IFERROR(VLOOKUP(F815,プログラムデータ!A:M,13,0),"")</f>
        <v xml:space="preserve"> 100m</v>
      </c>
      <c r="M815" t="str">
        <f>IFERROR(VLOOKUP(F815,プログラムデータ!A:J,10,0),"")</f>
        <v>背泳ぎ</v>
      </c>
      <c r="N815" t="str">
        <f>IFERROR(VLOOKUP(F815,プログラムデータ!A:P,16,0),"")</f>
        <v>タイム決勝</v>
      </c>
      <c r="O815" t="str">
        <f t="shared" si="26"/>
        <v xml:space="preserve"> 男子  100m 背泳ぎ タイム決勝</v>
      </c>
    </row>
    <row r="816" spans="1:15" x14ac:dyDescent="0.15">
      <c r="A816">
        <f>IFERROR(記録[[#This Row],[競技番号]],"")</f>
        <v>25</v>
      </c>
      <c r="B816">
        <f>IFERROR(記録[[#This Row],[選手番号]],"")</f>
        <v>110</v>
      </c>
      <c r="C816" t="str">
        <f>IFERROR(VLOOKUP(B816,選手番号!F:J,4,0),"")</f>
        <v>酒井　　淀</v>
      </c>
      <c r="D816" t="str">
        <f>IFERROR(VLOOKUP(B816,選手番号!F:K,6,0),"")</f>
        <v>ファイブテン</v>
      </c>
      <c r="E816" t="str">
        <f>IFERROR(VLOOKUP(B816,チーム番号!E:F,2,0),"")</f>
        <v/>
      </c>
      <c r="F816">
        <f>IFERROR(VLOOKUP(A816,プログラム!B:C,2,0),"")</f>
        <v>26</v>
      </c>
      <c r="G816" t="str">
        <f t="shared" si="25"/>
        <v>11000026</v>
      </c>
      <c r="H816">
        <f>IFERROR(記録[[#This Row],[組]],"")</f>
        <v>3</v>
      </c>
      <c r="I816">
        <f>IFERROR(記録[[#This Row],[水路]],"")</f>
        <v>3</v>
      </c>
      <c r="J816" t="str">
        <f>IFERROR(VLOOKUP(F816,プログラムデータ!A:P,14,0),"")</f>
        <v/>
      </c>
      <c r="K816" t="str">
        <f>IFERROR(VLOOKUP(F816,プログラムデータ!A:O,15,0),"")</f>
        <v>男子</v>
      </c>
      <c r="L816" t="str">
        <f>IFERROR(VLOOKUP(F816,プログラムデータ!A:M,13,0),"")</f>
        <v xml:space="preserve"> 100m</v>
      </c>
      <c r="M816" t="str">
        <f>IFERROR(VLOOKUP(F816,プログラムデータ!A:J,10,0),"")</f>
        <v>背泳ぎ</v>
      </c>
      <c r="N816" t="str">
        <f>IFERROR(VLOOKUP(F816,プログラムデータ!A:P,16,0),"")</f>
        <v>タイム決勝</v>
      </c>
      <c r="O816" t="str">
        <f t="shared" si="26"/>
        <v xml:space="preserve"> 男子  100m 背泳ぎ タイム決勝</v>
      </c>
    </row>
    <row r="817" spans="1:15" x14ac:dyDescent="0.15">
      <c r="A817">
        <f>IFERROR(記録[[#This Row],[競技番号]],"")</f>
        <v>25</v>
      </c>
      <c r="B817">
        <f>IFERROR(記録[[#This Row],[選手番号]],"")</f>
        <v>86</v>
      </c>
      <c r="C817" t="str">
        <f>IFERROR(VLOOKUP(B817,選手番号!F:J,4,0),"")</f>
        <v>森　　天乃</v>
      </c>
      <c r="D817" t="str">
        <f>IFERROR(VLOOKUP(B817,選手番号!F:K,6,0),"")</f>
        <v>Z-UP</v>
      </c>
      <c r="E817" t="str">
        <f>IFERROR(VLOOKUP(B817,チーム番号!E:F,2,0),"")</f>
        <v/>
      </c>
      <c r="F817">
        <f>IFERROR(VLOOKUP(A817,プログラム!B:C,2,0),"")</f>
        <v>26</v>
      </c>
      <c r="G817" t="str">
        <f t="shared" si="25"/>
        <v>8600026</v>
      </c>
      <c r="H817">
        <f>IFERROR(記録[[#This Row],[組]],"")</f>
        <v>3</v>
      </c>
      <c r="I817">
        <f>IFERROR(記録[[#This Row],[水路]],"")</f>
        <v>4</v>
      </c>
      <c r="J817" t="str">
        <f>IFERROR(VLOOKUP(F817,プログラムデータ!A:P,14,0),"")</f>
        <v/>
      </c>
      <c r="K817" t="str">
        <f>IFERROR(VLOOKUP(F817,プログラムデータ!A:O,15,0),"")</f>
        <v>男子</v>
      </c>
      <c r="L817" t="str">
        <f>IFERROR(VLOOKUP(F817,プログラムデータ!A:M,13,0),"")</f>
        <v xml:space="preserve"> 100m</v>
      </c>
      <c r="M817" t="str">
        <f>IFERROR(VLOOKUP(F817,プログラムデータ!A:J,10,0),"")</f>
        <v>背泳ぎ</v>
      </c>
      <c r="N817" t="str">
        <f>IFERROR(VLOOKUP(F817,プログラムデータ!A:P,16,0),"")</f>
        <v>タイム決勝</v>
      </c>
      <c r="O817" t="str">
        <f t="shared" si="26"/>
        <v xml:space="preserve"> 男子  100m 背泳ぎ タイム決勝</v>
      </c>
    </row>
    <row r="818" spans="1:15" x14ac:dyDescent="0.15">
      <c r="A818">
        <f>IFERROR(記録[[#This Row],[競技番号]],"")</f>
        <v>25</v>
      </c>
      <c r="B818">
        <f>IFERROR(記録[[#This Row],[選手番号]],"")</f>
        <v>183</v>
      </c>
      <c r="C818" t="str">
        <f>IFERROR(VLOOKUP(B818,選手番号!F:J,4,0),"")</f>
        <v>荒谷　結奏</v>
      </c>
      <c r="D818" t="str">
        <f>IFERROR(VLOOKUP(B818,選手番号!F:K,6,0),"")</f>
        <v>フィッタ松山</v>
      </c>
      <c r="E818" t="str">
        <f>IFERROR(VLOOKUP(B818,チーム番号!E:F,2,0),"")</f>
        <v/>
      </c>
      <c r="F818">
        <f>IFERROR(VLOOKUP(A818,プログラム!B:C,2,0),"")</f>
        <v>26</v>
      </c>
      <c r="G818" t="str">
        <f t="shared" si="25"/>
        <v>18300026</v>
      </c>
      <c r="H818">
        <f>IFERROR(記録[[#This Row],[組]],"")</f>
        <v>3</v>
      </c>
      <c r="I818">
        <f>IFERROR(記録[[#This Row],[水路]],"")</f>
        <v>5</v>
      </c>
      <c r="J818" t="str">
        <f>IFERROR(VLOOKUP(F818,プログラムデータ!A:P,14,0),"")</f>
        <v/>
      </c>
      <c r="K818" t="str">
        <f>IFERROR(VLOOKUP(F818,プログラムデータ!A:O,15,0),"")</f>
        <v>男子</v>
      </c>
      <c r="L818" t="str">
        <f>IFERROR(VLOOKUP(F818,プログラムデータ!A:M,13,0),"")</f>
        <v xml:space="preserve"> 100m</v>
      </c>
      <c r="M818" t="str">
        <f>IFERROR(VLOOKUP(F818,プログラムデータ!A:J,10,0),"")</f>
        <v>背泳ぎ</v>
      </c>
      <c r="N818" t="str">
        <f>IFERROR(VLOOKUP(F818,プログラムデータ!A:P,16,0),"")</f>
        <v>タイム決勝</v>
      </c>
      <c r="O818" t="str">
        <f t="shared" si="26"/>
        <v xml:space="preserve"> 男子  100m 背泳ぎ タイム決勝</v>
      </c>
    </row>
    <row r="819" spans="1:15" x14ac:dyDescent="0.15">
      <c r="A819">
        <f>IFERROR(記録[[#This Row],[競技番号]],"")</f>
        <v>25</v>
      </c>
      <c r="B819">
        <f>IFERROR(記録[[#This Row],[選手番号]],"")</f>
        <v>23</v>
      </c>
      <c r="C819" t="str">
        <f>IFERROR(VLOOKUP(B819,選手番号!F:J,4,0),"")</f>
        <v>井上　心稟</v>
      </c>
      <c r="D819" t="str">
        <f>IFERROR(VLOOKUP(B819,選手番号!F:K,6,0),"")</f>
        <v>五百木ＳＣ</v>
      </c>
      <c r="E819" t="str">
        <f>IFERROR(VLOOKUP(B819,チーム番号!E:F,2,0),"")</f>
        <v/>
      </c>
      <c r="F819">
        <f>IFERROR(VLOOKUP(A819,プログラム!B:C,2,0),"")</f>
        <v>26</v>
      </c>
      <c r="G819" t="str">
        <f t="shared" si="25"/>
        <v>2300026</v>
      </c>
      <c r="H819">
        <f>IFERROR(記録[[#This Row],[組]],"")</f>
        <v>3</v>
      </c>
      <c r="I819">
        <f>IFERROR(記録[[#This Row],[水路]],"")</f>
        <v>6</v>
      </c>
      <c r="J819" t="str">
        <f>IFERROR(VLOOKUP(F819,プログラムデータ!A:P,14,0),"")</f>
        <v/>
      </c>
      <c r="K819" t="str">
        <f>IFERROR(VLOOKUP(F819,プログラムデータ!A:O,15,0),"")</f>
        <v>男子</v>
      </c>
      <c r="L819" t="str">
        <f>IFERROR(VLOOKUP(F819,プログラムデータ!A:M,13,0),"")</f>
        <v xml:space="preserve"> 100m</v>
      </c>
      <c r="M819" t="str">
        <f>IFERROR(VLOOKUP(F819,プログラムデータ!A:J,10,0),"")</f>
        <v>背泳ぎ</v>
      </c>
      <c r="N819" t="str">
        <f>IFERROR(VLOOKUP(F819,プログラムデータ!A:P,16,0),"")</f>
        <v>タイム決勝</v>
      </c>
      <c r="O819" t="str">
        <f t="shared" si="26"/>
        <v xml:space="preserve"> 男子  100m 背泳ぎ タイム決勝</v>
      </c>
    </row>
    <row r="820" spans="1:15" x14ac:dyDescent="0.15">
      <c r="A820">
        <f>IFERROR(記録[[#This Row],[競技番号]],"")</f>
        <v>25</v>
      </c>
      <c r="B820">
        <f>IFERROR(記録[[#This Row],[選手番号]],"")</f>
        <v>257</v>
      </c>
      <c r="C820" t="str">
        <f>IFERROR(VLOOKUP(B820,選手番号!F:J,4,0),"")</f>
        <v>古川　咲吏</v>
      </c>
      <c r="D820" t="str">
        <f>IFERROR(VLOOKUP(B820,選手番号!F:K,6,0),"")</f>
        <v>フィッタ吉田</v>
      </c>
      <c r="E820" t="str">
        <f>IFERROR(VLOOKUP(B820,チーム番号!E:F,2,0),"")</f>
        <v/>
      </c>
      <c r="F820">
        <f>IFERROR(VLOOKUP(A820,プログラム!B:C,2,0),"")</f>
        <v>26</v>
      </c>
      <c r="G820" t="str">
        <f t="shared" si="25"/>
        <v>25700026</v>
      </c>
      <c r="H820">
        <f>IFERROR(記録[[#This Row],[組]],"")</f>
        <v>3</v>
      </c>
      <c r="I820">
        <f>IFERROR(記録[[#This Row],[水路]],"")</f>
        <v>7</v>
      </c>
      <c r="J820" t="str">
        <f>IFERROR(VLOOKUP(F820,プログラムデータ!A:P,14,0),"")</f>
        <v/>
      </c>
      <c r="K820" t="str">
        <f>IFERROR(VLOOKUP(F820,プログラムデータ!A:O,15,0),"")</f>
        <v>男子</v>
      </c>
      <c r="L820" t="str">
        <f>IFERROR(VLOOKUP(F820,プログラムデータ!A:M,13,0),"")</f>
        <v xml:space="preserve"> 100m</v>
      </c>
      <c r="M820" t="str">
        <f>IFERROR(VLOOKUP(F820,プログラムデータ!A:J,10,0),"")</f>
        <v>背泳ぎ</v>
      </c>
      <c r="N820" t="str">
        <f>IFERROR(VLOOKUP(F820,プログラムデータ!A:P,16,0),"")</f>
        <v>タイム決勝</v>
      </c>
      <c r="O820" t="str">
        <f t="shared" si="26"/>
        <v xml:space="preserve"> 男子  100m 背泳ぎ タイム決勝</v>
      </c>
    </row>
    <row r="821" spans="1:15" x14ac:dyDescent="0.15">
      <c r="A821">
        <f>IFERROR(記録[[#This Row],[競技番号]],"")</f>
        <v>25</v>
      </c>
      <c r="B821">
        <f>IFERROR(記録[[#This Row],[選手番号]],"")</f>
        <v>21</v>
      </c>
      <c r="C821" t="str">
        <f>IFERROR(VLOOKUP(B821,選手番号!F:J,4,0),"")</f>
        <v>秀野　　葵</v>
      </c>
      <c r="D821" t="str">
        <f>IFERROR(VLOOKUP(B821,選手番号!F:K,6,0),"")</f>
        <v>五百木ＳＣ</v>
      </c>
      <c r="E821" t="str">
        <f>IFERROR(VLOOKUP(B821,チーム番号!E:F,2,0),"")</f>
        <v/>
      </c>
      <c r="F821">
        <f>IFERROR(VLOOKUP(A821,プログラム!B:C,2,0),"")</f>
        <v>26</v>
      </c>
      <c r="G821" t="str">
        <f t="shared" si="25"/>
        <v>2100026</v>
      </c>
      <c r="H821">
        <f>IFERROR(記録[[#This Row],[組]],"")</f>
        <v>4</v>
      </c>
      <c r="I821">
        <f>IFERROR(記録[[#This Row],[水路]],"")</f>
        <v>1</v>
      </c>
      <c r="J821" t="str">
        <f>IFERROR(VLOOKUP(F821,プログラムデータ!A:P,14,0),"")</f>
        <v/>
      </c>
      <c r="K821" t="str">
        <f>IFERROR(VLOOKUP(F821,プログラムデータ!A:O,15,0),"")</f>
        <v>男子</v>
      </c>
      <c r="L821" t="str">
        <f>IFERROR(VLOOKUP(F821,プログラムデータ!A:M,13,0),"")</f>
        <v xml:space="preserve"> 100m</v>
      </c>
      <c r="M821" t="str">
        <f>IFERROR(VLOOKUP(F821,プログラムデータ!A:J,10,0),"")</f>
        <v>背泳ぎ</v>
      </c>
      <c r="N821" t="str">
        <f>IFERROR(VLOOKUP(F821,プログラムデータ!A:P,16,0),"")</f>
        <v>タイム決勝</v>
      </c>
      <c r="O821" t="str">
        <f t="shared" si="26"/>
        <v xml:space="preserve"> 男子  100m 背泳ぎ タイム決勝</v>
      </c>
    </row>
    <row r="822" spans="1:15" x14ac:dyDescent="0.15">
      <c r="A822">
        <f>IFERROR(記録[[#This Row],[競技番号]],"")</f>
        <v>25</v>
      </c>
      <c r="B822">
        <f>IFERROR(記録[[#This Row],[選手番号]],"")</f>
        <v>329</v>
      </c>
      <c r="C822" t="str">
        <f>IFERROR(VLOOKUP(B822,選手番号!F:J,4,0),"")</f>
        <v>藤田　莉帆</v>
      </c>
      <c r="D822" t="str">
        <f>IFERROR(VLOOKUP(B822,選手番号!F:K,6,0),"")</f>
        <v>AzuMax</v>
      </c>
      <c r="E822" t="str">
        <f>IFERROR(VLOOKUP(B822,チーム番号!E:F,2,0),"")</f>
        <v/>
      </c>
      <c r="F822">
        <f>IFERROR(VLOOKUP(A822,プログラム!B:C,2,0),"")</f>
        <v>26</v>
      </c>
      <c r="G822" t="str">
        <f t="shared" si="25"/>
        <v>32900026</v>
      </c>
      <c r="H822">
        <f>IFERROR(記録[[#This Row],[組]],"")</f>
        <v>4</v>
      </c>
      <c r="I822">
        <f>IFERROR(記録[[#This Row],[水路]],"")</f>
        <v>2</v>
      </c>
      <c r="J822" t="str">
        <f>IFERROR(VLOOKUP(F822,プログラムデータ!A:P,14,0),"")</f>
        <v/>
      </c>
      <c r="K822" t="str">
        <f>IFERROR(VLOOKUP(F822,プログラムデータ!A:O,15,0),"")</f>
        <v>男子</v>
      </c>
      <c r="L822" t="str">
        <f>IFERROR(VLOOKUP(F822,プログラムデータ!A:M,13,0),"")</f>
        <v xml:space="preserve"> 100m</v>
      </c>
      <c r="M822" t="str">
        <f>IFERROR(VLOOKUP(F822,プログラムデータ!A:J,10,0),"")</f>
        <v>背泳ぎ</v>
      </c>
      <c r="N822" t="str">
        <f>IFERROR(VLOOKUP(F822,プログラムデータ!A:P,16,0),"")</f>
        <v>タイム決勝</v>
      </c>
      <c r="O822" t="str">
        <f t="shared" si="26"/>
        <v xml:space="preserve"> 男子  100m 背泳ぎ タイム決勝</v>
      </c>
    </row>
    <row r="823" spans="1:15" x14ac:dyDescent="0.15">
      <c r="A823">
        <f>IFERROR(記録[[#This Row],[競技番号]],"")</f>
        <v>25</v>
      </c>
      <c r="B823">
        <f>IFERROR(記録[[#This Row],[選手番号]],"")</f>
        <v>18</v>
      </c>
      <c r="C823" t="str">
        <f>IFERROR(VLOOKUP(B823,選手番号!F:J,4,0),"")</f>
        <v>田村　　菫</v>
      </c>
      <c r="D823" t="str">
        <f>IFERROR(VLOOKUP(B823,選手番号!F:K,6,0),"")</f>
        <v>五百木ＳＣ</v>
      </c>
      <c r="E823" t="str">
        <f>IFERROR(VLOOKUP(B823,チーム番号!E:F,2,0),"")</f>
        <v/>
      </c>
      <c r="F823">
        <f>IFERROR(VLOOKUP(A823,プログラム!B:C,2,0),"")</f>
        <v>26</v>
      </c>
      <c r="G823" t="str">
        <f t="shared" si="25"/>
        <v>1800026</v>
      </c>
      <c r="H823">
        <f>IFERROR(記録[[#This Row],[組]],"")</f>
        <v>4</v>
      </c>
      <c r="I823">
        <f>IFERROR(記録[[#This Row],[水路]],"")</f>
        <v>3</v>
      </c>
      <c r="J823" t="str">
        <f>IFERROR(VLOOKUP(F823,プログラムデータ!A:P,14,0),"")</f>
        <v/>
      </c>
      <c r="K823" t="str">
        <f>IFERROR(VLOOKUP(F823,プログラムデータ!A:O,15,0),"")</f>
        <v>男子</v>
      </c>
      <c r="L823" t="str">
        <f>IFERROR(VLOOKUP(F823,プログラムデータ!A:M,13,0),"")</f>
        <v xml:space="preserve"> 100m</v>
      </c>
      <c r="M823" t="str">
        <f>IFERROR(VLOOKUP(F823,プログラムデータ!A:J,10,0),"")</f>
        <v>背泳ぎ</v>
      </c>
      <c r="N823" t="str">
        <f>IFERROR(VLOOKUP(F823,プログラムデータ!A:P,16,0),"")</f>
        <v>タイム決勝</v>
      </c>
      <c r="O823" t="str">
        <f t="shared" si="26"/>
        <v xml:space="preserve"> 男子  100m 背泳ぎ タイム決勝</v>
      </c>
    </row>
    <row r="824" spans="1:15" x14ac:dyDescent="0.15">
      <c r="A824">
        <f>IFERROR(記録[[#This Row],[競技番号]],"")</f>
        <v>25</v>
      </c>
      <c r="B824">
        <f>IFERROR(記録[[#This Row],[選手番号]],"")</f>
        <v>15</v>
      </c>
      <c r="C824" t="str">
        <f>IFERROR(VLOOKUP(B824,選手番号!F:J,4,0),"")</f>
        <v>芝　　怜菜</v>
      </c>
      <c r="D824" t="str">
        <f>IFERROR(VLOOKUP(B824,選手番号!F:K,6,0),"")</f>
        <v>五百木ＳＣ</v>
      </c>
      <c r="E824" t="str">
        <f>IFERROR(VLOOKUP(B824,チーム番号!E:F,2,0),"")</f>
        <v/>
      </c>
      <c r="F824">
        <f>IFERROR(VLOOKUP(A824,プログラム!B:C,2,0),"")</f>
        <v>26</v>
      </c>
      <c r="G824" t="str">
        <f t="shared" si="25"/>
        <v>1500026</v>
      </c>
      <c r="H824">
        <f>IFERROR(記録[[#This Row],[組]],"")</f>
        <v>4</v>
      </c>
      <c r="I824">
        <f>IFERROR(記録[[#This Row],[水路]],"")</f>
        <v>4</v>
      </c>
      <c r="J824" t="str">
        <f>IFERROR(VLOOKUP(F824,プログラムデータ!A:P,14,0),"")</f>
        <v/>
      </c>
      <c r="K824" t="str">
        <f>IFERROR(VLOOKUP(F824,プログラムデータ!A:O,15,0),"")</f>
        <v>男子</v>
      </c>
      <c r="L824" t="str">
        <f>IFERROR(VLOOKUP(F824,プログラムデータ!A:M,13,0),"")</f>
        <v xml:space="preserve"> 100m</v>
      </c>
      <c r="M824" t="str">
        <f>IFERROR(VLOOKUP(F824,プログラムデータ!A:J,10,0),"")</f>
        <v>背泳ぎ</v>
      </c>
      <c r="N824" t="str">
        <f>IFERROR(VLOOKUP(F824,プログラムデータ!A:P,16,0),"")</f>
        <v>タイム決勝</v>
      </c>
      <c r="O824" t="str">
        <f t="shared" si="26"/>
        <v xml:space="preserve"> 男子  100m 背泳ぎ タイム決勝</v>
      </c>
    </row>
    <row r="825" spans="1:15" x14ac:dyDescent="0.15">
      <c r="A825">
        <f>IFERROR(記録[[#This Row],[競技番号]],"")</f>
        <v>25</v>
      </c>
      <c r="B825">
        <f>IFERROR(記録[[#This Row],[選手番号]],"")</f>
        <v>17</v>
      </c>
      <c r="C825" t="str">
        <f>IFERROR(VLOOKUP(B825,選手番号!F:J,4,0),"")</f>
        <v>桑村　叶海</v>
      </c>
      <c r="D825" t="str">
        <f>IFERROR(VLOOKUP(B825,選手番号!F:K,6,0),"")</f>
        <v>五百木ＳＣ</v>
      </c>
      <c r="E825" t="str">
        <f>IFERROR(VLOOKUP(B825,チーム番号!E:F,2,0),"")</f>
        <v/>
      </c>
      <c r="F825">
        <f>IFERROR(VLOOKUP(A825,プログラム!B:C,2,0),"")</f>
        <v>26</v>
      </c>
      <c r="G825" t="str">
        <f t="shared" si="25"/>
        <v>1700026</v>
      </c>
      <c r="H825">
        <f>IFERROR(記録[[#This Row],[組]],"")</f>
        <v>4</v>
      </c>
      <c r="I825">
        <f>IFERROR(記録[[#This Row],[水路]],"")</f>
        <v>5</v>
      </c>
      <c r="J825" t="str">
        <f>IFERROR(VLOOKUP(F825,プログラムデータ!A:P,14,0),"")</f>
        <v/>
      </c>
      <c r="K825" t="str">
        <f>IFERROR(VLOOKUP(F825,プログラムデータ!A:O,15,0),"")</f>
        <v>男子</v>
      </c>
      <c r="L825" t="str">
        <f>IFERROR(VLOOKUP(F825,プログラムデータ!A:M,13,0),"")</f>
        <v xml:space="preserve"> 100m</v>
      </c>
      <c r="M825" t="str">
        <f>IFERROR(VLOOKUP(F825,プログラムデータ!A:J,10,0),"")</f>
        <v>背泳ぎ</v>
      </c>
      <c r="N825" t="str">
        <f>IFERROR(VLOOKUP(F825,プログラムデータ!A:P,16,0),"")</f>
        <v>タイム決勝</v>
      </c>
      <c r="O825" t="str">
        <f t="shared" si="26"/>
        <v xml:space="preserve"> 男子  100m 背泳ぎ タイム決勝</v>
      </c>
    </row>
    <row r="826" spans="1:15" x14ac:dyDescent="0.15">
      <c r="A826">
        <f>IFERROR(記録[[#This Row],[競技番号]],"")</f>
        <v>25</v>
      </c>
      <c r="B826">
        <f>IFERROR(記録[[#This Row],[選手番号]],"")</f>
        <v>44</v>
      </c>
      <c r="C826" t="str">
        <f>IFERROR(VLOOKUP(B826,選手番号!F:J,4,0),"")</f>
        <v>伊須　彩葉</v>
      </c>
      <c r="D826" t="str">
        <f>IFERROR(VLOOKUP(B826,選手番号!F:K,6,0),"")</f>
        <v>南海ＤＣ</v>
      </c>
      <c r="E826" t="str">
        <f>IFERROR(VLOOKUP(B826,チーム番号!E:F,2,0),"")</f>
        <v/>
      </c>
      <c r="F826">
        <f>IFERROR(VLOOKUP(A826,プログラム!B:C,2,0),"")</f>
        <v>26</v>
      </c>
      <c r="G826" t="str">
        <f t="shared" si="25"/>
        <v>4400026</v>
      </c>
      <c r="H826">
        <f>IFERROR(記録[[#This Row],[組]],"")</f>
        <v>4</v>
      </c>
      <c r="I826">
        <f>IFERROR(記録[[#This Row],[水路]],"")</f>
        <v>6</v>
      </c>
      <c r="J826" t="str">
        <f>IFERROR(VLOOKUP(F826,プログラムデータ!A:P,14,0),"")</f>
        <v/>
      </c>
      <c r="K826" t="str">
        <f>IFERROR(VLOOKUP(F826,プログラムデータ!A:O,15,0),"")</f>
        <v>男子</v>
      </c>
      <c r="L826" t="str">
        <f>IFERROR(VLOOKUP(F826,プログラムデータ!A:M,13,0),"")</f>
        <v xml:space="preserve"> 100m</v>
      </c>
      <c r="M826" t="str">
        <f>IFERROR(VLOOKUP(F826,プログラムデータ!A:J,10,0),"")</f>
        <v>背泳ぎ</v>
      </c>
      <c r="N826" t="str">
        <f>IFERROR(VLOOKUP(F826,プログラムデータ!A:P,16,0),"")</f>
        <v>タイム決勝</v>
      </c>
      <c r="O826" t="str">
        <f t="shared" si="26"/>
        <v xml:space="preserve"> 男子  100m 背泳ぎ タイム決勝</v>
      </c>
    </row>
    <row r="827" spans="1:15" x14ac:dyDescent="0.15">
      <c r="A827">
        <f>IFERROR(記録[[#This Row],[競技番号]],"")</f>
        <v>25</v>
      </c>
      <c r="B827">
        <f>IFERROR(記録[[#This Row],[選手番号]],"")</f>
        <v>358</v>
      </c>
      <c r="C827" t="str">
        <f>IFERROR(VLOOKUP(B827,選手番号!F:J,4,0),"")</f>
        <v>大西　美憂</v>
      </c>
      <c r="D827" t="str">
        <f>IFERROR(VLOOKUP(B827,選手番号!F:K,6,0),"")</f>
        <v>AQUA</v>
      </c>
      <c r="E827" t="str">
        <f>IFERROR(VLOOKUP(B827,チーム番号!E:F,2,0),"")</f>
        <v/>
      </c>
      <c r="F827">
        <f>IFERROR(VLOOKUP(A827,プログラム!B:C,2,0),"")</f>
        <v>26</v>
      </c>
      <c r="G827" t="str">
        <f t="shared" si="25"/>
        <v>35800026</v>
      </c>
      <c r="H827">
        <f>IFERROR(記録[[#This Row],[組]],"")</f>
        <v>4</v>
      </c>
      <c r="I827">
        <f>IFERROR(記録[[#This Row],[水路]],"")</f>
        <v>7</v>
      </c>
      <c r="J827" t="str">
        <f>IFERROR(VLOOKUP(F827,プログラムデータ!A:P,14,0),"")</f>
        <v/>
      </c>
      <c r="K827" t="str">
        <f>IFERROR(VLOOKUP(F827,プログラムデータ!A:O,15,0),"")</f>
        <v>男子</v>
      </c>
      <c r="L827" t="str">
        <f>IFERROR(VLOOKUP(F827,プログラムデータ!A:M,13,0),"")</f>
        <v xml:space="preserve"> 100m</v>
      </c>
      <c r="M827" t="str">
        <f>IFERROR(VLOOKUP(F827,プログラムデータ!A:J,10,0),"")</f>
        <v>背泳ぎ</v>
      </c>
      <c r="N827" t="str">
        <f>IFERROR(VLOOKUP(F827,プログラムデータ!A:P,16,0),"")</f>
        <v>タイム決勝</v>
      </c>
      <c r="O827" t="str">
        <f t="shared" si="26"/>
        <v xml:space="preserve"> 男子  100m 背泳ぎ タイム決勝</v>
      </c>
    </row>
    <row r="828" spans="1:15" x14ac:dyDescent="0.15">
      <c r="A828">
        <f>IFERROR(記録[[#This Row],[競技番号]],"")</f>
        <v>26</v>
      </c>
      <c r="B828">
        <f>IFERROR(記録[[#This Row],[選手番号]],"")</f>
        <v>0</v>
      </c>
      <c r="C828" t="str">
        <f>IFERROR(VLOOKUP(B828,選手番号!F:J,4,0),"")</f>
        <v/>
      </c>
      <c r="D828" t="str">
        <f>IFERROR(VLOOKUP(B828,選手番号!F:K,6,0),"")</f>
        <v/>
      </c>
      <c r="E828" t="str">
        <f>IFERROR(VLOOKUP(B828,チーム番号!E:F,2,0),"")</f>
        <v/>
      </c>
      <c r="F828">
        <f>IFERROR(VLOOKUP(A828,プログラム!B:C,2,0),"")</f>
        <v>27</v>
      </c>
      <c r="G828" t="str">
        <f t="shared" si="25"/>
        <v>000027</v>
      </c>
      <c r="H828">
        <f>IFERROR(記録[[#This Row],[組]],"")</f>
        <v>1</v>
      </c>
      <c r="I828">
        <f>IFERROR(記録[[#This Row],[水路]],"")</f>
        <v>1</v>
      </c>
      <c r="J828" t="str">
        <f>IFERROR(VLOOKUP(F828,プログラムデータ!A:P,14,0),"")</f>
        <v/>
      </c>
      <c r="K828" t="str">
        <f>IFERROR(VLOOKUP(F828,プログラムデータ!A:O,15,0),"")</f>
        <v>女子</v>
      </c>
      <c r="L828" t="str">
        <f>IFERROR(VLOOKUP(F828,プログラムデータ!A:M,13,0),"")</f>
        <v xml:space="preserve"> 100m</v>
      </c>
      <c r="M828" t="str">
        <f>IFERROR(VLOOKUP(F828,プログラムデータ!A:J,10,0),"")</f>
        <v>平泳ぎ</v>
      </c>
      <c r="N828" t="str">
        <f>IFERROR(VLOOKUP(F828,プログラムデータ!A:P,16,0),"")</f>
        <v>タイム決勝</v>
      </c>
      <c r="O828" t="str">
        <f t="shared" si="26"/>
        <v xml:space="preserve"> 女子  100m 平泳ぎ タイム決勝</v>
      </c>
    </row>
    <row r="829" spans="1:15" x14ac:dyDescent="0.15">
      <c r="A829">
        <f>IFERROR(記録[[#This Row],[競技番号]],"")</f>
        <v>26</v>
      </c>
      <c r="B829">
        <f>IFERROR(記録[[#This Row],[選手番号]],"")</f>
        <v>0</v>
      </c>
      <c r="C829" t="str">
        <f>IFERROR(VLOOKUP(B829,選手番号!F:J,4,0),"")</f>
        <v/>
      </c>
      <c r="D829" t="str">
        <f>IFERROR(VLOOKUP(B829,選手番号!F:K,6,0),"")</f>
        <v/>
      </c>
      <c r="E829" t="str">
        <f>IFERROR(VLOOKUP(B829,チーム番号!E:F,2,0),"")</f>
        <v/>
      </c>
      <c r="F829">
        <f>IFERROR(VLOOKUP(A829,プログラム!B:C,2,0),"")</f>
        <v>27</v>
      </c>
      <c r="G829" t="str">
        <f t="shared" si="25"/>
        <v>000027</v>
      </c>
      <c r="H829">
        <f>IFERROR(記録[[#This Row],[組]],"")</f>
        <v>1</v>
      </c>
      <c r="I829">
        <f>IFERROR(記録[[#This Row],[水路]],"")</f>
        <v>2</v>
      </c>
      <c r="J829" t="str">
        <f>IFERROR(VLOOKUP(F829,プログラムデータ!A:P,14,0),"")</f>
        <v/>
      </c>
      <c r="K829" t="str">
        <f>IFERROR(VLOOKUP(F829,プログラムデータ!A:O,15,0),"")</f>
        <v>女子</v>
      </c>
      <c r="L829" t="str">
        <f>IFERROR(VLOOKUP(F829,プログラムデータ!A:M,13,0),"")</f>
        <v xml:space="preserve"> 100m</v>
      </c>
      <c r="M829" t="str">
        <f>IFERROR(VLOOKUP(F829,プログラムデータ!A:J,10,0),"")</f>
        <v>平泳ぎ</v>
      </c>
      <c r="N829" t="str">
        <f>IFERROR(VLOOKUP(F829,プログラムデータ!A:P,16,0),"")</f>
        <v>タイム決勝</v>
      </c>
      <c r="O829" t="str">
        <f t="shared" si="26"/>
        <v xml:space="preserve"> 女子  100m 平泳ぎ タイム決勝</v>
      </c>
    </row>
    <row r="830" spans="1:15" x14ac:dyDescent="0.15">
      <c r="A830">
        <f>IFERROR(記録[[#This Row],[競技番号]],"")</f>
        <v>26</v>
      </c>
      <c r="B830">
        <f>IFERROR(記録[[#This Row],[選手番号]],"")</f>
        <v>80</v>
      </c>
      <c r="C830" t="str">
        <f>IFERROR(VLOOKUP(B830,選手番号!F:J,4,0),"")</f>
        <v>森　　瑛心</v>
      </c>
      <c r="D830" t="str">
        <f>IFERROR(VLOOKUP(B830,選手番号!F:K,6,0),"")</f>
        <v>ＭＧ瀬戸内</v>
      </c>
      <c r="E830" t="str">
        <f>IFERROR(VLOOKUP(B830,チーム番号!E:F,2,0),"")</f>
        <v/>
      </c>
      <c r="F830">
        <f>IFERROR(VLOOKUP(A830,プログラム!B:C,2,0),"")</f>
        <v>27</v>
      </c>
      <c r="G830" t="str">
        <f t="shared" si="25"/>
        <v>8000027</v>
      </c>
      <c r="H830">
        <f>IFERROR(記録[[#This Row],[組]],"")</f>
        <v>1</v>
      </c>
      <c r="I830">
        <f>IFERROR(記録[[#This Row],[水路]],"")</f>
        <v>3</v>
      </c>
      <c r="J830" t="str">
        <f>IFERROR(VLOOKUP(F830,プログラムデータ!A:P,14,0),"")</f>
        <v/>
      </c>
      <c r="K830" t="str">
        <f>IFERROR(VLOOKUP(F830,プログラムデータ!A:O,15,0),"")</f>
        <v>女子</v>
      </c>
      <c r="L830" t="str">
        <f>IFERROR(VLOOKUP(F830,プログラムデータ!A:M,13,0),"")</f>
        <v xml:space="preserve"> 100m</v>
      </c>
      <c r="M830" t="str">
        <f>IFERROR(VLOOKUP(F830,プログラムデータ!A:J,10,0),"")</f>
        <v>平泳ぎ</v>
      </c>
      <c r="N830" t="str">
        <f>IFERROR(VLOOKUP(F830,プログラムデータ!A:P,16,0),"")</f>
        <v>タイム決勝</v>
      </c>
      <c r="O830" t="str">
        <f t="shared" si="26"/>
        <v xml:space="preserve"> 女子  100m 平泳ぎ タイム決勝</v>
      </c>
    </row>
    <row r="831" spans="1:15" x14ac:dyDescent="0.15">
      <c r="A831">
        <f>IFERROR(記録[[#This Row],[競技番号]],"")</f>
        <v>26</v>
      </c>
      <c r="B831">
        <f>IFERROR(記録[[#This Row],[選手番号]],"")</f>
        <v>11</v>
      </c>
      <c r="C831" t="str">
        <f>IFERROR(VLOOKUP(B831,選手番号!F:J,4,0),"")</f>
        <v>中岡　翔大</v>
      </c>
      <c r="D831" t="str">
        <f>IFERROR(VLOOKUP(B831,選手番号!F:K,6,0),"")</f>
        <v>五百木ＳＣ</v>
      </c>
      <c r="E831" t="str">
        <f>IFERROR(VLOOKUP(B831,チーム番号!E:F,2,0),"")</f>
        <v/>
      </c>
      <c r="F831">
        <f>IFERROR(VLOOKUP(A831,プログラム!B:C,2,0),"")</f>
        <v>27</v>
      </c>
      <c r="G831" t="str">
        <f t="shared" si="25"/>
        <v>1100027</v>
      </c>
      <c r="H831">
        <f>IFERROR(記録[[#This Row],[組]],"")</f>
        <v>1</v>
      </c>
      <c r="I831">
        <f>IFERROR(記録[[#This Row],[水路]],"")</f>
        <v>4</v>
      </c>
      <c r="J831" t="str">
        <f>IFERROR(VLOOKUP(F831,プログラムデータ!A:P,14,0),"")</f>
        <v/>
      </c>
      <c r="K831" t="str">
        <f>IFERROR(VLOOKUP(F831,プログラムデータ!A:O,15,0),"")</f>
        <v>女子</v>
      </c>
      <c r="L831" t="str">
        <f>IFERROR(VLOOKUP(F831,プログラムデータ!A:M,13,0),"")</f>
        <v xml:space="preserve"> 100m</v>
      </c>
      <c r="M831" t="str">
        <f>IFERROR(VLOOKUP(F831,プログラムデータ!A:J,10,0),"")</f>
        <v>平泳ぎ</v>
      </c>
      <c r="N831" t="str">
        <f>IFERROR(VLOOKUP(F831,プログラムデータ!A:P,16,0),"")</f>
        <v>タイム決勝</v>
      </c>
      <c r="O831" t="str">
        <f t="shared" si="26"/>
        <v xml:space="preserve"> 女子  100m 平泳ぎ タイム決勝</v>
      </c>
    </row>
    <row r="832" spans="1:15" x14ac:dyDescent="0.15">
      <c r="A832">
        <f>IFERROR(記録[[#This Row],[競技番号]],"")</f>
        <v>26</v>
      </c>
      <c r="B832">
        <f>IFERROR(記録[[#This Row],[選手番号]],"")</f>
        <v>271</v>
      </c>
      <c r="C832" t="str">
        <f>IFERROR(VLOOKUP(B832,選手番号!F:J,4,0),"")</f>
        <v>橋本　怜和</v>
      </c>
      <c r="D832" t="str">
        <f>IFERROR(VLOOKUP(B832,選手番号!F:K,6,0),"")</f>
        <v>ﾌｧｲﾌﾞﾃﾝ東予</v>
      </c>
      <c r="E832" t="str">
        <f>IFERROR(VLOOKUP(B832,チーム番号!E:F,2,0),"")</f>
        <v/>
      </c>
      <c r="F832">
        <f>IFERROR(VLOOKUP(A832,プログラム!B:C,2,0),"")</f>
        <v>27</v>
      </c>
      <c r="G832" t="str">
        <f t="shared" si="25"/>
        <v>27100027</v>
      </c>
      <c r="H832">
        <f>IFERROR(記録[[#This Row],[組]],"")</f>
        <v>1</v>
      </c>
      <c r="I832">
        <f>IFERROR(記録[[#This Row],[水路]],"")</f>
        <v>5</v>
      </c>
      <c r="J832" t="str">
        <f>IFERROR(VLOOKUP(F832,プログラムデータ!A:P,14,0),"")</f>
        <v/>
      </c>
      <c r="K832" t="str">
        <f>IFERROR(VLOOKUP(F832,プログラムデータ!A:O,15,0),"")</f>
        <v>女子</v>
      </c>
      <c r="L832" t="str">
        <f>IFERROR(VLOOKUP(F832,プログラムデータ!A:M,13,0),"")</f>
        <v xml:space="preserve"> 100m</v>
      </c>
      <c r="M832" t="str">
        <f>IFERROR(VLOOKUP(F832,プログラムデータ!A:J,10,0),"")</f>
        <v>平泳ぎ</v>
      </c>
      <c r="N832" t="str">
        <f>IFERROR(VLOOKUP(F832,プログラムデータ!A:P,16,0),"")</f>
        <v>タイム決勝</v>
      </c>
      <c r="O832" t="str">
        <f t="shared" si="26"/>
        <v xml:space="preserve"> 女子  100m 平泳ぎ タイム決勝</v>
      </c>
    </row>
    <row r="833" spans="1:15" x14ac:dyDescent="0.15">
      <c r="A833">
        <f>IFERROR(記録[[#This Row],[競技番号]],"")</f>
        <v>26</v>
      </c>
      <c r="B833">
        <f>IFERROR(記録[[#This Row],[選手番号]],"")</f>
        <v>0</v>
      </c>
      <c r="C833" t="str">
        <f>IFERROR(VLOOKUP(B833,選手番号!F:J,4,0),"")</f>
        <v/>
      </c>
      <c r="D833" t="str">
        <f>IFERROR(VLOOKUP(B833,選手番号!F:K,6,0),"")</f>
        <v/>
      </c>
      <c r="E833" t="str">
        <f>IFERROR(VLOOKUP(B833,チーム番号!E:F,2,0),"")</f>
        <v/>
      </c>
      <c r="F833">
        <f>IFERROR(VLOOKUP(A833,プログラム!B:C,2,0),"")</f>
        <v>27</v>
      </c>
      <c r="G833" t="str">
        <f t="shared" si="25"/>
        <v>000027</v>
      </c>
      <c r="H833">
        <f>IFERROR(記録[[#This Row],[組]],"")</f>
        <v>1</v>
      </c>
      <c r="I833">
        <f>IFERROR(記録[[#This Row],[水路]],"")</f>
        <v>6</v>
      </c>
      <c r="J833" t="str">
        <f>IFERROR(VLOOKUP(F833,プログラムデータ!A:P,14,0),"")</f>
        <v/>
      </c>
      <c r="K833" t="str">
        <f>IFERROR(VLOOKUP(F833,プログラムデータ!A:O,15,0),"")</f>
        <v>女子</v>
      </c>
      <c r="L833" t="str">
        <f>IFERROR(VLOOKUP(F833,プログラムデータ!A:M,13,0),"")</f>
        <v xml:space="preserve"> 100m</v>
      </c>
      <c r="M833" t="str">
        <f>IFERROR(VLOOKUP(F833,プログラムデータ!A:J,10,0),"")</f>
        <v>平泳ぎ</v>
      </c>
      <c r="N833" t="str">
        <f>IFERROR(VLOOKUP(F833,プログラムデータ!A:P,16,0),"")</f>
        <v>タイム決勝</v>
      </c>
      <c r="O833" t="str">
        <f t="shared" si="26"/>
        <v xml:space="preserve"> 女子  100m 平泳ぎ タイム決勝</v>
      </c>
    </row>
    <row r="834" spans="1:15" x14ac:dyDescent="0.15">
      <c r="A834">
        <f>IFERROR(記録[[#This Row],[競技番号]],"")</f>
        <v>26</v>
      </c>
      <c r="B834">
        <f>IFERROR(記録[[#This Row],[選手番号]],"")</f>
        <v>0</v>
      </c>
      <c r="C834" t="str">
        <f>IFERROR(VLOOKUP(B834,選手番号!F:J,4,0),"")</f>
        <v/>
      </c>
      <c r="D834" t="str">
        <f>IFERROR(VLOOKUP(B834,選手番号!F:K,6,0),"")</f>
        <v/>
      </c>
      <c r="E834" t="str">
        <f>IFERROR(VLOOKUP(B834,チーム番号!E:F,2,0),"")</f>
        <v/>
      </c>
      <c r="F834">
        <f>IFERROR(VLOOKUP(A834,プログラム!B:C,2,0),"")</f>
        <v>27</v>
      </c>
      <c r="G834" t="str">
        <f t="shared" si="25"/>
        <v>000027</v>
      </c>
      <c r="H834">
        <f>IFERROR(記録[[#This Row],[組]],"")</f>
        <v>1</v>
      </c>
      <c r="I834">
        <f>IFERROR(記録[[#This Row],[水路]],"")</f>
        <v>7</v>
      </c>
      <c r="J834" t="str">
        <f>IFERROR(VLOOKUP(F834,プログラムデータ!A:P,14,0),"")</f>
        <v/>
      </c>
      <c r="K834" t="str">
        <f>IFERROR(VLOOKUP(F834,プログラムデータ!A:O,15,0),"")</f>
        <v>女子</v>
      </c>
      <c r="L834" t="str">
        <f>IFERROR(VLOOKUP(F834,プログラムデータ!A:M,13,0),"")</f>
        <v xml:space="preserve"> 100m</v>
      </c>
      <c r="M834" t="str">
        <f>IFERROR(VLOOKUP(F834,プログラムデータ!A:J,10,0),"")</f>
        <v>平泳ぎ</v>
      </c>
      <c r="N834" t="str">
        <f>IFERROR(VLOOKUP(F834,プログラムデータ!A:P,16,0),"")</f>
        <v>タイム決勝</v>
      </c>
      <c r="O834" t="str">
        <f t="shared" si="26"/>
        <v xml:space="preserve"> 女子  100m 平泳ぎ タイム決勝</v>
      </c>
    </row>
    <row r="835" spans="1:15" x14ac:dyDescent="0.15">
      <c r="A835">
        <f>IFERROR(記録[[#This Row],[競技番号]],"")</f>
        <v>26</v>
      </c>
      <c r="B835">
        <f>IFERROR(記録[[#This Row],[選手番号]],"")</f>
        <v>0</v>
      </c>
      <c r="C835" t="str">
        <f>IFERROR(VLOOKUP(B835,選手番号!F:J,4,0),"")</f>
        <v/>
      </c>
      <c r="D835" t="str">
        <f>IFERROR(VLOOKUP(B835,選手番号!F:K,6,0),"")</f>
        <v/>
      </c>
      <c r="E835" t="str">
        <f>IFERROR(VLOOKUP(B835,チーム番号!E:F,2,0),"")</f>
        <v/>
      </c>
      <c r="F835">
        <f>IFERROR(VLOOKUP(A835,プログラム!B:C,2,0),"")</f>
        <v>27</v>
      </c>
      <c r="G835" t="str">
        <f t="shared" ref="G835:G898" si="27">CONCATENATE(B835,0,0,0,F835)</f>
        <v>000027</v>
      </c>
      <c r="H835">
        <f>IFERROR(記録[[#This Row],[組]],"")</f>
        <v>2</v>
      </c>
      <c r="I835">
        <f>IFERROR(記録[[#This Row],[水路]],"")</f>
        <v>1</v>
      </c>
      <c r="J835" t="str">
        <f>IFERROR(VLOOKUP(F835,プログラムデータ!A:P,14,0),"")</f>
        <v/>
      </c>
      <c r="K835" t="str">
        <f>IFERROR(VLOOKUP(F835,プログラムデータ!A:O,15,0),"")</f>
        <v>女子</v>
      </c>
      <c r="L835" t="str">
        <f>IFERROR(VLOOKUP(F835,プログラムデータ!A:M,13,0),"")</f>
        <v xml:space="preserve"> 100m</v>
      </c>
      <c r="M835" t="str">
        <f>IFERROR(VLOOKUP(F835,プログラムデータ!A:J,10,0),"")</f>
        <v>平泳ぎ</v>
      </c>
      <c r="N835" t="str">
        <f>IFERROR(VLOOKUP(F835,プログラムデータ!A:P,16,0),"")</f>
        <v>タイム決勝</v>
      </c>
      <c r="O835" t="str">
        <f t="shared" si="26"/>
        <v xml:space="preserve"> 女子  100m 平泳ぎ タイム決勝</v>
      </c>
    </row>
    <row r="836" spans="1:15" x14ac:dyDescent="0.15">
      <c r="A836">
        <f>IFERROR(記録[[#This Row],[競技番号]],"")</f>
        <v>26</v>
      </c>
      <c r="B836">
        <f>IFERROR(記録[[#This Row],[選手番号]],"")</f>
        <v>290</v>
      </c>
      <c r="C836" t="str">
        <f>IFERROR(VLOOKUP(B836,選手番号!F:J,4,0),"")</f>
        <v>西岡　　駿</v>
      </c>
      <c r="D836" t="str">
        <f>IFERROR(VLOOKUP(B836,選手番号!F:K,6,0),"")</f>
        <v>ﾌｨｯﾀｴﾐﾌﾙ松前</v>
      </c>
      <c r="E836" t="str">
        <f>IFERROR(VLOOKUP(B836,チーム番号!E:F,2,0),"")</f>
        <v/>
      </c>
      <c r="F836">
        <f>IFERROR(VLOOKUP(A836,プログラム!B:C,2,0),"")</f>
        <v>27</v>
      </c>
      <c r="G836" t="str">
        <f t="shared" si="27"/>
        <v>29000027</v>
      </c>
      <c r="H836">
        <f>IFERROR(記録[[#This Row],[組]],"")</f>
        <v>2</v>
      </c>
      <c r="I836">
        <f>IFERROR(記録[[#This Row],[水路]],"")</f>
        <v>2</v>
      </c>
      <c r="J836" t="str">
        <f>IFERROR(VLOOKUP(F836,プログラムデータ!A:P,14,0),"")</f>
        <v/>
      </c>
      <c r="K836" t="str">
        <f>IFERROR(VLOOKUP(F836,プログラムデータ!A:O,15,0),"")</f>
        <v>女子</v>
      </c>
      <c r="L836" t="str">
        <f>IFERROR(VLOOKUP(F836,プログラムデータ!A:M,13,0),"")</f>
        <v xml:space="preserve"> 100m</v>
      </c>
      <c r="M836" t="str">
        <f>IFERROR(VLOOKUP(F836,プログラムデータ!A:J,10,0),"")</f>
        <v>平泳ぎ</v>
      </c>
      <c r="N836" t="str">
        <f>IFERROR(VLOOKUP(F836,プログラムデータ!A:P,16,0),"")</f>
        <v>タイム決勝</v>
      </c>
      <c r="O836" t="str">
        <f t="shared" si="26"/>
        <v xml:space="preserve"> 女子  100m 平泳ぎ タイム決勝</v>
      </c>
    </row>
    <row r="837" spans="1:15" x14ac:dyDescent="0.15">
      <c r="A837">
        <f>IFERROR(記録[[#This Row],[競技番号]],"")</f>
        <v>26</v>
      </c>
      <c r="B837">
        <f>IFERROR(記録[[#This Row],[選手番号]],"")</f>
        <v>12</v>
      </c>
      <c r="C837" t="str">
        <f>IFERROR(VLOOKUP(B837,選手番号!F:J,4,0),"")</f>
        <v>菅野　　笙</v>
      </c>
      <c r="D837" t="str">
        <f>IFERROR(VLOOKUP(B837,選手番号!F:K,6,0),"")</f>
        <v>五百木ＳＣ</v>
      </c>
      <c r="E837" t="str">
        <f>IFERROR(VLOOKUP(B837,チーム番号!E:F,2,0),"")</f>
        <v/>
      </c>
      <c r="F837">
        <f>IFERROR(VLOOKUP(A837,プログラム!B:C,2,0),"")</f>
        <v>27</v>
      </c>
      <c r="G837" t="str">
        <f t="shared" si="27"/>
        <v>1200027</v>
      </c>
      <c r="H837">
        <f>IFERROR(記録[[#This Row],[組]],"")</f>
        <v>2</v>
      </c>
      <c r="I837">
        <f>IFERROR(記録[[#This Row],[水路]],"")</f>
        <v>3</v>
      </c>
      <c r="J837" t="str">
        <f>IFERROR(VLOOKUP(F837,プログラムデータ!A:P,14,0),"")</f>
        <v/>
      </c>
      <c r="K837" t="str">
        <f>IFERROR(VLOOKUP(F837,プログラムデータ!A:O,15,0),"")</f>
        <v>女子</v>
      </c>
      <c r="L837" t="str">
        <f>IFERROR(VLOOKUP(F837,プログラムデータ!A:M,13,0),"")</f>
        <v xml:space="preserve"> 100m</v>
      </c>
      <c r="M837" t="str">
        <f>IFERROR(VLOOKUP(F837,プログラムデータ!A:J,10,0),"")</f>
        <v>平泳ぎ</v>
      </c>
      <c r="N837" t="str">
        <f>IFERROR(VLOOKUP(F837,プログラムデータ!A:P,16,0),"")</f>
        <v>タイム決勝</v>
      </c>
      <c r="O837" t="str">
        <f t="shared" si="26"/>
        <v xml:space="preserve"> 女子  100m 平泳ぎ タイム決勝</v>
      </c>
    </row>
    <row r="838" spans="1:15" x14ac:dyDescent="0.15">
      <c r="A838">
        <f>IFERROR(記録[[#This Row],[競技番号]],"")</f>
        <v>26</v>
      </c>
      <c r="B838">
        <f>IFERROR(記録[[#This Row],[選手番号]],"")</f>
        <v>345</v>
      </c>
      <c r="C838" t="str">
        <f>IFERROR(VLOOKUP(B838,選手番号!F:J,4,0),"")</f>
        <v>大川　響生</v>
      </c>
      <c r="D838" t="str">
        <f>IFERROR(VLOOKUP(B838,選手番号!F:K,6,0),"")</f>
        <v>えいしSC砥部</v>
      </c>
      <c r="E838" t="str">
        <f>IFERROR(VLOOKUP(B838,チーム番号!E:F,2,0),"")</f>
        <v/>
      </c>
      <c r="F838">
        <f>IFERROR(VLOOKUP(A838,プログラム!B:C,2,0),"")</f>
        <v>27</v>
      </c>
      <c r="G838" t="str">
        <f t="shared" si="27"/>
        <v>34500027</v>
      </c>
      <c r="H838">
        <f>IFERROR(記録[[#This Row],[組]],"")</f>
        <v>2</v>
      </c>
      <c r="I838">
        <f>IFERROR(記録[[#This Row],[水路]],"")</f>
        <v>4</v>
      </c>
      <c r="J838" t="str">
        <f>IFERROR(VLOOKUP(F838,プログラムデータ!A:P,14,0),"")</f>
        <v/>
      </c>
      <c r="K838" t="str">
        <f>IFERROR(VLOOKUP(F838,プログラムデータ!A:O,15,0),"")</f>
        <v>女子</v>
      </c>
      <c r="L838" t="str">
        <f>IFERROR(VLOOKUP(F838,プログラムデータ!A:M,13,0),"")</f>
        <v xml:space="preserve"> 100m</v>
      </c>
      <c r="M838" t="str">
        <f>IFERROR(VLOOKUP(F838,プログラムデータ!A:J,10,0),"")</f>
        <v>平泳ぎ</v>
      </c>
      <c r="N838" t="str">
        <f>IFERROR(VLOOKUP(F838,プログラムデータ!A:P,16,0),"")</f>
        <v>タイム決勝</v>
      </c>
      <c r="O838" t="str">
        <f t="shared" si="26"/>
        <v xml:space="preserve"> 女子  100m 平泳ぎ タイム決勝</v>
      </c>
    </row>
    <row r="839" spans="1:15" x14ac:dyDescent="0.15">
      <c r="A839">
        <f>IFERROR(記録[[#This Row],[競技番号]],"")</f>
        <v>26</v>
      </c>
      <c r="B839">
        <f>IFERROR(記録[[#This Row],[選手番号]],"")</f>
        <v>9</v>
      </c>
      <c r="C839" t="str">
        <f>IFERROR(VLOOKUP(B839,選手番号!F:J,4,0),"")</f>
        <v>田村　　然</v>
      </c>
      <c r="D839" t="str">
        <f>IFERROR(VLOOKUP(B839,選手番号!F:K,6,0),"")</f>
        <v>五百木ＳＣ</v>
      </c>
      <c r="E839" t="str">
        <f>IFERROR(VLOOKUP(B839,チーム番号!E:F,2,0),"")</f>
        <v/>
      </c>
      <c r="F839">
        <f>IFERROR(VLOOKUP(A839,プログラム!B:C,2,0),"")</f>
        <v>27</v>
      </c>
      <c r="G839" t="str">
        <f t="shared" si="27"/>
        <v>900027</v>
      </c>
      <c r="H839">
        <f>IFERROR(記録[[#This Row],[組]],"")</f>
        <v>2</v>
      </c>
      <c r="I839">
        <f>IFERROR(記録[[#This Row],[水路]],"")</f>
        <v>5</v>
      </c>
      <c r="J839" t="str">
        <f>IFERROR(VLOOKUP(F839,プログラムデータ!A:P,14,0),"")</f>
        <v/>
      </c>
      <c r="K839" t="str">
        <f>IFERROR(VLOOKUP(F839,プログラムデータ!A:O,15,0),"")</f>
        <v>女子</v>
      </c>
      <c r="L839" t="str">
        <f>IFERROR(VLOOKUP(F839,プログラムデータ!A:M,13,0),"")</f>
        <v xml:space="preserve"> 100m</v>
      </c>
      <c r="M839" t="str">
        <f>IFERROR(VLOOKUP(F839,プログラムデータ!A:J,10,0),"")</f>
        <v>平泳ぎ</v>
      </c>
      <c r="N839" t="str">
        <f>IFERROR(VLOOKUP(F839,プログラムデータ!A:P,16,0),"")</f>
        <v>タイム決勝</v>
      </c>
      <c r="O839" t="str">
        <f t="shared" si="26"/>
        <v xml:space="preserve"> 女子  100m 平泳ぎ タイム決勝</v>
      </c>
    </row>
    <row r="840" spans="1:15" x14ac:dyDescent="0.15">
      <c r="A840">
        <f>IFERROR(記録[[#This Row],[競技番号]],"")</f>
        <v>26</v>
      </c>
      <c r="B840">
        <f>IFERROR(記録[[#This Row],[選手番号]],"")</f>
        <v>202</v>
      </c>
      <c r="C840" t="str">
        <f>IFERROR(VLOOKUP(B840,選手番号!F:J,4,0),"")</f>
        <v>枡野　　雅</v>
      </c>
      <c r="D840" t="str">
        <f>IFERROR(VLOOKUP(B840,選手番号!F:K,6,0),"")</f>
        <v>フィッタ重信</v>
      </c>
      <c r="E840" t="str">
        <f>IFERROR(VLOOKUP(B840,チーム番号!E:F,2,0),"")</f>
        <v/>
      </c>
      <c r="F840">
        <f>IFERROR(VLOOKUP(A840,プログラム!B:C,2,0),"")</f>
        <v>27</v>
      </c>
      <c r="G840" t="str">
        <f t="shared" si="27"/>
        <v>20200027</v>
      </c>
      <c r="H840">
        <f>IFERROR(記録[[#This Row],[組]],"")</f>
        <v>2</v>
      </c>
      <c r="I840">
        <f>IFERROR(記録[[#This Row],[水路]],"")</f>
        <v>6</v>
      </c>
      <c r="J840" t="str">
        <f>IFERROR(VLOOKUP(F840,プログラムデータ!A:P,14,0),"")</f>
        <v/>
      </c>
      <c r="K840" t="str">
        <f>IFERROR(VLOOKUP(F840,プログラムデータ!A:O,15,0),"")</f>
        <v>女子</v>
      </c>
      <c r="L840" t="str">
        <f>IFERROR(VLOOKUP(F840,プログラムデータ!A:M,13,0),"")</f>
        <v xml:space="preserve"> 100m</v>
      </c>
      <c r="M840" t="str">
        <f>IFERROR(VLOOKUP(F840,プログラムデータ!A:J,10,0),"")</f>
        <v>平泳ぎ</v>
      </c>
      <c r="N840" t="str">
        <f>IFERROR(VLOOKUP(F840,プログラムデータ!A:P,16,0),"")</f>
        <v>タイム決勝</v>
      </c>
      <c r="O840" t="str">
        <f t="shared" si="26"/>
        <v xml:space="preserve"> 女子  100m 平泳ぎ タイム決勝</v>
      </c>
    </row>
    <row r="841" spans="1:15" x14ac:dyDescent="0.15">
      <c r="A841">
        <f>IFERROR(記録[[#This Row],[競技番号]],"")</f>
        <v>26</v>
      </c>
      <c r="B841">
        <f>IFERROR(記録[[#This Row],[選手番号]],"")</f>
        <v>0</v>
      </c>
      <c r="C841" t="str">
        <f>IFERROR(VLOOKUP(B841,選手番号!F:J,4,0),"")</f>
        <v/>
      </c>
      <c r="D841" t="str">
        <f>IFERROR(VLOOKUP(B841,選手番号!F:K,6,0),"")</f>
        <v/>
      </c>
      <c r="E841" t="str">
        <f>IFERROR(VLOOKUP(B841,チーム番号!E:F,2,0),"")</f>
        <v/>
      </c>
      <c r="F841">
        <f>IFERROR(VLOOKUP(A841,プログラム!B:C,2,0),"")</f>
        <v>27</v>
      </c>
      <c r="G841" t="str">
        <f t="shared" si="27"/>
        <v>000027</v>
      </c>
      <c r="H841">
        <f>IFERROR(記録[[#This Row],[組]],"")</f>
        <v>2</v>
      </c>
      <c r="I841">
        <f>IFERROR(記録[[#This Row],[水路]],"")</f>
        <v>7</v>
      </c>
      <c r="J841" t="str">
        <f>IFERROR(VLOOKUP(F841,プログラムデータ!A:P,14,0),"")</f>
        <v/>
      </c>
      <c r="K841" t="str">
        <f>IFERROR(VLOOKUP(F841,プログラムデータ!A:O,15,0),"")</f>
        <v>女子</v>
      </c>
      <c r="L841" t="str">
        <f>IFERROR(VLOOKUP(F841,プログラムデータ!A:M,13,0),"")</f>
        <v xml:space="preserve"> 100m</v>
      </c>
      <c r="M841" t="str">
        <f>IFERROR(VLOOKUP(F841,プログラムデータ!A:J,10,0),"")</f>
        <v>平泳ぎ</v>
      </c>
      <c r="N841" t="str">
        <f>IFERROR(VLOOKUP(F841,プログラムデータ!A:P,16,0),"")</f>
        <v>タイム決勝</v>
      </c>
      <c r="O841" t="str">
        <f t="shared" si="26"/>
        <v xml:space="preserve"> 女子  100m 平泳ぎ タイム決勝</v>
      </c>
    </row>
    <row r="842" spans="1:15" x14ac:dyDescent="0.15">
      <c r="A842">
        <f>IFERROR(記録[[#This Row],[競技番号]],"")</f>
        <v>26</v>
      </c>
      <c r="B842">
        <f>IFERROR(記録[[#This Row],[選手番号]],"")</f>
        <v>323</v>
      </c>
      <c r="C842" t="str">
        <f>IFERROR(VLOOKUP(B842,選手番号!F:J,4,0),"")</f>
        <v>矢野　晴輝</v>
      </c>
      <c r="D842" t="str">
        <f>IFERROR(VLOOKUP(B842,選手番号!F:K,6,0),"")</f>
        <v>しまなみST</v>
      </c>
      <c r="E842" t="str">
        <f>IFERROR(VLOOKUP(B842,チーム番号!E:F,2,0),"")</f>
        <v/>
      </c>
      <c r="F842">
        <f>IFERROR(VLOOKUP(A842,プログラム!B:C,2,0),"")</f>
        <v>27</v>
      </c>
      <c r="G842" t="str">
        <f t="shared" si="27"/>
        <v>32300027</v>
      </c>
      <c r="H842">
        <f>IFERROR(記録[[#This Row],[組]],"")</f>
        <v>3</v>
      </c>
      <c r="I842">
        <f>IFERROR(記録[[#This Row],[水路]],"")</f>
        <v>1</v>
      </c>
      <c r="J842" t="str">
        <f>IFERROR(VLOOKUP(F842,プログラムデータ!A:P,14,0),"")</f>
        <v/>
      </c>
      <c r="K842" t="str">
        <f>IFERROR(VLOOKUP(F842,プログラムデータ!A:O,15,0),"")</f>
        <v>女子</v>
      </c>
      <c r="L842" t="str">
        <f>IFERROR(VLOOKUP(F842,プログラムデータ!A:M,13,0),"")</f>
        <v xml:space="preserve"> 100m</v>
      </c>
      <c r="M842" t="str">
        <f>IFERROR(VLOOKUP(F842,プログラムデータ!A:J,10,0),"")</f>
        <v>平泳ぎ</v>
      </c>
      <c r="N842" t="str">
        <f>IFERROR(VLOOKUP(F842,プログラムデータ!A:P,16,0),"")</f>
        <v>タイム決勝</v>
      </c>
      <c r="O842" t="str">
        <f t="shared" si="26"/>
        <v xml:space="preserve"> 女子  100m 平泳ぎ タイム決勝</v>
      </c>
    </row>
    <row r="843" spans="1:15" x14ac:dyDescent="0.15">
      <c r="A843">
        <f>IFERROR(記録[[#This Row],[競技番号]],"")</f>
        <v>26</v>
      </c>
      <c r="B843">
        <f>IFERROR(記録[[#This Row],[選手番号]],"")</f>
        <v>225</v>
      </c>
      <c r="C843" t="str">
        <f>IFERROR(VLOOKUP(B843,選手番号!F:J,4,0),"")</f>
        <v>新瀬　友太</v>
      </c>
      <c r="D843" t="str">
        <f>IFERROR(VLOOKUP(B843,選手番号!F:K,6,0),"")</f>
        <v>リー保内</v>
      </c>
      <c r="E843" t="str">
        <f>IFERROR(VLOOKUP(B843,チーム番号!E:F,2,0),"")</f>
        <v/>
      </c>
      <c r="F843">
        <f>IFERROR(VLOOKUP(A843,プログラム!B:C,2,0),"")</f>
        <v>27</v>
      </c>
      <c r="G843" t="str">
        <f t="shared" si="27"/>
        <v>22500027</v>
      </c>
      <c r="H843">
        <f>IFERROR(記録[[#This Row],[組]],"")</f>
        <v>3</v>
      </c>
      <c r="I843">
        <f>IFERROR(記録[[#This Row],[水路]],"")</f>
        <v>2</v>
      </c>
      <c r="J843" t="str">
        <f>IFERROR(VLOOKUP(F843,プログラムデータ!A:P,14,0),"")</f>
        <v/>
      </c>
      <c r="K843" t="str">
        <f>IFERROR(VLOOKUP(F843,プログラムデータ!A:O,15,0),"")</f>
        <v>女子</v>
      </c>
      <c r="L843" t="str">
        <f>IFERROR(VLOOKUP(F843,プログラムデータ!A:M,13,0),"")</f>
        <v xml:space="preserve"> 100m</v>
      </c>
      <c r="M843" t="str">
        <f>IFERROR(VLOOKUP(F843,プログラムデータ!A:J,10,0),"")</f>
        <v>平泳ぎ</v>
      </c>
      <c r="N843" t="str">
        <f>IFERROR(VLOOKUP(F843,プログラムデータ!A:P,16,0),"")</f>
        <v>タイム決勝</v>
      </c>
      <c r="O843" t="str">
        <f t="shared" si="26"/>
        <v xml:space="preserve"> 女子  100m 平泳ぎ タイム決勝</v>
      </c>
    </row>
    <row r="844" spans="1:15" x14ac:dyDescent="0.15">
      <c r="A844">
        <f>IFERROR(記録[[#This Row],[競技番号]],"")</f>
        <v>26</v>
      </c>
      <c r="B844">
        <f>IFERROR(記録[[#This Row],[選手番号]],"")</f>
        <v>243</v>
      </c>
      <c r="C844" t="str">
        <f>IFERROR(VLOOKUP(B844,選手番号!F:J,4,0),"")</f>
        <v>大加田元輝</v>
      </c>
      <c r="D844" t="str">
        <f>IFERROR(VLOOKUP(B844,選手番号!F:K,6,0),"")</f>
        <v>フィッタ吉田</v>
      </c>
      <c r="E844" t="str">
        <f>IFERROR(VLOOKUP(B844,チーム番号!E:F,2,0),"")</f>
        <v/>
      </c>
      <c r="F844">
        <f>IFERROR(VLOOKUP(A844,プログラム!B:C,2,0),"")</f>
        <v>27</v>
      </c>
      <c r="G844" t="str">
        <f t="shared" si="27"/>
        <v>24300027</v>
      </c>
      <c r="H844">
        <f>IFERROR(記録[[#This Row],[組]],"")</f>
        <v>3</v>
      </c>
      <c r="I844">
        <f>IFERROR(記録[[#This Row],[水路]],"")</f>
        <v>3</v>
      </c>
      <c r="J844" t="str">
        <f>IFERROR(VLOOKUP(F844,プログラムデータ!A:P,14,0),"")</f>
        <v/>
      </c>
      <c r="K844" t="str">
        <f>IFERROR(VLOOKUP(F844,プログラムデータ!A:O,15,0),"")</f>
        <v>女子</v>
      </c>
      <c r="L844" t="str">
        <f>IFERROR(VLOOKUP(F844,プログラムデータ!A:M,13,0),"")</f>
        <v xml:space="preserve"> 100m</v>
      </c>
      <c r="M844" t="str">
        <f>IFERROR(VLOOKUP(F844,プログラムデータ!A:J,10,0),"")</f>
        <v>平泳ぎ</v>
      </c>
      <c r="N844" t="str">
        <f>IFERROR(VLOOKUP(F844,プログラムデータ!A:P,16,0),"")</f>
        <v>タイム決勝</v>
      </c>
      <c r="O844" t="str">
        <f t="shared" si="26"/>
        <v xml:space="preserve"> 女子  100m 平泳ぎ タイム決勝</v>
      </c>
    </row>
    <row r="845" spans="1:15" x14ac:dyDescent="0.15">
      <c r="A845">
        <f>IFERROR(記録[[#This Row],[競技番号]],"")</f>
        <v>26</v>
      </c>
      <c r="B845">
        <f>IFERROR(記録[[#This Row],[選手番号]],"")</f>
        <v>245</v>
      </c>
      <c r="C845" t="str">
        <f>IFERROR(VLOOKUP(B845,選手番号!F:J,4,0),"")</f>
        <v>渡邊　樹身</v>
      </c>
      <c r="D845" t="str">
        <f>IFERROR(VLOOKUP(B845,選手番号!F:K,6,0),"")</f>
        <v>フィッタ吉田</v>
      </c>
      <c r="E845" t="str">
        <f>IFERROR(VLOOKUP(B845,チーム番号!E:F,2,0),"")</f>
        <v/>
      </c>
      <c r="F845">
        <f>IFERROR(VLOOKUP(A845,プログラム!B:C,2,0),"")</f>
        <v>27</v>
      </c>
      <c r="G845" t="str">
        <f t="shared" si="27"/>
        <v>24500027</v>
      </c>
      <c r="H845">
        <f>IFERROR(記録[[#This Row],[組]],"")</f>
        <v>3</v>
      </c>
      <c r="I845">
        <f>IFERROR(記録[[#This Row],[水路]],"")</f>
        <v>4</v>
      </c>
      <c r="J845" t="str">
        <f>IFERROR(VLOOKUP(F845,プログラムデータ!A:P,14,0),"")</f>
        <v/>
      </c>
      <c r="K845" t="str">
        <f>IFERROR(VLOOKUP(F845,プログラムデータ!A:O,15,0),"")</f>
        <v>女子</v>
      </c>
      <c r="L845" t="str">
        <f>IFERROR(VLOOKUP(F845,プログラムデータ!A:M,13,0),"")</f>
        <v xml:space="preserve"> 100m</v>
      </c>
      <c r="M845" t="str">
        <f>IFERROR(VLOOKUP(F845,プログラムデータ!A:J,10,0),"")</f>
        <v>平泳ぎ</v>
      </c>
      <c r="N845" t="str">
        <f>IFERROR(VLOOKUP(F845,プログラムデータ!A:P,16,0),"")</f>
        <v>タイム決勝</v>
      </c>
      <c r="O845" t="str">
        <f t="shared" si="26"/>
        <v xml:space="preserve"> 女子  100m 平泳ぎ タイム決勝</v>
      </c>
    </row>
    <row r="846" spans="1:15" x14ac:dyDescent="0.15">
      <c r="A846">
        <f>IFERROR(記録[[#This Row],[競技番号]],"")</f>
        <v>26</v>
      </c>
      <c r="B846">
        <f>IFERROR(記録[[#This Row],[選手番号]],"")</f>
        <v>2</v>
      </c>
      <c r="C846" t="str">
        <f>IFERROR(VLOOKUP(B846,選手番号!F:J,4,0),"")</f>
        <v>三宅　秀明</v>
      </c>
      <c r="D846" t="str">
        <f>IFERROR(VLOOKUP(B846,選手番号!F:K,6,0),"")</f>
        <v>五百木ＳＣ</v>
      </c>
      <c r="E846" t="str">
        <f>IFERROR(VLOOKUP(B846,チーム番号!E:F,2,0),"")</f>
        <v/>
      </c>
      <c r="F846">
        <f>IFERROR(VLOOKUP(A846,プログラム!B:C,2,0),"")</f>
        <v>27</v>
      </c>
      <c r="G846" t="str">
        <f t="shared" si="27"/>
        <v>200027</v>
      </c>
      <c r="H846">
        <f>IFERROR(記録[[#This Row],[組]],"")</f>
        <v>3</v>
      </c>
      <c r="I846">
        <f>IFERROR(記録[[#This Row],[水路]],"")</f>
        <v>5</v>
      </c>
      <c r="J846" t="str">
        <f>IFERROR(VLOOKUP(F846,プログラムデータ!A:P,14,0),"")</f>
        <v/>
      </c>
      <c r="K846" t="str">
        <f>IFERROR(VLOOKUP(F846,プログラムデータ!A:O,15,0),"")</f>
        <v>女子</v>
      </c>
      <c r="L846" t="str">
        <f>IFERROR(VLOOKUP(F846,プログラムデータ!A:M,13,0),"")</f>
        <v xml:space="preserve"> 100m</v>
      </c>
      <c r="M846" t="str">
        <f>IFERROR(VLOOKUP(F846,プログラムデータ!A:J,10,0),"")</f>
        <v>平泳ぎ</v>
      </c>
      <c r="N846" t="str">
        <f>IFERROR(VLOOKUP(F846,プログラムデータ!A:P,16,0),"")</f>
        <v>タイム決勝</v>
      </c>
      <c r="O846" t="str">
        <f t="shared" si="26"/>
        <v xml:space="preserve"> 女子  100m 平泳ぎ タイム決勝</v>
      </c>
    </row>
    <row r="847" spans="1:15" x14ac:dyDescent="0.15">
      <c r="A847">
        <f>IFERROR(記録[[#This Row],[競技番号]],"")</f>
        <v>26</v>
      </c>
      <c r="B847">
        <f>IFERROR(記録[[#This Row],[選手番号]],"")</f>
        <v>94</v>
      </c>
      <c r="C847" t="str">
        <f>IFERROR(VLOOKUP(B847,選手番号!F:J,4,0),"")</f>
        <v>渡部　隼斗</v>
      </c>
      <c r="D847" t="str">
        <f>IFERROR(VLOOKUP(B847,選手番号!F:K,6,0),"")</f>
        <v>ファイブテン</v>
      </c>
      <c r="E847" t="str">
        <f>IFERROR(VLOOKUP(B847,チーム番号!E:F,2,0),"")</f>
        <v/>
      </c>
      <c r="F847">
        <f>IFERROR(VLOOKUP(A847,プログラム!B:C,2,0),"")</f>
        <v>27</v>
      </c>
      <c r="G847" t="str">
        <f t="shared" si="27"/>
        <v>9400027</v>
      </c>
      <c r="H847">
        <f>IFERROR(記録[[#This Row],[組]],"")</f>
        <v>3</v>
      </c>
      <c r="I847">
        <f>IFERROR(記録[[#This Row],[水路]],"")</f>
        <v>6</v>
      </c>
      <c r="J847" t="str">
        <f>IFERROR(VLOOKUP(F847,プログラムデータ!A:P,14,0),"")</f>
        <v/>
      </c>
      <c r="K847" t="str">
        <f>IFERROR(VLOOKUP(F847,プログラムデータ!A:O,15,0),"")</f>
        <v>女子</v>
      </c>
      <c r="L847" t="str">
        <f>IFERROR(VLOOKUP(F847,プログラムデータ!A:M,13,0),"")</f>
        <v xml:space="preserve"> 100m</v>
      </c>
      <c r="M847" t="str">
        <f>IFERROR(VLOOKUP(F847,プログラムデータ!A:J,10,0),"")</f>
        <v>平泳ぎ</v>
      </c>
      <c r="N847" t="str">
        <f>IFERROR(VLOOKUP(F847,プログラムデータ!A:P,16,0),"")</f>
        <v>タイム決勝</v>
      </c>
      <c r="O847" t="str">
        <f t="shared" si="26"/>
        <v xml:space="preserve"> 女子  100m 平泳ぎ タイム決勝</v>
      </c>
    </row>
    <row r="848" spans="1:15" x14ac:dyDescent="0.15">
      <c r="A848">
        <f>IFERROR(記録[[#This Row],[競技番号]],"")</f>
        <v>26</v>
      </c>
      <c r="B848">
        <f>IFERROR(記録[[#This Row],[選手番号]],"")</f>
        <v>4</v>
      </c>
      <c r="C848" t="str">
        <f>IFERROR(VLOOKUP(B848,選手番号!F:J,4,0),"")</f>
        <v>松本　瑛騎</v>
      </c>
      <c r="D848" t="str">
        <f>IFERROR(VLOOKUP(B848,選手番号!F:K,6,0),"")</f>
        <v>五百木ＳＣ</v>
      </c>
      <c r="E848" t="str">
        <f>IFERROR(VLOOKUP(B848,チーム番号!E:F,2,0),"")</f>
        <v/>
      </c>
      <c r="F848">
        <f>IFERROR(VLOOKUP(A848,プログラム!B:C,2,0),"")</f>
        <v>27</v>
      </c>
      <c r="G848" t="str">
        <f t="shared" si="27"/>
        <v>400027</v>
      </c>
      <c r="H848">
        <f>IFERROR(記録[[#This Row],[組]],"")</f>
        <v>3</v>
      </c>
      <c r="I848">
        <f>IFERROR(記録[[#This Row],[水路]],"")</f>
        <v>7</v>
      </c>
      <c r="J848" t="str">
        <f>IFERROR(VLOOKUP(F848,プログラムデータ!A:P,14,0),"")</f>
        <v/>
      </c>
      <c r="K848" t="str">
        <f>IFERROR(VLOOKUP(F848,プログラムデータ!A:O,15,0),"")</f>
        <v>女子</v>
      </c>
      <c r="L848" t="str">
        <f>IFERROR(VLOOKUP(F848,プログラムデータ!A:M,13,0),"")</f>
        <v xml:space="preserve"> 100m</v>
      </c>
      <c r="M848" t="str">
        <f>IFERROR(VLOOKUP(F848,プログラムデータ!A:J,10,0),"")</f>
        <v>平泳ぎ</v>
      </c>
      <c r="N848" t="str">
        <f>IFERROR(VLOOKUP(F848,プログラムデータ!A:P,16,0),"")</f>
        <v>タイム決勝</v>
      </c>
      <c r="O848" t="str">
        <f t="shared" si="26"/>
        <v xml:space="preserve"> 女子  100m 平泳ぎ タイム決勝</v>
      </c>
    </row>
    <row r="849" spans="1:15" x14ac:dyDescent="0.15">
      <c r="A849">
        <f>IFERROR(記録[[#This Row],[競技番号]],"")</f>
        <v>27</v>
      </c>
      <c r="B849">
        <f>IFERROR(記録[[#This Row],[選手番号]],"")</f>
        <v>0</v>
      </c>
      <c r="C849" t="str">
        <f>IFERROR(VLOOKUP(B849,選手番号!F:J,4,0),"")</f>
        <v/>
      </c>
      <c r="D849" t="str">
        <f>IFERROR(VLOOKUP(B849,選手番号!F:K,6,0),"")</f>
        <v/>
      </c>
      <c r="E849" t="str">
        <f>IFERROR(VLOOKUP(B849,チーム番号!E:F,2,0),"")</f>
        <v/>
      </c>
      <c r="F849">
        <f>IFERROR(VLOOKUP(A849,プログラム!B:C,2,0),"")</f>
        <v>28</v>
      </c>
      <c r="G849" t="str">
        <f t="shared" si="27"/>
        <v>000028</v>
      </c>
      <c r="H849">
        <f>IFERROR(記録[[#This Row],[組]],"")</f>
        <v>1</v>
      </c>
      <c r="I849">
        <f>IFERROR(記録[[#This Row],[水路]],"")</f>
        <v>1</v>
      </c>
      <c r="J849" t="str">
        <f>IFERROR(VLOOKUP(F849,プログラムデータ!A:P,14,0),"")</f>
        <v/>
      </c>
      <c r="K849" t="str">
        <f>IFERROR(VLOOKUP(F849,プログラムデータ!A:O,15,0),"")</f>
        <v>男子</v>
      </c>
      <c r="L849" t="str">
        <f>IFERROR(VLOOKUP(F849,プログラムデータ!A:M,13,0),"")</f>
        <v xml:space="preserve"> 100m</v>
      </c>
      <c r="M849" t="str">
        <f>IFERROR(VLOOKUP(F849,プログラムデータ!A:J,10,0),"")</f>
        <v>平泳ぎ</v>
      </c>
      <c r="N849" t="str">
        <f>IFERROR(VLOOKUP(F849,プログラムデータ!A:P,16,0),"")</f>
        <v>タイム決勝</v>
      </c>
      <c r="O849" t="str">
        <f t="shared" si="26"/>
        <v xml:space="preserve"> 男子  100m 平泳ぎ タイム決勝</v>
      </c>
    </row>
    <row r="850" spans="1:15" x14ac:dyDescent="0.15">
      <c r="A850">
        <f>IFERROR(記録[[#This Row],[競技番号]],"")</f>
        <v>27</v>
      </c>
      <c r="B850">
        <f>IFERROR(記録[[#This Row],[選手番号]],"")</f>
        <v>150</v>
      </c>
      <c r="C850" t="str">
        <f>IFERROR(VLOOKUP(B850,選手番号!F:J,4,0),"")</f>
        <v>鳥生　美帆</v>
      </c>
      <c r="D850" t="str">
        <f>IFERROR(VLOOKUP(B850,選手番号!F:K,6,0),"")</f>
        <v>ＭＧ双葉</v>
      </c>
      <c r="E850" t="str">
        <f>IFERROR(VLOOKUP(B850,チーム番号!E:F,2,0),"")</f>
        <v/>
      </c>
      <c r="F850">
        <f>IFERROR(VLOOKUP(A850,プログラム!B:C,2,0),"")</f>
        <v>28</v>
      </c>
      <c r="G850" t="str">
        <f t="shared" si="27"/>
        <v>15000028</v>
      </c>
      <c r="H850">
        <f>IFERROR(記録[[#This Row],[組]],"")</f>
        <v>1</v>
      </c>
      <c r="I850">
        <f>IFERROR(記録[[#This Row],[水路]],"")</f>
        <v>2</v>
      </c>
      <c r="J850" t="str">
        <f>IFERROR(VLOOKUP(F850,プログラムデータ!A:P,14,0),"")</f>
        <v/>
      </c>
      <c r="K850" t="str">
        <f>IFERROR(VLOOKUP(F850,プログラムデータ!A:O,15,0),"")</f>
        <v>男子</v>
      </c>
      <c r="L850" t="str">
        <f>IFERROR(VLOOKUP(F850,プログラムデータ!A:M,13,0),"")</f>
        <v xml:space="preserve"> 100m</v>
      </c>
      <c r="M850" t="str">
        <f>IFERROR(VLOOKUP(F850,プログラムデータ!A:J,10,0),"")</f>
        <v>平泳ぎ</v>
      </c>
      <c r="N850" t="str">
        <f>IFERROR(VLOOKUP(F850,プログラムデータ!A:P,16,0),"")</f>
        <v>タイム決勝</v>
      </c>
      <c r="O850" t="str">
        <f t="shared" si="26"/>
        <v xml:space="preserve"> 男子  100m 平泳ぎ タイム決勝</v>
      </c>
    </row>
    <row r="851" spans="1:15" x14ac:dyDescent="0.15">
      <c r="A851">
        <f>IFERROR(記録[[#This Row],[競技番号]],"")</f>
        <v>27</v>
      </c>
      <c r="B851">
        <f>IFERROR(記録[[#This Row],[選手番号]],"")</f>
        <v>26</v>
      </c>
      <c r="C851" t="str">
        <f>IFERROR(VLOOKUP(B851,選手番号!F:J,4,0),"")</f>
        <v>玉井　恵奈</v>
      </c>
      <c r="D851" t="str">
        <f>IFERROR(VLOOKUP(B851,選手番号!F:K,6,0),"")</f>
        <v>五百木ＳＣ</v>
      </c>
      <c r="E851" t="str">
        <f>IFERROR(VLOOKUP(B851,チーム番号!E:F,2,0),"")</f>
        <v/>
      </c>
      <c r="F851">
        <f>IFERROR(VLOOKUP(A851,プログラム!B:C,2,0),"")</f>
        <v>28</v>
      </c>
      <c r="G851" t="str">
        <f t="shared" si="27"/>
        <v>2600028</v>
      </c>
      <c r="H851">
        <f>IFERROR(記録[[#This Row],[組]],"")</f>
        <v>1</v>
      </c>
      <c r="I851">
        <f>IFERROR(記録[[#This Row],[水路]],"")</f>
        <v>3</v>
      </c>
      <c r="J851" t="str">
        <f>IFERROR(VLOOKUP(F851,プログラムデータ!A:P,14,0),"")</f>
        <v/>
      </c>
      <c r="K851" t="str">
        <f>IFERROR(VLOOKUP(F851,プログラムデータ!A:O,15,0),"")</f>
        <v>男子</v>
      </c>
      <c r="L851" t="str">
        <f>IFERROR(VLOOKUP(F851,プログラムデータ!A:M,13,0),"")</f>
        <v xml:space="preserve"> 100m</v>
      </c>
      <c r="M851" t="str">
        <f>IFERROR(VLOOKUP(F851,プログラムデータ!A:J,10,0),"")</f>
        <v>平泳ぎ</v>
      </c>
      <c r="N851" t="str">
        <f>IFERROR(VLOOKUP(F851,プログラムデータ!A:P,16,0),"")</f>
        <v>タイム決勝</v>
      </c>
      <c r="O851" t="str">
        <f t="shared" si="26"/>
        <v xml:space="preserve"> 男子  100m 平泳ぎ タイム決勝</v>
      </c>
    </row>
    <row r="852" spans="1:15" x14ac:dyDescent="0.15">
      <c r="A852">
        <f>IFERROR(記録[[#This Row],[競技番号]],"")</f>
        <v>27</v>
      </c>
      <c r="B852">
        <f>IFERROR(記録[[#This Row],[選手番号]],"")</f>
        <v>336</v>
      </c>
      <c r="C852" t="str">
        <f>IFERROR(VLOOKUP(B852,選手番号!F:J,4,0),"")</f>
        <v>那須　星羅</v>
      </c>
      <c r="D852" t="str">
        <f>IFERROR(VLOOKUP(B852,選手番号!F:K,6,0),"")</f>
        <v>ﾓｰﾆSS</v>
      </c>
      <c r="E852" t="str">
        <f>IFERROR(VLOOKUP(B852,チーム番号!E:F,2,0),"")</f>
        <v/>
      </c>
      <c r="F852">
        <f>IFERROR(VLOOKUP(A852,プログラム!B:C,2,0),"")</f>
        <v>28</v>
      </c>
      <c r="G852" t="str">
        <f t="shared" si="27"/>
        <v>33600028</v>
      </c>
      <c r="H852">
        <f>IFERROR(記録[[#This Row],[組]],"")</f>
        <v>1</v>
      </c>
      <c r="I852">
        <f>IFERROR(記録[[#This Row],[水路]],"")</f>
        <v>4</v>
      </c>
      <c r="J852" t="str">
        <f>IFERROR(VLOOKUP(F852,プログラムデータ!A:P,14,0),"")</f>
        <v/>
      </c>
      <c r="K852" t="str">
        <f>IFERROR(VLOOKUP(F852,プログラムデータ!A:O,15,0),"")</f>
        <v>男子</v>
      </c>
      <c r="L852" t="str">
        <f>IFERROR(VLOOKUP(F852,プログラムデータ!A:M,13,0),"")</f>
        <v xml:space="preserve"> 100m</v>
      </c>
      <c r="M852" t="str">
        <f>IFERROR(VLOOKUP(F852,プログラムデータ!A:J,10,0),"")</f>
        <v>平泳ぎ</v>
      </c>
      <c r="N852" t="str">
        <f>IFERROR(VLOOKUP(F852,プログラムデータ!A:P,16,0),"")</f>
        <v>タイム決勝</v>
      </c>
      <c r="O852" t="str">
        <f t="shared" si="26"/>
        <v xml:space="preserve"> 男子  100m 平泳ぎ タイム決勝</v>
      </c>
    </row>
    <row r="853" spans="1:15" x14ac:dyDescent="0.15">
      <c r="A853">
        <f>IFERROR(記録[[#This Row],[競技番号]],"")</f>
        <v>27</v>
      </c>
      <c r="B853">
        <f>IFERROR(記録[[#This Row],[選手番号]],"")</f>
        <v>22</v>
      </c>
      <c r="C853" t="str">
        <f>IFERROR(VLOOKUP(B853,選手番号!F:J,4,0),"")</f>
        <v>松岡　茉那</v>
      </c>
      <c r="D853" t="str">
        <f>IFERROR(VLOOKUP(B853,選手番号!F:K,6,0),"")</f>
        <v>五百木ＳＣ</v>
      </c>
      <c r="E853" t="str">
        <f>IFERROR(VLOOKUP(B853,チーム番号!E:F,2,0),"")</f>
        <v/>
      </c>
      <c r="F853">
        <f>IFERROR(VLOOKUP(A853,プログラム!B:C,2,0),"")</f>
        <v>28</v>
      </c>
      <c r="G853" t="str">
        <f t="shared" si="27"/>
        <v>2200028</v>
      </c>
      <c r="H853">
        <f>IFERROR(記録[[#This Row],[組]],"")</f>
        <v>1</v>
      </c>
      <c r="I853">
        <f>IFERROR(記録[[#This Row],[水路]],"")</f>
        <v>5</v>
      </c>
      <c r="J853" t="str">
        <f>IFERROR(VLOOKUP(F853,プログラムデータ!A:P,14,0),"")</f>
        <v/>
      </c>
      <c r="K853" t="str">
        <f>IFERROR(VLOOKUP(F853,プログラムデータ!A:O,15,0),"")</f>
        <v>男子</v>
      </c>
      <c r="L853" t="str">
        <f>IFERROR(VLOOKUP(F853,プログラムデータ!A:M,13,0),"")</f>
        <v xml:space="preserve"> 100m</v>
      </c>
      <c r="M853" t="str">
        <f>IFERROR(VLOOKUP(F853,プログラムデータ!A:J,10,0),"")</f>
        <v>平泳ぎ</v>
      </c>
      <c r="N853" t="str">
        <f>IFERROR(VLOOKUP(F853,プログラムデータ!A:P,16,0),"")</f>
        <v>タイム決勝</v>
      </c>
      <c r="O853" t="str">
        <f t="shared" si="26"/>
        <v xml:space="preserve"> 男子  100m 平泳ぎ タイム決勝</v>
      </c>
    </row>
    <row r="854" spans="1:15" x14ac:dyDescent="0.15">
      <c r="A854">
        <f>IFERROR(記録[[#This Row],[競技番号]],"")</f>
        <v>27</v>
      </c>
      <c r="B854">
        <f>IFERROR(記録[[#This Row],[選手番号]],"")</f>
        <v>30</v>
      </c>
      <c r="C854" t="str">
        <f>IFERROR(VLOOKUP(B854,選手番号!F:J,4,0),"")</f>
        <v>松岡　怜佳</v>
      </c>
      <c r="D854" t="str">
        <f>IFERROR(VLOOKUP(B854,選手番号!F:K,6,0),"")</f>
        <v>五百木ＳＣ</v>
      </c>
      <c r="E854" t="str">
        <f>IFERROR(VLOOKUP(B854,チーム番号!E:F,2,0),"")</f>
        <v/>
      </c>
      <c r="F854">
        <f>IFERROR(VLOOKUP(A854,プログラム!B:C,2,0),"")</f>
        <v>28</v>
      </c>
      <c r="G854" t="str">
        <f t="shared" si="27"/>
        <v>3000028</v>
      </c>
      <c r="H854">
        <f>IFERROR(記録[[#This Row],[組]],"")</f>
        <v>1</v>
      </c>
      <c r="I854">
        <f>IFERROR(記録[[#This Row],[水路]],"")</f>
        <v>6</v>
      </c>
      <c r="J854" t="str">
        <f>IFERROR(VLOOKUP(F854,プログラムデータ!A:P,14,0),"")</f>
        <v/>
      </c>
      <c r="K854" t="str">
        <f>IFERROR(VLOOKUP(F854,プログラムデータ!A:O,15,0),"")</f>
        <v>男子</v>
      </c>
      <c r="L854" t="str">
        <f>IFERROR(VLOOKUP(F854,プログラムデータ!A:M,13,0),"")</f>
        <v xml:space="preserve"> 100m</v>
      </c>
      <c r="M854" t="str">
        <f>IFERROR(VLOOKUP(F854,プログラムデータ!A:J,10,0),"")</f>
        <v>平泳ぎ</v>
      </c>
      <c r="N854" t="str">
        <f>IFERROR(VLOOKUP(F854,プログラムデータ!A:P,16,0),"")</f>
        <v>タイム決勝</v>
      </c>
      <c r="O854" t="str">
        <f t="shared" si="26"/>
        <v xml:space="preserve"> 男子  100m 平泳ぎ タイム決勝</v>
      </c>
    </row>
    <row r="855" spans="1:15" x14ac:dyDescent="0.15">
      <c r="A855">
        <f>IFERROR(記録[[#This Row],[競技番号]],"")</f>
        <v>27</v>
      </c>
      <c r="B855">
        <f>IFERROR(記録[[#This Row],[選手番号]],"")</f>
        <v>87</v>
      </c>
      <c r="C855" t="str">
        <f>IFERROR(VLOOKUP(B855,選手番号!F:J,4,0),"")</f>
        <v>曽我部寿美</v>
      </c>
      <c r="D855" t="str">
        <f>IFERROR(VLOOKUP(B855,選手番号!F:K,6,0),"")</f>
        <v>Z-UP</v>
      </c>
      <c r="E855" t="str">
        <f>IFERROR(VLOOKUP(B855,チーム番号!E:F,2,0),"")</f>
        <v/>
      </c>
      <c r="F855">
        <f>IFERROR(VLOOKUP(A855,プログラム!B:C,2,0),"")</f>
        <v>28</v>
      </c>
      <c r="G855" t="str">
        <f t="shared" si="27"/>
        <v>8700028</v>
      </c>
      <c r="H855">
        <f>IFERROR(記録[[#This Row],[組]],"")</f>
        <v>1</v>
      </c>
      <c r="I855">
        <f>IFERROR(記録[[#This Row],[水路]],"")</f>
        <v>7</v>
      </c>
      <c r="J855" t="str">
        <f>IFERROR(VLOOKUP(F855,プログラムデータ!A:P,14,0),"")</f>
        <v/>
      </c>
      <c r="K855" t="str">
        <f>IFERROR(VLOOKUP(F855,プログラムデータ!A:O,15,0),"")</f>
        <v>男子</v>
      </c>
      <c r="L855" t="str">
        <f>IFERROR(VLOOKUP(F855,プログラムデータ!A:M,13,0),"")</f>
        <v xml:space="preserve"> 100m</v>
      </c>
      <c r="M855" t="str">
        <f>IFERROR(VLOOKUP(F855,プログラムデータ!A:J,10,0),"")</f>
        <v>平泳ぎ</v>
      </c>
      <c r="N855" t="str">
        <f>IFERROR(VLOOKUP(F855,プログラムデータ!A:P,16,0),"")</f>
        <v>タイム決勝</v>
      </c>
      <c r="O855" t="str">
        <f t="shared" si="26"/>
        <v xml:space="preserve"> 男子  100m 平泳ぎ タイム決勝</v>
      </c>
    </row>
    <row r="856" spans="1:15" x14ac:dyDescent="0.15">
      <c r="A856">
        <f>IFERROR(記録[[#This Row],[競技番号]],"")</f>
        <v>27</v>
      </c>
      <c r="B856">
        <f>IFERROR(記録[[#This Row],[選手番号]],"")</f>
        <v>296</v>
      </c>
      <c r="C856" t="str">
        <f>IFERROR(VLOOKUP(B856,選手番号!F:J,4,0),"")</f>
        <v>森實　乃愛</v>
      </c>
      <c r="D856" t="str">
        <f>IFERROR(VLOOKUP(B856,選手番号!F:K,6,0),"")</f>
        <v>ﾌｨｯﾀｴﾐﾌﾙ松前</v>
      </c>
      <c r="E856" t="str">
        <f>IFERROR(VLOOKUP(B856,チーム番号!E:F,2,0),"")</f>
        <v/>
      </c>
      <c r="F856">
        <f>IFERROR(VLOOKUP(A856,プログラム!B:C,2,0),"")</f>
        <v>28</v>
      </c>
      <c r="G856" t="str">
        <f t="shared" si="27"/>
        <v>29600028</v>
      </c>
      <c r="H856">
        <f>IFERROR(記録[[#This Row],[組]],"")</f>
        <v>2</v>
      </c>
      <c r="I856">
        <f>IFERROR(記録[[#This Row],[水路]],"")</f>
        <v>1</v>
      </c>
      <c r="J856" t="str">
        <f>IFERROR(VLOOKUP(F856,プログラムデータ!A:P,14,0),"")</f>
        <v/>
      </c>
      <c r="K856" t="str">
        <f>IFERROR(VLOOKUP(F856,プログラムデータ!A:O,15,0),"")</f>
        <v>男子</v>
      </c>
      <c r="L856" t="str">
        <f>IFERROR(VLOOKUP(F856,プログラムデータ!A:M,13,0),"")</f>
        <v xml:space="preserve"> 100m</v>
      </c>
      <c r="M856" t="str">
        <f>IFERROR(VLOOKUP(F856,プログラムデータ!A:J,10,0),"")</f>
        <v>平泳ぎ</v>
      </c>
      <c r="N856" t="str">
        <f>IFERROR(VLOOKUP(F856,プログラムデータ!A:P,16,0),"")</f>
        <v>タイム決勝</v>
      </c>
      <c r="O856" t="str">
        <f t="shared" si="26"/>
        <v xml:space="preserve"> 男子  100m 平泳ぎ タイム決勝</v>
      </c>
    </row>
    <row r="857" spans="1:15" x14ac:dyDescent="0.15">
      <c r="A857">
        <f>IFERROR(記録[[#This Row],[競技番号]],"")</f>
        <v>27</v>
      </c>
      <c r="B857">
        <f>IFERROR(記録[[#This Row],[選手番号]],"")</f>
        <v>108</v>
      </c>
      <c r="C857" t="str">
        <f>IFERROR(VLOOKUP(B857,選手番号!F:J,4,0),"")</f>
        <v>近藤　香陽</v>
      </c>
      <c r="D857" t="str">
        <f>IFERROR(VLOOKUP(B857,選手番号!F:K,6,0),"")</f>
        <v>ファイブテン</v>
      </c>
      <c r="E857" t="str">
        <f>IFERROR(VLOOKUP(B857,チーム番号!E:F,2,0),"")</f>
        <v/>
      </c>
      <c r="F857">
        <f>IFERROR(VLOOKUP(A857,プログラム!B:C,2,0),"")</f>
        <v>28</v>
      </c>
      <c r="G857" t="str">
        <f t="shared" si="27"/>
        <v>10800028</v>
      </c>
      <c r="H857">
        <f>IFERROR(記録[[#This Row],[組]],"")</f>
        <v>2</v>
      </c>
      <c r="I857">
        <f>IFERROR(記録[[#This Row],[水路]],"")</f>
        <v>2</v>
      </c>
      <c r="J857" t="str">
        <f>IFERROR(VLOOKUP(F857,プログラムデータ!A:P,14,0),"")</f>
        <v/>
      </c>
      <c r="K857" t="str">
        <f>IFERROR(VLOOKUP(F857,プログラムデータ!A:O,15,0),"")</f>
        <v>男子</v>
      </c>
      <c r="L857" t="str">
        <f>IFERROR(VLOOKUP(F857,プログラムデータ!A:M,13,0),"")</f>
        <v xml:space="preserve"> 100m</v>
      </c>
      <c r="M857" t="str">
        <f>IFERROR(VLOOKUP(F857,プログラムデータ!A:J,10,0),"")</f>
        <v>平泳ぎ</v>
      </c>
      <c r="N857" t="str">
        <f>IFERROR(VLOOKUP(F857,プログラムデータ!A:P,16,0),"")</f>
        <v>タイム決勝</v>
      </c>
      <c r="O857" t="str">
        <f t="shared" si="26"/>
        <v xml:space="preserve"> 男子  100m 平泳ぎ タイム決勝</v>
      </c>
    </row>
    <row r="858" spans="1:15" x14ac:dyDescent="0.15">
      <c r="A858">
        <f>IFERROR(記録[[#This Row],[競技番号]],"")</f>
        <v>27</v>
      </c>
      <c r="B858">
        <f>IFERROR(記録[[#This Row],[選手番号]],"")</f>
        <v>211</v>
      </c>
      <c r="C858" t="str">
        <f>IFERROR(VLOOKUP(B858,選手番号!F:J,4,0),"")</f>
        <v>神野　心愛</v>
      </c>
      <c r="D858" t="str">
        <f>IFERROR(VLOOKUP(B858,選手番号!F:K,6,0),"")</f>
        <v>フィッタ重信</v>
      </c>
      <c r="E858" t="str">
        <f>IFERROR(VLOOKUP(B858,チーム番号!E:F,2,0),"")</f>
        <v/>
      </c>
      <c r="F858">
        <f>IFERROR(VLOOKUP(A858,プログラム!B:C,2,0),"")</f>
        <v>28</v>
      </c>
      <c r="G858" t="str">
        <f t="shared" si="27"/>
        <v>21100028</v>
      </c>
      <c r="H858">
        <f>IFERROR(記録[[#This Row],[組]],"")</f>
        <v>2</v>
      </c>
      <c r="I858">
        <f>IFERROR(記録[[#This Row],[水路]],"")</f>
        <v>3</v>
      </c>
      <c r="J858" t="str">
        <f>IFERROR(VLOOKUP(F858,プログラムデータ!A:P,14,0),"")</f>
        <v/>
      </c>
      <c r="K858" t="str">
        <f>IFERROR(VLOOKUP(F858,プログラムデータ!A:O,15,0),"")</f>
        <v>男子</v>
      </c>
      <c r="L858" t="str">
        <f>IFERROR(VLOOKUP(F858,プログラムデータ!A:M,13,0),"")</f>
        <v xml:space="preserve"> 100m</v>
      </c>
      <c r="M858" t="str">
        <f>IFERROR(VLOOKUP(F858,プログラムデータ!A:J,10,0),"")</f>
        <v>平泳ぎ</v>
      </c>
      <c r="N858" t="str">
        <f>IFERROR(VLOOKUP(F858,プログラムデータ!A:P,16,0),"")</f>
        <v>タイム決勝</v>
      </c>
      <c r="O858" t="str">
        <f t="shared" si="26"/>
        <v xml:space="preserve"> 男子  100m 平泳ぎ タイム決勝</v>
      </c>
    </row>
    <row r="859" spans="1:15" x14ac:dyDescent="0.15">
      <c r="A859">
        <f>IFERROR(記録[[#This Row],[競技番号]],"")</f>
        <v>27</v>
      </c>
      <c r="B859">
        <f>IFERROR(記録[[#This Row],[選手番号]],"")</f>
        <v>62</v>
      </c>
      <c r="C859" t="str">
        <f>IFERROR(VLOOKUP(B859,選手番号!F:J,4,0),"")</f>
        <v>藤原　萌叶</v>
      </c>
      <c r="D859" t="str">
        <f>IFERROR(VLOOKUP(B859,選手番号!F:K,6,0),"")</f>
        <v>ｴﾘｴｰﾙSRT</v>
      </c>
      <c r="E859" t="str">
        <f>IFERROR(VLOOKUP(B859,チーム番号!E:F,2,0),"")</f>
        <v/>
      </c>
      <c r="F859">
        <f>IFERROR(VLOOKUP(A859,プログラム!B:C,2,0),"")</f>
        <v>28</v>
      </c>
      <c r="G859" t="str">
        <f t="shared" si="27"/>
        <v>6200028</v>
      </c>
      <c r="H859">
        <f>IFERROR(記録[[#This Row],[組]],"")</f>
        <v>2</v>
      </c>
      <c r="I859">
        <f>IFERROR(記録[[#This Row],[水路]],"")</f>
        <v>4</v>
      </c>
      <c r="J859" t="str">
        <f>IFERROR(VLOOKUP(F859,プログラムデータ!A:P,14,0),"")</f>
        <v/>
      </c>
      <c r="K859" t="str">
        <f>IFERROR(VLOOKUP(F859,プログラムデータ!A:O,15,0),"")</f>
        <v>男子</v>
      </c>
      <c r="L859" t="str">
        <f>IFERROR(VLOOKUP(F859,プログラムデータ!A:M,13,0),"")</f>
        <v xml:space="preserve"> 100m</v>
      </c>
      <c r="M859" t="str">
        <f>IFERROR(VLOOKUP(F859,プログラムデータ!A:J,10,0),"")</f>
        <v>平泳ぎ</v>
      </c>
      <c r="N859" t="str">
        <f>IFERROR(VLOOKUP(F859,プログラムデータ!A:P,16,0),"")</f>
        <v>タイム決勝</v>
      </c>
      <c r="O859" t="str">
        <f t="shared" si="26"/>
        <v xml:space="preserve"> 男子  100m 平泳ぎ タイム決勝</v>
      </c>
    </row>
    <row r="860" spans="1:15" x14ac:dyDescent="0.15">
      <c r="A860">
        <f>IFERROR(記録[[#This Row],[競技番号]],"")</f>
        <v>27</v>
      </c>
      <c r="B860">
        <f>IFERROR(記録[[#This Row],[選手番号]],"")</f>
        <v>42</v>
      </c>
      <c r="C860" t="str">
        <f>IFERROR(VLOOKUP(B860,選手番号!F:J,4,0),"")</f>
        <v>井上　鳳華</v>
      </c>
      <c r="D860" t="str">
        <f>IFERROR(VLOOKUP(B860,選手番号!F:K,6,0),"")</f>
        <v>南海ＤＣ</v>
      </c>
      <c r="E860" t="str">
        <f>IFERROR(VLOOKUP(B860,チーム番号!E:F,2,0),"")</f>
        <v/>
      </c>
      <c r="F860">
        <f>IFERROR(VLOOKUP(A860,プログラム!B:C,2,0),"")</f>
        <v>28</v>
      </c>
      <c r="G860" t="str">
        <f t="shared" si="27"/>
        <v>4200028</v>
      </c>
      <c r="H860">
        <f>IFERROR(記録[[#This Row],[組]],"")</f>
        <v>2</v>
      </c>
      <c r="I860">
        <f>IFERROR(記録[[#This Row],[水路]],"")</f>
        <v>5</v>
      </c>
      <c r="J860" t="str">
        <f>IFERROR(VLOOKUP(F860,プログラムデータ!A:P,14,0),"")</f>
        <v/>
      </c>
      <c r="K860" t="str">
        <f>IFERROR(VLOOKUP(F860,プログラムデータ!A:O,15,0),"")</f>
        <v>男子</v>
      </c>
      <c r="L860" t="str">
        <f>IFERROR(VLOOKUP(F860,プログラムデータ!A:M,13,0),"")</f>
        <v xml:space="preserve"> 100m</v>
      </c>
      <c r="M860" t="str">
        <f>IFERROR(VLOOKUP(F860,プログラムデータ!A:J,10,0),"")</f>
        <v>平泳ぎ</v>
      </c>
      <c r="N860" t="str">
        <f>IFERROR(VLOOKUP(F860,プログラムデータ!A:P,16,0),"")</f>
        <v>タイム決勝</v>
      </c>
      <c r="O860" t="str">
        <f t="shared" si="26"/>
        <v xml:space="preserve"> 男子  100m 平泳ぎ タイム決勝</v>
      </c>
    </row>
    <row r="861" spans="1:15" x14ac:dyDescent="0.15">
      <c r="A861">
        <f>IFERROR(記録[[#This Row],[競技番号]],"")</f>
        <v>27</v>
      </c>
      <c r="B861">
        <f>IFERROR(記録[[#This Row],[選手番号]],"")</f>
        <v>234</v>
      </c>
      <c r="C861" t="str">
        <f>IFERROR(VLOOKUP(B861,選手番号!F:J,4,0),"")</f>
        <v>宮中　彩希</v>
      </c>
      <c r="D861" t="str">
        <f>IFERROR(VLOOKUP(B861,選手番号!F:K,6,0),"")</f>
        <v>リー保内</v>
      </c>
      <c r="E861" t="str">
        <f>IFERROR(VLOOKUP(B861,チーム番号!E:F,2,0),"")</f>
        <v/>
      </c>
      <c r="F861">
        <f>IFERROR(VLOOKUP(A861,プログラム!B:C,2,0),"")</f>
        <v>28</v>
      </c>
      <c r="G861" t="str">
        <f t="shared" si="27"/>
        <v>23400028</v>
      </c>
      <c r="H861">
        <f>IFERROR(記録[[#This Row],[組]],"")</f>
        <v>2</v>
      </c>
      <c r="I861">
        <f>IFERROR(記録[[#This Row],[水路]],"")</f>
        <v>6</v>
      </c>
      <c r="J861" t="str">
        <f>IFERROR(VLOOKUP(F861,プログラムデータ!A:P,14,0),"")</f>
        <v/>
      </c>
      <c r="K861" t="str">
        <f>IFERROR(VLOOKUP(F861,プログラムデータ!A:O,15,0),"")</f>
        <v>男子</v>
      </c>
      <c r="L861" t="str">
        <f>IFERROR(VLOOKUP(F861,プログラムデータ!A:M,13,0),"")</f>
        <v xml:space="preserve"> 100m</v>
      </c>
      <c r="M861" t="str">
        <f>IFERROR(VLOOKUP(F861,プログラムデータ!A:J,10,0),"")</f>
        <v>平泳ぎ</v>
      </c>
      <c r="N861" t="str">
        <f>IFERROR(VLOOKUP(F861,プログラムデータ!A:P,16,0),"")</f>
        <v>タイム決勝</v>
      </c>
      <c r="O861" t="str">
        <f t="shared" si="26"/>
        <v xml:space="preserve"> 男子  100m 平泳ぎ タイム決勝</v>
      </c>
    </row>
    <row r="862" spans="1:15" x14ac:dyDescent="0.15">
      <c r="A862">
        <f>IFERROR(記録[[#This Row],[競技番号]],"")</f>
        <v>27</v>
      </c>
      <c r="B862">
        <f>IFERROR(記録[[#This Row],[選手番号]],"")</f>
        <v>276</v>
      </c>
      <c r="C862" t="str">
        <f>IFERROR(VLOOKUP(B862,選手番号!F:J,4,0),"")</f>
        <v>佐々木結萌</v>
      </c>
      <c r="D862" t="str">
        <f>IFERROR(VLOOKUP(B862,選手番号!F:K,6,0),"")</f>
        <v>ﾌｧｲﾌﾞﾃﾝ東予</v>
      </c>
      <c r="E862" t="str">
        <f>IFERROR(VLOOKUP(B862,チーム番号!E:F,2,0),"")</f>
        <v/>
      </c>
      <c r="F862">
        <f>IFERROR(VLOOKUP(A862,プログラム!B:C,2,0),"")</f>
        <v>28</v>
      </c>
      <c r="G862" t="str">
        <f t="shared" si="27"/>
        <v>27600028</v>
      </c>
      <c r="H862">
        <f>IFERROR(記録[[#This Row],[組]],"")</f>
        <v>2</v>
      </c>
      <c r="I862">
        <f>IFERROR(記録[[#This Row],[水路]],"")</f>
        <v>7</v>
      </c>
      <c r="J862" t="str">
        <f>IFERROR(VLOOKUP(F862,プログラムデータ!A:P,14,0),"")</f>
        <v/>
      </c>
      <c r="K862" t="str">
        <f>IFERROR(VLOOKUP(F862,プログラムデータ!A:O,15,0),"")</f>
        <v>男子</v>
      </c>
      <c r="L862" t="str">
        <f>IFERROR(VLOOKUP(F862,プログラムデータ!A:M,13,0),"")</f>
        <v xml:space="preserve"> 100m</v>
      </c>
      <c r="M862" t="str">
        <f>IFERROR(VLOOKUP(F862,プログラムデータ!A:J,10,0),"")</f>
        <v>平泳ぎ</v>
      </c>
      <c r="N862" t="str">
        <f>IFERROR(VLOOKUP(F862,プログラムデータ!A:P,16,0),"")</f>
        <v>タイム決勝</v>
      </c>
      <c r="O862" t="str">
        <f t="shared" si="26"/>
        <v xml:space="preserve"> 男子  100m 平泳ぎ タイム決勝</v>
      </c>
    </row>
    <row r="863" spans="1:15" x14ac:dyDescent="0.15">
      <c r="A863">
        <f>IFERROR(記録[[#This Row],[競技番号]],"")</f>
        <v>27</v>
      </c>
      <c r="B863">
        <f>IFERROR(記録[[#This Row],[選手番号]],"")</f>
        <v>187</v>
      </c>
      <c r="C863" t="str">
        <f>IFERROR(VLOOKUP(B863,選手番号!F:J,4,0),"")</f>
        <v>得永　法花</v>
      </c>
      <c r="D863" t="str">
        <f>IFERROR(VLOOKUP(B863,選手番号!F:K,6,0),"")</f>
        <v>フィッタ松山</v>
      </c>
      <c r="E863" t="str">
        <f>IFERROR(VLOOKUP(B863,チーム番号!E:F,2,0),"")</f>
        <v/>
      </c>
      <c r="F863">
        <f>IFERROR(VLOOKUP(A863,プログラム!B:C,2,0),"")</f>
        <v>28</v>
      </c>
      <c r="G863" t="str">
        <f t="shared" si="27"/>
        <v>18700028</v>
      </c>
      <c r="H863">
        <f>IFERROR(記録[[#This Row],[組]],"")</f>
        <v>3</v>
      </c>
      <c r="I863">
        <f>IFERROR(記録[[#This Row],[水路]],"")</f>
        <v>1</v>
      </c>
      <c r="J863" t="str">
        <f>IFERROR(VLOOKUP(F863,プログラムデータ!A:P,14,0),"")</f>
        <v/>
      </c>
      <c r="K863" t="str">
        <f>IFERROR(VLOOKUP(F863,プログラムデータ!A:O,15,0),"")</f>
        <v>男子</v>
      </c>
      <c r="L863" t="str">
        <f>IFERROR(VLOOKUP(F863,プログラムデータ!A:M,13,0),"")</f>
        <v xml:space="preserve"> 100m</v>
      </c>
      <c r="M863" t="str">
        <f>IFERROR(VLOOKUP(F863,プログラムデータ!A:J,10,0),"")</f>
        <v>平泳ぎ</v>
      </c>
      <c r="N863" t="str">
        <f>IFERROR(VLOOKUP(F863,プログラムデータ!A:P,16,0),"")</f>
        <v>タイム決勝</v>
      </c>
      <c r="O863" t="str">
        <f t="shared" si="26"/>
        <v xml:space="preserve"> 男子  100m 平泳ぎ タイム決勝</v>
      </c>
    </row>
    <row r="864" spans="1:15" x14ac:dyDescent="0.15">
      <c r="A864">
        <f>IFERROR(記録[[#This Row],[競技番号]],"")</f>
        <v>27</v>
      </c>
      <c r="B864">
        <f>IFERROR(記録[[#This Row],[選手番号]],"")</f>
        <v>342</v>
      </c>
      <c r="C864" t="str">
        <f>IFERROR(VLOOKUP(B864,選手番号!F:J,4,0),"")</f>
        <v>越智心桜莉</v>
      </c>
      <c r="D864" t="str">
        <f>IFERROR(VLOOKUP(B864,選手番号!F:K,6,0),"")</f>
        <v>えいしSC北条</v>
      </c>
      <c r="E864" t="str">
        <f>IFERROR(VLOOKUP(B864,チーム番号!E:F,2,0),"")</f>
        <v/>
      </c>
      <c r="F864">
        <f>IFERROR(VLOOKUP(A864,プログラム!B:C,2,0),"")</f>
        <v>28</v>
      </c>
      <c r="G864" t="str">
        <f t="shared" si="27"/>
        <v>34200028</v>
      </c>
      <c r="H864">
        <f>IFERROR(記録[[#This Row],[組]],"")</f>
        <v>3</v>
      </c>
      <c r="I864">
        <f>IFERROR(記録[[#This Row],[水路]],"")</f>
        <v>2</v>
      </c>
      <c r="J864" t="str">
        <f>IFERROR(VLOOKUP(F864,プログラムデータ!A:P,14,0),"")</f>
        <v/>
      </c>
      <c r="K864" t="str">
        <f>IFERROR(VLOOKUP(F864,プログラムデータ!A:O,15,0),"")</f>
        <v>男子</v>
      </c>
      <c r="L864" t="str">
        <f>IFERROR(VLOOKUP(F864,プログラムデータ!A:M,13,0),"")</f>
        <v xml:space="preserve"> 100m</v>
      </c>
      <c r="M864" t="str">
        <f>IFERROR(VLOOKUP(F864,プログラムデータ!A:J,10,0),"")</f>
        <v>平泳ぎ</v>
      </c>
      <c r="N864" t="str">
        <f>IFERROR(VLOOKUP(F864,プログラムデータ!A:P,16,0),"")</f>
        <v>タイム決勝</v>
      </c>
      <c r="O864" t="str">
        <f t="shared" si="26"/>
        <v xml:space="preserve"> 男子  100m 平泳ぎ タイム決勝</v>
      </c>
    </row>
    <row r="865" spans="1:15" x14ac:dyDescent="0.15">
      <c r="A865">
        <f>IFERROR(記録[[#This Row],[競技番号]],"")</f>
        <v>27</v>
      </c>
      <c r="B865">
        <f>IFERROR(記録[[#This Row],[選手番号]],"")</f>
        <v>160</v>
      </c>
      <c r="C865" t="str">
        <f>IFERROR(VLOOKUP(B865,選手番号!F:J,4,0),"")</f>
        <v>兵頭　まい</v>
      </c>
      <c r="D865" t="str">
        <f>IFERROR(VLOOKUP(B865,選手番号!F:K,6,0),"")</f>
        <v>石原ＳＣ</v>
      </c>
      <c r="E865" t="str">
        <f>IFERROR(VLOOKUP(B865,チーム番号!E:F,2,0),"")</f>
        <v/>
      </c>
      <c r="F865">
        <f>IFERROR(VLOOKUP(A865,プログラム!B:C,2,0),"")</f>
        <v>28</v>
      </c>
      <c r="G865" t="str">
        <f t="shared" si="27"/>
        <v>16000028</v>
      </c>
      <c r="H865">
        <f>IFERROR(記録[[#This Row],[組]],"")</f>
        <v>3</v>
      </c>
      <c r="I865">
        <f>IFERROR(記録[[#This Row],[水路]],"")</f>
        <v>3</v>
      </c>
      <c r="J865" t="str">
        <f>IFERROR(VLOOKUP(F865,プログラムデータ!A:P,14,0),"")</f>
        <v/>
      </c>
      <c r="K865" t="str">
        <f>IFERROR(VLOOKUP(F865,プログラムデータ!A:O,15,0),"")</f>
        <v>男子</v>
      </c>
      <c r="L865" t="str">
        <f>IFERROR(VLOOKUP(F865,プログラムデータ!A:M,13,0),"")</f>
        <v xml:space="preserve"> 100m</v>
      </c>
      <c r="M865" t="str">
        <f>IFERROR(VLOOKUP(F865,プログラムデータ!A:J,10,0),"")</f>
        <v>平泳ぎ</v>
      </c>
      <c r="N865" t="str">
        <f>IFERROR(VLOOKUP(F865,プログラムデータ!A:P,16,0),"")</f>
        <v>タイム決勝</v>
      </c>
      <c r="O865" t="str">
        <f t="shared" si="26"/>
        <v xml:space="preserve"> 男子  100m 平泳ぎ タイム決勝</v>
      </c>
    </row>
    <row r="866" spans="1:15" x14ac:dyDescent="0.15">
      <c r="A866">
        <f>IFERROR(記録[[#This Row],[競技番号]],"")</f>
        <v>27</v>
      </c>
      <c r="B866">
        <f>IFERROR(記録[[#This Row],[選手番号]],"")</f>
        <v>41</v>
      </c>
      <c r="C866" t="str">
        <f>IFERROR(VLOOKUP(B866,選手番号!F:J,4,0),"")</f>
        <v>西岡　泉美</v>
      </c>
      <c r="D866" t="str">
        <f>IFERROR(VLOOKUP(B866,選手番号!F:K,6,0),"")</f>
        <v>南海ＤＣ</v>
      </c>
      <c r="E866" t="str">
        <f>IFERROR(VLOOKUP(B866,チーム番号!E:F,2,0),"")</f>
        <v/>
      </c>
      <c r="F866">
        <f>IFERROR(VLOOKUP(A866,プログラム!B:C,2,0),"")</f>
        <v>28</v>
      </c>
      <c r="G866" t="str">
        <f t="shared" si="27"/>
        <v>4100028</v>
      </c>
      <c r="H866">
        <f>IFERROR(記録[[#This Row],[組]],"")</f>
        <v>3</v>
      </c>
      <c r="I866">
        <f>IFERROR(記録[[#This Row],[水路]],"")</f>
        <v>4</v>
      </c>
      <c r="J866" t="str">
        <f>IFERROR(VLOOKUP(F866,プログラムデータ!A:P,14,0),"")</f>
        <v/>
      </c>
      <c r="K866" t="str">
        <f>IFERROR(VLOOKUP(F866,プログラムデータ!A:O,15,0),"")</f>
        <v>男子</v>
      </c>
      <c r="L866" t="str">
        <f>IFERROR(VLOOKUP(F866,プログラムデータ!A:M,13,0),"")</f>
        <v xml:space="preserve"> 100m</v>
      </c>
      <c r="M866" t="str">
        <f>IFERROR(VLOOKUP(F866,プログラムデータ!A:J,10,0),"")</f>
        <v>平泳ぎ</v>
      </c>
      <c r="N866" t="str">
        <f>IFERROR(VLOOKUP(F866,プログラムデータ!A:P,16,0),"")</f>
        <v>タイム決勝</v>
      </c>
      <c r="O866" t="str">
        <f t="shared" si="26"/>
        <v xml:space="preserve"> 男子  100m 平泳ぎ タイム決勝</v>
      </c>
    </row>
    <row r="867" spans="1:15" x14ac:dyDescent="0.15">
      <c r="A867">
        <f>IFERROR(記録[[#This Row],[競技番号]],"")</f>
        <v>27</v>
      </c>
      <c r="B867">
        <f>IFERROR(記録[[#This Row],[選手番号]],"")</f>
        <v>292</v>
      </c>
      <c r="C867" t="str">
        <f>IFERROR(VLOOKUP(B867,選手番号!F:J,4,0),"")</f>
        <v>菅　　百花</v>
      </c>
      <c r="D867" t="str">
        <f>IFERROR(VLOOKUP(B867,選手番号!F:K,6,0),"")</f>
        <v>ﾌｨｯﾀｴﾐﾌﾙ松前</v>
      </c>
      <c r="E867" t="str">
        <f>IFERROR(VLOOKUP(B867,チーム番号!E:F,2,0),"")</f>
        <v/>
      </c>
      <c r="F867">
        <f>IFERROR(VLOOKUP(A867,プログラム!B:C,2,0),"")</f>
        <v>28</v>
      </c>
      <c r="G867" t="str">
        <f t="shared" si="27"/>
        <v>29200028</v>
      </c>
      <c r="H867">
        <f>IFERROR(記録[[#This Row],[組]],"")</f>
        <v>3</v>
      </c>
      <c r="I867">
        <f>IFERROR(記録[[#This Row],[水路]],"")</f>
        <v>5</v>
      </c>
      <c r="J867" t="str">
        <f>IFERROR(VLOOKUP(F867,プログラムデータ!A:P,14,0),"")</f>
        <v/>
      </c>
      <c r="K867" t="str">
        <f>IFERROR(VLOOKUP(F867,プログラムデータ!A:O,15,0),"")</f>
        <v>男子</v>
      </c>
      <c r="L867" t="str">
        <f>IFERROR(VLOOKUP(F867,プログラムデータ!A:M,13,0),"")</f>
        <v xml:space="preserve"> 100m</v>
      </c>
      <c r="M867" t="str">
        <f>IFERROR(VLOOKUP(F867,プログラムデータ!A:J,10,0),"")</f>
        <v>平泳ぎ</v>
      </c>
      <c r="N867" t="str">
        <f>IFERROR(VLOOKUP(F867,プログラムデータ!A:P,16,0),"")</f>
        <v>タイム決勝</v>
      </c>
      <c r="O867" t="str">
        <f t="shared" si="26"/>
        <v xml:space="preserve"> 男子  100m 平泳ぎ タイム決勝</v>
      </c>
    </row>
    <row r="868" spans="1:15" x14ac:dyDescent="0.15">
      <c r="A868">
        <f>IFERROR(記録[[#This Row],[競技番号]],"")</f>
        <v>27</v>
      </c>
      <c r="B868">
        <f>IFERROR(記録[[#This Row],[選手番号]],"")</f>
        <v>61</v>
      </c>
      <c r="C868" t="str">
        <f>IFERROR(VLOOKUP(B868,選手番号!F:J,4,0),"")</f>
        <v>内田　侑花</v>
      </c>
      <c r="D868" t="str">
        <f>IFERROR(VLOOKUP(B868,選手番号!F:K,6,0),"")</f>
        <v>ｴﾘｴｰﾙSRT</v>
      </c>
      <c r="E868" t="str">
        <f>IFERROR(VLOOKUP(B868,チーム番号!E:F,2,0),"")</f>
        <v/>
      </c>
      <c r="F868">
        <f>IFERROR(VLOOKUP(A868,プログラム!B:C,2,0),"")</f>
        <v>28</v>
      </c>
      <c r="G868" t="str">
        <f t="shared" si="27"/>
        <v>6100028</v>
      </c>
      <c r="H868">
        <f>IFERROR(記録[[#This Row],[組]],"")</f>
        <v>3</v>
      </c>
      <c r="I868">
        <f>IFERROR(記録[[#This Row],[水路]],"")</f>
        <v>6</v>
      </c>
      <c r="J868" t="str">
        <f>IFERROR(VLOOKUP(F868,プログラムデータ!A:P,14,0),"")</f>
        <v/>
      </c>
      <c r="K868" t="str">
        <f>IFERROR(VLOOKUP(F868,プログラムデータ!A:O,15,0),"")</f>
        <v>男子</v>
      </c>
      <c r="L868" t="str">
        <f>IFERROR(VLOOKUP(F868,プログラムデータ!A:M,13,0),"")</f>
        <v xml:space="preserve"> 100m</v>
      </c>
      <c r="M868" t="str">
        <f>IFERROR(VLOOKUP(F868,プログラムデータ!A:J,10,0),"")</f>
        <v>平泳ぎ</v>
      </c>
      <c r="N868" t="str">
        <f>IFERROR(VLOOKUP(F868,プログラムデータ!A:P,16,0),"")</f>
        <v>タイム決勝</v>
      </c>
      <c r="O868" t="str">
        <f t="shared" si="26"/>
        <v xml:space="preserve"> 男子  100m 平泳ぎ タイム決勝</v>
      </c>
    </row>
    <row r="869" spans="1:15" x14ac:dyDescent="0.15">
      <c r="A869">
        <f>IFERROR(記録[[#This Row],[競技番号]],"")</f>
        <v>27</v>
      </c>
      <c r="B869">
        <f>IFERROR(記録[[#This Row],[選手番号]],"")</f>
        <v>64</v>
      </c>
      <c r="C869" t="str">
        <f>IFERROR(VLOOKUP(B869,選手番号!F:J,4,0),"")</f>
        <v>宮崎　倖歩</v>
      </c>
      <c r="D869" t="str">
        <f>IFERROR(VLOOKUP(B869,選手番号!F:K,6,0),"")</f>
        <v>ｴﾘｴｰﾙSRT</v>
      </c>
      <c r="E869" t="str">
        <f>IFERROR(VLOOKUP(B869,チーム番号!E:F,2,0),"")</f>
        <v/>
      </c>
      <c r="F869">
        <f>IFERROR(VLOOKUP(A869,プログラム!B:C,2,0),"")</f>
        <v>28</v>
      </c>
      <c r="G869" t="str">
        <f t="shared" si="27"/>
        <v>6400028</v>
      </c>
      <c r="H869">
        <f>IFERROR(記録[[#This Row],[組]],"")</f>
        <v>3</v>
      </c>
      <c r="I869">
        <f>IFERROR(記録[[#This Row],[水路]],"")</f>
        <v>7</v>
      </c>
      <c r="J869" t="str">
        <f>IFERROR(VLOOKUP(F869,プログラムデータ!A:P,14,0),"")</f>
        <v/>
      </c>
      <c r="K869" t="str">
        <f>IFERROR(VLOOKUP(F869,プログラムデータ!A:O,15,0),"")</f>
        <v>男子</v>
      </c>
      <c r="L869" t="str">
        <f>IFERROR(VLOOKUP(F869,プログラムデータ!A:M,13,0),"")</f>
        <v xml:space="preserve"> 100m</v>
      </c>
      <c r="M869" t="str">
        <f>IFERROR(VLOOKUP(F869,プログラムデータ!A:J,10,0),"")</f>
        <v>平泳ぎ</v>
      </c>
      <c r="N869" t="str">
        <f>IFERROR(VLOOKUP(F869,プログラムデータ!A:P,16,0),"")</f>
        <v>タイム決勝</v>
      </c>
      <c r="O869" t="str">
        <f t="shared" si="26"/>
        <v xml:space="preserve"> 男子  100m 平泳ぎ タイム決勝</v>
      </c>
    </row>
    <row r="870" spans="1:15" x14ac:dyDescent="0.15">
      <c r="A870">
        <f>IFERROR(記録[[#This Row],[競技番号]],"")</f>
        <v>28</v>
      </c>
      <c r="B870">
        <f>IFERROR(記録[[#This Row],[選手番号]],"")</f>
        <v>0</v>
      </c>
      <c r="C870" t="str">
        <f>IFERROR(VLOOKUP(B870,選手番号!F:J,4,0),"")</f>
        <v/>
      </c>
      <c r="D870" t="str">
        <f>IFERROR(VLOOKUP(B870,選手番号!F:K,6,0),"")</f>
        <v/>
      </c>
      <c r="E870" t="str">
        <f>IFERROR(VLOOKUP(B870,チーム番号!E:F,2,0),"")</f>
        <v/>
      </c>
      <c r="F870">
        <f>IFERROR(VLOOKUP(A870,プログラム!B:C,2,0),"")</f>
        <v>29</v>
      </c>
      <c r="G870" t="str">
        <f t="shared" si="27"/>
        <v>000029</v>
      </c>
      <c r="H870">
        <f>IFERROR(記録[[#This Row],[組]],"")</f>
        <v>1</v>
      </c>
      <c r="I870">
        <f>IFERROR(記録[[#This Row],[水路]],"")</f>
        <v>1</v>
      </c>
      <c r="J870" t="str">
        <f>IFERROR(VLOOKUP(F870,プログラムデータ!A:P,14,0),"")</f>
        <v/>
      </c>
      <c r="K870" t="str">
        <f>IFERROR(VLOOKUP(F870,プログラムデータ!A:O,15,0),"")</f>
        <v>女子</v>
      </c>
      <c r="L870" t="str">
        <f>IFERROR(VLOOKUP(F870,プログラムデータ!A:M,13,0),"")</f>
        <v xml:space="preserve"> 100m</v>
      </c>
      <c r="M870" t="str">
        <f>IFERROR(VLOOKUP(F870,プログラムデータ!A:J,10,0),"")</f>
        <v>バタフライ</v>
      </c>
      <c r="N870" t="str">
        <f>IFERROR(VLOOKUP(F870,プログラムデータ!A:P,16,0),"")</f>
        <v>タイム決勝</v>
      </c>
      <c r="O870" t="str">
        <f t="shared" si="26"/>
        <v xml:space="preserve"> 女子  100m バタフライ タイム決勝</v>
      </c>
    </row>
    <row r="871" spans="1:15" x14ac:dyDescent="0.15">
      <c r="A871">
        <f>IFERROR(記録[[#This Row],[競技番号]],"")</f>
        <v>28</v>
      </c>
      <c r="B871">
        <f>IFERROR(記録[[#This Row],[選手番号]],"")</f>
        <v>0</v>
      </c>
      <c r="C871" t="str">
        <f>IFERROR(VLOOKUP(B871,選手番号!F:J,4,0),"")</f>
        <v/>
      </c>
      <c r="D871" t="str">
        <f>IFERROR(VLOOKUP(B871,選手番号!F:K,6,0),"")</f>
        <v/>
      </c>
      <c r="E871" t="str">
        <f>IFERROR(VLOOKUP(B871,チーム番号!E:F,2,0),"")</f>
        <v/>
      </c>
      <c r="F871">
        <f>IFERROR(VLOOKUP(A871,プログラム!B:C,2,0),"")</f>
        <v>29</v>
      </c>
      <c r="G871" t="str">
        <f t="shared" si="27"/>
        <v>000029</v>
      </c>
      <c r="H871">
        <f>IFERROR(記録[[#This Row],[組]],"")</f>
        <v>1</v>
      </c>
      <c r="I871">
        <f>IFERROR(記録[[#This Row],[水路]],"")</f>
        <v>2</v>
      </c>
      <c r="J871" t="str">
        <f>IFERROR(VLOOKUP(F871,プログラムデータ!A:P,14,0),"")</f>
        <v/>
      </c>
      <c r="K871" t="str">
        <f>IFERROR(VLOOKUP(F871,プログラムデータ!A:O,15,0),"")</f>
        <v>女子</v>
      </c>
      <c r="L871" t="str">
        <f>IFERROR(VLOOKUP(F871,プログラムデータ!A:M,13,0),"")</f>
        <v xml:space="preserve"> 100m</v>
      </c>
      <c r="M871" t="str">
        <f>IFERROR(VLOOKUP(F871,プログラムデータ!A:J,10,0),"")</f>
        <v>バタフライ</v>
      </c>
      <c r="N871" t="str">
        <f>IFERROR(VLOOKUP(F871,プログラムデータ!A:P,16,0),"")</f>
        <v>タイム決勝</v>
      </c>
      <c r="O871" t="str">
        <f t="shared" si="26"/>
        <v xml:space="preserve"> 女子  100m バタフライ タイム決勝</v>
      </c>
    </row>
    <row r="872" spans="1:15" x14ac:dyDescent="0.15">
      <c r="A872">
        <f>IFERROR(記録[[#This Row],[競技番号]],"")</f>
        <v>28</v>
      </c>
      <c r="B872">
        <f>IFERROR(記録[[#This Row],[選手番号]],"")</f>
        <v>175</v>
      </c>
      <c r="C872" t="str">
        <f>IFERROR(VLOOKUP(B872,選手番号!F:J,4,0),"")</f>
        <v>樋口　航志</v>
      </c>
      <c r="D872" t="str">
        <f>IFERROR(VLOOKUP(B872,選手番号!F:K,6,0),"")</f>
        <v>フィッタ松山</v>
      </c>
      <c r="E872" t="str">
        <f>IFERROR(VLOOKUP(B872,チーム番号!E:F,2,0),"")</f>
        <v/>
      </c>
      <c r="F872">
        <f>IFERROR(VLOOKUP(A872,プログラム!B:C,2,0),"")</f>
        <v>29</v>
      </c>
      <c r="G872" t="str">
        <f t="shared" si="27"/>
        <v>17500029</v>
      </c>
      <c r="H872">
        <f>IFERROR(記録[[#This Row],[組]],"")</f>
        <v>1</v>
      </c>
      <c r="I872">
        <f>IFERROR(記録[[#This Row],[水路]],"")</f>
        <v>3</v>
      </c>
      <c r="J872" t="str">
        <f>IFERROR(VLOOKUP(F872,プログラムデータ!A:P,14,0),"")</f>
        <v/>
      </c>
      <c r="K872" t="str">
        <f>IFERROR(VLOOKUP(F872,プログラムデータ!A:O,15,0),"")</f>
        <v>女子</v>
      </c>
      <c r="L872" t="str">
        <f>IFERROR(VLOOKUP(F872,プログラムデータ!A:M,13,0),"")</f>
        <v xml:space="preserve"> 100m</v>
      </c>
      <c r="M872" t="str">
        <f>IFERROR(VLOOKUP(F872,プログラムデータ!A:J,10,0),"")</f>
        <v>バタフライ</v>
      </c>
      <c r="N872" t="str">
        <f>IFERROR(VLOOKUP(F872,プログラムデータ!A:P,16,0),"")</f>
        <v>タイム決勝</v>
      </c>
      <c r="O872" t="str">
        <f t="shared" si="26"/>
        <v xml:space="preserve"> 女子  100m バタフライ タイム決勝</v>
      </c>
    </row>
    <row r="873" spans="1:15" x14ac:dyDescent="0.15">
      <c r="A873">
        <f>IFERROR(記録[[#This Row],[競技番号]],"")</f>
        <v>28</v>
      </c>
      <c r="B873">
        <f>IFERROR(記録[[#This Row],[選手番号]],"")</f>
        <v>59</v>
      </c>
      <c r="C873" t="str">
        <f>IFERROR(VLOOKUP(B873,選手番号!F:J,4,0),"")</f>
        <v>脇　　遼平</v>
      </c>
      <c r="D873" t="str">
        <f>IFERROR(VLOOKUP(B873,選手番号!F:K,6,0),"")</f>
        <v>ｴﾘｴｰﾙSRT</v>
      </c>
      <c r="E873" t="str">
        <f>IFERROR(VLOOKUP(B873,チーム番号!E:F,2,0),"")</f>
        <v/>
      </c>
      <c r="F873">
        <f>IFERROR(VLOOKUP(A873,プログラム!B:C,2,0),"")</f>
        <v>29</v>
      </c>
      <c r="G873" t="str">
        <f t="shared" si="27"/>
        <v>5900029</v>
      </c>
      <c r="H873">
        <f>IFERROR(記録[[#This Row],[組]],"")</f>
        <v>1</v>
      </c>
      <c r="I873">
        <f>IFERROR(記録[[#This Row],[水路]],"")</f>
        <v>4</v>
      </c>
      <c r="J873" t="str">
        <f>IFERROR(VLOOKUP(F873,プログラムデータ!A:P,14,0),"")</f>
        <v/>
      </c>
      <c r="K873" t="str">
        <f>IFERROR(VLOOKUP(F873,プログラムデータ!A:O,15,0),"")</f>
        <v>女子</v>
      </c>
      <c r="L873" t="str">
        <f>IFERROR(VLOOKUP(F873,プログラムデータ!A:M,13,0),"")</f>
        <v xml:space="preserve"> 100m</v>
      </c>
      <c r="M873" t="str">
        <f>IFERROR(VLOOKUP(F873,プログラムデータ!A:J,10,0),"")</f>
        <v>バタフライ</v>
      </c>
      <c r="N873" t="str">
        <f>IFERROR(VLOOKUP(F873,プログラムデータ!A:P,16,0),"")</f>
        <v>タイム決勝</v>
      </c>
      <c r="O873" t="str">
        <f t="shared" si="26"/>
        <v xml:space="preserve"> 女子  100m バタフライ タイム決勝</v>
      </c>
    </row>
    <row r="874" spans="1:15" x14ac:dyDescent="0.15">
      <c r="A874">
        <f>IFERROR(記録[[#This Row],[競技番号]],"")</f>
        <v>28</v>
      </c>
      <c r="B874">
        <f>IFERROR(記録[[#This Row],[選手番号]],"")</f>
        <v>341</v>
      </c>
      <c r="C874" t="str">
        <f>IFERROR(VLOOKUP(B874,選手番号!F:J,4,0),"")</f>
        <v>谷本　　暁</v>
      </c>
      <c r="D874" t="str">
        <f>IFERROR(VLOOKUP(B874,選手番号!F:K,6,0),"")</f>
        <v>えいしSC北条</v>
      </c>
      <c r="E874" t="str">
        <f>IFERROR(VLOOKUP(B874,チーム番号!E:F,2,0),"")</f>
        <v/>
      </c>
      <c r="F874">
        <f>IFERROR(VLOOKUP(A874,プログラム!B:C,2,0),"")</f>
        <v>29</v>
      </c>
      <c r="G874" t="str">
        <f t="shared" si="27"/>
        <v>34100029</v>
      </c>
      <c r="H874">
        <f>IFERROR(記録[[#This Row],[組]],"")</f>
        <v>1</v>
      </c>
      <c r="I874">
        <f>IFERROR(記録[[#This Row],[水路]],"")</f>
        <v>5</v>
      </c>
      <c r="J874" t="str">
        <f>IFERROR(VLOOKUP(F874,プログラムデータ!A:P,14,0),"")</f>
        <v/>
      </c>
      <c r="K874" t="str">
        <f>IFERROR(VLOOKUP(F874,プログラムデータ!A:O,15,0),"")</f>
        <v>女子</v>
      </c>
      <c r="L874" t="str">
        <f>IFERROR(VLOOKUP(F874,プログラムデータ!A:M,13,0),"")</f>
        <v xml:space="preserve"> 100m</v>
      </c>
      <c r="M874" t="str">
        <f>IFERROR(VLOOKUP(F874,プログラムデータ!A:J,10,0),"")</f>
        <v>バタフライ</v>
      </c>
      <c r="N874" t="str">
        <f>IFERROR(VLOOKUP(F874,プログラムデータ!A:P,16,0),"")</f>
        <v>タイム決勝</v>
      </c>
      <c r="O874" t="str">
        <f t="shared" si="26"/>
        <v xml:space="preserve"> 女子  100m バタフライ タイム決勝</v>
      </c>
    </row>
    <row r="875" spans="1:15" x14ac:dyDescent="0.15">
      <c r="A875">
        <f>IFERROR(記録[[#This Row],[競技番号]],"")</f>
        <v>28</v>
      </c>
      <c r="B875">
        <f>IFERROR(記録[[#This Row],[選手番号]],"")</f>
        <v>0</v>
      </c>
      <c r="C875" t="str">
        <f>IFERROR(VLOOKUP(B875,選手番号!F:J,4,0),"")</f>
        <v/>
      </c>
      <c r="D875" t="str">
        <f>IFERROR(VLOOKUP(B875,選手番号!F:K,6,0),"")</f>
        <v/>
      </c>
      <c r="E875" t="str">
        <f>IFERROR(VLOOKUP(B875,チーム番号!E:F,2,0),"")</f>
        <v/>
      </c>
      <c r="F875">
        <f>IFERROR(VLOOKUP(A875,プログラム!B:C,2,0),"")</f>
        <v>29</v>
      </c>
      <c r="G875" t="str">
        <f t="shared" si="27"/>
        <v>000029</v>
      </c>
      <c r="H875">
        <f>IFERROR(記録[[#This Row],[組]],"")</f>
        <v>1</v>
      </c>
      <c r="I875">
        <f>IFERROR(記録[[#This Row],[水路]],"")</f>
        <v>6</v>
      </c>
      <c r="J875" t="str">
        <f>IFERROR(VLOOKUP(F875,プログラムデータ!A:P,14,0),"")</f>
        <v/>
      </c>
      <c r="K875" t="str">
        <f>IFERROR(VLOOKUP(F875,プログラムデータ!A:O,15,0),"")</f>
        <v>女子</v>
      </c>
      <c r="L875" t="str">
        <f>IFERROR(VLOOKUP(F875,プログラムデータ!A:M,13,0),"")</f>
        <v xml:space="preserve"> 100m</v>
      </c>
      <c r="M875" t="str">
        <f>IFERROR(VLOOKUP(F875,プログラムデータ!A:J,10,0),"")</f>
        <v>バタフライ</v>
      </c>
      <c r="N875" t="str">
        <f>IFERROR(VLOOKUP(F875,プログラムデータ!A:P,16,0),"")</f>
        <v>タイム決勝</v>
      </c>
      <c r="O875" t="str">
        <f t="shared" si="26"/>
        <v xml:space="preserve"> 女子  100m バタフライ タイム決勝</v>
      </c>
    </row>
    <row r="876" spans="1:15" x14ac:dyDescent="0.15">
      <c r="A876">
        <f>IFERROR(記録[[#This Row],[競技番号]],"")</f>
        <v>28</v>
      </c>
      <c r="B876">
        <f>IFERROR(記録[[#This Row],[選手番号]],"")</f>
        <v>0</v>
      </c>
      <c r="C876" t="str">
        <f>IFERROR(VLOOKUP(B876,選手番号!F:J,4,0),"")</f>
        <v/>
      </c>
      <c r="D876" t="str">
        <f>IFERROR(VLOOKUP(B876,選手番号!F:K,6,0),"")</f>
        <v/>
      </c>
      <c r="E876" t="str">
        <f>IFERROR(VLOOKUP(B876,チーム番号!E:F,2,0),"")</f>
        <v/>
      </c>
      <c r="F876">
        <f>IFERROR(VLOOKUP(A876,プログラム!B:C,2,0),"")</f>
        <v>29</v>
      </c>
      <c r="G876" t="str">
        <f t="shared" si="27"/>
        <v>000029</v>
      </c>
      <c r="H876">
        <f>IFERROR(記録[[#This Row],[組]],"")</f>
        <v>1</v>
      </c>
      <c r="I876">
        <f>IFERROR(記録[[#This Row],[水路]],"")</f>
        <v>7</v>
      </c>
      <c r="J876" t="str">
        <f>IFERROR(VLOOKUP(F876,プログラムデータ!A:P,14,0),"")</f>
        <v/>
      </c>
      <c r="K876" t="str">
        <f>IFERROR(VLOOKUP(F876,プログラムデータ!A:O,15,0),"")</f>
        <v>女子</v>
      </c>
      <c r="L876" t="str">
        <f>IFERROR(VLOOKUP(F876,プログラムデータ!A:M,13,0),"")</f>
        <v xml:space="preserve"> 100m</v>
      </c>
      <c r="M876" t="str">
        <f>IFERROR(VLOOKUP(F876,プログラムデータ!A:J,10,0),"")</f>
        <v>バタフライ</v>
      </c>
      <c r="N876" t="str">
        <f>IFERROR(VLOOKUP(F876,プログラムデータ!A:P,16,0),"")</f>
        <v>タイム決勝</v>
      </c>
      <c r="O876" t="str">
        <f t="shared" si="26"/>
        <v xml:space="preserve"> 女子  100m バタフライ タイム決勝</v>
      </c>
    </row>
    <row r="877" spans="1:15" x14ac:dyDescent="0.15">
      <c r="A877">
        <f>IFERROR(記録[[#This Row],[競技番号]],"")</f>
        <v>28</v>
      </c>
      <c r="B877">
        <f>IFERROR(記録[[#This Row],[選手番号]],"")</f>
        <v>0</v>
      </c>
      <c r="C877" t="str">
        <f>IFERROR(VLOOKUP(B877,選手番号!F:J,4,0),"")</f>
        <v/>
      </c>
      <c r="D877" t="str">
        <f>IFERROR(VLOOKUP(B877,選手番号!F:K,6,0),"")</f>
        <v/>
      </c>
      <c r="E877" t="str">
        <f>IFERROR(VLOOKUP(B877,チーム番号!E:F,2,0),"")</f>
        <v/>
      </c>
      <c r="F877">
        <f>IFERROR(VLOOKUP(A877,プログラム!B:C,2,0),"")</f>
        <v>29</v>
      </c>
      <c r="G877" t="str">
        <f t="shared" si="27"/>
        <v>000029</v>
      </c>
      <c r="H877">
        <f>IFERROR(記録[[#This Row],[組]],"")</f>
        <v>2</v>
      </c>
      <c r="I877">
        <f>IFERROR(記録[[#This Row],[水路]],"")</f>
        <v>1</v>
      </c>
      <c r="J877" t="str">
        <f>IFERROR(VLOOKUP(F877,プログラムデータ!A:P,14,0),"")</f>
        <v/>
      </c>
      <c r="K877" t="str">
        <f>IFERROR(VLOOKUP(F877,プログラムデータ!A:O,15,0),"")</f>
        <v>女子</v>
      </c>
      <c r="L877" t="str">
        <f>IFERROR(VLOOKUP(F877,プログラムデータ!A:M,13,0),"")</f>
        <v xml:space="preserve"> 100m</v>
      </c>
      <c r="M877" t="str">
        <f>IFERROR(VLOOKUP(F877,プログラムデータ!A:J,10,0),"")</f>
        <v>バタフライ</v>
      </c>
      <c r="N877" t="str">
        <f>IFERROR(VLOOKUP(F877,プログラムデータ!A:P,16,0),"")</f>
        <v>タイム決勝</v>
      </c>
      <c r="O877" t="str">
        <f t="shared" si="26"/>
        <v xml:space="preserve"> 女子  100m バタフライ タイム決勝</v>
      </c>
    </row>
    <row r="878" spans="1:15" x14ac:dyDescent="0.15">
      <c r="A878">
        <f>IFERROR(記録[[#This Row],[競技番号]],"")</f>
        <v>28</v>
      </c>
      <c r="B878">
        <f>IFERROR(記録[[#This Row],[選手番号]],"")</f>
        <v>37</v>
      </c>
      <c r="C878" t="str">
        <f>IFERROR(VLOOKUP(B878,選手番号!F:J,4,0),"")</f>
        <v>沢田虎志朗</v>
      </c>
      <c r="D878" t="str">
        <f>IFERROR(VLOOKUP(B878,選手番号!F:K,6,0),"")</f>
        <v>南海ＤＣ</v>
      </c>
      <c r="E878" t="str">
        <f>IFERROR(VLOOKUP(B878,チーム番号!E:F,2,0),"")</f>
        <v/>
      </c>
      <c r="F878">
        <f>IFERROR(VLOOKUP(A878,プログラム!B:C,2,0),"")</f>
        <v>29</v>
      </c>
      <c r="G878" t="str">
        <f t="shared" si="27"/>
        <v>3700029</v>
      </c>
      <c r="H878">
        <f>IFERROR(記録[[#This Row],[組]],"")</f>
        <v>2</v>
      </c>
      <c r="I878">
        <f>IFERROR(記録[[#This Row],[水路]],"")</f>
        <v>2</v>
      </c>
      <c r="J878" t="str">
        <f>IFERROR(VLOOKUP(F878,プログラムデータ!A:P,14,0),"")</f>
        <v/>
      </c>
      <c r="K878" t="str">
        <f>IFERROR(VLOOKUP(F878,プログラムデータ!A:O,15,0),"")</f>
        <v>女子</v>
      </c>
      <c r="L878" t="str">
        <f>IFERROR(VLOOKUP(F878,プログラムデータ!A:M,13,0),"")</f>
        <v xml:space="preserve"> 100m</v>
      </c>
      <c r="M878" t="str">
        <f>IFERROR(VLOOKUP(F878,プログラムデータ!A:J,10,0),"")</f>
        <v>バタフライ</v>
      </c>
      <c r="N878" t="str">
        <f>IFERROR(VLOOKUP(F878,プログラムデータ!A:P,16,0),"")</f>
        <v>タイム決勝</v>
      </c>
      <c r="O878" t="str">
        <f t="shared" ref="O878:O941" si="28">CONCATENATE(J878," ",K878," ",L878," ",M878," ",N878)</f>
        <v xml:space="preserve"> 女子  100m バタフライ タイム決勝</v>
      </c>
    </row>
    <row r="879" spans="1:15" x14ac:dyDescent="0.15">
      <c r="A879">
        <f>IFERROR(記録[[#This Row],[競技番号]],"")</f>
        <v>28</v>
      </c>
      <c r="B879">
        <f>IFERROR(記録[[#This Row],[選手番号]],"")</f>
        <v>366</v>
      </c>
      <c r="C879" t="str">
        <f>IFERROR(VLOOKUP(B879,選手番号!F:J,4,0),"")</f>
        <v>岡田　英明</v>
      </c>
      <c r="D879" t="str">
        <f>IFERROR(VLOOKUP(B879,選手番号!F:K,6,0),"")</f>
        <v>えいしSC松山</v>
      </c>
      <c r="E879" t="str">
        <f>IFERROR(VLOOKUP(B879,チーム番号!E:F,2,0),"")</f>
        <v/>
      </c>
      <c r="F879">
        <f>IFERROR(VLOOKUP(A879,プログラム!B:C,2,0),"")</f>
        <v>29</v>
      </c>
      <c r="G879" t="str">
        <f t="shared" si="27"/>
        <v>36600029</v>
      </c>
      <c r="H879">
        <f>IFERROR(記録[[#This Row],[組]],"")</f>
        <v>2</v>
      </c>
      <c r="I879">
        <f>IFERROR(記録[[#This Row],[水路]],"")</f>
        <v>3</v>
      </c>
      <c r="J879" t="str">
        <f>IFERROR(VLOOKUP(F879,プログラムデータ!A:P,14,0),"")</f>
        <v/>
      </c>
      <c r="K879" t="str">
        <f>IFERROR(VLOOKUP(F879,プログラムデータ!A:O,15,0),"")</f>
        <v>女子</v>
      </c>
      <c r="L879" t="str">
        <f>IFERROR(VLOOKUP(F879,プログラムデータ!A:M,13,0),"")</f>
        <v xml:space="preserve"> 100m</v>
      </c>
      <c r="M879" t="str">
        <f>IFERROR(VLOOKUP(F879,プログラムデータ!A:J,10,0),"")</f>
        <v>バタフライ</v>
      </c>
      <c r="N879" t="str">
        <f>IFERROR(VLOOKUP(F879,プログラムデータ!A:P,16,0),"")</f>
        <v>タイム決勝</v>
      </c>
      <c r="O879" t="str">
        <f t="shared" si="28"/>
        <v xml:space="preserve"> 女子  100m バタフライ タイム決勝</v>
      </c>
    </row>
    <row r="880" spans="1:15" x14ac:dyDescent="0.15">
      <c r="A880">
        <f>IFERROR(記録[[#This Row],[競技番号]],"")</f>
        <v>28</v>
      </c>
      <c r="B880">
        <f>IFERROR(記録[[#This Row],[選手番号]],"")</f>
        <v>270</v>
      </c>
      <c r="C880" t="str">
        <f>IFERROR(VLOOKUP(B880,選手番号!F:J,4,0),"")</f>
        <v>石原　凌介</v>
      </c>
      <c r="D880" t="str">
        <f>IFERROR(VLOOKUP(B880,選手番号!F:K,6,0),"")</f>
        <v>ﾌｧｲﾌﾞﾃﾝ東予</v>
      </c>
      <c r="E880" t="str">
        <f>IFERROR(VLOOKUP(B880,チーム番号!E:F,2,0),"")</f>
        <v/>
      </c>
      <c r="F880">
        <f>IFERROR(VLOOKUP(A880,プログラム!B:C,2,0),"")</f>
        <v>29</v>
      </c>
      <c r="G880" t="str">
        <f t="shared" si="27"/>
        <v>27000029</v>
      </c>
      <c r="H880">
        <f>IFERROR(記録[[#This Row],[組]],"")</f>
        <v>2</v>
      </c>
      <c r="I880">
        <f>IFERROR(記録[[#This Row],[水路]],"")</f>
        <v>4</v>
      </c>
      <c r="J880" t="str">
        <f>IFERROR(VLOOKUP(F880,プログラムデータ!A:P,14,0),"")</f>
        <v/>
      </c>
      <c r="K880" t="str">
        <f>IFERROR(VLOOKUP(F880,プログラムデータ!A:O,15,0),"")</f>
        <v>女子</v>
      </c>
      <c r="L880" t="str">
        <f>IFERROR(VLOOKUP(F880,プログラムデータ!A:M,13,0),"")</f>
        <v xml:space="preserve"> 100m</v>
      </c>
      <c r="M880" t="str">
        <f>IFERROR(VLOOKUP(F880,プログラムデータ!A:J,10,0),"")</f>
        <v>バタフライ</v>
      </c>
      <c r="N880" t="str">
        <f>IFERROR(VLOOKUP(F880,プログラムデータ!A:P,16,0),"")</f>
        <v>タイム決勝</v>
      </c>
      <c r="O880" t="str">
        <f t="shared" si="28"/>
        <v xml:space="preserve"> 女子  100m バタフライ タイム決勝</v>
      </c>
    </row>
    <row r="881" spans="1:15" x14ac:dyDescent="0.15">
      <c r="A881">
        <f>IFERROR(記録[[#This Row],[競技番号]],"")</f>
        <v>28</v>
      </c>
      <c r="B881">
        <f>IFERROR(記録[[#This Row],[選手番号]],"")</f>
        <v>200</v>
      </c>
      <c r="C881" t="str">
        <f>IFERROR(VLOOKUP(B881,選手番号!F:J,4,0),"")</f>
        <v>十亀　優哉</v>
      </c>
      <c r="D881" t="str">
        <f>IFERROR(VLOOKUP(B881,選手番号!F:K,6,0),"")</f>
        <v>フィッタ重信</v>
      </c>
      <c r="E881" t="str">
        <f>IFERROR(VLOOKUP(B881,チーム番号!E:F,2,0),"")</f>
        <v/>
      </c>
      <c r="F881">
        <f>IFERROR(VLOOKUP(A881,プログラム!B:C,2,0),"")</f>
        <v>29</v>
      </c>
      <c r="G881" t="str">
        <f t="shared" si="27"/>
        <v>20000029</v>
      </c>
      <c r="H881">
        <f>IFERROR(記録[[#This Row],[組]],"")</f>
        <v>2</v>
      </c>
      <c r="I881">
        <f>IFERROR(記録[[#This Row],[水路]],"")</f>
        <v>5</v>
      </c>
      <c r="J881" t="str">
        <f>IFERROR(VLOOKUP(F881,プログラムデータ!A:P,14,0),"")</f>
        <v/>
      </c>
      <c r="K881" t="str">
        <f>IFERROR(VLOOKUP(F881,プログラムデータ!A:O,15,0),"")</f>
        <v>女子</v>
      </c>
      <c r="L881" t="str">
        <f>IFERROR(VLOOKUP(F881,プログラムデータ!A:M,13,0),"")</f>
        <v xml:space="preserve"> 100m</v>
      </c>
      <c r="M881" t="str">
        <f>IFERROR(VLOOKUP(F881,プログラムデータ!A:J,10,0),"")</f>
        <v>バタフライ</v>
      </c>
      <c r="N881" t="str">
        <f>IFERROR(VLOOKUP(F881,プログラムデータ!A:P,16,0),"")</f>
        <v>タイム決勝</v>
      </c>
      <c r="O881" t="str">
        <f t="shared" si="28"/>
        <v xml:space="preserve"> 女子  100m バタフライ タイム決勝</v>
      </c>
    </row>
    <row r="882" spans="1:15" x14ac:dyDescent="0.15">
      <c r="A882">
        <f>IFERROR(記録[[#This Row],[競技番号]],"")</f>
        <v>28</v>
      </c>
      <c r="B882">
        <f>IFERROR(記録[[#This Row],[選手番号]],"")</f>
        <v>13</v>
      </c>
      <c r="C882" t="str">
        <f>IFERROR(VLOOKUP(B882,選手番号!F:J,4,0),"")</f>
        <v>門田　煌征</v>
      </c>
      <c r="D882" t="str">
        <f>IFERROR(VLOOKUP(B882,選手番号!F:K,6,0),"")</f>
        <v>五百木ＳＣ</v>
      </c>
      <c r="E882" t="str">
        <f>IFERROR(VLOOKUP(B882,チーム番号!E:F,2,0),"")</f>
        <v/>
      </c>
      <c r="F882">
        <f>IFERROR(VLOOKUP(A882,プログラム!B:C,2,0),"")</f>
        <v>29</v>
      </c>
      <c r="G882" t="str">
        <f t="shared" si="27"/>
        <v>1300029</v>
      </c>
      <c r="H882">
        <f>IFERROR(記録[[#This Row],[組]],"")</f>
        <v>2</v>
      </c>
      <c r="I882">
        <f>IFERROR(記録[[#This Row],[水路]],"")</f>
        <v>6</v>
      </c>
      <c r="J882" t="str">
        <f>IFERROR(VLOOKUP(F882,プログラムデータ!A:P,14,0),"")</f>
        <v/>
      </c>
      <c r="K882" t="str">
        <f>IFERROR(VLOOKUP(F882,プログラムデータ!A:O,15,0),"")</f>
        <v>女子</v>
      </c>
      <c r="L882" t="str">
        <f>IFERROR(VLOOKUP(F882,プログラムデータ!A:M,13,0),"")</f>
        <v xml:space="preserve"> 100m</v>
      </c>
      <c r="M882" t="str">
        <f>IFERROR(VLOOKUP(F882,プログラムデータ!A:J,10,0),"")</f>
        <v>バタフライ</v>
      </c>
      <c r="N882" t="str">
        <f>IFERROR(VLOOKUP(F882,プログラムデータ!A:P,16,0),"")</f>
        <v>タイム決勝</v>
      </c>
      <c r="O882" t="str">
        <f t="shared" si="28"/>
        <v xml:space="preserve"> 女子  100m バタフライ タイム決勝</v>
      </c>
    </row>
    <row r="883" spans="1:15" x14ac:dyDescent="0.15">
      <c r="A883">
        <f>IFERROR(記録[[#This Row],[競技番号]],"")</f>
        <v>28</v>
      </c>
      <c r="B883">
        <f>IFERROR(記録[[#This Row],[選手番号]],"")</f>
        <v>0</v>
      </c>
      <c r="C883" t="str">
        <f>IFERROR(VLOOKUP(B883,選手番号!F:J,4,0),"")</f>
        <v/>
      </c>
      <c r="D883" t="str">
        <f>IFERROR(VLOOKUP(B883,選手番号!F:K,6,0),"")</f>
        <v/>
      </c>
      <c r="E883" t="str">
        <f>IFERROR(VLOOKUP(B883,チーム番号!E:F,2,0),"")</f>
        <v/>
      </c>
      <c r="F883">
        <f>IFERROR(VLOOKUP(A883,プログラム!B:C,2,0),"")</f>
        <v>29</v>
      </c>
      <c r="G883" t="str">
        <f t="shared" si="27"/>
        <v>000029</v>
      </c>
      <c r="H883">
        <f>IFERROR(記録[[#This Row],[組]],"")</f>
        <v>2</v>
      </c>
      <c r="I883">
        <f>IFERROR(記録[[#This Row],[水路]],"")</f>
        <v>7</v>
      </c>
      <c r="J883" t="str">
        <f>IFERROR(VLOOKUP(F883,プログラムデータ!A:P,14,0),"")</f>
        <v/>
      </c>
      <c r="K883" t="str">
        <f>IFERROR(VLOOKUP(F883,プログラムデータ!A:O,15,0),"")</f>
        <v>女子</v>
      </c>
      <c r="L883" t="str">
        <f>IFERROR(VLOOKUP(F883,プログラムデータ!A:M,13,0),"")</f>
        <v xml:space="preserve"> 100m</v>
      </c>
      <c r="M883" t="str">
        <f>IFERROR(VLOOKUP(F883,プログラムデータ!A:J,10,0),"")</f>
        <v>バタフライ</v>
      </c>
      <c r="N883" t="str">
        <f>IFERROR(VLOOKUP(F883,プログラムデータ!A:P,16,0),"")</f>
        <v>タイム決勝</v>
      </c>
      <c r="O883" t="str">
        <f t="shared" si="28"/>
        <v xml:space="preserve"> 女子  100m バタフライ タイム決勝</v>
      </c>
    </row>
    <row r="884" spans="1:15" x14ac:dyDescent="0.15">
      <c r="A884">
        <f>IFERROR(記録[[#This Row],[競技番号]],"")</f>
        <v>28</v>
      </c>
      <c r="B884">
        <f>IFERROR(記録[[#This Row],[選手番号]],"")</f>
        <v>55</v>
      </c>
      <c r="C884" t="str">
        <f>IFERROR(VLOOKUP(B884,選手番号!F:J,4,0),"")</f>
        <v>玉井　豪大</v>
      </c>
      <c r="D884" t="str">
        <f>IFERROR(VLOOKUP(B884,選手番号!F:K,6,0),"")</f>
        <v>ｴﾘｴｰﾙSRT</v>
      </c>
      <c r="E884" t="str">
        <f>IFERROR(VLOOKUP(B884,チーム番号!E:F,2,0),"")</f>
        <v/>
      </c>
      <c r="F884">
        <f>IFERROR(VLOOKUP(A884,プログラム!B:C,2,0),"")</f>
        <v>29</v>
      </c>
      <c r="G884" t="str">
        <f t="shared" si="27"/>
        <v>5500029</v>
      </c>
      <c r="H884">
        <f>IFERROR(記録[[#This Row],[組]],"")</f>
        <v>3</v>
      </c>
      <c r="I884">
        <f>IFERROR(記録[[#This Row],[水路]],"")</f>
        <v>1</v>
      </c>
      <c r="J884" t="str">
        <f>IFERROR(VLOOKUP(F884,プログラムデータ!A:P,14,0),"")</f>
        <v/>
      </c>
      <c r="K884" t="str">
        <f>IFERROR(VLOOKUP(F884,プログラムデータ!A:O,15,0),"")</f>
        <v>女子</v>
      </c>
      <c r="L884" t="str">
        <f>IFERROR(VLOOKUP(F884,プログラムデータ!A:M,13,0),"")</f>
        <v xml:space="preserve"> 100m</v>
      </c>
      <c r="M884" t="str">
        <f>IFERROR(VLOOKUP(F884,プログラムデータ!A:J,10,0),"")</f>
        <v>バタフライ</v>
      </c>
      <c r="N884" t="str">
        <f>IFERROR(VLOOKUP(F884,プログラムデータ!A:P,16,0),"")</f>
        <v>タイム決勝</v>
      </c>
      <c r="O884" t="str">
        <f t="shared" si="28"/>
        <v xml:space="preserve"> 女子  100m バタフライ タイム決勝</v>
      </c>
    </row>
    <row r="885" spans="1:15" x14ac:dyDescent="0.15">
      <c r="A885">
        <f>IFERROR(記録[[#This Row],[競技番号]],"")</f>
        <v>28</v>
      </c>
      <c r="B885">
        <f>IFERROR(記録[[#This Row],[選手番号]],"")</f>
        <v>51</v>
      </c>
      <c r="C885" t="str">
        <f>IFERROR(VLOOKUP(B885,選手番号!F:J,4,0),"")</f>
        <v>中田　智大</v>
      </c>
      <c r="D885" t="str">
        <f>IFERROR(VLOOKUP(B885,選手番号!F:K,6,0),"")</f>
        <v>ｴﾘｴｰﾙSRT</v>
      </c>
      <c r="E885" t="str">
        <f>IFERROR(VLOOKUP(B885,チーム番号!E:F,2,0),"")</f>
        <v/>
      </c>
      <c r="F885">
        <f>IFERROR(VLOOKUP(A885,プログラム!B:C,2,0),"")</f>
        <v>29</v>
      </c>
      <c r="G885" t="str">
        <f t="shared" si="27"/>
        <v>5100029</v>
      </c>
      <c r="H885">
        <f>IFERROR(記録[[#This Row],[組]],"")</f>
        <v>3</v>
      </c>
      <c r="I885">
        <f>IFERROR(記録[[#This Row],[水路]],"")</f>
        <v>2</v>
      </c>
      <c r="J885" t="str">
        <f>IFERROR(VLOOKUP(F885,プログラムデータ!A:P,14,0),"")</f>
        <v/>
      </c>
      <c r="K885" t="str">
        <f>IFERROR(VLOOKUP(F885,プログラムデータ!A:O,15,0),"")</f>
        <v>女子</v>
      </c>
      <c r="L885" t="str">
        <f>IFERROR(VLOOKUP(F885,プログラムデータ!A:M,13,0),"")</f>
        <v xml:space="preserve"> 100m</v>
      </c>
      <c r="M885" t="str">
        <f>IFERROR(VLOOKUP(F885,プログラムデータ!A:J,10,0),"")</f>
        <v>バタフライ</v>
      </c>
      <c r="N885" t="str">
        <f>IFERROR(VLOOKUP(F885,プログラムデータ!A:P,16,0),"")</f>
        <v>タイム決勝</v>
      </c>
      <c r="O885" t="str">
        <f t="shared" si="28"/>
        <v xml:space="preserve"> 女子  100m バタフライ タイム決勝</v>
      </c>
    </row>
    <row r="886" spans="1:15" x14ac:dyDescent="0.15">
      <c r="A886">
        <f>IFERROR(記録[[#This Row],[競技番号]],"")</f>
        <v>28</v>
      </c>
      <c r="B886">
        <f>IFERROR(記録[[#This Row],[選手番号]],"")</f>
        <v>333</v>
      </c>
      <c r="C886" t="str">
        <f>IFERROR(VLOOKUP(B886,選手番号!F:J,4,0),"")</f>
        <v>坂本　千紘</v>
      </c>
      <c r="D886" t="str">
        <f>IFERROR(VLOOKUP(B886,選手番号!F:K,6,0),"")</f>
        <v>ﾓｰﾆSS</v>
      </c>
      <c r="E886" t="str">
        <f>IFERROR(VLOOKUP(B886,チーム番号!E:F,2,0),"")</f>
        <v/>
      </c>
      <c r="F886">
        <f>IFERROR(VLOOKUP(A886,プログラム!B:C,2,0),"")</f>
        <v>29</v>
      </c>
      <c r="G886" t="str">
        <f t="shared" si="27"/>
        <v>33300029</v>
      </c>
      <c r="H886">
        <f>IFERROR(記録[[#This Row],[組]],"")</f>
        <v>3</v>
      </c>
      <c r="I886">
        <f>IFERROR(記録[[#This Row],[水路]],"")</f>
        <v>3</v>
      </c>
      <c r="J886" t="str">
        <f>IFERROR(VLOOKUP(F886,プログラムデータ!A:P,14,0),"")</f>
        <v/>
      </c>
      <c r="K886" t="str">
        <f>IFERROR(VLOOKUP(F886,プログラムデータ!A:O,15,0),"")</f>
        <v>女子</v>
      </c>
      <c r="L886" t="str">
        <f>IFERROR(VLOOKUP(F886,プログラムデータ!A:M,13,0),"")</f>
        <v xml:space="preserve"> 100m</v>
      </c>
      <c r="M886" t="str">
        <f>IFERROR(VLOOKUP(F886,プログラムデータ!A:J,10,0),"")</f>
        <v>バタフライ</v>
      </c>
      <c r="N886" t="str">
        <f>IFERROR(VLOOKUP(F886,プログラムデータ!A:P,16,0),"")</f>
        <v>タイム決勝</v>
      </c>
      <c r="O886" t="str">
        <f t="shared" si="28"/>
        <v xml:space="preserve"> 女子  100m バタフライ タイム決勝</v>
      </c>
    </row>
    <row r="887" spans="1:15" x14ac:dyDescent="0.15">
      <c r="A887">
        <f>IFERROR(記録[[#This Row],[競技番号]],"")</f>
        <v>28</v>
      </c>
      <c r="B887">
        <f>IFERROR(記録[[#This Row],[選手番号]],"")</f>
        <v>7</v>
      </c>
      <c r="C887" t="str">
        <f>IFERROR(VLOOKUP(B887,選手番号!F:J,4,0),"")</f>
        <v>奥本　真心</v>
      </c>
      <c r="D887" t="str">
        <f>IFERROR(VLOOKUP(B887,選手番号!F:K,6,0),"")</f>
        <v>五百木ＳＣ</v>
      </c>
      <c r="E887" t="str">
        <f>IFERROR(VLOOKUP(B887,チーム番号!E:F,2,0),"")</f>
        <v/>
      </c>
      <c r="F887">
        <f>IFERROR(VLOOKUP(A887,プログラム!B:C,2,0),"")</f>
        <v>29</v>
      </c>
      <c r="G887" t="str">
        <f t="shared" si="27"/>
        <v>700029</v>
      </c>
      <c r="H887">
        <f>IFERROR(記録[[#This Row],[組]],"")</f>
        <v>3</v>
      </c>
      <c r="I887">
        <f>IFERROR(記録[[#This Row],[水路]],"")</f>
        <v>4</v>
      </c>
      <c r="J887" t="str">
        <f>IFERROR(VLOOKUP(F887,プログラムデータ!A:P,14,0),"")</f>
        <v/>
      </c>
      <c r="K887" t="str">
        <f>IFERROR(VLOOKUP(F887,プログラムデータ!A:O,15,0),"")</f>
        <v>女子</v>
      </c>
      <c r="L887" t="str">
        <f>IFERROR(VLOOKUP(F887,プログラムデータ!A:M,13,0),"")</f>
        <v xml:space="preserve"> 100m</v>
      </c>
      <c r="M887" t="str">
        <f>IFERROR(VLOOKUP(F887,プログラムデータ!A:J,10,0),"")</f>
        <v>バタフライ</v>
      </c>
      <c r="N887" t="str">
        <f>IFERROR(VLOOKUP(F887,プログラムデータ!A:P,16,0),"")</f>
        <v>タイム決勝</v>
      </c>
      <c r="O887" t="str">
        <f t="shared" si="28"/>
        <v xml:space="preserve"> 女子  100m バタフライ タイム決勝</v>
      </c>
    </row>
    <row r="888" spans="1:15" x14ac:dyDescent="0.15">
      <c r="A888">
        <f>IFERROR(記録[[#This Row],[競技番号]],"")</f>
        <v>28</v>
      </c>
      <c r="B888">
        <f>IFERROR(記録[[#This Row],[選手番号]],"")</f>
        <v>92</v>
      </c>
      <c r="C888" t="str">
        <f>IFERROR(VLOOKUP(B888,選手番号!F:J,4,0),"")</f>
        <v>白澤　　航</v>
      </c>
      <c r="D888" t="str">
        <f>IFERROR(VLOOKUP(B888,選手番号!F:K,6,0),"")</f>
        <v>ファイブテン</v>
      </c>
      <c r="E888" t="str">
        <f>IFERROR(VLOOKUP(B888,チーム番号!E:F,2,0),"")</f>
        <v/>
      </c>
      <c r="F888">
        <f>IFERROR(VLOOKUP(A888,プログラム!B:C,2,0),"")</f>
        <v>29</v>
      </c>
      <c r="G888" t="str">
        <f t="shared" si="27"/>
        <v>9200029</v>
      </c>
      <c r="H888">
        <f>IFERROR(記録[[#This Row],[組]],"")</f>
        <v>3</v>
      </c>
      <c r="I888">
        <f>IFERROR(記録[[#This Row],[水路]],"")</f>
        <v>5</v>
      </c>
      <c r="J888" t="str">
        <f>IFERROR(VLOOKUP(F888,プログラムデータ!A:P,14,0),"")</f>
        <v/>
      </c>
      <c r="K888" t="str">
        <f>IFERROR(VLOOKUP(F888,プログラムデータ!A:O,15,0),"")</f>
        <v>女子</v>
      </c>
      <c r="L888" t="str">
        <f>IFERROR(VLOOKUP(F888,プログラムデータ!A:M,13,0),"")</f>
        <v xml:space="preserve"> 100m</v>
      </c>
      <c r="M888" t="str">
        <f>IFERROR(VLOOKUP(F888,プログラムデータ!A:J,10,0),"")</f>
        <v>バタフライ</v>
      </c>
      <c r="N888" t="str">
        <f>IFERROR(VLOOKUP(F888,プログラムデータ!A:P,16,0),"")</f>
        <v>タイム決勝</v>
      </c>
      <c r="O888" t="str">
        <f t="shared" si="28"/>
        <v xml:space="preserve"> 女子  100m バタフライ タイム決勝</v>
      </c>
    </row>
    <row r="889" spans="1:15" x14ac:dyDescent="0.15">
      <c r="A889">
        <f>IFERROR(記録[[#This Row],[競技番号]],"")</f>
        <v>28</v>
      </c>
      <c r="B889">
        <f>IFERROR(記録[[#This Row],[選手番号]],"")</f>
        <v>96</v>
      </c>
      <c r="C889" t="str">
        <f>IFERROR(VLOOKUP(B889,選手番号!F:J,4,0),"")</f>
        <v>大西　勇翔</v>
      </c>
      <c r="D889" t="str">
        <f>IFERROR(VLOOKUP(B889,選手番号!F:K,6,0),"")</f>
        <v>ファイブテン</v>
      </c>
      <c r="E889" t="str">
        <f>IFERROR(VLOOKUP(B889,チーム番号!E:F,2,0),"")</f>
        <v/>
      </c>
      <c r="F889">
        <f>IFERROR(VLOOKUP(A889,プログラム!B:C,2,0),"")</f>
        <v>29</v>
      </c>
      <c r="G889" t="str">
        <f t="shared" si="27"/>
        <v>9600029</v>
      </c>
      <c r="H889">
        <f>IFERROR(記録[[#This Row],[組]],"")</f>
        <v>3</v>
      </c>
      <c r="I889">
        <f>IFERROR(記録[[#This Row],[水路]],"")</f>
        <v>6</v>
      </c>
      <c r="J889" t="str">
        <f>IFERROR(VLOOKUP(F889,プログラムデータ!A:P,14,0),"")</f>
        <v/>
      </c>
      <c r="K889" t="str">
        <f>IFERROR(VLOOKUP(F889,プログラムデータ!A:O,15,0),"")</f>
        <v>女子</v>
      </c>
      <c r="L889" t="str">
        <f>IFERROR(VLOOKUP(F889,プログラムデータ!A:M,13,0),"")</f>
        <v xml:space="preserve"> 100m</v>
      </c>
      <c r="M889" t="str">
        <f>IFERROR(VLOOKUP(F889,プログラムデータ!A:J,10,0),"")</f>
        <v>バタフライ</v>
      </c>
      <c r="N889" t="str">
        <f>IFERROR(VLOOKUP(F889,プログラムデータ!A:P,16,0),"")</f>
        <v>タイム決勝</v>
      </c>
      <c r="O889" t="str">
        <f t="shared" si="28"/>
        <v xml:space="preserve"> 女子  100m バタフライ タイム決勝</v>
      </c>
    </row>
    <row r="890" spans="1:15" x14ac:dyDescent="0.15">
      <c r="A890">
        <f>IFERROR(記録[[#This Row],[競技番号]],"")</f>
        <v>28</v>
      </c>
      <c r="B890">
        <f>IFERROR(記録[[#This Row],[選手番号]],"")</f>
        <v>56</v>
      </c>
      <c r="C890" t="str">
        <f>IFERROR(VLOOKUP(B890,選手番号!F:J,4,0),"")</f>
        <v>尾藤　渉大</v>
      </c>
      <c r="D890" t="str">
        <f>IFERROR(VLOOKUP(B890,選手番号!F:K,6,0),"")</f>
        <v>ｴﾘｴｰﾙSRT</v>
      </c>
      <c r="E890" t="str">
        <f>IFERROR(VLOOKUP(B890,チーム番号!E:F,2,0),"")</f>
        <v/>
      </c>
      <c r="F890">
        <f>IFERROR(VLOOKUP(A890,プログラム!B:C,2,0),"")</f>
        <v>29</v>
      </c>
      <c r="G890" t="str">
        <f t="shared" si="27"/>
        <v>5600029</v>
      </c>
      <c r="H890">
        <f>IFERROR(記録[[#This Row],[組]],"")</f>
        <v>3</v>
      </c>
      <c r="I890">
        <f>IFERROR(記録[[#This Row],[水路]],"")</f>
        <v>7</v>
      </c>
      <c r="J890" t="str">
        <f>IFERROR(VLOOKUP(F890,プログラムデータ!A:P,14,0),"")</f>
        <v/>
      </c>
      <c r="K890" t="str">
        <f>IFERROR(VLOOKUP(F890,プログラムデータ!A:O,15,0),"")</f>
        <v>女子</v>
      </c>
      <c r="L890" t="str">
        <f>IFERROR(VLOOKUP(F890,プログラムデータ!A:M,13,0),"")</f>
        <v xml:space="preserve"> 100m</v>
      </c>
      <c r="M890" t="str">
        <f>IFERROR(VLOOKUP(F890,プログラムデータ!A:J,10,0),"")</f>
        <v>バタフライ</v>
      </c>
      <c r="N890" t="str">
        <f>IFERROR(VLOOKUP(F890,プログラムデータ!A:P,16,0),"")</f>
        <v>タイム決勝</v>
      </c>
      <c r="O890" t="str">
        <f t="shared" si="28"/>
        <v xml:space="preserve"> 女子  100m バタフライ タイム決勝</v>
      </c>
    </row>
    <row r="891" spans="1:15" x14ac:dyDescent="0.15">
      <c r="A891">
        <f>IFERROR(記録[[#This Row],[競技番号]],"")</f>
        <v>28</v>
      </c>
      <c r="B891">
        <f>IFERROR(記録[[#This Row],[選手番号]],"")</f>
        <v>100</v>
      </c>
      <c r="C891" t="str">
        <f>IFERROR(VLOOKUP(B891,選手番号!F:J,4,0),"")</f>
        <v>森田　尚斗</v>
      </c>
      <c r="D891" t="str">
        <f>IFERROR(VLOOKUP(B891,選手番号!F:K,6,0),"")</f>
        <v>ファイブテン</v>
      </c>
      <c r="E891" t="str">
        <f>IFERROR(VLOOKUP(B891,チーム番号!E:F,2,0),"")</f>
        <v/>
      </c>
      <c r="F891">
        <f>IFERROR(VLOOKUP(A891,プログラム!B:C,2,0),"")</f>
        <v>29</v>
      </c>
      <c r="G891" t="str">
        <f t="shared" si="27"/>
        <v>10000029</v>
      </c>
      <c r="H891">
        <f>IFERROR(記録[[#This Row],[組]],"")</f>
        <v>4</v>
      </c>
      <c r="I891">
        <f>IFERROR(記録[[#This Row],[水路]],"")</f>
        <v>1</v>
      </c>
      <c r="J891" t="str">
        <f>IFERROR(VLOOKUP(F891,プログラムデータ!A:P,14,0),"")</f>
        <v/>
      </c>
      <c r="K891" t="str">
        <f>IFERROR(VLOOKUP(F891,プログラムデータ!A:O,15,0),"")</f>
        <v>女子</v>
      </c>
      <c r="L891" t="str">
        <f>IFERROR(VLOOKUP(F891,プログラムデータ!A:M,13,0),"")</f>
        <v xml:space="preserve"> 100m</v>
      </c>
      <c r="M891" t="str">
        <f>IFERROR(VLOOKUP(F891,プログラムデータ!A:J,10,0),"")</f>
        <v>バタフライ</v>
      </c>
      <c r="N891" t="str">
        <f>IFERROR(VLOOKUP(F891,プログラムデータ!A:P,16,0),"")</f>
        <v>タイム決勝</v>
      </c>
      <c r="O891" t="str">
        <f t="shared" si="28"/>
        <v xml:space="preserve"> 女子  100m バタフライ タイム決勝</v>
      </c>
    </row>
    <row r="892" spans="1:15" x14ac:dyDescent="0.15">
      <c r="A892">
        <f>IFERROR(記録[[#This Row],[競技番号]],"")</f>
        <v>28</v>
      </c>
      <c r="B892">
        <f>IFERROR(記録[[#This Row],[選手番号]],"")</f>
        <v>286</v>
      </c>
      <c r="C892" t="str">
        <f>IFERROR(VLOOKUP(B892,選手番号!F:J,4,0),"")</f>
        <v>松本　拓真</v>
      </c>
      <c r="D892" t="str">
        <f>IFERROR(VLOOKUP(B892,選手番号!F:K,6,0),"")</f>
        <v>ﾌｨｯﾀｴﾐﾌﾙ松前</v>
      </c>
      <c r="E892" t="str">
        <f>IFERROR(VLOOKUP(B892,チーム番号!E:F,2,0),"")</f>
        <v/>
      </c>
      <c r="F892">
        <f>IFERROR(VLOOKUP(A892,プログラム!B:C,2,0),"")</f>
        <v>29</v>
      </c>
      <c r="G892" t="str">
        <f t="shared" si="27"/>
        <v>28600029</v>
      </c>
      <c r="H892">
        <f>IFERROR(記録[[#This Row],[組]],"")</f>
        <v>4</v>
      </c>
      <c r="I892">
        <f>IFERROR(記録[[#This Row],[水路]],"")</f>
        <v>2</v>
      </c>
      <c r="J892" t="str">
        <f>IFERROR(VLOOKUP(F892,プログラムデータ!A:P,14,0),"")</f>
        <v/>
      </c>
      <c r="K892" t="str">
        <f>IFERROR(VLOOKUP(F892,プログラムデータ!A:O,15,0),"")</f>
        <v>女子</v>
      </c>
      <c r="L892" t="str">
        <f>IFERROR(VLOOKUP(F892,プログラムデータ!A:M,13,0),"")</f>
        <v xml:space="preserve"> 100m</v>
      </c>
      <c r="M892" t="str">
        <f>IFERROR(VLOOKUP(F892,プログラムデータ!A:J,10,0),"")</f>
        <v>バタフライ</v>
      </c>
      <c r="N892" t="str">
        <f>IFERROR(VLOOKUP(F892,プログラムデータ!A:P,16,0),"")</f>
        <v>タイム決勝</v>
      </c>
      <c r="O892" t="str">
        <f t="shared" si="28"/>
        <v xml:space="preserve"> 女子  100m バタフライ タイム決勝</v>
      </c>
    </row>
    <row r="893" spans="1:15" x14ac:dyDescent="0.15">
      <c r="A893">
        <f>IFERROR(記録[[#This Row],[競技番号]],"")</f>
        <v>28</v>
      </c>
      <c r="B893">
        <f>IFERROR(記録[[#This Row],[選手番号]],"")</f>
        <v>167</v>
      </c>
      <c r="C893" t="str">
        <f>IFERROR(VLOOKUP(B893,選手番号!F:J,4,0),"")</f>
        <v>永田　　空</v>
      </c>
      <c r="D893" t="str">
        <f>IFERROR(VLOOKUP(B893,選手番号!F:K,6,0),"")</f>
        <v>フィッタ松山</v>
      </c>
      <c r="E893" t="str">
        <f>IFERROR(VLOOKUP(B893,チーム番号!E:F,2,0),"")</f>
        <v/>
      </c>
      <c r="F893">
        <f>IFERROR(VLOOKUP(A893,プログラム!B:C,2,0),"")</f>
        <v>29</v>
      </c>
      <c r="G893" t="str">
        <f t="shared" si="27"/>
        <v>16700029</v>
      </c>
      <c r="H893">
        <f>IFERROR(記録[[#This Row],[組]],"")</f>
        <v>4</v>
      </c>
      <c r="I893">
        <f>IFERROR(記録[[#This Row],[水路]],"")</f>
        <v>3</v>
      </c>
      <c r="J893" t="str">
        <f>IFERROR(VLOOKUP(F893,プログラムデータ!A:P,14,0),"")</f>
        <v/>
      </c>
      <c r="K893" t="str">
        <f>IFERROR(VLOOKUP(F893,プログラムデータ!A:O,15,0),"")</f>
        <v>女子</v>
      </c>
      <c r="L893" t="str">
        <f>IFERROR(VLOOKUP(F893,プログラムデータ!A:M,13,0),"")</f>
        <v xml:space="preserve"> 100m</v>
      </c>
      <c r="M893" t="str">
        <f>IFERROR(VLOOKUP(F893,プログラムデータ!A:J,10,0),"")</f>
        <v>バタフライ</v>
      </c>
      <c r="N893" t="str">
        <f>IFERROR(VLOOKUP(F893,プログラムデータ!A:P,16,0),"")</f>
        <v>タイム決勝</v>
      </c>
      <c r="O893" t="str">
        <f t="shared" si="28"/>
        <v xml:space="preserve"> 女子  100m バタフライ タイム決勝</v>
      </c>
    </row>
    <row r="894" spans="1:15" x14ac:dyDescent="0.15">
      <c r="A894">
        <f>IFERROR(記録[[#This Row],[競技番号]],"")</f>
        <v>28</v>
      </c>
      <c r="B894">
        <f>IFERROR(記録[[#This Row],[選手番号]],"")</f>
        <v>133</v>
      </c>
      <c r="C894" t="str">
        <f>IFERROR(VLOOKUP(B894,選手番号!F:J,4,0),"")</f>
        <v>満汐　航士</v>
      </c>
      <c r="D894" t="str">
        <f>IFERROR(VLOOKUP(B894,選手番号!F:K,6,0),"")</f>
        <v>アズサ松山</v>
      </c>
      <c r="E894" t="str">
        <f>IFERROR(VLOOKUP(B894,チーム番号!E:F,2,0),"")</f>
        <v/>
      </c>
      <c r="F894">
        <f>IFERROR(VLOOKUP(A894,プログラム!B:C,2,0),"")</f>
        <v>29</v>
      </c>
      <c r="G894" t="str">
        <f t="shared" si="27"/>
        <v>13300029</v>
      </c>
      <c r="H894">
        <f>IFERROR(記録[[#This Row],[組]],"")</f>
        <v>4</v>
      </c>
      <c r="I894">
        <f>IFERROR(記録[[#This Row],[水路]],"")</f>
        <v>4</v>
      </c>
      <c r="J894" t="str">
        <f>IFERROR(VLOOKUP(F894,プログラムデータ!A:P,14,0),"")</f>
        <v/>
      </c>
      <c r="K894" t="str">
        <f>IFERROR(VLOOKUP(F894,プログラムデータ!A:O,15,0),"")</f>
        <v>女子</v>
      </c>
      <c r="L894" t="str">
        <f>IFERROR(VLOOKUP(F894,プログラムデータ!A:M,13,0),"")</f>
        <v xml:space="preserve"> 100m</v>
      </c>
      <c r="M894" t="str">
        <f>IFERROR(VLOOKUP(F894,プログラムデータ!A:J,10,0),"")</f>
        <v>バタフライ</v>
      </c>
      <c r="N894" t="str">
        <f>IFERROR(VLOOKUP(F894,プログラムデータ!A:P,16,0),"")</f>
        <v>タイム決勝</v>
      </c>
      <c r="O894" t="str">
        <f t="shared" si="28"/>
        <v xml:space="preserve"> 女子  100m バタフライ タイム決勝</v>
      </c>
    </row>
    <row r="895" spans="1:15" x14ac:dyDescent="0.15">
      <c r="A895">
        <f>IFERROR(記録[[#This Row],[競技番号]],"")</f>
        <v>28</v>
      </c>
      <c r="B895">
        <f>IFERROR(記録[[#This Row],[選手番号]],"")</f>
        <v>331</v>
      </c>
      <c r="C895" t="str">
        <f>IFERROR(VLOOKUP(B895,選手番号!F:J,4,0),"")</f>
        <v>坂本　孝太</v>
      </c>
      <c r="D895" t="str">
        <f>IFERROR(VLOOKUP(B895,選手番号!F:K,6,0),"")</f>
        <v>ﾓｰﾆSS</v>
      </c>
      <c r="E895" t="str">
        <f>IFERROR(VLOOKUP(B895,チーム番号!E:F,2,0),"")</f>
        <v/>
      </c>
      <c r="F895">
        <f>IFERROR(VLOOKUP(A895,プログラム!B:C,2,0),"")</f>
        <v>29</v>
      </c>
      <c r="G895" t="str">
        <f t="shared" si="27"/>
        <v>33100029</v>
      </c>
      <c r="H895">
        <f>IFERROR(記録[[#This Row],[組]],"")</f>
        <v>4</v>
      </c>
      <c r="I895">
        <f>IFERROR(記録[[#This Row],[水路]],"")</f>
        <v>5</v>
      </c>
      <c r="J895" t="str">
        <f>IFERROR(VLOOKUP(F895,プログラムデータ!A:P,14,0),"")</f>
        <v/>
      </c>
      <c r="K895" t="str">
        <f>IFERROR(VLOOKUP(F895,プログラムデータ!A:O,15,0),"")</f>
        <v>女子</v>
      </c>
      <c r="L895" t="str">
        <f>IFERROR(VLOOKUP(F895,プログラムデータ!A:M,13,0),"")</f>
        <v xml:space="preserve"> 100m</v>
      </c>
      <c r="M895" t="str">
        <f>IFERROR(VLOOKUP(F895,プログラムデータ!A:J,10,0),"")</f>
        <v>バタフライ</v>
      </c>
      <c r="N895" t="str">
        <f>IFERROR(VLOOKUP(F895,プログラムデータ!A:P,16,0),"")</f>
        <v>タイム決勝</v>
      </c>
      <c r="O895" t="str">
        <f t="shared" si="28"/>
        <v xml:space="preserve"> 女子  100m バタフライ タイム決勝</v>
      </c>
    </row>
    <row r="896" spans="1:15" x14ac:dyDescent="0.15">
      <c r="A896">
        <f>IFERROR(記録[[#This Row],[競技番号]],"")</f>
        <v>28</v>
      </c>
      <c r="B896">
        <f>IFERROR(記録[[#This Row],[選手番号]],"")</f>
        <v>322</v>
      </c>
      <c r="C896" t="str">
        <f>IFERROR(VLOOKUP(B896,選手番号!F:J,4,0),"")</f>
        <v>日淺琥太朗</v>
      </c>
      <c r="D896" t="str">
        <f>IFERROR(VLOOKUP(B896,選手番号!F:K,6,0),"")</f>
        <v>しまなみST</v>
      </c>
      <c r="E896" t="str">
        <f>IFERROR(VLOOKUP(B896,チーム番号!E:F,2,0),"")</f>
        <v/>
      </c>
      <c r="F896">
        <f>IFERROR(VLOOKUP(A896,プログラム!B:C,2,0),"")</f>
        <v>29</v>
      </c>
      <c r="G896" t="str">
        <f t="shared" si="27"/>
        <v>32200029</v>
      </c>
      <c r="H896">
        <f>IFERROR(記録[[#This Row],[組]],"")</f>
        <v>4</v>
      </c>
      <c r="I896">
        <f>IFERROR(記録[[#This Row],[水路]],"")</f>
        <v>6</v>
      </c>
      <c r="J896" t="str">
        <f>IFERROR(VLOOKUP(F896,プログラムデータ!A:P,14,0),"")</f>
        <v/>
      </c>
      <c r="K896" t="str">
        <f>IFERROR(VLOOKUP(F896,プログラムデータ!A:O,15,0),"")</f>
        <v>女子</v>
      </c>
      <c r="L896" t="str">
        <f>IFERROR(VLOOKUP(F896,プログラムデータ!A:M,13,0),"")</f>
        <v xml:space="preserve"> 100m</v>
      </c>
      <c r="M896" t="str">
        <f>IFERROR(VLOOKUP(F896,プログラムデータ!A:J,10,0),"")</f>
        <v>バタフライ</v>
      </c>
      <c r="N896" t="str">
        <f>IFERROR(VLOOKUP(F896,プログラムデータ!A:P,16,0),"")</f>
        <v>タイム決勝</v>
      </c>
      <c r="O896" t="str">
        <f t="shared" si="28"/>
        <v xml:space="preserve"> 女子  100m バタフライ タイム決勝</v>
      </c>
    </row>
    <row r="897" spans="1:15" x14ac:dyDescent="0.15">
      <c r="A897">
        <f>IFERROR(記録[[#This Row],[競技番号]],"")</f>
        <v>28</v>
      </c>
      <c r="B897">
        <f>IFERROR(記録[[#This Row],[選手番号]],"")</f>
        <v>229</v>
      </c>
      <c r="C897" t="str">
        <f>IFERROR(VLOOKUP(B897,選手番号!F:J,4,0),"")</f>
        <v>三好　郁哉</v>
      </c>
      <c r="D897" t="str">
        <f>IFERROR(VLOOKUP(B897,選手番号!F:K,6,0),"")</f>
        <v>リー保内</v>
      </c>
      <c r="E897" t="str">
        <f>IFERROR(VLOOKUP(B897,チーム番号!E:F,2,0),"")</f>
        <v/>
      </c>
      <c r="F897">
        <f>IFERROR(VLOOKUP(A897,プログラム!B:C,2,0),"")</f>
        <v>29</v>
      </c>
      <c r="G897" t="str">
        <f t="shared" si="27"/>
        <v>22900029</v>
      </c>
      <c r="H897">
        <f>IFERROR(記録[[#This Row],[組]],"")</f>
        <v>4</v>
      </c>
      <c r="I897">
        <f>IFERROR(記録[[#This Row],[水路]],"")</f>
        <v>7</v>
      </c>
      <c r="J897" t="str">
        <f>IFERROR(VLOOKUP(F897,プログラムデータ!A:P,14,0),"")</f>
        <v/>
      </c>
      <c r="K897" t="str">
        <f>IFERROR(VLOOKUP(F897,プログラムデータ!A:O,15,0),"")</f>
        <v>女子</v>
      </c>
      <c r="L897" t="str">
        <f>IFERROR(VLOOKUP(F897,プログラムデータ!A:M,13,0),"")</f>
        <v xml:space="preserve"> 100m</v>
      </c>
      <c r="M897" t="str">
        <f>IFERROR(VLOOKUP(F897,プログラムデータ!A:J,10,0),"")</f>
        <v>バタフライ</v>
      </c>
      <c r="N897" t="str">
        <f>IFERROR(VLOOKUP(F897,プログラムデータ!A:P,16,0),"")</f>
        <v>タイム決勝</v>
      </c>
      <c r="O897" t="str">
        <f t="shared" si="28"/>
        <v xml:space="preserve"> 女子  100m バタフライ タイム決勝</v>
      </c>
    </row>
    <row r="898" spans="1:15" x14ac:dyDescent="0.15">
      <c r="A898">
        <f>IFERROR(記録[[#This Row],[競技番号]],"")</f>
        <v>28</v>
      </c>
      <c r="B898">
        <f>IFERROR(記録[[#This Row],[選手番号]],"")</f>
        <v>3</v>
      </c>
      <c r="C898" t="str">
        <f>IFERROR(VLOOKUP(B898,選手番号!F:J,4,0),"")</f>
        <v>森田　碧音</v>
      </c>
      <c r="D898" t="str">
        <f>IFERROR(VLOOKUP(B898,選手番号!F:K,6,0),"")</f>
        <v>五百木ＳＣ</v>
      </c>
      <c r="E898" t="str">
        <f>IFERROR(VLOOKUP(B898,チーム番号!E:F,2,0),"")</f>
        <v/>
      </c>
      <c r="F898">
        <f>IFERROR(VLOOKUP(A898,プログラム!B:C,2,0),"")</f>
        <v>29</v>
      </c>
      <c r="G898" t="str">
        <f t="shared" si="27"/>
        <v>300029</v>
      </c>
      <c r="H898">
        <f>IFERROR(記録[[#This Row],[組]],"")</f>
        <v>5</v>
      </c>
      <c r="I898">
        <f>IFERROR(記録[[#This Row],[水路]],"")</f>
        <v>1</v>
      </c>
      <c r="J898" t="str">
        <f>IFERROR(VLOOKUP(F898,プログラムデータ!A:P,14,0),"")</f>
        <v/>
      </c>
      <c r="K898" t="str">
        <f>IFERROR(VLOOKUP(F898,プログラムデータ!A:O,15,0),"")</f>
        <v>女子</v>
      </c>
      <c r="L898" t="str">
        <f>IFERROR(VLOOKUP(F898,プログラムデータ!A:M,13,0),"")</f>
        <v xml:space="preserve"> 100m</v>
      </c>
      <c r="M898" t="str">
        <f>IFERROR(VLOOKUP(F898,プログラムデータ!A:J,10,0),"")</f>
        <v>バタフライ</v>
      </c>
      <c r="N898" t="str">
        <f>IFERROR(VLOOKUP(F898,プログラムデータ!A:P,16,0),"")</f>
        <v>タイム決勝</v>
      </c>
      <c r="O898" t="str">
        <f t="shared" si="28"/>
        <v xml:space="preserve"> 女子  100m バタフライ タイム決勝</v>
      </c>
    </row>
    <row r="899" spans="1:15" x14ac:dyDescent="0.15">
      <c r="A899">
        <f>IFERROR(記録[[#This Row],[競技番号]],"")</f>
        <v>28</v>
      </c>
      <c r="B899">
        <f>IFERROR(記録[[#This Row],[選手番号]],"")</f>
        <v>197</v>
      </c>
      <c r="C899" t="str">
        <f>IFERROR(VLOOKUP(B899,選手番号!F:J,4,0),"")</f>
        <v>髙橋　昂大</v>
      </c>
      <c r="D899" t="str">
        <f>IFERROR(VLOOKUP(B899,選手番号!F:K,6,0),"")</f>
        <v>フィッタ重信</v>
      </c>
      <c r="E899" t="str">
        <f>IFERROR(VLOOKUP(B899,チーム番号!E:F,2,0),"")</f>
        <v/>
      </c>
      <c r="F899">
        <f>IFERROR(VLOOKUP(A899,プログラム!B:C,2,0),"")</f>
        <v>29</v>
      </c>
      <c r="G899" t="str">
        <f t="shared" ref="G899:G962" si="29">CONCATENATE(B899,0,0,0,F899)</f>
        <v>19700029</v>
      </c>
      <c r="H899">
        <f>IFERROR(記録[[#This Row],[組]],"")</f>
        <v>5</v>
      </c>
      <c r="I899">
        <f>IFERROR(記録[[#This Row],[水路]],"")</f>
        <v>2</v>
      </c>
      <c r="J899" t="str">
        <f>IFERROR(VLOOKUP(F899,プログラムデータ!A:P,14,0),"")</f>
        <v/>
      </c>
      <c r="K899" t="str">
        <f>IFERROR(VLOOKUP(F899,プログラムデータ!A:O,15,0),"")</f>
        <v>女子</v>
      </c>
      <c r="L899" t="str">
        <f>IFERROR(VLOOKUP(F899,プログラムデータ!A:M,13,0),"")</f>
        <v xml:space="preserve"> 100m</v>
      </c>
      <c r="M899" t="str">
        <f>IFERROR(VLOOKUP(F899,プログラムデータ!A:J,10,0),"")</f>
        <v>バタフライ</v>
      </c>
      <c r="N899" t="str">
        <f>IFERROR(VLOOKUP(F899,プログラムデータ!A:P,16,0),"")</f>
        <v>タイム決勝</v>
      </c>
      <c r="O899" t="str">
        <f t="shared" si="28"/>
        <v xml:space="preserve"> 女子  100m バタフライ タイム決勝</v>
      </c>
    </row>
    <row r="900" spans="1:15" x14ac:dyDescent="0.15">
      <c r="A900">
        <f>IFERROR(記録[[#This Row],[競技番号]],"")</f>
        <v>28</v>
      </c>
      <c r="B900">
        <f>IFERROR(記録[[#This Row],[選手番号]],"")</f>
        <v>324</v>
      </c>
      <c r="C900" t="str">
        <f>IFERROR(VLOOKUP(B900,選手番号!F:J,4,0),"")</f>
        <v>渡邊　莉友</v>
      </c>
      <c r="D900" t="str">
        <f>IFERROR(VLOOKUP(B900,選手番号!F:K,6,0),"")</f>
        <v>しまなみST</v>
      </c>
      <c r="E900" t="str">
        <f>IFERROR(VLOOKUP(B900,チーム番号!E:F,2,0),"")</f>
        <v/>
      </c>
      <c r="F900">
        <f>IFERROR(VLOOKUP(A900,プログラム!B:C,2,0),"")</f>
        <v>29</v>
      </c>
      <c r="G900" t="str">
        <f t="shared" si="29"/>
        <v>32400029</v>
      </c>
      <c r="H900">
        <f>IFERROR(記録[[#This Row],[組]],"")</f>
        <v>5</v>
      </c>
      <c r="I900">
        <f>IFERROR(記録[[#This Row],[水路]],"")</f>
        <v>3</v>
      </c>
      <c r="J900" t="str">
        <f>IFERROR(VLOOKUP(F900,プログラムデータ!A:P,14,0),"")</f>
        <v/>
      </c>
      <c r="K900" t="str">
        <f>IFERROR(VLOOKUP(F900,プログラムデータ!A:O,15,0),"")</f>
        <v>女子</v>
      </c>
      <c r="L900" t="str">
        <f>IFERROR(VLOOKUP(F900,プログラムデータ!A:M,13,0),"")</f>
        <v xml:space="preserve"> 100m</v>
      </c>
      <c r="M900" t="str">
        <f>IFERROR(VLOOKUP(F900,プログラムデータ!A:J,10,0),"")</f>
        <v>バタフライ</v>
      </c>
      <c r="N900" t="str">
        <f>IFERROR(VLOOKUP(F900,プログラムデータ!A:P,16,0),"")</f>
        <v>タイム決勝</v>
      </c>
      <c r="O900" t="str">
        <f t="shared" si="28"/>
        <v xml:space="preserve"> 女子  100m バタフライ タイム決勝</v>
      </c>
    </row>
    <row r="901" spans="1:15" x14ac:dyDescent="0.15">
      <c r="A901">
        <f>IFERROR(記録[[#This Row],[競技番号]],"")</f>
        <v>28</v>
      </c>
      <c r="B901">
        <f>IFERROR(記録[[#This Row],[選手番号]],"")</f>
        <v>164</v>
      </c>
      <c r="C901" t="str">
        <f>IFERROR(VLOOKUP(B901,選手番号!F:J,4,0),"")</f>
        <v>松浦　海翔</v>
      </c>
      <c r="D901" t="str">
        <f>IFERROR(VLOOKUP(B901,選手番号!F:K,6,0),"")</f>
        <v>フィッタ松山</v>
      </c>
      <c r="E901" t="str">
        <f>IFERROR(VLOOKUP(B901,チーム番号!E:F,2,0),"")</f>
        <v/>
      </c>
      <c r="F901">
        <f>IFERROR(VLOOKUP(A901,プログラム!B:C,2,0),"")</f>
        <v>29</v>
      </c>
      <c r="G901" t="str">
        <f t="shared" si="29"/>
        <v>16400029</v>
      </c>
      <c r="H901">
        <f>IFERROR(記録[[#This Row],[組]],"")</f>
        <v>5</v>
      </c>
      <c r="I901">
        <f>IFERROR(記録[[#This Row],[水路]],"")</f>
        <v>4</v>
      </c>
      <c r="J901" t="str">
        <f>IFERROR(VLOOKUP(F901,プログラムデータ!A:P,14,0),"")</f>
        <v/>
      </c>
      <c r="K901" t="str">
        <f>IFERROR(VLOOKUP(F901,プログラムデータ!A:O,15,0),"")</f>
        <v>女子</v>
      </c>
      <c r="L901" t="str">
        <f>IFERROR(VLOOKUP(F901,プログラムデータ!A:M,13,0),"")</f>
        <v xml:space="preserve"> 100m</v>
      </c>
      <c r="M901" t="str">
        <f>IFERROR(VLOOKUP(F901,プログラムデータ!A:J,10,0),"")</f>
        <v>バタフライ</v>
      </c>
      <c r="N901" t="str">
        <f>IFERROR(VLOOKUP(F901,プログラムデータ!A:P,16,0),"")</f>
        <v>タイム決勝</v>
      </c>
      <c r="O901" t="str">
        <f t="shared" si="28"/>
        <v xml:space="preserve"> 女子  100m バタフライ タイム決勝</v>
      </c>
    </row>
    <row r="902" spans="1:15" x14ac:dyDescent="0.15">
      <c r="A902">
        <f>IFERROR(記録[[#This Row],[競技番号]],"")</f>
        <v>28</v>
      </c>
      <c r="B902">
        <f>IFERROR(記録[[#This Row],[選手番号]],"")</f>
        <v>154</v>
      </c>
      <c r="C902" t="str">
        <f>IFERROR(VLOOKUP(B902,選手番号!F:J,4,0),"")</f>
        <v>羽田野颯太</v>
      </c>
      <c r="D902" t="str">
        <f>IFERROR(VLOOKUP(B902,選手番号!F:K,6,0),"")</f>
        <v>石原ＳＣ</v>
      </c>
      <c r="E902" t="str">
        <f>IFERROR(VLOOKUP(B902,チーム番号!E:F,2,0),"")</f>
        <v/>
      </c>
      <c r="F902">
        <f>IFERROR(VLOOKUP(A902,プログラム!B:C,2,0),"")</f>
        <v>29</v>
      </c>
      <c r="G902" t="str">
        <f t="shared" si="29"/>
        <v>15400029</v>
      </c>
      <c r="H902">
        <f>IFERROR(記録[[#This Row],[組]],"")</f>
        <v>5</v>
      </c>
      <c r="I902">
        <f>IFERROR(記録[[#This Row],[水路]],"")</f>
        <v>5</v>
      </c>
      <c r="J902" t="str">
        <f>IFERROR(VLOOKUP(F902,プログラムデータ!A:P,14,0),"")</f>
        <v/>
      </c>
      <c r="K902" t="str">
        <f>IFERROR(VLOOKUP(F902,プログラムデータ!A:O,15,0),"")</f>
        <v>女子</v>
      </c>
      <c r="L902" t="str">
        <f>IFERROR(VLOOKUP(F902,プログラムデータ!A:M,13,0),"")</f>
        <v xml:space="preserve"> 100m</v>
      </c>
      <c r="M902" t="str">
        <f>IFERROR(VLOOKUP(F902,プログラムデータ!A:J,10,0),"")</f>
        <v>バタフライ</v>
      </c>
      <c r="N902" t="str">
        <f>IFERROR(VLOOKUP(F902,プログラムデータ!A:P,16,0),"")</f>
        <v>タイム決勝</v>
      </c>
      <c r="O902" t="str">
        <f t="shared" si="28"/>
        <v xml:space="preserve"> 女子  100m バタフライ タイム決勝</v>
      </c>
    </row>
    <row r="903" spans="1:15" x14ac:dyDescent="0.15">
      <c r="A903">
        <f>IFERROR(記録[[#This Row],[競技番号]],"")</f>
        <v>28</v>
      </c>
      <c r="B903">
        <f>IFERROR(記録[[#This Row],[選手番号]],"")</f>
        <v>314</v>
      </c>
      <c r="C903" t="str">
        <f>IFERROR(VLOOKUP(B903,選手番号!F:J,4,0),"")</f>
        <v>清水　瑛透</v>
      </c>
      <c r="D903" t="str">
        <f>IFERROR(VLOOKUP(B903,選手番号!F:K,6,0),"")</f>
        <v>MESSA</v>
      </c>
      <c r="E903" t="str">
        <f>IFERROR(VLOOKUP(B903,チーム番号!E:F,2,0),"")</f>
        <v/>
      </c>
      <c r="F903">
        <f>IFERROR(VLOOKUP(A903,プログラム!B:C,2,0),"")</f>
        <v>29</v>
      </c>
      <c r="G903" t="str">
        <f t="shared" si="29"/>
        <v>31400029</v>
      </c>
      <c r="H903">
        <f>IFERROR(記録[[#This Row],[組]],"")</f>
        <v>5</v>
      </c>
      <c r="I903">
        <f>IFERROR(記録[[#This Row],[水路]],"")</f>
        <v>6</v>
      </c>
      <c r="J903" t="str">
        <f>IFERROR(VLOOKUP(F903,プログラムデータ!A:P,14,0),"")</f>
        <v/>
      </c>
      <c r="K903" t="str">
        <f>IFERROR(VLOOKUP(F903,プログラムデータ!A:O,15,0),"")</f>
        <v>女子</v>
      </c>
      <c r="L903" t="str">
        <f>IFERROR(VLOOKUP(F903,プログラムデータ!A:M,13,0),"")</f>
        <v xml:space="preserve"> 100m</v>
      </c>
      <c r="M903" t="str">
        <f>IFERROR(VLOOKUP(F903,プログラムデータ!A:J,10,0),"")</f>
        <v>バタフライ</v>
      </c>
      <c r="N903" t="str">
        <f>IFERROR(VLOOKUP(F903,プログラムデータ!A:P,16,0),"")</f>
        <v>タイム決勝</v>
      </c>
      <c r="O903" t="str">
        <f t="shared" si="28"/>
        <v xml:space="preserve"> 女子  100m バタフライ タイム決勝</v>
      </c>
    </row>
    <row r="904" spans="1:15" x14ac:dyDescent="0.15">
      <c r="A904">
        <f>IFERROR(記録[[#This Row],[競技番号]],"")</f>
        <v>28</v>
      </c>
      <c r="B904">
        <f>IFERROR(記録[[#This Row],[選手番号]],"")</f>
        <v>129</v>
      </c>
      <c r="C904" t="str">
        <f>IFERROR(VLOOKUP(B904,選手番号!F:J,4,0),"")</f>
        <v>越智　史洋</v>
      </c>
      <c r="D904" t="str">
        <f>IFERROR(VLOOKUP(B904,選手番号!F:K,6,0),"")</f>
        <v>アズサ松山</v>
      </c>
      <c r="E904" t="str">
        <f>IFERROR(VLOOKUP(B904,チーム番号!E:F,2,0),"")</f>
        <v/>
      </c>
      <c r="F904">
        <f>IFERROR(VLOOKUP(A904,プログラム!B:C,2,0),"")</f>
        <v>29</v>
      </c>
      <c r="G904" t="str">
        <f t="shared" si="29"/>
        <v>12900029</v>
      </c>
      <c r="H904">
        <f>IFERROR(記録[[#This Row],[組]],"")</f>
        <v>5</v>
      </c>
      <c r="I904">
        <f>IFERROR(記録[[#This Row],[水路]],"")</f>
        <v>7</v>
      </c>
      <c r="J904" t="str">
        <f>IFERROR(VLOOKUP(F904,プログラムデータ!A:P,14,0),"")</f>
        <v/>
      </c>
      <c r="K904" t="str">
        <f>IFERROR(VLOOKUP(F904,プログラムデータ!A:O,15,0),"")</f>
        <v>女子</v>
      </c>
      <c r="L904" t="str">
        <f>IFERROR(VLOOKUP(F904,プログラムデータ!A:M,13,0),"")</f>
        <v xml:space="preserve"> 100m</v>
      </c>
      <c r="M904" t="str">
        <f>IFERROR(VLOOKUP(F904,プログラムデータ!A:J,10,0),"")</f>
        <v>バタフライ</v>
      </c>
      <c r="N904" t="str">
        <f>IFERROR(VLOOKUP(F904,プログラムデータ!A:P,16,0),"")</f>
        <v>タイム決勝</v>
      </c>
      <c r="O904" t="str">
        <f t="shared" si="28"/>
        <v xml:space="preserve"> 女子  100m バタフライ タイム決勝</v>
      </c>
    </row>
    <row r="905" spans="1:15" x14ac:dyDescent="0.15">
      <c r="A905">
        <f>IFERROR(記録[[#This Row],[競技番号]],"")</f>
        <v>29</v>
      </c>
      <c r="B905">
        <f>IFERROR(記録[[#This Row],[選手番号]],"")</f>
        <v>0</v>
      </c>
      <c r="C905" t="str">
        <f>IFERROR(VLOOKUP(B905,選手番号!F:J,4,0),"")</f>
        <v/>
      </c>
      <c r="D905" t="str">
        <f>IFERROR(VLOOKUP(B905,選手番号!F:K,6,0),"")</f>
        <v/>
      </c>
      <c r="E905" t="str">
        <f>IFERROR(VLOOKUP(B905,チーム番号!E:F,2,0),"")</f>
        <v/>
      </c>
      <c r="F905">
        <f>IFERROR(VLOOKUP(A905,プログラム!B:C,2,0),"")</f>
        <v>30</v>
      </c>
      <c r="G905" t="str">
        <f t="shared" si="29"/>
        <v>000030</v>
      </c>
      <c r="H905">
        <f>IFERROR(記録[[#This Row],[組]],"")</f>
        <v>1</v>
      </c>
      <c r="I905">
        <f>IFERROR(記録[[#This Row],[水路]],"")</f>
        <v>1</v>
      </c>
      <c r="J905" t="str">
        <f>IFERROR(VLOOKUP(F905,プログラムデータ!A:P,14,0),"")</f>
        <v/>
      </c>
      <c r="K905" t="str">
        <f>IFERROR(VLOOKUP(F905,プログラムデータ!A:O,15,0),"")</f>
        <v>男子</v>
      </c>
      <c r="L905" t="str">
        <f>IFERROR(VLOOKUP(F905,プログラムデータ!A:M,13,0),"")</f>
        <v xml:space="preserve"> 100m</v>
      </c>
      <c r="M905" t="str">
        <f>IFERROR(VLOOKUP(F905,プログラムデータ!A:J,10,0),"")</f>
        <v>バタフライ</v>
      </c>
      <c r="N905" t="str">
        <f>IFERROR(VLOOKUP(F905,プログラムデータ!A:P,16,0),"")</f>
        <v>タイム決勝</v>
      </c>
      <c r="O905" t="str">
        <f t="shared" si="28"/>
        <v xml:space="preserve"> 男子  100m バタフライ タイム決勝</v>
      </c>
    </row>
    <row r="906" spans="1:15" x14ac:dyDescent="0.15">
      <c r="A906">
        <f>IFERROR(記録[[#This Row],[競技番号]],"")</f>
        <v>29</v>
      </c>
      <c r="B906">
        <f>IFERROR(記録[[#This Row],[選手番号]],"")</f>
        <v>115</v>
      </c>
      <c r="C906" t="str">
        <f>IFERROR(VLOOKUP(B906,選手番号!F:J,4,0),"")</f>
        <v>大塚　望珠</v>
      </c>
      <c r="D906" t="str">
        <f>IFERROR(VLOOKUP(B906,選手番号!F:K,6,0),"")</f>
        <v>ファイブテン</v>
      </c>
      <c r="E906" t="str">
        <f>IFERROR(VLOOKUP(B906,チーム番号!E:F,2,0),"")</f>
        <v/>
      </c>
      <c r="F906">
        <f>IFERROR(VLOOKUP(A906,プログラム!B:C,2,0),"")</f>
        <v>30</v>
      </c>
      <c r="G906" t="str">
        <f t="shared" si="29"/>
        <v>11500030</v>
      </c>
      <c r="H906">
        <f>IFERROR(記録[[#This Row],[組]],"")</f>
        <v>1</v>
      </c>
      <c r="I906">
        <f>IFERROR(記録[[#This Row],[水路]],"")</f>
        <v>2</v>
      </c>
      <c r="J906" t="str">
        <f>IFERROR(VLOOKUP(F906,プログラムデータ!A:P,14,0),"")</f>
        <v/>
      </c>
      <c r="K906" t="str">
        <f>IFERROR(VLOOKUP(F906,プログラムデータ!A:O,15,0),"")</f>
        <v>男子</v>
      </c>
      <c r="L906" t="str">
        <f>IFERROR(VLOOKUP(F906,プログラムデータ!A:M,13,0),"")</f>
        <v xml:space="preserve"> 100m</v>
      </c>
      <c r="M906" t="str">
        <f>IFERROR(VLOOKUP(F906,プログラムデータ!A:J,10,0),"")</f>
        <v>バタフライ</v>
      </c>
      <c r="N906" t="str">
        <f>IFERROR(VLOOKUP(F906,プログラムデータ!A:P,16,0),"")</f>
        <v>タイム決勝</v>
      </c>
      <c r="O906" t="str">
        <f t="shared" si="28"/>
        <v xml:space="preserve"> 男子  100m バタフライ タイム決勝</v>
      </c>
    </row>
    <row r="907" spans="1:15" x14ac:dyDescent="0.15">
      <c r="A907">
        <f>IFERROR(記録[[#This Row],[競技番号]],"")</f>
        <v>29</v>
      </c>
      <c r="B907">
        <f>IFERROR(記録[[#This Row],[選手番号]],"")</f>
        <v>216</v>
      </c>
      <c r="C907" t="str">
        <f>IFERROR(VLOOKUP(B907,選手番号!F:J,4,0),"")</f>
        <v>渡部　仁絵</v>
      </c>
      <c r="D907" t="str">
        <f>IFERROR(VLOOKUP(B907,選手番号!F:K,6,0),"")</f>
        <v>フィッタ重信</v>
      </c>
      <c r="E907" t="str">
        <f>IFERROR(VLOOKUP(B907,チーム番号!E:F,2,0),"")</f>
        <v/>
      </c>
      <c r="F907">
        <f>IFERROR(VLOOKUP(A907,プログラム!B:C,2,0),"")</f>
        <v>30</v>
      </c>
      <c r="G907" t="str">
        <f t="shared" si="29"/>
        <v>21600030</v>
      </c>
      <c r="H907">
        <f>IFERROR(記録[[#This Row],[組]],"")</f>
        <v>1</v>
      </c>
      <c r="I907">
        <f>IFERROR(記録[[#This Row],[水路]],"")</f>
        <v>3</v>
      </c>
      <c r="J907" t="str">
        <f>IFERROR(VLOOKUP(F907,プログラムデータ!A:P,14,0),"")</f>
        <v/>
      </c>
      <c r="K907" t="str">
        <f>IFERROR(VLOOKUP(F907,プログラムデータ!A:O,15,0),"")</f>
        <v>男子</v>
      </c>
      <c r="L907" t="str">
        <f>IFERROR(VLOOKUP(F907,プログラムデータ!A:M,13,0),"")</f>
        <v xml:space="preserve"> 100m</v>
      </c>
      <c r="M907" t="str">
        <f>IFERROR(VLOOKUP(F907,プログラムデータ!A:J,10,0),"")</f>
        <v>バタフライ</v>
      </c>
      <c r="N907" t="str">
        <f>IFERROR(VLOOKUP(F907,プログラムデータ!A:P,16,0),"")</f>
        <v>タイム決勝</v>
      </c>
      <c r="O907" t="str">
        <f t="shared" si="28"/>
        <v xml:space="preserve"> 男子  100m バタフライ タイム決勝</v>
      </c>
    </row>
    <row r="908" spans="1:15" x14ac:dyDescent="0.15">
      <c r="A908">
        <f>IFERROR(記録[[#This Row],[競技番号]],"")</f>
        <v>29</v>
      </c>
      <c r="B908">
        <f>IFERROR(記録[[#This Row],[選手番号]],"")</f>
        <v>309</v>
      </c>
      <c r="C908" t="str">
        <f>IFERROR(VLOOKUP(B908,選手番号!F:J,4,0),"")</f>
        <v>森安　千夏</v>
      </c>
      <c r="D908" t="str">
        <f>IFERROR(VLOOKUP(B908,選手番号!F:K,6,0),"")</f>
        <v>ﾌｨｯﾀ川之江</v>
      </c>
      <c r="E908" t="str">
        <f>IFERROR(VLOOKUP(B908,チーム番号!E:F,2,0),"")</f>
        <v/>
      </c>
      <c r="F908">
        <f>IFERROR(VLOOKUP(A908,プログラム!B:C,2,0),"")</f>
        <v>30</v>
      </c>
      <c r="G908" t="str">
        <f t="shared" si="29"/>
        <v>30900030</v>
      </c>
      <c r="H908">
        <f>IFERROR(記録[[#This Row],[組]],"")</f>
        <v>1</v>
      </c>
      <c r="I908">
        <f>IFERROR(記録[[#This Row],[水路]],"")</f>
        <v>4</v>
      </c>
      <c r="J908" t="str">
        <f>IFERROR(VLOOKUP(F908,プログラムデータ!A:P,14,0),"")</f>
        <v/>
      </c>
      <c r="K908" t="str">
        <f>IFERROR(VLOOKUP(F908,プログラムデータ!A:O,15,0),"")</f>
        <v>男子</v>
      </c>
      <c r="L908" t="str">
        <f>IFERROR(VLOOKUP(F908,プログラムデータ!A:M,13,0),"")</f>
        <v xml:space="preserve"> 100m</v>
      </c>
      <c r="M908" t="str">
        <f>IFERROR(VLOOKUP(F908,プログラムデータ!A:J,10,0),"")</f>
        <v>バタフライ</v>
      </c>
      <c r="N908" t="str">
        <f>IFERROR(VLOOKUP(F908,プログラムデータ!A:P,16,0),"")</f>
        <v>タイム決勝</v>
      </c>
      <c r="O908" t="str">
        <f t="shared" si="28"/>
        <v xml:space="preserve"> 男子  100m バタフライ タイム決勝</v>
      </c>
    </row>
    <row r="909" spans="1:15" x14ac:dyDescent="0.15">
      <c r="A909">
        <f>IFERROR(記録[[#This Row],[競技番号]],"")</f>
        <v>29</v>
      </c>
      <c r="B909">
        <f>IFERROR(記録[[#This Row],[選手番号]],"")</f>
        <v>189</v>
      </c>
      <c r="C909" t="str">
        <f>IFERROR(VLOOKUP(B909,選手番号!F:J,4,0),"")</f>
        <v>塚本　理華</v>
      </c>
      <c r="D909" t="str">
        <f>IFERROR(VLOOKUP(B909,選手番号!F:K,6,0),"")</f>
        <v>フィッタ松山</v>
      </c>
      <c r="E909" t="str">
        <f>IFERROR(VLOOKUP(B909,チーム番号!E:F,2,0),"")</f>
        <v/>
      </c>
      <c r="F909">
        <f>IFERROR(VLOOKUP(A909,プログラム!B:C,2,0),"")</f>
        <v>30</v>
      </c>
      <c r="G909" t="str">
        <f t="shared" si="29"/>
        <v>18900030</v>
      </c>
      <c r="H909">
        <f>IFERROR(記録[[#This Row],[組]],"")</f>
        <v>1</v>
      </c>
      <c r="I909">
        <f>IFERROR(記録[[#This Row],[水路]],"")</f>
        <v>5</v>
      </c>
      <c r="J909" t="str">
        <f>IFERROR(VLOOKUP(F909,プログラムデータ!A:P,14,0),"")</f>
        <v/>
      </c>
      <c r="K909" t="str">
        <f>IFERROR(VLOOKUP(F909,プログラムデータ!A:O,15,0),"")</f>
        <v>男子</v>
      </c>
      <c r="L909" t="str">
        <f>IFERROR(VLOOKUP(F909,プログラムデータ!A:M,13,0),"")</f>
        <v xml:space="preserve"> 100m</v>
      </c>
      <c r="M909" t="str">
        <f>IFERROR(VLOOKUP(F909,プログラムデータ!A:J,10,0),"")</f>
        <v>バタフライ</v>
      </c>
      <c r="N909" t="str">
        <f>IFERROR(VLOOKUP(F909,プログラムデータ!A:P,16,0),"")</f>
        <v>タイム決勝</v>
      </c>
      <c r="O909" t="str">
        <f t="shared" si="28"/>
        <v xml:space="preserve"> 男子  100m バタフライ タイム決勝</v>
      </c>
    </row>
    <row r="910" spans="1:15" x14ac:dyDescent="0.15">
      <c r="A910">
        <f>IFERROR(記録[[#This Row],[競技番号]],"")</f>
        <v>29</v>
      </c>
      <c r="B910">
        <f>IFERROR(記録[[#This Row],[選手番号]],"")</f>
        <v>47</v>
      </c>
      <c r="C910" t="str">
        <f>IFERROR(VLOOKUP(B910,選手番号!F:J,4,0),"")</f>
        <v>神野　未羽</v>
      </c>
      <c r="D910" t="str">
        <f>IFERROR(VLOOKUP(B910,選手番号!F:K,6,0),"")</f>
        <v>南海ＤＣ</v>
      </c>
      <c r="E910" t="str">
        <f>IFERROR(VLOOKUP(B910,チーム番号!E:F,2,0),"")</f>
        <v/>
      </c>
      <c r="F910">
        <f>IFERROR(VLOOKUP(A910,プログラム!B:C,2,0),"")</f>
        <v>30</v>
      </c>
      <c r="G910" t="str">
        <f t="shared" si="29"/>
        <v>4700030</v>
      </c>
      <c r="H910">
        <f>IFERROR(記録[[#This Row],[組]],"")</f>
        <v>1</v>
      </c>
      <c r="I910">
        <f>IFERROR(記録[[#This Row],[水路]],"")</f>
        <v>6</v>
      </c>
      <c r="J910" t="str">
        <f>IFERROR(VLOOKUP(F910,プログラムデータ!A:P,14,0),"")</f>
        <v/>
      </c>
      <c r="K910" t="str">
        <f>IFERROR(VLOOKUP(F910,プログラムデータ!A:O,15,0),"")</f>
        <v>男子</v>
      </c>
      <c r="L910" t="str">
        <f>IFERROR(VLOOKUP(F910,プログラムデータ!A:M,13,0),"")</f>
        <v xml:space="preserve"> 100m</v>
      </c>
      <c r="M910" t="str">
        <f>IFERROR(VLOOKUP(F910,プログラムデータ!A:J,10,0),"")</f>
        <v>バタフライ</v>
      </c>
      <c r="N910" t="str">
        <f>IFERROR(VLOOKUP(F910,プログラムデータ!A:P,16,0),"")</f>
        <v>タイム決勝</v>
      </c>
      <c r="O910" t="str">
        <f t="shared" si="28"/>
        <v xml:space="preserve"> 男子  100m バタフライ タイム決勝</v>
      </c>
    </row>
    <row r="911" spans="1:15" x14ac:dyDescent="0.15">
      <c r="A911">
        <f>IFERROR(記録[[#This Row],[競技番号]],"")</f>
        <v>29</v>
      </c>
      <c r="B911">
        <f>IFERROR(記録[[#This Row],[選手番号]],"")</f>
        <v>219</v>
      </c>
      <c r="C911" t="str">
        <f>IFERROR(VLOOKUP(B911,選手番号!F:J,4,0),"")</f>
        <v>小田　　楓</v>
      </c>
      <c r="D911" t="str">
        <f>IFERROR(VLOOKUP(B911,選手番号!F:K,6,0),"")</f>
        <v>フィッタ重信</v>
      </c>
      <c r="E911" t="str">
        <f>IFERROR(VLOOKUP(B911,チーム番号!E:F,2,0),"")</f>
        <v/>
      </c>
      <c r="F911">
        <f>IFERROR(VLOOKUP(A911,プログラム!B:C,2,0),"")</f>
        <v>30</v>
      </c>
      <c r="G911" t="str">
        <f t="shared" si="29"/>
        <v>21900030</v>
      </c>
      <c r="H911">
        <f>IFERROR(記録[[#This Row],[組]],"")</f>
        <v>1</v>
      </c>
      <c r="I911">
        <f>IFERROR(記録[[#This Row],[水路]],"")</f>
        <v>7</v>
      </c>
      <c r="J911" t="str">
        <f>IFERROR(VLOOKUP(F911,プログラムデータ!A:P,14,0),"")</f>
        <v/>
      </c>
      <c r="K911" t="str">
        <f>IFERROR(VLOOKUP(F911,プログラムデータ!A:O,15,0),"")</f>
        <v>男子</v>
      </c>
      <c r="L911" t="str">
        <f>IFERROR(VLOOKUP(F911,プログラムデータ!A:M,13,0),"")</f>
        <v xml:space="preserve"> 100m</v>
      </c>
      <c r="M911" t="str">
        <f>IFERROR(VLOOKUP(F911,プログラムデータ!A:J,10,0),"")</f>
        <v>バタフライ</v>
      </c>
      <c r="N911" t="str">
        <f>IFERROR(VLOOKUP(F911,プログラムデータ!A:P,16,0),"")</f>
        <v>タイム決勝</v>
      </c>
      <c r="O911" t="str">
        <f t="shared" si="28"/>
        <v xml:space="preserve"> 男子  100m バタフライ タイム決勝</v>
      </c>
    </row>
    <row r="912" spans="1:15" x14ac:dyDescent="0.15">
      <c r="A912">
        <f>IFERROR(記録[[#This Row],[競技番号]],"")</f>
        <v>29</v>
      </c>
      <c r="B912">
        <f>IFERROR(記録[[#This Row],[選手番号]],"")</f>
        <v>125</v>
      </c>
      <c r="C912" t="str">
        <f>IFERROR(VLOOKUP(B912,選手番号!F:J,4,0),"")</f>
        <v>岡本　未来</v>
      </c>
      <c r="D912" t="str">
        <f>IFERROR(VLOOKUP(B912,選手番号!F:K,6,0),"")</f>
        <v>八幡浜ＳＣ</v>
      </c>
      <c r="E912" t="str">
        <f>IFERROR(VLOOKUP(B912,チーム番号!E:F,2,0),"")</f>
        <v/>
      </c>
      <c r="F912">
        <f>IFERROR(VLOOKUP(A912,プログラム!B:C,2,0),"")</f>
        <v>30</v>
      </c>
      <c r="G912" t="str">
        <f t="shared" si="29"/>
        <v>12500030</v>
      </c>
      <c r="H912">
        <f>IFERROR(記録[[#This Row],[組]],"")</f>
        <v>2</v>
      </c>
      <c r="I912">
        <f>IFERROR(記録[[#This Row],[水路]],"")</f>
        <v>1</v>
      </c>
      <c r="J912" t="str">
        <f>IFERROR(VLOOKUP(F912,プログラムデータ!A:P,14,0),"")</f>
        <v/>
      </c>
      <c r="K912" t="str">
        <f>IFERROR(VLOOKUP(F912,プログラムデータ!A:O,15,0),"")</f>
        <v>男子</v>
      </c>
      <c r="L912" t="str">
        <f>IFERROR(VLOOKUP(F912,プログラムデータ!A:M,13,0),"")</f>
        <v xml:space="preserve"> 100m</v>
      </c>
      <c r="M912" t="str">
        <f>IFERROR(VLOOKUP(F912,プログラムデータ!A:J,10,0),"")</f>
        <v>バタフライ</v>
      </c>
      <c r="N912" t="str">
        <f>IFERROR(VLOOKUP(F912,プログラムデータ!A:P,16,0),"")</f>
        <v>タイム決勝</v>
      </c>
      <c r="O912" t="str">
        <f t="shared" si="28"/>
        <v xml:space="preserve"> 男子  100m バタフライ タイム決勝</v>
      </c>
    </row>
    <row r="913" spans="1:15" x14ac:dyDescent="0.15">
      <c r="A913">
        <f>IFERROR(記録[[#This Row],[競技番号]],"")</f>
        <v>29</v>
      </c>
      <c r="B913">
        <f>IFERROR(記録[[#This Row],[選手番号]],"")</f>
        <v>252</v>
      </c>
      <c r="C913" t="str">
        <f>IFERROR(VLOOKUP(B913,選手番号!F:J,4,0),"")</f>
        <v>尾﨑　嘉音</v>
      </c>
      <c r="D913" t="str">
        <f>IFERROR(VLOOKUP(B913,選手番号!F:K,6,0),"")</f>
        <v>フィッタ吉田</v>
      </c>
      <c r="E913" t="str">
        <f>IFERROR(VLOOKUP(B913,チーム番号!E:F,2,0),"")</f>
        <v/>
      </c>
      <c r="F913">
        <f>IFERROR(VLOOKUP(A913,プログラム!B:C,2,0),"")</f>
        <v>30</v>
      </c>
      <c r="G913" t="str">
        <f t="shared" si="29"/>
        <v>25200030</v>
      </c>
      <c r="H913">
        <f>IFERROR(記録[[#This Row],[組]],"")</f>
        <v>2</v>
      </c>
      <c r="I913">
        <f>IFERROR(記録[[#This Row],[水路]],"")</f>
        <v>2</v>
      </c>
      <c r="J913" t="str">
        <f>IFERROR(VLOOKUP(F913,プログラムデータ!A:P,14,0),"")</f>
        <v/>
      </c>
      <c r="K913" t="str">
        <f>IFERROR(VLOOKUP(F913,プログラムデータ!A:O,15,0),"")</f>
        <v>男子</v>
      </c>
      <c r="L913" t="str">
        <f>IFERROR(VLOOKUP(F913,プログラムデータ!A:M,13,0),"")</f>
        <v xml:space="preserve"> 100m</v>
      </c>
      <c r="M913" t="str">
        <f>IFERROR(VLOOKUP(F913,プログラムデータ!A:J,10,0),"")</f>
        <v>バタフライ</v>
      </c>
      <c r="N913" t="str">
        <f>IFERROR(VLOOKUP(F913,プログラムデータ!A:P,16,0),"")</f>
        <v>タイム決勝</v>
      </c>
      <c r="O913" t="str">
        <f t="shared" si="28"/>
        <v xml:space="preserve"> 男子  100m バタフライ タイム決勝</v>
      </c>
    </row>
    <row r="914" spans="1:15" x14ac:dyDescent="0.15">
      <c r="A914">
        <f>IFERROR(記録[[#This Row],[競技番号]],"")</f>
        <v>29</v>
      </c>
      <c r="B914">
        <f>IFERROR(記録[[#This Row],[選手番号]],"")</f>
        <v>265</v>
      </c>
      <c r="C914" t="str">
        <f>IFERROR(VLOOKUP(B914,選手番号!F:J,4,0),"")</f>
        <v>山田優里也</v>
      </c>
      <c r="D914" t="str">
        <f>IFERROR(VLOOKUP(B914,選手番号!F:K,6,0),"")</f>
        <v>Ryuow</v>
      </c>
      <c r="E914" t="str">
        <f>IFERROR(VLOOKUP(B914,チーム番号!E:F,2,0),"")</f>
        <v/>
      </c>
      <c r="F914">
        <f>IFERROR(VLOOKUP(A914,プログラム!B:C,2,0),"")</f>
        <v>30</v>
      </c>
      <c r="G914" t="str">
        <f t="shared" si="29"/>
        <v>26500030</v>
      </c>
      <c r="H914">
        <f>IFERROR(記録[[#This Row],[組]],"")</f>
        <v>2</v>
      </c>
      <c r="I914">
        <f>IFERROR(記録[[#This Row],[水路]],"")</f>
        <v>3</v>
      </c>
      <c r="J914" t="str">
        <f>IFERROR(VLOOKUP(F914,プログラムデータ!A:P,14,0),"")</f>
        <v/>
      </c>
      <c r="K914" t="str">
        <f>IFERROR(VLOOKUP(F914,プログラムデータ!A:O,15,0),"")</f>
        <v>男子</v>
      </c>
      <c r="L914" t="str">
        <f>IFERROR(VLOOKUP(F914,プログラムデータ!A:M,13,0),"")</f>
        <v xml:space="preserve"> 100m</v>
      </c>
      <c r="M914" t="str">
        <f>IFERROR(VLOOKUP(F914,プログラムデータ!A:J,10,0),"")</f>
        <v>バタフライ</v>
      </c>
      <c r="N914" t="str">
        <f>IFERROR(VLOOKUP(F914,プログラムデータ!A:P,16,0),"")</f>
        <v>タイム決勝</v>
      </c>
      <c r="O914" t="str">
        <f t="shared" si="28"/>
        <v xml:space="preserve"> 男子  100m バタフライ タイム決勝</v>
      </c>
    </row>
    <row r="915" spans="1:15" x14ac:dyDescent="0.15">
      <c r="A915">
        <f>IFERROR(記録[[#This Row],[競技番号]],"")</f>
        <v>29</v>
      </c>
      <c r="B915">
        <f>IFERROR(記録[[#This Row],[選手番号]],"")</f>
        <v>361</v>
      </c>
      <c r="C915" t="str">
        <f>IFERROR(VLOOKUP(B915,選手番号!F:J,4,0),"")</f>
        <v>村田　　椛</v>
      </c>
      <c r="D915" t="str">
        <f>IFERROR(VLOOKUP(B915,選手番号!F:K,6,0),"")</f>
        <v>AQUA</v>
      </c>
      <c r="E915" t="str">
        <f>IFERROR(VLOOKUP(B915,チーム番号!E:F,2,0),"")</f>
        <v/>
      </c>
      <c r="F915">
        <f>IFERROR(VLOOKUP(A915,プログラム!B:C,2,0),"")</f>
        <v>30</v>
      </c>
      <c r="G915" t="str">
        <f t="shared" si="29"/>
        <v>36100030</v>
      </c>
      <c r="H915">
        <f>IFERROR(記録[[#This Row],[組]],"")</f>
        <v>2</v>
      </c>
      <c r="I915">
        <f>IFERROR(記録[[#This Row],[水路]],"")</f>
        <v>4</v>
      </c>
      <c r="J915" t="str">
        <f>IFERROR(VLOOKUP(F915,プログラムデータ!A:P,14,0),"")</f>
        <v/>
      </c>
      <c r="K915" t="str">
        <f>IFERROR(VLOOKUP(F915,プログラムデータ!A:O,15,0),"")</f>
        <v>男子</v>
      </c>
      <c r="L915" t="str">
        <f>IFERROR(VLOOKUP(F915,プログラムデータ!A:M,13,0),"")</f>
        <v xml:space="preserve"> 100m</v>
      </c>
      <c r="M915" t="str">
        <f>IFERROR(VLOOKUP(F915,プログラムデータ!A:J,10,0),"")</f>
        <v>バタフライ</v>
      </c>
      <c r="N915" t="str">
        <f>IFERROR(VLOOKUP(F915,プログラムデータ!A:P,16,0),"")</f>
        <v>タイム決勝</v>
      </c>
      <c r="O915" t="str">
        <f t="shared" si="28"/>
        <v xml:space="preserve"> 男子  100m バタフライ タイム決勝</v>
      </c>
    </row>
    <row r="916" spans="1:15" x14ac:dyDescent="0.15">
      <c r="A916">
        <f>IFERROR(記録[[#This Row],[競技番号]],"")</f>
        <v>29</v>
      </c>
      <c r="B916">
        <f>IFERROR(記録[[#This Row],[選手番号]],"")</f>
        <v>263</v>
      </c>
      <c r="C916" t="str">
        <f>IFERROR(VLOOKUP(B916,選手番号!F:J,4,0),"")</f>
        <v>渡邊　心暖</v>
      </c>
      <c r="D916" t="str">
        <f>IFERROR(VLOOKUP(B916,選手番号!F:K,6,0),"")</f>
        <v>Ryuow</v>
      </c>
      <c r="E916" t="str">
        <f>IFERROR(VLOOKUP(B916,チーム番号!E:F,2,0),"")</f>
        <v/>
      </c>
      <c r="F916">
        <f>IFERROR(VLOOKUP(A916,プログラム!B:C,2,0),"")</f>
        <v>30</v>
      </c>
      <c r="G916" t="str">
        <f t="shared" si="29"/>
        <v>26300030</v>
      </c>
      <c r="H916">
        <f>IFERROR(記録[[#This Row],[組]],"")</f>
        <v>2</v>
      </c>
      <c r="I916">
        <f>IFERROR(記録[[#This Row],[水路]],"")</f>
        <v>5</v>
      </c>
      <c r="J916" t="str">
        <f>IFERROR(VLOOKUP(F916,プログラムデータ!A:P,14,0),"")</f>
        <v/>
      </c>
      <c r="K916" t="str">
        <f>IFERROR(VLOOKUP(F916,プログラムデータ!A:O,15,0),"")</f>
        <v>男子</v>
      </c>
      <c r="L916" t="str">
        <f>IFERROR(VLOOKUP(F916,プログラムデータ!A:M,13,0),"")</f>
        <v xml:space="preserve"> 100m</v>
      </c>
      <c r="M916" t="str">
        <f>IFERROR(VLOOKUP(F916,プログラムデータ!A:J,10,0),"")</f>
        <v>バタフライ</v>
      </c>
      <c r="N916" t="str">
        <f>IFERROR(VLOOKUP(F916,プログラムデータ!A:P,16,0),"")</f>
        <v>タイム決勝</v>
      </c>
      <c r="O916" t="str">
        <f t="shared" si="28"/>
        <v xml:space="preserve"> 男子  100m バタフライ タイム決勝</v>
      </c>
    </row>
    <row r="917" spans="1:15" x14ac:dyDescent="0.15">
      <c r="A917">
        <f>IFERROR(記録[[#This Row],[競技番号]],"")</f>
        <v>29</v>
      </c>
      <c r="B917">
        <f>IFERROR(記録[[#This Row],[選手番号]],"")</f>
        <v>360</v>
      </c>
      <c r="C917" t="str">
        <f>IFERROR(VLOOKUP(B917,選手番号!F:J,4,0),"")</f>
        <v>清田　俐帆</v>
      </c>
      <c r="D917" t="str">
        <f>IFERROR(VLOOKUP(B917,選手番号!F:K,6,0),"")</f>
        <v>AQUA</v>
      </c>
      <c r="E917" t="str">
        <f>IFERROR(VLOOKUP(B917,チーム番号!E:F,2,0),"")</f>
        <v/>
      </c>
      <c r="F917">
        <f>IFERROR(VLOOKUP(A917,プログラム!B:C,2,0),"")</f>
        <v>30</v>
      </c>
      <c r="G917" t="str">
        <f t="shared" si="29"/>
        <v>36000030</v>
      </c>
      <c r="H917">
        <f>IFERROR(記録[[#This Row],[組]],"")</f>
        <v>2</v>
      </c>
      <c r="I917">
        <f>IFERROR(記録[[#This Row],[水路]],"")</f>
        <v>6</v>
      </c>
      <c r="J917" t="str">
        <f>IFERROR(VLOOKUP(F917,プログラムデータ!A:P,14,0),"")</f>
        <v/>
      </c>
      <c r="K917" t="str">
        <f>IFERROR(VLOOKUP(F917,プログラムデータ!A:O,15,0),"")</f>
        <v>男子</v>
      </c>
      <c r="L917" t="str">
        <f>IFERROR(VLOOKUP(F917,プログラムデータ!A:M,13,0),"")</f>
        <v xml:space="preserve"> 100m</v>
      </c>
      <c r="M917" t="str">
        <f>IFERROR(VLOOKUP(F917,プログラムデータ!A:J,10,0),"")</f>
        <v>バタフライ</v>
      </c>
      <c r="N917" t="str">
        <f>IFERROR(VLOOKUP(F917,プログラムデータ!A:P,16,0),"")</f>
        <v>タイム決勝</v>
      </c>
      <c r="O917" t="str">
        <f t="shared" si="28"/>
        <v xml:space="preserve"> 男子  100m バタフライ タイム決勝</v>
      </c>
    </row>
    <row r="918" spans="1:15" x14ac:dyDescent="0.15">
      <c r="A918">
        <f>IFERROR(記録[[#This Row],[競技番号]],"")</f>
        <v>29</v>
      </c>
      <c r="B918">
        <f>IFERROR(記録[[#This Row],[選手番号]],"")</f>
        <v>298</v>
      </c>
      <c r="C918" t="str">
        <f>IFERROR(VLOOKUP(B918,選手番号!F:J,4,0),"")</f>
        <v>忽那　風香</v>
      </c>
      <c r="D918" t="str">
        <f>IFERROR(VLOOKUP(B918,選手番号!F:K,6,0),"")</f>
        <v>ﾌｨｯﾀｴﾐﾌﾙ松前</v>
      </c>
      <c r="E918" t="str">
        <f>IFERROR(VLOOKUP(B918,チーム番号!E:F,2,0),"")</f>
        <v/>
      </c>
      <c r="F918">
        <f>IFERROR(VLOOKUP(A918,プログラム!B:C,2,0),"")</f>
        <v>30</v>
      </c>
      <c r="G918" t="str">
        <f t="shared" si="29"/>
        <v>29800030</v>
      </c>
      <c r="H918">
        <f>IFERROR(記録[[#This Row],[組]],"")</f>
        <v>2</v>
      </c>
      <c r="I918">
        <f>IFERROR(記録[[#This Row],[水路]],"")</f>
        <v>7</v>
      </c>
      <c r="J918" t="str">
        <f>IFERROR(VLOOKUP(F918,プログラムデータ!A:P,14,0),"")</f>
        <v/>
      </c>
      <c r="K918" t="str">
        <f>IFERROR(VLOOKUP(F918,プログラムデータ!A:O,15,0),"")</f>
        <v>男子</v>
      </c>
      <c r="L918" t="str">
        <f>IFERROR(VLOOKUP(F918,プログラムデータ!A:M,13,0),"")</f>
        <v xml:space="preserve"> 100m</v>
      </c>
      <c r="M918" t="str">
        <f>IFERROR(VLOOKUP(F918,プログラムデータ!A:J,10,0),"")</f>
        <v>バタフライ</v>
      </c>
      <c r="N918" t="str">
        <f>IFERROR(VLOOKUP(F918,プログラムデータ!A:P,16,0),"")</f>
        <v>タイム決勝</v>
      </c>
      <c r="O918" t="str">
        <f t="shared" si="28"/>
        <v xml:space="preserve"> 男子  100m バタフライ タイム決勝</v>
      </c>
    </row>
    <row r="919" spans="1:15" x14ac:dyDescent="0.15">
      <c r="A919">
        <f>IFERROR(記録[[#This Row],[競技番号]],"")</f>
        <v>29</v>
      </c>
      <c r="B919">
        <f>IFERROR(記録[[#This Row],[選手番号]],"")</f>
        <v>253</v>
      </c>
      <c r="C919" t="str">
        <f>IFERROR(VLOOKUP(B919,選手番号!F:J,4,0),"")</f>
        <v>兵頭　凜和</v>
      </c>
      <c r="D919" t="str">
        <f>IFERROR(VLOOKUP(B919,選手番号!F:K,6,0),"")</f>
        <v>フィッタ吉田</v>
      </c>
      <c r="E919" t="str">
        <f>IFERROR(VLOOKUP(B919,チーム番号!E:F,2,0),"")</f>
        <v/>
      </c>
      <c r="F919">
        <f>IFERROR(VLOOKUP(A919,プログラム!B:C,2,0),"")</f>
        <v>30</v>
      </c>
      <c r="G919" t="str">
        <f t="shared" si="29"/>
        <v>25300030</v>
      </c>
      <c r="H919">
        <f>IFERROR(記録[[#This Row],[組]],"")</f>
        <v>3</v>
      </c>
      <c r="I919">
        <f>IFERROR(記録[[#This Row],[水路]],"")</f>
        <v>1</v>
      </c>
      <c r="J919" t="str">
        <f>IFERROR(VLOOKUP(F919,プログラムデータ!A:P,14,0),"")</f>
        <v/>
      </c>
      <c r="K919" t="str">
        <f>IFERROR(VLOOKUP(F919,プログラムデータ!A:O,15,0),"")</f>
        <v>男子</v>
      </c>
      <c r="L919" t="str">
        <f>IFERROR(VLOOKUP(F919,プログラムデータ!A:M,13,0),"")</f>
        <v xml:space="preserve"> 100m</v>
      </c>
      <c r="M919" t="str">
        <f>IFERROR(VLOOKUP(F919,プログラムデータ!A:J,10,0),"")</f>
        <v>バタフライ</v>
      </c>
      <c r="N919" t="str">
        <f>IFERROR(VLOOKUP(F919,プログラムデータ!A:P,16,0),"")</f>
        <v>タイム決勝</v>
      </c>
      <c r="O919" t="str">
        <f t="shared" si="28"/>
        <v xml:space="preserve"> 男子  100m バタフライ タイム決勝</v>
      </c>
    </row>
    <row r="920" spans="1:15" x14ac:dyDescent="0.15">
      <c r="A920">
        <f>IFERROR(記録[[#This Row],[競技番号]],"")</f>
        <v>29</v>
      </c>
      <c r="B920">
        <f>IFERROR(記録[[#This Row],[選手番号]],"")</f>
        <v>106</v>
      </c>
      <c r="C920" t="str">
        <f>IFERROR(VLOOKUP(B920,選手番号!F:J,4,0),"")</f>
        <v>星田　京美</v>
      </c>
      <c r="D920" t="str">
        <f>IFERROR(VLOOKUP(B920,選手番号!F:K,6,0),"")</f>
        <v>ファイブテン</v>
      </c>
      <c r="E920" t="str">
        <f>IFERROR(VLOOKUP(B920,チーム番号!E:F,2,0),"")</f>
        <v/>
      </c>
      <c r="F920">
        <f>IFERROR(VLOOKUP(A920,プログラム!B:C,2,0),"")</f>
        <v>30</v>
      </c>
      <c r="G920" t="str">
        <f t="shared" si="29"/>
        <v>10600030</v>
      </c>
      <c r="H920">
        <f>IFERROR(記録[[#This Row],[組]],"")</f>
        <v>3</v>
      </c>
      <c r="I920">
        <f>IFERROR(記録[[#This Row],[水路]],"")</f>
        <v>2</v>
      </c>
      <c r="J920" t="str">
        <f>IFERROR(VLOOKUP(F920,プログラムデータ!A:P,14,0),"")</f>
        <v/>
      </c>
      <c r="K920" t="str">
        <f>IFERROR(VLOOKUP(F920,プログラムデータ!A:O,15,0),"")</f>
        <v>男子</v>
      </c>
      <c r="L920" t="str">
        <f>IFERROR(VLOOKUP(F920,プログラムデータ!A:M,13,0),"")</f>
        <v xml:space="preserve"> 100m</v>
      </c>
      <c r="M920" t="str">
        <f>IFERROR(VLOOKUP(F920,プログラムデータ!A:J,10,0),"")</f>
        <v>バタフライ</v>
      </c>
      <c r="N920" t="str">
        <f>IFERROR(VLOOKUP(F920,プログラムデータ!A:P,16,0),"")</f>
        <v>タイム決勝</v>
      </c>
      <c r="O920" t="str">
        <f t="shared" si="28"/>
        <v xml:space="preserve"> 男子  100m バタフライ タイム決勝</v>
      </c>
    </row>
    <row r="921" spans="1:15" x14ac:dyDescent="0.15">
      <c r="A921">
        <f>IFERROR(記録[[#This Row],[競技番号]],"")</f>
        <v>29</v>
      </c>
      <c r="B921">
        <f>IFERROR(記録[[#This Row],[選手番号]],"")</f>
        <v>343</v>
      </c>
      <c r="C921" t="str">
        <f>IFERROR(VLOOKUP(B921,選手番号!F:J,4,0),"")</f>
        <v>吉田　千暁</v>
      </c>
      <c r="D921" t="str">
        <f>IFERROR(VLOOKUP(B921,選手番号!F:K,6,0),"")</f>
        <v>えいしSC北条</v>
      </c>
      <c r="E921" t="str">
        <f>IFERROR(VLOOKUP(B921,チーム番号!E:F,2,0),"")</f>
        <v/>
      </c>
      <c r="F921">
        <f>IFERROR(VLOOKUP(A921,プログラム!B:C,2,0),"")</f>
        <v>30</v>
      </c>
      <c r="G921" t="str">
        <f t="shared" si="29"/>
        <v>34300030</v>
      </c>
      <c r="H921">
        <f>IFERROR(記録[[#This Row],[組]],"")</f>
        <v>3</v>
      </c>
      <c r="I921">
        <f>IFERROR(記録[[#This Row],[水路]],"")</f>
        <v>3</v>
      </c>
      <c r="J921" t="str">
        <f>IFERROR(VLOOKUP(F921,プログラムデータ!A:P,14,0),"")</f>
        <v/>
      </c>
      <c r="K921" t="str">
        <f>IFERROR(VLOOKUP(F921,プログラムデータ!A:O,15,0),"")</f>
        <v>男子</v>
      </c>
      <c r="L921" t="str">
        <f>IFERROR(VLOOKUP(F921,プログラムデータ!A:M,13,0),"")</f>
        <v xml:space="preserve"> 100m</v>
      </c>
      <c r="M921" t="str">
        <f>IFERROR(VLOOKUP(F921,プログラムデータ!A:J,10,0),"")</f>
        <v>バタフライ</v>
      </c>
      <c r="N921" t="str">
        <f>IFERROR(VLOOKUP(F921,プログラムデータ!A:P,16,0),"")</f>
        <v>タイム決勝</v>
      </c>
      <c r="O921" t="str">
        <f t="shared" si="28"/>
        <v xml:space="preserve"> 男子  100m バタフライ タイム決勝</v>
      </c>
    </row>
    <row r="922" spans="1:15" x14ac:dyDescent="0.15">
      <c r="A922">
        <f>IFERROR(記録[[#This Row],[競技番号]],"")</f>
        <v>29</v>
      </c>
      <c r="B922">
        <f>IFERROR(記録[[#This Row],[選手番号]],"")</f>
        <v>14</v>
      </c>
      <c r="C922" t="str">
        <f>IFERROR(VLOOKUP(B922,選手番号!F:J,4,0),"")</f>
        <v>芝　　咲菜</v>
      </c>
      <c r="D922" t="str">
        <f>IFERROR(VLOOKUP(B922,選手番号!F:K,6,0),"")</f>
        <v>五百木ＳＣ</v>
      </c>
      <c r="E922" t="str">
        <f>IFERROR(VLOOKUP(B922,チーム番号!E:F,2,0),"")</f>
        <v/>
      </c>
      <c r="F922">
        <f>IFERROR(VLOOKUP(A922,プログラム!B:C,2,0),"")</f>
        <v>30</v>
      </c>
      <c r="G922" t="str">
        <f t="shared" si="29"/>
        <v>1400030</v>
      </c>
      <c r="H922">
        <f>IFERROR(記録[[#This Row],[組]],"")</f>
        <v>3</v>
      </c>
      <c r="I922">
        <f>IFERROR(記録[[#This Row],[水路]],"")</f>
        <v>4</v>
      </c>
      <c r="J922" t="str">
        <f>IFERROR(VLOOKUP(F922,プログラムデータ!A:P,14,0),"")</f>
        <v/>
      </c>
      <c r="K922" t="str">
        <f>IFERROR(VLOOKUP(F922,プログラムデータ!A:O,15,0),"")</f>
        <v>男子</v>
      </c>
      <c r="L922" t="str">
        <f>IFERROR(VLOOKUP(F922,プログラムデータ!A:M,13,0),"")</f>
        <v xml:space="preserve"> 100m</v>
      </c>
      <c r="M922" t="str">
        <f>IFERROR(VLOOKUP(F922,プログラムデータ!A:J,10,0),"")</f>
        <v>バタフライ</v>
      </c>
      <c r="N922" t="str">
        <f>IFERROR(VLOOKUP(F922,プログラムデータ!A:P,16,0),"")</f>
        <v>タイム決勝</v>
      </c>
      <c r="O922" t="str">
        <f t="shared" si="28"/>
        <v xml:space="preserve"> 男子  100m バタフライ タイム決勝</v>
      </c>
    </row>
    <row r="923" spans="1:15" x14ac:dyDescent="0.15">
      <c r="A923">
        <f>IFERROR(記録[[#This Row],[競技番号]],"")</f>
        <v>29</v>
      </c>
      <c r="B923">
        <f>IFERROR(記録[[#This Row],[選手番号]],"")</f>
        <v>356</v>
      </c>
      <c r="C923" t="str">
        <f>IFERROR(VLOOKUP(B923,選手番号!F:J,4,0),"")</f>
        <v>水国みいな</v>
      </c>
      <c r="D923" t="str">
        <f>IFERROR(VLOOKUP(B923,選手番号!F:K,6,0),"")</f>
        <v>AQUA</v>
      </c>
      <c r="E923" t="str">
        <f>IFERROR(VLOOKUP(B923,チーム番号!E:F,2,0),"")</f>
        <v/>
      </c>
      <c r="F923">
        <f>IFERROR(VLOOKUP(A923,プログラム!B:C,2,0),"")</f>
        <v>30</v>
      </c>
      <c r="G923" t="str">
        <f t="shared" si="29"/>
        <v>35600030</v>
      </c>
      <c r="H923">
        <f>IFERROR(記録[[#This Row],[組]],"")</f>
        <v>3</v>
      </c>
      <c r="I923">
        <f>IFERROR(記録[[#This Row],[水路]],"")</f>
        <v>5</v>
      </c>
      <c r="J923" t="str">
        <f>IFERROR(VLOOKUP(F923,プログラムデータ!A:P,14,0),"")</f>
        <v/>
      </c>
      <c r="K923" t="str">
        <f>IFERROR(VLOOKUP(F923,プログラムデータ!A:O,15,0),"")</f>
        <v>男子</v>
      </c>
      <c r="L923" t="str">
        <f>IFERROR(VLOOKUP(F923,プログラムデータ!A:M,13,0),"")</f>
        <v xml:space="preserve"> 100m</v>
      </c>
      <c r="M923" t="str">
        <f>IFERROR(VLOOKUP(F923,プログラムデータ!A:J,10,0),"")</f>
        <v>バタフライ</v>
      </c>
      <c r="N923" t="str">
        <f>IFERROR(VLOOKUP(F923,プログラムデータ!A:P,16,0),"")</f>
        <v>タイム決勝</v>
      </c>
      <c r="O923" t="str">
        <f t="shared" si="28"/>
        <v xml:space="preserve"> 男子  100m バタフライ タイム決勝</v>
      </c>
    </row>
    <row r="924" spans="1:15" x14ac:dyDescent="0.15">
      <c r="A924">
        <f>IFERROR(記録[[#This Row],[競技番号]],"")</f>
        <v>29</v>
      </c>
      <c r="B924">
        <f>IFERROR(記録[[#This Row],[選手番号]],"")</f>
        <v>20</v>
      </c>
      <c r="C924" t="str">
        <f>IFERROR(VLOOKUP(B924,選手番号!F:J,4,0),"")</f>
        <v>髙岡　美空</v>
      </c>
      <c r="D924" t="str">
        <f>IFERROR(VLOOKUP(B924,選手番号!F:K,6,0),"")</f>
        <v>五百木ＳＣ</v>
      </c>
      <c r="E924" t="str">
        <f>IFERROR(VLOOKUP(B924,チーム番号!E:F,2,0),"")</f>
        <v/>
      </c>
      <c r="F924">
        <f>IFERROR(VLOOKUP(A924,プログラム!B:C,2,0),"")</f>
        <v>30</v>
      </c>
      <c r="G924" t="str">
        <f t="shared" si="29"/>
        <v>2000030</v>
      </c>
      <c r="H924">
        <f>IFERROR(記録[[#This Row],[組]],"")</f>
        <v>3</v>
      </c>
      <c r="I924">
        <f>IFERROR(記録[[#This Row],[水路]],"")</f>
        <v>6</v>
      </c>
      <c r="J924" t="str">
        <f>IFERROR(VLOOKUP(F924,プログラムデータ!A:P,14,0),"")</f>
        <v/>
      </c>
      <c r="K924" t="str">
        <f>IFERROR(VLOOKUP(F924,プログラムデータ!A:O,15,0),"")</f>
        <v>男子</v>
      </c>
      <c r="L924" t="str">
        <f>IFERROR(VLOOKUP(F924,プログラムデータ!A:M,13,0),"")</f>
        <v xml:space="preserve"> 100m</v>
      </c>
      <c r="M924" t="str">
        <f>IFERROR(VLOOKUP(F924,プログラムデータ!A:J,10,0),"")</f>
        <v>バタフライ</v>
      </c>
      <c r="N924" t="str">
        <f>IFERROR(VLOOKUP(F924,プログラムデータ!A:P,16,0),"")</f>
        <v>タイム決勝</v>
      </c>
      <c r="O924" t="str">
        <f t="shared" si="28"/>
        <v xml:space="preserve"> 男子  100m バタフライ タイム決勝</v>
      </c>
    </row>
    <row r="925" spans="1:15" x14ac:dyDescent="0.15">
      <c r="A925">
        <f>IFERROR(記録[[#This Row],[競技番号]],"")</f>
        <v>29</v>
      </c>
      <c r="B925">
        <f>IFERROR(記録[[#This Row],[選手番号]],"")</f>
        <v>357</v>
      </c>
      <c r="C925" t="str">
        <f>IFERROR(VLOOKUP(B925,選手番号!F:J,4,0),"")</f>
        <v>野木こころ</v>
      </c>
      <c r="D925" t="str">
        <f>IFERROR(VLOOKUP(B925,選手番号!F:K,6,0),"")</f>
        <v>AQUA</v>
      </c>
      <c r="E925" t="str">
        <f>IFERROR(VLOOKUP(B925,チーム番号!E:F,2,0),"")</f>
        <v/>
      </c>
      <c r="F925">
        <f>IFERROR(VLOOKUP(A925,プログラム!B:C,2,0),"")</f>
        <v>30</v>
      </c>
      <c r="G925" t="str">
        <f t="shared" si="29"/>
        <v>35700030</v>
      </c>
      <c r="H925">
        <f>IFERROR(記録[[#This Row],[組]],"")</f>
        <v>3</v>
      </c>
      <c r="I925">
        <f>IFERROR(記録[[#This Row],[水路]],"")</f>
        <v>7</v>
      </c>
      <c r="J925" t="str">
        <f>IFERROR(VLOOKUP(F925,プログラムデータ!A:P,14,0),"")</f>
        <v/>
      </c>
      <c r="K925" t="str">
        <f>IFERROR(VLOOKUP(F925,プログラムデータ!A:O,15,0),"")</f>
        <v>男子</v>
      </c>
      <c r="L925" t="str">
        <f>IFERROR(VLOOKUP(F925,プログラムデータ!A:M,13,0),"")</f>
        <v xml:space="preserve"> 100m</v>
      </c>
      <c r="M925" t="str">
        <f>IFERROR(VLOOKUP(F925,プログラムデータ!A:J,10,0),"")</f>
        <v>バタフライ</v>
      </c>
      <c r="N925" t="str">
        <f>IFERROR(VLOOKUP(F925,プログラムデータ!A:P,16,0),"")</f>
        <v>タイム決勝</v>
      </c>
      <c r="O925" t="str">
        <f t="shared" si="28"/>
        <v xml:space="preserve"> 男子  100m バタフライ タイム決勝</v>
      </c>
    </row>
    <row r="926" spans="1:15" x14ac:dyDescent="0.15">
      <c r="A926">
        <f>IFERROR(記録[[#This Row],[競技番号]],"")</f>
        <v>30</v>
      </c>
      <c r="B926">
        <f>IFERROR(記録[[#This Row],[選手番号]],"")</f>
        <v>0</v>
      </c>
      <c r="C926" t="str">
        <f>IFERROR(VLOOKUP(B926,選手番号!F:J,4,0),"")</f>
        <v/>
      </c>
      <c r="D926" t="str">
        <f>IFERROR(VLOOKUP(B926,選手番号!F:K,6,0),"")</f>
        <v/>
      </c>
      <c r="E926" t="str">
        <f>IFERROR(VLOOKUP(B926,チーム番号!E:F,2,0),"")</f>
        <v/>
      </c>
      <c r="F926">
        <f>IFERROR(VLOOKUP(A926,プログラム!B:C,2,0),"")</f>
        <v>31</v>
      </c>
      <c r="G926" t="str">
        <f t="shared" si="29"/>
        <v>000031</v>
      </c>
      <c r="H926">
        <f>IFERROR(記録[[#This Row],[組]],"")</f>
        <v>1</v>
      </c>
      <c r="I926">
        <f>IFERROR(記録[[#This Row],[水路]],"")</f>
        <v>1</v>
      </c>
      <c r="J926" t="str">
        <f>IFERROR(VLOOKUP(F926,プログラムデータ!A:P,14,0),"")</f>
        <v/>
      </c>
      <c r="K926" t="str">
        <f>IFERROR(VLOOKUP(F926,プログラムデータ!A:O,15,0),"")</f>
        <v>女子</v>
      </c>
      <c r="L926" t="str">
        <f>IFERROR(VLOOKUP(F926,プログラムデータ!A:M,13,0),"")</f>
        <v xml:space="preserve"> 400m</v>
      </c>
      <c r="M926" t="str">
        <f>IFERROR(VLOOKUP(F926,プログラムデータ!A:J,10,0),"")</f>
        <v>自由形</v>
      </c>
      <c r="N926" t="str">
        <f>IFERROR(VLOOKUP(F926,プログラムデータ!A:P,16,0),"")</f>
        <v>タイム決勝</v>
      </c>
      <c r="O926" t="str">
        <f t="shared" si="28"/>
        <v xml:space="preserve"> 女子  400m 自由形 タイム決勝</v>
      </c>
    </row>
    <row r="927" spans="1:15" x14ac:dyDescent="0.15">
      <c r="A927">
        <f>IFERROR(記録[[#This Row],[競技番号]],"")</f>
        <v>30</v>
      </c>
      <c r="B927">
        <f>IFERROR(記録[[#This Row],[選手番号]],"")</f>
        <v>0</v>
      </c>
      <c r="C927" t="str">
        <f>IFERROR(VLOOKUP(B927,選手番号!F:J,4,0),"")</f>
        <v/>
      </c>
      <c r="D927" t="str">
        <f>IFERROR(VLOOKUP(B927,選手番号!F:K,6,0),"")</f>
        <v/>
      </c>
      <c r="E927" t="str">
        <f>IFERROR(VLOOKUP(B927,チーム番号!E:F,2,0),"")</f>
        <v/>
      </c>
      <c r="F927">
        <f>IFERROR(VLOOKUP(A927,プログラム!B:C,2,0),"")</f>
        <v>31</v>
      </c>
      <c r="G927" t="str">
        <f t="shared" si="29"/>
        <v>000031</v>
      </c>
      <c r="H927">
        <f>IFERROR(記録[[#This Row],[組]],"")</f>
        <v>1</v>
      </c>
      <c r="I927">
        <f>IFERROR(記録[[#This Row],[水路]],"")</f>
        <v>2</v>
      </c>
      <c r="J927" t="str">
        <f>IFERROR(VLOOKUP(F927,プログラムデータ!A:P,14,0),"")</f>
        <v/>
      </c>
      <c r="K927" t="str">
        <f>IFERROR(VLOOKUP(F927,プログラムデータ!A:O,15,0),"")</f>
        <v>女子</v>
      </c>
      <c r="L927" t="str">
        <f>IFERROR(VLOOKUP(F927,プログラムデータ!A:M,13,0),"")</f>
        <v xml:space="preserve"> 400m</v>
      </c>
      <c r="M927" t="str">
        <f>IFERROR(VLOOKUP(F927,プログラムデータ!A:J,10,0),"")</f>
        <v>自由形</v>
      </c>
      <c r="N927" t="str">
        <f>IFERROR(VLOOKUP(F927,プログラムデータ!A:P,16,0),"")</f>
        <v>タイム決勝</v>
      </c>
      <c r="O927" t="str">
        <f t="shared" si="28"/>
        <v xml:space="preserve"> 女子  400m 自由形 タイム決勝</v>
      </c>
    </row>
    <row r="928" spans="1:15" x14ac:dyDescent="0.15">
      <c r="A928">
        <f>IFERROR(記録[[#This Row],[競技番号]],"")</f>
        <v>30</v>
      </c>
      <c r="B928">
        <f>IFERROR(記録[[#This Row],[選手番号]],"")</f>
        <v>124</v>
      </c>
      <c r="C928" t="str">
        <f>IFERROR(VLOOKUP(B928,選手番号!F:J,4,0),"")</f>
        <v>廣瀬　功武</v>
      </c>
      <c r="D928" t="str">
        <f>IFERROR(VLOOKUP(B928,選手番号!F:K,6,0),"")</f>
        <v>八幡浜ＳＣ</v>
      </c>
      <c r="E928" t="str">
        <f>IFERROR(VLOOKUP(B928,チーム番号!E:F,2,0),"")</f>
        <v/>
      </c>
      <c r="F928">
        <f>IFERROR(VLOOKUP(A928,プログラム!B:C,2,0),"")</f>
        <v>31</v>
      </c>
      <c r="G928" t="str">
        <f t="shared" si="29"/>
        <v>12400031</v>
      </c>
      <c r="H928">
        <f>IFERROR(記録[[#This Row],[組]],"")</f>
        <v>1</v>
      </c>
      <c r="I928">
        <f>IFERROR(記録[[#This Row],[水路]],"")</f>
        <v>3</v>
      </c>
      <c r="J928" t="str">
        <f>IFERROR(VLOOKUP(F928,プログラムデータ!A:P,14,0),"")</f>
        <v/>
      </c>
      <c r="K928" t="str">
        <f>IFERROR(VLOOKUP(F928,プログラムデータ!A:O,15,0),"")</f>
        <v>女子</v>
      </c>
      <c r="L928" t="str">
        <f>IFERROR(VLOOKUP(F928,プログラムデータ!A:M,13,0),"")</f>
        <v xml:space="preserve"> 400m</v>
      </c>
      <c r="M928" t="str">
        <f>IFERROR(VLOOKUP(F928,プログラムデータ!A:J,10,0),"")</f>
        <v>自由形</v>
      </c>
      <c r="N928" t="str">
        <f>IFERROR(VLOOKUP(F928,プログラムデータ!A:P,16,0),"")</f>
        <v>タイム決勝</v>
      </c>
      <c r="O928" t="str">
        <f t="shared" si="28"/>
        <v xml:space="preserve"> 女子  400m 自由形 タイム決勝</v>
      </c>
    </row>
    <row r="929" spans="1:15" x14ac:dyDescent="0.15">
      <c r="A929">
        <f>IFERROR(記録[[#This Row],[競技番号]],"")</f>
        <v>30</v>
      </c>
      <c r="B929">
        <f>IFERROR(記録[[#This Row],[選手番号]],"")</f>
        <v>228</v>
      </c>
      <c r="C929" t="str">
        <f>IFERROR(VLOOKUP(B929,選手番号!F:J,4,0),"")</f>
        <v>長谷川　蓮</v>
      </c>
      <c r="D929" t="str">
        <f>IFERROR(VLOOKUP(B929,選手番号!F:K,6,0),"")</f>
        <v>リー保内</v>
      </c>
      <c r="E929" t="str">
        <f>IFERROR(VLOOKUP(B929,チーム番号!E:F,2,0),"")</f>
        <v/>
      </c>
      <c r="F929">
        <f>IFERROR(VLOOKUP(A929,プログラム!B:C,2,0),"")</f>
        <v>31</v>
      </c>
      <c r="G929" t="str">
        <f t="shared" si="29"/>
        <v>22800031</v>
      </c>
      <c r="H929">
        <f>IFERROR(記録[[#This Row],[組]],"")</f>
        <v>1</v>
      </c>
      <c r="I929">
        <f>IFERROR(記録[[#This Row],[水路]],"")</f>
        <v>4</v>
      </c>
      <c r="J929" t="str">
        <f>IFERROR(VLOOKUP(F929,プログラムデータ!A:P,14,0),"")</f>
        <v/>
      </c>
      <c r="K929" t="str">
        <f>IFERROR(VLOOKUP(F929,プログラムデータ!A:O,15,0),"")</f>
        <v>女子</v>
      </c>
      <c r="L929" t="str">
        <f>IFERROR(VLOOKUP(F929,プログラムデータ!A:M,13,0),"")</f>
        <v xml:space="preserve"> 400m</v>
      </c>
      <c r="M929" t="str">
        <f>IFERROR(VLOOKUP(F929,プログラムデータ!A:J,10,0),"")</f>
        <v>自由形</v>
      </c>
      <c r="N929" t="str">
        <f>IFERROR(VLOOKUP(F929,プログラムデータ!A:P,16,0),"")</f>
        <v>タイム決勝</v>
      </c>
      <c r="O929" t="str">
        <f t="shared" si="28"/>
        <v xml:space="preserve"> 女子  400m 自由形 タイム決勝</v>
      </c>
    </row>
    <row r="930" spans="1:15" x14ac:dyDescent="0.15">
      <c r="A930">
        <f>IFERROR(記録[[#This Row],[競技番号]],"")</f>
        <v>30</v>
      </c>
      <c r="B930">
        <f>IFERROR(記録[[#This Row],[選手番号]],"")</f>
        <v>259</v>
      </c>
      <c r="C930" t="str">
        <f>IFERROR(VLOOKUP(B930,選手番号!F:J,4,0),"")</f>
        <v>西山承太郎</v>
      </c>
      <c r="D930" t="str">
        <f>IFERROR(VLOOKUP(B930,選手番号!F:K,6,0),"")</f>
        <v>Ryuow</v>
      </c>
      <c r="E930" t="str">
        <f>IFERROR(VLOOKUP(B930,チーム番号!E:F,2,0),"")</f>
        <v/>
      </c>
      <c r="F930">
        <f>IFERROR(VLOOKUP(A930,プログラム!B:C,2,0),"")</f>
        <v>31</v>
      </c>
      <c r="G930" t="str">
        <f t="shared" si="29"/>
        <v>25900031</v>
      </c>
      <c r="H930">
        <f>IFERROR(記録[[#This Row],[組]],"")</f>
        <v>1</v>
      </c>
      <c r="I930">
        <f>IFERROR(記録[[#This Row],[水路]],"")</f>
        <v>5</v>
      </c>
      <c r="J930" t="str">
        <f>IFERROR(VLOOKUP(F930,プログラムデータ!A:P,14,0),"")</f>
        <v/>
      </c>
      <c r="K930" t="str">
        <f>IFERROR(VLOOKUP(F930,プログラムデータ!A:O,15,0),"")</f>
        <v>女子</v>
      </c>
      <c r="L930" t="str">
        <f>IFERROR(VLOOKUP(F930,プログラムデータ!A:M,13,0),"")</f>
        <v xml:space="preserve"> 400m</v>
      </c>
      <c r="M930" t="str">
        <f>IFERROR(VLOOKUP(F930,プログラムデータ!A:J,10,0),"")</f>
        <v>自由形</v>
      </c>
      <c r="N930" t="str">
        <f>IFERROR(VLOOKUP(F930,プログラムデータ!A:P,16,0),"")</f>
        <v>タイム決勝</v>
      </c>
      <c r="O930" t="str">
        <f t="shared" si="28"/>
        <v xml:space="preserve"> 女子  400m 自由形 タイム決勝</v>
      </c>
    </row>
    <row r="931" spans="1:15" x14ac:dyDescent="0.15">
      <c r="A931">
        <f>IFERROR(記録[[#This Row],[競技番号]],"")</f>
        <v>30</v>
      </c>
      <c r="B931">
        <f>IFERROR(記録[[#This Row],[選手番号]],"")</f>
        <v>204</v>
      </c>
      <c r="C931" t="str">
        <f>IFERROR(VLOOKUP(B931,選手番号!F:J,4,0),"")</f>
        <v>和田　夏樹</v>
      </c>
      <c r="D931" t="str">
        <f>IFERROR(VLOOKUP(B931,選手番号!F:K,6,0),"")</f>
        <v>フィッタ重信</v>
      </c>
      <c r="E931" t="str">
        <f>IFERROR(VLOOKUP(B931,チーム番号!E:F,2,0),"")</f>
        <v/>
      </c>
      <c r="F931">
        <f>IFERROR(VLOOKUP(A931,プログラム!B:C,2,0),"")</f>
        <v>31</v>
      </c>
      <c r="G931" t="str">
        <f t="shared" si="29"/>
        <v>20400031</v>
      </c>
      <c r="H931">
        <f>IFERROR(記録[[#This Row],[組]],"")</f>
        <v>1</v>
      </c>
      <c r="I931">
        <f>IFERROR(記録[[#This Row],[水路]],"")</f>
        <v>6</v>
      </c>
      <c r="J931" t="str">
        <f>IFERROR(VLOOKUP(F931,プログラムデータ!A:P,14,0),"")</f>
        <v/>
      </c>
      <c r="K931" t="str">
        <f>IFERROR(VLOOKUP(F931,プログラムデータ!A:O,15,0),"")</f>
        <v>女子</v>
      </c>
      <c r="L931" t="str">
        <f>IFERROR(VLOOKUP(F931,プログラムデータ!A:M,13,0),"")</f>
        <v xml:space="preserve"> 400m</v>
      </c>
      <c r="M931" t="str">
        <f>IFERROR(VLOOKUP(F931,プログラムデータ!A:J,10,0),"")</f>
        <v>自由形</v>
      </c>
      <c r="N931" t="str">
        <f>IFERROR(VLOOKUP(F931,プログラムデータ!A:P,16,0),"")</f>
        <v>タイム決勝</v>
      </c>
      <c r="O931" t="str">
        <f t="shared" si="28"/>
        <v xml:space="preserve"> 女子  400m 自由形 タイム決勝</v>
      </c>
    </row>
    <row r="932" spans="1:15" x14ac:dyDescent="0.15">
      <c r="A932">
        <f>IFERROR(記録[[#This Row],[競技番号]],"")</f>
        <v>30</v>
      </c>
      <c r="B932">
        <f>IFERROR(記録[[#This Row],[選手番号]],"")</f>
        <v>0</v>
      </c>
      <c r="C932" t="str">
        <f>IFERROR(VLOOKUP(B932,選手番号!F:J,4,0),"")</f>
        <v/>
      </c>
      <c r="D932" t="str">
        <f>IFERROR(VLOOKUP(B932,選手番号!F:K,6,0),"")</f>
        <v/>
      </c>
      <c r="E932" t="str">
        <f>IFERROR(VLOOKUP(B932,チーム番号!E:F,2,0),"")</f>
        <v/>
      </c>
      <c r="F932">
        <f>IFERROR(VLOOKUP(A932,プログラム!B:C,2,0),"")</f>
        <v>31</v>
      </c>
      <c r="G932" t="str">
        <f t="shared" si="29"/>
        <v>000031</v>
      </c>
      <c r="H932">
        <f>IFERROR(記録[[#This Row],[組]],"")</f>
        <v>1</v>
      </c>
      <c r="I932">
        <f>IFERROR(記録[[#This Row],[水路]],"")</f>
        <v>7</v>
      </c>
      <c r="J932" t="str">
        <f>IFERROR(VLOOKUP(F932,プログラムデータ!A:P,14,0),"")</f>
        <v/>
      </c>
      <c r="K932" t="str">
        <f>IFERROR(VLOOKUP(F932,プログラムデータ!A:O,15,0),"")</f>
        <v>女子</v>
      </c>
      <c r="L932" t="str">
        <f>IFERROR(VLOOKUP(F932,プログラムデータ!A:M,13,0),"")</f>
        <v xml:space="preserve"> 400m</v>
      </c>
      <c r="M932" t="str">
        <f>IFERROR(VLOOKUP(F932,プログラムデータ!A:J,10,0),"")</f>
        <v>自由形</v>
      </c>
      <c r="N932" t="str">
        <f>IFERROR(VLOOKUP(F932,プログラムデータ!A:P,16,0),"")</f>
        <v>タイム決勝</v>
      </c>
      <c r="O932" t="str">
        <f t="shared" si="28"/>
        <v xml:space="preserve"> 女子  400m 自由形 タイム決勝</v>
      </c>
    </row>
    <row r="933" spans="1:15" x14ac:dyDescent="0.15">
      <c r="A933">
        <f>IFERROR(記録[[#This Row],[競技番号]],"")</f>
        <v>30</v>
      </c>
      <c r="B933">
        <f>IFERROR(記録[[#This Row],[選手番号]],"")</f>
        <v>273</v>
      </c>
      <c r="C933" t="str">
        <f>IFERROR(VLOOKUP(B933,選手番号!F:J,4,0),"")</f>
        <v>宇佐美弥市</v>
      </c>
      <c r="D933" t="str">
        <f>IFERROR(VLOOKUP(B933,選手番号!F:K,6,0),"")</f>
        <v>ﾌｧｲﾌﾞﾃﾝ東予</v>
      </c>
      <c r="E933" t="str">
        <f>IFERROR(VLOOKUP(B933,チーム番号!E:F,2,0),"")</f>
        <v/>
      </c>
      <c r="F933">
        <f>IFERROR(VLOOKUP(A933,プログラム!B:C,2,0),"")</f>
        <v>31</v>
      </c>
      <c r="G933" t="str">
        <f t="shared" si="29"/>
        <v>27300031</v>
      </c>
      <c r="H933">
        <f>IFERROR(記録[[#This Row],[組]],"")</f>
        <v>2</v>
      </c>
      <c r="I933">
        <f>IFERROR(記録[[#This Row],[水路]],"")</f>
        <v>1</v>
      </c>
      <c r="J933" t="str">
        <f>IFERROR(VLOOKUP(F933,プログラムデータ!A:P,14,0),"")</f>
        <v/>
      </c>
      <c r="K933" t="str">
        <f>IFERROR(VLOOKUP(F933,プログラムデータ!A:O,15,0),"")</f>
        <v>女子</v>
      </c>
      <c r="L933" t="str">
        <f>IFERROR(VLOOKUP(F933,プログラムデータ!A:M,13,0),"")</f>
        <v xml:space="preserve"> 400m</v>
      </c>
      <c r="M933" t="str">
        <f>IFERROR(VLOOKUP(F933,プログラムデータ!A:J,10,0),"")</f>
        <v>自由形</v>
      </c>
      <c r="N933" t="str">
        <f>IFERROR(VLOOKUP(F933,プログラムデータ!A:P,16,0),"")</f>
        <v>タイム決勝</v>
      </c>
      <c r="O933" t="str">
        <f t="shared" si="28"/>
        <v xml:space="preserve"> 女子  400m 自由形 タイム決勝</v>
      </c>
    </row>
    <row r="934" spans="1:15" x14ac:dyDescent="0.15">
      <c r="A934">
        <f>IFERROR(記録[[#This Row],[競技番号]],"")</f>
        <v>30</v>
      </c>
      <c r="B934">
        <f>IFERROR(記録[[#This Row],[選手番号]],"")</f>
        <v>241</v>
      </c>
      <c r="C934" t="str">
        <f>IFERROR(VLOOKUP(B934,選手番号!F:J,4,0),"")</f>
        <v>杉本　吏輝</v>
      </c>
      <c r="D934" t="str">
        <f>IFERROR(VLOOKUP(B934,選手番号!F:K,6,0),"")</f>
        <v>フィッタ吉田</v>
      </c>
      <c r="E934" t="str">
        <f>IFERROR(VLOOKUP(B934,チーム番号!E:F,2,0),"")</f>
        <v/>
      </c>
      <c r="F934">
        <f>IFERROR(VLOOKUP(A934,プログラム!B:C,2,0),"")</f>
        <v>31</v>
      </c>
      <c r="G934" t="str">
        <f t="shared" si="29"/>
        <v>24100031</v>
      </c>
      <c r="H934">
        <f>IFERROR(記録[[#This Row],[組]],"")</f>
        <v>2</v>
      </c>
      <c r="I934">
        <f>IFERROR(記録[[#This Row],[水路]],"")</f>
        <v>2</v>
      </c>
      <c r="J934" t="str">
        <f>IFERROR(VLOOKUP(F934,プログラムデータ!A:P,14,0),"")</f>
        <v/>
      </c>
      <c r="K934" t="str">
        <f>IFERROR(VLOOKUP(F934,プログラムデータ!A:O,15,0),"")</f>
        <v>女子</v>
      </c>
      <c r="L934" t="str">
        <f>IFERROR(VLOOKUP(F934,プログラムデータ!A:M,13,0),"")</f>
        <v xml:space="preserve"> 400m</v>
      </c>
      <c r="M934" t="str">
        <f>IFERROR(VLOOKUP(F934,プログラムデータ!A:J,10,0),"")</f>
        <v>自由形</v>
      </c>
      <c r="N934" t="str">
        <f>IFERROR(VLOOKUP(F934,プログラムデータ!A:P,16,0),"")</f>
        <v>タイム決勝</v>
      </c>
      <c r="O934" t="str">
        <f t="shared" si="28"/>
        <v xml:space="preserve"> 女子  400m 自由形 タイム決勝</v>
      </c>
    </row>
    <row r="935" spans="1:15" x14ac:dyDescent="0.15">
      <c r="A935">
        <f>IFERROR(記録[[#This Row],[競技番号]],"")</f>
        <v>30</v>
      </c>
      <c r="B935">
        <f>IFERROR(記録[[#This Row],[選手番号]],"")</f>
        <v>227</v>
      </c>
      <c r="C935" t="str">
        <f>IFERROR(VLOOKUP(B935,選手番号!F:J,4,0),"")</f>
        <v>玉井　淳規</v>
      </c>
      <c r="D935" t="str">
        <f>IFERROR(VLOOKUP(B935,選手番号!F:K,6,0),"")</f>
        <v>リー保内</v>
      </c>
      <c r="E935" t="str">
        <f>IFERROR(VLOOKUP(B935,チーム番号!E:F,2,0),"")</f>
        <v/>
      </c>
      <c r="F935">
        <f>IFERROR(VLOOKUP(A935,プログラム!B:C,2,0),"")</f>
        <v>31</v>
      </c>
      <c r="G935" t="str">
        <f t="shared" si="29"/>
        <v>22700031</v>
      </c>
      <c r="H935">
        <f>IFERROR(記録[[#This Row],[組]],"")</f>
        <v>2</v>
      </c>
      <c r="I935">
        <f>IFERROR(記録[[#This Row],[水路]],"")</f>
        <v>3</v>
      </c>
      <c r="J935" t="str">
        <f>IFERROR(VLOOKUP(F935,プログラムデータ!A:P,14,0),"")</f>
        <v/>
      </c>
      <c r="K935" t="str">
        <f>IFERROR(VLOOKUP(F935,プログラムデータ!A:O,15,0),"")</f>
        <v>女子</v>
      </c>
      <c r="L935" t="str">
        <f>IFERROR(VLOOKUP(F935,プログラムデータ!A:M,13,0),"")</f>
        <v xml:space="preserve"> 400m</v>
      </c>
      <c r="M935" t="str">
        <f>IFERROR(VLOOKUP(F935,プログラムデータ!A:J,10,0),"")</f>
        <v>自由形</v>
      </c>
      <c r="N935" t="str">
        <f>IFERROR(VLOOKUP(F935,プログラムデータ!A:P,16,0),"")</f>
        <v>タイム決勝</v>
      </c>
      <c r="O935" t="str">
        <f t="shared" si="28"/>
        <v xml:space="preserve"> 女子  400m 自由形 タイム決勝</v>
      </c>
    </row>
    <row r="936" spans="1:15" x14ac:dyDescent="0.15">
      <c r="A936">
        <f>IFERROR(記録[[#This Row],[競技番号]],"")</f>
        <v>30</v>
      </c>
      <c r="B936">
        <f>IFERROR(記録[[#This Row],[選手番号]],"")</f>
        <v>90</v>
      </c>
      <c r="C936" t="str">
        <f>IFERROR(VLOOKUP(B936,選手番号!F:J,4,0),"")</f>
        <v>真鍋　千賢</v>
      </c>
      <c r="D936" t="str">
        <f>IFERROR(VLOOKUP(B936,選手番号!F:K,6,0),"")</f>
        <v>ファイブテン</v>
      </c>
      <c r="E936" t="str">
        <f>IFERROR(VLOOKUP(B936,チーム番号!E:F,2,0),"")</f>
        <v/>
      </c>
      <c r="F936">
        <f>IFERROR(VLOOKUP(A936,プログラム!B:C,2,0),"")</f>
        <v>31</v>
      </c>
      <c r="G936" t="str">
        <f t="shared" si="29"/>
        <v>9000031</v>
      </c>
      <c r="H936">
        <f>IFERROR(記録[[#This Row],[組]],"")</f>
        <v>2</v>
      </c>
      <c r="I936">
        <f>IFERROR(記録[[#This Row],[水路]],"")</f>
        <v>4</v>
      </c>
      <c r="J936" t="str">
        <f>IFERROR(VLOOKUP(F936,プログラムデータ!A:P,14,0),"")</f>
        <v/>
      </c>
      <c r="K936" t="str">
        <f>IFERROR(VLOOKUP(F936,プログラムデータ!A:O,15,0),"")</f>
        <v>女子</v>
      </c>
      <c r="L936" t="str">
        <f>IFERROR(VLOOKUP(F936,プログラムデータ!A:M,13,0),"")</f>
        <v xml:space="preserve"> 400m</v>
      </c>
      <c r="M936" t="str">
        <f>IFERROR(VLOOKUP(F936,プログラムデータ!A:J,10,0),"")</f>
        <v>自由形</v>
      </c>
      <c r="N936" t="str">
        <f>IFERROR(VLOOKUP(F936,プログラムデータ!A:P,16,0),"")</f>
        <v>タイム決勝</v>
      </c>
      <c r="O936" t="str">
        <f t="shared" si="28"/>
        <v xml:space="preserve"> 女子  400m 自由形 タイム決勝</v>
      </c>
    </row>
    <row r="937" spans="1:15" x14ac:dyDescent="0.15">
      <c r="A937">
        <f>IFERROR(記録[[#This Row],[競技番号]],"")</f>
        <v>30</v>
      </c>
      <c r="B937">
        <f>IFERROR(記録[[#This Row],[選手番号]],"")</f>
        <v>330</v>
      </c>
      <c r="C937" t="str">
        <f>IFERROR(VLOOKUP(B937,選手番号!F:J,4,0),"")</f>
        <v>善家　大稀</v>
      </c>
      <c r="D937" t="str">
        <f>IFERROR(VLOOKUP(B937,選手番号!F:K,6,0),"")</f>
        <v>ﾓｰﾆSS</v>
      </c>
      <c r="E937" t="str">
        <f>IFERROR(VLOOKUP(B937,チーム番号!E:F,2,0),"")</f>
        <v/>
      </c>
      <c r="F937">
        <f>IFERROR(VLOOKUP(A937,プログラム!B:C,2,0),"")</f>
        <v>31</v>
      </c>
      <c r="G937" t="str">
        <f t="shared" si="29"/>
        <v>33000031</v>
      </c>
      <c r="H937">
        <f>IFERROR(記録[[#This Row],[組]],"")</f>
        <v>2</v>
      </c>
      <c r="I937">
        <f>IFERROR(記録[[#This Row],[水路]],"")</f>
        <v>5</v>
      </c>
      <c r="J937" t="str">
        <f>IFERROR(VLOOKUP(F937,プログラムデータ!A:P,14,0),"")</f>
        <v/>
      </c>
      <c r="K937" t="str">
        <f>IFERROR(VLOOKUP(F937,プログラムデータ!A:O,15,0),"")</f>
        <v>女子</v>
      </c>
      <c r="L937" t="str">
        <f>IFERROR(VLOOKUP(F937,プログラムデータ!A:M,13,0),"")</f>
        <v xml:space="preserve"> 400m</v>
      </c>
      <c r="M937" t="str">
        <f>IFERROR(VLOOKUP(F937,プログラムデータ!A:J,10,0),"")</f>
        <v>自由形</v>
      </c>
      <c r="N937" t="str">
        <f>IFERROR(VLOOKUP(F937,プログラムデータ!A:P,16,0),"")</f>
        <v>タイム決勝</v>
      </c>
      <c r="O937" t="str">
        <f t="shared" si="28"/>
        <v xml:space="preserve"> 女子  400m 自由形 タイム決勝</v>
      </c>
    </row>
    <row r="938" spans="1:15" x14ac:dyDescent="0.15">
      <c r="A938">
        <f>IFERROR(記録[[#This Row],[競技番号]],"")</f>
        <v>30</v>
      </c>
      <c r="B938">
        <f>IFERROR(記録[[#This Row],[選手番号]],"")</f>
        <v>287</v>
      </c>
      <c r="C938" t="str">
        <f>IFERROR(VLOOKUP(B938,選手番号!F:J,4,0),"")</f>
        <v>宇都宮　充</v>
      </c>
      <c r="D938" t="str">
        <f>IFERROR(VLOOKUP(B938,選手番号!F:K,6,0),"")</f>
        <v>ﾌｨｯﾀｴﾐﾌﾙ松前</v>
      </c>
      <c r="E938" t="str">
        <f>IFERROR(VLOOKUP(B938,チーム番号!E:F,2,0),"")</f>
        <v/>
      </c>
      <c r="F938">
        <f>IFERROR(VLOOKUP(A938,プログラム!B:C,2,0),"")</f>
        <v>31</v>
      </c>
      <c r="G938" t="str">
        <f t="shared" si="29"/>
        <v>28700031</v>
      </c>
      <c r="H938">
        <f>IFERROR(記録[[#This Row],[組]],"")</f>
        <v>2</v>
      </c>
      <c r="I938">
        <f>IFERROR(記録[[#This Row],[水路]],"")</f>
        <v>6</v>
      </c>
      <c r="J938" t="str">
        <f>IFERROR(VLOOKUP(F938,プログラムデータ!A:P,14,0),"")</f>
        <v/>
      </c>
      <c r="K938" t="str">
        <f>IFERROR(VLOOKUP(F938,プログラムデータ!A:O,15,0),"")</f>
        <v>女子</v>
      </c>
      <c r="L938" t="str">
        <f>IFERROR(VLOOKUP(F938,プログラムデータ!A:M,13,0),"")</f>
        <v xml:space="preserve"> 400m</v>
      </c>
      <c r="M938" t="str">
        <f>IFERROR(VLOOKUP(F938,プログラムデータ!A:J,10,0),"")</f>
        <v>自由形</v>
      </c>
      <c r="N938" t="str">
        <f>IFERROR(VLOOKUP(F938,プログラムデータ!A:P,16,0),"")</f>
        <v>タイム決勝</v>
      </c>
      <c r="O938" t="str">
        <f t="shared" si="28"/>
        <v xml:space="preserve"> 女子  400m 自由形 タイム決勝</v>
      </c>
    </row>
    <row r="939" spans="1:15" x14ac:dyDescent="0.15">
      <c r="A939">
        <f>IFERROR(記録[[#This Row],[競技番号]],"")</f>
        <v>30</v>
      </c>
      <c r="B939">
        <f>IFERROR(記録[[#This Row],[選手番号]],"")</f>
        <v>141</v>
      </c>
      <c r="C939" t="str">
        <f>IFERROR(VLOOKUP(B939,選手番号!F:J,4,0),"")</f>
        <v>山田　睦己</v>
      </c>
      <c r="D939" t="str">
        <f>IFERROR(VLOOKUP(B939,選手番号!F:K,6,0),"")</f>
        <v>ＭＧ双葉</v>
      </c>
      <c r="E939" t="str">
        <f>IFERROR(VLOOKUP(B939,チーム番号!E:F,2,0),"")</f>
        <v/>
      </c>
      <c r="F939">
        <f>IFERROR(VLOOKUP(A939,プログラム!B:C,2,0),"")</f>
        <v>31</v>
      </c>
      <c r="G939" t="str">
        <f t="shared" si="29"/>
        <v>14100031</v>
      </c>
      <c r="H939">
        <f>IFERROR(記録[[#This Row],[組]],"")</f>
        <v>2</v>
      </c>
      <c r="I939">
        <f>IFERROR(記録[[#This Row],[水路]],"")</f>
        <v>7</v>
      </c>
      <c r="J939" t="str">
        <f>IFERROR(VLOOKUP(F939,プログラムデータ!A:P,14,0),"")</f>
        <v/>
      </c>
      <c r="K939" t="str">
        <f>IFERROR(VLOOKUP(F939,プログラムデータ!A:O,15,0),"")</f>
        <v>女子</v>
      </c>
      <c r="L939" t="str">
        <f>IFERROR(VLOOKUP(F939,プログラムデータ!A:M,13,0),"")</f>
        <v xml:space="preserve"> 400m</v>
      </c>
      <c r="M939" t="str">
        <f>IFERROR(VLOOKUP(F939,プログラムデータ!A:J,10,0),"")</f>
        <v>自由形</v>
      </c>
      <c r="N939" t="str">
        <f>IFERROR(VLOOKUP(F939,プログラムデータ!A:P,16,0),"")</f>
        <v>タイム決勝</v>
      </c>
      <c r="O939" t="str">
        <f t="shared" si="28"/>
        <v xml:space="preserve"> 女子  400m 自由形 タイム決勝</v>
      </c>
    </row>
    <row r="940" spans="1:15" x14ac:dyDescent="0.15">
      <c r="A940">
        <f>IFERROR(記録[[#This Row],[競技番号]],"")</f>
        <v>30</v>
      </c>
      <c r="B940">
        <f>IFERROR(記録[[#This Row],[選手番号]],"")</f>
        <v>281</v>
      </c>
      <c r="C940" t="str">
        <f>IFERROR(VLOOKUP(B940,選手番号!F:J,4,0),"")</f>
        <v>忽那　海音</v>
      </c>
      <c r="D940" t="str">
        <f>IFERROR(VLOOKUP(B940,選手番号!F:K,6,0),"")</f>
        <v>ﾌｨｯﾀｴﾐﾌﾙ松前</v>
      </c>
      <c r="E940" t="str">
        <f>IFERROR(VLOOKUP(B940,チーム番号!E:F,2,0),"")</f>
        <v/>
      </c>
      <c r="F940">
        <f>IFERROR(VLOOKUP(A940,プログラム!B:C,2,0),"")</f>
        <v>31</v>
      </c>
      <c r="G940" t="str">
        <f t="shared" si="29"/>
        <v>28100031</v>
      </c>
      <c r="H940">
        <f>IFERROR(記録[[#This Row],[組]],"")</f>
        <v>3</v>
      </c>
      <c r="I940">
        <f>IFERROR(記録[[#This Row],[水路]],"")</f>
        <v>1</v>
      </c>
      <c r="J940" t="str">
        <f>IFERROR(VLOOKUP(F940,プログラムデータ!A:P,14,0),"")</f>
        <v/>
      </c>
      <c r="K940" t="str">
        <f>IFERROR(VLOOKUP(F940,プログラムデータ!A:O,15,0),"")</f>
        <v>女子</v>
      </c>
      <c r="L940" t="str">
        <f>IFERROR(VLOOKUP(F940,プログラムデータ!A:M,13,0),"")</f>
        <v xml:space="preserve"> 400m</v>
      </c>
      <c r="M940" t="str">
        <f>IFERROR(VLOOKUP(F940,プログラムデータ!A:J,10,0),"")</f>
        <v>自由形</v>
      </c>
      <c r="N940" t="str">
        <f>IFERROR(VLOOKUP(F940,プログラムデータ!A:P,16,0),"")</f>
        <v>タイム決勝</v>
      </c>
      <c r="O940" t="str">
        <f t="shared" si="28"/>
        <v xml:space="preserve"> 女子  400m 自由形 タイム決勝</v>
      </c>
    </row>
    <row r="941" spans="1:15" x14ac:dyDescent="0.15">
      <c r="A941">
        <f>IFERROR(記録[[#This Row],[競技番号]],"")</f>
        <v>30</v>
      </c>
      <c r="B941">
        <f>IFERROR(記録[[#This Row],[選手番号]],"")</f>
        <v>352</v>
      </c>
      <c r="C941" t="str">
        <f>IFERROR(VLOOKUP(B941,選手番号!F:J,4,0),"")</f>
        <v>村田　　楓</v>
      </c>
      <c r="D941" t="str">
        <f>IFERROR(VLOOKUP(B941,選手番号!F:K,6,0),"")</f>
        <v>AQUA</v>
      </c>
      <c r="E941" t="str">
        <f>IFERROR(VLOOKUP(B941,チーム番号!E:F,2,0),"")</f>
        <v/>
      </c>
      <c r="F941">
        <f>IFERROR(VLOOKUP(A941,プログラム!B:C,2,0),"")</f>
        <v>31</v>
      </c>
      <c r="G941" t="str">
        <f t="shared" si="29"/>
        <v>35200031</v>
      </c>
      <c r="H941">
        <f>IFERROR(記録[[#This Row],[組]],"")</f>
        <v>3</v>
      </c>
      <c r="I941">
        <f>IFERROR(記録[[#This Row],[水路]],"")</f>
        <v>2</v>
      </c>
      <c r="J941" t="str">
        <f>IFERROR(VLOOKUP(F941,プログラムデータ!A:P,14,0),"")</f>
        <v/>
      </c>
      <c r="K941" t="str">
        <f>IFERROR(VLOOKUP(F941,プログラムデータ!A:O,15,0),"")</f>
        <v>女子</v>
      </c>
      <c r="L941" t="str">
        <f>IFERROR(VLOOKUP(F941,プログラムデータ!A:M,13,0),"")</f>
        <v xml:space="preserve"> 400m</v>
      </c>
      <c r="M941" t="str">
        <f>IFERROR(VLOOKUP(F941,プログラムデータ!A:J,10,0),"")</f>
        <v>自由形</v>
      </c>
      <c r="N941" t="str">
        <f>IFERROR(VLOOKUP(F941,プログラムデータ!A:P,16,0),"")</f>
        <v>タイム決勝</v>
      </c>
      <c r="O941" t="str">
        <f t="shared" si="28"/>
        <v xml:space="preserve"> 女子  400m 自由形 タイム決勝</v>
      </c>
    </row>
    <row r="942" spans="1:15" x14ac:dyDescent="0.15">
      <c r="A942">
        <f>IFERROR(記録[[#This Row],[競技番号]],"")</f>
        <v>30</v>
      </c>
      <c r="B942">
        <f>IFERROR(記録[[#This Row],[選手番号]],"")</f>
        <v>78</v>
      </c>
      <c r="C942" t="str">
        <f>IFERROR(VLOOKUP(B942,選手番号!F:J,4,0),"")</f>
        <v>加藤　雄大</v>
      </c>
      <c r="D942" t="str">
        <f>IFERROR(VLOOKUP(B942,選手番号!F:K,6,0),"")</f>
        <v>ＭＧ瀬戸内</v>
      </c>
      <c r="E942" t="str">
        <f>IFERROR(VLOOKUP(B942,チーム番号!E:F,2,0),"")</f>
        <v/>
      </c>
      <c r="F942">
        <f>IFERROR(VLOOKUP(A942,プログラム!B:C,2,0),"")</f>
        <v>31</v>
      </c>
      <c r="G942" t="str">
        <f t="shared" si="29"/>
        <v>7800031</v>
      </c>
      <c r="H942">
        <f>IFERROR(記録[[#This Row],[組]],"")</f>
        <v>3</v>
      </c>
      <c r="I942">
        <f>IFERROR(記録[[#This Row],[水路]],"")</f>
        <v>3</v>
      </c>
      <c r="J942" t="str">
        <f>IFERROR(VLOOKUP(F942,プログラムデータ!A:P,14,0),"")</f>
        <v/>
      </c>
      <c r="K942" t="str">
        <f>IFERROR(VLOOKUP(F942,プログラムデータ!A:O,15,0),"")</f>
        <v>女子</v>
      </c>
      <c r="L942" t="str">
        <f>IFERROR(VLOOKUP(F942,プログラムデータ!A:M,13,0),"")</f>
        <v xml:space="preserve"> 400m</v>
      </c>
      <c r="M942" t="str">
        <f>IFERROR(VLOOKUP(F942,プログラムデータ!A:J,10,0),"")</f>
        <v>自由形</v>
      </c>
      <c r="N942" t="str">
        <f>IFERROR(VLOOKUP(F942,プログラムデータ!A:P,16,0),"")</f>
        <v>タイム決勝</v>
      </c>
      <c r="O942" t="str">
        <f t="shared" ref="O942:O1005" si="30">CONCATENATE(J942," ",K942," ",L942," ",M942," ",N942)</f>
        <v xml:space="preserve"> 女子  400m 自由形 タイム決勝</v>
      </c>
    </row>
    <row r="943" spans="1:15" x14ac:dyDescent="0.15">
      <c r="A943">
        <f>IFERROR(記録[[#This Row],[競技番号]],"")</f>
        <v>30</v>
      </c>
      <c r="B943">
        <f>IFERROR(記録[[#This Row],[選手番号]],"")</f>
        <v>139</v>
      </c>
      <c r="C943" t="str">
        <f>IFERROR(VLOOKUP(B943,選手番号!F:J,4,0),"")</f>
        <v>長野　　弘</v>
      </c>
      <c r="D943" t="str">
        <f>IFERROR(VLOOKUP(B943,選手番号!F:K,6,0),"")</f>
        <v>ＭＧ双葉</v>
      </c>
      <c r="E943" t="str">
        <f>IFERROR(VLOOKUP(B943,チーム番号!E:F,2,0),"")</f>
        <v/>
      </c>
      <c r="F943">
        <f>IFERROR(VLOOKUP(A943,プログラム!B:C,2,0),"")</f>
        <v>31</v>
      </c>
      <c r="G943" t="str">
        <f t="shared" si="29"/>
        <v>13900031</v>
      </c>
      <c r="H943">
        <f>IFERROR(記録[[#This Row],[組]],"")</f>
        <v>3</v>
      </c>
      <c r="I943">
        <f>IFERROR(記録[[#This Row],[水路]],"")</f>
        <v>4</v>
      </c>
      <c r="J943" t="str">
        <f>IFERROR(VLOOKUP(F943,プログラムデータ!A:P,14,0),"")</f>
        <v/>
      </c>
      <c r="K943" t="str">
        <f>IFERROR(VLOOKUP(F943,プログラムデータ!A:O,15,0),"")</f>
        <v>女子</v>
      </c>
      <c r="L943" t="str">
        <f>IFERROR(VLOOKUP(F943,プログラムデータ!A:M,13,0),"")</f>
        <v xml:space="preserve"> 400m</v>
      </c>
      <c r="M943" t="str">
        <f>IFERROR(VLOOKUP(F943,プログラムデータ!A:J,10,0),"")</f>
        <v>自由形</v>
      </c>
      <c r="N943" t="str">
        <f>IFERROR(VLOOKUP(F943,プログラムデータ!A:P,16,0),"")</f>
        <v>タイム決勝</v>
      </c>
      <c r="O943" t="str">
        <f t="shared" si="30"/>
        <v xml:space="preserve"> 女子  400m 自由形 タイム決勝</v>
      </c>
    </row>
    <row r="944" spans="1:15" x14ac:dyDescent="0.15">
      <c r="A944">
        <f>IFERROR(記録[[#This Row],[競技番号]],"")</f>
        <v>30</v>
      </c>
      <c r="B944">
        <f>IFERROR(記録[[#This Row],[選手番号]],"")</f>
        <v>50</v>
      </c>
      <c r="C944" t="str">
        <f>IFERROR(VLOOKUP(B944,選手番号!F:J,4,0),"")</f>
        <v>内田　圭祐</v>
      </c>
      <c r="D944" t="str">
        <f>IFERROR(VLOOKUP(B944,選手番号!F:K,6,0),"")</f>
        <v>ｴﾘｴｰﾙSRT</v>
      </c>
      <c r="E944" t="str">
        <f>IFERROR(VLOOKUP(B944,チーム番号!E:F,2,0),"")</f>
        <v/>
      </c>
      <c r="F944">
        <f>IFERROR(VLOOKUP(A944,プログラム!B:C,2,0),"")</f>
        <v>31</v>
      </c>
      <c r="G944" t="str">
        <f t="shared" si="29"/>
        <v>5000031</v>
      </c>
      <c r="H944">
        <f>IFERROR(記録[[#This Row],[組]],"")</f>
        <v>3</v>
      </c>
      <c r="I944">
        <f>IFERROR(記録[[#This Row],[水路]],"")</f>
        <v>5</v>
      </c>
      <c r="J944" t="str">
        <f>IFERROR(VLOOKUP(F944,プログラムデータ!A:P,14,0),"")</f>
        <v/>
      </c>
      <c r="K944" t="str">
        <f>IFERROR(VLOOKUP(F944,プログラムデータ!A:O,15,0),"")</f>
        <v>女子</v>
      </c>
      <c r="L944" t="str">
        <f>IFERROR(VLOOKUP(F944,プログラムデータ!A:M,13,0),"")</f>
        <v xml:space="preserve"> 400m</v>
      </c>
      <c r="M944" t="str">
        <f>IFERROR(VLOOKUP(F944,プログラムデータ!A:J,10,0),"")</f>
        <v>自由形</v>
      </c>
      <c r="N944" t="str">
        <f>IFERROR(VLOOKUP(F944,プログラムデータ!A:P,16,0),"")</f>
        <v>タイム決勝</v>
      </c>
      <c r="O944" t="str">
        <f t="shared" si="30"/>
        <v xml:space="preserve"> 女子  400m 自由形 タイム決勝</v>
      </c>
    </row>
    <row r="945" spans="1:15" x14ac:dyDescent="0.15">
      <c r="A945">
        <f>IFERROR(記録[[#This Row],[競技番号]],"")</f>
        <v>30</v>
      </c>
      <c r="B945">
        <f>IFERROR(記録[[#This Row],[選手番号]],"")</f>
        <v>223</v>
      </c>
      <c r="C945" t="str">
        <f>IFERROR(VLOOKUP(B945,選手番号!F:J,4,0),"")</f>
        <v>小原　知也</v>
      </c>
      <c r="D945" t="str">
        <f>IFERROR(VLOOKUP(B945,選手番号!F:K,6,0),"")</f>
        <v>リー保内</v>
      </c>
      <c r="E945" t="str">
        <f>IFERROR(VLOOKUP(B945,チーム番号!E:F,2,0),"")</f>
        <v/>
      </c>
      <c r="F945">
        <f>IFERROR(VLOOKUP(A945,プログラム!B:C,2,0),"")</f>
        <v>31</v>
      </c>
      <c r="G945" t="str">
        <f t="shared" si="29"/>
        <v>22300031</v>
      </c>
      <c r="H945">
        <f>IFERROR(記録[[#This Row],[組]],"")</f>
        <v>3</v>
      </c>
      <c r="I945">
        <f>IFERROR(記録[[#This Row],[水路]],"")</f>
        <v>6</v>
      </c>
      <c r="J945" t="str">
        <f>IFERROR(VLOOKUP(F945,プログラムデータ!A:P,14,0),"")</f>
        <v/>
      </c>
      <c r="K945" t="str">
        <f>IFERROR(VLOOKUP(F945,プログラムデータ!A:O,15,0),"")</f>
        <v>女子</v>
      </c>
      <c r="L945" t="str">
        <f>IFERROR(VLOOKUP(F945,プログラムデータ!A:M,13,0),"")</f>
        <v xml:space="preserve"> 400m</v>
      </c>
      <c r="M945" t="str">
        <f>IFERROR(VLOOKUP(F945,プログラムデータ!A:J,10,0),"")</f>
        <v>自由形</v>
      </c>
      <c r="N945" t="str">
        <f>IFERROR(VLOOKUP(F945,プログラムデータ!A:P,16,0),"")</f>
        <v>タイム決勝</v>
      </c>
      <c r="O945" t="str">
        <f t="shared" si="30"/>
        <v xml:space="preserve"> 女子  400m 自由形 タイム決勝</v>
      </c>
    </row>
    <row r="946" spans="1:15" x14ac:dyDescent="0.15">
      <c r="A946">
        <f>IFERROR(記録[[#This Row],[競技番号]],"")</f>
        <v>30</v>
      </c>
      <c r="B946">
        <f>IFERROR(記録[[#This Row],[選手番号]],"")</f>
        <v>89</v>
      </c>
      <c r="C946" t="str">
        <f>IFERROR(VLOOKUP(B946,選手番号!F:J,4,0),"")</f>
        <v>福田　英寿</v>
      </c>
      <c r="D946" t="str">
        <f>IFERROR(VLOOKUP(B946,選手番号!F:K,6,0),"")</f>
        <v>ファイブテン</v>
      </c>
      <c r="E946" t="str">
        <f>IFERROR(VLOOKUP(B946,チーム番号!E:F,2,0),"")</f>
        <v/>
      </c>
      <c r="F946">
        <f>IFERROR(VLOOKUP(A946,プログラム!B:C,2,0),"")</f>
        <v>31</v>
      </c>
      <c r="G946" t="str">
        <f t="shared" si="29"/>
        <v>8900031</v>
      </c>
      <c r="H946">
        <f>IFERROR(記録[[#This Row],[組]],"")</f>
        <v>3</v>
      </c>
      <c r="I946">
        <f>IFERROR(記録[[#This Row],[水路]],"")</f>
        <v>7</v>
      </c>
      <c r="J946" t="str">
        <f>IFERROR(VLOOKUP(F946,プログラムデータ!A:P,14,0),"")</f>
        <v/>
      </c>
      <c r="K946" t="str">
        <f>IFERROR(VLOOKUP(F946,プログラムデータ!A:O,15,0),"")</f>
        <v>女子</v>
      </c>
      <c r="L946" t="str">
        <f>IFERROR(VLOOKUP(F946,プログラムデータ!A:M,13,0),"")</f>
        <v xml:space="preserve"> 400m</v>
      </c>
      <c r="M946" t="str">
        <f>IFERROR(VLOOKUP(F946,プログラムデータ!A:J,10,0),"")</f>
        <v>自由形</v>
      </c>
      <c r="N946" t="str">
        <f>IFERROR(VLOOKUP(F946,プログラムデータ!A:P,16,0),"")</f>
        <v>タイム決勝</v>
      </c>
      <c r="O946" t="str">
        <f t="shared" si="30"/>
        <v xml:space="preserve"> 女子  400m 自由形 タイム決勝</v>
      </c>
    </row>
    <row r="947" spans="1:15" x14ac:dyDescent="0.15">
      <c r="A947">
        <f>IFERROR(記録[[#This Row],[競技番号]],"")</f>
        <v>31</v>
      </c>
      <c r="B947">
        <f>IFERROR(記録[[#This Row],[選手番号]],"")</f>
        <v>0</v>
      </c>
      <c r="C947" t="str">
        <f>IFERROR(VLOOKUP(B947,選手番号!F:J,4,0),"")</f>
        <v/>
      </c>
      <c r="D947" t="str">
        <f>IFERROR(VLOOKUP(B947,選手番号!F:K,6,0),"")</f>
        <v/>
      </c>
      <c r="E947" t="str">
        <f>IFERROR(VLOOKUP(B947,チーム番号!E:F,2,0),"")</f>
        <v/>
      </c>
      <c r="F947">
        <f>IFERROR(VLOOKUP(A947,プログラム!B:C,2,0),"")</f>
        <v>32</v>
      </c>
      <c r="G947" t="str">
        <f t="shared" si="29"/>
        <v>000032</v>
      </c>
      <c r="H947">
        <f>IFERROR(記録[[#This Row],[組]],"")</f>
        <v>1</v>
      </c>
      <c r="I947">
        <f>IFERROR(記録[[#This Row],[水路]],"")</f>
        <v>1</v>
      </c>
      <c r="J947" t="str">
        <f>IFERROR(VLOOKUP(F947,プログラムデータ!A:P,14,0),"")</f>
        <v/>
      </c>
      <c r="K947" t="str">
        <f>IFERROR(VLOOKUP(F947,プログラムデータ!A:O,15,0),"")</f>
        <v>男子</v>
      </c>
      <c r="L947" t="str">
        <f>IFERROR(VLOOKUP(F947,プログラムデータ!A:M,13,0),"")</f>
        <v xml:space="preserve"> 400m</v>
      </c>
      <c r="M947" t="str">
        <f>IFERROR(VLOOKUP(F947,プログラムデータ!A:J,10,0),"")</f>
        <v>自由形</v>
      </c>
      <c r="N947" t="str">
        <f>IFERROR(VLOOKUP(F947,プログラムデータ!A:P,16,0),"")</f>
        <v>タイム決勝</v>
      </c>
      <c r="O947" t="str">
        <f t="shared" si="30"/>
        <v xml:space="preserve"> 男子  400m 自由形 タイム決勝</v>
      </c>
    </row>
    <row r="948" spans="1:15" x14ac:dyDescent="0.15">
      <c r="A948">
        <f>IFERROR(記録[[#This Row],[競技番号]],"")</f>
        <v>31</v>
      </c>
      <c r="B948">
        <f>IFERROR(記録[[#This Row],[選手番号]],"")</f>
        <v>0</v>
      </c>
      <c r="C948" t="str">
        <f>IFERROR(VLOOKUP(B948,選手番号!F:J,4,0),"")</f>
        <v/>
      </c>
      <c r="D948" t="str">
        <f>IFERROR(VLOOKUP(B948,選手番号!F:K,6,0),"")</f>
        <v/>
      </c>
      <c r="E948" t="str">
        <f>IFERROR(VLOOKUP(B948,チーム番号!E:F,2,0),"")</f>
        <v/>
      </c>
      <c r="F948">
        <f>IFERROR(VLOOKUP(A948,プログラム!B:C,2,0),"")</f>
        <v>32</v>
      </c>
      <c r="G948" t="str">
        <f t="shared" si="29"/>
        <v>000032</v>
      </c>
      <c r="H948">
        <f>IFERROR(記録[[#This Row],[組]],"")</f>
        <v>1</v>
      </c>
      <c r="I948">
        <f>IFERROR(記録[[#This Row],[水路]],"")</f>
        <v>2</v>
      </c>
      <c r="J948" t="str">
        <f>IFERROR(VLOOKUP(F948,プログラムデータ!A:P,14,0),"")</f>
        <v/>
      </c>
      <c r="K948" t="str">
        <f>IFERROR(VLOOKUP(F948,プログラムデータ!A:O,15,0),"")</f>
        <v>男子</v>
      </c>
      <c r="L948" t="str">
        <f>IFERROR(VLOOKUP(F948,プログラムデータ!A:M,13,0),"")</f>
        <v xml:space="preserve"> 400m</v>
      </c>
      <c r="M948" t="str">
        <f>IFERROR(VLOOKUP(F948,プログラムデータ!A:J,10,0),"")</f>
        <v>自由形</v>
      </c>
      <c r="N948" t="str">
        <f>IFERROR(VLOOKUP(F948,プログラムデータ!A:P,16,0),"")</f>
        <v>タイム決勝</v>
      </c>
      <c r="O948" t="str">
        <f t="shared" si="30"/>
        <v xml:space="preserve"> 男子  400m 自由形 タイム決勝</v>
      </c>
    </row>
    <row r="949" spans="1:15" x14ac:dyDescent="0.15">
      <c r="A949">
        <f>IFERROR(記録[[#This Row],[競技番号]],"")</f>
        <v>31</v>
      </c>
      <c r="B949">
        <f>IFERROR(記録[[#This Row],[選手番号]],"")</f>
        <v>73</v>
      </c>
      <c r="C949" t="str">
        <f>IFERROR(VLOOKUP(B949,選手番号!F:J,4,0),"")</f>
        <v>二宮　彩瑛</v>
      </c>
      <c r="D949" t="str">
        <f>IFERROR(VLOOKUP(B949,選手番号!F:K,6,0),"")</f>
        <v>西条ＳＣ</v>
      </c>
      <c r="E949" t="str">
        <f>IFERROR(VLOOKUP(B949,チーム番号!E:F,2,0),"")</f>
        <v/>
      </c>
      <c r="F949">
        <f>IFERROR(VLOOKUP(A949,プログラム!B:C,2,0),"")</f>
        <v>32</v>
      </c>
      <c r="G949" t="str">
        <f t="shared" si="29"/>
        <v>7300032</v>
      </c>
      <c r="H949">
        <f>IFERROR(記録[[#This Row],[組]],"")</f>
        <v>1</v>
      </c>
      <c r="I949">
        <f>IFERROR(記録[[#This Row],[水路]],"")</f>
        <v>3</v>
      </c>
      <c r="J949" t="str">
        <f>IFERROR(VLOOKUP(F949,プログラムデータ!A:P,14,0),"")</f>
        <v/>
      </c>
      <c r="K949" t="str">
        <f>IFERROR(VLOOKUP(F949,プログラムデータ!A:O,15,0),"")</f>
        <v>男子</v>
      </c>
      <c r="L949" t="str">
        <f>IFERROR(VLOOKUP(F949,プログラムデータ!A:M,13,0),"")</f>
        <v xml:space="preserve"> 400m</v>
      </c>
      <c r="M949" t="str">
        <f>IFERROR(VLOOKUP(F949,プログラムデータ!A:J,10,0),"")</f>
        <v>自由形</v>
      </c>
      <c r="N949" t="str">
        <f>IFERROR(VLOOKUP(F949,プログラムデータ!A:P,16,0),"")</f>
        <v>タイム決勝</v>
      </c>
      <c r="O949" t="str">
        <f t="shared" si="30"/>
        <v xml:space="preserve"> 男子  400m 自由形 タイム決勝</v>
      </c>
    </row>
    <row r="950" spans="1:15" x14ac:dyDescent="0.15">
      <c r="A950">
        <f>IFERROR(記録[[#This Row],[競技番号]],"")</f>
        <v>31</v>
      </c>
      <c r="B950">
        <f>IFERROR(記録[[#This Row],[選手番号]],"")</f>
        <v>319</v>
      </c>
      <c r="C950" t="str">
        <f>IFERROR(VLOOKUP(B950,選手番号!F:J,4,0),"")</f>
        <v>熊坂　玲那</v>
      </c>
      <c r="D950" t="str">
        <f>IFERROR(VLOOKUP(B950,選手番号!F:K,6,0),"")</f>
        <v>MESSA</v>
      </c>
      <c r="E950" t="str">
        <f>IFERROR(VLOOKUP(B950,チーム番号!E:F,2,0),"")</f>
        <v/>
      </c>
      <c r="F950">
        <f>IFERROR(VLOOKUP(A950,プログラム!B:C,2,0),"")</f>
        <v>32</v>
      </c>
      <c r="G950" t="str">
        <f t="shared" si="29"/>
        <v>31900032</v>
      </c>
      <c r="H950">
        <f>IFERROR(記録[[#This Row],[組]],"")</f>
        <v>1</v>
      </c>
      <c r="I950">
        <f>IFERROR(記録[[#This Row],[水路]],"")</f>
        <v>4</v>
      </c>
      <c r="J950" t="str">
        <f>IFERROR(VLOOKUP(F950,プログラムデータ!A:P,14,0),"")</f>
        <v/>
      </c>
      <c r="K950" t="str">
        <f>IFERROR(VLOOKUP(F950,プログラムデータ!A:O,15,0),"")</f>
        <v>男子</v>
      </c>
      <c r="L950" t="str">
        <f>IFERROR(VLOOKUP(F950,プログラムデータ!A:M,13,0),"")</f>
        <v xml:space="preserve"> 400m</v>
      </c>
      <c r="M950" t="str">
        <f>IFERROR(VLOOKUP(F950,プログラムデータ!A:J,10,0),"")</f>
        <v>自由形</v>
      </c>
      <c r="N950" t="str">
        <f>IFERROR(VLOOKUP(F950,プログラムデータ!A:P,16,0),"")</f>
        <v>タイム決勝</v>
      </c>
      <c r="O950" t="str">
        <f t="shared" si="30"/>
        <v xml:space="preserve"> 男子  400m 自由形 タイム決勝</v>
      </c>
    </row>
    <row r="951" spans="1:15" x14ac:dyDescent="0.15">
      <c r="A951">
        <f>IFERROR(記録[[#This Row],[競技番号]],"")</f>
        <v>31</v>
      </c>
      <c r="B951">
        <f>IFERROR(記録[[#This Row],[選手番号]],"")</f>
        <v>326</v>
      </c>
      <c r="C951" t="str">
        <f>IFERROR(VLOOKUP(B951,選手番号!F:J,4,0),"")</f>
        <v>矢野　凪菜</v>
      </c>
      <c r="D951" t="str">
        <f>IFERROR(VLOOKUP(B951,選手番号!F:K,6,0),"")</f>
        <v>しまなみST</v>
      </c>
      <c r="E951" t="str">
        <f>IFERROR(VLOOKUP(B951,チーム番号!E:F,2,0),"")</f>
        <v/>
      </c>
      <c r="F951">
        <f>IFERROR(VLOOKUP(A951,プログラム!B:C,2,0),"")</f>
        <v>32</v>
      </c>
      <c r="G951" t="str">
        <f t="shared" si="29"/>
        <v>32600032</v>
      </c>
      <c r="H951">
        <f>IFERROR(記録[[#This Row],[組]],"")</f>
        <v>1</v>
      </c>
      <c r="I951">
        <f>IFERROR(記録[[#This Row],[水路]],"")</f>
        <v>5</v>
      </c>
      <c r="J951" t="str">
        <f>IFERROR(VLOOKUP(F951,プログラムデータ!A:P,14,0),"")</f>
        <v/>
      </c>
      <c r="K951" t="str">
        <f>IFERROR(VLOOKUP(F951,プログラムデータ!A:O,15,0),"")</f>
        <v>男子</v>
      </c>
      <c r="L951" t="str">
        <f>IFERROR(VLOOKUP(F951,プログラムデータ!A:M,13,0),"")</f>
        <v xml:space="preserve"> 400m</v>
      </c>
      <c r="M951" t="str">
        <f>IFERROR(VLOOKUP(F951,プログラムデータ!A:J,10,0),"")</f>
        <v>自由形</v>
      </c>
      <c r="N951" t="str">
        <f>IFERROR(VLOOKUP(F951,プログラムデータ!A:P,16,0),"")</f>
        <v>タイム決勝</v>
      </c>
      <c r="O951" t="str">
        <f t="shared" si="30"/>
        <v xml:space="preserve"> 男子  400m 自由形 タイム決勝</v>
      </c>
    </row>
    <row r="952" spans="1:15" x14ac:dyDescent="0.15">
      <c r="A952">
        <f>IFERROR(記録[[#This Row],[競技番号]],"")</f>
        <v>31</v>
      </c>
      <c r="B952">
        <f>IFERROR(記録[[#This Row],[選手番号]],"")</f>
        <v>0</v>
      </c>
      <c r="C952" t="str">
        <f>IFERROR(VLOOKUP(B952,選手番号!F:J,4,0),"")</f>
        <v/>
      </c>
      <c r="D952" t="str">
        <f>IFERROR(VLOOKUP(B952,選手番号!F:K,6,0),"")</f>
        <v/>
      </c>
      <c r="E952" t="str">
        <f>IFERROR(VLOOKUP(B952,チーム番号!E:F,2,0),"")</f>
        <v/>
      </c>
      <c r="F952">
        <f>IFERROR(VLOOKUP(A952,プログラム!B:C,2,0),"")</f>
        <v>32</v>
      </c>
      <c r="G952" t="str">
        <f t="shared" si="29"/>
        <v>000032</v>
      </c>
      <c r="H952">
        <f>IFERROR(記録[[#This Row],[組]],"")</f>
        <v>1</v>
      </c>
      <c r="I952">
        <f>IFERROR(記録[[#This Row],[水路]],"")</f>
        <v>6</v>
      </c>
      <c r="J952" t="str">
        <f>IFERROR(VLOOKUP(F952,プログラムデータ!A:P,14,0),"")</f>
        <v/>
      </c>
      <c r="K952" t="str">
        <f>IFERROR(VLOOKUP(F952,プログラムデータ!A:O,15,0),"")</f>
        <v>男子</v>
      </c>
      <c r="L952" t="str">
        <f>IFERROR(VLOOKUP(F952,プログラムデータ!A:M,13,0),"")</f>
        <v xml:space="preserve"> 400m</v>
      </c>
      <c r="M952" t="str">
        <f>IFERROR(VLOOKUP(F952,プログラムデータ!A:J,10,0),"")</f>
        <v>自由形</v>
      </c>
      <c r="N952" t="str">
        <f>IFERROR(VLOOKUP(F952,プログラムデータ!A:P,16,0),"")</f>
        <v>タイム決勝</v>
      </c>
      <c r="O952" t="str">
        <f t="shared" si="30"/>
        <v xml:space="preserve"> 男子  400m 自由形 タイム決勝</v>
      </c>
    </row>
    <row r="953" spans="1:15" x14ac:dyDescent="0.15">
      <c r="A953">
        <f>IFERROR(記録[[#This Row],[競技番号]],"")</f>
        <v>31</v>
      </c>
      <c r="B953">
        <f>IFERROR(記録[[#This Row],[選手番号]],"")</f>
        <v>0</v>
      </c>
      <c r="C953" t="str">
        <f>IFERROR(VLOOKUP(B953,選手番号!F:J,4,0),"")</f>
        <v/>
      </c>
      <c r="D953" t="str">
        <f>IFERROR(VLOOKUP(B953,選手番号!F:K,6,0),"")</f>
        <v/>
      </c>
      <c r="E953" t="str">
        <f>IFERROR(VLOOKUP(B953,チーム番号!E:F,2,0),"")</f>
        <v/>
      </c>
      <c r="F953">
        <f>IFERROR(VLOOKUP(A953,プログラム!B:C,2,0),"")</f>
        <v>32</v>
      </c>
      <c r="G953" t="str">
        <f t="shared" si="29"/>
        <v>000032</v>
      </c>
      <c r="H953">
        <f>IFERROR(記録[[#This Row],[組]],"")</f>
        <v>1</v>
      </c>
      <c r="I953">
        <f>IFERROR(記録[[#This Row],[水路]],"")</f>
        <v>7</v>
      </c>
      <c r="J953" t="str">
        <f>IFERROR(VLOOKUP(F953,プログラムデータ!A:P,14,0),"")</f>
        <v/>
      </c>
      <c r="K953" t="str">
        <f>IFERROR(VLOOKUP(F953,プログラムデータ!A:O,15,0),"")</f>
        <v>男子</v>
      </c>
      <c r="L953" t="str">
        <f>IFERROR(VLOOKUP(F953,プログラムデータ!A:M,13,0),"")</f>
        <v xml:space="preserve"> 400m</v>
      </c>
      <c r="M953" t="str">
        <f>IFERROR(VLOOKUP(F953,プログラムデータ!A:J,10,0),"")</f>
        <v>自由形</v>
      </c>
      <c r="N953" t="str">
        <f>IFERROR(VLOOKUP(F953,プログラムデータ!A:P,16,0),"")</f>
        <v>タイム決勝</v>
      </c>
      <c r="O953" t="str">
        <f t="shared" si="30"/>
        <v xml:space="preserve"> 男子  400m 自由形 タイム決勝</v>
      </c>
    </row>
    <row r="954" spans="1:15" x14ac:dyDescent="0.15">
      <c r="A954">
        <f>IFERROR(記録[[#This Row],[競技番号]],"")</f>
        <v>31</v>
      </c>
      <c r="B954">
        <f>IFERROR(記録[[#This Row],[選手番号]],"")</f>
        <v>0</v>
      </c>
      <c r="C954" t="str">
        <f>IFERROR(VLOOKUP(B954,選手番号!F:J,4,0),"")</f>
        <v/>
      </c>
      <c r="D954" t="str">
        <f>IFERROR(VLOOKUP(B954,選手番号!F:K,6,0),"")</f>
        <v/>
      </c>
      <c r="E954" t="str">
        <f>IFERROR(VLOOKUP(B954,チーム番号!E:F,2,0),"")</f>
        <v/>
      </c>
      <c r="F954">
        <f>IFERROR(VLOOKUP(A954,プログラム!B:C,2,0),"")</f>
        <v>32</v>
      </c>
      <c r="G954" t="str">
        <f t="shared" si="29"/>
        <v>000032</v>
      </c>
      <c r="H954">
        <f>IFERROR(記録[[#This Row],[組]],"")</f>
        <v>2</v>
      </c>
      <c r="I954">
        <f>IFERROR(記録[[#This Row],[水路]],"")</f>
        <v>1</v>
      </c>
      <c r="J954" t="str">
        <f>IFERROR(VLOOKUP(F954,プログラムデータ!A:P,14,0),"")</f>
        <v/>
      </c>
      <c r="K954" t="str">
        <f>IFERROR(VLOOKUP(F954,プログラムデータ!A:O,15,0),"")</f>
        <v>男子</v>
      </c>
      <c r="L954" t="str">
        <f>IFERROR(VLOOKUP(F954,プログラムデータ!A:M,13,0),"")</f>
        <v xml:space="preserve"> 400m</v>
      </c>
      <c r="M954" t="str">
        <f>IFERROR(VLOOKUP(F954,プログラムデータ!A:J,10,0),"")</f>
        <v>自由形</v>
      </c>
      <c r="N954" t="str">
        <f>IFERROR(VLOOKUP(F954,プログラムデータ!A:P,16,0),"")</f>
        <v>タイム決勝</v>
      </c>
      <c r="O954" t="str">
        <f t="shared" si="30"/>
        <v xml:space="preserve"> 男子  400m 自由形 タイム決勝</v>
      </c>
    </row>
    <row r="955" spans="1:15" x14ac:dyDescent="0.15">
      <c r="A955">
        <f>IFERROR(記録[[#This Row],[競技番号]],"")</f>
        <v>31</v>
      </c>
      <c r="B955">
        <f>IFERROR(記録[[#This Row],[選手番号]],"")</f>
        <v>148</v>
      </c>
      <c r="C955" t="str">
        <f>IFERROR(VLOOKUP(B955,選手番号!F:J,4,0),"")</f>
        <v>杉本　奈月</v>
      </c>
      <c r="D955" t="str">
        <f>IFERROR(VLOOKUP(B955,選手番号!F:K,6,0),"")</f>
        <v>ＭＧ双葉</v>
      </c>
      <c r="E955" t="str">
        <f>IFERROR(VLOOKUP(B955,チーム番号!E:F,2,0),"")</f>
        <v/>
      </c>
      <c r="F955">
        <f>IFERROR(VLOOKUP(A955,プログラム!B:C,2,0),"")</f>
        <v>32</v>
      </c>
      <c r="G955" t="str">
        <f t="shared" si="29"/>
        <v>14800032</v>
      </c>
      <c r="H955">
        <f>IFERROR(記録[[#This Row],[組]],"")</f>
        <v>2</v>
      </c>
      <c r="I955">
        <f>IFERROR(記録[[#This Row],[水路]],"")</f>
        <v>2</v>
      </c>
      <c r="J955" t="str">
        <f>IFERROR(VLOOKUP(F955,プログラムデータ!A:P,14,0),"")</f>
        <v/>
      </c>
      <c r="K955" t="str">
        <f>IFERROR(VLOOKUP(F955,プログラムデータ!A:O,15,0),"")</f>
        <v>男子</v>
      </c>
      <c r="L955" t="str">
        <f>IFERROR(VLOOKUP(F955,プログラムデータ!A:M,13,0),"")</f>
        <v xml:space="preserve"> 400m</v>
      </c>
      <c r="M955" t="str">
        <f>IFERROR(VLOOKUP(F955,プログラムデータ!A:J,10,0),"")</f>
        <v>自由形</v>
      </c>
      <c r="N955" t="str">
        <f>IFERROR(VLOOKUP(F955,プログラムデータ!A:P,16,0),"")</f>
        <v>タイム決勝</v>
      </c>
      <c r="O955" t="str">
        <f t="shared" si="30"/>
        <v xml:space="preserve"> 男子  400m 自由形 タイム決勝</v>
      </c>
    </row>
    <row r="956" spans="1:15" x14ac:dyDescent="0.15">
      <c r="A956">
        <f>IFERROR(記録[[#This Row],[競技番号]],"")</f>
        <v>31</v>
      </c>
      <c r="B956">
        <f>IFERROR(記録[[#This Row],[選手番号]],"")</f>
        <v>325</v>
      </c>
      <c r="C956" t="str">
        <f>IFERROR(VLOOKUP(B956,選手番号!F:J,4,0),"")</f>
        <v>日淺　　華</v>
      </c>
      <c r="D956" t="str">
        <f>IFERROR(VLOOKUP(B956,選手番号!F:K,6,0),"")</f>
        <v>しまなみST</v>
      </c>
      <c r="E956" t="str">
        <f>IFERROR(VLOOKUP(B956,チーム番号!E:F,2,0),"")</f>
        <v/>
      </c>
      <c r="F956">
        <f>IFERROR(VLOOKUP(A956,プログラム!B:C,2,0),"")</f>
        <v>32</v>
      </c>
      <c r="G956" t="str">
        <f t="shared" si="29"/>
        <v>32500032</v>
      </c>
      <c r="H956">
        <f>IFERROR(記録[[#This Row],[組]],"")</f>
        <v>2</v>
      </c>
      <c r="I956">
        <f>IFERROR(記録[[#This Row],[水路]],"")</f>
        <v>3</v>
      </c>
      <c r="J956" t="str">
        <f>IFERROR(VLOOKUP(F956,プログラムデータ!A:P,14,0),"")</f>
        <v/>
      </c>
      <c r="K956" t="str">
        <f>IFERROR(VLOOKUP(F956,プログラムデータ!A:O,15,0),"")</f>
        <v>男子</v>
      </c>
      <c r="L956" t="str">
        <f>IFERROR(VLOOKUP(F956,プログラムデータ!A:M,13,0),"")</f>
        <v xml:space="preserve"> 400m</v>
      </c>
      <c r="M956" t="str">
        <f>IFERROR(VLOOKUP(F956,プログラムデータ!A:J,10,0),"")</f>
        <v>自由形</v>
      </c>
      <c r="N956" t="str">
        <f>IFERROR(VLOOKUP(F956,プログラムデータ!A:P,16,0),"")</f>
        <v>タイム決勝</v>
      </c>
      <c r="O956" t="str">
        <f t="shared" si="30"/>
        <v xml:space="preserve"> 男子  400m 自由形 タイム決勝</v>
      </c>
    </row>
    <row r="957" spans="1:15" x14ac:dyDescent="0.15">
      <c r="A957">
        <f>IFERROR(記録[[#This Row],[競技番号]],"")</f>
        <v>31</v>
      </c>
      <c r="B957">
        <f>IFERROR(記録[[#This Row],[選手番号]],"")</f>
        <v>350</v>
      </c>
      <c r="C957" t="str">
        <f>IFERROR(VLOOKUP(B957,選手番号!F:J,4,0),"")</f>
        <v>谷本いづみ</v>
      </c>
      <c r="D957" t="str">
        <f>IFERROR(VLOOKUP(B957,選手番号!F:K,6,0),"")</f>
        <v>えいしSC砥部</v>
      </c>
      <c r="E957" t="str">
        <f>IFERROR(VLOOKUP(B957,チーム番号!E:F,2,0),"")</f>
        <v/>
      </c>
      <c r="F957">
        <f>IFERROR(VLOOKUP(A957,プログラム!B:C,2,0),"")</f>
        <v>32</v>
      </c>
      <c r="G957" t="str">
        <f t="shared" si="29"/>
        <v>35000032</v>
      </c>
      <c r="H957">
        <f>IFERROR(記録[[#This Row],[組]],"")</f>
        <v>2</v>
      </c>
      <c r="I957">
        <f>IFERROR(記録[[#This Row],[水路]],"")</f>
        <v>4</v>
      </c>
      <c r="J957" t="str">
        <f>IFERROR(VLOOKUP(F957,プログラムデータ!A:P,14,0),"")</f>
        <v/>
      </c>
      <c r="K957" t="str">
        <f>IFERROR(VLOOKUP(F957,プログラムデータ!A:O,15,0),"")</f>
        <v>男子</v>
      </c>
      <c r="L957" t="str">
        <f>IFERROR(VLOOKUP(F957,プログラムデータ!A:M,13,0),"")</f>
        <v xml:space="preserve"> 400m</v>
      </c>
      <c r="M957" t="str">
        <f>IFERROR(VLOOKUP(F957,プログラムデータ!A:J,10,0),"")</f>
        <v>自由形</v>
      </c>
      <c r="N957" t="str">
        <f>IFERROR(VLOOKUP(F957,プログラムデータ!A:P,16,0),"")</f>
        <v>タイム決勝</v>
      </c>
      <c r="O957" t="str">
        <f t="shared" si="30"/>
        <v xml:space="preserve"> 男子  400m 自由形 タイム決勝</v>
      </c>
    </row>
    <row r="958" spans="1:15" x14ac:dyDescent="0.15">
      <c r="A958">
        <f>IFERROR(記録[[#This Row],[競技番号]],"")</f>
        <v>31</v>
      </c>
      <c r="B958">
        <f>IFERROR(記録[[#This Row],[選手番号]],"")</f>
        <v>184</v>
      </c>
      <c r="C958" t="str">
        <f>IFERROR(VLOOKUP(B958,選手番号!F:J,4,0),"")</f>
        <v>乃万　美嘉</v>
      </c>
      <c r="D958" t="str">
        <f>IFERROR(VLOOKUP(B958,選手番号!F:K,6,0),"")</f>
        <v>フィッタ松山</v>
      </c>
      <c r="E958" t="str">
        <f>IFERROR(VLOOKUP(B958,チーム番号!E:F,2,0),"")</f>
        <v/>
      </c>
      <c r="F958">
        <f>IFERROR(VLOOKUP(A958,プログラム!B:C,2,0),"")</f>
        <v>32</v>
      </c>
      <c r="G958" t="str">
        <f t="shared" si="29"/>
        <v>18400032</v>
      </c>
      <c r="H958">
        <f>IFERROR(記録[[#This Row],[組]],"")</f>
        <v>2</v>
      </c>
      <c r="I958">
        <f>IFERROR(記録[[#This Row],[水路]],"")</f>
        <v>5</v>
      </c>
      <c r="J958" t="str">
        <f>IFERROR(VLOOKUP(F958,プログラムデータ!A:P,14,0),"")</f>
        <v/>
      </c>
      <c r="K958" t="str">
        <f>IFERROR(VLOOKUP(F958,プログラムデータ!A:O,15,0),"")</f>
        <v>男子</v>
      </c>
      <c r="L958" t="str">
        <f>IFERROR(VLOOKUP(F958,プログラムデータ!A:M,13,0),"")</f>
        <v xml:space="preserve"> 400m</v>
      </c>
      <c r="M958" t="str">
        <f>IFERROR(VLOOKUP(F958,プログラムデータ!A:J,10,0),"")</f>
        <v>自由形</v>
      </c>
      <c r="N958" t="str">
        <f>IFERROR(VLOOKUP(F958,プログラムデータ!A:P,16,0),"")</f>
        <v>タイム決勝</v>
      </c>
      <c r="O958" t="str">
        <f t="shared" si="30"/>
        <v xml:space="preserve"> 男子  400m 自由形 タイム決勝</v>
      </c>
    </row>
    <row r="959" spans="1:15" x14ac:dyDescent="0.15">
      <c r="A959">
        <f>IFERROR(記録[[#This Row],[競技番号]],"")</f>
        <v>31</v>
      </c>
      <c r="B959">
        <f>IFERROR(記録[[#This Row],[選手番号]],"")</f>
        <v>207</v>
      </c>
      <c r="C959" t="str">
        <f>IFERROR(VLOOKUP(B959,選手番号!F:J,4,0),"")</f>
        <v>田丸　一花</v>
      </c>
      <c r="D959" t="str">
        <f>IFERROR(VLOOKUP(B959,選手番号!F:K,6,0),"")</f>
        <v>フィッタ重信</v>
      </c>
      <c r="E959" t="str">
        <f>IFERROR(VLOOKUP(B959,チーム番号!E:F,2,0),"")</f>
        <v/>
      </c>
      <c r="F959">
        <f>IFERROR(VLOOKUP(A959,プログラム!B:C,2,0),"")</f>
        <v>32</v>
      </c>
      <c r="G959" t="str">
        <f t="shared" si="29"/>
        <v>20700032</v>
      </c>
      <c r="H959">
        <f>IFERROR(記録[[#This Row],[組]],"")</f>
        <v>2</v>
      </c>
      <c r="I959">
        <f>IFERROR(記録[[#This Row],[水路]],"")</f>
        <v>6</v>
      </c>
      <c r="J959" t="str">
        <f>IFERROR(VLOOKUP(F959,プログラムデータ!A:P,14,0),"")</f>
        <v/>
      </c>
      <c r="K959" t="str">
        <f>IFERROR(VLOOKUP(F959,プログラムデータ!A:O,15,0),"")</f>
        <v>男子</v>
      </c>
      <c r="L959" t="str">
        <f>IFERROR(VLOOKUP(F959,プログラムデータ!A:M,13,0),"")</f>
        <v xml:space="preserve"> 400m</v>
      </c>
      <c r="M959" t="str">
        <f>IFERROR(VLOOKUP(F959,プログラムデータ!A:J,10,0),"")</f>
        <v>自由形</v>
      </c>
      <c r="N959" t="str">
        <f>IFERROR(VLOOKUP(F959,プログラムデータ!A:P,16,0),"")</f>
        <v>タイム決勝</v>
      </c>
      <c r="O959" t="str">
        <f t="shared" si="30"/>
        <v xml:space="preserve"> 男子  400m 自由形 タイム決勝</v>
      </c>
    </row>
    <row r="960" spans="1:15" x14ac:dyDescent="0.15">
      <c r="A960">
        <f>IFERROR(記録[[#This Row],[競技番号]],"")</f>
        <v>31</v>
      </c>
      <c r="B960">
        <f>IFERROR(記録[[#This Row],[選手番号]],"")</f>
        <v>0</v>
      </c>
      <c r="C960" t="str">
        <f>IFERROR(VLOOKUP(B960,選手番号!F:J,4,0),"")</f>
        <v/>
      </c>
      <c r="D960" t="str">
        <f>IFERROR(VLOOKUP(B960,選手番号!F:K,6,0),"")</f>
        <v/>
      </c>
      <c r="E960" t="str">
        <f>IFERROR(VLOOKUP(B960,チーム番号!E:F,2,0),"")</f>
        <v/>
      </c>
      <c r="F960">
        <f>IFERROR(VLOOKUP(A960,プログラム!B:C,2,0),"")</f>
        <v>32</v>
      </c>
      <c r="G960" t="str">
        <f t="shared" si="29"/>
        <v>000032</v>
      </c>
      <c r="H960">
        <f>IFERROR(記録[[#This Row],[組]],"")</f>
        <v>2</v>
      </c>
      <c r="I960">
        <f>IFERROR(記録[[#This Row],[水路]],"")</f>
        <v>7</v>
      </c>
      <c r="J960" t="str">
        <f>IFERROR(VLOOKUP(F960,プログラムデータ!A:P,14,0),"")</f>
        <v/>
      </c>
      <c r="K960" t="str">
        <f>IFERROR(VLOOKUP(F960,プログラムデータ!A:O,15,0),"")</f>
        <v>男子</v>
      </c>
      <c r="L960" t="str">
        <f>IFERROR(VLOOKUP(F960,プログラムデータ!A:M,13,0),"")</f>
        <v xml:space="preserve"> 400m</v>
      </c>
      <c r="M960" t="str">
        <f>IFERROR(VLOOKUP(F960,プログラムデータ!A:J,10,0),"")</f>
        <v>自由形</v>
      </c>
      <c r="N960" t="str">
        <f>IFERROR(VLOOKUP(F960,プログラムデータ!A:P,16,0),"")</f>
        <v>タイム決勝</v>
      </c>
      <c r="O960" t="str">
        <f t="shared" si="30"/>
        <v xml:space="preserve"> 男子  400m 自由形 タイム決勝</v>
      </c>
    </row>
    <row r="961" spans="1:15" x14ac:dyDescent="0.15">
      <c r="A961">
        <f>IFERROR(記録[[#This Row],[競技番号]],"")</f>
        <v>31</v>
      </c>
      <c r="B961">
        <f>IFERROR(記録[[#This Row],[選手番号]],"")</f>
        <v>295</v>
      </c>
      <c r="C961" t="str">
        <f>IFERROR(VLOOKUP(B961,選手番号!F:J,4,0),"")</f>
        <v>内藤　結華</v>
      </c>
      <c r="D961" t="str">
        <f>IFERROR(VLOOKUP(B961,選手番号!F:K,6,0),"")</f>
        <v>ﾌｨｯﾀｴﾐﾌﾙ松前</v>
      </c>
      <c r="E961" t="str">
        <f>IFERROR(VLOOKUP(B961,チーム番号!E:F,2,0),"")</f>
        <v/>
      </c>
      <c r="F961">
        <f>IFERROR(VLOOKUP(A961,プログラム!B:C,2,0),"")</f>
        <v>32</v>
      </c>
      <c r="G961" t="str">
        <f t="shared" si="29"/>
        <v>29500032</v>
      </c>
      <c r="H961">
        <f>IFERROR(記録[[#This Row],[組]],"")</f>
        <v>3</v>
      </c>
      <c r="I961">
        <f>IFERROR(記録[[#This Row],[水路]],"")</f>
        <v>1</v>
      </c>
      <c r="J961" t="str">
        <f>IFERROR(VLOOKUP(F961,プログラムデータ!A:P,14,0),"")</f>
        <v/>
      </c>
      <c r="K961" t="str">
        <f>IFERROR(VLOOKUP(F961,プログラムデータ!A:O,15,0),"")</f>
        <v>男子</v>
      </c>
      <c r="L961" t="str">
        <f>IFERROR(VLOOKUP(F961,プログラムデータ!A:M,13,0),"")</f>
        <v xml:space="preserve"> 400m</v>
      </c>
      <c r="M961" t="str">
        <f>IFERROR(VLOOKUP(F961,プログラムデータ!A:J,10,0),"")</f>
        <v>自由形</v>
      </c>
      <c r="N961" t="str">
        <f>IFERROR(VLOOKUP(F961,プログラムデータ!A:P,16,0),"")</f>
        <v>タイム決勝</v>
      </c>
      <c r="O961" t="str">
        <f t="shared" si="30"/>
        <v xml:space="preserve"> 男子  400m 自由形 タイム決勝</v>
      </c>
    </row>
    <row r="962" spans="1:15" x14ac:dyDescent="0.15">
      <c r="A962">
        <f>IFERROR(記録[[#This Row],[競技番号]],"")</f>
        <v>31</v>
      </c>
      <c r="B962">
        <f>IFERROR(記録[[#This Row],[選手番号]],"")</f>
        <v>40</v>
      </c>
      <c r="C962" t="str">
        <f>IFERROR(VLOOKUP(B962,選手番号!F:J,4,0),"")</f>
        <v>三野　朱音</v>
      </c>
      <c r="D962" t="str">
        <f>IFERROR(VLOOKUP(B962,選手番号!F:K,6,0),"")</f>
        <v>南海ＤＣ</v>
      </c>
      <c r="E962" t="str">
        <f>IFERROR(VLOOKUP(B962,チーム番号!E:F,2,0),"")</f>
        <v/>
      </c>
      <c r="F962">
        <f>IFERROR(VLOOKUP(A962,プログラム!B:C,2,0),"")</f>
        <v>32</v>
      </c>
      <c r="G962" t="str">
        <f t="shared" si="29"/>
        <v>4000032</v>
      </c>
      <c r="H962">
        <f>IFERROR(記録[[#This Row],[組]],"")</f>
        <v>3</v>
      </c>
      <c r="I962">
        <f>IFERROR(記録[[#This Row],[水路]],"")</f>
        <v>2</v>
      </c>
      <c r="J962" t="str">
        <f>IFERROR(VLOOKUP(F962,プログラムデータ!A:P,14,0),"")</f>
        <v/>
      </c>
      <c r="K962" t="str">
        <f>IFERROR(VLOOKUP(F962,プログラムデータ!A:O,15,0),"")</f>
        <v>男子</v>
      </c>
      <c r="L962" t="str">
        <f>IFERROR(VLOOKUP(F962,プログラムデータ!A:M,13,0),"")</f>
        <v xml:space="preserve"> 400m</v>
      </c>
      <c r="M962" t="str">
        <f>IFERROR(VLOOKUP(F962,プログラムデータ!A:J,10,0),"")</f>
        <v>自由形</v>
      </c>
      <c r="N962" t="str">
        <f>IFERROR(VLOOKUP(F962,プログラムデータ!A:P,16,0),"")</f>
        <v>タイム決勝</v>
      </c>
      <c r="O962" t="str">
        <f t="shared" si="30"/>
        <v xml:space="preserve"> 男子  400m 自由形 タイム決勝</v>
      </c>
    </row>
    <row r="963" spans="1:15" x14ac:dyDescent="0.15">
      <c r="A963">
        <f>IFERROR(記録[[#This Row],[競技番号]],"")</f>
        <v>31</v>
      </c>
      <c r="B963">
        <f>IFERROR(記録[[#This Row],[選手番号]],"")</f>
        <v>39</v>
      </c>
      <c r="C963" t="str">
        <f>IFERROR(VLOOKUP(B963,選手番号!F:J,4,0),"")</f>
        <v>高内　七海</v>
      </c>
      <c r="D963" t="str">
        <f>IFERROR(VLOOKUP(B963,選手番号!F:K,6,0),"")</f>
        <v>南海ＤＣ</v>
      </c>
      <c r="E963" t="str">
        <f>IFERROR(VLOOKUP(B963,チーム番号!E:F,2,0),"")</f>
        <v/>
      </c>
      <c r="F963">
        <f>IFERROR(VLOOKUP(A963,プログラム!B:C,2,0),"")</f>
        <v>32</v>
      </c>
      <c r="G963" t="str">
        <f t="shared" ref="G963:G1026" si="31">CONCATENATE(B963,0,0,0,F963)</f>
        <v>3900032</v>
      </c>
      <c r="H963">
        <f>IFERROR(記録[[#This Row],[組]],"")</f>
        <v>3</v>
      </c>
      <c r="I963">
        <f>IFERROR(記録[[#This Row],[水路]],"")</f>
        <v>3</v>
      </c>
      <c r="J963" t="str">
        <f>IFERROR(VLOOKUP(F963,プログラムデータ!A:P,14,0),"")</f>
        <v/>
      </c>
      <c r="K963" t="str">
        <f>IFERROR(VLOOKUP(F963,プログラムデータ!A:O,15,0),"")</f>
        <v>男子</v>
      </c>
      <c r="L963" t="str">
        <f>IFERROR(VLOOKUP(F963,プログラムデータ!A:M,13,0),"")</f>
        <v xml:space="preserve"> 400m</v>
      </c>
      <c r="M963" t="str">
        <f>IFERROR(VLOOKUP(F963,プログラムデータ!A:J,10,0),"")</f>
        <v>自由形</v>
      </c>
      <c r="N963" t="str">
        <f>IFERROR(VLOOKUP(F963,プログラムデータ!A:P,16,0),"")</f>
        <v>タイム決勝</v>
      </c>
      <c r="O963" t="str">
        <f t="shared" si="30"/>
        <v xml:space="preserve"> 男子  400m 自由形 タイム決勝</v>
      </c>
    </row>
    <row r="964" spans="1:15" x14ac:dyDescent="0.15">
      <c r="A964">
        <f>IFERROR(記録[[#This Row],[競技番号]],"")</f>
        <v>31</v>
      </c>
      <c r="B964">
        <f>IFERROR(記録[[#This Row],[選手番号]],"")</f>
        <v>81</v>
      </c>
      <c r="C964" t="str">
        <f>IFERROR(VLOOKUP(B964,選手番号!F:J,4,0),"")</f>
        <v>山本　彩実</v>
      </c>
      <c r="D964" t="str">
        <f>IFERROR(VLOOKUP(B964,選手番号!F:K,6,0),"")</f>
        <v>ＭＧ瀬戸内</v>
      </c>
      <c r="E964" t="str">
        <f>IFERROR(VLOOKUP(B964,チーム番号!E:F,2,0),"")</f>
        <v/>
      </c>
      <c r="F964">
        <f>IFERROR(VLOOKUP(A964,プログラム!B:C,2,0),"")</f>
        <v>32</v>
      </c>
      <c r="G964" t="str">
        <f t="shared" si="31"/>
        <v>8100032</v>
      </c>
      <c r="H964">
        <f>IFERROR(記録[[#This Row],[組]],"")</f>
        <v>3</v>
      </c>
      <c r="I964">
        <f>IFERROR(記録[[#This Row],[水路]],"")</f>
        <v>4</v>
      </c>
      <c r="J964" t="str">
        <f>IFERROR(VLOOKUP(F964,プログラムデータ!A:P,14,0),"")</f>
        <v/>
      </c>
      <c r="K964" t="str">
        <f>IFERROR(VLOOKUP(F964,プログラムデータ!A:O,15,0),"")</f>
        <v>男子</v>
      </c>
      <c r="L964" t="str">
        <f>IFERROR(VLOOKUP(F964,プログラムデータ!A:M,13,0),"")</f>
        <v xml:space="preserve"> 400m</v>
      </c>
      <c r="M964" t="str">
        <f>IFERROR(VLOOKUP(F964,プログラムデータ!A:J,10,0),"")</f>
        <v>自由形</v>
      </c>
      <c r="N964" t="str">
        <f>IFERROR(VLOOKUP(F964,プログラムデータ!A:P,16,0),"")</f>
        <v>タイム決勝</v>
      </c>
      <c r="O964" t="str">
        <f t="shared" si="30"/>
        <v xml:space="preserve"> 男子  400m 自由形 タイム決勝</v>
      </c>
    </row>
    <row r="965" spans="1:15" x14ac:dyDescent="0.15">
      <c r="A965">
        <f>IFERROR(記録[[#This Row],[競技番号]],"")</f>
        <v>31</v>
      </c>
      <c r="B965">
        <f>IFERROR(記録[[#This Row],[選手番号]],"")</f>
        <v>126</v>
      </c>
      <c r="C965" t="str">
        <f>IFERROR(VLOOKUP(B965,選手番号!F:J,4,0),"")</f>
        <v>岡本　望愛</v>
      </c>
      <c r="D965" t="str">
        <f>IFERROR(VLOOKUP(B965,選手番号!F:K,6,0),"")</f>
        <v>八幡浜ＳＣ</v>
      </c>
      <c r="E965" t="str">
        <f>IFERROR(VLOOKUP(B965,チーム番号!E:F,2,0),"")</f>
        <v/>
      </c>
      <c r="F965">
        <f>IFERROR(VLOOKUP(A965,プログラム!B:C,2,0),"")</f>
        <v>32</v>
      </c>
      <c r="G965" t="str">
        <f t="shared" si="31"/>
        <v>12600032</v>
      </c>
      <c r="H965">
        <f>IFERROR(記録[[#This Row],[組]],"")</f>
        <v>3</v>
      </c>
      <c r="I965">
        <f>IFERROR(記録[[#This Row],[水路]],"")</f>
        <v>5</v>
      </c>
      <c r="J965" t="str">
        <f>IFERROR(VLOOKUP(F965,プログラムデータ!A:P,14,0),"")</f>
        <v/>
      </c>
      <c r="K965" t="str">
        <f>IFERROR(VLOOKUP(F965,プログラムデータ!A:O,15,0),"")</f>
        <v>男子</v>
      </c>
      <c r="L965" t="str">
        <f>IFERROR(VLOOKUP(F965,プログラムデータ!A:M,13,0),"")</f>
        <v xml:space="preserve"> 400m</v>
      </c>
      <c r="M965" t="str">
        <f>IFERROR(VLOOKUP(F965,プログラムデータ!A:J,10,0),"")</f>
        <v>自由形</v>
      </c>
      <c r="N965" t="str">
        <f>IFERROR(VLOOKUP(F965,プログラムデータ!A:P,16,0),"")</f>
        <v>タイム決勝</v>
      </c>
      <c r="O965" t="str">
        <f t="shared" si="30"/>
        <v xml:space="preserve"> 男子  400m 自由形 タイム決勝</v>
      </c>
    </row>
    <row r="966" spans="1:15" x14ac:dyDescent="0.15">
      <c r="A966">
        <f>IFERROR(記録[[#This Row],[競技番号]],"")</f>
        <v>31</v>
      </c>
      <c r="B966">
        <f>IFERROR(記録[[#This Row],[選手番号]],"")</f>
        <v>44</v>
      </c>
      <c r="C966" t="str">
        <f>IFERROR(VLOOKUP(B966,選手番号!F:J,4,0),"")</f>
        <v>伊須　彩葉</v>
      </c>
      <c r="D966" t="str">
        <f>IFERROR(VLOOKUP(B966,選手番号!F:K,6,0),"")</f>
        <v>南海ＤＣ</v>
      </c>
      <c r="E966" t="str">
        <f>IFERROR(VLOOKUP(B966,チーム番号!E:F,2,0),"")</f>
        <v/>
      </c>
      <c r="F966">
        <f>IFERROR(VLOOKUP(A966,プログラム!B:C,2,0),"")</f>
        <v>32</v>
      </c>
      <c r="G966" t="str">
        <f t="shared" si="31"/>
        <v>4400032</v>
      </c>
      <c r="H966">
        <f>IFERROR(記録[[#This Row],[組]],"")</f>
        <v>3</v>
      </c>
      <c r="I966">
        <f>IFERROR(記録[[#This Row],[水路]],"")</f>
        <v>6</v>
      </c>
      <c r="J966" t="str">
        <f>IFERROR(VLOOKUP(F966,プログラムデータ!A:P,14,0),"")</f>
        <v/>
      </c>
      <c r="K966" t="str">
        <f>IFERROR(VLOOKUP(F966,プログラムデータ!A:O,15,0),"")</f>
        <v>男子</v>
      </c>
      <c r="L966" t="str">
        <f>IFERROR(VLOOKUP(F966,プログラムデータ!A:M,13,0),"")</f>
        <v xml:space="preserve"> 400m</v>
      </c>
      <c r="M966" t="str">
        <f>IFERROR(VLOOKUP(F966,プログラムデータ!A:J,10,0),"")</f>
        <v>自由形</v>
      </c>
      <c r="N966" t="str">
        <f>IFERROR(VLOOKUP(F966,プログラムデータ!A:P,16,0),"")</f>
        <v>タイム決勝</v>
      </c>
      <c r="O966" t="str">
        <f t="shared" si="30"/>
        <v xml:space="preserve"> 男子  400m 自由形 タイム決勝</v>
      </c>
    </row>
    <row r="967" spans="1:15" x14ac:dyDescent="0.15">
      <c r="A967">
        <f>IFERROR(記録[[#This Row],[競技番号]],"")</f>
        <v>31</v>
      </c>
      <c r="B967">
        <f>IFERROR(記録[[#This Row],[選手番号]],"")</f>
        <v>236</v>
      </c>
      <c r="C967" t="str">
        <f>IFERROR(VLOOKUP(B967,選手番号!F:J,4,0),"")</f>
        <v>宇都宮由奈</v>
      </c>
      <c r="D967" t="str">
        <f>IFERROR(VLOOKUP(B967,選手番号!F:K,6,0),"")</f>
        <v>リー保内</v>
      </c>
      <c r="E967" t="str">
        <f>IFERROR(VLOOKUP(B967,チーム番号!E:F,2,0),"")</f>
        <v/>
      </c>
      <c r="F967">
        <f>IFERROR(VLOOKUP(A967,プログラム!B:C,2,0),"")</f>
        <v>32</v>
      </c>
      <c r="G967" t="str">
        <f t="shared" si="31"/>
        <v>23600032</v>
      </c>
      <c r="H967">
        <f>IFERROR(記録[[#This Row],[組]],"")</f>
        <v>3</v>
      </c>
      <c r="I967">
        <f>IFERROR(記録[[#This Row],[水路]],"")</f>
        <v>7</v>
      </c>
      <c r="J967" t="str">
        <f>IFERROR(VLOOKUP(F967,プログラムデータ!A:P,14,0),"")</f>
        <v/>
      </c>
      <c r="K967" t="str">
        <f>IFERROR(VLOOKUP(F967,プログラムデータ!A:O,15,0),"")</f>
        <v>男子</v>
      </c>
      <c r="L967" t="str">
        <f>IFERROR(VLOOKUP(F967,プログラムデータ!A:M,13,0),"")</f>
        <v xml:space="preserve"> 400m</v>
      </c>
      <c r="M967" t="str">
        <f>IFERROR(VLOOKUP(F967,プログラムデータ!A:J,10,0),"")</f>
        <v>自由形</v>
      </c>
      <c r="N967" t="str">
        <f>IFERROR(VLOOKUP(F967,プログラムデータ!A:P,16,0),"")</f>
        <v>タイム決勝</v>
      </c>
      <c r="O967" t="str">
        <f t="shared" si="30"/>
        <v xml:space="preserve"> 男子  400m 自由形 タイム決勝</v>
      </c>
    </row>
    <row r="968" spans="1:15" x14ac:dyDescent="0.15">
      <c r="A968">
        <f>IFERROR(記録[[#This Row],[競技番号]],"")</f>
        <v>32</v>
      </c>
      <c r="B968">
        <f>IFERROR(記録[[#This Row],[選手番号]],"")</f>
        <v>0</v>
      </c>
      <c r="C968" t="str">
        <f>IFERROR(VLOOKUP(B968,選手番号!F:J,4,0),"")</f>
        <v/>
      </c>
      <c r="D968" t="str">
        <f>IFERROR(VLOOKUP(B968,選手番号!F:K,6,0),"")</f>
        <v/>
      </c>
      <c r="E968" t="str">
        <f>IFERROR(VLOOKUP(B968,チーム番号!E:F,2,0),"")</f>
        <v/>
      </c>
      <c r="F968">
        <f>IFERROR(VLOOKUP(A968,プログラム!B:C,2,0),"")</f>
        <v>33</v>
      </c>
      <c r="G968" t="str">
        <f t="shared" si="31"/>
        <v>000033</v>
      </c>
      <c r="H968">
        <f>IFERROR(記録[[#This Row],[組]],"")</f>
        <v>1</v>
      </c>
      <c r="I968">
        <f>IFERROR(記録[[#This Row],[水路]],"")</f>
        <v>1</v>
      </c>
      <c r="J968" t="str">
        <f>IFERROR(VLOOKUP(F968,プログラムデータ!A:P,14,0),"")</f>
        <v/>
      </c>
      <c r="K968" t="str">
        <f>IFERROR(VLOOKUP(F968,プログラムデータ!A:O,15,0),"")</f>
        <v>女子</v>
      </c>
      <c r="L968" t="str">
        <f>IFERROR(VLOOKUP(F968,プログラムデータ!A:M,13,0),"")</f>
        <v>1500m</v>
      </c>
      <c r="M968" t="str">
        <f>IFERROR(VLOOKUP(F968,プログラムデータ!A:J,10,0),"")</f>
        <v>自由形</v>
      </c>
      <c r="N968" t="str">
        <f>IFERROR(VLOOKUP(F968,プログラムデータ!A:P,16,0),"")</f>
        <v>タイム決勝</v>
      </c>
      <c r="O968" t="str">
        <f t="shared" si="30"/>
        <v xml:space="preserve"> 女子 1500m 自由形 タイム決勝</v>
      </c>
    </row>
    <row r="969" spans="1:15" x14ac:dyDescent="0.15">
      <c r="A969">
        <f>IFERROR(記録[[#This Row],[競技番号]],"")</f>
        <v>32</v>
      </c>
      <c r="B969">
        <f>IFERROR(記録[[#This Row],[選手番号]],"")</f>
        <v>0</v>
      </c>
      <c r="C969" t="str">
        <f>IFERROR(VLOOKUP(B969,選手番号!F:J,4,0),"")</f>
        <v/>
      </c>
      <c r="D969" t="str">
        <f>IFERROR(VLOOKUP(B969,選手番号!F:K,6,0),"")</f>
        <v/>
      </c>
      <c r="E969" t="str">
        <f>IFERROR(VLOOKUP(B969,チーム番号!E:F,2,0),"")</f>
        <v/>
      </c>
      <c r="F969">
        <f>IFERROR(VLOOKUP(A969,プログラム!B:C,2,0),"")</f>
        <v>33</v>
      </c>
      <c r="G969" t="str">
        <f t="shared" si="31"/>
        <v>000033</v>
      </c>
      <c r="H969">
        <f>IFERROR(記録[[#This Row],[組]],"")</f>
        <v>1</v>
      </c>
      <c r="I969">
        <f>IFERROR(記録[[#This Row],[水路]],"")</f>
        <v>2</v>
      </c>
      <c r="J969" t="str">
        <f>IFERROR(VLOOKUP(F969,プログラムデータ!A:P,14,0),"")</f>
        <v/>
      </c>
      <c r="K969" t="str">
        <f>IFERROR(VLOOKUP(F969,プログラムデータ!A:O,15,0),"")</f>
        <v>女子</v>
      </c>
      <c r="L969" t="str">
        <f>IFERROR(VLOOKUP(F969,プログラムデータ!A:M,13,0),"")</f>
        <v>1500m</v>
      </c>
      <c r="M969" t="str">
        <f>IFERROR(VLOOKUP(F969,プログラムデータ!A:J,10,0),"")</f>
        <v>自由形</v>
      </c>
      <c r="N969" t="str">
        <f>IFERROR(VLOOKUP(F969,プログラムデータ!A:P,16,0),"")</f>
        <v>タイム決勝</v>
      </c>
      <c r="O969" t="str">
        <f t="shared" si="30"/>
        <v xml:space="preserve"> 女子 1500m 自由形 タイム決勝</v>
      </c>
    </row>
    <row r="970" spans="1:15" x14ac:dyDescent="0.15">
      <c r="A970">
        <f>IFERROR(記録[[#This Row],[競技番号]],"")</f>
        <v>32</v>
      </c>
      <c r="B970">
        <f>IFERROR(記録[[#This Row],[選手番号]],"")</f>
        <v>317</v>
      </c>
      <c r="C970" t="str">
        <f>IFERROR(VLOOKUP(B970,選手番号!F:J,4,0),"")</f>
        <v>土居　蒼空</v>
      </c>
      <c r="D970" t="str">
        <f>IFERROR(VLOOKUP(B970,選手番号!F:K,6,0),"")</f>
        <v>MESSA</v>
      </c>
      <c r="E970" t="str">
        <f>IFERROR(VLOOKUP(B970,チーム番号!E:F,2,0),"")</f>
        <v/>
      </c>
      <c r="F970">
        <f>IFERROR(VLOOKUP(A970,プログラム!B:C,2,0),"")</f>
        <v>33</v>
      </c>
      <c r="G970" t="str">
        <f t="shared" si="31"/>
        <v>31700033</v>
      </c>
      <c r="H970">
        <f>IFERROR(記録[[#This Row],[組]],"")</f>
        <v>1</v>
      </c>
      <c r="I970">
        <f>IFERROR(記録[[#This Row],[水路]],"")</f>
        <v>3</v>
      </c>
      <c r="J970" t="str">
        <f>IFERROR(VLOOKUP(F970,プログラムデータ!A:P,14,0),"")</f>
        <v/>
      </c>
      <c r="K970" t="str">
        <f>IFERROR(VLOOKUP(F970,プログラムデータ!A:O,15,0),"")</f>
        <v>女子</v>
      </c>
      <c r="L970" t="str">
        <f>IFERROR(VLOOKUP(F970,プログラムデータ!A:M,13,0),"")</f>
        <v>1500m</v>
      </c>
      <c r="M970" t="str">
        <f>IFERROR(VLOOKUP(F970,プログラムデータ!A:J,10,0),"")</f>
        <v>自由形</v>
      </c>
      <c r="N970" t="str">
        <f>IFERROR(VLOOKUP(F970,プログラムデータ!A:P,16,0),"")</f>
        <v>タイム決勝</v>
      </c>
      <c r="O970" t="str">
        <f t="shared" si="30"/>
        <v xml:space="preserve"> 女子 1500m 自由形 タイム決勝</v>
      </c>
    </row>
    <row r="971" spans="1:15" x14ac:dyDescent="0.15">
      <c r="A971">
        <f>IFERROR(記録[[#This Row],[競技番号]],"")</f>
        <v>32</v>
      </c>
      <c r="B971">
        <f>IFERROR(記録[[#This Row],[選手番号]],"")</f>
        <v>272</v>
      </c>
      <c r="C971" t="str">
        <f>IFERROR(VLOOKUP(B971,選手番号!F:J,4,0),"")</f>
        <v>尾田　絆莉</v>
      </c>
      <c r="D971" t="str">
        <f>IFERROR(VLOOKUP(B971,選手番号!F:K,6,0),"")</f>
        <v>ﾌｧｲﾌﾞﾃﾝ東予</v>
      </c>
      <c r="E971" t="str">
        <f>IFERROR(VLOOKUP(B971,チーム番号!E:F,2,0),"")</f>
        <v/>
      </c>
      <c r="F971">
        <f>IFERROR(VLOOKUP(A971,プログラム!B:C,2,0),"")</f>
        <v>33</v>
      </c>
      <c r="G971" t="str">
        <f t="shared" si="31"/>
        <v>27200033</v>
      </c>
      <c r="H971">
        <f>IFERROR(記録[[#This Row],[組]],"")</f>
        <v>1</v>
      </c>
      <c r="I971">
        <f>IFERROR(記録[[#This Row],[水路]],"")</f>
        <v>4</v>
      </c>
      <c r="J971" t="str">
        <f>IFERROR(VLOOKUP(F971,プログラムデータ!A:P,14,0),"")</f>
        <v/>
      </c>
      <c r="K971" t="str">
        <f>IFERROR(VLOOKUP(F971,プログラムデータ!A:O,15,0),"")</f>
        <v>女子</v>
      </c>
      <c r="L971" t="str">
        <f>IFERROR(VLOOKUP(F971,プログラムデータ!A:M,13,0),"")</f>
        <v>1500m</v>
      </c>
      <c r="M971" t="str">
        <f>IFERROR(VLOOKUP(F971,プログラムデータ!A:J,10,0),"")</f>
        <v>自由形</v>
      </c>
      <c r="N971" t="str">
        <f>IFERROR(VLOOKUP(F971,プログラムデータ!A:P,16,0),"")</f>
        <v>タイム決勝</v>
      </c>
      <c r="O971" t="str">
        <f t="shared" si="30"/>
        <v xml:space="preserve"> 女子 1500m 自由形 タイム決勝</v>
      </c>
    </row>
    <row r="972" spans="1:15" x14ac:dyDescent="0.15">
      <c r="A972">
        <f>IFERROR(記録[[#This Row],[競技番号]],"")</f>
        <v>32</v>
      </c>
      <c r="B972">
        <f>IFERROR(記録[[#This Row],[選手番号]],"")</f>
        <v>199</v>
      </c>
      <c r="C972" t="str">
        <f>IFERROR(VLOOKUP(B972,選手番号!F:J,4,0),"")</f>
        <v>北脇　雄大</v>
      </c>
      <c r="D972" t="str">
        <f>IFERROR(VLOOKUP(B972,選手番号!F:K,6,0),"")</f>
        <v>フィッタ重信</v>
      </c>
      <c r="E972" t="str">
        <f>IFERROR(VLOOKUP(B972,チーム番号!E:F,2,0),"")</f>
        <v/>
      </c>
      <c r="F972">
        <f>IFERROR(VLOOKUP(A972,プログラム!B:C,2,0),"")</f>
        <v>33</v>
      </c>
      <c r="G972" t="str">
        <f t="shared" si="31"/>
        <v>19900033</v>
      </c>
      <c r="H972">
        <f>IFERROR(記録[[#This Row],[組]],"")</f>
        <v>1</v>
      </c>
      <c r="I972">
        <f>IFERROR(記録[[#This Row],[水路]],"")</f>
        <v>5</v>
      </c>
      <c r="J972" t="str">
        <f>IFERROR(VLOOKUP(F972,プログラムデータ!A:P,14,0),"")</f>
        <v/>
      </c>
      <c r="K972" t="str">
        <f>IFERROR(VLOOKUP(F972,プログラムデータ!A:O,15,0),"")</f>
        <v>女子</v>
      </c>
      <c r="L972" t="str">
        <f>IFERROR(VLOOKUP(F972,プログラムデータ!A:M,13,0),"")</f>
        <v>1500m</v>
      </c>
      <c r="M972" t="str">
        <f>IFERROR(VLOOKUP(F972,プログラムデータ!A:J,10,0),"")</f>
        <v>自由形</v>
      </c>
      <c r="N972" t="str">
        <f>IFERROR(VLOOKUP(F972,プログラムデータ!A:P,16,0),"")</f>
        <v>タイム決勝</v>
      </c>
      <c r="O972" t="str">
        <f t="shared" si="30"/>
        <v xml:space="preserve"> 女子 1500m 自由形 タイム決勝</v>
      </c>
    </row>
    <row r="973" spans="1:15" x14ac:dyDescent="0.15">
      <c r="A973">
        <f>IFERROR(記録[[#This Row],[競技番号]],"")</f>
        <v>32</v>
      </c>
      <c r="B973">
        <f>IFERROR(記録[[#This Row],[選手番号]],"")</f>
        <v>143</v>
      </c>
      <c r="C973" t="str">
        <f>IFERROR(VLOOKUP(B973,選手番号!F:J,4,0),"")</f>
        <v>山口　莉玖</v>
      </c>
      <c r="D973" t="str">
        <f>IFERROR(VLOOKUP(B973,選手番号!F:K,6,0),"")</f>
        <v>ＭＧ双葉</v>
      </c>
      <c r="E973" t="str">
        <f>IFERROR(VLOOKUP(B973,チーム番号!E:F,2,0),"")</f>
        <v/>
      </c>
      <c r="F973">
        <f>IFERROR(VLOOKUP(A973,プログラム!B:C,2,0),"")</f>
        <v>33</v>
      </c>
      <c r="G973" t="str">
        <f t="shared" si="31"/>
        <v>14300033</v>
      </c>
      <c r="H973">
        <f>IFERROR(記録[[#This Row],[組]],"")</f>
        <v>1</v>
      </c>
      <c r="I973">
        <f>IFERROR(記録[[#This Row],[水路]],"")</f>
        <v>6</v>
      </c>
      <c r="J973" t="str">
        <f>IFERROR(VLOOKUP(F973,プログラムデータ!A:P,14,0),"")</f>
        <v/>
      </c>
      <c r="K973" t="str">
        <f>IFERROR(VLOOKUP(F973,プログラムデータ!A:O,15,0),"")</f>
        <v>女子</v>
      </c>
      <c r="L973" t="str">
        <f>IFERROR(VLOOKUP(F973,プログラムデータ!A:M,13,0),"")</f>
        <v>1500m</v>
      </c>
      <c r="M973" t="str">
        <f>IFERROR(VLOOKUP(F973,プログラムデータ!A:J,10,0),"")</f>
        <v>自由形</v>
      </c>
      <c r="N973" t="str">
        <f>IFERROR(VLOOKUP(F973,プログラムデータ!A:P,16,0),"")</f>
        <v>タイム決勝</v>
      </c>
      <c r="O973" t="str">
        <f t="shared" si="30"/>
        <v xml:space="preserve"> 女子 1500m 自由形 タイム決勝</v>
      </c>
    </row>
    <row r="974" spans="1:15" x14ac:dyDescent="0.15">
      <c r="A974">
        <f>IFERROR(記録[[#This Row],[競技番号]],"")</f>
        <v>32</v>
      </c>
      <c r="B974">
        <f>IFERROR(記録[[#This Row],[選手番号]],"")</f>
        <v>0</v>
      </c>
      <c r="C974" t="str">
        <f>IFERROR(VLOOKUP(B974,選手番号!F:J,4,0),"")</f>
        <v/>
      </c>
      <c r="D974" t="str">
        <f>IFERROR(VLOOKUP(B974,選手番号!F:K,6,0),"")</f>
        <v/>
      </c>
      <c r="E974" t="str">
        <f>IFERROR(VLOOKUP(B974,チーム番号!E:F,2,0),"")</f>
        <v/>
      </c>
      <c r="F974">
        <f>IFERROR(VLOOKUP(A974,プログラム!B:C,2,0),"")</f>
        <v>33</v>
      </c>
      <c r="G974" t="str">
        <f t="shared" si="31"/>
        <v>000033</v>
      </c>
      <c r="H974">
        <f>IFERROR(記録[[#This Row],[組]],"")</f>
        <v>1</v>
      </c>
      <c r="I974">
        <f>IFERROR(記録[[#This Row],[水路]],"")</f>
        <v>7</v>
      </c>
      <c r="J974" t="str">
        <f>IFERROR(VLOOKUP(F974,プログラムデータ!A:P,14,0),"")</f>
        <v/>
      </c>
      <c r="K974" t="str">
        <f>IFERROR(VLOOKUP(F974,プログラムデータ!A:O,15,0),"")</f>
        <v>女子</v>
      </c>
      <c r="L974" t="str">
        <f>IFERROR(VLOOKUP(F974,プログラムデータ!A:M,13,0),"")</f>
        <v>1500m</v>
      </c>
      <c r="M974" t="str">
        <f>IFERROR(VLOOKUP(F974,プログラムデータ!A:J,10,0),"")</f>
        <v>自由形</v>
      </c>
      <c r="N974" t="str">
        <f>IFERROR(VLOOKUP(F974,プログラムデータ!A:P,16,0),"")</f>
        <v>タイム決勝</v>
      </c>
      <c r="O974" t="str">
        <f t="shared" si="30"/>
        <v xml:space="preserve"> 女子 1500m 自由形 タイム決勝</v>
      </c>
    </row>
    <row r="975" spans="1:15" x14ac:dyDescent="0.15">
      <c r="A975">
        <f>IFERROR(記録[[#This Row],[競技番号]],"")</f>
        <v>32</v>
      </c>
      <c r="B975">
        <f>IFERROR(記録[[#This Row],[選手番号]],"")</f>
        <v>142</v>
      </c>
      <c r="C975" t="str">
        <f>IFERROR(VLOOKUP(B975,選手番号!F:J,4,0),"")</f>
        <v>尾﨑　建太</v>
      </c>
      <c r="D975" t="str">
        <f>IFERROR(VLOOKUP(B975,選手番号!F:K,6,0),"")</f>
        <v>ＭＧ双葉</v>
      </c>
      <c r="E975" t="str">
        <f>IFERROR(VLOOKUP(B975,チーム番号!E:F,2,0),"")</f>
        <v/>
      </c>
      <c r="F975">
        <f>IFERROR(VLOOKUP(A975,プログラム!B:C,2,0),"")</f>
        <v>33</v>
      </c>
      <c r="G975" t="str">
        <f t="shared" si="31"/>
        <v>14200033</v>
      </c>
      <c r="H975">
        <f>IFERROR(記録[[#This Row],[組]],"")</f>
        <v>2</v>
      </c>
      <c r="I975">
        <f>IFERROR(記録[[#This Row],[水路]],"")</f>
        <v>1</v>
      </c>
      <c r="J975" t="str">
        <f>IFERROR(VLOOKUP(F975,プログラムデータ!A:P,14,0),"")</f>
        <v/>
      </c>
      <c r="K975" t="str">
        <f>IFERROR(VLOOKUP(F975,プログラムデータ!A:O,15,0),"")</f>
        <v>女子</v>
      </c>
      <c r="L975" t="str">
        <f>IFERROR(VLOOKUP(F975,プログラムデータ!A:M,13,0),"")</f>
        <v>1500m</v>
      </c>
      <c r="M975" t="str">
        <f>IFERROR(VLOOKUP(F975,プログラムデータ!A:J,10,0),"")</f>
        <v>自由形</v>
      </c>
      <c r="N975" t="str">
        <f>IFERROR(VLOOKUP(F975,プログラムデータ!A:P,16,0),"")</f>
        <v>タイム決勝</v>
      </c>
      <c r="O975" t="str">
        <f t="shared" si="30"/>
        <v xml:space="preserve"> 女子 1500m 自由形 タイム決勝</v>
      </c>
    </row>
    <row r="976" spans="1:15" x14ac:dyDescent="0.15">
      <c r="A976">
        <f>IFERROR(記録[[#This Row],[競技番号]],"")</f>
        <v>32</v>
      </c>
      <c r="B976">
        <f>IFERROR(記録[[#This Row],[選手番号]],"")</f>
        <v>79</v>
      </c>
      <c r="C976" t="str">
        <f>IFERROR(VLOOKUP(B976,選手番号!F:J,4,0),"")</f>
        <v>森　　大空</v>
      </c>
      <c r="D976" t="str">
        <f>IFERROR(VLOOKUP(B976,選手番号!F:K,6,0),"")</f>
        <v>ＭＧ瀬戸内</v>
      </c>
      <c r="E976" t="str">
        <f>IFERROR(VLOOKUP(B976,チーム番号!E:F,2,0),"")</f>
        <v/>
      </c>
      <c r="F976">
        <f>IFERROR(VLOOKUP(A976,プログラム!B:C,2,0),"")</f>
        <v>33</v>
      </c>
      <c r="G976" t="str">
        <f t="shared" si="31"/>
        <v>7900033</v>
      </c>
      <c r="H976">
        <f>IFERROR(記録[[#This Row],[組]],"")</f>
        <v>2</v>
      </c>
      <c r="I976">
        <f>IFERROR(記録[[#This Row],[水路]],"")</f>
        <v>2</v>
      </c>
      <c r="J976" t="str">
        <f>IFERROR(VLOOKUP(F976,プログラムデータ!A:P,14,0),"")</f>
        <v/>
      </c>
      <c r="K976" t="str">
        <f>IFERROR(VLOOKUP(F976,プログラムデータ!A:O,15,0),"")</f>
        <v>女子</v>
      </c>
      <c r="L976" t="str">
        <f>IFERROR(VLOOKUP(F976,プログラムデータ!A:M,13,0),"")</f>
        <v>1500m</v>
      </c>
      <c r="M976" t="str">
        <f>IFERROR(VLOOKUP(F976,プログラムデータ!A:J,10,0),"")</f>
        <v>自由形</v>
      </c>
      <c r="N976" t="str">
        <f>IFERROR(VLOOKUP(F976,プログラムデータ!A:P,16,0),"")</f>
        <v>タイム決勝</v>
      </c>
      <c r="O976" t="str">
        <f t="shared" si="30"/>
        <v xml:space="preserve"> 女子 1500m 自由形 タイム決勝</v>
      </c>
    </row>
    <row r="977" spans="1:15" x14ac:dyDescent="0.15">
      <c r="A977">
        <f>IFERROR(記録[[#This Row],[競技番号]],"")</f>
        <v>32</v>
      </c>
      <c r="B977">
        <f>IFERROR(記録[[#This Row],[選手番号]],"")</f>
        <v>94</v>
      </c>
      <c r="C977" t="str">
        <f>IFERROR(VLOOKUP(B977,選手番号!F:J,4,0),"")</f>
        <v>渡部　隼斗</v>
      </c>
      <c r="D977" t="str">
        <f>IFERROR(VLOOKUP(B977,選手番号!F:K,6,0),"")</f>
        <v>ファイブテン</v>
      </c>
      <c r="E977" t="str">
        <f>IFERROR(VLOOKUP(B977,チーム番号!E:F,2,0),"")</f>
        <v/>
      </c>
      <c r="F977">
        <f>IFERROR(VLOOKUP(A977,プログラム!B:C,2,0),"")</f>
        <v>33</v>
      </c>
      <c r="G977" t="str">
        <f t="shared" si="31"/>
        <v>9400033</v>
      </c>
      <c r="H977">
        <f>IFERROR(記録[[#This Row],[組]],"")</f>
        <v>2</v>
      </c>
      <c r="I977">
        <f>IFERROR(記録[[#This Row],[水路]],"")</f>
        <v>3</v>
      </c>
      <c r="J977" t="str">
        <f>IFERROR(VLOOKUP(F977,プログラムデータ!A:P,14,0),"")</f>
        <v/>
      </c>
      <c r="K977" t="str">
        <f>IFERROR(VLOOKUP(F977,プログラムデータ!A:O,15,0),"")</f>
        <v>女子</v>
      </c>
      <c r="L977" t="str">
        <f>IFERROR(VLOOKUP(F977,プログラムデータ!A:M,13,0),"")</f>
        <v>1500m</v>
      </c>
      <c r="M977" t="str">
        <f>IFERROR(VLOOKUP(F977,プログラムデータ!A:J,10,0),"")</f>
        <v>自由形</v>
      </c>
      <c r="N977" t="str">
        <f>IFERROR(VLOOKUP(F977,プログラムデータ!A:P,16,0),"")</f>
        <v>タイム決勝</v>
      </c>
      <c r="O977" t="str">
        <f t="shared" si="30"/>
        <v xml:space="preserve"> 女子 1500m 自由形 タイム決勝</v>
      </c>
    </row>
    <row r="978" spans="1:15" x14ac:dyDescent="0.15">
      <c r="A978">
        <f>IFERROR(記録[[#This Row],[競技番号]],"")</f>
        <v>32</v>
      </c>
      <c r="B978">
        <f>IFERROR(記録[[#This Row],[選手番号]],"")</f>
        <v>260</v>
      </c>
      <c r="C978" t="str">
        <f>IFERROR(VLOOKUP(B978,選手番号!F:J,4,0),"")</f>
        <v>竹本　大輝</v>
      </c>
      <c r="D978" t="str">
        <f>IFERROR(VLOOKUP(B978,選手番号!F:K,6,0),"")</f>
        <v>Ryuow</v>
      </c>
      <c r="E978" t="str">
        <f>IFERROR(VLOOKUP(B978,チーム番号!E:F,2,0),"")</f>
        <v/>
      </c>
      <c r="F978">
        <f>IFERROR(VLOOKUP(A978,プログラム!B:C,2,0),"")</f>
        <v>33</v>
      </c>
      <c r="G978" t="str">
        <f t="shared" si="31"/>
        <v>26000033</v>
      </c>
      <c r="H978">
        <f>IFERROR(記録[[#This Row],[組]],"")</f>
        <v>2</v>
      </c>
      <c r="I978">
        <f>IFERROR(記録[[#This Row],[水路]],"")</f>
        <v>4</v>
      </c>
      <c r="J978" t="str">
        <f>IFERROR(VLOOKUP(F978,プログラムデータ!A:P,14,0),"")</f>
        <v/>
      </c>
      <c r="K978" t="str">
        <f>IFERROR(VLOOKUP(F978,プログラムデータ!A:O,15,0),"")</f>
        <v>女子</v>
      </c>
      <c r="L978" t="str">
        <f>IFERROR(VLOOKUP(F978,プログラムデータ!A:M,13,0),"")</f>
        <v>1500m</v>
      </c>
      <c r="M978" t="str">
        <f>IFERROR(VLOOKUP(F978,プログラムデータ!A:J,10,0),"")</f>
        <v>自由形</v>
      </c>
      <c r="N978" t="str">
        <f>IFERROR(VLOOKUP(F978,プログラムデータ!A:P,16,0),"")</f>
        <v>タイム決勝</v>
      </c>
      <c r="O978" t="str">
        <f t="shared" si="30"/>
        <v xml:space="preserve"> 女子 1500m 自由形 タイム決勝</v>
      </c>
    </row>
    <row r="979" spans="1:15" x14ac:dyDescent="0.15">
      <c r="A979">
        <f>IFERROR(記録[[#This Row],[競技番号]],"")</f>
        <v>32</v>
      </c>
      <c r="B979">
        <f>IFERROR(記録[[#This Row],[選手番号]],"")</f>
        <v>224</v>
      </c>
      <c r="C979" t="str">
        <f>IFERROR(VLOOKUP(B979,選手番号!F:J,4,0),"")</f>
        <v>竹井　絢翔</v>
      </c>
      <c r="D979" t="str">
        <f>IFERROR(VLOOKUP(B979,選手番号!F:K,6,0),"")</f>
        <v>リー保内</v>
      </c>
      <c r="E979" t="str">
        <f>IFERROR(VLOOKUP(B979,チーム番号!E:F,2,0),"")</f>
        <v/>
      </c>
      <c r="F979">
        <f>IFERROR(VLOOKUP(A979,プログラム!B:C,2,0),"")</f>
        <v>33</v>
      </c>
      <c r="G979" t="str">
        <f t="shared" si="31"/>
        <v>22400033</v>
      </c>
      <c r="H979">
        <f>IFERROR(記録[[#This Row],[組]],"")</f>
        <v>2</v>
      </c>
      <c r="I979">
        <f>IFERROR(記録[[#This Row],[水路]],"")</f>
        <v>5</v>
      </c>
      <c r="J979" t="str">
        <f>IFERROR(VLOOKUP(F979,プログラムデータ!A:P,14,0),"")</f>
        <v/>
      </c>
      <c r="K979" t="str">
        <f>IFERROR(VLOOKUP(F979,プログラムデータ!A:O,15,0),"")</f>
        <v>女子</v>
      </c>
      <c r="L979" t="str">
        <f>IFERROR(VLOOKUP(F979,プログラムデータ!A:M,13,0),"")</f>
        <v>1500m</v>
      </c>
      <c r="M979" t="str">
        <f>IFERROR(VLOOKUP(F979,プログラムデータ!A:J,10,0),"")</f>
        <v>自由形</v>
      </c>
      <c r="N979" t="str">
        <f>IFERROR(VLOOKUP(F979,プログラムデータ!A:P,16,0),"")</f>
        <v>タイム決勝</v>
      </c>
      <c r="O979" t="str">
        <f t="shared" si="30"/>
        <v xml:space="preserve"> 女子 1500m 自由形 タイム決勝</v>
      </c>
    </row>
    <row r="980" spans="1:15" x14ac:dyDescent="0.15">
      <c r="A980">
        <f>IFERROR(記録[[#This Row],[競技番号]],"")</f>
        <v>32</v>
      </c>
      <c r="B980">
        <f>IFERROR(記録[[#This Row],[選手番号]],"")</f>
        <v>36</v>
      </c>
      <c r="C980" t="str">
        <f>IFERROR(VLOOKUP(B980,選手番号!F:J,4,0),"")</f>
        <v>渡部　泰成</v>
      </c>
      <c r="D980" t="str">
        <f>IFERROR(VLOOKUP(B980,選手番号!F:K,6,0),"")</f>
        <v>南海ＤＣ</v>
      </c>
      <c r="E980" t="str">
        <f>IFERROR(VLOOKUP(B980,チーム番号!E:F,2,0),"")</f>
        <v/>
      </c>
      <c r="F980">
        <f>IFERROR(VLOOKUP(A980,プログラム!B:C,2,0),"")</f>
        <v>33</v>
      </c>
      <c r="G980" t="str">
        <f t="shared" si="31"/>
        <v>3600033</v>
      </c>
      <c r="H980">
        <f>IFERROR(記録[[#This Row],[組]],"")</f>
        <v>2</v>
      </c>
      <c r="I980">
        <f>IFERROR(記録[[#This Row],[水路]],"")</f>
        <v>6</v>
      </c>
      <c r="J980" t="str">
        <f>IFERROR(VLOOKUP(F980,プログラムデータ!A:P,14,0),"")</f>
        <v/>
      </c>
      <c r="K980" t="str">
        <f>IFERROR(VLOOKUP(F980,プログラムデータ!A:O,15,0),"")</f>
        <v>女子</v>
      </c>
      <c r="L980" t="str">
        <f>IFERROR(VLOOKUP(F980,プログラムデータ!A:M,13,0),"")</f>
        <v>1500m</v>
      </c>
      <c r="M980" t="str">
        <f>IFERROR(VLOOKUP(F980,プログラムデータ!A:J,10,0),"")</f>
        <v>自由形</v>
      </c>
      <c r="N980" t="str">
        <f>IFERROR(VLOOKUP(F980,プログラムデータ!A:P,16,0),"")</f>
        <v>タイム決勝</v>
      </c>
      <c r="O980" t="str">
        <f t="shared" si="30"/>
        <v xml:space="preserve"> 女子 1500m 自由形 タイム決勝</v>
      </c>
    </row>
    <row r="981" spans="1:15" x14ac:dyDescent="0.15">
      <c r="A981">
        <f>IFERROR(記録[[#This Row],[競技番号]],"")</f>
        <v>32</v>
      </c>
      <c r="B981">
        <f>IFERROR(記録[[#This Row],[選手番号]],"")</f>
        <v>198</v>
      </c>
      <c r="C981" t="str">
        <f>IFERROR(VLOOKUP(B981,選手番号!F:J,4,0),"")</f>
        <v>山田　航平</v>
      </c>
      <c r="D981" t="str">
        <f>IFERROR(VLOOKUP(B981,選手番号!F:K,6,0),"")</f>
        <v>フィッタ重信</v>
      </c>
      <c r="E981" t="str">
        <f>IFERROR(VLOOKUP(B981,チーム番号!E:F,2,0),"")</f>
        <v/>
      </c>
      <c r="F981">
        <f>IFERROR(VLOOKUP(A981,プログラム!B:C,2,0),"")</f>
        <v>33</v>
      </c>
      <c r="G981" t="str">
        <f t="shared" si="31"/>
        <v>19800033</v>
      </c>
      <c r="H981">
        <f>IFERROR(記録[[#This Row],[組]],"")</f>
        <v>2</v>
      </c>
      <c r="I981">
        <f>IFERROR(記録[[#This Row],[水路]],"")</f>
        <v>7</v>
      </c>
      <c r="J981" t="str">
        <f>IFERROR(VLOOKUP(F981,プログラムデータ!A:P,14,0),"")</f>
        <v/>
      </c>
      <c r="K981" t="str">
        <f>IFERROR(VLOOKUP(F981,プログラムデータ!A:O,15,0),"")</f>
        <v>女子</v>
      </c>
      <c r="L981" t="str">
        <f>IFERROR(VLOOKUP(F981,プログラムデータ!A:M,13,0),"")</f>
        <v>1500m</v>
      </c>
      <c r="M981" t="str">
        <f>IFERROR(VLOOKUP(F981,プログラムデータ!A:J,10,0),"")</f>
        <v>自由形</v>
      </c>
      <c r="N981" t="str">
        <f>IFERROR(VLOOKUP(F981,プログラムデータ!A:P,16,0),"")</f>
        <v>タイム決勝</v>
      </c>
      <c r="O981" t="str">
        <f t="shared" si="30"/>
        <v xml:space="preserve"> 女子 1500m 自由形 タイム決勝</v>
      </c>
    </row>
    <row r="982" spans="1:15" x14ac:dyDescent="0.15">
      <c r="A982">
        <f>IFERROR(記録[[#This Row],[競技番号]],"")</f>
        <v>32</v>
      </c>
      <c r="B982">
        <f>IFERROR(記録[[#This Row],[選手番号]],"")</f>
        <v>346</v>
      </c>
      <c r="C982" t="str">
        <f>IFERROR(VLOOKUP(B982,選手番号!F:J,4,0),"")</f>
        <v>佐藤　　光</v>
      </c>
      <c r="D982" t="str">
        <f>IFERROR(VLOOKUP(B982,選手番号!F:K,6,0),"")</f>
        <v>えいしSC砥部</v>
      </c>
      <c r="E982" t="str">
        <f>IFERROR(VLOOKUP(B982,チーム番号!E:F,2,0),"")</f>
        <v/>
      </c>
      <c r="F982">
        <f>IFERROR(VLOOKUP(A982,プログラム!B:C,2,0),"")</f>
        <v>33</v>
      </c>
      <c r="G982" t="str">
        <f t="shared" si="31"/>
        <v>34600033</v>
      </c>
      <c r="H982">
        <f>IFERROR(記録[[#This Row],[組]],"")</f>
        <v>3</v>
      </c>
      <c r="I982">
        <f>IFERROR(記録[[#This Row],[水路]],"")</f>
        <v>1</v>
      </c>
      <c r="J982" t="str">
        <f>IFERROR(VLOOKUP(F982,プログラムデータ!A:P,14,0),"")</f>
        <v/>
      </c>
      <c r="K982" t="str">
        <f>IFERROR(VLOOKUP(F982,プログラムデータ!A:O,15,0),"")</f>
        <v>女子</v>
      </c>
      <c r="L982" t="str">
        <f>IFERROR(VLOOKUP(F982,プログラムデータ!A:M,13,0),"")</f>
        <v>1500m</v>
      </c>
      <c r="M982" t="str">
        <f>IFERROR(VLOOKUP(F982,プログラムデータ!A:J,10,0),"")</f>
        <v>自由形</v>
      </c>
      <c r="N982" t="str">
        <f>IFERROR(VLOOKUP(F982,プログラムデータ!A:P,16,0),"")</f>
        <v>タイム決勝</v>
      </c>
      <c r="O982" t="str">
        <f t="shared" si="30"/>
        <v xml:space="preserve"> 女子 1500m 自由形 タイム決勝</v>
      </c>
    </row>
    <row r="983" spans="1:15" x14ac:dyDescent="0.15">
      <c r="A983">
        <f>IFERROR(記録[[#This Row],[競技番号]],"")</f>
        <v>32</v>
      </c>
      <c r="B983">
        <f>IFERROR(記録[[#This Row],[選手番号]],"")</f>
        <v>69</v>
      </c>
      <c r="C983" t="str">
        <f>IFERROR(VLOOKUP(B983,選手番号!F:J,4,0),"")</f>
        <v>塩出　大剛</v>
      </c>
      <c r="D983" t="str">
        <f>IFERROR(VLOOKUP(B983,選手番号!F:K,6,0),"")</f>
        <v>西条ＳＣ</v>
      </c>
      <c r="E983" t="str">
        <f>IFERROR(VLOOKUP(B983,チーム番号!E:F,2,0),"")</f>
        <v/>
      </c>
      <c r="F983">
        <f>IFERROR(VLOOKUP(A983,プログラム!B:C,2,0),"")</f>
        <v>33</v>
      </c>
      <c r="G983" t="str">
        <f t="shared" si="31"/>
        <v>6900033</v>
      </c>
      <c r="H983">
        <f>IFERROR(記録[[#This Row],[組]],"")</f>
        <v>3</v>
      </c>
      <c r="I983">
        <f>IFERROR(記録[[#This Row],[水路]],"")</f>
        <v>2</v>
      </c>
      <c r="J983" t="str">
        <f>IFERROR(VLOOKUP(F983,プログラムデータ!A:P,14,0),"")</f>
        <v/>
      </c>
      <c r="K983" t="str">
        <f>IFERROR(VLOOKUP(F983,プログラムデータ!A:O,15,0),"")</f>
        <v>女子</v>
      </c>
      <c r="L983" t="str">
        <f>IFERROR(VLOOKUP(F983,プログラムデータ!A:M,13,0),"")</f>
        <v>1500m</v>
      </c>
      <c r="M983" t="str">
        <f>IFERROR(VLOOKUP(F983,プログラムデータ!A:J,10,0),"")</f>
        <v>自由形</v>
      </c>
      <c r="N983" t="str">
        <f>IFERROR(VLOOKUP(F983,プログラムデータ!A:P,16,0),"")</f>
        <v>タイム決勝</v>
      </c>
      <c r="O983" t="str">
        <f t="shared" si="30"/>
        <v xml:space="preserve"> 女子 1500m 自由形 タイム決勝</v>
      </c>
    </row>
    <row r="984" spans="1:15" x14ac:dyDescent="0.15">
      <c r="A984">
        <f>IFERROR(記録[[#This Row],[競技番号]],"")</f>
        <v>32</v>
      </c>
      <c r="B984">
        <f>IFERROR(記録[[#This Row],[選手番号]],"")</f>
        <v>140</v>
      </c>
      <c r="C984" t="str">
        <f>IFERROR(VLOOKUP(B984,選手番号!F:J,4,0),"")</f>
        <v>青野　　空</v>
      </c>
      <c r="D984" t="str">
        <f>IFERROR(VLOOKUP(B984,選手番号!F:K,6,0),"")</f>
        <v>ＭＧ双葉</v>
      </c>
      <c r="E984" t="str">
        <f>IFERROR(VLOOKUP(B984,チーム番号!E:F,2,0),"")</f>
        <v/>
      </c>
      <c r="F984">
        <f>IFERROR(VLOOKUP(A984,プログラム!B:C,2,0),"")</f>
        <v>33</v>
      </c>
      <c r="G984" t="str">
        <f t="shared" si="31"/>
        <v>14000033</v>
      </c>
      <c r="H984">
        <f>IFERROR(記録[[#This Row],[組]],"")</f>
        <v>3</v>
      </c>
      <c r="I984">
        <f>IFERROR(記録[[#This Row],[水路]],"")</f>
        <v>3</v>
      </c>
      <c r="J984" t="str">
        <f>IFERROR(VLOOKUP(F984,プログラムデータ!A:P,14,0),"")</f>
        <v/>
      </c>
      <c r="K984" t="str">
        <f>IFERROR(VLOOKUP(F984,プログラムデータ!A:O,15,0),"")</f>
        <v>女子</v>
      </c>
      <c r="L984" t="str">
        <f>IFERROR(VLOOKUP(F984,プログラムデータ!A:M,13,0),"")</f>
        <v>1500m</v>
      </c>
      <c r="M984" t="str">
        <f>IFERROR(VLOOKUP(F984,プログラムデータ!A:J,10,0),"")</f>
        <v>自由形</v>
      </c>
      <c r="N984" t="str">
        <f>IFERROR(VLOOKUP(F984,プログラムデータ!A:P,16,0),"")</f>
        <v>タイム決勝</v>
      </c>
      <c r="O984" t="str">
        <f t="shared" si="30"/>
        <v xml:space="preserve"> 女子 1500m 自由形 タイム決勝</v>
      </c>
    </row>
    <row r="985" spans="1:15" x14ac:dyDescent="0.15">
      <c r="A985">
        <f>IFERROR(記録[[#This Row],[競技番号]],"")</f>
        <v>32</v>
      </c>
      <c r="B985">
        <f>IFERROR(記録[[#This Row],[選手番号]],"")</f>
        <v>1</v>
      </c>
      <c r="C985" t="str">
        <f>IFERROR(VLOOKUP(B985,選手番号!F:J,4,0),"")</f>
        <v>髙岡　海斗</v>
      </c>
      <c r="D985" t="str">
        <f>IFERROR(VLOOKUP(B985,選手番号!F:K,6,0),"")</f>
        <v>五百木ＳＣ</v>
      </c>
      <c r="E985" t="str">
        <f>IFERROR(VLOOKUP(B985,チーム番号!E:F,2,0),"")</f>
        <v/>
      </c>
      <c r="F985">
        <f>IFERROR(VLOOKUP(A985,プログラム!B:C,2,0),"")</f>
        <v>33</v>
      </c>
      <c r="G985" t="str">
        <f t="shared" si="31"/>
        <v>100033</v>
      </c>
      <c r="H985">
        <f>IFERROR(記録[[#This Row],[組]],"")</f>
        <v>3</v>
      </c>
      <c r="I985">
        <f>IFERROR(記録[[#This Row],[水路]],"")</f>
        <v>4</v>
      </c>
      <c r="J985" t="str">
        <f>IFERROR(VLOOKUP(F985,プログラムデータ!A:P,14,0),"")</f>
        <v/>
      </c>
      <c r="K985" t="str">
        <f>IFERROR(VLOOKUP(F985,プログラムデータ!A:O,15,0),"")</f>
        <v>女子</v>
      </c>
      <c r="L985" t="str">
        <f>IFERROR(VLOOKUP(F985,プログラムデータ!A:M,13,0),"")</f>
        <v>1500m</v>
      </c>
      <c r="M985" t="str">
        <f>IFERROR(VLOOKUP(F985,プログラムデータ!A:J,10,0),"")</f>
        <v>自由形</v>
      </c>
      <c r="N985" t="str">
        <f>IFERROR(VLOOKUP(F985,プログラムデータ!A:P,16,0),"")</f>
        <v>タイム決勝</v>
      </c>
      <c r="O985" t="str">
        <f t="shared" si="30"/>
        <v xml:space="preserve"> 女子 1500m 自由形 タイム決勝</v>
      </c>
    </row>
    <row r="986" spans="1:15" x14ac:dyDescent="0.15">
      <c r="A986">
        <f>IFERROR(記録[[#This Row],[競技番号]],"")</f>
        <v>32</v>
      </c>
      <c r="B986">
        <f>IFERROR(記録[[#This Row],[選手番号]],"")</f>
        <v>282</v>
      </c>
      <c r="C986" t="str">
        <f>IFERROR(VLOOKUP(B986,選手番号!F:J,4,0),"")</f>
        <v>兵頭虎太朗</v>
      </c>
      <c r="D986" t="str">
        <f>IFERROR(VLOOKUP(B986,選手番号!F:K,6,0),"")</f>
        <v>ﾌｨｯﾀｴﾐﾌﾙ松前</v>
      </c>
      <c r="E986" t="str">
        <f>IFERROR(VLOOKUP(B986,チーム番号!E:F,2,0),"")</f>
        <v/>
      </c>
      <c r="F986">
        <f>IFERROR(VLOOKUP(A986,プログラム!B:C,2,0),"")</f>
        <v>33</v>
      </c>
      <c r="G986" t="str">
        <f t="shared" si="31"/>
        <v>28200033</v>
      </c>
      <c r="H986">
        <f>IFERROR(記録[[#This Row],[組]],"")</f>
        <v>3</v>
      </c>
      <c r="I986">
        <f>IFERROR(記録[[#This Row],[水路]],"")</f>
        <v>5</v>
      </c>
      <c r="J986" t="str">
        <f>IFERROR(VLOOKUP(F986,プログラムデータ!A:P,14,0),"")</f>
        <v/>
      </c>
      <c r="K986" t="str">
        <f>IFERROR(VLOOKUP(F986,プログラムデータ!A:O,15,0),"")</f>
        <v>女子</v>
      </c>
      <c r="L986" t="str">
        <f>IFERROR(VLOOKUP(F986,プログラムデータ!A:M,13,0),"")</f>
        <v>1500m</v>
      </c>
      <c r="M986" t="str">
        <f>IFERROR(VLOOKUP(F986,プログラムデータ!A:J,10,0),"")</f>
        <v>自由形</v>
      </c>
      <c r="N986" t="str">
        <f>IFERROR(VLOOKUP(F986,プログラムデータ!A:P,16,0),"")</f>
        <v>タイム決勝</v>
      </c>
      <c r="O986" t="str">
        <f t="shared" si="30"/>
        <v xml:space="preserve"> 女子 1500m 自由形 タイム決勝</v>
      </c>
    </row>
    <row r="987" spans="1:15" x14ac:dyDescent="0.15">
      <c r="A987">
        <f>IFERROR(記録[[#This Row],[競技番号]],"")</f>
        <v>32</v>
      </c>
      <c r="B987">
        <f>IFERROR(記録[[#This Row],[選手番号]],"")</f>
        <v>269</v>
      </c>
      <c r="C987" t="str">
        <f>IFERROR(VLOOKUP(B987,選手番号!F:J,4,0),"")</f>
        <v>石原孝太郎</v>
      </c>
      <c r="D987" t="str">
        <f>IFERROR(VLOOKUP(B987,選手番号!F:K,6,0),"")</f>
        <v>ﾌｧｲﾌﾞﾃﾝ東予</v>
      </c>
      <c r="E987" t="str">
        <f>IFERROR(VLOOKUP(B987,チーム番号!E:F,2,0),"")</f>
        <v/>
      </c>
      <c r="F987">
        <f>IFERROR(VLOOKUP(A987,プログラム!B:C,2,0),"")</f>
        <v>33</v>
      </c>
      <c r="G987" t="str">
        <f t="shared" si="31"/>
        <v>26900033</v>
      </c>
      <c r="H987">
        <f>IFERROR(記録[[#This Row],[組]],"")</f>
        <v>3</v>
      </c>
      <c r="I987">
        <f>IFERROR(記録[[#This Row],[水路]],"")</f>
        <v>6</v>
      </c>
      <c r="J987" t="str">
        <f>IFERROR(VLOOKUP(F987,プログラムデータ!A:P,14,0),"")</f>
        <v/>
      </c>
      <c r="K987" t="str">
        <f>IFERROR(VLOOKUP(F987,プログラムデータ!A:O,15,0),"")</f>
        <v>女子</v>
      </c>
      <c r="L987" t="str">
        <f>IFERROR(VLOOKUP(F987,プログラムデータ!A:M,13,0),"")</f>
        <v>1500m</v>
      </c>
      <c r="M987" t="str">
        <f>IFERROR(VLOOKUP(F987,プログラムデータ!A:J,10,0),"")</f>
        <v>自由形</v>
      </c>
      <c r="N987" t="str">
        <f>IFERROR(VLOOKUP(F987,プログラムデータ!A:P,16,0),"")</f>
        <v>タイム決勝</v>
      </c>
      <c r="O987" t="str">
        <f t="shared" si="30"/>
        <v xml:space="preserve"> 女子 1500m 自由形 タイム決勝</v>
      </c>
    </row>
    <row r="988" spans="1:15" x14ac:dyDescent="0.15">
      <c r="A988">
        <f>IFERROR(記録[[#This Row],[競技番号]],"")</f>
        <v>32</v>
      </c>
      <c r="B988">
        <f>IFERROR(記録[[#This Row],[選手番号]],"")</f>
        <v>93</v>
      </c>
      <c r="C988" t="str">
        <f>IFERROR(VLOOKUP(B988,選手番号!F:J,4,0),"")</f>
        <v>森田　淳夢</v>
      </c>
      <c r="D988" t="str">
        <f>IFERROR(VLOOKUP(B988,選手番号!F:K,6,0),"")</f>
        <v>ファイブテン</v>
      </c>
      <c r="E988" t="str">
        <f>IFERROR(VLOOKUP(B988,チーム番号!E:F,2,0),"")</f>
        <v/>
      </c>
      <c r="F988">
        <f>IFERROR(VLOOKUP(A988,プログラム!B:C,2,0),"")</f>
        <v>33</v>
      </c>
      <c r="G988" t="str">
        <f t="shared" si="31"/>
        <v>9300033</v>
      </c>
      <c r="H988">
        <f>IFERROR(記録[[#This Row],[組]],"")</f>
        <v>3</v>
      </c>
      <c r="I988">
        <f>IFERROR(記録[[#This Row],[水路]],"")</f>
        <v>7</v>
      </c>
      <c r="J988" t="str">
        <f>IFERROR(VLOOKUP(F988,プログラムデータ!A:P,14,0),"")</f>
        <v/>
      </c>
      <c r="K988" t="str">
        <f>IFERROR(VLOOKUP(F988,プログラムデータ!A:O,15,0),"")</f>
        <v>女子</v>
      </c>
      <c r="L988" t="str">
        <f>IFERROR(VLOOKUP(F988,プログラムデータ!A:M,13,0),"")</f>
        <v>1500m</v>
      </c>
      <c r="M988" t="str">
        <f>IFERROR(VLOOKUP(F988,プログラムデータ!A:J,10,0),"")</f>
        <v>自由形</v>
      </c>
      <c r="N988" t="str">
        <f>IFERROR(VLOOKUP(F988,プログラムデータ!A:P,16,0),"")</f>
        <v>タイム決勝</v>
      </c>
      <c r="O988" t="str">
        <f t="shared" si="30"/>
        <v xml:space="preserve"> 女子 1500m 自由形 タイム決勝</v>
      </c>
    </row>
    <row r="989" spans="1:15" x14ac:dyDescent="0.15">
      <c r="A989">
        <f>IFERROR(記録[[#This Row],[競技番号]],"")</f>
        <v>33</v>
      </c>
      <c r="B989">
        <f>IFERROR(記録[[#This Row],[選手番号]],"")</f>
        <v>146</v>
      </c>
      <c r="C989" t="str">
        <f>IFERROR(VLOOKUP(B989,選手番号!F:J,4,0),"")</f>
        <v>水田結依子</v>
      </c>
      <c r="D989" t="str">
        <f>IFERROR(VLOOKUP(B989,選手番号!F:K,6,0),"")</f>
        <v>ＭＧ双葉</v>
      </c>
      <c r="E989" t="str">
        <f>IFERROR(VLOOKUP(B989,チーム番号!E:F,2,0),"")</f>
        <v/>
      </c>
      <c r="F989">
        <f>IFERROR(VLOOKUP(A989,プログラム!B:C,2,0),"")</f>
        <v>20</v>
      </c>
      <c r="G989" t="str">
        <f t="shared" si="31"/>
        <v>14600020</v>
      </c>
      <c r="H989">
        <f>IFERROR(記録[[#This Row],[組]],"")</f>
        <v>1</v>
      </c>
      <c r="I989">
        <f>IFERROR(記録[[#This Row],[水路]],"")</f>
        <v>1</v>
      </c>
      <c r="J989" t="str">
        <f>IFERROR(VLOOKUP(F989,プログラムデータ!A:P,14,0),"")</f>
        <v/>
      </c>
      <c r="K989" t="str">
        <f>IFERROR(VLOOKUP(F989,プログラムデータ!A:O,15,0),"")</f>
        <v>男子</v>
      </c>
      <c r="L989" t="str">
        <f>IFERROR(VLOOKUP(F989,プログラムデータ!A:M,13,0),"")</f>
        <v>1500m</v>
      </c>
      <c r="M989" t="str">
        <f>IFERROR(VLOOKUP(F989,プログラムデータ!A:J,10,0),"")</f>
        <v>自由形</v>
      </c>
      <c r="N989" t="str">
        <f>IFERROR(VLOOKUP(F989,プログラムデータ!A:P,16,0),"")</f>
        <v>タイム決勝</v>
      </c>
      <c r="O989" t="str">
        <f t="shared" si="30"/>
        <v xml:space="preserve"> 男子 1500m 自由形 タイム決勝</v>
      </c>
    </row>
    <row r="990" spans="1:15" x14ac:dyDescent="0.15">
      <c r="A990">
        <f>IFERROR(記録[[#This Row],[競技番号]],"")</f>
        <v>33</v>
      </c>
      <c r="B990">
        <f>IFERROR(記録[[#This Row],[選手番号]],"")</f>
        <v>0</v>
      </c>
      <c r="C990" t="str">
        <f>IFERROR(VLOOKUP(B990,選手番号!F:J,4,0),"")</f>
        <v/>
      </c>
      <c r="D990" t="str">
        <f>IFERROR(VLOOKUP(B990,選手番号!F:K,6,0),"")</f>
        <v/>
      </c>
      <c r="E990" t="str">
        <f>IFERROR(VLOOKUP(B990,チーム番号!E:F,2,0),"")</f>
        <v/>
      </c>
      <c r="F990">
        <f>IFERROR(VLOOKUP(A990,プログラム!B:C,2,0),"")</f>
        <v>20</v>
      </c>
      <c r="G990" t="str">
        <f t="shared" si="31"/>
        <v>000020</v>
      </c>
      <c r="H990">
        <f>IFERROR(記録[[#This Row],[組]],"")</f>
        <v>1</v>
      </c>
      <c r="I990">
        <f>IFERROR(記録[[#This Row],[水路]],"")</f>
        <v>2</v>
      </c>
      <c r="J990" t="str">
        <f>IFERROR(VLOOKUP(F990,プログラムデータ!A:P,14,0),"")</f>
        <v/>
      </c>
      <c r="K990" t="str">
        <f>IFERROR(VLOOKUP(F990,プログラムデータ!A:O,15,0),"")</f>
        <v>男子</v>
      </c>
      <c r="L990" t="str">
        <f>IFERROR(VLOOKUP(F990,プログラムデータ!A:M,13,0),"")</f>
        <v>1500m</v>
      </c>
      <c r="M990" t="str">
        <f>IFERROR(VLOOKUP(F990,プログラムデータ!A:J,10,0),"")</f>
        <v>自由形</v>
      </c>
      <c r="N990" t="str">
        <f>IFERROR(VLOOKUP(F990,プログラムデータ!A:P,16,0),"")</f>
        <v>タイム決勝</v>
      </c>
      <c r="O990" t="str">
        <f t="shared" si="30"/>
        <v xml:space="preserve"> 男子 1500m 自由形 タイム決勝</v>
      </c>
    </row>
    <row r="991" spans="1:15" x14ac:dyDescent="0.15">
      <c r="A991">
        <f>IFERROR(記録[[#This Row],[競技番号]],"")</f>
        <v>33</v>
      </c>
      <c r="B991">
        <f>IFERROR(記録[[#This Row],[選手番号]],"")</f>
        <v>0</v>
      </c>
      <c r="C991" t="str">
        <f>IFERROR(VLOOKUP(B991,選手番号!F:J,4,0),"")</f>
        <v/>
      </c>
      <c r="D991" t="str">
        <f>IFERROR(VLOOKUP(B991,選手番号!F:K,6,0),"")</f>
        <v/>
      </c>
      <c r="E991" t="str">
        <f>IFERROR(VLOOKUP(B991,チーム番号!E:F,2,0),"")</f>
        <v/>
      </c>
      <c r="F991">
        <f>IFERROR(VLOOKUP(A991,プログラム!B:C,2,0),"")</f>
        <v>20</v>
      </c>
      <c r="G991" t="str">
        <f t="shared" si="31"/>
        <v>000020</v>
      </c>
      <c r="H991">
        <f>IFERROR(記録[[#This Row],[組]],"")</f>
        <v>1</v>
      </c>
      <c r="I991">
        <f>IFERROR(記録[[#This Row],[水路]],"")</f>
        <v>3</v>
      </c>
      <c r="J991" t="str">
        <f>IFERROR(VLOOKUP(F991,プログラムデータ!A:P,14,0),"")</f>
        <v/>
      </c>
      <c r="K991" t="str">
        <f>IFERROR(VLOOKUP(F991,プログラムデータ!A:O,15,0),"")</f>
        <v>男子</v>
      </c>
      <c r="L991" t="str">
        <f>IFERROR(VLOOKUP(F991,プログラムデータ!A:M,13,0),"")</f>
        <v>1500m</v>
      </c>
      <c r="M991" t="str">
        <f>IFERROR(VLOOKUP(F991,プログラムデータ!A:J,10,0),"")</f>
        <v>自由形</v>
      </c>
      <c r="N991" t="str">
        <f>IFERROR(VLOOKUP(F991,プログラムデータ!A:P,16,0),"")</f>
        <v>タイム決勝</v>
      </c>
      <c r="O991" t="str">
        <f t="shared" si="30"/>
        <v xml:space="preserve"> 男子 1500m 自由形 タイム決勝</v>
      </c>
    </row>
    <row r="992" spans="1:15" x14ac:dyDescent="0.15">
      <c r="A992">
        <f>IFERROR(記録[[#This Row],[競技番号]],"")</f>
        <v>33</v>
      </c>
      <c r="B992">
        <f>IFERROR(記録[[#This Row],[選手番号]],"")</f>
        <v>0</v>
      </c>
      <c r="C992" t="str">
        <f>IFERROR(VLOOKUP(B992,選手番号!F:J,4,0),"")</f>
        <v/>
      </c>
      <c r="D992" t="str">
        <f>IFERROR(VLOOKUP(B992,選手番号!F:K,6,0),"")</f>
        <v/>
      </c>
      <c r="E992" t="str">
        <f>IFERROR(VLOOKUP(B992,チーム番号!E:F,2,0),"")</f>
        <v/>
      </c>
      <c r="F992">
        <f>IFERROR(VLOOKUP(A992,プログラム!B:C,2,0),"")</f>
        <v>20</v>
      </c>
      <c r="G992" t="str">
        <f t="shared" si="31"/>
        <v>000020</v>
      </c>
      <c r="H992">
        <f>IFERROR(記録[[#This Row],[組]],"")</f>
        <v>1</v>
      </c>
      <c r="I992">
        <f>IFERROR(記録[[#This Row],[水路]],"")</f>
        <v>4</v>
      </c>
      <c r="J992" t="str">
        <f>IFERROR(VLOOKUP(F992,プログラムデータ!A:P,14,0),"")</f>
        <v/>
      </c>
      <c r="K992" t="str">
        <f>IFERROR(VLOOKUP(F992,プログラムデータ!A:O,15,0),"")</f>
        <v>男子</v>
      </c>
      <c r="L992" t="str">
        <f>IFERROR(VLOOKUP(F992,プログラムデータ!A:M,13,0),"")</f>
        <v>1500m</v>
      </c>
      <c r="M992" t="str">
        <f>IFERROR(VLOOKUP(F992,プログラムデータ!A:J,10,0),"")</f>
        <v>自由形</v>
      </c>
      <c r="N992" t="str">
        <f>IFERROR(VLOOKUP(F992,プログラムデータ!A:P,16,0),"")</f>
        <v>タイム決勝</v>
      </c>
      <c r="O992" t="str">
        <f t="shared" si="30"/>
        <v xml:space="preserve"> 男子 1500m 自由形 タイム決勝</v>
      </c>
    </row>
    <row r="993" spans="1:15" x14ac:dyDescent="0.15">
      <c r="A993">
        <f>IFERROR(記録[[#This Row],[競技番号]],"")</f>
        <v>33</v>
      </c>
      <c r="B993">
        <f>IFERROR(記録[[#This Row],[選手番号]],"")</f>
        <v>0</v>
      </c>
      <c r="C993" t="str">
        <f>IFERROR(VLOOKUP(B993,選手番号!F:J,4,0),"")</f>
        <v/>
      </c>
      <c r="D993" t="str">
        <f>IFERROR(VLOOKUP(B993,選手番号!F:K,6,0),"")</f>
        <v/>
      </c>
      <c r="E993" t="str">
        <f>IFERROR(VLOOKUP(B993,チーム番号!E:F,2,0),"")</f>
        <v/>
      </c>
      <c r="F993">
        <f>IFERROR(VLOOKUP(A993,プログラム!B:C,2,0),"")</f>
        <v>20</v>
      </c>
      <c r="G993" t="str">
        <f t="shared" si="31"/>
        <v>000020</v>
      </c>
      <c r="H993">
        <f>IFERROR(記録[[#This Row],[組]],"")</f>
        <v>1</v>
      </c>
      <c r="I993">
        <f>IFERROR(記録[[#This Row],[水路]],"")</f>
        <v>5</v>
      </c>
      <c r="J993" t="str">
        <f>IFERROR(VLOOKUP(F993,プログラムデータ!A:P,14,0),"")</f>
        <v/>
      </c>
      <c r="K993" t="str">
        <f>IFERROR(VLOOKUP(F993,プログラムデータ!A:O,15,0),"")</f>
        <v>男子</v>
      </c>
      <c r="L993" t="str">
        <f>IFERROR(VLOOKUP(F993,プログラムデータ!A:M,13,0),"")</f>
        <v>1500m</v>
      </c>
      <c r="M993" t="str">
        <f>IFERROR(VLOOKUP(F993,プログラムデータ!A:J,10,0),"")</f>
        <v>自由形</v>
      </c>
      <c r="N993" t="str">
        <f>IFERROR(VLOOKUP(F993,プログラムデータ!A:P,16,0),"")</f>
        <v>タイム決勝</v>
      </c>
      <c r="O993" t="str">
        <f t="shared" si="30"/>
        <v xml:space="preserve"> 男子 1500m 自由形 タイム決勝</v>
      </c>
    </row>
    <row r="994" spans="1:15" x14ac:dyDescent="0.15">
      <c r="A994">
        <f>IFERROR(記録[[#This Row],[競技番号]],"")</f>
        <v>33</v>
      </c>
      <c r="B994">
        <f>IFERROR(記録[[#This Row],[選手番号]],"")</f>
        <v>0</v>
      </c>
      <c r="C994" t="str">
        <f>IFERROR(VLOOKUP(B994,選手番号!F:J,4,0),"")</f>
        <v/>
      </c>
      <c r="D994" t="str">
        <f>IFERROR(VLOOKUP(B994,選手番号!F:K,6,0),"")</f>
        <v/>
      </c>
      <c r="E994" t="str">
        <f>IFERROR(VLOOKUP(B994,チーム番号!E:F,2,0),"")</f>
        <v/>
      </c>
      <c r="F994">
        <f>IFERROR(VLOOKUP(A994,プログラム!B:C,2,0),"")</f>
        <v>20</v>
      </c>
      <c r="G994" t="str">
        <f t="shared" si="31"/>
        <v>000020</v>
      </c>
      <c r="H994">
        <f>IFERROR(記録[[#This Row],[組]],"")</f>
        <v>1</v>
      </c>
      <c r="I994">
        <f>IFERROR(記録[[#This Row],[水路]],"")</f>
        <v>6</v>
      </c>
      <c r="J994" t="str">
        <f>IFERROR(VLOOKUP(F994,プログラムデータ!A:P,14,0),"")</f>
        <v/>
      </c>
      <c r="K994" t="str">
        <f>IFERROR(VLOOKUP(F994,プログラムデータ!A:O,15,0),"")</f>
        <v>男子</v>
      </c>
      <c r="L994" t="str">
        <f>IFERROR(VLOOKUP(F994,プログラムデータ!A:M,13,0),"")</f>
        <v>1500m</v>
      </c>
      <c r="M994" t="str">
        <f>IFERROR(VLOOKUP(F994,プログラムデータ!A:J,10,0),"")</f>
        <v>自由形</v>
      </c>
      <c r="N994" t="str">
        <f>IFERROR(VLOOKUP(F994,プログラムデータ!A:P,16,0),"")</f>
        <v>タイム決勝</v>
      </c>
      <c r="O994" t="str">
        <f t="shared" si="30"/>
        <v xml:space="preserve"> 男子 1500m 自由形 タイム決勝</v>
      </c>
    </row>
    <row r="995" spans="1:15" x14ac:dyDescent="0.15">
      <c r="A995">
        <f>IFERROR(記録[[#This Row],[競技番号]],"")</f>
        <v>33</v>
      </c>
      <c r="B995">
        <f>IFERROR(記録[[#This Row],[選手番号]],"")</f>
        <v>0</v>
      </c>
      <c r="C995" t="str">
        <f>IFERROR(VLOOKUP(B995,選手番号!F:J,4,0),"")</f>
        <v/>
      </c>
      <c r="D995" t="str">
        <f>IFERROR(VLOOKUP(B995,選手番号!F:K,6,0),"")</f>
        <v/>
      </c>
      <c r="E995" t="str">
        <f>IFERROR(VLOOKUP(B995,チーム番号!E:F,2,0),"")</f>
        <v/>
      </c>
      <c r="F995">
        <f>IFERROR(VLOOKUP(A995,プログラム!B:C,2,0),"")</f>
        <v>20</v>
      </c>
      <c r="G995" t="str">
        <f t="shared" si="31"/>
        <v>000020</v>
      </c>
      <c r="H995">
        <f>IFERROR(記録[[#This Row],[組]],"")</f>
        <v>1</v>
      </c>
      <c r="I995">
        <f>IFERROR(記録[[#This Row],[水路]],"")</f>
        <v>7</v>
      </c>
      <c r="J995" t="str">
        <f>IFERROR(VLOOKUP(F995,プログラムデータ!A:P,14,0),"")</f>
        <v/>
      </c>
      <c r="K995" t="str">
        <f>IFERROR(VLOOKUP(F995,プログラムデータ!A:O,15,0),"")</f>
        <v>男子</v>
      </c>
      <c r="L995" t="str">
        <f>IFERROR(VLOOKUP(F995,プログラムデータ!A:M,13,0),"")</f>
        <v>1500m</v>
      </c>
      <c r="M995" t="str">
        <f>IFERROR(VLOOKUP(F995,プログラムデータ!A:J,10,0),"")</f>
        <v>自由形</v>
      </c>
      <c r="N995" t="str">
        <f>IFERROR(VLOOKUP(F995,プログラムデータ!A:P,16,0),"")</f>
        <v>タイム決勝</v>
      </c>
      <c r="O995" t="str">
        <f t="shared" si="30"/>
        <v xml:space="preserve"> 男子 1500m 自由形 タイム決勝</v>
      </c>
    </row>
    <row r="996" spans="1:15" x14ac:dyDescent="0.15">
      <c r="A996" t="str">
        <f>IFERROR(記録[[#This Row],[競技番号]],"")</f>
        <v/>
      </c>
      <c r="B996" t="str">
        <f>IFERROR(記録[[#This Row],[選手番号]],"")</f>
        <v/>
      </c>
      <c r="C996" t="str">
        <f>IFERROR(VLOOKUP(B996,選手番号!F:J,4,0),"")</f>
        <v/>
      </c>
      <c r="D996" t="str">
        <f>IFERROR(VLOOKUP(B996,選手番号!F:K,6,0),"")</f>
        <v/>
      </c>
      <c r="E996" t="str">
        <f>IFERROR(VLOOKUP(B996,チーム番号!E:F,2,0),"")</f>
        <v/>
      </c>
      <c r="F996" t="str">
        <f>IFERROR(VLOOKUP(A996,プログラム!B:C,2,0),"")</f>
        <v/>
      </c>
      <c r="G996" t="str">
        <f t="shared" si="31"/>
        <v>000</v>
      </c>
      <c r="H996" t="str">
        <f>IFERROR(記録[[#This Row],[組]],"")</f>
        <v/>
      </c>
      <c r="I996" t="str">
        <f>IFERROR(記録[[#This Row],[水路]],"")</f>
        <v/>
      </c>
      <c r="J996" t="str">
        <f>IFERROR(VLOOKUP(F996,プログラムデータ!A:P,14,0),"")</f>
        <v/>
      </c>
      <c r="K996" t="str">
        <f>IFERROR(VLOOKUP(F996,プログラムデータ!A:O,15,0),"")</f>
        <v/>
      </c>
      <c r="L996" t="str">
        <f>IFERROR(VLOOKUP(F996,プログラムデータ!A:M,13,0),"")</f>
        <v/>
      </c>
      <c r="M996" t="str">
        <f>IFERROR(VLOOKUP(F996,プログラムデータ!A:J,10,0),"")</f>
        <v/>
      </c>
      <c r="N996" t="str">
        <f>IFERROR(VLOOKUP(F996,プログラムデータ!A:P,16,0),"")</f>
        <v/>
      </c>
      <c r="O996" t="str">
        <f t="shared" si="30"/>
        <v xml:space="preserve">    </v>
      </c>
    </row>
    <row r="997" spans="1:15" x14ac:dyDescent="0.15">
      <c r="A997" t="str">
        <f>IFERROR(記録[[#This Row],[競技番号]],"")</f>
        <v/>
      </c>
      <c r="B997" t="str">
        <f>IFERROR(記録[[#This Row],[選手番号]],"")</f>
        <v/>
      </c>
      <c r="C997" t="str">
        <f>IFERROR(VLOOKUP(B997,選手番号!F:J,4,0),"")</f>
        <v/>
      </c>
      <c r="D997" t="str">
        <f>IFERROR(VLOOKUP(B997,選手番号!F:K,6,0),"")</f>
        <v/>
      </c>
      <c r="E997" t="str">
        <f>IFERROR(VLOOKUP(B997,チーム番号!E:F,2,0),"")</f>
        <v/>
      </c>
      <c r="F997" t="str">
        <f>IFERROR(VLOOKUP(A997,プログラム!B:C,2,0),"")</f>
        <v/>
      </c>
      <c r="G997" t="str">
        <f t="shared" si="31"/>
        <v>000</v>
      </c>
      <c r="H997" t="str">
        <f>IFERROR(記録[[#This Row],[組]],"")</f>
        <v/>
      </c>
      <c r="I997" t="str">
        <f>IFERROR(記録[[#This Row],[水路]],"")</f>
        <v/>
      </c>
      <c r="J997" t="str">
        <f>IFERROR(VLOOKUP(F997,プログラムデータ!A:P,14,0),"")</f>
        <v/>
      </c>
      <c r="K997" t="str">
        <f>IFERROR(VLOOKUP(F997,プログラムデータ!A:O,15,0),"")</f>
        <v/>
      </c>
      <c r="L997" t="str">
        <f>IFERROR(VLOOKUP(F997,プログラムデータ!A:M,13,0),"")</f>
        <v/>
      </c>
      <c r="M997" t="str">
        <f>IFERROR(VLOOKUP(F997,プログラムデータ!A:J,10,0),"")</f>
        <v/>
      </c>
      <c r="N997" t="str">
        <f>IFERROR(VLOOKUP(F997,プログラムデータ!A:P,16,0),"")</f>
        <v/>
      </c>
      <c r="O997" t="str">
        <f t="shared" si="30"/>
        <v xml:space="preserve">    </v>
      </c>
    </row>
    <row r="998" spans="1:15" x14ac:dyDescent="0.15">
      <c r="A998" t="str">
        <f>IFERROR(記録[[#This Row],[競技番号]],"")</f>
        <v/>
      </c>
      <c r="B998" t="str">
        <f>IFERROR(記録[[#This Row],[選手番号]],"")</f>
        <v/>
      </c>
      <c r="C998" t="str">
        <f>IFERROR(VLOOKUP(B998,選手番号!F:J,4,0),"")</f>
        <v/>
      </c>
      <c r="D998" t="str">
        <f>IFERROR(VLOOKUP(B998,選手番号!F:K,6,0),"")</f>
        <v/>
      </c>
      <c r="E998" t="str">
        <f>IFERROR(VLOOKUP(B998,チーム番号!E:F,2,0),"")</f>
        <v/>
      </c>
      <c r="F998" t="str">
        <f>IFERROR(VLOOKUP(A998,プログラム!B:C,2,0),"")</f>
        <v/>
      </c>
      <c r="G998" t="str">
        <f t="shared" si="31"/>
        <v>000</v>
      </c>
      <c r="H998" t="str">
        <f>IFERROR(記録[[#This Row],[組]],"")</f>
        <v/>
      </c>
      <c r="I998" t="str">
        <f>IFERROR(記録[[#This Row],[水路]],"")</f>
        <v/>
      </c>
      <c r="J998" t="str">
        <f>IFERROR(VLOOKUP(F998,プログラムデータ!A:P,14,0),"")</f>
        <v/>
      </c>
      <c r="K998" t="str">
        <f>IFERROR(VLOOKUP(F998,プログラムデータ!A:O,15,0),"")</f>
        <v/>
      </c>
      <c r="L998" t="str">
        <f>IFERROR(VLOOKUP(F998,プログラムデータ!A:M,13,0),"")</f>
        <v/>
      </c>
      <c r="M998" t="str">
        <f>IFERROR(VLOOKUP(F998,プログラムデータ!A:J,10,0),"")</f>
        <v/>
      </c>
      <c r="N998" t="str">
        <f>IFERROR(VLOOKUP(F998,プログラムデータ!A:P,16,0),"")</f>
        <v/>
      </c>
      <c r="O998" t="str">
        <f t="shared" si="30"/>
        <v xml:space="preserve">    </v>
      </c>
    </row>
    <row r="999" spans="1:15" x14ac:dyDescent="0.15">
      <c r="A999" t="str">
        <f>IFERROR(記録[[#This Row],[競技番号]],"")</f>
        <v/>
      </c>
      <c r="B999" t="str">
        <f>IFERROR(記録[[#This Row],[選手番号]],"")</f>
        <v/>
      </c>
      <c r="C999" t="str">
        <f>IFERROR(VLOOKUP(B999,選手番号!F:J,4,0),"")</f>
        <v/>
      </c>
      <c r="D999" t="str">
        <f>IFERROR(VLOOKUP(B999,選手番号!F:K,6,0),"")</f>
        <v/>
      </c>
      <c r="E999" t="str">
        <f>IFERROR(VLOOKUP(B999,チーム番号!E:F,2,0),"")</f>
        <v/>
      </c>
      <c r="F999" t="str">
        <f>IFERROR(VLOOKUP(A999,プログラム!B:C,2,0),"")</f>
        <v/>
      </c>
      <c r="G999" t="str">
        <f t="shared" si="31"/>
        <v>000</v>
      </c>
      <c r="H999" t="str">
        <f>IFERROR(記録[[#This Row],[組]],"")</f>
        <v/>
      </c>
      <c r="I999" t="str">
        <f>IFERROR(記録[[#This Row],[水路]],"")</f>
        <v/>
      </c>
      <c r="J999" t="str">
        <f>IFERROR(VLOOKUP(F999,プログラムデータ!A:P,14,0),"")</f>
        <v/>
      </c>
      <c r="K999" t="str">
        <f>IFERROR(VLOOKUP(F999,プログラムデータ!A:O,15,0),"")</f>
        <v/>
      </c>
      <c r="L999" t="str">
        <f>IFERROR(VLOOKUP(F999,プログラムデータ!A:M,13,0),"")</f>
        <v/>
      </c>
      <c r="M999" t="str">
        <f>IFERROR(VLOOKUP(F999,プログラムデータ!A:J,10,0),"")</f>
        <v/>
      </c>
      <c r="N999" t="str">
        <f>IFERROR(VLOOKUP(F999,プログラムデータ!A:P,16,0),"")</f>
        <v/>
      </c>
      <c r="O999" t="str">
        <f t="shared" si="30"/>
        <v xml:space="preserve">    </v>
      </c>
    </row>
    <row r="1000" spans="1:15" x14ac:dyDescent="0.15">
      <c r="A1000" t="str">
        <f>IFERROR(記録[[#This Row],[競技番号]],"")</f>
        <v/>
      </c>
      <c r="B1000" t="str">
        <f>IFERROR(記録[[#This Row],[選手番号]],"")</f>
        <v/>
      </c>
      <c r="C1000" t="str">
        <f>IFERROR(VLOOKUP(B1000,選手番号!F:J,4,0),"")</f>
        <v/>
      </c>
      <c r="D1000" t="str">
        <f>IFERROR(VLOOKUP(B1000,選手番号!F:K,6,0),"")</f>
        <v/>
      </c>
      <c r="E1000" t="str">
        <f>IFERROR(VLOOKUP(B1000,チーム番号!E:F,2,0),"")</f>
        <v/>
      </c>
      <c r="F1000" t="str">
        <f>IFERROR(VLOOKUP(A1000,プログラム!B:C,2,0),"")</f>
        <v/>
      </c>
      <c r="G1000" t="str">
        <f t="shared" si="31"/>
        <v>000</v>
      </c>
      <c r="H1000" t="str">
        <f>IFERROR(記録[[#This Row],[組]],"")</f>
        <v/>
      </c>
      <c r="I1000" t="str">
        <f>IFERROR(記録[[#This Row],[水路]],"")</f>
        <v/>
      </c>
      <c r="J1000" t="str">
        <f>IFERROR(VLOOKUP(F1000,プログラムデータ!A:P,14,0),"")</f>
        <v/>
      </c>
      <c r="K1000" t="str">
        <f>IFERROR(VLOOKUP(F1000,プログラムデータ!A:O,15,0),"")</f>
        <v/>
      </c>
      <c r="L1000" t="str">
        <f>IFERROR(VLOOKUP(F1000,プログラムデータ!A:M,13,0),"")</f>
        <v/>
      </c>
      <c r="M1000" t="str">
        <f>IFERROR(VLOOKUP(F1000,プログラムデータ!A:J,10,0),"")</f>
        <v/>
      </c>
      <c r="N1000" t="str">
        <f>IFERROR(VLOOKUP(F1000,プログラムデータ!A:P,16,0),"")</f>
        <v/>
      </c>
      <c r="O1000" t="str">
        <f t="shared" si="30"/>
        <v xml:space="preserve">    </v>
      </c>
    </row>
    <row r="1001" spans="1:15" x14ac:dyDescent="0.15">
      <c r="A1001" t="str">
        <f>IFERROR(記録[[#This Row],[競技番号]],"")</f>
        <v/>
      </c>
      <c r="B1001" t="str">
        <f>IFERROR(記録[[#This Row],[選手番号]],"")</f>
        <v/>
      </c>
      <c r="C1001" t="str">
        <f>IFERROR(VLOOKUP(B1001,選手番号!F:J,4,0),"")</f>
        <v/>
      </c>
      <c r="D1001" t="str">
        <f>IFERROR(VLOOKUP(B1001,選手番号!F:K,6,0),"")</f>
        <v/>
      </c>
      <c r="E1001" t="str">
        <f>IFERROR(VLOOKUP(B1001,チーム番号!E:F,2,0),"")</f>
        <v/>
      </c>
      <c r="F1001" t="str">
        <f>IFERROR(VLOOKUP(A1001,プログラム!B:C,2,0),"")</f>
        <v/>
      </c>
      <c r="G1001" t="str">
        <f t="shared" si="31"/>
        <v>000</v>
      </c>
      <c r="H1001" t="str">
        <f>IFERROR(記録[[#This Row],[組]],"")</f>
        <v/>
      </c>
      <c r="I1001" t="str">
        <f>IFERROR(記録[[#This Row],[水路]],"")</f>
        <v/>
      </c>
      <c r="J1001" t="str">
        <f>IFERROR(VLOOKUP(F1001,プログラムデータ!A:P,14,0),"")</f>
        <v/>
      </c>
      <c r="K1001" t="str">
        <f>IFERROR(VLOOKUP(F1001,プログラムデータ!A:O,15,0),"")</f>
        <v/>
      </c>
      <c r="L1001" t="str">
        <f>IFERROR(VLOOKUP(F1001,プログラムデータ!A:M,13,0),"")</f>
        <v/>
      </c>
      <c r="M1001" t="str">
        <f>IFERROR(VLOOKUP(F1001,プログラムデータ!A:J,10,0),"")</f>
        <v/>
      </c>
      <c r="N1001" t="str">
        <f>IFERROR(VLOOKUP(F1001,プログラムデータ!A:P,16,0),"")</f>
        <v/>
      </c>
      <c r="O1001" t="str">
        <f t="shared" si="30"/>
        <v xml:space="preserve">    </v>
      </c>
    </row>
    <row r="1002" spans="1:15" x14ac:dyDescent="0.15">
      <c r="A1002" t="str">
        <f>IFERROR(記録[[#This Row],[競技番号]],"")</f>
        <v/>
      </c>
      <c r="B1002" t="str">
        <f>IFERROR(記録[[#This Row],[選手番号]],"")</f>
        <v/>
      </c>
      <c r="C1002" t="str">
        <f>IFERROR(VLOOKUP(B1002,選手番号!F:J,4,0),"")</f>
        <v/>
      </c>
      <c r="D1002" t="str">
        <f>IFERROR(VLOOKUP(B1002,選手番号!F:K,6,0),"")</f>
        <v/>
      </c>
      <c r="E1002" t="str">
        <f>IFERROR(VLOOKUP(B1002,チーム番号!E:F,2,0),"")</f>
        <v/>
      </c>
      <c r="F1002" t="str">
        <f>IFERROR(VLOOKUP(A1002,プログラム!B:C,2,0),"")</f>
        <v/>
      </c>
      <c r="G1002" t="str">
        <f t="shared" si="31"/>
        <v>000</v>
      </c>
      <c r="H1002" t="str">
        <f>IFERROR(記録[[#This Row],[組]],"")</f>
        <v/>
      </c>
      <c r="I1002" t="str">
        <f>IFERROR(記録[[#This Row],[水路]],"")</f>
        <v/>
      </c>
      <c r="J1002" t="str">
        <f>IFERROR(VLOOKUP(F1002,プログラムデータ!A:P,14,0),"")</f>
        <v/>
      </c>
      <c r="K1002" t="str">
        <f>IFERROR(VLOOKUP(F1002,プログラムデータ!A:O,15,0),"")</f>
        <v/>
      </c>
      <c r="L1002" t="str">
        <f>IFERROR(VLOOKUP(F1002,プログラムデータ!A:M,13,0),"")</f>
        <v/>
      </c>
      <c r="M1002" t="str">
        <f>IFERROR(VLOOKUP(F1002,プログラムデータ!A:J,10,0),"")</f>
        <v/>
      </c>
      <c r="N1002" t="str">
        <f>IFERROR(VLOOKUP(F1002,プログラムデータ!A:P,16,0),"")</f>
        <v/>
      </c>
      <c r="O1002" t="str">
        <f t="shared" si="30"/>
        <v xml:space="preserve">    </v>
      </c>
    </row>
    <row r="1003" spans="1:15" x14ac:dyDescent="0.15">
      <c r="A1003" t="str">
        <f>IFERROR(記録[[#This Row],[競技番号]],"")</f>
        <v/>
      </c>
      <c r="B1003" t="str">
        <f>IFERROR(記録[[#This Row],[選手番号]],"")</f>
        <v/>
      </c>
      <c r="C1003" t="str">
        <f>IFERROR(VLOOKUP(B1003,選手番号!F:J,4,0),"")</f>
        <v/>
      </c>
      <c r="D1003" t="str">
        <f>IFERROR(VLOOKUP(B1003,選手番号!F:K,6,0),"")</f>
        <v/>
      </c>
      <c r="E1003" t="str">
        <f>IFERROR(VLOOKUP(B1003,チーム番号!E:F,2,0),"")</f>
        <v/>
      </c>
      <c r="F1003" t="str">
        <f>IFERROR(VLOOKUP(A1003,プログラム!B:C,2,0),"")</f>
        <v/>
      </c>
      <c r="G1003" t="str">
        <f t="shared" si="31"/>
        <v>000</v>
      </c>
      <c r="H1003" t="str">
        <f>IFERROR(記録[[#This Row],[組]],"")</f>
        <v/>
      </c>
      <c r="I1003" t="str">
        <f>IFERROR(記録[[#This Row],[水路]],"")</f>
        <v/>
      </c>
      <c r="J1003" t="str">
        <f>IFERROR(VLOOKUP(F1003,プログラムデータ!A:P,14,0),"")</f>
        <v/>
      </c>
      <c r="K1003" t="str">
        <f>IFERROR(VLOOKUP(F1003,プログラムデータ!A:O,15,0),"")</f>
        <v/>
      </c>
      <c r="L1003" t="str">
        <f>IFERROR(VLOOKUP(F1003,プログラムデータ!A:M,13,0),"")</f>
        <v/>
      </c>
      <c r="M1003" t="str">
        <f>IFERROR(VLOOKUP(F1003,プログラムデータ!A:J,10,0),"")</f>
        <v/>
      </c>
      <c r="N1003" t="str">
        <f>IFERROR(VLOOKUP(F1003,プログラムデータ!A:P,16,0),"")</f>
        <v/>
      </c>
      <c r="O1003" t="str">
        <f t="shared" si="30"/>
        <v xml:space="preserve">    </v>
      </c>
    </row>
    <row r="1004" spans="1:15" x14ac:dyDescent="0.15">
      <c r="A1004" t="str">
        <f>IFERROR(記録[[#This Row],[競技番号]],"")</f>
        <v/>
      </c>
      <c r="B1004" t="str">
        <f>IFERROR(記録[[#This Row],[選手番号]],"")</f>
        <v/>
      </c>
      <c r="C1004" t="str">
        <f>IFERROR(VLOOKUP(B1004,選手番号!F:J,4,0),"")</f>
        <v/>
      </c>
      <c r="D1004" t="str">
        <f>IFERROR(VLOOKUP(B1004,選手番号!F:K,6,0),"")</f>
        <v/>
      </c>
      <c r="E1004" t="str">
        <f>IFERROR(VLOOKUP(B1004,チーム番号!E:F,2,0),"")</f>
        <v/>
      </c>
      <c r="F1004" t="str">
        <f>IFERROR(VLOOKUP(A1004,プログラム!B:C,2,0),"")</f>
        <v/>
      </c>
      <c r="G1004" t="str">
        <f t="shared" si="31"/>
        <v>000</v>
      </c>
      <c r="H1004" t="str">
        <f>IFERROR(記録[[#This Row],[組]],"")</f>
        <v/>
      </c>
      <c r="I1004" t="str">
        <f>IFERROR(記録[[#This Row],[水路]],"")</f>
        <v/>
      </c>
      <c r="J1004" t="str">
        <f>IFERROR(VLOOKUP(F1004,プログラムデータ!A:P,14,0),"")</f>
        <v/>
      </c>
      <c r="K1004" t="str">
        <f>IFERROR(VLOOKUP(F1004,プログラムデータ!A:O,15,0),"")</f>
        <v/>
      </c>
      <c r="L1004" t="str">
        <f>IFERROR(VLOOKUP(F1004,プログラムデータ!A:M,13,0),"")</f>
        <v/>
      </c>
      <c r="M1004" t="str">
        <f>IFERROR(VLOOKUP(F1004,プログラムデータ!A:J,10,0),"")</f>
        <v/>
      </c>
      <c r="N1004" t="str">
        <f>IFERROR(VLOOKUP(F1004,プログラムデータ!A:P,16,0),"")</f>
        <v/>
      </c>
      <c r="O1004" t="str">
        <f t="shared" si="30"/>
        <v xml:space="preserve">    </v>
      </c>
    </row>
    <row r="1005" spans="1:15" x14ac:dyDescent="0.15">
      <c r="A1005" t="str">
        <f>IFERROR(記録[[#This Row],[競技番号]],"")</f>
        <v/>
      </c>
      <c r="B1005" t="str">
        <f>IFERROR(記録[[#This Row],[選手番号]],"")</f>
        <v/>
      </c>
      <c r="C1005" t="str">
        <f>IFERROR(VLOOKUP(B1005,選手番号!F:J,4,0),"")</f>
        <v/>
      </c>
      <c r="D1005" t="str">
        <f>IFERROR(VLOOKUP(B1005,選手番号!F:K,6,0),"")</f>
        <v/>
      </c>
      <c r="E1005" t="str">
        <f>IFERROR(VLOOKUP(B1005,チーム番号!E:F,2,0),"")</f>
        <v/>
      </c>
      <c r="F1005" t="str">
        <f>IFERROR(VLOOKUP(A1005,プログラム!B:C,2,0),"")</f>
        <v/>
      </c>
      <c r="G1005" t="str">
        <f t="shared" si="31"/>
        <v>000</v>
      </c>
      <c r="H1005" t="str">
        <f>IFERROR(記録[[#This Row],[組]],"")</f>
        <v/>
      </c>
      <c r="I1005" t="str">
        <f>IFERROR(記録[[#This Row],[水路]],"")</f>
        <v/>
      </c>
      <c r="J1005" t="str">
        <f>IFERROR(VLOOKUP(F1005,プログラムデータ!A:P,14,0),"")</f>
        <v/>
      </c>
      <c r="K1005" t="str">
        <f>IFERROR(VLOOKUP(F1005,プログラムデータ!A:O,15,0),"")</f>
        <v/>
      </c>
      <c r="L1005" t="str">
        <f>IFERROR(VLOOKUP(F1005,プログラムデータ!A:M,13,0),"")</f>
        <v/>
      </c>
      <c r="M1005" t="str">
        <f>IFERROR(VLOOKUP(F1005,プログラムデータ!A:J,10,0),"")</f>
        <v/>
      </c>
      <c r="N1005" t="str">
        <f>IFERROR(VLOOKUP(F1005,プログラムデータ!A:P,16,0),"")</f>
        <v/>
      </c>
      <c r="O1005" t="str">
        <f t="shared" si="30"/>
        <v xml:space="preserve">    </v>
      </c>
    </row>
    <row r="1006" spans="1:15" x14ac:dyDescent="0.15">
      <c r="A1006" t="str">
        <f>IFERROR(記録[[#This Row],[競技番号]],"")</f>
        <v/>
      </c>
      <c r="B1006" t="str">
        <f>IFERROR(記録[[#This Row],[選手番号]],"")</f>
        <v/>
      </c>
      <c r="C1006" t="str">
        <f>IFERROR(VLOOKUP(B1006,選手番号!F:J,4,0),"")</f>
        <v/>
      </c>
      <c r="D1006" t="str">
        <f>IFERROR(VLOOKUP(B1006,選手番号!F:K,6,0),"")</f>
        <v/>
      </c>
      <c r="E1006" t="str">
        <f>IFERROR(VLOOKUP(B1006,チーム番号!E:F,2,0),"")</f>
        <v/>
      </c>
      <c r="F1006" t="str">
        <f>IFERROR(VLOOKUP(A1006,プログラム!B:C,2,0),"")</f>
        <v/>
      </c>
      <c r="G1006" t="str">
        <f t="shared" si="31"/>
        <v>000</v>
      </c>
      <c r="H1006" t="str">
        <f>IFERROR(記録[[#This Row],[組]],"")</f>
        <v/>
      </c>
      <c r="I1006" t="str">
        <f>IFERROR(記録[[#This Row],[水路]],"")</f>
        <v/>
      </c>
      <c r="J1006" t="str">
        <f>IFERROR(VLOOKUP(F1006,プログラムデータ!A:P,14,0),"")</f>
        <v/>
      </c>
      <c r="K1006" t="str">
        <f>IFERROR(VLOOKUP(F1006,プログラムデータ!A:O,15,0),"")</f>
        <v/>
      </c>
      <c r="L1006" t="str">
        <f>IFERROR(VLOOKUP(F1006,プログラムデータ!A:M,13,0),"")</f>
        <v/>
      </c>
      <c r="M1006" t="str">
        <f>IFERROR(VLOOKUP(F1006,プログラムデータ!A:J,10,0),"")</f>
        <v/>
      </c>
      <c r="N1006" t="str">
        <f>IFERROR(VLOOKUP(F1006,プログラムデータ!A:P,16,0),"")</f>
        <v/>
      </c>
      <c r="O1006" t="str">
        <f t="shared" ref="O1006:O1069" si="32">CONCATENATE(J1006," ",K1006," ",L1006," ",M1006," ",N1006)</f>
        <v xml:space="preserve">    </v>
      </c>
    </row>
    <row r="1007" spans="1:15" x14ac:dyDescent="0.15">
      <c r="A1007" t="str">
        <f>IFERROR(記録[[#This Row],[競技番号]],"")</f>
        <v/>
      </c>
      <c r="B1007" t="str">
        <f>IFERROR(記録[[#This Row],[選手番号]],"")</f>
        <v/>
      </c>
      <c r="C1007" t="str">
        <f>IFERROR(VLOOKUP(B1007,選手番号!F:J,4,0),"")</f>
        <v/>
      </c>
      <c r="D1007" t="str">
        <f>IFERROR(VLOOKUP(B1007,選手番号!F:K,6,0),"")</f>
        <v/>
      </c>
      <c r="E1007" t="str">
        <f>IFERROR(VLOOKUP(B1007,チーム番号!E:F,2,0),"")</f>
        <v/>
      </c>
      <c r="F1007" t="str">
        <f>IFERROR(VLOOKUP(A1007,プログラム!B:C,2,0),"")</f>
        <v/>
      </c>
      <c r="G1007" t="str">
        <f t="shared" si="31"/>
        <v>000</v>
      </c>
      <c r="H1007" t="str">
        <f>IFERROR(記録[[#This Row],[組]],"")</f>
        <v/>
      </c>
      <c r="I1007" t="str">
        <f>IFERROR(記録[[#This Row],[水路]],"")</f>
        <v/>
      </c>
      <c r="J1007" t="str">
        <f>IFERROR(VLOOKUP(F1007,プログラムデータ!A:P,14,0),"")</f>
        <v/>
      </c>
      <c r="K1007" t="str">
        <f>IFERROR(VLOOKUP(F1007,プログラムデータ!A:O,15,0),"")</f>
        <v/>
      </c>
      <c r="L1007" t="str">
        <f>IFERROR(VLOOKUP(F1007,プログラムデータ!A:M,13,0),"")</f>
        <v/>
      </c>
      <c r="M1007" t="str">
        <f>IFERROR(VLOOKUP(F1007,プログラムデータ!A:J,10,0),"")</f>
        <v/>
      </c>
      <c r="N1007" t="str">
        <f>IFERROR(VLOOKUP(F1007,プログラムデータ!A:P,16,0),"")</f>
        <v/>
      </c>
      <c r="O1007" t="str">
        <f t="shared" si="32"/>
        <v xml:space="preserve">    </v>
      </c>
    </row>
    <row r="1008" spans="1:15" x14ac:dyDescent="0.15">
      <c r="A1008" t="str">
        <f>IFERROR(記録[[#This Row],[競技番号]],"")</f>
        <v/>
      </c>
      <c r="B1008" t="str">
        <f>IFERROR(記録[[#This Row],[選手番号]],"")</f>
        <v/>
      </c>
      <c r="C1008" t="str">
        <f>IFERROR(VLOOKUP(B1008,選手番号!F:J,4,0),"")</f>
        <v/>
      </c>
      <c r="D1008" t="str">
        <f>IFERROR(VLOOKUP(B1008,選手番号!F:K,6,0),"")</f>
        <v/>
      </c>
      <c r="E1008" t="str">
        <f>IFERROR(VLOOKUP(B1008,チーム番号!E:F,2,0),"")</f>
        <v/>
      </c>
      <c r="F1008" t="str">
        <f>IFERROR(VLOOKUP(A1008,プログラム!B:C,2,0),"")</f>
        <v/>
      </c>
      <c r="G1008" t="str">
        <f t="shared" si="31"/>
        <v>000</v>
      </c>
      <c r="H1008" t="str">
        <f>IFERROR(記録[[#This Row],[組]],"")</f>
        <v/>
      </c>
      <c r="I1008" t="str">
        <f>IFERROR(記録[[#This Row],[水路]],"")</f>
        <v/>
      </c>
      <c r="J1008" t="str">
        <f>IFERROR(VLOOKUP(F1008,プログラムデータ!A:P,14,0),"")</f>
        <v/>
      </c>
      <c r="K1008" t="str">
        <f>IFERROR(VLOOKUP(F1008,プログラムデータ!A:O,15,0),"")</f>
        <v/>
      </c>
      <c r="L1008" t="str">
        <f>IFERROR(VLOOKUP(F1008,プログラムデータ!A:M,13,0),"")</f>
        <v/>
      </c>
      <c r="M1008" t="str">
        <f>IFERROR(VLOOKUP(F1008,プログラムデータ!A:J,10,0),"")</f>
        <v/>
      </c>
      <c r="N1008" t="str">
        <f>IFERROR(VLOOKUP(F1008,プログラムデータ!A:P,16,0),"")</f>
        <v/>
      </c>
      <c r="O1008" t="str">
        <f t="shared" si="32"/>
        <v xml:space="preserve">    </v>
      </c>
    </row>
    <row r="1009" spans="1:15" x14ac:dyDescent="0.15">
      <c r="A1009" t="str">
        <f>IFERROR(記録[[#This Row],[競技番号]],"")</f>
        <v/>
      </c>
      <c r="B1009" t="str">
        <f>IFERROR(記録[[#This Row],[選手番号]],"")</f>
        <v/>
      </c>
      <c r="C1009" t="str">
        <f>IFERROR(VLOOKUP(B1009,選手番号!F:J,4,0),"")</f>
        <v/>
      </c>
      <c r="D1009" t="str">
        <f>IFERROR(VLOOKUP(B1009,選手番号!F:K,6,0),"")</f>
        <v/>
      </c>
      <c r="E1009" t="str">
        <f>IFERROR(VLOOKUP(B1009,チーム番号!E:F,2,0),"")</f>
        <v/>
      </c>
      <c r="F1009" t="str">
        <f>IFERROR(VLOOKUP(A1009,プログラム!B:C,2,0),"")</f>
        <v/>
      </c>
      <c r="G1009" t="str">
        <f t="shared" si="31"/>
        <v>000</v>
      </c>
      <c r="H1009" t="str">
        <f>IFERROR(記録[[#This Row],[組]],"")</f>
        <v/>
      </c>
      <c r="I1009" t="str">
        <f>IFERROR(記録[[#This Row],[水路]],"")</f>
        <v/>
      </c>
      <c r="J1009" t="str">
        <f>IFERROR(VLOOKUP(F1009,プログラムデータ!A:P,14,0),"")</f>
        <v/>
      </c>
      <c r="K1009" t="str">
        <f>IFERROR(VLOOKUP(F1009,プログラムデータ!A:O,15,0),"")</f>
        <v/>
      </c>
      <c r="L1009" t="str">
        <f>IFERROR(VLOOKUP(F1009,プログラムデータ!A:M,13,0),"")</f>
        <v/>
      </c>
      <c r="M1009" t="str">
        <f>IFERROR(VLOOKUP(F1009,プログラムデータ!A:J,10,0),"")</f>
        <v/>
      </c>
      <c r="N1009" t="str">
        <f>IFERROR(VLOOKUP(F1009,プログラムデータ!A:P,16,0),"")</f>
        <v/>
      </c>
      <c r="O1009" t="str">
        <f t="shared" si="32"/>
        <v xml:space="preserve">    </v>
      </c>
    </row>
    <row r="1010" spans="1:15" x14ac:dyDescent="0.15">
      <c r="A1010" t="str">
        <f>IFERROR(記録[[#This Row],[競技番号]],"")</f>
        <v/>
      </c>
      <c r="B1010" t="str">
        <f>IFERROR(記録[[#This Row],[選手番号]],"")</f>
        <v/>
      </c>
      <c r="C1010" t="str">
        <f>IFERROR(VLOOKUP(B1010,選手番号!F:J,4,0),"")</f>
        <v/>
      </c>
      <c r="D1010" t="str">
        <f>IFERROR(VLOOKUP(B1010,選手番号!F:K,6,0),"")</f>
        <v/>
      </c>
      <c r="E1010" t="str">
        <f>IFERROR(VLOOKUP(B1010,チーム番号!E:F,2,0),"")</f>
        <v/>
      </c>
      <c r="F1010" t="str">
        <f>IFERROR(VLOOKUP(A1010,プログラム!B:C,2,0),"")</f>
        <v/>
      </c>
      <c r="G1010" t="str">
        <f t="shared" si="31"/>
        <v>000</v>
      </c>
      <c r="H1010" t="str">
        <f>IFERROR(記録[[#This Row],[組]],"")</f>
        <v/>
      </c>
      <c r="I1010" t="str">
        <f>IFERROR(記録[[#This Row],[水路]],"")</f>
        <v/>
      </c>
      <c r="J1010" t="str">
        <f>IFERROR(VLOOKUP(F1010,プログラムデータ!A:P,14,0),"")</f>
        <v/>
      </c>
      <c r="K1010" t="str">
        <f>IFERROR(VLOOKUP(F1010,プログラムデータ!A:O,15,0),"")</f>
        <v/>
      </c>
      <c r="L1010" t="str">
        <f>IFERROR(VLOOKUP(F1010,プログラムデータ!A:M,13,0),"")</f>
        <v/>
      </c>
      <c r="M1010" t="str">
        <f>IFERROR(VLOOKUP(F1010,プログラムデータ!A:J,10,0),"")</f>
        <v/>
      </c>
      <c r="N1010" t="str">
        <f>IFERROR(VLOOKUP(F1010,プログラムデータ!A:P,16,0),"")</f>
        <v/>
      </c>
      <c r="O1010" t="str">
        <f t="shared" si="32"/>
        <v xml:space="preserve">    </v>
      </c>
    </row>
    <row r="1011" spans="1:15" x14ac:dyDescent="0.15">
      <c r="A1011" t="str">
        <f>IFERROR(記録[[#This Row],[競技番号]],"")</f>
        <v/>
      </c>
      <c r="B1011" t="str">
        <f>IFERROR(記録[[#This Row],[選手番号]],"")</f>
        <v/>
      </c>
      <c r="C1011" t="str">
        <f>IFERROR(VLOOKUP(B1011,選手番号!F:J,4,0),"")</f>
        <v/>
      </c>
      <c r="D1011" t="str">
        <f>IFERROR(VLOOKUP(B1011,選手番号!F:K,6,0),"")</f>
        <v/>
      </c>
      <c r="E1011" t="str">
        <f>IFERROR(VLOOKUP(B1011,チーム番号!E:F,2,0),"")</f>
        <v/>
      </c>
      <c r="F1011" t="str">
        <f>IFERROR(VLOOKUP(A1011,プログラム!B:C,2,0),"")</f>
        <v/>
      </c>
      <c r="G1011" t="str">
        <f t="shared" si="31"/>
        <v>000</v>
      </c>
      <c r="H1011" t="str">
        <f>IFERROR(記録[[#This Row],[組]],"")</f>
        <v/>
      </c>
      <c r="I1011" t="str">
        <f>IFERROR(記録[[#This Row],[水路]],"")</f>
        <v/>
      </c>
      <c r="J1011" t="str">
        <f>IFERROR(VLOOKUP(F1011,プログラムデータ!A:P,14,0),"")</f>
        <v/>
      </c>
      <c r="K1011" t="str">
        <f>IFERROR(VLOOKUP(F1011,プログラムデータ!A:O,15,0),"")</f>
        <v/>
      </c>
      <c r="L1011" t="str">
        <f>IFERROR(VLOOKUP(F1011,プログラムデータ!A:M,13,0),"")</f>
        <v/>
      </c>
      <c r="M1011" t="str">
        <f>IFERROR(VLOOKUP(F1011,プログラムデータ!A:J,10,0),"")</f>
        <v/>
      </c>
      <c r="N1011" t="str">
        <f>IFERROR(VLOOKUP(F1011,プログラムデータ!A:P,16,0),"")</f>
        <v/>
      </c>
      <c r="O1011" t="str">
        <f t="shared" si="32"/>
        <v xml:space="preserve">    </v>
      </c>
    </row>
    <row r="1012" spans="1:15" x14ac:dyDescent="0.15">
      <c r="A1012" t="str">
        <f>IFERROR(記録[[#This Row],[競技番号]],"")</f>
        <v/>
      </c>
      <c r="B1012" t="str">
        <f>IFERROR(記録[[#This Row],[選手番号]],"")</f>
        <v/>
      </c>
      <c r="C1012" t="str">
        <f>IFERROR(VLOOKUP(B1012,選手番号!F:J,4,0),"")</f>
        <v/>
      </c>
      <c r="D1012" t="str">
        <f>IFERROR(VLOOKUP(B1012,選手番号!F:K,6,0),"")</f>
        <v/>
      </c>
      <c r="E1012" t="str">
        <f>IFERROR(VLOOKUP(B1012,チーム番号!E:F,2,0),"")</f>
        <v/>
      </c>
      <c r="F1012" t="str">
        <f>IFERROR(VLOOKUP(A1012,プログラム!B:C,2,0),"")</f>
        <v/>
      </c>
      <c r="G1012" t="str">
        <f t="shared" si="31"/>
        <v>000</v>
      </c>
      <c r="H1012" t="str">
        <f>IFERROR(記録[[#This Row],[組]],"")</f>
        <v/>
      </c>
      <c r="I1012" t="str">
        <f>IFERROR(記録[[#This Row],[水路]],"")</f>
        <v/>
      </c>
      <c r="J1012" t="str">
        <f>IFERROR(VLOOKUP(F1012,プログラムデータ!A:P,14,0),"")</f>
        <v/>
      </c>
      <c r="K1012" t="str">
        <f>IFERROR(VLOOKUP(F1012,プログラムデータ!A:O,15,0),"")</f>
        <v/>
      </c>
      <c r="L1012" t="str">
        <f>IFERROR(VLOOKUP(F1012,プログラムデータ!A:M,13,0),"")</f>
        <v/>
      </c>
      <c r="M1012" t="str">
        <f>IFERROR(VLOOKUP(F1012,プログラムデータ!A:J,10,0),"")</f>
        <v/>
      </c>
      <c r="N1012" t="str">
        <f>IFERROR(VLOOKUP(F1012,プログラムデータ!A:P,16,0),"")</f>
        <v/>
      </c>
      <c r="O1012" t="str">
        <f t="shared" si="32"/>
        <v xml:space="preserve">    </v>
      </c>
    </row>
    <row r="1013" spans="1:15" x14ac:dyDescent="0.15">
      <c r="A1013" t="str">
        <f>IFERROR(記録[[#This Row],[競技番号]],"")</f>
        <v/>
      </c>
      <c r="B1013" t="str">
        <f>IFERROR(記録[[#This Row],[選手番号]],"")</f>
        <v/>
      </c>
      <c r="C1013" t="str">
        <f>IFERROR(VLOOKUP(B1013,選手番号!F:J,4,0),"")</f>
        <v/>
      </c>
      <c r="D1013" t="str">
        <f>IFERROR(VLOOKUP(B1013,選手番号!F:K,6,0),"")</f>
        <v/>
      </c>
      <c r="E1013" t="str">
        <f>IFERROR(VLOOKUP(B1013,チーム番号!E:F,2,0),"")</f>
        <v/>
      </c>
      <c r="F1013" t="str">
        <f>IFERROR(VLOOKUP(A1013,プログラム!B:C,2,0),"")</f>
        <v/>
      </c>
      <c r="G1013" t="str">
        <f t="shared" si="31"/>
        <v>000</v>
      </c>
      <c r="H1013" t="str">
        <f>IFERROR(記録[[#This Row],[組]],"")</f>
        <v/>
      </c>
      <c r="I1013" t="str">
        <f>IFERROR(記録[[#This Row],[水路]],"")</f>
        <v/>
      </c>
      <c r="J1013" t="str">
        <f>IFERROR(VLOOKUP(F1013,プログラムデータ!A:P,14,0),"")</f>
        <v/>
      </c>
      <c r="K1013" t="str">
        <f>IFERROR(VLOOKUP(F1013,プログラムデータ!A:O,15,0),"")</f>
        <v/>
      </c>
      <c r="L1013" t="str">
        <f>IFERROR(VLOOKUP(F1013,プログラムデータ!A:M,13,0),"")</f>
        <v/>
      </c>
      <c r="M1013" t="str">
        <f>IFERROR(VLOOKUP(F1013,プログラムデータ!A:J,10,0),"")</f>
        <v/>
      </c>
      <c r="N1013" t="str">
        <f>IFERROR(VLOOKUP(F1013,プログラムデータ!A:P,16,0),"")</f>
        <v/>
      </c>
      <c r="O1013" t="str">
        <f t="shared" si="32"/>
        <v xml:space="preserve">    </v>
      </c>
    </row>
    <row r="1014" spans="1:15" x14ac:dyDescent="0.15">
      <c r="A1014" t="str">
        <f>IFERROR(記録[[#This Row],[競技番号]],"")</f>
        <v/>
      </c>
      <c r="B1014" t="str">
        <f>IFERROR(記録[[#This Row],[選手番号]],"")</f>
        <v/>
      </c>
      <c r="C1014" t="str">
        <f>IFERROR(VLOOKUP(B1014,選手番号!F:J,4,0),"")</f>
        <v/>
      </c>
      <c r="D1014" t="str">
        <f>IFERROR(VLOOKUP(B1014,選手番号!F:K,6,0),"")</f>
        <v/>
      </c>
      <c r="E1014" t="str">
        <f>IFERROR(VLOOKUP(B1014,チーム番号!E:F,2,0),"")</f>
        <v/>
      </c>
      <c r="F1014" t="str">
        <f>IFERROR(VLOOKUP(A1014,プログラム!B:C,2,0),"")</f>
        <v/>
      </c>
      <c r="G1014" t="str">
        <f t="shared" si="31"/>
        <v>000</v>
      </c>
      <c r="H1014" t="str">
        <f>IFERROR(記録[[#This Row],[組]],"")</f>
        <v/>
      </c>
      <c r="I1014" t="str">
        <f>IFERROR(記録[[#This Row],[水路]],"")</f>
        <v/>
      </c>
      <c r="J1014" t="str">
        <f>IFERROR(VLOOKUP(F1014,プログラムデータ!A:P,14,0),"")</f>
        <v/>
      </c>
      <c r="K1014" t="str">
        <f>IFERROR(VLOOKUP(F1014,プログラムデータ!A:O,15,0),"")</f>
        <v/>
      </c>
      <c r="L1014" t="str">
        <f>IFERROR(VLOOKUP(F1014,プログラムデータ!A:M,13,0),"")</f>
        <v/>
      </c>
      <c r="M1014" t="str">
        <f>IFERROR(VLOOKUP(F1014,プログラムデータ!A:J,10,0),"")</f>
        <v/>
      </c>
      <c r="N1014" t="str">
        <f>IFERROR(VLOOKUP(F1014,プログラムデータ!A:P,16,0),"")</f>
        <v/>
      </c>
      <c r="O1014" t="str">
        <f t="shared" si="32"/>
        <v xml:space="preserve">    </v>
      </c>
    </row>
    <row r="1015" spans="1:15" x14ac:dyDescent="0.15">
      <c r="A1015" t="str">
        <f>IFERROR(記録[[#This Row],[競技番号]],"")</f>
        <v/>
      </c>
      <c r="B1015" t="str">
        <f>IFERROR(記録[[#This Row],[選手番号]],"")</f>
        <v/>
      </c>
      <c r="C1015" t="str">
        <f>IFERROR(VLOOKUP(B1015,選手番号!F:J,4,0),"")</f>
        <v/>
      </c>
      <c r="D1015" t="str">
        <f>IFERROR(VLOOKUP(B1015,選手番号!F:K,6,0),"")</f>
        <v/>
      </c>
      <c r="E1015" t="str">
        <f>IFERROR(VLOOKUP(B1015,チーム番号!E:F,2,0),"")</f>
        <v/>
      </c>
      <c r="F1015" t="str">
        <f>IFERROR(VLOOKUP(A1015,プログラム!B:C,2,0),"")</f>
        <v/>
      </c>
      <c r="G1015" t="str">
        <f t="shared" si="31"/>
        <v>000</v>
      </c>
      <c r="H1015" t="str">
        <f>IFERROR(記録[[#This Row],[組]],"")</f>
        <v/>
      </c>
      <c r="I1015" t="str">
        <f>IFERROR(記録[[#This Row],[水路]],"")</f>
        <v/>
      </c>
      <c r="J1015" t="str">
        <f>IFERROR(VLOOKUP(F1015,プログラムデータ!A:P,14,0),"")</f>
        <v/>
      </c>
      <c r="K1015" t="str">
        <f>IFERROR(VLOOKUP(F1015,プログラムデータ!A:O,15,0),"")</f>
        <v/>
      </c>
      <c r="L1015" t="str">
        <f>IFERROR(VLOOKUP(F1015,プログラムデータ!A:M,13,0),"")</f>
        <v/>
      </c>
      <c r="M1015" t="str">
        <f>IFERROR(VLOOKUP(F1015,プログラムデータ!A:J,10,0),"")</f>
        <v/>
      </c>
      <c r="N1015" t="str">
        <f>IFERROR(VLOOKUP(F1015,プログラムデータ!A:P,16,0),"")</f>
        <v/>
      </c>
      <c r="O1015" t="str">
        <f t="shared" si="32"/>
        <v xml:space="preserve">    </v>
      </c>
    </row>
    <row r="1016" spans="1:15" x14ac:dyDescent="0.15">
      <c r="A1016" t="str">
        <f>IFERROR(記録[[#This Row],[競技番号]],"")</f>
        <v/>
      </c>
      <c r="B1016" t="str">
        <f>IFERROR(記録[[#This Row],[選手番号]],"")</f>
        <v/>
      </c>
      <c r="C1016" t="str">
        <f>IFERROR(VLOOKUP(B1016,選手番号!F:J,4,0),"")</f>
        <v/>
      </c>
      <c r="D1016" t="str">
        <f>IFERROR(VLOOKUP(B1016,選手番号!F:K,6,0),"")</f>
        <v/>
      </c>
      <c r="E1016" t="str">
        <f>IFERROR(VLOOKUP(B1016,チーム番号!E:F,2,0),"")</f>
        <v/>
      </c>
      <c r="F1016" t="str">
        <f>IFERROR(VLOOKUP(A1016,プログラム!B:C,2,0),"")</f>
        <v/>
      </c>
      <c r="G1016" t="str">
        <f t="shared" si="31"/>
        <v>000</v>
      </c>
      <c r="H1016" t="str">
        <f>IFERROR(記録[[#This Row],[組]],"")</f>
        <v/>
      </c>
      <c r="I1016" t="str">
        <f>IFERROR(記録[[#This Row],[水路]],"")</f>
        <v/>
      </c>
      <c r="J1016" t="str">
        <f>IFERROR(VLOOKUP(F1016,プログラムデータ!A:P,14,0),"")</f>
        <v/>
      </c>
      <c r="K1016" t="str">
        <f>IFERROR(VLOOKUP(F1016,プログラムデータ!A:O,15,0),"")</f>
        <v/>
      </c>
      <c r="L1016" t="str">
        <f>IFERROR(VLOOKUP(F1016,プログラムデータ!A:M,13,0),"")</f>
        <v/>
      </c>
      <c r="M1016" t="str">
        <f>IFERROR(VLOOKUP(F1016,プログラムデータ!A:J,10,0),"")</f>
        <v/>
      </c>
      <c r="N1016" t="str">
        <f>IFERROR(VLOOKUP(F1016,プログラムデータ!A:P,16,0),"")</f>
        <v/>
      </c>
      <c r="O1016" t="str">
        <f t="shared" si="32"/>
        <v xml:space="preserve">    </v>
      </c>
    </row>
    <row r="1017" spans="1:15" x14ac:dyDescent="0.15">
      <c r="A1017" t="str">
        <f>IFERROR(記録[[#This Row],[競技番号]],"")</f>
        <v/>
      </c>
      <c r="B1017" t="str">
        <f>IFERROR(記録[[#This Row],[選手番号]],"")</f>
        <v/>
      </c>
      <c r="C1017" t="str">
        <f>IFERROR(VLOOKUP(B1017,選手番号!F:J,4,0),"")</f>
        <v/>
      </c>
      <c r="D1017" t="str">
        <f>IFERROR(VLOOKUP(B1017,選手番号!F:K,6,0),"")</f>
        <v/>
      </c>
      <c r="E1017" t="str">
        <f>IFERROR(VLOOKUP(B1017,チーム番号!E:F,2,0),"")</f>
        <v/>
      </c>
      <c r="F1017" t="str">
        <f>IFERROR(VLOOKUP(A1017,プログラム!B:C,2,0),"")</f>
        <v/>
      </c>
      <c r="G1017" t="str">
        <f t="shared" si="31"/>
        <v>000</v>
      </c>
      <c r="H1017" t="str">
        <f>IFERROR(記録[[#This Row],[組]],"")</f>
        <v/>
      </c>
      <c r="I1017" t="str">
        <f>IFERROR(記録[[#This Row],[水路]],"")</f>
        <v/>
      </c>
      <c r="J1017" t="str">
        <f>IFERROR(VLOOKUP(F1017,プログラムデータ!A:P,14,0),"")</f>
        <v/>
      </c>
      <c r="K1017" t="str">
        <f>IFERROR(VLOOKUP(F1017,プログラムデータ!A:O,15,0),"")</f>
        <v/>
      </c>
      <c r="L1017" t="str">
        <f>IFERROR(VLOOKUP(F1017,プログラムデータ!A:M,13,0),"")</f>
        <v/>
      </c>
      <c r="M1017" t="str">
        <f>IFERROR(VLOOKUP(F1017,プログラムデータ!A:J,10,0),"")</f>
        <v/>
      </c>
      <c r="N1017" t="str">
        <f>IFERROR(VLOOKUP(F1017,プログラムデータ!A:P,16,0),"")</f>
        <v/>
      </c>
      <c r="O1017" t="str">
        <f t="shared" si="32"/>
        <v xml:space="preserve">    </v>
      </c>
    </row>
    <row r="1018" spans="1:15" x14ac:dyDescent="0.15">
      <c r="A1018" t="str">
        <f>IFERROR(記録[[#This Row],[競技番号]],"")</f>
        <v/>
      </c>
      <c r="B1018" t="str">
        <f>IFERROR(記録[[#This Row],[選手番号]],"")</f>
        <v/>
      </c>
      <c r="C1018" t="str">
        <f>IFERROR(VLOOKUP(B1018,選手番号!F:J,4,0),"")</f>
        <v/>
      </c>
      <c r="D1018" t="str">
        <f>IFERROR(VLOOKUP(B1018,選手番号!F:K,6,0),"")</f>
        <v/>
      </c>
      <c r="E1018" t="str">
        <f>IFERROR(VLOOKUP(B1018,チーム番号!E:F,2,0),"")</f>
        <v/>
      </c>
      <c r="F1018" t="str">
        <f>IFERROR(VLOOKUP(A1018,プログラム!B:C,2,0),"")</f>
        <v/>
      </c>
      <c r="G1018" t="str">
        <f t="shared" si="31"/>
        <v>000</v>
      </c>
      <c r="H1018" t="str">
        <f>IFERROR(記録[[#This Row],[組]],"")</f>
        <v/>
      </c>
      <c r="I1018" t="str">
        <f>IFERROR(記録[[#This Row],[水路]],"")</f>
        <v/>
      </c>
      <c r="J1018" t="str">
        <f>IFERROR(VLOOKUP(F1018,プログラムデータ!A:P,14,0),"")</f>
        <v/>
      </c>
      <c r="K1018" t="str">
        <f>IFERROR(VLOOKUP(F1018,プログラムデータ!A:O,15,0),"")</f>
        <v/>
      </c>
      <c r="L1018" t="str">
        <f>IFERROR(VLOOKUP(F1018,プログラムデータ!A:M,13,0),"")</f>
        <v/>
      </c>
      <c r="M1018" t="str">
        <f>IFERROR(VLOOKUP(F1018,プログラムデータ!A:J,10,0),"")</f>
        <v/>
      </c>
      <c r="N1018" t="str">
        <f>IFERROR(VLOOKUP(F1018,プログラムデータ!A:P,16,0),"")</f>
        <v/>
      </c>
      <c r="O1018" t="str">
        <f t="shared" si="32"/>
        <v xml:space="preserve">    </v>
      </c>
    </row>
    <row r="1019" spans="1:15" x14ac:dyDescent="0.15">
      <c r="A1019" t="str">
        <f>IFERROR(記録[[#This Row],[競技番号]],"")</f>
        <v/>
      </c>
      <c r="B1019" t="str">
        <f>IFERROR(記録[[#This Row],[選手番号]],"")</f>
        <v/>
      </c>
      <c r="C1019" t="str">
        <f>IFERROR(VLOOKUP(B1019,選手番号!F:J,4,0),"")</f>
        <v/>
      </c>
      <c r="D1019" t="str">
        <f>IFERROR(VLOOKUP(B1019,選手番号!F:K,6,0),"")</f>
        <v/>
      </c>
      <c r="E1019" t="str">
        <f>IFERROR(VLOOKUP(B1019,チーム番号!E:F,2,0),"")</f>
        <v/>
      </c>
      <c r="F1019" t="str">
        <f>IFERROR(VLOOKUP(A1019,プログラム!B:C,2,0),"")</f>
        <v/>
      </c>
      <c r="G1019" t="str">
        <f t="shared" si="31"/>
        <v>000</v>
      </c>
      <c r="H1019" t="str">
        <f>IFERROR(記録[[#This Row],[組]],"")</f>
        <v/>
      </c>
      <c r="I1019" t="str">
        <f>IFERROR(記録[[#This Row],[水路]],"")</f>
        <v/>
      </c>
      <c r="J1019" t="str">
        <f>IFERROR(VLOOKUP(F1019,プログラムデータ!A:P,14,0),"")</f>
        <v/>
      </c>
      <c r="K1019" t="str">
        <f>IFERROR(VLOOKUP(F1019,プログラムデータ!A:O,15,0),"")</f>
        <v/>
      </c>
      <c r="L1019" t="str">
        <f>IFERROR(VLOOKUP(F1019,プログラムデータ!A:M,13,0),"")</f>
        <v/>
      </c>
      <c r="M1019" t="str">
        <f>IFERROR(VLOOKUP(F1019,プログラムデータ!A:J,10,0),"")</f>
        <v/>
      </c>
      <c r="N1019" t="str">
        <f>IFERROR(VLOOKUP(F1019,プログラムデータ!A:P,16,0),"")</f>
        <v/>
      </c>
      <c r="O1019" t="str">
        <f t="shared" si="32"/>
        <v xml:space="preserve">    </v>
      </c>
    </row>
    <row r="1020" spans="1:15" x14ac:dyDescent="0.15">
      <c r="A1020" t="str">
        <f>IFERROR(記録[[#This Row],[競技番号]],"")</f>
        <v/>
      </c>
      <c r="B1020" t="str">
        <f>IFERROR(記録[[#This Row],[選手番号]],"")</f>
        <v/>
      </c>
      <c r="C1020" t="str">
        <f>IFERROR(VLOOKUP(B1020,選手番号!F:J,4,0),"")</f>
        <v/>
      </c>
      <c r="D1020" t="str">
        <f>IFERROR(VLOOKUP(B1020,選手番号!F:K,6,0),"")</f>
        <v/>
      </c>
      <c r="E1020" t="str">
        <f>IFERROR(VLOOKUP(B1020,チーム番号!E:F,2,0),"")</f>
        <v/>
      </c>
      <c r="F1020" t="str">
        <f>IFERROR(VLOOKUP(A1020,プログラム!B:C,2,0),"")</f>
        <v/>
      </c>
      <c r="G1020" t="str">
        <f t="shared" si="31"/>
        <v>000</v>
      </c>
      <c r="H1020" t="str">
        <f>IFERROR(記録[[#This Row],[組]],"")</f>
        <v/>
      </c>
      <c r="I1020" t="str">
        <f>IFERROR(記録[[#This Row],[水路]],"")</f>
        <v/>
      </c>
      <c r="J1020" t="str">
        <f>IFERROR(VLOOKUP(F1020,プログラムデータ!A:P,14,0),"")</f>
        <v/>
      </c>
      <c r="K1020" t="str">
        <f>IFERROR(VLOOKUP(F1020,プログラムデータ!A:O,15,0),"")</f>
        <v/>
      </c>
      <c r="L1020" t="str">
        <f>IFERROR(VLOOKUP(F1020,プログラムデータ!A:M,13,0),"")</f>
        <v/>
      </c>
      <c r="M1020" t="str">
        <f>IFERROR(VLOOKUP(F1020,プログラムデータ!A:J,10,0),"")</f>
        <v/>
      </c>
      <c r="N1020" t="str">
        <f>IFERROR(VLOOKUP(F1020,プログラムデータ!A:P,16,0),"")</f>
        <v/>
      </c>
      <c r="O1020" t="str">
        <f t="shared" si="32"/>
        <v xml:space="preserve">    </v>
      </c>
    </row>
    <row r="1021" spans="1:15" x14ac:dyDescent="0.15">
      <c r="A1021" t="str">
        <f>IFERROR(記録[[#This Row],[競技番号]],"")</f>
        <v/>
      </c>
      <c r="B1021" t="str">
        <f>IFERROR(記録[[#This Row],[選手番号]],"")</f>
        <v/>
      </c>
      <c r="C1021" t="str">
        <f>IFERROR(VLOOKUP(B1021,選手番号!F:J,4,0),"")</f>
        <v/>
      </c>
      <c r="D1021" t="str">
        <f>IFERROR(VLOOKUP(B1021,選手番号!F:K,6,0),"")</f>
        <v/>
      </c>
      <c r="E1021" t="str">
        <f>IFERROR(VLOOKUP(B1021,チーム番号!E:F,2,0),"")</f>
        <v/>
      </c>
      <c r="F1021" t="str">
        <f>IFERROR(VLOOKUP(A1021,プログラム!B:C,2,0),"")</f>
        <v/>
      </c>
      <c r="G1021" t="str">
        <f t="shared" si="31"/>
        <v>000</v>
      </c>
      <c r="H1021" t="str">
        <f>IFERROR(記録[[#This Row],[組]],"")</f>
        <v/>
      </c>
      <c r="I1021" t="str">
        <f>IFERROR(記録[[#This Row],[水路]],"")</f>
        <v/>
      </c>
      <c r="J1021" t="str">
        <f>IFERROR(VLOOKUP(F1021,プログラムデータ!A:P,14,0),"")</f>
        <v/>
      </c>
      <c r="K1021" t="str">
        <f>IFERROR(VLOOKUP(F1021,プログラムデータ!A:O,15,0),"")</f>
        <v/>
      </c>
      <c r="L1021" t="str">
        <f>IFERROR(VLOOKUP(F1021,プログラムデータ!A:M,13,0),"")</f>
        <v/>
      </c>
      <c r="M1021" t="str">
        <f>IFERROR(VLOOKUP(F1021,プログラムデータ!A:J,10,0),"")</f>
        <v/>
      </c>
      <c r="N1021" t="str">
        <f>IFERROR(VLOOKUP(F1021,プログラムデータ!A:P,16,0),"")</f>
        <v/>
      </c>
      <c r="O1021" t="str">
        <f t="shared" si="32"/>
        <v xml:space="preserve">    </v>
      </c>
    </row>
    <row r="1022" spans="1:15" x14ac:dyDescent="0.15">
      <c r="A1022" t="str">
        <f>IFERROR(記録[[#This Row],[競技番号]],"")</f>
        <v/>
      </c>
      <c r="B1022" t="str">
        <f>IFERROR(記録[[#This Row],[選手番号]],"")</f>
        <v/>
      </c>
      <c r="C1022" t="str">
        <f>IFERROR(VLOOKUP(B1022,選手番号!F:J,4,0),"")</f>
        <v/>
      </c>
      <c r="D1022" t="str">
        <f>IFERROR(VLOOKUP(B1022,選手番号!F:K,6,0),"")</f>
        <v/>
      </c>
      <c r="E1022" t="str">
        <f>IFERROR(VLOOKUP(B1022,チーム番号!E:F,2,0),"")</f>
        <v/>
      </c>
      <c r="F1022" t="str">
        <f>IFERROR(VLOOKUP(A1022,プログラム!B:C,2,0),"")</f>
        <v/>
      </c>
      <c r="G1022" t="str">
        <f t="shared" si="31"/>
        <v>000</v>
      </c>
      <c r="H1022" t="str">
        <f>IFERROR(記録[[#This Row],[組]],"")</f>
        <v/>
      </c>
      <c r="I1022" t="str">
        <f>IFERROR(記録[[#This Row],[水路]],"")</f>
        <v/>
      </c>
      <c r="J1022" t="str">
        <f>IFERROR(VLOOKUP(F1022,プログラムデータ!A:P,14,0),"")</f>
        <v/>
      </c>
      <c r="K1022" t="str">
        <f>IFERROR(VLOOKUP(F1022,プログラムデータ!A:O,15,0),"")</f>
        <v/>
      </c>
      <c r="L1022" t="str">
        <f>IFERROR(VLOOKUP(F1022,プログラムデータ!A:M,13,0),"")</f>
        <v/>
      </c>
      <c r="M1022" t="str">
        <f>IFERROR(VLOOKUP(F1022,プログラムデータ!A:J,10,0),"")</f>
        <v/>
      </c>
      <c r="N1022" t="str">
        <f>IFERROR(VLOOKUP(F1022,プログラムデータ!A:P,16,0),"")</f>
        <v/>
      </c>
      <c r="O1022" t="str">
        <f t="shared" si="32"/>
        <v xml:space="preserve">    </v>
      </c>
    </row>
    <row r="1023" spans="1:15" x14ac:dyDescent="0.15">
      <c r="A1023" t="str">
        <f>IFERROR(記録[[#This Row],[競技番号]],"")</f>
        <v/>
      </c>
      <c r="B1023" t="str">
        <f>IFERROR(記録[[#This Row],[選手番号]],"")</f>
        <v/>
      </c>
      <c r="C1023" t="str">
        <f>IFERROR(VLOOKUP(B1023,選手番号!F:J,4,0),"")</f>
        <v/>
      </c>
      <c r="D1023" t="str">
        <f>IFERROR(VLOOKUP(B1023,選手番号!F:K,6,0),"")</f>
        <v/>
      </c>
      <c r="E1023" t="str">
        <f>IFERROR(VLOOKUP(B1023,チーム番号!E:F,2,0),"")</f>
        <v/>
      </c>
      <c r="F1023" t="str">
        <f>IFERROR(VLOOKUP(A1023,プログラム!B:C,2,0),"")</f>
        <v/>
      </c>
      <c r="G1023" t="str">
        <f t="shared" si="31"/>
        <v>000</v>
      </c>
      <c r="H1023" t="str">
        <f>IFERROR(記録[[#This Row],[組]],"")</f>
        <v/>
      </c>
      <c r="I1023" t="str">
        <f>IFERROR(記録[[#This Row],[水路]],"")</f>
        <v/>
      </c>
      <c r="J1023" t="str">
        <f>IFERROR(VLOOKUP(F1023,プログラムデータ!A:P,14,0),"")</f>
        <v/>
      </c>
      <c r="K1023" t="str">
        <f>IFERROR(VLOOKUP(F1023,プログラムデータ!A:O,15,0),"")</f>
        <v/>
      </c>
      <c r="L1023" t="str">
        <f>IFERROR(VLOOKUP(F1023,プログラムデータ!A:M,13,0),"")</f>
        <v/>
      </c>
      <c r="M1023" t="str">
        <f>IFERROR(VLOOKUP(F1023,プログラムデータ!A:J,10,0),"")</f>
        <v/>
      </c>
      <c r="N1023" t="str">
        <f>IFERROR(VLOOKUP(F1023,プログラムデータ!A:P,16,0),"")</f>
        <v/>
      </c>
      <c r="O1023" t="str">
        <f t="shared" si="32"/>
        <v xml:space="preserve">    </v>
      </c>
    </row>
    <row r="1024" spans="1:15" x14ac:dyDescent="0.15">
      <c r="A1024" t="str">
        <f>IFERROR(記録[[#This Row],[競技番号]],"")</f>
        <v/>
      </c>
      <c r="B1024" t="str">
        <f>IFERROR(記録[[#This Row],[選手番号]],"")</f>
        <v/>
      </c>
      <c r="C1024" t="str">
        <f>IFERROR(VLOOKUP(B1024,選手番号!F:J,4,0),"")</f>
        <v/>
      </c>
      <c r="D1024" t="str">
        <f>IFERROR(VLOOKUP(B1024,選手番号!F:K,6,0),"")</f>
        <v/>
      </c>
      <c r="E1024" t="str">
        <f>IFERROR(VLOOKUP(B1024,チーム番号!E:F,2,0),"")</f>
        <v/>
      </c>
      <c r="F1024" t="str">
        <f>IFERROR(VLOOKUP(A1024,プログラム!B:C,2,0),"")</f>
        <v/>
      </c>
      <c r="G1024" t="str">
        <f t="shared" si="31"/>
        <v>000</v>
      </c>
      <c r="H1024" t="str">
        <f>IFERROR(記録[[#This Row],[組]],"")</f>
        <v/>
      </c>
      <c r="I1024" t="str">
        <f>IFERROR(記録[[#This Row],[水路]],"")</f>
        <v/>
      </c>
      <c r="J1024" t="str">
        <f>IFERROR(VLOOKUP(F1024,プログラムデータ!A:P,14,0),"")</f>
        <v/>
      </c>
      <c r="K1024" t="str">
        <f>IFERROR(VLOOKUP(F1024,プログラムデータ!A:O,15,0),"")</f>
        <v/>
      </c>
      <c r="L1024" t="str">
        <f>IFERROR(VLOOKUP(F1024,プログラムデータ!A:M,13,0),"")</f>
        <v/>
      </c>
      <c r="M1024" t="str">
        <f>IFERROR(VLOOKUP(F1024,プログラムデータ!A:J,10,0),"")</f>
        <v/>
      </c>
      <c r="N1024" t="str">
        <f>IFERROR(VLOOKUP(F1024,プログラムデータ!A:P,16,0),"")</f>
        <v/>
      </c>
      <c r="O1024" t="str">
        <f t="shared" si="32"/>
        <v xml:space="preserve">    </v>
      </c>
    </row>
    <row r="1025" spans="1:15" x14ac:dyDescent="0.15">
      <c r="A1025" t="str">
        <f>IFERROR(記録[[#This Row],[競技番号]],"")</f>
        <v/>
      </c>
      <c r="B1025" t="str">
        <f>IFERROR(記録[[#This Row],[選手番号]],"")</f>
        <v/>
      </c>
      <c r="C1025" t="str">
        <f>IFERROR(VLOOKUP(B1025,選手番号!F:J,4,0),"")</f>
        <v/>
      </c>
      <c r="D1025" t="str">
        <f>IFERROR(VLOOKUP(B1025,選手番号!F:K,6,0),"")</f>
        <v/>
      </c>
      <c r="E1025" t="str">
        <f>IFERROR(VLOOKUP(B1025,チーム番号!E:F,2,0),"")</f>
        <v/>
      </c>
      <c r="F1025" t="str">
        <f>IFERROR(VLOOKUP(A1025,プログラム!B:C,2,0),"")</f>
        <v/>
      </c>
      <c r="G1025" t="str">
        <f t="shared" si="31"/>
        <v>000</v>
      </c>
      <c r="H1025" t="str">
        <f>IFERROR(記録[[#This Row],[組]],"")</f>
        <v/>
      </c>
      <c r="I1025" t="str">
        <f>IFERROR(記録[[#This Row],[水路]],"")</f>
        <v/>
      </c>
      <c r="J1025" t="str">
        <f>IFERROR(VLOOKUP(F1025,プログラムデータ!A:P,14,0),"")</f>
        <v/>
      </c>
      <c r="K1025" t="str">
        <f>IFERROR(VLOOKUP(F1025,プログラムデータ!A:O,15,0),"")</f>
        <v/>
      </c>
      <c r="L1025" t="str">
        <f>IFERROR(VLOOKUP(F1025,プログラムデータ!A:M,13,0),"")</f>
        <v/>
      </c>
      <c r="M1025" t="str">
        <f>IFERROR(VLOOKUP(F1025,プログラムデータ!A:J,10,0),"")</f>
        <v/>
      </c>
      <c r="N1025" t="str">
        <f>IFERROR(VLOOKUP(F1025,プログラムデータ!A:P,16,0),"")</f>
        <v/>
      </c>
      <c r="O1025" t="str">
        <f t="shared" si="32"/>
        <v xml:space="preserve">    </v>
      </c>
    </row>
    <row r="1026" spans="1:15" x14ac:dyDescent="0.15">
      <c r="A1026" t="str">
        <f>IFERROR(記録[[#This Row],[競技番号]],"")</f>
        <v/>
      </c>
      <c r="B1026" t="str">
        <f>IFERROR(記録[[#This Row],[選手番号]],"")</f>
        <v/>
      </c>
      <c r="C1026" t="str">
        <f>IFERROR(VLOOKUP(B1026,選手番号!F:J,4,0),"")</f>
        <v/>
      </c>
      <c r="D1026" t="str">
        <f>IFERROR(VLOOKUP(B1026,選手番号!F:K,6,0),"")</f>
        <v/>
      </c>
      <c r="E1026" t="str">
        <f>IFERROR(VLOOKUP(B1026,チーム番号!E:F,2,0),"")</f>
        <v/>
      </c>
      <c r="F1026" t="str">
        <f>IFERROR(VLOOKUP(A1026,プログラム!B:C,2,0),"")</f>
        <v/>
      </c>
      <c r="G1026" t="str">
        <f t="shared" si="31"/>
        <v>000</v>
      </c>
      <c r="H1026" t="str">
        <f>IFERROR(記録[[#This Row],[組]],"")</f>
        <v/>
      </c>
      <c r="I1026" t="str">
        <f>IFERROR(記録[[#This Row],[水路]],"")</f>
        <v/>
      </c>
      <c r="J1026" t="str">
        <f>IFERROR(VLOOKUP(F1026,プログラムデータ!A:P,14,0),"")</f>
        <v/>
      </c>
      <c r="K1026" t="str">
        <f>IFERROR(VLOOKUP(F1026,プログラムデータ!A:O,15,0),"")</f>
        <v/>
      </c>
      <c r="L1026" t="str">
        <f>IFERROR(VLOOKUP(F1026,プログラムデータ!A:M,13,0),"")</f>
        <v/>
      </c>
      <c r="M1026" t="str">
        <f>IFERROR(VLOOKUP(F1026,プログラムデータ!A:J,10,0),"")</f>
        <v/>
      </c>
      <c r="N1026" t="str">
        <f>IFERROR(VLOOKUP(F1026,プログラムデータ!A:P,16,0),"")</f>
        <v/>
      </c>
      <c r="O1026" t="str">
        <f t="shared" si="32"/>
        <v xml:space="preserve">    </v>
      </c>
    </row>
    <row r="1027" spans="1:15" x14ac:dyDescent="0.15">
      <c r="A1027" t="str">
        <f>IFERROR(記録[[#This Row],[競技番号]],"")</f>
        <v/>
      </c>
      <c r="B1027" t="str">
        <f>IFERROR(記録[[#This Row],[選手番号]],"")</f>
        <v/>
      </c>
      <c r="C1027" t="str">
        <f>IFERROR(VLOOKUP(B1027,選手番号!F:J,4,0),"")</f>
        <v/>
      </c>
      <c r="D1027" t="str">
        <f>IFERROR(VLOOKUP(B1027,選手番号!F:K,6,0),"")</f>
        <v/>
      </c>
      <c r="E1027" t="str">
        <f>IFERROR(VLOOKUP(B1027,チーム番号!E:F,2,0),"")</f>
        <v/>
      </c>
      <c r="F1027" t="str">
        <f>IFERROR(VLOOKUP(A1027,プログラム!B:C,2,0),"")</f>
        <v/>
      </c>
      <c r="G1027" t="str">
        <f t="shared" ref="G1027:G1090" si="33">CONCATENATE(B1027,0,0,0,F1027)</f>
        <v>000</v>
      </c>
      <c r="H1027" t="str">
        <f>IFERROR(記録[[#This Row],[組]],"")</f>
        <v/>
      </c>
      <c r="I1027" t="str">
        <f>IFERROR(記録[[#This Row],[水路]],"")</f>
        <v/>
      </c>
      <c r="J1027" t="str">
        <f>IFERROR(VLOOKUP(F1027,プログラムデータ!A:P,14,0),"")</f>
        <v/>
      </c>
      <c r="K1027" t="str">
        <f>IFERROR(VLOOKUP(F1027,プログラムデータ!A:O,15,0),"")</f>
        <v/>
      </c>
      <c r="L1027" t="str">
        <f>IFERROR(VLOOKUP(F1027,プログラムデータ!A:M,13,0),"")</f>
        <v/>
      </c>
      <c r="M1027" t="str">
        <f>IFERROR(VLOOKUP(F1027,プログラムデータ!A:J,10,0),"")</f>
        <v/>
      </c>
      <c r="N1027" t="str">
        <f>IFERROR(VLOOKUP(F1027,プログラムデータ!A:P,16,0),"")</f>
        <v/>
      </c>
      <c r="O1027" t="str">
        <f t="shared" si="32"/>
        <v xml:space="preserve">    </v>
      </c>
    </row>
    <row r="1028" spans="1:15" x14ac:dyDescent="0.15">
      <c r="A1028" t="str">
        <f>IFERROR(記録[[#This Row],[競技番号]],"")</f>
        <v/>
      </c>
      <c r="B1028" t="str">
        <f>IFERROR(記録[[#This Row],[選手番号]],"")</f>
        <v/>
      </c>
      <c r="C1028" t="str">
        <f>IFERROR(VLOOKUP(B1028,選手番号!F:J,4,0),"")</f>
        <v/>
      </c>
      <c r="D1028" t="str">
        <f>IFERROR(VLOOKUP(B1028,選手番号!F:K,6,0),"")</f>
        <v/>
      </c>
      <c r="E1028" t="str">
        <f>IFERROR(VLOOKUP(B1028,チーム番号!E:F,2,0),"")</f>
        <v/>
      </c>
      <c r="F1028" t="str">
        <f>IFERROR(VLOOKUP(A1028,プログラム!B:C,2,0),"")</f>
        <v/>
      </c>
      <c r="G1028" t="str">
        <f t="shared" si="33"/>
        <v>000</v>
      </c>
      <c r="H1028" t="str">
        <f>IFERROR(記録[[#This Row],[組]],"")</f>
        <v/>
      </c>
      <c r="I1028" t="str">
        <f>IFERROR(記録[[#This Row],[水路]],"")</f>
        <v/>
      </c>
      <c r="J1028" t="str">
        <f>IFERROR(VLOOKUP(F1028,プログラムデータ!A:P,14,0),"")</f>
        <v/>
      </c>
      <c r="K1028" t="str">
        <f>IFERROR(VLOOKUP(F1028,プログラムデータ!A:O,15,0),"")</f>
        <v/>
      </c>
      <c r="L1028" t="str">
        <f>IFERROR(VLOOKUP(F1028,プログラムデータ!A:M,13,0),"")</f>
        <v/>
      </c>
      <c r="M1028" t="str">
        <f>IFERROR(VLOOKUP(F1028,プログラムデータ!A:J,10,0),"")</f>
        <v/>
      </c>
      <c r="N1028" t="str">
        <f>IFERROR(VLOOKUP(F1028,プログラムデータ!A:P,16,0),"")</f>
        <v/>
      </c>
      <c r="O1028" t="str">
        <f t="shared" si="32"/>
        <v xml:space="preserve">    </v>
      </c>
    </row>
    <row r="1029" spans="1:15" x14ac:dyDescent="0.15">
      <c r="A1029" t="str">
        <f>IFERROR(記録[[#This Row],[競技番号]],"")</f>
        <v/>
      </c>
      <c r="B1029" t="str">
        <f>IFERROR(記録[[#This Row],[選手番号]],"")</f>
        <v/>
      </c>
      <c r="C1029" t="str">
        <f>IFERROR(VLOOKUP(B1029,選手番号!F:J,4,0),"")</f>
        <v/>
      </c>
      <c r="D1029" t="str">
        <f>IFERROR(VLOOKUP(B1029,選手番号!F:K,6,0),"")</f>
        <v/>
      </c>
      <c r="E1029" t="str">
        <f>IFERROR(VLOOKUP(B1029,チーム番号!E:F,2,0),"")</f>
        <v/>
      </c>
      <c r="F1029" t="str">
        <f>IFERROR(VLOOKUP(A1029,プログラム!B:C,2,0),"")</f>
        <v/>
      </c>
      <c r="G1029" t="str">
        <f t="shared" si="33"/>
        <v>000</v>
      </c>
      <c r="H1029" t="str">
        <f>IFERROR(記録[[#This Row],[組]],"")</f>
        <v/>
      </c>
      <c r="I1029" t="str">
        <f>IFERROR(記録[[#This Row],[水路]],"")</f>
        <v/>
      </c>
      <c r="J1029" t="str">
        <f>IFERROR(VLOOKUP(F1029,プログラムデータ!A:P,14,0),"")</f>
        <v/>
      </c>
      <c r="K1029" t="str">
        <f>IFERROR(VLOOKUP(F1029,プログラムデータ!A:O,15,0),"")</f>
        <v/>
      </c>
      <c r="L1029" t="str">
        <f>IFERROR(VLOOKUP(F1029,プログラムデータ!A:M,13,0),"")</f>
        <v/>
      </c>
      <c r="M1029" t="str">
        <f>IFERROR(VLOOKUP(F1029,プログラムデータ!A:J,10,0),"")</f>
        <v/>
      </c>
      <c r="N1029" t="str">
        <f>IFERROR(VLOOKUP(F1029,プログラムデータ!A:P,16,0),"")</f>
        <v/>
      </c>
      <c r="O1029" t="str">
        <f t="shared" si="32"/>
        <v xml:space="preserve">    </v>
      </c>
    </row>
    <row r="1030" spans="1:15" x14ac:dyDescent="0.15">
      <c r="A1030" t="str">
        <f>IFERROR(記録[[#This Row],[競技番号]],"")</f>
        <v/>
      </c>
      <c r="B1030" t="str">
        <f>IFERROR(記録[[#This Row],[選手番号]],"")</f>
        <v/>
      </c>
      <c r="C1030" t="str">
        <f>IFERROR(VLOOKUP(B1030,選手番号!F:J,4,0),"")</f>
        <v/>
      </c>
      <c r="D1030" t="str">
        <f>IFERROR(VLOOKUP(B1030,選手番号!F:K,6,0),"")</f>
        <v/>
      </c>
      <c r="E1030" t="str">
        <f>IFERROR(VLOOKUP(B1030,チーム番号!E:F,2,0),"")</f>
        <v/>
      </c>
      <c r="F1030" t="str">
        <f>IFERROR(VLOOKUP(A1030,プログラム!B:C,2,0),"")</f>
        <v/>
      </c>
      <c r="G1030" t="str">
        <f t="shared" si="33"/>
        <v>000</v>
      </c>
      <c r="H1030" t="str">
        <f>IFERROR(記録[[#This Row],[組]],"")</f>
        <v/>
      </c>
      <c r="I1030" t="str">
        <f>IFERROR(記録[[#This Row],[水路]],"")</f>
        <v/>
      </c>
      <c r="J1030" t="str">
        <f>IFERROR(VLOOKUP(F1030,プログラムデータ!A:P,14,0),"")</f>
        <v/>
      </c>
      <c r="K1030" t="str">
        <f>IFERROR(VLOOKUP(F1030,プログラムデータ!A:O,15,0),"")</f>
        <v/>
      </c>
      <c r="L1030" t="str">
        <f>IFERROR(VLOOKUP(F1030,プログラムデータ!A:M,13,0),"")</f>
        <v/>
      </c>
      <c r="M1030" t="str">
        <f>IFERROR(VLOOKUP(F1030,プログラムデータ!A:J,10,0),"")</f>
        <v/>
      </c>
      <c r="N1030" t="str">
        <f>IFERROR(VLOOKUP(F1030,プログラムデータ!A:P,16,0),"")</f>
        <v/>
      </c>
      <c r="O1030" t="str">
        <f t="shared" si="32"/>
        <v xml:space="preserve">    </v>
      </c>
    </row>
    <row r="1031" spans="1:15" x14ac:dyDescent="0.15">
      <c r="A1031" t="str">
        <f>IFERROR(記録[[#This Row],[競技番号]],"")</f>
        <v/>
      </c>
      <c r="B1031" t="str">
        <f>IFERROR(記録[[#This Row],[選手番号]],"")</f>
        <v/>
      </c>
      <c r="C1031" t="str">
        <f>IFERROR(VLOOKUP(B1031,選手番号!F:J,4,0),"")</f>
        <v/>
      </c>
      <c r="D1031" t="str">
        <f>IFERROR(VLOOKUP(B1031,選手番号!F:K,6,0),"")</f>
        <v/>
      </c>
      <c r="E1031" t="str">
        <f>IFERROR(VLOOKUP(B1031,チーム番号!E:F,2,0),"")</f>
        <v/>
      </c>
      <c r="F1031" t="str">
        <f>IFERROR(VLOOKUP(A1031,プログラム!B:C,2,0),"")</f>
        <v/>
      </c>
      <c r="G1031" t="str">
        <f t="shared" si="33"/>
        <v>000</v>
      </c>
      <c r="H1031" t="str">
        <f>IFERROR(記録[[#This Row],[組]],"")</f>
        <v/>
      </c>
      <c r="I1031" t="str">
        <f>IFERROR(記録[[#This Row],[水路]],"")</f>
        <v/>
      </c>
      <c r="J1031" t="str">
        <f>IFERROR(VLOOKUP(F1031,プログラムデータ!A:P,14,0),"")</f>
        <v/>
      </c>
      <c r="K1031" t="str">
        <f>IFERROR(VLOOKUP(F1031,プログラムデータ!A:O,15,0),"")</f>
        <v/>
      </c>
      <c r="L1031" t="str">
        <f>IFERROR(VLOOKUP(F1031,プログラムデータ!A:M,13,0),"")</f>
        <v/>
      </c>
      <c r="M1031" t="str">
        <f>IFERROR(VLOOKUP(F1031,プログラムデータ!A:J,10,0),"")</f>
        <v/>
      </c>
      <c r="N1031" t="str">
        <f>IFERROR(VLOOKUP(F1031,プログラムデータ!A:P,16,0),"")</f>
        <v/>
      </c>
      <c r="O1031" t="str">
        <f t="shared" si="32"/>
        <v xml:space="preserve">    </v>
      </c>
    </row>
    <row r="1032" spans="1:15" x14ac:dyDescent="0.15">
      <c r="A1032" t="str">
        <f>IFERROR(記録[[#This Row],[競技番号]],"")</f>
        <v/>
      </c>
      <c r="B1032" t="str">
        <f>IFERROR(記録[[#This Row],[選手番号]],"")</f>
        <v/>
      </c>
      <c r="C1032" t="str">
        <f>IFERROR(VLOOKUP(B1032,選手番号!F:J,4,0),"")</f>
        <v/>
      </c>
      <c r="D1032" t="str">
        <f>IFERROR(VLOOKUP(B1032,選手番号!F:K,6,0),"")</f>
        <v/>
      </c>
      <c r="E1032" t="str">
        <f>IFERROR(VLOOKUP(B1032,チーム番号!E:F,2,0),"")</f>
        <v/>
      </c>
      <c r="F1032" t="str">
        <f>IFERROR(VLOOKUP(A1032,プログラム!B:C,2,0),"")</f>
        <v/>
      </c>
      <c r="G1032" t="str">
        <f t="shared" si="33"/>
        <v>000</v>
      </c>
      <c r="H1032" t="str">
        <f>IFERROR(記録[[#This Row],[組]],"")</f>
        <v/>
      </c>
      <c r="I1032" t="str">
        <f>IFERROR(記録[[#This Row],[水路]],"")</f>
        <v/>
      </c>
      <c r="J1032" t="str">
        <f>IFERROR(VLOOKUP(F1032,プログラムデータ!A:P,14,0),"")</f>
        <v/>
      </c>
      <c r="K1032" t="str">
        <f>IFERROR(VLOOKUP(F1032,プログラムデータ!A:O,15,0),"")</f>
        <v/>
      </c>
      <c r="L1032" t="str">
        <f>IFERROR(VLOOKUP(F1032,プログラムデータ!A:M,13,0),"")</f>
        <v/>
      </c>
      <c r="M1032" t="str">
        <f>IFERROR(VLOOKUP(F1032,プログラムデータ!A:J,10,0),"")</f>
        <v/>
      </c>
      <c r="N1032" t="str">
        <f>IFERROR(VLOOKUP(F1032,プログラムデータ!A:P,16,0),"")</f>
        <v/>
      </c>
      <c r="O1032" t="str">
        <f t="shared" si="32"/>
        <v xml:space="preserve">    </v>
      </c>
    </row>
    <row r="1033" spans="1:15" x14ac:dyDescent="0.15">
      <c r="A1033" t="str">
        <f>IFERROR(記録[[#This Row],[競技番号]],"")</f>
        <v/>
      </c>
      <c r="B1033" t="str">
        <f>IFERROR(記録[[#This Row],[選手番号]],"")</f>
        <v/>
      </c>
      <c r="C1033" t="str">
        <f>IFERROR(VLOOKUP(B1033,選手番号!F:J,4,0),"")</f>
        <v/>
      </c>
      <c r="D1033" t="str">
        <f>IFERROR(VLOOKUP(B1033,選手番号!F:K,6,0),"")</f>
        <v/>
      </c>
      <c r="E1033" t="str">
        <f>IFERROR(VLOOKUP(B1033,チーム番号!E:F,2,0),"")</f>
        <v/>
      </c>
      <c r="F1033" t="str">
        <f>IFERROR(VLOOKUP(A1033,プログラム!B:C,2,0),"")</f>
        <v/>
      </c>
      <c r="G1033" t="str">
        <f t="shared" si="33"/>
        <v>000</v>
      </c>
      <c r="H1033" t="str">
        <f>IFERROR(記録[[#This Row],[組]],"")</f>
        <v/>
      </c>
      <c r="I1033" t="str">
        <f>IFERROR(記録[[#This Row],[水路]],"")</f>
        <v/>
      </c>
      <c r="J1033" t="str">
        <f>IFERROR(VLOOKUP(F1033,プログラムデータ!A:P,14,0),"")</f>
        <v/>
      </c>
      <c r="K1033" t="str">
        <f>IFERROR(VLOOKUP(F1033,プログラムデータ!A:O,15,0),"")</f>
        <v/>
      </c>
      <c r="L1033" t="str">
        <f>IFERROR(VLOOKUP(F1033,プログラムデータ!A:M,13,0),"")</f>
        <v/>
      </c>
      <c r="M1033" t="str">
        <f>IFERROR(VLOOKUP(F1033,プログラムデータ!A:J,10,0),"")</f>
        <v/>
      </c>
      <c r="N1033" t="str">
        <f>IFERROR(VLOOKUP(F1033,プログラムデータ!A:P,16,0),"")</f>
        <v/>
      </c>
      <c r="O1033" t="str">
        <f t="shared" si="32"/>
        <v xml:space="preserve">    </v>
      </c>
    </row>
    <row r="1034" spans="1:15" x14ac:dyDescent="0.15">
      <c r="A1034" t="str">
        <f>IFERROR(記録[[#This Row],[競技番号]],"")</f>
        <v/>
      </c>
      <c r="B1034" t="str">
        <f>IFERROR(記録[[#This Row],[選手番号]],"")</f>
        <v/>
      </c>
      <c r="C1034" t="str">
        <f>IFERROR(VLOOKUP(B1034,選手番号!F:J,4,0),"")</f>
        <v/>
      </c>
      <c r="D1034" t="str">
        <f>IFERROR(VLOOKUP(B1034,選手番号!F:K,6,0),"")</f>
        <v/>
      </c>
      <c r="E1034" t="str">
        <f>IFERROR(VLOOKUP(B1034,チーム番号!E:F,2,0),"")</f>
        <v/>
      </c>
      <c r="F1034" t="str">
        <f>IFERROR(VLOOKUP(A1034,プログラム!B:C,2,0),"")</f>
        <v/>
      </c>
      <c r="G1034" t="str">
        <f t="shared" si="33"/>
        <v>000</v>
      </c>
      <c r="H1034" t="str">
        <f>IFERROR(記録[[#This Row],[組]],"")</f>
        <v/>
      </c>
      <c r="I1034" t="str">
        <f>IFERROR(記録[[#This Row],[水路]],"")</f>
        <v/>
      </c>
      <c r="J1034" t="str">
        <f>IFERROR(VLOOKUP(F1034,プログラムデータ!A:P,14,0),"")</f>
        <v/>
      </c>
      <c r="K1034" t="str">
        <f>IFERROR(VLOOKUP(F1034,プログラムデータ!A:O,15,0),"")</f>
        <v/>
      </c>
      <c r="L1034" t="str">
        <f>IFERROR(VLOOKUP(F1034,プログラムデータ!A:M,13,0),"")</f>
        <v/>
      </c>
      <c r="M1034" t="str">
        <f>IFERROR(VLOOKUP(F1034,プログラムデータ!A:J,10,0),"")</f>
        <v/>
      </c>
      <c r="N1034" t="str">
        <f>IFERROR(VLOOKUP(F1034,プログラムデータ!A:P,16,0),"")</f>
        <v/>
      </c>
      <c r="O1034" t="str">
        <f t="shared" si="32"/>
        <v xml:space="preserve">    </v>
      </c>
    </row>
    <row r="1035" spans="1:15" x14ac:dyDescent="0.15">
      <c r="A1035" t="str">
        <f>IFERROR(記録[[#This Row],[競技番号]],"")</f>
        <v/>
      </c>
      <c r="B1035" t="str">
        <f>IFERROR(記録[[#This Row],[選手番号]],"")</f>
        <v/>
      </c>
      <c r="C1035" t="str">
        <f>IFERROR(VLOOKUP(B1035,選手番号!F:J,4,0),"")</f>
        <v/>
      </c>
      <c r="D1035" t="str">
        <f>IFERROR(VLOOKUP(B1035,選手番号!F:K,6,0),"")</f>
        <v/>
      </c>
      <c r="E1035" t="str">
        <f>IFERROR(VLOOKUP(B1035,チーム番号!E:F,2,0),"")</f>
        <v/>
      </c>
      <c r="F1035" t="str">
        <f>IFERROR(VLOOKUP(A1035,プログラム!B:C,2,0),"")</f>
        <v/>
      </c>
      <c r="G1035" t="str">
        <f t="shared" si="33"/>
        <v>000</v>
      </c>
      <c r="H1035" t="str">
        <f>IFERROR(記録[[#This Row],[組]],"")</f>
        <v/>
      </c>
      <c r="I1035" t="str">
        <f>IFERROR(記録[[#This Row],[水路]],"")</f>
        <v/>
      </c>
      <c r="J1035" t="str">
        <f>IFERROR(VLOOKUP(F1035,プログラムデータ!A:P,14,0),"")</f>
        <v/>
      </c>
      <c r="K1035" t="str">
        <f>IFERROR(VLOOKUP(F1035,プログラムデータ!A:O,15,0),"")</f>
        <v/>
      </c>
      <c r="L1035" t="str">
        <f>IFERROR(VLOOKUP(F1035,プログラムデータ!A:M,13,0),"")</f>
        <v/>
      </c>
      <c r="M1035" t="str">
        <f>IFERROR(VLOOKUP(F1035,プログラムデータ!A:J,10,0),"")</f>
        <v/>
      </c>
      <c r="N1035" t="str">
        <f>IFERROR(VLOOKUP(F1035,プログラムデータ!A:P,16,0),"")</f>
        <v/>
      </c>
      <c r="O1035" t="str">
        <f t="shared" si="32"/>
        <v xml:space="preserve">    </v>
      </c>
    </row>
    <row r="1036" spans="1:15" x14ac:dyDescent="0.15">
      <c r="A1036" t="str">
        <f>IFERROR(記録[[#This Row],[競技番号]],"")</f>
        <v/>
      </c>
      <c r="B1036" t="str">
        <f>IFERROR(記録[[#This Row],[選手番号]],"")</f>
        <v/>
      </c>
      <c r="C1036" t="str">
        <f>IFERROR(VLOOKUP(B1036,選手番号!F:J,4,0),"")</f>
        <v/>
      </c>
      <c r="D1036" t="str">
        <f>IFERROR(VLOOKUP(B1036,選手番号!F:K,6,0),"")</f>
        <v/>
      </c>
      <c r="E1036" t="str">
        <f>IFERROR(VLOOKUP(B1036,チーム番号!E:F,2,0),"")</f>
        <v/>
      </c>
      <c r="F1036" t="str">
        <f>IFERROR(VLOOKUP(A1036,プログラム!B:C,2,0),"")</f>
        <v/>
      </c>
      <c r="G1036" t="str">
        <f t="shared" si="33"/>
        <v>000</v>
      </c>
      <c r="H1036" t="str">
        <f>IFERROR(記録[[#This Row],[組]],"")</f>
        <v/>
      </c>
      <c r="I1036" t="str">
        <f>IFERROR(記録[[#This Row],[水路]],"")</f>
        <v/>
      </c>
      <c r="J1036" t="str">
        <f>IFERROR(VLOOKUP(F1036,プログラムデータ!A:P,14,0),"")</f>
        <v/>
      </c>
      <c r="K1036" t="str">
        <f>IFERROR(VLOOKUP(F1036,プログラムデータ!A:O,15,0),"")</f>
        <v/>
      </c>
      <c r="L1036" t="str">
        <f>IFERROR(VLOOKUP(F1036,プログラムデータ!A:M,13,0),"")</f>
        <v/>
      </c>
      <c r="M1036" t="str">
        <f>IFERROR(VLOOKUP(F1036,プログラムデータ!A:J,10,0),"")</f>
        <v/>
      </c>
      <c r="N1036" t="str">
        <f>IFERROR(VLOOKUP(F1036,プログラムデータ!A:P,16,0),"")</f>
        <v/>
      </c>
      <c r="O1036" t="str">
        <f t="shared" si="32"/>
        <v xml:space="preserve">    </v>
      </c>
    </row>
    <row r="1037" spans="1:15" x14ac:dyDescent="0.15">
      <c r="A1037" t="str">
        <f>IFERROR(記録[[#This Row],[競技番号]],"")</f>
        <v/>
      </c>
      <c r="B1037" t="str">
        <f>IFERROR(記録[[#This Row],[選手番号]],"")</f>
        <v/>
      </c>
      <c r="C1037" t="str">
        <f>IFERROR(VLOOKUP(B1037,選手番号!F:J,4,0),"")</f>
        <v/>
      </c>
      <c r="D1037" t="str">
        <f>IFERROR(VLOOKUP(B1037,選手番号!F:K,6,0),"")</f>
        <v/>
      </c>
      <c r="E1037" t="str">
        <f>IFERROR(VLOOKUP(B1037,チーム番号!E:F,2,0),"")</f>
        <v/>
      </c>
      <c r="F1037" t="str">
        <f>IFERROR(VLOOKUP(A1037,プログラム!B:C,2,0),"")</f>
        <v/>
      </c>
      <c r="G1037" t="str">
        <f t="shared" si="33"/>
        <v>000</v>
      </c>
      <c r="H1037" t="str">
        <f>IFERROR(記録[[#This Row],[組]],"")</f>
        <v/>
      </c>
      <c r="I1037" t="str">
        <f>IFERROR(記録[[#This Row],[水路]],"")</f>
        <v/>
      </c>
      <c r="J1037" t="str">
        <f>IFERROR(VLOOKUP(F1037,プログラムデータ!A:P,14,0),"")</f>
        <v/>
      </c>
      <c r="K1037" t="str">
        <f>IFERROR(VLOOKUP(F1037,プログラムデータ!A:O,15,0),"")</f>
        <v/>
      </c>
      <c r="L1037" t="str">
        <f>IFERROR(VLOOKUP(F1037,プログラムデータ!A:M,13,0),"")</f>
        <v/>
      </c>
      <c r="M1037" t="str">
        <f>IFERROR(VLOOKUP(F1037,プログラムデータ!A:J,10,0),"")</f>
        <v/>
      </c>
      <c r="N1037" t="str">
        <f>IFERROR(VLOOKUP(F1037,プログラムデータ!A:P,16,0),"")</f>
        <v/>
      </c>
      <c r="O1037" t="str">
        <f t="shared" si="32"/>
        <v xml:space="preserve">    </v>
      </c>
    </row>
    <row r="1038" spans="1:15" x14ac:dyDescent="0.15">
      <c r="A1038" t="str">
        <f>IFERROR(記録[[#This Row],[競技番号]],"")</f>
        <v/>
      </c>
      <c r="B1038" t="str">
        <f>IFERROR(記録[[#This Row],[選手番号]],"")</f>
        <v/>
      </c>
      <c r="C1038" t="str">
        <f>IFERROR(VLOOKUP(B1038,選手番号!F:J,4,0),"")</f>
        <v/>
      </c>
      <c r="D1038" t="str">
        <f>IFERROR(VLOOKUP(B1038,選手番号!F:K,6,0),"")</f>
        <v/>
      </c>
      <c r="E1038" t="str">
        <f>IFERROR(VLOOKUP(B1038,チーム番号!E:F,2,0),"")</f>
        <v/>
      </c>
      <c r="F1038" t="str">
        <f>IFERROR(VLOOKUP(A1038,プログラム!B:C,2,0),"")</f>
        <v/>
      </c>
      <c r="G1038" t="str">
        <f t="shared" si="33"/>
        <v>000</v>
      </c>
      <c r="H1038" t="str">
        <f>IFERROR(記録[[#This Row],[組]],"")</f>
        <v/>
      </c>
      <c r="I1038" t="str">
        <f>IFERROR(記録[[#This Row],[水路]],"")</f>
        <v/>
      </c>
      <c r="J1038" t="str">
        <f>IFERROR(VLOOKUP(F1038,プログラムデータ!A:P,14,0),"")</f>
        <v/>
      </c>
      <c r="K1038" t="str">
        <f>IFERROR(VLOOKUP(F1038,プログラムデータ!A:O,15,0),"")</f>
        <v/>
      </c>
      <c r="L1038" t="str">
        <f>IFERROR(VLOOKUP(F1038,プログラムデータ!A:M,13,0),"")</f>
        <v/>
      </c>
      <c r="M1038" t="str">
        <f>IFERROR(VLOOKUP(F1038,プログラムデータ!A:J,10,0),"")</f>
        <v/>
      </c>
      <c r="N1038" t="str">
        <f>IFERROR(VLOOKUP(F1038,プログラムデータ!A:P,16,0),"")</f>
        <v/>
      </c>
      <c r="O1038" t="str">
        <f t="shared" si="32"/>
        <v xml:space="preserve">    </v>
      </c>
    </row>
    <row r="1039" spans="1:15" x14ac:dyDescent="0.15">
      <c r="A1039" t="str">
        <f>IFERROR(記録[[#This Row],[競技番号]],"")</f>
        <v/>
      </c>
      <c r="B1039" t="str">
        <f>IFERROR(記録[[#This Row],[選手番号]],"")</f>
        <v/>
      </c>
      <c r="C1039" t="str">
        <f>IFERROR(VLOOKUP(B1039,選手番号!F:J,4,0),"")</f>
        <v/>
      </c>
      <c r="D1039" t="str">
        <f>IFERROR(VLOOKUP(B1039,選手番号!F:K,6,0),"")</f>
        <v/>
      </c>
      <c r="E1039" t="str">
        <f>IFERROR(VLOOKUP(B1039,チーム番号!E:F,2,0),"")</f>
        <v/>
      </c>
      <c r="F1039" t="str">
        <f>IFERROR(VLOOKUP(A1039,プログラム!B:C,2,0),"")</f>
        <v/>
      </c>
      <c r="G1039" t="str">
        <f t="shared" si="33"/>
        <v>000</v>
      </c>
      <c r="H1039" t="str">
        <f>IFERROR(記録[[#This Row],[組]],"")</f>
        <v/>
      </c>
      <c r="I1039" t="str">
        <f>IFERROR(記録[[#This Row],[水路]],"")</f>
        <v/>
      </c>
      <c r="J1039" t="str">
        <f>IFERROR(VLOOKUP(F1039,プログラムデータ!A:P,14,0),"")</f>
        <v/>
      </c>
      <c r="K1039" t="str">
        <f>IFERROR(VLOOKUP(F1039,プログラムデータ!A:O,15,0),"")</f>
        <v/>
      </c>
      <c r="L1039" t="str">
        <f>IFERROR(VLOOKUP(F1039,プログラムデータ!A:M,13,0),"")</f>
        <v/>
      </c>
      <c r="M1039" t="str">
        <f>IFERROR(VLOOKUP(F1039,プログラムデータ!A:J,10,0),"")</f>
        <v/>
      </c>
      <c r="N1039" t="str">
        <f>IFERROR(VLOOKUP(F1039,プログラムデータ!A:P,16,0),"")</f>
        <v/>
      </c>
      <c r="O1039" t="str">
        <f t="shared" si="32"/>
        <v xml:space="preserve">    </v>
      </c>
    </row>
    <row r="1040" spans="1:15" x14ac:dyDescent="0.15">
      <c r="A1040" t="str">
        <f>IFERROR(記録[[#This Row],[競技番号]],"")</f>
        <v/>
      </c>
      <c r="B1040" t="str">
        <f>IFERROR(記録[[#This Row],[選手番号]],"")</f>
        <v/>
      </c>
      <c r="C1040" t="str">
        <f>IFERROR(VLOOKUP(B1040,選手番号!F:J,4,0),"")</f>
        <v/>
      </c>
      <c r="D1040" t="str">
        <f>IFERROR(VLOOKUP(B1040,選手番号!F:K,6,0),"")</f>
        <v/>
      </c>
      <c r="E1040" t="str">
        <f>IFERROR(VLOOKUP(B1040,チーム番号!E:F,2,0),"")</f>
        <v/>
      </c>
      <c r="F1040" t="str">
        <f>IFERROR(VLOOKUP(A1040,プログラム!B:C,2,0),"")</f>
        <v/>
      </c>
      <c r="G1040" t="str">
        <f t="shared" si="33"/>
        <v>000</v>
      </c>
      <c r="H1040" t="str">
        <f>IFERROR(記録[[#This Row],[組]],"")</f>
        <v/>
      </c>
      <c r="I1040" t="str">
        <f>IFERROR(記録[[#This Row],[水路]],"")</f>
        <v/>
      </c>
      <c r="J1040" t="str">
        <f>IFERROR(VLOOKUP(F1040,プログラムデータ!A:P,14,0),"")</f>
        <v/>
      </c>
      <c r="K1040" t="str">
        <f>IFERROR(VLOOKUP(F1040,プログラムデータ!A:O,15,0),"")</f>
        <v/>
      </c>
      <c r="L1040" t="str">
        <f>IFERROR(VLOOKUP(F1040,プログラムデータ!A:M,13,0),"")</f>
        <v/>
      </c>
      <c r="M1040" t="str">
        <f>IFERROR(VLOOKUP(F1040,プログラムデータ!A:J,10,0),"")</f>
        <v/>
      </c>
      <c r="N1040" t="str">
        <f>IFERROR(VLOOKUP(F1040,プログラムデータ!A:P,16,0),"")</f>
        <v/>
      </c>
      <c r="O1040" t="str">
        <f t="shared" si="32"/>
        <v xml:space="preserve">    </v>
      </c>
    </row>
    <row r="1041" spans="1:15" x14ac:dyDescent="0.15">
      <c r="A1041" t="str">
        <f>IFERROR(記録[[#This Row],[競技番号]],"")</f>
        <v/>
      </c>
      <c r="B1041" t="str">
        <f>IFERROR(記録[[#This Row],[選手番号]],"")</f>
        <v/>
      </c>
      <c r="C1041" t="str">
        <f>IFERROR(VLOOKUP(B1041,選手番号!F:J,4,0),"")</f>
        <v/>
      </c>
      <c r="D1041" t="str">
        <f>IFERROR(VLOOKUP(B1041,選手番号!F:K,6,0),"")</f>
        <v/>
      </c>
      <c r="E1041" t="str">
        <f>IFERROR(VLOOKUP(B1041,チーム番号!E:F,2,0),"")</f>
        <v/>
      </c>
      <c r="F1041" t="str">
        <f>IFERROR(VLOOKUP(A1041,プログラム!B:C,2,0),"")</f>
        <v/>
      </c>
      <c r="G1041" t="str">
        <f t="shared" si="33"/>
        <v>000</v>
      </c>
      <c r="H1041" t="str">
        <f>IFERROR(記録[[#This Row],[組]],"")</f>
        <v/>
      </c>
      <c r="I1041" t="str">
        <f>IFERROR(記録[[#This Row],[水路]],"")</f>
        <v/>
      </c>
      <c r="J1041" t="str">
        <f>IFERROR(VLOOKUP(F1041,プログラムデータ!A:P,14,0),"")</f>
        <v/>
      </c>
      <c r="K1041" t="str">
        <f>IFERROR(VLOOKUP(F1041,プログラムデータ!A:O,15,0),"")</f>
        <v/>
      </c>
      <c r="L1041" t="str">
        <f>IFERROR(VLOOKUP(F1041,プログラムデータ!A:M,13,0),"")</f>
        <v/>
      </c>
      <c r="M1041" t="str">
        <f>IFERROR(VLOOKUP(F1041,プログラムデータ!A:J,10,0),"")</f>
        <v/>
      </c>
      <c r="N1041" t="str">
        <f>IFERROR(VLOOKUP(F1041,プログラムデータ!A:P,16,0),"")</f>
        <v/>
      </c>
      <c r="O1041" t="str">
        <f t="shared" si="32"/>
        <v xml:space="preserve">    </v>
      </c>
    </row>
    <row r="1042" spans="1:15" x14ac:dyDescent="0.15">
      <c r="A1042" t="str">
        <f>IFERROR(記録[[#This Row],[競技番号]],"")</f>
        <v/>
      </c>
      <c r="B1042" t="str">
        <f>IFERROR(記録[[#This Row],[選手番号]],"")</f>
        <v/>
      </c>
      <c r="C1042" t="str">
        <f>IFERROR(VLOOKUP(B1042,選手番号!F:J,4,0),"")</f>
        <v/>
      </c>
      <c r="D1042" t="str">
        <f>IFERROR(VLOOKUP(B1042,選手番号!F:K,6,0),"")</f>
        <v/>
      </c>
      <c r="E1042" t="str">
        <f>IFERROR(VLOOKUP(B1042,チーム番号!E:F,2,0),"")</f>
        <v/>
      </c>
      <c r="F1042" t="str">
        <f>IFERROR(VLOOKUP(A1042,プログラム!B:C,2,0),"")</f>
        <v/>
      </c>
      <c r="G1042" t="str">
        <f t="shared" si="33"/>
        <v>000</v>
      </c>
      <c r="H1042" t="str">
        <f>IFERROR(記録[[#This Row],[組]],"")</f>
        <v/>
      </c>
      <c r="I1042" t="str">
        <f>IFERROR(記録[[#This Row],[水路]],"")</f>
        <v/>
      </c>
      <c r="J1042" t="str">
        <f>IFERROR(VLOOKUP(F1042,プログラムデータ!A:P,14,0),"")</f>
        <v/>
      </c>
      <c r="K1042" t="str">
        <f>IFERROR(VLOOKUP(F1042,プログラムデータ!A:O,15,0),"")</f>
        <v/>
      </c>
      <c r="L1042" t="str">
        <f>IFERROR(VLOOKUP(F1042,プログラムデータ!A:M,13,0),"")</f>
        <v/>
      </c>
      <c r="M1042" t="str">
        <f>IFERROR(VLOOKUP(F1042,プログラムデータ!A:J,10,0),"")</f>
        <v/>
      </c>
      <c r="N1042" t="str">
        <f>IFERROR(VLOOKUP(F1042,プログラムデータ!A:P,16,0),"")</f>
        <v/>
      </c>
      <c r="O1042" t="str">
        <f t="shared" si="32"/>
        <v xml:space="preserve">    </v>
      </c>
    </row>
    <row r="1043" spans="1:15" x14ac:dyDescent="0.15">
      <c r="A1043" t="str">
        <f>IFERROR(記録[[#This Row],[競技番号]],"")</f>
        <v/>
      </c>
      <c r="B1043" t="str">
        <f>IFERROR(記録[[#This Row],[選手番号]],"")</f>
        <v/>
      </c>
      <c r="C1043" t="str">
        <f>IFERROR(VLOOKUP(B1043,選手番号!F:J,4,0),"")</f>
        <v/>
      </c>
      <c r="D1043" t="str">
        <f>IFERROR(VLOOKUP(B1043,選手番号!F:K,6,0),"")</f>
        <v/>
      </c>
      <c r="E1043" t="str">
        <f>IFERROR(VLOOKUP(B1043,チーム番号!E:F,2,0),"")</f>
        <v/>
      </c>
      <c r="F1043" t="str">
        <f>IFERROR(VLOOKUP(A1043,プログラム!B:C,2,0),"")</f>
        <v/>
      </c>
      <c r="G1043" t="str">
        <f t="shared" si="33"/>
        <v>000</v>
      </c>
      <c r="H1043" t="str">
        <f>IFERROR(記録[[#This Row],[組]],"")</f>
        <v/>
      </c>
      <c r="I1043" t="str">
        <f>IFERROR(記録[[#This Row],[水路]],"")</f>
        <v/>
      </c>
      <c r="J1043" t="str">
        <f>IFERROR(VLOOKUP(F1043,プログラムデータ!A:P,14,0),"")</f>
        <v/>
      </c>
      <c r="K1043" t="str">
        <f>IFERROR(VLOOKUP(F1043,プログラムデータ!A:O,15,0),"")</f>
        <v/>
      </c>
      <c r="L1043" t="str">
        <f>IFERROR(VLOOKUP(F1043,プログラムデータ!A:M,13,0),"")</f>
        <v/>
      </c>
      <c r="M1043" t="str">
        <f>IFERROR(VLOOKUP(F1043,プログラムデータ!A:J,10,0),"")</f>
        <v/>
      </c>
      <c r="N1043" t="str">
        <f>IFERROR(VLOOKUP(F1043,プログラムデータ!A:P,16,0),"")</f>
        <v/>
      </c>
      <c r="O1043" t="str">
        <f t="shared" si="32"/>
        <v xml:space="preserve">    </v>
      </c>
    </row>
    <row r="1044" spans="1:15" x14ac:dyDescent="0.15">
      <c r="A1044" t="str">
        <f>IFERROR(記録[[#This Row],[競技番号]],"")</f>
        <v/>
      </c>
      <c r="B1044" t="str">
        <f>IFERROR(記録[[#This Row],[選手番号]],"")</f>
        <v/>
      </c>
      <c r="C1044" t="str">
        <f>IFERROR(VLOOKUP(B1044,選手番号!F:J,4,0),"")</f>
        <v/>
      </c>
      <c r="D1044" t="str">
        <f>IFERROR(VLOOKUP(B1044,選手番号!F:K,6,0),"")</f>
        <v/>
      </c>
      <c r="E1044" t="str">
        <f>IFERROR(VLOOKUP(B1044,チーム番号!E:F,2,0),"")</f>
        <v/>
      </c>
      <c r="F1044" t="str">
        <f>IFERROR(VLOOKUP(A1044,プログラム!B:C,2,0),"")</f>
        <v/>
      </c>
      <c r="G1044" t="str">
        <f t="shared" si="33"/>
        <v>000</v>
      </c>
      <c r="H1044" t="str">
        <f>IFERROR(記録[[#This Row],[組]],"")</f>
        <v/>
      </c>
      <c r="I1044" t="str">
        <f>IFERROR(記録[[#This Row],[水路]],"")</f>
        <v/>
      </c>
      <c r="J1044" t="str">
        <f>IFERROR(VLOOKUP(F1044,プログラムデータ!A:P,14,0),"")</f>
        <v/>
      </c>
      <c r="K1044" t="str">
        <f>IFERROR(VLOOKUP(F1044,プログラムデータ!A:O,15,0),"")</f>
        <v/>
      </c>
      <c r="L1044" t="str">
        <f>IFERROR(VLOOKUP(F1044,プログラムデータ!A:M,13,0),"")</f>
        <v/>
      </c>
      <c r="M1044" t="str">
        <f>IFERROR(VLOOKUP(F1044,プログラムデータ!A:J,10,0),"")</f>
        <v/>
      </c>
      <c r="N1044" t="str">
        <f>IFERROR(VLOOKUP(F1044,プログラムデータ!A:P,16,0),"")</f>
        <v/>
      </c>
      <c r="O1044" t="str">
        <f t="shared" si="32"/>
        <v xml:space="preserve">    </v>
      </c>
    </row>
    <row r="1045" spans="1:15" x14ac:dyDescent="0.15">
      <c r="A1045" t="str">
        <f>IFERROR(記録[[#This Row],[競技番号]],"")</f>
        <v/>
      </c>
      <c r="B1045" t="str">
        <f>IFERROR(記録[[#This Row],[選手番号]],"")</f>
        <v/>
      </c>
      <c r="C1045" t="str">
        <f>IFERROR(VLOOKUP(B1045,選手番号!F:J,4,0),"")</f>
        <v/>
      </c>
      <c r="D1045" t="str">
        <f>IFERROR(VLOOKUP(B1045,選手番号!F:K,6,0),"")</f>
        <v/>
      </c>
      <c r="E1045" t="str">
        <f>IFERROR(VLOOKUP(B1045,チーム番号!E:F,2,0),"")</f>
        <v/>
      </c>
      <c r="F1045" t="str">
        <f>IFERROR(VLOOKUP(A1045,プログラム!B:C,2,0),"")</f>
        <v/>
      </c>
      <c r="G1045" t="str">
        <f t="shared" si="33"/>
        <v>000</v>
      </c>
      <c r="H1045" t="str">
        <f>IFERROR(記録[[#This Row],[組]],"")</f>
        <v/>
      </c>
      <c r="I1045" t="str">
        <f>IFERROR(記録[[#This Row],[水路]],"")</f>
        <v/>
      </c>
      <c r="J1045" t="str">
        <f>IFERROR(VLOOKUP(F1045,プログラムデータ!A:P,14,0),"")</f>
        <v/>
      </c>
      <c r="K1045" t="str">
        <f>IFERROR(VLOOKUP(F1045,プログラムデータ!A:O,15,0),"")</f>
        <v/>
      </c>
      <c r="L1045" t="str">
        <f>IFERROR(VLOOKUP(F1045,プログラムデータ!A:M,13,0),"")</f>
        <v/>
      </c>
      <c r="M1045" t="str">
        <f>IFERROR(VLOOKUP(F1045,プログラムデータ!A:J,10,0),"")</f>
        <v/>
      </c>
      <c r="N1045" t="str">
        <f>IFERROR(VLOOKUP(F1045,プログラムデータ!A:P,16,0),"")</f>
        <v/>
      </c>
      <c r="O1045" t="str">
        <f t="shared" si="32"/>
        <v xml:space="preserve">    </v>
      </c>
    </row>
    <row r="1046" spans="1:15" x14ac:dyDescent="0.15">
      <c r="A1046" t="str">
        <f>IFERROR(記録[[#This Row],[競技番号]],"")</f>
        <v/>
      </c>
      <c r="B1046" t="str">
        <f>IFERROR(記録[[#This Row],[選手番号]],"")</f>
        <v/>
      </c>
      <c r="C1046" t="str">
        <f>IFERROR(VLOOKUP(B1046,選手番号!F:J,4,0),"")</f>
        <v/>
      </c>
      <c r="D1046" t="str">
        <f>IFERROR(VLOOKUP(B1046,選手番号!F:K,6,0),"")</f>
        <v/>
      </c>
      <c r="E1046" t="str">
        <f>IFERROR(VLOOKUP(B1046,チーム番号!E:F,2,0),"")</f>
        <v/>
      </c>
      <c r="F1046" t="str">
        <f>IFERROR(VLOOKUP(A1046,プログラム!B:C,2,0),"")</f>
        <v/>
      </c>
      <c r="G1046" t="str">
        <f t="shared" si="33"/>
        <v>000</v>
      </c>
      <c r="H1046" t="str">
        <f>IFERROR(記録[[#This Row],[組]],"")</f>
        <v/>
      </c>
      <c r="I1046" t="str">
        <f>IFERROR(記録[[#This Row],[水路]],"")</f>
        <v/>
      </c>
      <c r="J1046" t="str">
        <f>IFERROR(VLOOKUP(F1046,プログラムデータ!A:P,14,0),"")</f>
        <v/>
      </c>
      <c r="K1046" t="str">
        <f>IFERROR(VLOOKUP(F1046,プログラムデータ!A:O,15,0),"")</f>
        <v/>
      </c>
      <c r="L1046" t="str">
        <f>IFERROR(VLOOKUP(F1046,プログラムデータ!A:M,13,0),"")</f>
        <v/>
      </c>
      <c r="M1046" t="str">
        <f>IFERROR(VLOOKUP(F1046,プログラムデータ!A:J,10,0),"")</f>
        <v/>
      </c>
      <c r="N1046" t="str">
        <f>IFERROR(VLOOKUP(F1046,プログラムデータ!A:P,16,0),"")</f>
        <v/>
      </c>
      <c r="O1046" t="str">
        <f t="shared" si="32"/>
        <v xml:space="preserve">    </v>
      </c>
    </row>
    <row r="1047" spans="1:15" x14ac:dyDescent="0.15">
      <c r="A1047" t="str">
        <f>IFERROR(記録[[#This Row],[競技番号]],"")</f>
        <v/>
      </c>
      <c r="B1047" t="str">
        <f>IFERROR(記録[[#This Row],[選手番号]],"")</f>
        <v/>
      </c>
      <c r="C1047" t="str">
        <f>IFERROR(VLOOKUP(B1047,選手番号!F:J,4,0),"")</f>
        <v/>
      </c>
      <c r="D1047" t="str">
        <f>IFERROR(VLOOKUP(B1047,選手番号!F:K,6,0),"")</f>
        <v/>
      </c>
      <c r="E1047" t="str">
        <f>IFERROR(VLOOKUP(B1047,チーム番号!E:F,2,0),"")</f>
        <v/>
      </c>
      <c r="F1047" t="str">
        <f>IFERROR(VLOOKUP(A1047,プログラム!B:C,2,0),"")</f>
        <v/>
      </c>
      <c r="G1047" t="str">
        <f t="shared" si="33"/>
        <v>000</v>
      </c>
      <c r="H1047" t="str">
        <f>IFERROR(記録[[#This Row],[組]],"")</f>
        <v/>
      </c>
      <c r="I1047" t="str">
        <f>IFERROR(記録[[#This Row],[水路]],"")</f>
        <v/>
      </c>
      <c r="J1047" t="str">
        <f>IFERROR(VLOOKUP(F1047,プログラムデータ!A:P,14,0),"")</f>
        <v/>
      </c>
      <c r="K1047" t="str">
        <f>IFERROR(VLOOKUP(F1047,プログラムデータ!A:O,15,0),"")</f>
        <v/>
      </c>
      <c r="L1047" t="str">
        <f>IFERROR(VLOOKUP(F1047,プログラムデータ!A:M,13,0),"")</f>
        <v/>
      </c>
      <c r="M1047" t="str">
        <f>IFERROR(VLOOKUP(F1047,プログラムデータ!A:J,10,0),"")</f>
        <v/>
      </c>
      <c r="N1047" t="str">
        <f>IFERROR(VLOOKUP(F1047,プログラムデータ!A:P,16,0),"")</f>
        <v/>
      </c>
      <c r="O1047" t="str">
        <f t="shared" si="32"/>
        <v xml:space="preserve">    </v>
      </c>
    </row>
    <row r="1048" spans="1:15" x14ac:dyDescent="0.15">
      <c r="A1048" t="str">
        <f>IFERROR(記録[[#This Row],[競技番号]],"")</f>
        <v/>
      </c>
      <c r="B1048" t="str">
        <f>IFERROR(記録[[#This Row],[選手番号]],"")</f>
        <v/>
      </c>
      <c r="C1048" t="str">
        <f>IFERROR(VLOOKUP(B1048,選手番号!F:J,4,0),"")</f>
        <v/>
      </c>
      <c r="D1048" t="str">
        <f>IFERROR(VLOOKUP(B1048,選手番号!F:K,6,0),"")</f>
        <v/>
      </c>
      <c r="E1048" t="str">
        <f>IFERROR(VLOOKUP(B1048,チーム番号!E:F,2,0),"")</f>
        <v/>
      </c>
      <c r="F1048" t="str">
        <f>IFERROR(VLOOKUP(A1048,プログラム!B:C,2,0),"")</f>
        <v/>
      </c>
      <c r="G1048" t="str">
        <f t="shared" si="33"/>
        <v>000</v>
      </c>
      <c r="H1048" t="str">
        <f>IFERROR(記録[[#This Row],[組]],"")</f>
        <v/>
      </c>
      <c r="I1048" t="str">
        <f>IFERROR(記録[[#This Row],[水路]],"")</f>
        <v/>
      </c>
      <c r="J1048" t="str">
        <f>IFERROR(VLOOKUP(F1048,プログラムデータ!A:P,14,0),"")</f>
        <v/>
      </c>
      <c r="K1048" t="str">
        <f>IFERROR(VLOOKUP(F1048,プログラムデータ!A:O,15,0),"")</f>
        <v/>
      </c>
      <c r="L1048" t="str">
        <f>IFERROR(VLOOKUP(F1048,プログラムデータ!A:M,13,0),"")</f>
        <v/>
      </c>
      <c r="M1048" t="str">
        <f>IFERROR(VLOOKUP(F1048,プログラムデータ!A:J,10,0),"")</f>
        <v/>
      </c>
      <c r="N1048" t="str">
        <f>IFERROR(VLOOKUP(F1048,プログラムデータ!A:P,16,0),"")</f>
        <v/>
      </c>
      <c r="O1048" t="str">
        <f t="shared" si="32"/>
        <v xml:space="preserve">    </v>
      </c>
    </row>
    <row r="1049" spans="1:15" x14ac:dyDescent="0.15">
      <c r="A1049" t="str">
        <f>IFERROR(記録[[#This Row],[競技番号]],"")</f>
        <v/>
      </c>
      <c r="B1049" t="str">
        <f>IFERROR(記録[[#This Row],[選手番号]],"")</f>
        <v/>
      </c>
      <c r="C1049" t="str">
        <f>IFERROR(VLOOKUP(B1049,選手番号!F:J,4,0),"")</f>
        <v/>
      </c>
      <c r="D1049" t="str">
        <f>IFERROR(VLOOKUP(B1049,選手番号!F:K,6,0),"")</f>
        <v/>
      </c>
      <c r="E1049" t="str">
        <f>IFERROR(VLOOKUP(B1049,チーム番号!E:F,2,0),"")</f>
        <v/>
      </c>
      <c r="F1049" t="str">
        <f>IFERROR(VLOOKUP(A1049,プログラム!B:C,2,0),"")</f>
        <v/>
      </c>
      <c r="G1049" t="str">
        <f t="shared" si="33"/>
        <v>000</v>
      </c>
      <c r="H1049" t="str">
        <f>IFERROR(記録[[#This Row],[組]],"")</f>
        <v/>
      </c>
      <c r="I1049" t="str">
        <f>IFERROR(記録[[#This Row],[水路]],"")</f>
        <v/>
      </c>
      <c r="J1049" t="str">
        <f>IFERROR(VLOOKUP(F1049,プログラムデータ!A:P,14,0),"")</f>
        <v/>
      </c>
      <c r="K1049" t="str">
        <f>IFERROR(VLOOKUP(F1049,プログラムデータ!A:O,15,0),"")</f>
        <v/>
      </c>
      <c r="L1049" t="str">
        <f>IFERROR(VLOOKUP(F1049,プログラムデータ!A:M,13,0),"")</f>
        <v/>
      </c>
      <c r="M1049" t="str">
        <f>IFERROR(VLOOKUP(F1049,プログラムデータ!A:J,10,0),"")</f>
        <v/>
      </c>
      <c r="N1049" t="str">
        <f>IFERROR(VLOOKUP(F1049,プログラムデータ!A:P,16,0),"")</f>
        <v/>
      </c>
      <c r="O1049" t="str">
        <f t="shared" si="32"/>
        <v xml:space="preserve">    </v>
      </c>
    </row>
    <row r="1050" spans="1:15" x14ac:dyDescent="0.15">
      <c r="A1050" t="str">
        <f>IFERROR(記録[[#This Row],[競技番号]],"")</f>
        <v/>
      </c>
      <c r="B1050" t="str">
        <f>IFERROR(記録[[#This Row],[選手番号]],"")</f>
        <v/>
      </c>
      <c r="C1050" t="str">
        <f>IFERROR(VLOOKUP(B1050,選手番号!F:J,4,0),"")</f>
        <v/>
      </c>
      <c r="D1050" t="str">
        <f>IFERROR(VLOOKUP(B1050,選手番号!F:K,6,0),"")</f>
        <v/>
      </c>
      <c r="E1050" t="str">
        <f>IFERROR(VLOOKUP(B1050,チーム番号!E:F,2,0),"")</f>
        <v/>
      </c>
      <c r="F1050" t="str">
        <f>IFERROR(VLOOKUP(A1050,プログラム!B:C,2,0),"")</f>
        <v/>
      </c>
      <c r="G1050" t="str">
        <f t="shared" si="33"/>
        <v>000</v>
      </c>
      <c r="H1050" t="str">
        <f>IFERROR(記録[[#This Row],[組]],"")</f>
        <v/>
      </c>
      <c r="I1050" t="str">
        <f>IFERROR(記録[[#This Row],[水路]],"")</f>
        <v/>
      </c>
      <c r="J1050" t="str">
        <f>IFERROR(VLOOKUP(F1050,プログラムデータ!A:P,14,0),"")</f>
        <v/>
      </c>
      <c r="K1050" t="str">
        <f>IFERROR(VLOOKUP(F1050,プログラムデータ!A:O,15,0),"")</f>
        <v/>
      </c>
      <c r="L1050" t="str">
        <f>IFERROR(VLOOKUP(F1050,プログラムデータ!A:M,13,0),"")</f>
        <v/>
      </c>
      <c r="M1050" t="str">
        <f>IFERROR(VLOOKUP(F1050,プログラムデータ!A:J,10,0),"")</f>
        <v/>
      </c>
      <c r="N1050" t="str">
        <f>IFERROR(VLOOKUP(F1050,プログラムデータ!A:P,16,0),"")</f>
        <v/>
      </c>
      <c r="O1050" t="str">
        <f t="shared" si="32"/>
        <v xml:space="preserve">    </v>
      </c>
    </row>
    <row r="1051" spans="1:15" x14ac:dyDescent="0.15">
      <c r="A1051" t="str">
        <f>IFERROR(記録[[#This Row],[競技番号]],"")</f>
        <v/>
      </c>
      <c r="B1051" t="str">
        <f>IFERROR(記録[[#This Row],[選手番号]],"")</f>
        <v/>
      </c>
      <c r="C1051" t="str">
        <f>IFERROR(VLOOKUP(B1051,選手番号!F:J,4,0),"")</f>
        <v/>
      </c>
      <c r="D1051" t="str">
        <f>IFERROR(VLOOKUP(B1051,選手番号!F:K,6,0),"")</f>
        <v/>
      </c>
      <c r="E1051" t="str">
        <f>IFERROR(VLOOKUP(B1051,チーム番号!E:F,2,0),"")</f>
        <v/>
      </c>
      <c r="F1051" t="str">
        <f>IFERROR(VLOOKUP(A1051,プログラム!B:C,2,0),"")</f>
        <v/>
      </c>
      <c r="G1051" t="str">
        <f t="shared" si="33"/>
        <v>000</v>
      </c>
      <c r="H1051" t="str">
        <f>IFERROR(記録[[#This Row],[組]],"")</f>
        <v/>
      </c>
      <c r="I1051" t="str">
        <f>IFERROR(記録[[#This Row],[水路]],"")</f>
        <v/>
      </c>
      <c r="J1051" t="str">
        <f>IFERROR(VLOOKUP(F1051,プログラムデータ!A:P,14,0),"")</f>
        <v/>
      </c>
      <c r="K1051" t="str">
        <f>IFERROR(VLOOKUP(F1051,プログラムデータ!A:O,15,0),"")</f>
        <v/>
      </c>
      <c r="L1051" t="str">
        <f>IFERROR(VLOOKUP(F1051,プログラムデータ!A:M,13,0),"")</f>
        <v/>
      </c>
      <c r="M1051" t="str">
        <f>IFERROR(VLOOKUP(F1051,プログラムデータ!A:J,10,0),"")</f>
        <v/>
      </c>
      <c r="N1051" t="str">
        <f>IFERROR(VLOOKUP(F1051,プログラムデータ!A:P,16,0),"")</f>
        <v/>
      </c>
      <c r="O1051" t="str">
        <f t="shared" si="32"/>
        <v xml:space="preserve">    </v>
      </c>
    </row>
    <row r="1052" spans="1:15" x14ac:dyDescent="0.15">
      <c r="A1052" t="str">
        <f>IFERROR(記録[[#This Row],[競技番号]],"")</f>
        <v/>
      </c>
      <c r="B1052" t="str">
        <f>IFERROR(記録[[#This Row],[選手番号]],"")</f>
        <v/>
      </c>
      <c r="C1052" t="str">
        <f>IFERROR(VLOOKUP(B1052,選手番号!F:J,4,0),"")</f>
        <v/>
      </c>
      <c r="D1052" t="str">
        <f>IFERROR(VLOOKUP(B1052,選手番号!F:K,6,0),"")</f>
        <v/>
      </c>
      <c r="E1052" t="str">
        <f>IFERROR(VLOOKUP(B1052,チーム番号!E:F,2,0),"")</f>
        <v/>
      </c>
      <c r="F1052" t="str">
        <f>IFERROR(VLOOKUP(A1052,プログラム!B:C,2,0),"")</f>
        <v/>
      </c>
      <c r="G1052" t="str">
        <f t="shared" si="33"/>
        <v>000</v>
      </c>
      <c r="H1052" t="str">
        <f>IFERROR(記録[[#This Row],[組]],"")</f>
        <v/>
      </c>
      <c r="I1052" t="str">
        <f>IFERROR(記録[[#This Row],[水路]],"")</f>
        <v/>
      </c>
      <c r="J1052" t="str">
        <f>IFERROR(VLOOKUP(F1052,プログラムデータ!A:P,14,0),"")</f>
        <v/>
      </c>
      <c r="K1052" t="str">
        <f>IFERROR(VLOOKUP(F1052,プログラムデータ!A:O,15,0),"")</f>
        <v/>
      </c>
      <c r="L1052" t="str">
        <f>IFERROR(VLOOKUP(F1052,プログラムデータ!A:M,13,0),"")</f>
        <v/>
      </c>
      <c r="M1052" t="str">
        <f>IFERROR(VLOOKUP(F1052,プログラムデータ!A:J,10,0),"")</f>
        <v/>
      </c>
      <c r="N1052" t="str">
        <f>IFERROR(VLOOKUP(F1052,プログラムデータ!A:P,16,0),"")</f>
        <v/>
      </c>
      <c r="O1052" t="str">
        <f t="shared" si="32"/>
        <v xml:space="preserve">    </v>
      </c>
    </row>
    <row r="1053" spans="1:15" x14ac:dyDescent="0.15">
      <c r="A1053" t="str">
        <f>IFERROR(記録[[#This Row],[競技番号]],"")</f>
        <v/>
      </c>
      <c r="B1053" t="str">
        <f>IFERROR(記録[[#This Row],[選手番号]],"")</f>
        <v/>
      </c>
      <c r="C1053" t="str">
        <f>IFERROR(VLOOKUP(B1053,選手番号!F:J,4,0),"")</f>
        <v/>
      </c>
      <c r="D1053" t="str">
        <f>IFERROR(VLOOKUP(B1053,選手番号!F:K,6,0),"")</f>
        <v/>
      </c>
      <c r="E1053" t="str">
        <f>IFERROR(VLOOKUP(B1053,チーム番号!E:F,2,0),"")</f>
        <v/>
      </c>
      <c r="F1053" t="str">
        <f>IFERROR(VLOOKUP(A1053,プログラム!B:C,2,0),"")</f>
        <v/>
      </c>
      <c r="G1053" t="str">
        <f t="shared" si="33"/>
        <v>000</v>
      </c>
      <c r="H1053" t="str">
        <f>IFERROR(記録[[#This Row],[組]],"")</f>
        <v/>
      </c>
      <c r="I1053" t="str">
        <f>IFERROR(記録[[#This Row],[水路]],"")</f>
        <v/>
      </c>
      <c r="J1053" t="str">
        <f>IFERROR(VLOOKUP(F1053,プログラムデータ!A:P,14,0),"")</f>
        <v/>
      </c>
      <c r="K1053" t="str">
        <f>IFERROR(VLOOKUP(F1053,プログラムデータ!A:O,15,0),"")</f>
        <v/>
      </c>
      <c r="L1053" t="str">
        <f>IFERROR(VLOOKUP(F1053,プログラムデータ!A:M,13,0),"")</f>
        <v/>
      </c>
      <c r="M1053" t="str">
        <f>IFERROR(VLOOKUP(F1053,プログラムデータ!A:J,10,0),"")</f>
        <v/>
      </c>
      <c r="N1053" t="str">
        <f>IFERROR(VLOOKUP(F1053,プログラムデータ!A:P,16,0),"")</f>
        <v/>
      </c>
      <c r="O1053" t="str">
        <f t="shared" si="32"/>
        <v xml:space="preserve">    </v>
      </c>
    </row>
    <row r="1054" spans="1:15" x14ac:dyDescent="0.15">
      <c r="A1054" t="str">
        <f>IFERROR(記録[[#This Row],[競技番号]],"")</f>
        <v/>
      </c>
      <c r="B1054" t="str">
        <f>IFERROR(記録[[#This Row],[選手番号]],"")</f>
        <v/>
      </c>
      <c r="C1054" t="str">
        <f>IFERROR(VLOOKUP(B1054,選手番号!F:J,4,0),"")</f>
        <v/>
      </c>
      <c r="D1054" t="str">
        <f>IFERROR(VLOOKUP(B1054,選手番号!F:K,6,0),"")</f>
        <v/>
      </c>
      <c r="E1054" t="str">
        <f>IFERROR(VLOOKUP(B1054,チーム番号!E:F,2,0),"")</f>
        <v/>
      </c>
      <c r="F1054" t="str">
        <f>IFERROR(VLOOKUP(A1054,プログラム!B:C,2,0),"")</f>
        <v/>
      </c>
      <c r="G1054" t="str">
        <f t="shared" si="33"/>
        <v>000</v>
      </c>
      <c r="H1054" t="str">
        <f>IFERROR(記録[[#This Row],[組]],"")</f>
        <v/>
      </c>
      <c r="I1054" t="str">
        <f>IFERROR(記録[[#This Row],[水路]],"")</f>
        <v/>
      </c>
      <c r="J1054" t="str">
        <f>IFERROR(VLOOKUP(F1054,プログラムデータ!A:P,14,0),"")</f>
        <v/>
      </c>
      <c r="K1054" t="str">
        <f>IFERROR(VLOOKUP(F1054,プログラムデータ!A:O,15,0),"")</f>
        <v/>
      </c>
      <c r="L1054" t="str">
        <f>IFERROR(VLOOKUP(F1054,プログラムデータ!A:M,13,0),"")</f>
        <v/>
      </c>
      <c r="M1054" t="str">
        <f>IFERROR(VLOOKUP(F1054,プログラムデータ!A:J,10,0),"")</f>
        <v/>
      </c>
      <c r="N1054" t="str">
        <f>IFERROR(VLOOKUP(F1054,プログラムデータ!A:P,16,0),"")</f>
        <v/>
      </c>
      <c r="O1054" t="str">
        <f t="shared" si="32"/>
        <v xml:space="preserve">    </v>
      </c>
    </row>
    <row r="1055" spans="1:15" x14ac:dyDescent="0.15">
      <c r="A1055" t="str">
        <f>IFERROR(記録[[#This Row],[競技番号]],"")</f>
        <v/>
      </c>
      <c r="B1055" t="str">
        <f>IFERROR(記録[[#This Row],[選手番号]],"")</f>
        <v/>
      </c>
      <c r="C1055" t="str">
        <f>IFERROR(VLOOKUP(B1055,選手番号!F:J,4,0),"")</f>
        <v/>
      </c>
      <c r="D1055" t="str">
        <f>IFERROR(VLOOKUP(B1055,選手番号!F:K,6,0),"")</f>
        <v/>
      </c>
      <c r="E1055" t="str">
        <f>IFERROR(VLOOKUP(B1055,チーム番号!E:F,2,0),"")</f>
        <v/>
      </c>
      <c r="F1055" t="str">
        <f>IFERROR(VLOOKUP(A1055,プログラム!B:C,2,0),"")</f>
        <v/>
      </c>
      <c r="G1055" t="str">
        <f t="shared" si="33"/>
        <v>000</v>
      </c>
      <c r="H1055" t="str">
        <f>IFERROR(記録[[#This Row],[組]],"")</f>
        <v/>
      </c>
      <c r="I1055" t="str">
        <f>IFERROR(記録[[#This Row],[水路]],"")</f>
        <v/>
      </c>
      <c r="J1055" t="str">
        <f>IFERROR(VLOOKUP(F1055,プログラムデータ!A:P,14,0),"")</f>
        <v/>
      </c>
      <c r="K1055" t="str">
        <f>IFERROR(VLOOKUP(F1055,プログラムデータ!A:O,15,0),"")</f>
        <v/>
      </c>
      <c r="L1055" t="str">
        <f>IFERROR(VLOOKUP(F1055,プログラムデータ!A:M,13,0),"")</f>
        <v/>
      </c>
      <c r="M1055" t="str">
        <f>IFERROR(VLOOKUP(F1055,プログラムデータ!A:J,10,0),"")</f>
        <v/>
      </c>
      <c r="N1055" t="str">
        <f>IFERROR(VLOOKUP(F1055,プログラムデータ!A:P,16,0),"")</f>
        <v/>
      </c>
      <c r="O1055" t="str">
        <f t="shared" si="32"/>
        <v xml:space="preserve">    </v>
      </c>
    </row>
    <row r="1056" spans="1:15" x14ac:dyDescent="0.15">
      <c r="A1056" t="str">
        <f>IFERROR(記録[[#This Row],[競技番号]],"")</f>
        <v/>
      </c>
      <c r="B1056" t="str">
        <f>IFERROR(記録[[#This Row],[選手番号]],"")</f>
        <v/>
      </c>
      <c r="C1056" t="str">
        <f>IFERROR(VLOOKUP(B1056,選手番号!F:J,4,0),"")</f>
        <v/>
      </c>
      <c r="D1056" t="str">
        <f>IFERROR(VLOOKUP(B1056,選手番号!F:K,6,0),"")</f>
        <v/>
      </c>
      <c r="E1056" t="str">
        <f>IFERROR(VLOOKUP(B1056,チーム番号!E:F,2,0),"")</f>
        <v/>
      </c>
      <c r="F1056" t="str">
        <f>IFERROR(VLOOKUP(A1056,プログラム!B:C,2,0),"")</f>
        <v/>
      </c>
      <c r="G1056" t="str">
        <f t="shared" si="33"/>
        <v>000</v>
      </c>
      <c r="H1056" t="str">
        <f>IFERROR(記録[[#This Row],[組]],"")</f>
        <v/>
      </c>
      <c r="I1056" t="str">
        <f>IFERROR(記録[[#This Row],[水路]],"")</f>
        <v/>
      </c>
      <c r="J1056" t="str">
        <f>IFERROR(VLOOKUP(F1056,プログラムデータ!A:P,14,0),"")</f>
        <v/>
      </c>
      <c r="K1056" t="str">
        <f>IFERROR(VLOOKUP(F1056,プログラムデータ!A:O,15,0),"")</f>
        <v/>
      </c>
      <c r="L1056" t="str">
        <f>IFERROR(VLOOKUP(F1056,プログラムデータ!A:M,13,0),"")</f>
        <v/>
      </c>
      <c r="M1056" t="str">
        <f>IFERROR(VLOOKUP(F1056,プログラムデータ!A:J,10,0),"")</f>
        <v/>
      </c>
      <c r="N1056" t="str">
        <f>IFERROR(VLOOKUP(F1056,プログラムデータ!A:P,16,0),"")</f>
        <v/>
      </c>
      <c r="O1056" t="str">
        <f t="shared" si="32"/>
        <v xml:space="preserve">    </v>
      </c>
    </row>
    <row r="1057" spans="1:15" x14ac:dyDescent="0.15">
      <c r="A1057" t="str">
        <f>IFERROR(記録[[#This Row],[競技番号]],"")</f>
        <v/>
      </c>
      <c r="B1057" t="str">
        <f>IFERROR(記録[[#This Row],[選手番号]],"")</f>
        <v/>
      </c>
      <c r="C1057" t="str">
        <f>IFERROR(VLOOKUP(B1057,選手番号!F:J,4,0),"")</f>
        <v/>
      </c>
      <c r="D1057" t="str">
        <f>IFERROR(VLOOKUP(B1057,選手番号!F:K,6,0),"")</f>
        <v/>
      </c>
      <c r="E1057" t="str">
        <f>IFERROR(VLOOKUP(B1057,チーム番号!E:F,2,0),"")</f>
        <v/>
      </c>
      <c r="F1057" t="str">
        <f>IFERROR(VLOOKUP(A1057,プログラム!B:C,2,0),"")</f>
        <v/>
      </c>
      <c r="G1057" t="str">
        <f t="shared" si="33"/>
        <v>000</v>
      </c>
      <c r="H1057" t="str">
        <f>IFERROR(記録[[#This Row],[組]],"")</f>
        <v/>
      </c>
      <c r="I1057" t="str">
        <f>IFERROR(記録[[#This Row],[水路]],"")</f>
        <v/>
      </c>
      <c r="J1057" t="str">
        <f>IFERROR(VLOOKUP(F1057,プログラムデータ!A:P,14,0),"")</f>
        <v/>
      </c>
      <c r="K1057" t="str">
        <f>IFERROR(VLOOKUP(F1057,プログラムデータ!A:O,15,0),"")</f>
        <v/>
      </c>
      <c r="L1057" t="str">
        <f>IFERROR(VLOOKUP(F1057,プログラムデータ!A:M,13,0),"")</f>
        <v/>
      </c>
      <c r="M1057" t="str">
        <f>IFERROR(VLOOKUP(F1057,プログラムデータ!A:J,10,0),"")</f>
        <v/>
      </c>
      <c r="N1057" t="str">
        <f>IFERROR(VLOOKUP(F1057,プログラムデータ!A:P,16,0),"")</f>
        <v/>
      </c>
      <c r="O1057" t="str">
        <f t="shared" si="32"/>
        <v xml:space="preserve">    </v>
      </c>
    </row>
    <row r="1058" spans="1:15" x14ac:dyDescent="0.15">
      <c r="A1058" t="str">
        <f>IFERROR(記録[[#This Row],[競技番号]],"")</f>
        <v/>
      </c>
      <c r="B1058" t="str">
        <f>IFERROR(記録[[#This Row],[選手番号]],"")</f>
        <v/>
      </c>
      <c r="C1058" t="str">
        <f>IFERROR(VLOOKUP(B1058,選手番号!F:J,4,0),"")</f>
        <v/>
      </c>
      <c r="D1058" t="str">
        <f>IFERROR(VLOOKUP(B1058,選手番号!F:K,6,0),"")</f>
        <v/>
      </c>
      <c r="E1058" t="str">
        <f>IFERROR(VLOOKUP(B1058,チーム番号!E:F,2,0),"")</f>
        <v/>
      </c>
      <c r="F1058" t="str">
        <f>IFERROR(VLOOKUP(A1058,プログラム!B:C,2,0),"")</f>
        <v/>
      </c>
      <c r="G1058" t="str">
        <f t="shared" si="33"/>
        <v>000</v>
      </c>
      <c r="H1058" t="str">
        <f>IFERROR(記録[[#This Row],[組]],"")</f>
        <v/>
      </c>
      <c r="I1058" t="str">
        <f>IFERROR(記録[[#This Row],[水路]],"")</f>
        <v/>
      </c>
      <c r="J1058" t="str">
        <f>IFERROR(VLOOKUP(F1058,プログラムデータ!A:P,14,0),"")</f>
        <v/>
      </c>
      <c r="K1058" t="str">
        <f>IFERROR(VLOOKUP(F1058,プログラムデータ!A:O,15,0),"")</f>
        <v/>
      </c>
      <c r="L1058" t="str">
        <f>IFERROR(VLOOKUP(F1058,プログラムデータ!A:M,13,0),"")</f>
        <v/>
      </c>
      <c r="M1058" t="str">
        <f>IFERROR(VLOOKUP(F1058,プログラムデータ!A:J,10,0),"")</f>
        <v/>
      </c>
      <c r="N1058" t="str">
        <f>IFERROR(VLOOKUP(F1058,プログラムデータ!A:P,16,0),"")</f>
        <v/>
      </c>
      <c r="O1058" t="str">
        <f t="shared" si="32"/>
        <v xml:space="preserve">    </v>
      </c>
    </row>
    <row r="1059" spans="1:15" x14ac:dyDescent="0.15">
      <c r="A1059" t="str">
        <f>IFERROR(記録[[#This Row],[競技番号]],"")</f>
        <v/>
      </c>
      <c r="B1059" t="str">
        <f>IFERROR(記録[[#This Row],[選手番号]],"")</f>
        <v/>
      </c>
      <c r="C1059" t="str">
        <f>IFERROR(VLOOKUP(B1059,選手番号!F:J,4,0),"")</f>
        <v/>
      </c>
      <c r="D1059" t="str">
        <f>IFERROR(VLOOKUP(B1059,選手番号!F:K,6,0),"")</f>
        <v/>
      </c>
      <c r="E1059" t="str">
        <f>IFERROR(VLOOKUP(B1059,チーム番号!E:F,2,0),"")</f>
        <v/>
      </c>
      <c r="F1059" t="str">
        <f>IFERROR(VLOOKUP(A1059,プログラム!B:C,2,0),"")</f>
        <v/>
      </c>
      <c r="G1059" t="str">
        <f t="shared" si="33"/>
        <v>000</v>
      </c>
      <c r="H1059" t="str">
        <f>IFERROR(記録[[#This Row],[組]],"")</f>
        <v/>
      </c>
      <c r="I1059" t="str">
        <f>IFERROR(記録[[#This Row],[水路]],"")</f>
        <v/>
      </c>
      <c r="J1059" t="str">
        <f>IFERROR(VLOOKUP(F1059,プログラムデータ!A:P,14,0),"")</f>
        <v/>
      </c>
      <c r="K1059" t="str">
        <f>IFERROR(VLOOKUP(F1059,プログラムデータ!A:O,15,0),"")</f>
        <v/>
      </c>
      <c r="L1059" t="str">
        <f>IFERROR(VLOOKUP(F1059,プログラムデータ!A:M,13,0),"")</f>
        <v/>
      </c>
      <c r="M1059" t="str">
        <f>IFERROR(VLOOKUP(F1059,プログラムデータ!A:J,10,0),"")</f>
        <v/>
      </c>
      <c r="N1059" t="str">
        <f>IFERROR(VLOOKUP(F1059,プログラムデータ!A:P,16,0),"")</f>
        <v/>
      </c>
      <c r="O1059" t="str">
        <f t="shared" si="32"/>
        <v xml:space="preserve">    </v>
      </c>
    </row>
    <row r="1060" spans="1:15" x14ac:dyDescent="0.15">
      <c r="A1060" t="str">
        <f>IFERROR(記録[[#This Row],[競技番号]],"")</f>
        <v/>
      </c>
      <c r="B1060" t="str">
        <f>IFERROR(記録[[#This Row],[選手番号]],"")</f>
        <v/>
      </c>
      <c r="C1060" t="str">
        <f>IFERROR(VLOOKUP(B1060,選手番号!F:J,4,0),"")</f>
        <v/>
      </c>
      <c r="D1060" t="str">
        <f>IFERROR(VLOOKUP(B1060,選手番号!F:K,6,0),"")</f>
        <v/>
      </c>
      <c r="E1060" t="str">
        <f>IFERROR(VLOOKUP(B1060,チーム番号!E:F,2,0),"")</f>
        <v/>
      </c>
      <c r="F1060" t="str">
        <f>IFERROR(VLOOKUP(A1060,プログラム!B:C,2,0),"")</f>
        <v/>
      </c>
      <c r="G1060" t="str">
        <f t="shared" si="33"/>
        <v>000</v>
      </c>
      <c r="H1060" t="str">
        <f>IFERROR(記録[[#This Row],[組]],"")</f>
        <v/>
      </c>
      <c r="I1060" t="str">
        <f>IFERROR(記録[[#This Row],[水路]],"")</f>
        <v/>
      </c>
      <c r="J1060" t="str">
        <f>IFERROR(VLOOKUP(F1060,プログラムデータ!A:P,14,0),"")</f>
        <v/>
      </c>
      <c r="K1060" t="str">
        <f>IFERROR(VLOOKUP(F1060,プログラムデータ!A:O,15,0),"")</f>
        <v/>
      </c>
      <c r="L1060" t="str">
        <f>IFERROR(VLOOKUP(F1060,プログラムデータ!A:M,13,0),"")</f>
        <v/>
      </c>
      <c r="M1060" t="str">
        <f>IFERROR(VLOOKUP(F1060,プログラムデータ!A:J,10,0),"")</f>
        <v/>
      </c>
      <c r="N1060" t="str">
        <f>IFERROR(VLOOKUP(F1060,プログラムデータ!A:P,16,0),"")</f>
        <v/>
      </c>
      <c r="O1060" t="str">
        <f t="shared" si="32"/>
        <v xml:space="preserve">    </v>
      </c>
    </row>
    <row r="1061" spans="1:15" x14ac:dyDescent="0.15">
      <c r="A1061" t="str">
        <f>IFERROR(記録[[#This Row],[競技番号]],"")</f>
        <v/>
      </c>
      <c r="B1061" t="str">
        <f>IFERROR(記録[[#This Row],[選手番号]],"")</f>
        <v/>
      </c>
      <c r="C1061" t="str">
        <f>IFERROR(VLOOKUP(B1061,選手番号!F:J,4,0),"")</f>
        <v/>
      </c>
      <c r="D1061" t="str">
        <f>IFERROR(VLOOKUP(B1061,選手番号!F:K,6,0),"")</f>
        <v/>
      </c>
      <c r="E1061" t="str">
        <f>IFERROR(VLOOKUP(B1061,チーム番号!E:F,2,0),"")</f>
        <v/>
      </c>
      <c r="F1061" t="str">
        <f>IFERROR(VLOOKUP(A1061,プログラム!B:C,2,0),"")</f>
        <v/>
      </c>
      <c r="G1061" t="str">
        <f t="shared" si="33"/>
        <v>000</v>
      </c>
      <c r="H1061" t="str">
        <f>IFERROR(記録[[#This Row],[組]],"")</f>
        <v/>
      </c>
      <c r="I1061" t="str">
        <f>IFERROR(記録[[#This Row],[水路]],"")</f>
        <v/>
      </c>
      <c r="J1061" t="str">
        <f>IFERROR(VLOOKUP(F1061,プログラムデータ!A:P,14,0),"")</f>
        <v/>
      </c>
      <c r="K1061" t="str">
        <f>IFERROR(VLOOKUP(F1061,プログラムデータ!A:O,15,0),"")</f>
        <v/>
      </c>
      <c r="L1061" t="str">
        <f>IFERROR(VLOOKUP(F1061,プログラムデータ!A:M,13,0),"")</f>
        <v/>
      </c>
      <c r="M1061" t="str">
        <f>IFERROR(VLOOKUP(F1061,プログラムデータ!A:J,10,0),"")</f>
        <v/>
      </c>
      <c r="N1061" t="str">
        <f>IFERROR(VLOOKUP(F1061,プログラムデータ!A:P,16,0),"")</f>
        <v/>
      </c>
      <c r="O1061" t="str">
        <f t="shared" si="32"/>
        <v xml:space="preserve">    </v>
      </c>
    </row>
    <row r="1062" spans="1:15" x14ac:dyDescent="0.15">
      <c r="A1062" t="str">
        <f>IFERROR(記録[[#This Row],[競技番号]],"")</f>
        <v/>
      </c>
      <c r="B1062" t="str">
        <f>IFERROR(記録[[#This Row],[選手番号]],"")</f>
        <v/>
      </c>
      <c r="C1062" t="str">
        <f>IFERROR(VLOOKUP(B1062,選手番号!F:J,4,0),"")</f>
        <v/>
      </c>
      <c r="D1062" t="str">
        <f>IFERROR(VLOOKUP(B1062,選手番号!F:K,6,0),"")</f>
        <v/>
      </c>
      <c r="E1062" t="str">
        <f>IFERROR(VLOOKUP(B1062,チーム番号!E:F,2,0),"")</f>
        <v/>
      </c>
      <c r="F1062" t="str">
        <f>IFERROR(VLOOKUP(A1062,プログラム!B:C,2,0),"")</f>
        <v/>
      </c>
      <c r="G1062" t="str">
        <f t="shared" si="33"/>
        <v>000</v>
      </c>
      <c r="H1062" t="str">
        <f>IFERROR(記録[[#This Row],[組]],"")</f>
        <v/>
      </c>
      <c r="I1062" t="str">
        <f>IFERROR(記録[[#This Row],[水路]],"")</f>
        <v/>
      </c>
      <c r="J1062" t="str">
        <f>IFERROR(VLOOKUP(F1062,プログラムデータ!A:P,14,0),"")</f>
        <v/>
      </c>
      <c r="K1062" t="str">
        <f>IFERROR(VLOOKUP(F1062,プログラムデータ!A:O,15,0),"")</f>
        <v/>
      </c>
      <c r="L1062" t="str">
        <f>IFERROR(VLOOKUP(F1062,プログラムデータ!A:M,13,0),"")</f>
        <v/>
      </c>
      <c r="M1062" t="str">
        <f>IFERROR(VLOOKUP(F1062,プログラムデータ!A:J,10,0),"")</f>
        <v/>
      </c>
      <c r="N1062" t="str">
        <f>IFERROR(VLOOKUP(F1062,プログラムデータ!A:P,16,0),"")</f>
        <v/>
      </c>
      <c r="O1062" t="str">
        <f t="shared" si="32"/>
        <v xml:space="preserve">    </v>
      </c>
    </row>
    <row r="1063" spans="1:15" x14ac:dyDescent="0.15">
      <c r="A1063" t="str">
        <f>IFERROR(記録[[#This Row],[競技番号]],"")</f>
        <v/>
      </c>
      <c r="B1063" t="str">
        <f>IFERROR(記録[[#This Row],[選手番号]],"")</f>
        <v/>
      </c>
      <c r="C1063" t="str">
        <f>IFERROR(VLOOKUP(B1063,選手番号!F:J,4,0),"")</f>
        <v/>
      </c>
      <c r="D1063" t="str">
        <f>IFERROR(VLOOKUP(B1063,選手番号!F:K,6,0),"")</f>
        <v/>
      </c>
      <c r="E1063" t="str">
        <f>IFERROR(VLOOKUP(B1063,チーム番号!E:F,2,0),"")</f>
        <v/>
      </c>
      <c r="F1063" t="str">
        <f>IFERROR(VLOOKUP(A1063,プログラム!B:C,2,0),"")</f>
        <v/>
      </c>
      <c r="G1063" t="str">
        <f t="shared" si="33"/>
        <v>000</v>
      </c>
      <c r="H1063" t="str">
        <f>IFERROR(記録[[#This Row],[組]],"")</f>
        <v/>
      </c>
      <c r="I1063" t="str">
        <f>IFERROR(記録[[#This Row],[水路]],"")</f>
        <v/>
      </c>
      <c r="J1063" t="str">
        <f>IFERROR(VLOOKUP(F1063,プログラムデータ!A:P,14,0),"")</f>
        <v/>
      </c>
      <c r="K1063" t="str">
        <f>IFERROR(VLOOKUP(F1063,プログラムデータ!A:O,15,0),"")</f>
        <v/>
      </c>
      <c r="L1063" t="str">
        <f>IFERROR(VLOOKUP(F1063,プログラムデータ!A:M,13,0),"")</f>
        <v/>
      </c>
      <c r="M1063" t="str">
        <f>IFERROR(VLOOKUP(F1063,プログラムデータ!A:J,10,0),"")</f>
        <v/>
      </c>
      <c r="N1063" t="str">
        <f>IFERROR(VLOOKUP(F1063,プログラムデータ!A:P,16,0),"")</f>
        <v/>
      </c>
      <c r="O1063" t="str">
        <f t="shared" si="32"/>
        <v xml:space="preserve">    </v>
      </c>
    </row>
    <row r="1064" spans="1:15" x14ac:dyDescent="0.15">
      <c r="A1064" t="str">
        <f>IFERROR(記録[[#This Row],[競技番号]],"")</f>
        <v/>
      </c>
      <c r="B1064" t="str">
        <f>IFERROR(記録[[#This Row],[選手番号]],"")</f>
        <v/>
      </c>
      <c r="C1064" t="str">
        <f>IFERROR(VLOOKUP(B1064,選手番号!F:J,4,0),"")</f>
        <v/>
      </c>
      <c r="D1064" t="str">
        <f>IFERROR(VLOOKUP(B1064,選手番号!F:K,6,0),"")</f>
        <v/>
      </c>
      <c r="E1064" t="str">
        <f>IFERROR(VLOOKUP(B1064,チーム番号!E:F,2,0),"")</f>
        <v/>
      </c>
      <c r="F1064" t="str">
        <f>IFERROR(VLOOKUP(A1064,プログラム!B:C,2,0),"")</f>
        <v/>
      </c>
      <c r="G1064" t="str">
        <f t="shared" si="33"/>
        <v>000</v>
      </c>
      <c r="H1064" t="str">
        <f>IFERROR(記録[[#This Row],[組]],"")</f>
        <v/>
      </c>
      <c r="I1064" t="str">
        <f>IFERROR(記録[[#This Row],[水路]],"")</f>
        <v/>
      </c>
      <c r="J1064" t="str">
        <f>IFERROR(VLOOKUP(F1064,プログラムデータ!A:P,14,0),"")</f>
        <v/>
      </c>
      <c r="K1064" t="str">
        <f>IFERROR(VLOOKUP(F1064,プログラムデータ!A:O,15,0),"")</f>
        <v/>
      </c>
      <c r="L1064" t="str">
        <f>IFERROR(VLOOKUP(F1064,プログラムデータ!A:M,13,0),"")</f>
        <v/>
      </c>
      <c r="M1064" t="str">
        <f>IFERROR(VLOOKUP(F1064,プログラムデータ!A:J,10,0),"")</f>
        <v/>
      </c>
      <c r="N1064" t="str">
        <f>IFERROR(VLOOKUP(F1064,プログラムデータ!A:P,16,0),"")</f>
        <v/>
      </c>
      <c r="O1064" t="str">
        <f t="shared" si="32"/>
        <v xml:space="preserve">    </v>
      </c>
    </row>
    <row r="1065" spans="1:15" x14ac:dyDescent="0.15">
      <c r="A1065" t="str">
        <f>IFERROR(記録[[#This Row],[競技番号]],"")</f>
        <v/>
      </c>
      <c r="B1065" t="str">
        <f>IFERROR(記録[[#This Row],[選手番号]],"")</f>
        <v/>
      </c>
      <c r="C1065" t="str">
        <f>IFERROR(VLOOKUP(B1065,選手番号!F:J,4,0),"")</f>
        <v/>
      </c>
      <c r="D1065" t="str">
        <f>IFERROR(VLOOKUP(B1065,選手番号!F:K,6,0),"")</f>
        <v/>
      </c>
      <c r="E1065" t="str">
        <f>IFERROR(VLOOKUP(B1065,チーム番号!E:F,2,0),"")</f>
        <v/>
      </c>
      <c r="F1065" t="str">
        <f>IFERROR(VLOOKUP(A1065,プログラム!B:C,2,0),"")</f>
        <v/>
      </c>
      <c r="G1065" t="str">
        <f t="shared" si="33"/>
        <v>000</v>
      </c>
      <c r="H1065" t="str">
        <f>IFERROR(記録[[#This Row],[組]],"")</f>
        <v/>
      </c>
      <c r="I1065" t="str">
        <f>IFERROR(記録[[#This Row],[水路]],"")</f>
        <v/>
      </c>
      <c r="J1065" t="str">
        <f>IFERROR(VLOOKUP(F1065,プログラムデータ!A:P,14,0),"")</f>
        <v/>
      </c>
      <c r="K1065" t="str">
        <f>IFERROR(VLOOKUP(F1065,プログラムデータ!A:O,15,0),"")</f>
        <v/>
      </c>
      <c r="L1065" t="str">
        <f>IFERROR(VLOOKUP(F1065,プログラムデータ!A:M,13,0),"")</f>
        <v/>
      </c>
      <c r="M1065" t="str">
        <f>IFERROR(VLOOKUP(F1065,プログラムデータ!A:J,10,0),"")</f>
        <v/>
      </c>
      <c r="N1065" t="str">
        <f>IFERROR(VLOOKUP(F1065,プログラムデータ!A:P,16,0),"")</f>
        <v/>
      </c>
      <c r="O1065" t="str">
        <f t="shared" si="32"/>
        <v xml:space="preserve">    </v>
      </c>
    </row>
    <row r="1066" spans="1:15" x14ac:dyDescent="0.15">
      <c r="A1066" t="str">
        <f>IFERROR(記録[[#This Row],[競技番号]],"")</f>
        <v/>
      </c>
      <c r="B1066" t="str">
        <f>IFERROR(記録[[#This Row],[選手番号]],"")</f>
        <v/>
      </c>
      <c r="C1066" t="str">
        <f>IFERROR(VLOOKUP(B1066,選手番号!F:J,4,0),"")</f>
        <v/>
      </c>
      <c r="D1066" t="str">
        <f>IFERROR(VLOOKUP(B1066,選手番号!F:K,6,0),"")</f>
        <v/>
      </c>
      <c r="E1066" t="str">
        <f>IFERROR(VLOOKUP(B1066,チーム番号!E:F,2,0),"")</f>
        <v/>
      </c>
      <c r="F1066" t="str">
        <f>IFERROR(VLOOKUP(A1066,プログラム!B:C,2,0),"")</f>
        <v/>
      </c>
      <c r="G1066" t="str">
        <f t="shared" si="33"/>
        <v>000</v>
      </c>
      <c r="H1066" t="str">
        <f>IFERROR(記録[[#This Row],[組]],"")</f>
        <v/>
      </c>
      <c r="I1066" t="str">
        <f>IFERROR(記録[[#This Row],[水路]],"")</f>
        <v/>
      </c>
      <c r="J1066" t="str">
        <f>IFERROR(VLOOKUP(F1066,プログラムデータ!A:P,14,0),"")</f>
        <v/>
      </c>
      <c r="K1066" t="str">
        <f>IFERROR(VLOOKUP(F1066,プログラムデータ!A:O,15,0),"")</f>
        <v/>
      </c>
      <c r="L1066" t="str">
        <f>IFERROR(VLOOKUP(F1066,プログラムデータ!A:M,13,0),"")</f>
        <v/>
      </c>
      <c r="M1066" t="str">
        <f>IFERROR(VLOOKUP(F1066,プログラムデータ!A:J,10,0),"")</f>
        <v/>
      </c>
      <c r="N1066" t="str">
        <f>IFERROR(VLOOKUP(F1066,プログラムデータ!A:P,16,0),"")</f>
        <v/>
      </c>
      <c r="O1066" t="str">
        <f t="shared" si="32"/>
        <v xml:space="preserve">    </v>
      </c>
    </row>
    <row r="1067" spans="1:15" x14ac:dyDescent="0.15">
      <c r="A1067" t="str">
        <f>IFERROR(記録[[#This Row],[競技番号]],"")</f>
        <v/>
      </c>
      <c r="B1067" t="str">
        <f>IFERROR(記録[[#This Row],[選手番号]],"")</f>
        <v/>
      </c>
      <c r="C1067" t="str">
        <f>IFERROR(VLOOKUP(B1067,選手番号!F:J,4,0),"")</f>
        <v/>
      </c>
      <c r="D1067" t="str">
        <f>IFERROR(VLOOKUP(B1067,選手番号!F:K,6,0),"")</f>
        <v/>
      </c>
      <c r="E1067" t="str">
        <f>IFERROR(VLOOKUP(B1067,チーム番号!E:F,2,0),"")</f>
        <v/>
      </c>
      <c r="F1067" t="str">
        <f>IFERROR(VLOOKUP(A1067,プログラム!B:C,2,0),"")</f>
        <v/>
      </c>
      <c r="G1067" t="str">
        <f t="shared" si="33"/>
        <v>000</v>
      </c>
      <c r="H1067" t="str">
        <f>IFERROR(記録[[#This Row],[組]],"")</f>
        <v/>
      </c>
      <c r="I1067" t="str">
        <f>IFERROR(記録[[#This Row],[水路]],"")</f>
        <v/>
      </c>
      <c r="J1067" t="str">
        <f>IFERROR(VLOOKUP(F1067,プログラムデータ!A:P,14,0),"")</f>
        <v/>
      </c>
      <c r="K1067" t="str">
        <f>IFERROR(VLOOKUP(F1067,プログラムデータ!A:O,15,0),"")</f>
        <v/>
      </c>
      <c r="L1067" t="str">
        <f>IFERROR(VLOOKUP(F1067,プログラムデータ!A:M,13,0),"")</f>
        <v/>
      </c>
      <c r="M1067" t="str">
        <f>IFERROR(VLOOKUP(F1067,プログラムデータ!A:J,10,0),"")</f>
        <v/>
      </c>
      <c r="N1067" t="str">
        <f>IFERROR(VLOOKUP(F1067,プログラムデータ!A:P,16,0),"")</f>
        <v/>
      </c>
      <c r="O1067" t="str">
        <f t="shared" si="32"/>
        <v xml:space="preserve">    </v>
      </c>
    </row>
    <row r="1068" spans="1:15" x14ac:dyDescent="0.15">
      <c r="A1068" t="str">
        <f>IFERROR(記録[[#This Row],[競技番号]],"")</f>
        <v/>
      </c>
      <c r="B1068" t="str">
        <f>IFERROR(記録[[#This Row],[選手番号]],"")</f>
        <v/>
      </c>
      <c r="C1068" t="str">
        <f>IFERROR(VLOOKUP(B1068,選手番号!F:J,4,0),"")</f>
        <v/>
      </c>
      <c r="D1068" t="str">
        <f>IFERROR(VLOOKUP(B1068,選手番号!F:K,6,0),"")</f>
        <v/>
      </c>
      <c r="E1068" t="str">
        <f>IFERROR(VLOOKUP(B1068,チーム番号!E:F,2,0),"")</f>
        <v/>
      </c>
      <c r="F1068" t="str">
        <f>IFERROR(VLOOKUP(A1068,プログラム!B:C,2,0),"")</f>
        <v/>
      </c>
      <c r="G1068" t="str">
        <f t="shared" si="33"/>
        <v>000</v>
      </c>
      <c r="H1068" t="str">
        <f>IFERROR(記録[[#This Row],[組]],"")</f>
        <v/>
      </c>
      <c r="I1068" t="str">
        <f>IFERROR(記録[[#This Row],[水路]],"")</f>
        <v/>
      </c>
      <c r="J1068" t="str">
        <f>IFERROR(VLOOKUP(F1068,プログラムデータ!A:P,14,0),"")</f>
        <v/>
      </c>
      <c r="K1068" t="str">
        <f>IFERROR(VLOOKUP(F1068,プログラムデータ!A:O,15,0),"")</f>
        <v/>
      </c>
      <c r="L1068" t="str">
        <f>IFERROR(VLOOKUP(F1068,プログラムデータ!A:M,13,0),"")</f>
        <v/>
      </c>
      <c r="M1068" t="str">
        <f>IFERROR(VLOOKUP(F1068,プログラムデータ!A:J,10,0),"")</f>
        <v/>
      </c>
      <c r="N1068" t="str">
        <f>IFERROR(VLOOKUP(F1068,プログラムデータ!A:P,16,0),"")</f>
        <v/>
      </c>
      <c r="O1068" t="str">
        <f t="shared" si="32"/>
        <v xml:space="preserve">    </v>
      </c>
    </row>
    <row r="1069" spans="1:15" x14ac:dyDescent="0.15">
      <c r="A1069" t="str">
        <f>IFERROR(記録[[#This Row],[競技番号]],"")</f>
        <v/>
      </c>
      <c r="B1069" t="str">
        <f>IFERROR(記録[[#This Row],[選手番号]],"")</f>
        <v/>
      </c>
      <c r="C1069" t="str">
        <f>IFERROR(VLOOKUP(B1069,選手番号!F:J,4,0),"")</f>
        <v/>
      </c>
      <c r="D1069" t="str">
        <f>IFERROR(VLOOKUP(B1069,選手番号!F:K,6,0),"")</f>
        <v/>
      </c>
      <c r="E1069" t="str">
        <f>IFERROR(VLOOKUP(B1069,チーム番号!E:F,2,0),"")</f>
        <v/>
      </c>
      <c r="F1069" t="str">
        <f>IFERROR(VLOOKUP(A1069,プログラム!B:C,2,0),"")</f>
        <v/>
      </c>
      <c r="G1069" t="str">
        <f t="shared" si="33"/>
        <v>000</v>
      </c>
      <c r="H1069" t="str">
        <f>IFERROR(記録[[#This Row],[組]],"")</f>
        <v/>
      </c>
      <c r="I1069" t="str">
        <f>IFERROR(記録[[#This Row],[水路]],"")</f>
        <v/>
      </c>
      <c r="J1069" t="str">
        <f>IFERROR(VLOOKUP(F1069,プログラムデータ!A:P,14,0),"")</f>
        <v/>
      </c>
      <c r="K1069" t="str">
        <f>IFERROR(VLOOKUP(F1069,プログラムデータ!A:O,15,0),"")</f>
        <v/>
      </c>
      <c r="L1069" t="str">
        <f>IFERROR(VLOOKUP(F1069,プログラムデータ!A:M,13,0),"")</f>
        <v/>
      </c>
      <c r="M1069" t="str">
        <f>IFERROR(VLOOKUP(F1069,プログラムデータ!A:J,10,0),"")</f>
        <v/>
      </c>
      <c r="N1069" t="str">
        <f>IFERROR(VLOOKUP(F1069,プログラムデータ!A:P,16,0),"")</f>
        <v/>
      </c>
      <c r="O1069" t="str">
        <f t="shared" si="32"/>
        <v xml:space="preserve">    </v>
      </c>
    </row>
    <row r="1070" spans="1:15" x14ac:dyDescent="0.15">
      <c r="A1070" t="str">
        <f>IFERROR(記録[[#This Row],[競技番号]],"")</f>
        <v/>
      </c>
      <c r="B1070" t="str">
        <f>IFERROR(記録[[#This Row],[選手番号]],"")</f>
        <v/>
      </c>
      <c r="C1070" t="str">
        <f>IFERROR(VLOOKUP(B1070,選手番号!F:J,4,0),"")</f>
        <v/>
      </c>
      <c r="D1070" t="str">
        <f>IFERROR(VLOOKUP(B1070,選手番号!F:K,6,0),"")</f>
        <v/>
      </c>
      <c r="E1070" t="str">
        <f>IFERROR(VLOOKUP(B1070,チーム番号!E:F,2,0),"")</f>
        <v/>
      </c>
      <c r="F1070" t="str">
        <f>IFERROR(VLOOKUP(A1070,プログラム!B:C,2,0),"")</f>
        <v/>
      </c>
      <c r="G1070" t="str">
        <f t="shared" si="33"/>
        <v>000</v>
      </c>
      <c r="H1070" t="str">
        <f>IFERROR(記録[[#This Row],[組]],"")</f>
        <v/>
      </c>
      <c r="I1070" t="str">
        <f>IFERROR(記録[[#This Row],[水路]],"")</f>
        <v/>
      </c>
      <c r="J1070" t="str">
        <f>IFERROR(VLOOKUP(F1070,プログラムデータ!A:P,14,0),"")</f>
        <v/>
      </c>
      <c r="K1070" t="str">
        <f>IFERROR(VLOOKUP(F1070,プログラムデータ!A:O,15,0),"")</f>
        <v/>
      </c>
      <c r="L1070" t="str">
        <f>IFERROR(VLOOKUP(F1070,プログラムデータ!A:M,13,0),"")</f>
        <v/>
      </c>
      <c r="M1070" t="str">
        <f>IFERROR(VLOOKUP(F1070,プログラムデータ!A:J,10,0),"")</f>
        <v/>
      </c>
      <c r="N1070" t="str">
        <f>IFERROR(VLOOKUP(F1070,プログラムデータ!A:P,16,0),"")</f>
        <v/>
      </c>
      <c r="O1070" t="str">
        <f t="shared" ref="O1070:O1133" si="34">CONCATENATE(J1070," ",K1070," ",L1070," ",M1070," ",N1070)</f>
        <v xml:space="preserve">    </v>
      </c>
    </row>
    <row r="1071" spans="1:15" x14ac:dyDescent="0.15">
      <c r="A1071" t="str">
        <f>IFERROR(記録[[#This Row],[競技番号]],"")</f>
        <v/>
      </c>
      <c r="B1071" t="str">
        <f>IFERROR(記録[[#This Row],[選手番号]],"")</f>
        <v/>
      </c>
      <c r="C1071" t="str">
        <f>IFERROR(VLOOKUP(B1071,選手番号!F:J,4,0),"")</f>
        <v/>
      </c>
      <c r="D1071" t="str">
        <f>IFERROR(VLOOKUP(B1071,選手番号!F:K,6,0),"")</f>
        <v/>
      </c>
      <c r="E1071" t="str">
        <f>IFERROR(VLOOKUP(B1071,チーム番号!E:F,2,0),"")</f>
        <v/>
      </c>
      <c r="F1071" t="str">
        <f>IFERROR(VLOOKUP(A1071,プログラム!B:C,2,0),"")</f>
        <v/>
      </c>
      <c r="G1071" t="str">
        <f t="shared" si="33"/>
        <v>000</v>
      </c>
      <c r="H1071" t="str">
        <f>IFERROR(記録[[#This Row],[組]],"")</f>
        <v/>
      </c>
      <c r="I1071" t="str">
        <f>IFERROR(記録[[#This Row],[水路]],"")</f>
        <v/>
      </c>
      <c r="J1071" t="str">
        <f>IFERROR(VLOOKUP(F1071,プログラムデータ!A:P,14,0),"")</f>
        <v/>
      </c>
      <c r="K1071" t="str">
        <f>IFERROR(VLOOKUP(F1071,プログラムデータ!A:O,15,0),"")</f>
        <v/>
      </c>
      <c r="L1071" t="str">
        <f>IFERROR(VLOOKUP(F1071,プログラムデータ!A:M,13,0),"")</f>
        <v/>
      </c>
      <c r="M1071" t="str">
        <f>IFERROR(VLOOKUP(F1071,プログラムデータ!A:J,10,0),"")</f>
        <v/>
      </c>
      <c r="N1071" t="str">
        <f>IFERROR(VLOOKUP(F1071,プログラムデータ!A:P,16,0),"")</f>
        <v/>
      </c>
      <c r="O1071" t="str">
        <f t="shared" si="34"/>
        <v xml:space="preserve">    </v>
      </c>
    </row>
    <row r="1072" spans="1:15" x14ac:dyDescent="0.15">
      <c r="A1072" t="str">
        <f>IFERROR(記録[[#This Row],[競技番号]],"")</f>
        <v/>
      </c>
      <c r="B1072" t="str">
        <f>IFERROR(記録[[#This Row],[選手番号]],"")</f>
        <v/>
      </c>
      <c r="C1072" t="str">
        <f>IFERROR(VLOOKUP(B1072,選手番号!F:J,4,0),"")</f>
        <v/>
      </c>
      <c r="D1072" t="str">
        <f>IFERROR(VLOOKUP(B1072,選手番号!F:K,6,0),"")</f>
        <v/>
      </c>
      <c r="E1072" t="str">
        <f>IFERROR(VLOOKUP(B1072,チーム番号!E:F,2,0),"")</f>
        <v/>
      </c>
      <c r="F1072" t="str">
        <f>IFERROR(VLOOKUP(A1072,プログラム!B:C,2,0),"")</f>
        <v/>
      </c>
      <c r="G1072" t="str">
        <f t="shared" si="33"/>
        <v>000</v>
      </c>
      <c r="H1072" t="str">
        <f>IFERROR(記録[[#This Row],[組]],"")</f>
        <v/>
      </c>
      <c r="I1072" t="str">
        <f>IFERROR(記録[[#This Row],[水路]],"")</f>
        <v/>
      </c>
      <c r="J1072" t="str">
        <f>IFERROR(VLOOKUP(F1072,プログラムデータ!A:P,14,0),"")</f>
        <v/>
      </c>
      <c r="K1072" t="str">
        <f>IFERROR(VLOOKUP(F1072,プログラムデータ!A:O,15,0),"")</f>
        <v/>
      </c>
      <c r="L1072" t="str">
        <f>IFERROR(VLOOKUP(F1072,プログラムデータ!A:M,13,0),"")</f>
        <v/>
      </c>
      <c r="M1072" t="str">
        <f>IFERROR(VLOOKUP(F1072,プログラムデータ!A:J,10,0),"")</f>
        <v/>
      </c>
      <c r="N1072" t="str">
        <f>IFERROR(VLOOKUP(F1072,プログラムデータ!A:P,16,0),"")</f>
        <v/>
      </c>
      <c r="O1072" t="str">
        <f t="shared" si="34"/>
        <v xml:space="preserve">    </v>
      </c>
    </row>
    <row r="1073" spans="1:15" x14ac:dyDescent="0.15">
      <c r="A1073" t="str">
        <f>IFERROR(記録[[#This Row],[競技番号]],"")</f>
        <v/>
      </c>
      <c r="B1073" t="str">
        <f>IFERROR(記録[[#This Row],[選手番号]],"")</f>
        <v/>
      </c>
      <c r="C1073" t="str">
        <f>IFERROR(VLOOKUP(B1073,選手番号!F:J,4,0),"")</f>
        <v/>
      </c>
      <c r="D1073" t="str">
        <f>IFERROR(VLOOKUP(B1073,選手番号!F:K,6,0),"")</f>
        <v/>
      </c>
      <c r="E1073" t="str">
        <f>IFERROR(VLOOKUP(B1073,チーム番号!E:F,2,0),"")</f>
        <v/>
      </c>
      <c r="F1073" t="str">
        <f>IFERROR(VLOOKUP(A1073,プログラム!B:C,2,0),"")</f>
        <v/>
      </c>
      <c r="G1073" t="str">
        <f t="shared" si="33"/>
        <v>000</v>
      </c>
      <c r="H1073" t="str">
        <f>IFERROR(記録[[#This Row],[組]],"")</f>
        <v/>
      </c>
      <c r="I1073" t="str">
        <f>IFERROR(記録[[#This Row],[水路]],"")</f>
        <v/>
      </c>
      <c r="J1073" t="str">
        <f>IFERROR(VLOOKUP(F1073,プログラムデータ!A:P,14,0),"")</f>
        <v/>
      </c>
      <c r="K1073" t="str">
        <f>IFERROR(VLOOKUP(F1073,プログラムデータ!A:O,15,0),"")</f>
        <v/>
      </c>
      <c r="L1073" t="str">
        <f>IFERROR(VLOOKUP(F1073,プログラムデータ!A:M,13,0),"")</f>
        <v/>
      </c>
      <c r="M1073" t="str">
        <f>IFERROR(VLOOKUP(F1073,プログラムデータ!A:J,10,0),"")</f>
        <v/>
      </c>
      <c r="N1073" t="str">
        <f>IFERROR(VLOOKUP(F1073,プログラムデータ!A:P,16,0),"")</f>
        <v/>
      </c>
      <c r="O1073" t="str">
        <f t="shared" si="34"/>
        <v xml:space="preserve">    </v>
      </c>
    </row>
    <row r="1074" spans="1:15" x14ac:dyDescent="0.15">
      <c r="A1074" t="str">
        <f>IFERROR(記録[[#This Row],[競技番号]],"")</f>
        <v/>
      </c>
      <c r="B1074" t="str">
        <f>IFERROR(記録[[#This Row],[選手番号]],"")</f>
        <v/>
      </c>
      <c r="C1074" t="str">
        <f>IFERROR(VLOOKUP(B1074,選手番号!F:J,4,0),"")</f>
        <v/>
      </c>
      <c r="D1074" t="str">
        <f>IFERROR(VLOOKUP(B1074,選手番号!F:K,6,0),"")</f>
        <v/>
      </c>
      <c r="E1074" t="str">
        <f>IFERROR(VLOOKUP(B1074,チーム番号!E:F,2,0),"")</f>
        <v/>
      </c>
      <c r="F1074" t="str">
        <f>IFERROR(VLOOKUP(A1074,プログラム!B:C,2,0),"")</f>
        <v/>
      </c>
      <c r="G1074" t="str">
        <f t="shared" si="33"/>
        <v>000</v>
      </c>
      <c r="H1074" t="str">
        <f>IFERROR(記録[[#This Row],[組]],"")</f>
        <v/>
      </c>
      <c r="I1074" t="str">
        <f>IFERROR(記録[[#This Row],[水路]],"")</f>
        <v/>
      </c>
      <c r="J1074" t="str">
        <f>IFERROR(VLOOKUP(F1074,プログラムデータ!A:P,14,0),"")</f>
        <v/>
      </c>
      <c r="K1074" t="str">
        <f>IFERROR(VLOOKUP(F1074,プログラムデータ!A:O,15,0),"")</f>
        <v/>
      </c>
      <c r="L1074" t="str">
        <f>IFERROR(VLOOKUP(F1074,プログラムデータ!A:M,13,0),"")</f>
        <v/>
      </c>
      <c r="M1074" t="str">
        <f>IFERROR(VLOOKUP(F1074,プログラムデータ!A:J,10,0),"")</f>
        <v/>
      </c>
      <c r="N1074" t="str">
        <f>IFERROR(VLOOKUP(F1074,プログラムデータ!A:P,16,0),"")</f>
        <v/>
      </c>
      <c r="O1074" t="str">
        <f t="shared" si="34"/>
        <v xml:space="preserve">    </v>
      </c>
    </row>
    <row r="1075" spans="1:15" x14ac:dyDescent="0.15">
      <c r="A1075" t="str">
        <f>IFERROR(記録[[#This Row],[競技番号]],"")</f>
        <v/>
      </c>
      <c r="B1075" t="str">
        <f>IFERROR(記録[[#This Row],[選手番号]],"")</f>
        <v/>
      </c>
      <c r="C1075" t="str">
        <f>IFERROR(VLOOKUP(B1075,選手番号!F:J,4,0),"")</f>
        <v/>
      </c>
      <c r="D1075" t="str">
        <f>IFERROR(VLOOKUP(B1075,選手番号!F:K,6,0),"")</f>
        <v/>
      </c>
      <c r="E1075" t="str">
        <f>IFERROR(VLOOKUP(B1075,チーム番号!E:F,2,0),"")</f>
        <v/>
      </c>
      <c r="F1075" t="str">
        <f>IFERROR(VLOOKUP(A1075,プログラム!B:C,2,0),"")</f>
        <v/>
      </c>
      <c r="G1075" t="str">
        <f t="shared" si="33"/>
        <v>000</v>
      </c>
      <c r="H1075" t="str">
        <f>IFERROR(記録[[#This Row],[組]],"")</f>
        <v/>
      </c>
      <c r="I1075" t="str">
        <f>IFERROR(記録[[#This Row],[水路]],"")</f>
        <v/>
      </c>
      <c r="J1075" t="str">
        <f>IFERROR(VLOOKUP(F1075,プログラムデータ!A:P,14,0),"")</f>
        <v/>
      </c>
      <c r="K1075" t="str">
        <f>IFERROR(VLOOKUP(F1075,プログラムデータ!A:O,15,0),"")</f>
        <v/>
      </c>
      <c r="L1075" t="str">
        <f>IFERROR(VLOOKUP(F1075,プログラムデータ!A:M,13,0),"")</f>
        <v/>
      </c>
      <c r="M1075" t="str">
        <f>IFERROR(VLOOKUP(F1075,プログラムデータ!A:J,10,0),"")</f>
        <v/>
      </c>
      <c r="N1075" t="str">
        <f>IFERROR(VLOOKUP(F1075,プログラムデータ!A:P,16,0),"")</f>
        <v/>
      </c>
      <c r="O1075" t="str">
        <f t="shared" si="34"/>
        <v xml:space="preserve">    </v>
      </c>
    </row>
    <row r="1076" spans="1:15" x14ac:dyDescent="0.15">
      <c r="A1076" t="str">
        <f>IFERROR(記録[[#This Row],[競技番号]],"")</f>
        <v/>
      </c>
      <c r="B1076" t="str">
        <f>IFERROR(記録[[#This Row],[選手番号]],"")</f>
        <v/>
      </c>
      <c r="C1076" t="str">
        <f>IFERROR(VLOOKUP(B1076,選手番号!F:J,4,0),"")</f>
        <v/>
      </c>
      <c r="D1076" t="str">
        <f>IFERROR(VLOOKUP(B1076,選手番号!F:K,6,0),"")</f>
        <v/>
      </c>
      <c r="E1076" t="str">
        <f>IFERROR(VLOOKUP(B1076,チーム番号!E:F,2,0),"")</f>
        <v/>
      </c>
      <c r="F1076" t="str">
        <f>IFERROR(VLOOKUP(A1076,プログラム!B:C,2,0),"")</f>
        <v/>
      </c>
      <c r="G1076" t="str">
        <f t="shared" si="33"/>
        <v>000</v>
      </c>
      <c r="H1076" t="str">
        <f>IFERROR(記録[[#This Row],[組]],"")</f>
        <v/>
      </c>
      <c r="I1076" t="str">
        <f>IFERROR(記録[[#This Row],[水路]],"")</f>
        <v/>
      </c>
      <c r="J1076" t="str">
        <f>IFERROR(VLOOKUP(F1076,プログラムデータ!A:P,14,0),"")</f>
        <v/>
      </c>
      <c r="K1076" t="str">
        <f>IFERROR(VLOOKUP(F1076,プログラムデータ!A:O,15,0),"")</f>
        <v/>
      </c>
      <c r="L1076" t="str">
        <f>IFERROR(VLOOKUP(F1076,プログラムデータ!A:M,13,0),"")</f>
        <v/>
      </c>
      <c r="M1076" t="str">
        <f>IFERROR(VLOOKUP(F1076,プログラムデータ!A:J,10,0),"")</f>
        <v/>
      </c>
      <c r="N1076" t="str">
        <f>IFERROR(VLOOKUP(F1076,プログラムデータ!A:P,16,0),"")</f>
        <v/>
      </c>
      <c r="O1076" t="str">
        <f t="shared" si="34"/>
        <v xml:space="preserve">    </v>
      </c>
    </row>
    <row r="1077" spans="1:15" x14ac:dyDescent="0.15">
      <c r="A1077" t="str">
        <f>IFERROR(記録[[#This Row],[競技番号]],"")</f>
        <v/>
      </c>
      <c r="B1077" t="str">
        <f>IFERROR(記録[[#This Row],[選手番号]],"")</f>
        <v/>
      </c>
      <c r="C1077" t="str">
        <f>IFERROR(VLOOKUP(B1077,選手番号!F:J,4,0),"")</f>
        <v/>
      </c>
      <c r="D1077" t="str">
        <f>IFERROR(VLOOKUP(B1077,選手番号!F:K,6,0),"")</f>
        <v/>
      </c>
      <c r="E1077" t="str">
        <f>IFERROR(VLOOKUP(B1077,チーム番号!E:F,2,0),"")</f>
        <v/>
      </c>
      <c r="F1077" t="str">
        <f>IFERROR(VLOOKUP(A1077,プログラム!B:C,2,0),"")</f>
        <v/>
      </c>
      <c r="G1077" t="str">
        <f t="shared" si="33"/>
        <v>000</v>
      </c>
      <c r="H1077" t="str">
        <f>IFERROR(記録[[#This Row],[組]],"")</f>
        <v/>
      </c>
      <c r="I1077" t="str">
        <f>IFERROR(記録[[#This Row],[水路]],"")</f>
        <v/>
      </c>
      <c r="J1077" t="str">
        <f>IFERROR(VLOOKUP(F1077,プログラムデータ!A:P,14,0),"")</f>
        <v/>
      </c>
      <c r="K1077" t="str">
        <f>IFERROR(VLOOKUP(F1077,プログラムデータ!A:O,15,0),"")</f>
        <v/>
      </c>
      <c r="L1077" t="str">
        <f>IFERROR(VLOOKUP(F1077,プログラムデータ!A:M,13,0),"")</f>
        <v/>
      </c>
      <c r="M1077" t="str">
        <f>IFERROR(VLOOKUP(F1077,プログラムデータ!A:J,10,0),"")</f>
        <v/>
      </c>
      <c r="N1077" t="str">
        <f>IFERROR(VLOOKUP(F1077,プログラムデータ!A:P,16,0),"")</f>
        <v/>
      </c>
      <c r="O1077" t="str">
        <f t="shared" si="34"/>
        <v xml:space="preserve">    </v>
      </c>
    </row>
    <row r="1078" spans="1:15" x14ac:dyDescent="0.15">
      <c r="A1078" t="str">
        <f>IFERROR(記録[[#This Row],[競技番号]],"")</f>
        <v/>
      </c>
      <c r="B1078" t="str">
        <f>IFERROR(記録[[#This Row],[選手番号]],"")</f>
        <v/>
      </c>
      <c r="C1078" t="str">
        <f>IFERROR(VLOOKUP(B1078,選手番号!F:J,4,0),"")</f>
        <v/>
      </c>
      <c r="D1078" t="str">
        <f>IFERROR(VLOOKUP(B1078,選手番号!F:K,6,0),"")</f>
        <v/>
      </c>
      <c r="E1078" t="str">
        <f>IFERROR(VLOOKUP(B1078,チーム番号!E:F,2,0),"")</f>
        <v/>
      </c>
      <c r="F1078" t="str">
        <f>IFERROR(VLOOKUP(A1078,プログラム!B:C,2,0),"")</f>
        <v/>
      </c>
      <c r="G1078" t="str">
        <f t="shared" si="33"/>
        <v>000</v>
      </c>
      <c r="H1078" t="str">
        <f>IFERROR(記録[[#This Row],[組]],"")</f>
        <v/>
      </c>
      <c r="I1078" t="str">
        <f>IFERROR(記録[[#This Row],[水路]],"")</f>
        <v/>
      </c>
      <c r="J1078" t="str">
        <f>IFERROR(VLOOKUP(F1078,プログラムデータ!A:P,14,0),"")</f>
        <v/>
      </c>
      <c r="K1078" t="str">
        <f>IFERROR(VLOOKUP(F1078,プログラムデータ!A:O,15,0),"")</f>
        <v/>
      </c>
      <c r="L1078" t="str">
        <f>IFERROR(VLOOKUP(F1078,プログラムデータ!A:M,13,0),"")</f>
        <v/>
      </c>
      <c r="M1078" t="str">
        <f>IFERROR(VLOOKUP(F1078,プログラムデータ!A:J,10,0),"")</f>
        <v/>
      </c>
      <c r="N1078" t="str">
        <f>IFERROR(VLOOKUP(F1078,プログラムデータ!A:P,16,0),"")</f>
        <v/>
      </c>
      <c r="O1078" t="str">
        <f t="shared" si="34"/>
        <v xml:space="preserve">    </v>
      </c>
    </row>
    <row r="1079" spans="1:15" x14ac:dyDescent="0.15">
      <c r="A1079" t="str">
        <f>IFERROR(記録[[#This Row],[競技番号]],"")</f>
        <v/>
      </c>
      <c r="B1079" t="str">
        <f>IFERROR(記録[[#This Row],[選手番号]],"")</f>
        <v/>
      </c>
      <c r="C1079" t="str">
        <f>IFERROR(VLOOKUP(B1079,選手番号!F:J,4,0),"")</f>
        <v/>
      </c>
      <c r="D1079" t="str">
        <f>IFERROR(VLOOKUP(B1079,選手番号!F:K,6,0),"")</f>
        <v/>
      </c>
      <c r="E1079" t="str">
        <f>IFERROR(VLOOKUP(B1079,チーム番号!E:F,2,0),"")</f>
        <v/>
      </c>
      <c r="F1079" t="str">
        <f>IFERROR(VLOOKUP(A1079,プログラム!B:C,2,0),"")</f>
        <v/>
      </c>
      <c r="G1079" t="str">
        <f t="shared" si="33"/>
        <v>000</v>
      </c>
      <c r="H1079" t="str">
        <f>IFERROR(記録[[#This Row],[組]],"")</f>
        <v/>
      </c>
      <c r="I1079" t="str">
        <f>IFERROR(記録[[#This Row],[水路]],"")</f>
        <v/>
      </c>
      <c r="J1079" t="str">
        <f>IFERROR(VLOOKUP(F1079,プログラムデータ!A:P,14,0),"")</f>
        <v/>
      </c>
      <c r="K1079" t="str">
        <f>IFERROR(VLOOKUP(F1079,プログラムデータ!A:O,15,0),"")</f>
        <v/>
      </c>
      <c r="L1079" t="str">
        <f>IFERROR(VLOOKUP(F1079,プログラムデータ!A:M,13,0),"")</f>
        <v/>
      </c>
      <c r="M1079" t="str">
        <f>IFERROR(VLOOKUP(F1079,プログラムデータ!A:J,10,0),"")</f>
        <v/>
      </c>
      <c r="N1079" t="str">
        <f>IFERROR(VLOOKUP(F1079,プログラムデータ!A:P,16,0),"")</f>
        <v/>
      </c>
      <c r="O1079" t="str">
        <f t="shared" si="34"/>
        <v xml:space="preserve">    </v>
      </c>
    </row>
    <row r="1080" spans="1:15" x14ac:dyDescent="0.15">
      <c r="A1080" t="str">
        <f>IFERROR(記録[[#This Row],[競技番号]],"")</f>
        <v/>
      </c>
      <c r="B1080" t="str">
        <f>IFERROR(記録[[#This Row],[選手番号]],"")</f>
        <v/>
      </c>
      <c r="C1080" t="str">
        <f>IFERROR(VLOOKUP(B1080,選手番号!F:J,4,0),"")</f>
        <v/>
      </c>
      <c r="D1080" t="str">
        <f>IFERROR(VLOOKUP(B1080,選手番号!F:K,6,0),"")</f>
        <v/>
      </c>
      <c r="E1080" t="str">
        <f>IFERROR(VLOOKUP(B1080,チーム番号!E:F,2,0),"")</f>
        <v/>
      </c>
      <c r="F1080" t="str">
        <f>IFERROR(VLOOKUP(A1080,プログラム!B:C,2,0),"")</f>
        <v/>
      </c>
      <c r="G1080" t="str">
        <f t="shared" si="33"/>
        <v>000</v>
      </c>
      <c r="H1080" t="str">
        <f>IFERROR(記録[[#This Row],[組]],"")</f>
        <v/>
      </c>
      <c r="I1080" t="str">
        <f>IFERROR(記録[[#This Row],[水路]],"")</f>
        <v/>
      </c>
      <c r="J1080" t="str">
        <f>IFERROR(VLOOKUP(F1080,プログラムデータ!A:P,14,0),"")</f>
        <v/>
      </c>
      <c r="K1080" t="str">
        <f>IFERROR(VLOOKUP(F1080,プログラムデータ!A:O,15,0),"")</f>
        <v/>
      </c>
      <c r="L1080" t="str">
        <f>IFERROR(VLOOKUP(F1080,プログラムデータ!A:M,13,0),"")</f>
        <v/>
      </c>
      <c r="M1080" t="str">
        <f>IFERROR(VLOOKUP(F1080,プログラムデータ!A:J,10,0),"")</f>
        <v/>
      </c>
      <c r="N1080" t="str">
        <f>IFERROR(VLOOKUP(F1080,プログラムデータ!A:P,16,0),"")</f>
        <v/>
      </c>
      <c r="O1080" t="str">
        <f t="shared" si="34"/>
        <v xml:space="preserve">    </v>
      </c>
    </row>
    <row r="1081" spans="1:15" x14ac:dyDescent="0.15">
      <c r="A1081" t="str">
        <f>IFERROR(記録[[#This Row],[競技番号]],"")</f>
        <v/>
      </c>
      <c r="B1081" t="str">
        <f>IFERROR(記録[[#This Row],[選手番号]],"")</f>
        <v/>
      </c>
      <c r="C1081" t="str">
        <f>IFERROR(VLOOKUP(B1081,選手番号!F:J,4,0),"")</f>
        <v/>
      </c>
      <c r="D1081" t="str">
        <f>IFERROR(VLOOKUP(B1081,選手番号!F:K,6,0),"")</f>
        <v/>
      </c>
      <c r="E1081" t="str">
        <f>IFERROR(VLOOKUP(B1081,チーム番号!E:F,2,0),"")</f>
        <v/>
      </c>
      <c r="F1081" t="str">
        <f>IFERROR(VLOOKUP(A1081,プログラム!B:C,2,0),"")</f>
        <v/>
      </c>
      <c r="G1081" t="str">
        <f t="shared" si="33"/>
        <v>000</v>
      </c>
      <c r="H1081" t="str">
        <f>IFERROR(記録[[#This Row],[組]],"")</f>
        <v/>
      </c>
      <c r="I1081" t="str">
        <f>IFERROR(記録[[#This Row],[水路]],"")</f>
        <v/>
      </c>
      <c r="J1081" t="str">
        <f>IFERROR(VLOOKUP(F1081,プログラムデータ!A:P,14,0),"")</f>
        <v/>
      </c>
      <c r="K1081" t="str">
        <f>IFERROR(VLOOKUP(F1081,プログラムデータ!A:O,15,0),"")</f>
        <v/>
      </c>
      <c r="L1081" t="str">
        <f>IFERROR(VLOOKUP(F1081,プログラムデータ!A:M,13,0),"")</f>
        <v/>
      </c>
      <c r="M1081" t="str">
        <f>IFERROR(VLOOKUP(F1081,プログラムデータ!A:J,10,0),"")</f>
        <v/>
      </c>
      <c r="N1081" t="str">
        <f>IFERROR(VLOOKUP(F1081,プログラムデータ!A:P,16,0),"")</f>
        <v/>
      </c>
      <c r="O1081" t="str">
        <f t="shared" si="34"/>
        <v xml:space="preserve">    </v>
      </c>
    </row>
    <row r="1082" spans="1:15" x14ac:dyDescent="0.15">
      <c r="A1082" t="str">
        <f>IFERROR(記録[[#This Row],[競技番号]],"")</f>
        <v/>
      </c>
      <c r="B1082" t="str">
        <f>IFERROR(記録[[#This Row],[選手番号]],"")</f>
        <v/>
      </c>
      <c r="C1082" t="str">
        <f>IFERROR(VLOOKUP(B1082,選手番号!F:J,4,0),"")</f>
        <v/>
      </c>
      <c r="D1082" t="str">
        <f>IFERROR(VLOOKUP(B1082,選手番号!F:K,6,0),"")</f>
        <v/>
      </c>
      <c r="E1082" t="str">
        <f>IFERROR(VLOOKUP(B1082,チーム番号!E:F,2,0),"")</f>
        <v/>
      </c>
      <c r="F1082" t="str">
        <f>IFERROR(VLOOKUP(A1082,プログラム!B:C,2,0),"")</f>
        <v/>
      </c>
      <c r="G1082" t="str">
        <f t="shared" si="33"/>
        <v>000</v>
      </c>
      <c r="H1082" t="str">
        <f>IFERROR(記録[[#This Row],[組]],"")</f>
        <v/>
      </c>
      <c r="I1082" t="str">
        <f>IFERROR(記録[[#This Row],[水路]],"")</f>
        <v/>
      </c>
      <c r="J1082" t="str">
        <f>IFERROR(VLOOKUP(F1082,プログラムデータ!A:P,14,0),"")</f>
        <v/>
      </c>
      <c r="K1082" t="str">
        <f>IFERROR(VLOOKUP(F1082,プログラムデータ!A:O,15,0),"")</f>
        <v/>
      </c>
      <c r="L1082" t="str">
        <f>IFERROR(VLOOKUP(F1082,プログラムデータ!A:M,13,0),"")</f>
        <v/>
      </c>
      <c r="M1082" t="str">
        <f>IFERROR(VLOOKUP(F1082,プログラムデータ!A:J,10,0),"")</f>
        <v/>
      </c>
      <c r="N1082" t="str">
        <f>IFERROR(VLOOKUP(F1082,プログラムデータ!A:P,16,0),"")</f>
        <v/>
      </c>
      <c r="O1082" t="str">
        <f t="shared" si="34"/>
        <v xml:space="preserve">    </v>
      </c>
    </row>
    <row r="1083" spans="1:15" x14ac:dyDescent="0.15">
      <c r="A1083" t="str">
        <f>IFERROR(記録[[#This Row],[競技番号]],"")</f>
        <v/>
      </c>
      <c r="B1083" t="str">
        <f>IFERROR(記録[[#This Row],[選手番号]],"")</f>
        <v/>
      </c>
      <c r="C1083" t="str">
        <f>IFERROR(VLOOKUP(B1083,選手番号!F:J,4,0),"")</f>
        <v/>
      </c>
      <c r="D1083" t="str">
        <f>IFERROR(VLOOKUP(B1083,選手番号!F:K,6,0),"")</f>
        <v/>
      </c>
      <c r="E1083" t="str">
        <f>IFERROR(VLOOKUP(B1083,チーム番号!E:F,2,0),"")</f>
        <v/>
      </c>
      <c r="F1083" t="str">
        <f>IFERROR(VLOOKUP(A1083,プログラム!B:C,2,0),"")</f>
        <v/>
      </c>
      <c r="G1083" t="str">
        <f t="shared" si="33"/>
        <v>000</v>
      </c>
      <c r="H1083" t="str">
        <f>IFERROR(記録[[#This Row],[組]],"")</f>
        <v/>
      </c>
      <c r="I1083" t="str">
        <f>IFERROR(記録[[#This Row],[水路]],"")</f>
        <v/>
      </c>
      <c r="J1083" t="str">
        <f>IFERROR(VLOOKUP(F1083,プログラムデータ!A:P,14,0),"")</f>
        <v/>
      </c>
      <c r="K1083" t="str">
        <f>IFERROR(VLOOKUP(F1083,プログラムデータ!A:O,15,0),"")</f>
        <v/>
      </c>
      <c r="L1083" t="str">
        <f>IFERROR(VLOOKUP(F1083,プログラムデータ!A:M,13,0),"")</f>
        <v/>
      </c>
      <c r="M1083" t="str">
        <f>IFERROR(VLOOKUP(F1083,プログラムデータ!A:J,10,0),"")</f>
        <v/>
      </c>
      <c r="N1083" t="str">
        <f>IFERROR(VLOOKUP(F1083,プログラムデータ!A:P,16,0),"")</f>
        <v/>
      </c>
      <c r="O1083" t="str">
        <f t="shared" si="34"/>
        <v xml:space="preserve">    </v>
      </c>
    </row>
    <row r="1084" spans="1:15" x14ac:dyDescent="0.15">
      <c r="A1084" t="str">
        <f>IFERROR(記録[[#This Row],[競技番号]],"")</f>
        <v/>
      </c>
      <c r="B1084" t="str">
        <f>IFERROR(記録[[#This Row],[選手番号]],"")</f>
        <v/>
      </c>
      <c r="C1084" t="str">
        <f>IFERROR(VLOOKUP(B1084,選手番号!F:J,4,0),"")</f>
        <v/>
      </c>
      <c r="D1084" t="str">
        <f>IFERROR(VLOOKUP(B1084,選手番号!F:K,6,0),"")</f>
        <v/>
      </c>
      <c r="E1084" t="str">
        <f>IFERROR(VLOOKUP(B1084,チーム番号!E:F,2,0),"")</f>
        <v/>
      </c>
      <c r="F1084" t="str">
        <f>IFERROR(VLOOKUP(A1084,プログラム!B:C,2,0),"")</f>
        <v/>
      </c>
      <c r="G1084" t="str">
        <f t="shared" si="33"/>
        <v>000</v>
      </c>
      <c r="H1084" t="str">
        <f>IFERROR(記録[[#This Row],[組]],"")</f>
        <v/>
      </c>
      <c r="I1084" t="str">
        <f>IFERROR(記録[[#This Row],[水路]],"")</f>
        <v/>
      </c>
      <c r="J1084" t="str">
        <f>IFERROR(VLOOKUP(F1084,プログラムデータ!A:P,14,0),"")</f>
        <v/>
      </c>
      <c r="K1084" t="str">
        <f>IFERROR(VLOOKUP(F1084,プログラムデータ!A:O,15,0),"")</f>
        <v/>
      </c>
      <c r="L1084" t="str">
        <f>IFERROR(VLOOKUP(F1084,プログラムデータ!A:M,13,0),"")</f>
        <v/>
      </c>
      <c r="M1084" t="str">
        <f>IFERROR(VLOOKUP(F1084,プログラムデータ!A:J,10,0),"")</f>
        <v/>
      </c>
      <c r="N1084" t="str">
        <f>IFERROR(VLOOKUP(F1084,プログラムデータ!A:P,16,0),"")</f>
        <v/>
      </c>
      <c r="O1084" t="str">
        <f t="shared" si="34"/>
        <v xml:space="preserve">    </v>
      </c>
    </row>
    <row r="1085" spans="1:15" x14ac:dyDescent="0.15">
      <c r="A1085" t="str">
        <f>IFERROR(記録[[#This Row],[競技番号]],"")</f>
        <v/>
      </c>
      <c r="B1085" t="str">
        <f>IFERROR(記録[[#This Row],[選手番号]],"")</f>
        <v/>
      </c>
      <c r="C1085" t="str">
        <f>IFERROR(VLOOKUP(B1085,選手番号!F:J,4,0),"")</f>
        <v/>
      </c>
      <c r="D1085" t="str">
        <f>IFERROR(VLOOKUP(B1085,選手番号!F:K,6,0),"")</f>
        <v/>
      </c>
      <c r="E1085" t="str">
        <f>IFERROR(VLOOKUP(B1085,チーム番号!E:F,2,0),"")</f>
        <v/>
      </c>
      <c r="F1085" t="str">
        <f>IFERROR(VLOOKUP(A1085,プログラム!B:C,2,0),"")</f>
        <v/>
      </c>
      <c r="G1085" t="str">
        <f t="shared" si="33"/>
        <v>000</v>
      </c>
      <c r="H1085" t="str">
        <f>IFERROR(記録[[#This Row],[組]],"")</f>
        <v/>
      </c>
      <c r="I1085" t="str">
        <f>IFERROR(記録[[#This Row],[水路]],"")</f>
        <v/>
      </c>
      <c r="J1085" t="str">
        <f>IFERROR(VLOOKUP(F1085,プログラムデータ!A:P,14,0),"")</f>
        <v/>
      </c>
      <c r="K1085" t="str">
        <f>IFERROR(VLOOKUP(F1085,プログラムデータ!A:O,15,0),"")</f>
        <v/>
      </c>
      <c r="L1085" t="str">
        <f>IFERROR(VLOOKUP(F1085,プログラムデータ!A:M,13,0),"")</f>
        <v/>
      </c>
      <c r="M1085" t="str">
        <f>IFERROR(VLOOKUP(F1085,プログラムデータ!A:J,10,0),"")</f>
        <v/>
      </c>
      <c r="N1085" t="str">
        <f>IFERROR(VLOOKUP(F1085,プログラムデータ!A:P,16,0),"")</f>
        <v/>
      </c>
      <c r="O1085" t="str">
        <f t="shared" si="34"/>
        <v xml:space="preserve">    </v>
      </c>
    </row>
    <row r="1086" spans="1:15" x14ac:dyDescent="0.15">
      <c r="A1086" t="str">
        <f>IFERROR(記録[[#This Row],[競技番号]],"")</f>
        <v/>
      </c>
      <c r="B1086" t="str">
        <f>IFERROR(記録[[#This Row],[選手番号]],"")</f>
        <v/>
      </c>
      <c r="C1086" t="str">
        <f>IFERROR(VLOOKUP(B1086,選手番号!F:J,4,0),"")</f>
        <v/>
      </c>
      <c r="D1086" t="str">
        <f>IFERROR(VLOOKUP(B1086,選手番号!F:K,6,0),"")</f>
        <v/>
      </c>
      <c r="E1086" t="str">
        <f>IFERROR(VLOOKUP(B1086,チーム番号!E:F,2,0),"")</f>
        <v/>
      </c>
      <c r="F1086" t="str">
        <f>IFERROR(VLOOKUP(A1086,プログラム!B:C,2,0),"")</f>
        <v/>
      </c>
      <c r="G1086" t="str">
        <f t="shared" si="33"/>
        <v>000</v>
      </c>
      <c r="H1086" t="str">
        <f>IFERROR(記録[[#This Row],[組]],"")</f>
        <v/>
      </c>
      <c r="I1086" t="str">
        <f>IFERROR(記録[[#This Row],[水路]],"")</f>
        <v/>
      </c>
      <c r="J1086" t="str">
        <f>IFERROR(VLOOKUP(F1086,プログラムデータ!A:P,14,0),"")</f>
        <v/>
      </c>
      <c r="K1086" t="str">
        <f>IFERROR(VLOOKUP(F1086,プログラムデータ!A:O,15,0),"")</f>
        <v/>
      </c>
      <c r="L1086" t="str">
        <f>IFERROR(VLOOKUP(F1086,プログラムデータ!A:M,13,0),"")</f>
        <v/>
      </c>
      <c r="M1086" t="str">
        <f>IFERROR(VLOOKUP(F1086,プログラムデータ!A:J,10,0),"")</f>
        <v/>
      </c>
      <c r="N1086" t="str">
        <f>IFERROR(VLOOKUP(F1086,プログラムデータ!A:P,16,0),"")</f>
        <v/>
      </c>
      <c r="O1086" t="str">
        <f t="shared" si="34"/>
        <v xml:space="preserve">    </v>
      </c>
    </row>
    <row r="1087" spans="1:15" x14ac:dyDescent="0.15">
      <c r="A1087" t="str">
        <f>IFERROR(記録[[#This Row],[競技番号]],"")</f>
        <v/>
      </c>
      <c r="B1087" t="str">
        <f>IFERROR(記録[[#This Row],[選手番号]],"")</f>
        <v/>
      </c>
      <c r="C1087" t="str">
        <f>IFERROR(VLOOKUP(B1087,選手番号!F:J,4,0),"")</f>
        <v/>
      </c>
      <c r="D1087" t="str">
        <f>IFERROR(VLOOKUP(B1087,選手番号!F:K,6,0),"")</f>
        <v/>
      </c>
      <c r="E1087" t="str">
        <f>IFERROR(VLOOKUP(B1087,チーム番号!E:F,2,0),"")</f>
        <v/>
      </c>
      <c r="F1087" t="str">
        <f>IFERROR(VLOOKUP(A1087,プログラム!B:C,2,0),"")</f>
        <v/>
      </c>
      <c r="G1087" t="str">
        <f t="shared" si="33"/>
        <v>000</v>
      </c>
      <c r="H1087" t="str">
        <f>IFERROR(記録[[#This Row],[組]],"")</f>
        <v/>
      </c>
      <c r="I1087" t="str">
        <f>IFERROR(記録[[#This Row],[水路]],"")</f>
        <v/>
      </c>
      <c r="J1087" t="str">
        <f>IFERROR(VLOOKUP(F1087,プログラムデータ!A:P,14,0),"")</f>
        <v/>
      </c>
      <c r="K1087" t="str">
        <f>IFERROR(VLOOKUP(F1087,プログラムデータ!A:O,15,0),"")</f>
        <v/>
      </c>
      <c r="L1087" t="str">
        <f>IFERROR(VLOOKUP(F1087,プログラムデータ!A:M,13,0),"")</f>
        <v/>
      </c>
      <c r="M1087" t="str">
        <f>IFERROR(VLOOKUP(F1087,プログラムデータ!A:J,10,0),"")</f>
        <v/>
      </c>
      <c r="N1087" t="str">
        <f>IFERROR(VLOOKUP(F1087,プログラムデータ!A:P,16,0),"")</f>
        <v/>
      </c>
      <c r="O1087" t="str">
        <f t="shared" si="34"/>
        <v xml:space="preserve">    </v>
      </c>
    </row>
    <row r="1088" spans="1:15" x14ac:dyDescent="0.15">
      <c r="A1088" t="str">
        <f>IFERROR(記録[[#This Row],[競技番号]],"")</f>
        <v/>
      </c>
      <c r="B1088" t="str">
        <f>IFERROR(記録[[#This Row],[選手番号]],"")</f>
        <v/>
      </c>
      <c r="C1088" t="str">
        <f>IFERROR(VLOOKUP(B1088,選手番号!F:J,4,0),"")</f>
        <v/>
      </c>
      <c r="D1088" t="str">
        <f>IFERROR(VLOOKUP(B1088,選手番号!F:K,6,0),"")</f>
        <v/>
      </c>
      <c r="E1088" t="str">
        <f>IFERROR(VLOOKUP(B1088,チーム番号!E:F,2,0),"")</f>
        <v/>
      </c>
      <c r="F1088" t="str">
        <f>IFERROR(VLOOKUP(A1088,プログラム!B:C,2,0),"")</f>
        <v/>
      </c>
      <c r="G1088" t="str">
        <f t="shared" si="33"/>
        <v>000</v>
      </c>
      <c r="H1088" t="str">
        <f>IFERROR(記録[[#This Row],[組]],"")</f>
        <v/>
      </c>
      <c r="I1088" t="str">
        <f>IFERROR(記録[[#This Row],[水路]],"")</f>
        <v/>
      </c>
      <c r="J1088" t="str">
        <f>IFERROR(VLOOKUP(F1088,プログラムデータ!A:P,14,0),"")</f>
        <v/>
      </c>
      <c r="K1088" t="str">
        <f>IFERROR(VLOOKUP(F1088,プログラムデータ!A:O,15,0),"")</f>
        <v/>
      </c>
      <c r="L1088" t="str">
        <f>IFERROR(VLOOKUP(F1088,プログラムデータ!A:M,13,0),"")</f>
        <v/>
      </c>
      <c r="M1088" t="str">
        <f>IFERROR(VLOOKUP(F1088,プログラムデータ!A:J,10,0),"")</f>
        <v/>
      </c>
      <c r="N1088" t="str">
        <f>IFERROR(VLOOKUP(F1088,プログラムデータ!A:P,16,0),"")</f>
        <v/>
      </c>
      <c r="O1088" t="str">
        <f t="shared" si="34"/>
        <v xml:space="preserve">    </v>
      </c>
    </row>
    <row r="1089" spans="1:15" x14ac:dyDescent="0.15">
      <c r="A1089" t="str">
        <f>IFERROR(記録[[#This Row],[競技番号]],"")</f>
        <v/>
      </c>
      <c r="B1089" t="str">
        <f>IFERROR(記録[[#This Row],[選手番号]],"")</f>
        <v/>
      </c>
      <c r="C1089" t="str">
        <f>IFERROR(VLOOKUP(B1089,選手番号!F:J,4,0),"")</f>
        <v/>
      </c>
      <c r="D1089" t="str">
        <f>IFERROR(VLOOKUP(B1089,選手番号!F:K,6,0),"")</f>
        <v/>
      </c>
      <c r="E1089" t="str">
        <f>IFERROR(VLOOKUP(B1089,チーム番号!E:F,2,0),"")</f>
        <v/>
      </c>
      <c r="F1089" t="str">
        <f>IFERROR(VLOOKUP(A1089,プログラム!B:C,2,0),"")</f>
        <v/>
      </c>
      <c r="G1089" t="str">
        <f t="shared" si="33"/>
        <v>000</v>
      </c>
      <c r="H1089" t="str">
        <f>IFERROR(記録[[#This Row],[組]],"")</f>
        <v/>
      </c>
      <c r="I1089" t="str">
        <f>IFERROR(記録[[#This Row],[水路]],"")</f>
        <v/>
      </c>
      <c r="J1089" t="str">
        <f>IFERROR(VLOOKUP(F1089,プログラムデータ!A:P,14,0),"")</f>
        <v/>
      </c>
      <c r="K1089" t="str">
        <f>IFERROR(VLOOKUP(F1089,プログラムデータ!A:O,15,0),"")</f>
        <v/>
      </c>
      <c r="L1089" t="str">
        <f>IFERROR(VLOOKUP(F1089,プログラムデータ!A:M,13,0),"")</f>
        <v/>
      </c>
      <c r="M1089" t="str">
        <f>IFERROR(VLOOKUP(F1089,プログラムデータ!A:J,10,0),"")</f>
        <v/>
      </c>
      <c r="N1089" t="str">
        <f>IFERROR(VLOOKUP(F1089,プログラムデータ!A:P,16,0),"")</f>
        <v/>
      </c>
      <c r="O1089" t="str">
        <f t="shared" si="34"/>
        <v xml:space="preserve">    </v>
      </c>
    </row>
    <row r="1090" spans="1:15" x14ac:dyDescent="0.15">
      <c r="A1090" t="str">
        <f>IFERROR(記録[[#This Row],[競技番号]],"")</f>
        <v/>
      </c>
      <c r="B1090" t="str">
        <f>IFERROR(記録[[#This Row],[選手番号]],"")</f>
        <v/>
      </c>
      <c r="C1090" t="str">
        <f>IFERROR(VLOOKUP(B1090,選手番号!F:J,4,0),"")</f>
        <v/>
      </c>
      <c r="D1090" t="str">
        <f>IFERROR(VLOOKUP(B1090,選手番号!F:K,6,0),"")</f>
        <v/>
      </c>
      <c r="E1090" t="str">
        <f>IFERROR(VLOOKUP(B1090,チーム番号!E:F,2,0),"")</f>
        <v/>
      </c>
      <c r="F1090" t="str">
        <f>IFERROR(VLOOKUP(A1090,プログラム!B:C,2,0),"")</f>
        <v/>
      </c>
      <c r="G1090" t="str">
        <f t="shared" si="33"/>
        <v>000</v>
      </c>
      <c r="H1090" t="str">
        <f>IFERROR(記録[[#This Row],[組]],"")</f>
        <v/>
      </c>
      <c r="I1090" t="str">
        <f>IFERROR(記録[[#This Row],[水路]],"")</f>
        <v/>
      </c>
      <c r="J1090" t="str">
        <f>IFERROR(VLOOKUP(F1090,プログラムデータ!A:P,14,0),"")</f>
        <v/>
      </c>
      <c r="K1090" t="str">
        <f>IFERROR(VLOOKUP(F1090,プログラムデータ!A:O,15,0),"")</f>
        <v/>
      </c>
      <c r="L1090" t="str">
        <f>IFERROR(VLOOKUP(F1090,プログラムデータ!A:M,13,0),"")</f>
        <v/>
      </c>
      <c r="M1090" t="str">
        <f>IFERROR(VLOOKUP(F1090,プログラムデータ!A:J,10,0),"")</f>
        <v/>
      </c>
      <c r="N1090" t="str">
        <f>IFERROR(VLOOKUP(F1090,プログラムデータ!A:P,16,0),"")</f>
        <v/>
      </c>
      <c r="O1090" t="str">
        <f t="shared" si="34"/>
        <v xml:space="preserve">    </v>
      </c>
    </row>
    <row r="1091" spans="1:15" x14ac:dyDescent="0.15">
      <c r="A1091" t="str">
        <f>IFERROR(記録[[#This Row],[競技番号]],"")</f>
        <v/>
      </c>
      <c r="B1091" t="str">
        <f>IFERROR(記録[[#This Row],[選手番号]],"")</f>
        <v/>
      </c>
      <c r="C1091" t="str">
        <f>IFERROR(VLOOKUP(B1091,選手番号!F:J,4,0),"")</f>
        <v/>
      </c>
      <c r="D1091" t="str">
        <f>IFERROR(VLOOKUP(B1091,選手番号!F:K,6,0),"")</f>
        <v/>
      </c>
      <c r="E1091" t="str">
        <f>IFERROR(VLOOKUP(B1091,チーム番号!E:F,2,0),"")</f>
        <v/>
      </c>
      <c r="F1091" t="str">
        <f>IFERROR(VLOOKUP(A1091,プログラム!B:C,2,0),"")</f>
        <v/>
      </c>
      <c r="G1091" t="str">
        <f t="shared" ref="G1091:G1154" si="35">CONCATENATE(B1091,0,0,0,F1091)</f>
        <v>000</v>
      </c>
      <c r="H1091" t="str">
        <f>IFERROR(記録[[#This Row],[組]],"")</f>
        <v/>
      </c>
      <c r="I1091" t="str">
        <f>IFERROR(記録[[#This Row],[水路]],"")</f>
        <v/>
      </c>
      <c r="J1091" t="str">
        <f>IFERROR(VLOOKUP(F1091,プログラムデータ!A:P,14,0),"")</f>
        <v/>
      </c>
      <c r="K1091" t="str">
        <f>IFERROR(VLOOKUP(F1091,プログラムデータ!A:O,15,0),"")</f>
        <v/>
      </c>
      <c r="L1091" t="str">
        <f>IFERROR(VLOOKUP(F1091,プログラムデータ!A:M,13,0),"")</f>
        <v/>
      </c>
      <c r="M1091" t="str">
        <f>IFERROR(VLOOKUP(F1091,プログラムデータ!A:J,10,0),"")</f>
        <v/>
      </c>
      <c r="N1091" t="str">
        <f>IFERROR(VLOOKUP(F1091,プログラムデータ!A:P,16,0),"")</f>
        <v/>
      </c>
      <c r="O1091" t="str">
        <f t="shared" si="34"/>
        <v xml:space="preserve">    </v>
      </c>
    </row>
    <row r="1092" spans="1:15" x14ac:dyDescent="0.15">
      <c r="A1092" t="str">
        <f>IFERROR(記録[[#This Row],[競技番号]],"")</f>
        <v/>
      </c>
      <c r="B1092" t="str">
        <f>IFERROR(記録[[#This Row],[選手番号]],"")</f>
        <v/>
      </c>
      <c r="C1092" t="str">
        <f>IFERROR(VLOOKUP(B1092,選手番号!F:J,4,0),"")</f>
        <v/>
      </c>
      <c r="D1092" t="str">
        <f>IFERROR(VLOOKUP(B1092,選手番号!F:K,6,0),"")</f>
        <v/>
      </c>
      <c r="E1092" t="str">
        <f>IFERROR(VLOOKUP(B1092,チーム番号!E:F,2,0),"")</f>
        <v/>
      </c>
      <c r="F1092" t="str">
        <f>IFERROR(VLOOKUP(A1092,プログラム!B:C,2,0),"")</f>
        <v/>
      </c>
      <c r="G1092" t="str">
        <f t="shared" si="35"/>
        <v>000</v>
      </c>
      <c r="H1092" t="str">
        <f>IFERROR(記録[[#This Row],[組]],"")</f>
        <v/>
      </c>
      <c r="I1092" t="str">
        <f>IFERROR(記録[[#This Row],[水路]],"")</f>
        <v/>
      </c>
      <c r="J1092" t="str">
        <f>IFERROR(VLOOKUP(F1092,プログラムデータ!A:P,14,0),"")</f>
        <v/>
      </c>
      <c r="K1092" t="str">
        <f>IFERROR(VLOOKUP(F1092,プログラムデータ!A:O,15,0),"")</f>
        <v/>
      </c>
      <c r="L1092" t="str">
        <f>IFERROR(VLOOKUP(F1092,プログラムデータ!A:M,13,0),"")</f>
        <v/>
      </c>
      <c r="M1092" t="str">
        <f>IFERROR(VLOOKUP(F1092,プログラムデータ!A:J,10,0),"")</f>
        <v/>
      </c>
      <c r="N1092" t="str">
        <f>IFERROR(VLOOKUP(F1092,プログラムデータ!A:P,16,0),"")</f>
        <v/>
      </c>
      <c r="O1092" t="str">
        <f t="shared" si="34"/>
        <v xml:space="preserve">    </v>
      </c>
    </row>
    <row r="1093" spans="1:15" x14ac:dyDescent="0.15">
      <c r="A1093" t="str">
        <f>IFERROR(記録[[#This Row],[競技番号]],"")</f>
        <v/>
      </c>
      <c r="B1093" t="str">
        <f>IFERROR(記録[[#This Row],[選手番号]],"")</f>
        <v/>
      </c>
      <c r="C1093" t="str">
        <f>IFERROR(VLOOKUP(B1093,選手番号!F:J,4,0),"")</f>
        <v/>
      </c>
      <c r="D1093" t="str">
        <f>IFERROR(VLOOKUP(B1093,選手番号!F:K,6,0),"")</f>
        <v/>
      </c>
      <c r="E1093" t="str">
        <f>IFERROR(VLOOKUP(B1093,チーム番号!E:F,2,0),"")</f>
        <v/>
      </c>
      <c r="F1093" t="str">
        <f>IFERROR(VLOOKUP(A1093,プログラム!B:C,2,0),"")</f>
        <v/>
      </c>
      <c r="G1093" t="str">
        <f t="shared" si="35"/>
        <v>000</v>
      </c>
      <c r="H1093" t="str">
        <f>IFERROR(記録[[#This Row],[組]],"")</f>
        <v/>
      </c>
      <c r="I1093" t="str">
        <f>IFERROR(記録[[#This Row],[水路]],"")</f>
        <v/>
      </c>
      <c r="J1093" t="str">
        <f>IFERROR(VLOOKUP(F1093,プログラムデータ!A:P,14,0),"")</f>
        <v/>
      </c>
      <c r="K1093" t="str">
        <f>IFERROR(VLOOKUP(F1093,プログラムデータ!A:O,15,0),"")</f>
        <v/>
      </c>
      <c r="L1093" t="str">
        <f>IFERROR(VLOOKUP(F1093,プログラムデータ!A:M,13,0),"")</f>
        <v/>
      </c>
      <c r="M1093" t="str">
        <f>IFERROR(VLOOKUP(F1093,プログラムデータ!A:J,10,0),"")</f>
        <v/>
      </c>
      <c r="N1093" t="str">
        <f>IFERROR(VLOOKUP(F1093,プログラムデータ!A:P,16,0),"")</f>
        <v/>
      </c>
      <c r="O1093" t="str">
        <f t="shared" si="34"/>
        <v xml:space="preserve">    </v>
      </c>
    </row>
    <row r="1094" spans="1:15" x14ac:dyDescent="0.15">
      <c r="A1094" t="str">
        <f>IFERROR(記録[[#This Row],[競技番号]],"")</f>
        <v/>
      </c>
      <c r="B1094" t="str">
        <f>IFERROR(記録[[#This Row],[選手番号]],"")</f>
        <v/>
      </c>
      <c r="C1094" t="str">
        <f>IFERROR(VLOOKUP(B1094,選手番号!F:J,4,0),"")</f>
        <v/>
      </c>
      <c r="D1094" t="str">
        <f>IFERROR(VLOOKUP(B1094,選手番号!F:K,6,0),"")</f>
        <v/>
      </c>
      <c r="E1094" t="str">
        <f>IFERROR(VLOOKUP(B1094,チーム番号!E:F,2,0),"")</f>
        <v/>
      </c>
      <c r="F1094" t="str">
        <f>IFERROR(VLOOKUP(A1094,プログラム!B:C,2,0),"")</f>
        <v/>
      </c>
      <c r="G1094" t="str">
        <f t="shared" si="35"/>
        <v>000</v>
      </c>
      <c r="H1094" t="str">
        <f>IFERROR(記録[[#This Row],[組]],"")</f>
        <v/>
      </c>
      <c r="I1094" t="str">
        <f>IFERROR(記録[[#This Row],[水路]],"")</f>
        <v/>
      </c>
      <c r="J1094" t="str">
        <f>IFERROR(VLOOKUP(F1094,プログラムデータ!A:P,14,0),"")</f>
        <v/>
      </c>
      <c r="K1094" t="str">
        <f>IFERROR(VLOOKUP(F1094,プログラムデータ!A:O,15,0),"")</f>
        <v/>
      </c>
      <c r="L1094" t="str">
        <f>IFERROR(VLOOKUP(F1094,プログラムデータ!A:M,13,0),"")</f>
        <v/>
      </c>
      <c r="M1094" t="str">
        <f>IFERROR(VLOOKUP(F1094,プログラムデータ!A:J,10,0),"")</f>
        <v/>
      </c>
      <c r="N1094" t="str">
        <f>IFERROR(VLOOKUP(F1094,プログラムデータ!A:P,16,0),"")</f>
        <v/>
      </c>
      <c r="O1094" t="str">
        <f t="shared" si="34"/>
        <v xml:space="preserve">    </v>
      </c>
    </row>
    <row r="1095" spans="1:15" x14ac:dyDescent="0.15">
      <c r="A1095" t="str">
        <f>IFERROR(記録[[#This Row],[競技番号]],"")</f>
        <v/>
      </c>
      <c r="B1095" t="str">
        <f>IFERROR(記録[[#This Row],[選手番号]],"")</f>
        <v/>
      </c>
      <c r="C1095" t="str">
        <f>IFERROR(VLOOKUP(B1095,選手番号!F:J,4,0),"")</f>
        <v/>
      </c>
      <c r="D1095" t="str">
        <f>IFERROR(VLOOKUP(B1095,選手番号!F:K,6,0),"")</f>
        <v/>
      </c>
      <c r="E1095" t="str">
        <f>IFERROR(VLOOKUP(B1095,チーム番号!E:F,2,0),"")</f>
        <v/>
      </c>
      <c r="F1095" t="str">
        <f>IFERROR(VLOOKUP(A1095,プログラム!B:C,2,0),"")</f>
        <v/>
      </c>
      <c r="G1095" t="str">
        <f t="shared" si="35"/>
        <v>000</v>
      </c>
      <c r="H1095" t="str">
        <f>IFERROR(記録[[#This Row],[組]],"")</f>
        <v/>
      </c>
      <c r="I1095" t="str">
        <f>IFERROR(記録[[#This Row],[水路]],"")</f>
        <v/>
      </c>
      <c r="J1095" t="str">
        <f>IFERROR(VLOOKUP(F1095,プログラムデータ!A:P,14,0),"")</f>
        <v/>
      </c>
      <c r="K1095" t="str">
        <f>IFERROR(VLOOKUP(F1095,プログラムデータ!A:O,15,0),"")</f>
        <v/>
      </c>
      <c r="L1095" t="str">
        <f>IFERROR(VLOOKUP(F1095,プログラムデータ!A:M,13,0),"")</f>
        <v/>
      </c>
      <c r="M1095" t="str">
        <f>IFERROR(VLOOKUP(F1095,プログラムデータ!A:J,10,0),"")</f>
        <v/>
      </c>
      <c r="N1095" t="str">
        <f>IFERROR(VLOOKUP(F1095,プログラムデータ!A:P,16,0),"")</f>
        <v/>
      </c>
      <c r="O1095" t="str">
        <f t="shared" si="34"/>
        <v xml:space="preserve">    </v>
      </c>
    </row>
    <row r="1096" spans="1:15" x14ac:dyDescent="0.15">
      <c r="A1096" t="str">
        <f>IFERROR(記録[[#This Row],[競技番号]],"")</f>
        <v/>
      </c>
      <c r="B1096" t="str">
        <f>IFERROR(記録[[#This Row],[選手番号]],"")</f>
        <v/>
      </c>
      <c r="C1096" t="str">
        <f>IFERROR(VLOOKUP(B1096,選手番号!F:J,4,0),"")</f>
        <v/>
      </c>
      <c r="D1096" t="str">
        <f>IFERROR(VLOOKUP(B1096,選手番号!F:K,6,0),"")</f>
        <v/>
      </c>
      <c r="E1096" t="str">
        <f>IFERROR(VLOOKUP(B1096,チーム番号!E:F,2,0),"")</f>
        <v/>
      </c>
      <c r="F1096" t="str">
        <f>IFERROR(VLOOKUP(A1096,プログラム!B:C,2,0),"")</f>
        <v/>
      </c>
      <c r="G1096" t="str">
        <f t="shared" si="35"/>
        <v>000</v>
      </c>
      <c r="H1096" t="str">
        <f>IFERROR(記録[[#This Row],[組]],"")</f>
        <v/>
      </c>
      <c r="I1096" t="str">
        <f>IFERROR(記録[[#This Row],[水路]],"")</f>
        <v/>
      </c>
      <c r="J1096" t="str">
        <f>IFERROR(VLOOKUP(F1096,プログラムデータ!A:P,14,0),"")</f>
        <v/>
      </c>
      <c r="K1096" t="str">
        <f>IFERROR(VLOOKUP(F1096,プログラムデータ!A:O,15,0),"")</f>
        <v/>
      </c>
      <c r="L1096" t="str">
        <f>IFERROR(VLOOKUP(F1096,プログラムデータ!A:M,13,0),"")</f>
        <v/>
      </c>
      <c r="M1096" t="str">
        <f>IFERROR(VLOOKUP(F1096,プログラムデータ!A:J,10,0),"")</f>
        <v/>
      </c>
      <c r="N1096" t="str">
        <f>IFERROR(VLOOKUP(F1096,プログラムデータ!A:P,16,0),"")</f>
        <v/>
      </c>
      <c r="O1096" t="str">
        <f t="shared" si="34"/>
        <v xml:space="preserve">    </v>
      </c>
    </row>
    <row r="1097" spans="1:15" x14ac:dyDescent="0.15">
      <c r="A1097" t="str">
        <f>IFERROR(記録[[#This Row],[競技番号]],"")</f>
        <v/>
      </c>
      <c r="B1097" t="str">
        <f>IFERROR(記録[[#This Row],[選手番号]],"")</f>
        <v/>
      </c>
      <c r="C1097" t="str">
        <f>IFERROR(VLOOKUP(B1097,選手番号!F:J,4,0),"")</f>
        <v/>
      </c>
      <c r="D1097" t="str">
        <f>IFERROR(VLOOKUP(B1097,選手番号!F:K,6,0),"")</f>
        <v/>
      </c>
      <c r="E1097" t="str">
        <f>IFERROR(VLOOKUP(B1097,チーム番号!E:F,2,0),"")</f>
        <v/>
      </c>
      <c r="F1097" t="str">
        <f>IFERROR(VLOOKUP(A1097,プログラム!B:C,2,0),"")</f>
        <v/>
      </c>
      <c r="G1097" t="str">
        <f t="shared" si="35"/>
        <v>000</v>
      </c>
      <c r="H1097" t="str">
        <f>IFERROR(記録[[#This Row],[組]],"")</f>
        <v/>
      </c>
      <c r="I1097" t="str">
        <f>IFERROR(記録[[#This Row],[水路]],"")</f>
        <v/>
      </c>
      <c r="J1097" t="str">
        <f>IFERROR(VLOOKUP(F1097,プログラムデータ!A:P,14,0),"")</f>
        <v/>
      </c>
      <c r="K1097" t="str">
        <f>IFERROR(VLOOKUP(F1097,プログラムデータ!A:O,15,0),"")</f>
        <v/>
      </c>
      <c r="L1097" t="str">
        <f>IFERROR(VLOOKUP(F1097,プログラムデータ!A:M,13,0),"")</f>
        <v/>
      </c>
      <c r="M1097" t="str">
        <f>IFERROR(VLOOKUP(F1097,プログラムデータ!A:J,10,0),"")</f>
        <v/>
      </c>
      <c r="N1097" t="str">
        <f>IFERROR(VLOOKUP(F1097,プログラムデータ!A:P,16,0),"")</f>
        <v/>
      </c>
      <c r="O1097" t="str">
        <f t="shared" si="34"/>
        <v xml:space="preserve">    </v>
      </c>
    </row>
    <row r="1098" spans="1:15" x14ac:dyDescent="0.15">
      <c r="A1098" t="str">
        <f>IFERROR(記録[[#This Row],[競技番号]],"")</f>
        <v/>
      </c>
      <c r="B1098" t="str">
        <f>IFERROR(記録[[#This Row],[選手番号]],"")</f>
        <v/>
      </c>
      <c r="C1098" t="str">
        <f>IFERROR(VLOOKUP(B1098,選手番号!F:J,4,0),"")</f>
        <v/>
      </c>
      <c r="D1098" t="str">
        <f>IFERROR(VLOOKUP(B1098,選手番号!F:K,6,0),"")</f>
        <v/>
      </c>
      <c r="E1098" t="str">
        <f>IFERROR(VLOOKUP(B1098,チーム番号!E:F,2,0),"")</f>
        <v/>
      </c>
      <c r="F1098" t="str">
        <f>IFERROR(VLOOKUP(A1098,プログラム!B:C,2,0),"")</f>
        <v/>
      </c>
      <c r="G1098" t="str">
        <f t="shared" si="35"/>
        <v>000</v>
      </c>
      <c r="H1098" t="str">
        <f>IFERROR(記録[[#This Row],[組]],"")</f>
        <v/>
      </c>
      <c r="I1098" t="str">
        <f>IFERROR(記録[[#This Row],[水路]],"")</f>
        <v/>
      </c>
      <c r="J1098" t="str">
        <f>IFERROR(VLOOKUP(F1098,プログラムデータ!A:P,14,0),"")</f>
        <v/>
      </c>
      <c r="K1098" t="str">
        <f>IFERROR(VLOOKUP(F1098,プログラムデータ!A:O,15,0),"")</f>
        <v/>
      </c>
      <c r="L1098" t="str">
        <f>IFERROR(VLOOKUP(F1098,プログラムデータ!A:M,13,0),"")</f>
        <v/>
      </c>
      <c r="M1098" t="str">
        <f>IFERROR(VLOOKUP(F1098,プログラムデータ!A:J,10,0),"")</f>
        <v/>
      </c>
      <c r="N1098" t="str">
        <f>IFERROR(VLOOKUP(F1098,プログラムデータ!A:P,16,0),"")</f>
        <v/>
      </c>
      <c r="O1098" t="str">
        <f t="shared" si="34"/>
        <v xml:space="preserve">    </v>
      </c>
    </row>
    <row r="1099" spans="1:15" x14ac:dyDescent="0.15">
      <c r="A1099" t="str">
        <f>IFERROR(記録[[#This Row],[競技番号]],"")</f>
        <v/>
      </c>
      <c r="B1099" t="str">
        <f>IFERROR(記録[[#This Row],[選手番号]],"")</f>
        <v/>
      </c>
      <c r="C1099" t="str">
        <f>IFERROR(VLOOKUP(B1099,選手番号!F:J,4,0),"")</f>
        <v/>
      </c>
      <c r="D1099" t="str">
        <f>IFERROR(VLOOKUP(B1099,選手番号!F:K,6,0),"")</f>
        <v/>
      </c>
      <c r="E1099" t="str">
        <f>IFERROR(VLOOKUP(B1099,チーム番号!E:F,2,0),"")</f>
        <v/>
      </c>
      <c r="F1099" t="str">
        <f>IFERROR(VLOOKUP(A1099,プログラム!B:C,2,0),"")</f>
        <v/>
      </c>
      <c r="G1099" t="str">
        <f t="shared" si="35"/>
        <v>000</v>
      </c>
      <c r="H1099" t="str">
        <f>IFERROR(記録[[#This Row],[組]],"")</f>
        <v/>
      </c>
      <c r="I1099" t="str">
        <f>IFERROR(記録[[#This Row],[水路]],"")</f>
        <v/>
      </c>
      <c r="J1099" t="str">
        <f>IFERROR(VLOOKUP(F1099,プログラムデータ!A:P,14,0),"")</f>
        <v/>
      </c>
      <c r="K1099" t="str">
        <f>IFERROR(VLOOKUP(F1099,プログラムデータ!A:O,15,0),"")</f>
        <v/>
      </c>
      <c r="L1099" t="str">
        <f>IFERROR(VLOOKUP(F1099,プログラムデータ!A:M,13,0),"")</f>
        <v/>
      </c>
      <c r="M1099" t="str">
        <f>IFERROR(VLOOKUP(F1099,プログラムデータ!A:J,10,0),"")</f>
        <v/>
      </c>
      <c r="N1099" t="str">
        <f>IFERROR(VLOOKUP(F1099,プログラムデータ!A:P,16,0),"")</f>
        <v/>
      </c>
      <c r="O1099" t="str">
        <f t="shared" si="34"/>
        <v xml:space="preserve">    </v>
      </c>
    </row>
    <row r="1100" spans="1:15" x14ac:dyDescent="0.15">
      <c r="A1100" t="str">
        <f>IFERROR(記録[[#This Row],[競技番号]],"")</f>
        <v/>
      </c>
      <c r="B1100" t="str">
        <f>IFERROR(記録[[#This Row],[選手番号]],"")</f>
        <v/>
      </c>
      <c r="C1100" t="str">
        <f>IFERROR(VLOOKUP(B1100,選手番号!F:J,4,0),"")</f>
        <v/>
      </c>
      <c r="D1100" t="str">
        <f>IFERROR(VLOOKUP(B1100,選手番号!F:K,6,0),"")</f>
        <v/>
      </c>
      <c r="E1100" t="str">
        <f>IFERROR(VLOOKUP(B1100,チーム番号!E:F,2,0),"")</f>
        <v/>
      </c>
      <c r="F1100" t="str">
        <f>IFERROR(VLOOKUP(A1100,プログラム!B:C,2,0),"")</f>
        <v/>
      </c>
      <c r="G1100" t="str">
        <f t="shared" si="35"/>
        <v>000</v>
      </c>
      <c r="H1100" t="str">
        <f>IFERROR(記録[[#This Row],[組]],"")</f>
        <v/>
      </c>
      <c r="I1100" t="str">
        <f>IFERROR(記録[[#This Row],[水路]],"")</f>
        <v/>
      </c>
      <c r="J1100" t="str">
        <f>IFERROR(VLOOKUP(F1100,プログラムデータ!A:P,14,0),"")</f>
        <v/>
      </c>
      <c r="K1100" t="str">
        <f>IFERROR(VLOOKUP(F1100,プログラムデータ!A:O,15,0),"")</f>
        <v/>
      </c>
      <c r="L1100" t="str">
        <f>IFERROR(VLOOKUP(F1100,プログラムデータ!A:M,13,0),"")</f>
        <v/>
      </c>
      <c r="M1100" t="str">
        <f>IFERROR(VLOOKUP(F1100,プログラムデータ!A:J,10,0),"")</f>
        <v/>
      </c>
      <c r="N1100" t="str">
        <f>IFERROR(VLOOKUP(F1100,プログラムデータ!A:P,16,0),"")</f>
        <v/>
      </c>
      <c r="O1100" t="str">
        <f t="shared" si="34"/>
        <v xml:space="preserve">    </v>
      </c>
    </row>
    <row r="1101" spans="1:15" x14ac:dyDescent="0.15">
      <c r="A1101" t="str">
        <f>IFERROR(記録[[#This Row],[競技番号]],"")</f>
        <v/>
      </c>
      <c r="B1101" t="str">
        <f>IFERROR(記録[[#This Row],[選手番号]],"")</f>
        <v/>
      </c>
      <c r="C1101" t="str">
        <f>IFERROR(VLOOKUP(B1101,選手番号!F:J,4,0),"")</f>
        <v/>
      </c>
      <c r="D1101" t="str">
        <f>IFERROR(VLOOKUP(B1101,選手番号!F:K,6,0),"")</f>
        <v/>
      </c>
      <c r="E1101" t="str">
        <f>IFERROR(VLOOKUP(B1101,チーム番号!E:F,2,0),"")</f>
        <v/>
      </c>
      <c r="F1101" t="str">
        <f>IFERROR(VLOOKUP(A1101,プログラム!B:C,2,0),"")</f>
        <v/>
      </c>
      <c r="G1101" t="str">
        <f t="shared" si="35"/>
        <v>000</v>
      </c>
      <c r="H1101" t="str">
        <f>IFERROR(記録[[#This Row],[組]],"")</f>
        <v/>
      </c>
      <c r="I1101" t="str">
        <f>IFERROR(記録[[#This Row],[水路]],"")</f>
        <v/>
      </c>
      <c r="J1101" t="str">
        <f>IFERROR(VLOOKUP(F1101,プログラムデータ!A:P,14,0),"")</f>
        <v/>
      </c>
      <c r="K1101" t="str">
        <f>IFERROR(VLOOKUP(F1101,プログラムデータ!A:O,15,0),"")</f>
        <v/>
      </c>
      <c r="L1101" t="str">
        <f>IFERROR(VLOOKUP(F1101,プログラムデータ!A:M,13,0),"")</f>
        <v/>
      </c>
      <c r="M1101" t="str">
        <f>IFERROR(VLOOKUP(F1101,プログラムデータ!A:J,10,0),"")</f>
        <v/>
      </c>
      <c r="N1101" t="str">
        <f>IFERROR(VLOOKUP(F1101,プログラムデータ!A:P,16,0),"")</f>
        <v/>
      </c>
      <c r="O1101" t="str">
        <f t="shared" si="34"/>
        <v xml:space="preserve">    </v>
      </c>
    </row>
    <row r="1102" spans="1:15" x14ac:dyDescent="0.15">
      <c r="A1102" t="str">
        <f>IFERROR(記録[[#This Row],[競技番号]],"")</f>
        <v/>
      </c>
      <c r="B1102" t="str">
        <f>IFERROR(記録[[#This Row],[選手番号]],"")</f>
        <v/>
      </c>
      <c r="C1102" t="str">
        <f>IFERROR(VLOOKUP(B1102,選手番号!F:J,4,0),"")</f>
        <v/>
      </c>
      <c r="D1102" t="str">
        <f>IFERROR(VLOOKUP(B1102,選手番号!F:K,6,0),"")</f>
        <v/>
      </c>
      <c r="E1102" t="str">
        <f>IFERROR(VLOOKUP(B1102,チーム番号!E:F,2,0),"")</f>
        <v/>
      </c>
      <c r="F1102" t="str">
        <f>IFERROR(VLOOKUP(A1102,プログラム!B:C,2,0),"")</f>
        <v/>
      </c>
      <c r="G1102" t="str">
        <f t="shared" si="35"/>
        <v>000</v>
      </c>
      <c r="H1102" t="str">
        <f>IFERROR(記録[[#This Row],[組]],"")</f>
        <v/>
      </c>
      <c r="I1102" t="str">
        <f>IFERROR(記録[[#This Row],[水路]],"")</f>
        <v/>
      </c>
      <c r="J1102" t="str">
        <f>IFERROR(VLOOKUP(F1102,プログラムデータ!A:P,14,0),"")</f>
        <v/>
      </c>
      <c r="K1102" t="str">
        <f>IFERROR(VLOOKUP(F1102,プログラムデータ!A:O,15,0),"")</f>
        <v/>
      </c>
      <c r="L1102" t="str">
        <f>IFERROR(VLOOKUP(F1102,プログラムデータ!A:M,13,0),"")</f>
        <v/>
      </c>
      <c r="M1102" t="str">
        <f>IFERROR(VLOOKUP(F1102,プログラムデータ!A:J,10,0),"")</f>
        <v/>
      </c>
      <c r="N1102" t="str">
        <f>IFERROR(VLOOKUP(F1102,プログラムデータ!A:P,16,0),"")</f>
        <v/>
      </c>
      <c r="O1102" t="str">
        <f t="shared" si="34"/>
        <v xml:space="preserve">    </v>
      </c>
    </row>
    <row r="1103" spans="1:15" x14ac:dyDescent="0.15">
      <c r="A1103" t="str">
        <f>IFERROR(記録[[#This Row],[競技番号]],"")</f>
        <v/>
      </c>
      <c r="B1103" t="str">
        <f>IFERROR(記録[[#This Row],[選手番号]],"")</f>
        <v/>
      </c>
      <c r="C1103" t="str">
        <f>IFERROR(VLOOKUP(B1103,選手番号!F:J,4,0),"")</f>
        <v/>
      </c>
      <c r="D1103" t="str">
        <f>IFERROR(VLOOKUP(B1103,選手番号!F:K,6,0),"")</f>
        <v/>
      </c>
      <c r="E1103" t="str">
        <f>IFERROR(VLOOKUP(B1103,チーム番号!E:F,2,0),"")</f>
        <v/>
      </c>
      <c r="F1103" t="str">
        <f>IFERROR(VLOOKUP(A1103,プログラム!B:C,2,0),"")</f>
        <v/>
      </c>
      <c r="G1103" t="str">
        <f t="shared" si="35"/>
        <v>000</v>
      </c>
      <c r="H1103" t="str">
        <f>IFERROR(記録[[#This Row],[組]],"")</f>
        <v/>
      </c>
      <c r="I1103" t="str">
        <f>IFERROR(記録[[#This Row],[水路]],"")</f>
        <v/>
      </c>
      <c r="J1103" t="str">
        <f>IFERROR(VLOOKUP(F1103,プログラムデータ!A:P,14,0),"")</f>
        <v/>
      </c>
      <c r="K1103" t="str">
        <f>IFERROR(VLOOKUP(F1103,プログラムデータ!A:O,15,0),"")</f>
        <v/>
      </c>
      <c r="L1103" t="str">
        <f>IFERROR(VLOOKUP(F1103,プログラムデータ!A:M,13,0),"")</f>
        <v/>
      </c>
      <c r="M1103" t="str">
        <f>IFERROR(VLOOKUP(F1103,プログラムデータ!A:J,10,0),"")</f>
        <v/>
      </c>
      <c r="N1103" t="str">
        <f>IFERROR(VLOOKUP(F1103,プログラムデータ!A:P,16,0),"")</f>
        <v/>
      </c>
      <c r="O1103" t="str">
        <f t="shared" si="34"/>
        <v xml:space="preserve">    </v>
      </c>
    </row>
    <row r="1104" spans="1:15" x14ac:dyDescent="0.15">
      <c r="A1104" t="str">
        <f>IFERROR(記録[[#This Row],[競技番号]],"")</f>
        <v/>
      </c>
      <c r="B1104" t="str">
        <f>IFERROR(記録[[#This Row],[選手番号]],"")</f>
        <v/>
      </c>
      <c r="C1104" t="str">
        <f>IFERROR(VLOOKUP(B1104,選手番号!F:J,4,0),"")</f>
        <v/>
      </c>
      <c r="D1104" t="str">
        <f>IFERROR(VLOOKUP(B1104,選手番号!F:K,6,0),"")</f>
        <v/>
      </c>
      <c r="E1104" t="str">
        <f>IFERROR(VLOOKUP(B1104,チーム番号!E:F,2,0),"")</f>
        <v/>
      </c>
      <c r="F1104" t="str">
        <f>IFERROR(VLOOKUP(A1104,プログラム!B:C,2,0),"")</f>
        <v/>
      </c>
      <c r="G1104" t="str">
        <f t="shared" si="35"/>
        <v>000</v>
      </c>
      <c r="H1104" t="str">
        <f>IFERROR(記録[[#This Row],[組]],"")</f>
        <v/>
      </c>
      <c r="I1104" t="str">
        <f>IFERROR(記録[[#This Row],[水路]],"")</f>
        <v/>
      </c>
      <c r="J1104" t="str">
        <f>IFERROR(VLOOKUP(F1104,プログラムデータ!A:P,14,0),"")</f>
        <v/>
      </c>
      <c r="K1104" t="str">
        <f>IFERROR(VLOOKUP(F1104,プログラムデータ!A:O,15,0),"")</f>
        <v/>
      </c>
      <c r="L1104" t="str">
        <f>IFERROR(VLOOKUP(F1104,プログラムデータ!A:M,13,0),"")</f>
        <v/>
      </c>
      <c r="M1104" t="str">
        <f>IFERROR(VLOOKUP(F1104,プログラムデータ!A:J,10,0),"")</f>
        <v/>
      </c>
      <c r="N1104" t="str">
        <f>IFERROR(VLOOKUP(F1104,プログラムデータ!A:P,16,0),"")</f>
        <v/>
      </c>
      <c r="O1104" t="str">
        <f t="shared" si="34"/>
        <v xml:space="preserve">    </v>
      </c>
    </row>
    <row r="1105" spans="1:15" x14ac:dyDescent="0.15">
      <c r="A1105" t="str">
        <f>IFERROR(記録[[#This Row],[競技番号]],"")</f>
        <v/>
      </c>
      <c r="B1105" t="str">
        <f>IFERROR(記録[[#This Row],[選手番号]],"")</f>
        <v/>
      </c>
      <c r="C1105" t="str">
        <f>IFERROR(VLOOKUP(B1105,選手番号!F:J,4,0),"")</f>
        <v/>
      </c>
      <c r="D1105" t="str">
        <f>IFERROR(VLOOKUP(B1105,選手番号!F:K,6,0),"")</f>
        <v/>
      </c>
      <c r="E1105" t="str">
        <f>IFERROR(VLOOKUP(B1105,チーム番号!E:F,2,0),"")</f>
        <v/>
      </c>
      <c r="F1105" t="str">
        <f>IFERROR(VLOOKUP(A1105,プログラム!B:C,2,0),"")</f>
        <v/>
      </c>
      <c r="G1105" t="str">
        <f t="shared" si="35"/>
        <v>000</v>
      </c>
      <c r="H1105" t="str">
        <f>IFERROR(記録[[#This Row],[組]],"")</f>
        <v/>
      </c>
      <c r="I1105" t="str">
        <f>IFERROR(記録[[#This Row],[水路]],"")</f>
        <v/>
      </c>
      <c r="J1105" t="str">
        <f>IFERROR(VLOOKUP(F1105,プログラムデータ!A:P,14,0),"")</f>
        <v/>
      </c>
      <c r="K1105" t="str">
        <f>IFERROR(VLOOKUP(F1105,プログラムデータ!A:O,15,0),"")</f>
        <v/>
      </c>
      <c r="L1105" t="str">
        <f>IFERROR(VLOOKUP(F1105,プログラムデータ!A:M,13,0),"")</f>
        <v/>
      </c>
      <c r="M1105" t="str">
        <f>IFERROR(VLOOKUP(F1105,プログラムデータ!A:J,10,0),"")</f>
        <v/>
      </c>
      <c r="N1105" t="str">
        <f>IFERROR(VLOOKUP(F1105,プログラムデータ!A:P,16,0),"")</f>
        <v/>
      </c>
      <c r="O1105" t="str">
        <f t="shared" si="34"/>
        <v xml:space="preserve">    </v>
      </c>
    </row>
    <row r="1106" spans="1:15" x14ac:dyDescent="0.15">
      <c r="A1106" t="str">
        <f>IFERROR(記録[[#This Row],[競技番号]],"")</f>
        <v/>
      </c>
      <c r="B1106" t="str">
        <f>IFERROR(記録[[#This Row],[選手番号]],"")</f>
        <v/>
      </c>
      <c r="C1106" t="str">
        <f>IFERROR(VLOOKUP(B1106,選手番号!F:J,4,0),"")</f>
        <v/>
      </c>
      <c r="D1106" t="str">
        <f>IFERROR(VLOOKUP(B1106,選手番号!F:K,6,0),"")</f>
        <v/>
      </c>
      <c r="E1106" t="str">
        <f>IFERROR(VLOOKUP(B1106,チーム番号!E:F,2,0),"")</f>
        <v/>
      </c>
      <c r="F1106" t="str">
        <f>IFERROR(VLOOKUP(A1106,プログラム!B:C,2,0),"")</f>
        <v/>
      </c>
      <c r="G1106" t="str">
        <f t="shared" si="35"/>
        <v>000</v>
      </c>
      <c r="H1106" t="str">
        <f>IFERROR(記録[[#This Row],[組]],"")</f>
        <v/>
      </c>
      <c r="I1106" t="str">
        <f>IFERROR(記録[[#This Row],[水路]],"")</f>
        <v/>
      </c>
      <c r="J1106" t="str">
        <f>IFERROR(VLOOKUP(F1106,プログラムデータ!A:P,14,0),"")</f>
        <v/>
      </c>
      <c r="K1106" t="str">
        <f>IFERROR(VLOOKUP(F1106,プログラムデータ!A:O,15,0),"")</f>
        <v/>
      </c>
      <c r="L1106" t="str">
        <f>IFERROR(VLOOKUP(F1106,プログラムデータ!A:M,13,0),"")</f>
        <v/>
      </c>
      <c r="M1106" t="str">
        <f>IFERROR(VLOOKUP(F1106,プログラムデータ!A:J,10,0),"")</f>
        <v/>
      </c>
      <c r="N1106" t="str">
        <f>IFERROR(VLOOKUP(F1106,プログラムデータ!A:P,16,0),"")</f>
        <v/>
      </c>
      <c r="O1106" t="str">
        <f t="shared" si="34"/>
        <v xml:space="preserve">    </v>
      </c>
    </row>
    <row r="1107" spans="1:15" x14ac:dyDescent="0.15">
      <c r="A1107" t="str">
        <f>IFERROR(記録[[#This Row],[競技番号]],"")</f>
        <v/>
      </c>
      <c r="B1107" t="str">
        <f>IFERROR(記録[[#This Row],[選手番号]],"")</f>
        <v/>
      </c>
      <c r="C1107" t="str">
        <f>IFERROR(VLOOKUP(B1107,選手番号!F:J,4,0),"")</f>
        <v/>
      </c>
      <c r="D1107" t="str">
        <f>IFERROR(VLOOKUP(B1107,選手番号!F:K,6,0),"")</f>
        <v/>
      </c>
      <c r="E1107" t="str">
        <f>IFERROR(VLOOKUP(B1107,チーム番号!E:F,2,0),"")</f>
        <v/>
      </c>
      <c r="F1107" t="str">
        <f>IFERROR(VLOOKUP(A1107,プログラム!B:C,2,0),"")</f>
        <v/>
      </c>
      <c r="G1107" t="str">
        <f t="shared" si="35"/>
        <v>000</v>
      </c>
      <c r="H1107" t="str">
        <f>IFERROR(記録[[#This Row],[組]],"")</f>
        <v/>
      </c>
      <c r="I1107" t="str">
        <f>IFERROR(記録[[#This Row],[水路]],"")</f>
        <v/>
      </c>
      <c r="J1107" t="str">
        <f>IFERROR(VLOOKUP(F1107,プログラムデータ!A:P,14,0),"")</f>
        <v/>
      </c>
      <c r="K1107" t="str">
        <f>IFERROR(VLOOKUP(F1107,プログラムデータ!A:O,15,0),"")</f>
        <v/>
      </c>
      <c r="L1107" t="str">
        <f>IFERROR(VLOOKUP(F1107,プログラムデータ!A:M,13,0),"")</f>
        <v/>
      </c>
      <c r="M1107" t="str">
        <f>IFERROR(VLOOKUP(F1107,プログラムデータ!A:J,10,0),"")</f>
        <v/>
      </c>
      <c r="N1107" t="str">
        <f>IFERROR(VLOOKUP(F1107,プログラムデータ!A:P,16,0),"")</f>
        <v/>
      </c>
      <c r="O1107" t="str">
        <f t="shared" si="34"/>
        <v xml:space="preserve">    </v>
      </c>
    </row>
    <row r="1108" spans="1:15" x14ac:dyDescent="0.15">
      <c r="A1108" t="str">
        <f>IFERROR(記録[[#This Row],[競技番号]],"")</f>
        <v/>
      </c>
      <c r="B1108" t="str">
        <f>IFERROR(記録[[#This Row],[選手番号]],"")</f>
        <v/>
      </c>
      <c r="C1108" t="str">
        <f>IFERROR(VLOOKUP(B1108,選手番号!F:J,4,0),"")</f>
        <v/>
      </c>
      <c r="D1108" t="str">
        <f>IFERROR(VLOOKUP(B1108,選手番号!F:K,6,0),"")</f>
        <v/>
      </c>
      <c r="E1108" t="str">
        <f>IFERROR(VLOOKUP(B1108,チーム番号!E:F,2,0),"")</f>
        <v/>
      </c>
      <c r="F1108" t="str">
        <f>IFERROR(VLOOKUP(A1108,プログラム!B:C,2,0),"")</f>
        <v/>
      </c>
      <c r="G1108" t="str">
        <f t="shared" si="35"/>
        <v>000</v>
      </c>
      <c r="H1108" t="str">
        <f>IFERROR(記録[[#This Row],[組]],"")</f>
        <v/>
      </c>
      <c r="I1108" t="str">
        <f>IFERROR(記録[[#This Row],[水路]],"")</f>
        <v/>
      </c>
      <c r="J1108" t="str">
        <f>IFERROR(VLOOKUP(F1108,プログラムデータ!A:P,14,0),"")</f>
        <v/>
      </c>
      <c r="K1108" t="str">
        <f>IFERROR(VLOOKUP(F1108,プログラムデータ!A:O,15,0),"")</f>
        <v/>
      </c>
      <c r="L1108" t="str">
        <f>IFERROR(VLOOKUP(F1108,プログラムデータ!A:M,13,0),"")</f>
        <v/>
      </c>
      <c r="M1108" t="str">
        <f>IFERROR(VLOOKUP(F1108,プログラムデータ!A:J,10,0),"")</f>
        <v/>
      </c>
      <c r="N1108" t="str">
        <f>IFERROR(VLOOKUP(F1108,プログラムデータ!A:P,16,0),"")</f>
        <v/>
      </c>
      <c r="O1108" t="str">
        <f t="shared" si="34"/>
        <v xml:space="preserve">    </v>
      </c>
    </row>
    <row r="1109" spans="1:15" x14ac:dyDescent="0.15">
      <c r="A1109" t="str">
        <f>IFERROR(記録[[#This Row],[競技番号]],"")</f>
        <v/>
      </c>
      <c r="B1109" t="str">
        <f>IFERROR(記録[[#This Row],[選手番号]],"")</f>
        <v/>
      </c>
      <c r="C1109" t="str">
        <f>IFERROR(VLOOKUP(B1109,選手番号!F:J,4,0),"")</f>
        <v/>
      </c>
      <c r="D1109" t="str">
        <f>IFERROR(VLOOKUP(B1109,選手番号!F:K,6,0),"")</f>
        <v/>
      </c>
      <c r="E1109" t="str">
        <f>IFERROR(VLOOKUP(B1109,チーム番号!E:F,2,0),"")</f>
        <v/>
      </c>
      <c r="F1109" t="str">
        <f>IFERROR(VLOOKUP(A1109,プログラム!B:C,2,0),"")</f>
        <v/>
      </c>
      <c r="G1109" t="str">
        <f t="shared" si="35"/>
        <v>000</v>
      </c>
      <c r="H1109" t="str">
        <f>IFERROR(記録[[#This Row],[組]],"")</f>
        <v/>
      </c>
      <c r="I1109" t="str">
        <f>IFERROR(記録[[#This Row],[水路]],"")</f>
        <v/>
      </c>
      <c r="J1109" t="str">
        <f>IFERROR(VLOOKUP(F1109,プログラムデータ!A:P,14,0),"")</f>
        <v/>
      </c>
      <c r="K1109" t="str">
        <f>IFERROR(VLOOKUP(F1109,プログラムデータ!A:O,15,0),"")</f>
        <v/>
      </c>
      <c r="L1109" t="str">
        <f>IFERROR(VLOOKUP(F1109,プログラムデータ!A:M,13,0),"")</f>
        <v/>
      </c>
      <c r="M1109" t="str">
        <f>IFERROR(VLOOKUP(F1109,プログラムデータ!A:J,10,0),"")</f>
        <v/>
      </c>
      <c r="N1109" t="str">
        <f>IFERROR(VLOOKUP(F1109,プログラムデータ!A:P,16,0),"")</f>
        <v/>
      </c>
      <c r="O1109" t="str">
        <f t="shared" si="34"/>
        <v xml:space="preserve">    </v>
      </c>
    </row>
    <row r="1110" spans="1:15" x14ac:dyDescent="0.15">
      <c r="A1110" t="str">
        <f>IFERROR(記録[[#This Row],[競技番号]],"")</f>
        <v/>
      </c>
      <c r="B1110" t="str">
        <f>IFERROR(記録[[#This Row],[選手番号]],"")</f>
        <v/>
      </c>
      <c r="C1110" t="str">
        <f>IFERROR(VLOOKUP(B1110,選手番号!F:J,4,0),"")</f>
        <v/>
      </c>
      <c r="D1110" t="str">
        <f>IFERROR(VLOOKUP(B1110,選手番号!F:K,6,0),"")</f>
        <v/>
      </c>
      <c r="E1110" t="str">
        <f>IFERROR(VLOOKUP(B1110,チーム番号!E:F,2,0),"")</f>
        <v/>
      </c>
      <c r="F1110" t="str">
        <f>IFERROR(VLOOKUP(A1110,プログラム!B:C,2,0),"")</f>
        <v/>
      </c>
      <c r="G1110" t="str">
        <f t="shared" si="35"/>
        <v>000</v>
      </c>
      <c r="H1110" t="str">
        <f>IFERROR(記録[[#This Row],[組]],"")</f>
        <v/>
      </c>
      <c r="I1110" t="str">
        <f>IFERROR(記録[[#This Row],[水路]],"")</f>
        <v/>
      </c>
      <c r="J1110" t="str">
        <f>IFERROR(VLOOKUP(F1110,プログラムデータ!A:P,14,0),"")</f>
        <v/>
      </c>
      <c r="K1110" t="str">
        <f>IFERROR(VLOOKUP(F1110,プログラムデータ!A:O,15,0),"")</f>
        <v/>
      </c>
      <c r="L1110" t="str">
        <f>IFERROR(VLOOKUP(F1110,プログラムデータ!A:M,13,0),"")</f>
        <v/>
      </c>
      <c r="M1110" t="str">
        <f>IFERROR(VLOOKUP(F1110,プログラムデータ!A:J,10,0),"")</f>
        <v/>
      </c>
      <c r="N1110" t="str">
        <f>IFERROR(VLOOKUP(F1110,プログラムデータ!A:P,16,0),"")</f>
        <v/>
      </c>
      <c r="O1110" t="str">
        <f t="shared" si="34"/>
        <v xml:space="preserve">    </v>
      </c>
    </row>
    <row r="1111" spans="1:15" x14ac:dyDescent="0.15">
      <c r="A1111" t="str">
        <f>IFERROR(記録[[#This Row],[競技番号]],"")</f>
        <v/>
      </c>
      <c r="B1111" t="str">
        <f>IFERROR(記録[[#This Row],[選手番号]],"")</f>
        <v/>
      </c>
      <c r="C1111" t="str">
        <f>IFERROR(VLOOKUP(B1111,選手番号!F:J,4,0),"")</f>
        <v/>
      </c>
      <c r="D1111" t="str">
        <f>IFERROR(VLOOKUP(B1111,選手番号!F:K,6,0),"")</f>
        <v/>
      </c>
      <c r="E1111" t="str">
        <f>IFERROR(VLOOKUP(B1111,チーム番号!E:F,2,0),"")</f>
        <v/>
      </c>
      <c r="F1111" t="str">
        <f>IFERROR(VLOOKUP(A1111,プログラム!B:C,2,0),"")</f>
        <v/>
      </c>
      <c r="G1111" t="str">
        <f t="shared" si="35"/>
        <v>000</v>
      </c>
      <c r="H1111" t="str">
        <f>IFERROR(記録[[#This Row],[組]],"")</f>
        <v/>
      </c>
      <c r="I1111" t="str">
        <f>IFERROR(記録[[#This Row],[水路]],"")</f>
        <v/>
      </c>
      <c r="J1111" t="str">
        <f>IFERROR(VLOOKUP(F1111,プログラムデータ!A:P,14,0),"")</f>
        <v/>
      </c>
      <c r="K1111" t="str">
        <f>IFERROR(VLOOKUP(F1111,プログラムデータ!A:O,15,0),"")</f>
        <v/>
      </c>
      <c r="L1111" t="str">
        <f>IFERROR(VLOOKUP(F1111,プログラムデータ!A:M,13,0),"")</f>
        <v/>
      </c>
      <c r="M1111" t="str">
        <f>IFERROR(VLOOKUP(F1111,プログラムデータ!A:J,10,0),"")</f>
        <v/>
      </c>
      <c r="N1111" t="str">
        <f>IFERROR(VLOOKUP(F1111,プログラムデータ!A:P,16,0),"")</f>
        <v/>
      </c>
      <c r="O1111" t="str">
        <f t="shared" si="34"/>
        <v xml:space="preserve">    </v>
      </c>
    </row>
    <row r="1112" spans="1:15" x14ac:dyDescent="0.15">
      <c r="A1112" t="str">
        <f>IFERROR(記録[[#This Row],[競技番号]],"")</f>
        <v/>
      </c>
      <c r="B1112" t="str">
        <f>IFERROR(記録[[#This Row],[選手番号]],"")</f>
        <v/>
      </c>
      <c r="C1112" t="str">
        <f>IFERROR(VLOOKUP(B1112,選手番号!F:J,4,0),"")</f>
        <v/>
      </c>
      <c r="D1112" t="str">
        <f>IFERROR(VLOOKUP(B1112,選手番号!F:K,6,0),"")</f>
        <v/>
      </c>
      <c r="E1112" t="str">
        <f>IFERROR(VLOOKUP(B1112,チーム番号!E:F,2,0),"")</f>
        <v/>
      </c>
      <c r="F1112" t="str">
        <f>IFERROR(VLOOKUP(A1112,プログラム!B:C,2,0),"")</f>
        <v/>
      </c>
      <c r="G1112" t="str">
        <f t="shared" si="35"/>
        <v>000</v>
      </c>
      <c r="H1112" t="str">
        <f>IFERROR(記録[[#This Row],[組]],"")</f>
        <v/>
      </c>
      <c r="I1112" t="str">
        <f>IFERROR(記録[[#This Row],[水路]],"")</f>
        <v/>
      </c>
      <c r="J1112" t="str">
        <f>IFERROR(VLOOKUP(F1112,プログラムデータ!A:P,14,0),"")</f>
        <v/>
      </c>
      <c r="K1112" t="str">
        <f>IFERROR(VLOOKUP(F1112,プログラムデータ!A:O,15,0),"")</f>
        <v/>
      </c>
      <c r="L1112" t="str">
        <f>IFERROR(VLOOKUP(F1112,プログラムデータ!A:M,13,0),"")</f>
        <v/>
      </c>
      <c r="M1112" t="str">
        <f>IFERROR(VLOOKUP(F1112,プログラムデータ!A:J,10,0),"")</f>
        <v/>
      </c>
      <c r="N1112" t="str">
        <f>IFERROR(VLOOKUP(F1112,プログラムデータ!A:P,16,0),"")</f>
        <v/>
      </c>
      <c r="O1112" t="str">
        <f t="shared" si="34"/>
        <v xml:space="preserve">    </v>
      </c>
    </row>
    <row r="1113" spans="1:15" x14ac:dyDescent="0.15">
      <c r="A1113" t="str">
        <f>IFERROR(記録[[#This Row],[競技番号]],"")</f>
        <v/>
      </c>
      <c r="B1113" t="str">
        <f>IFERROR(記録[[#This Row],[選手番号]],"")</f>
        <v/>
      </c>
      <c r="C1113" t="str">
        <f>IFERROR(VLOOKUP(B1113,選手番号!F:J,4,0),"")</f>
        <v/>
      </c>
      <c r="D1113" t="str">
        <f>IFERROR(VLOOKUP(B1113,選手番号!F:K,6,0),"")</f>
        <v/>
      </c>
      <c r="E1113" t="str">
        <f>IFERROR(VLOOKUP(B1113,チーム番号!E:F,2,0),"")</f>
        <v/>
      </c>
      <c r="F1113" t="str">
        <f>IFERROR(VLOOKUP(A1113,プログラム!B:C,2,0),"")</f>
        <v/>
      </c>
      <c r="G1113" t="str">
        <f t="shared" si="35"/>
        <v>000</v>
      </c>
      <c r="H1113" t="str">
        <f>IFERROR(記録[[#This Row],[組]],"")</f>
        <v/>
      </c>
      <c r="I1113" t="str">
        <f>IFERROR(記録[[#This Row],[水路]],"")</f>
        <v/>
      </c>
      <c r="J1113" t="str">
        <f>IFERROR(VLOOKUP(F1113,プログラムデータ!A:P,14,0),"")</f>
        <v/>
      </c>
      <c r="K1113" t="str">
        <f>IFERROR(VLOOKUP(F1113,プログラムデータ!A:O,15,0),"")</f>
        <v/>
      </c>
      <c r="L1113" t="str">
        <f>IFERROR(VLOOKUP(F1113,プログラムデータ!A:M,13,0),"")</f>
        <v/>
      </c>
      <c r="M1113" t="str">
        <f>IFERROR(VLOOKUP(F1113,プログラムデータ!A:J,10,0),"")</f>
        <v/>
      </c>
      <c r="N1113" t="str">
        <f>IFERROR(VLOOKUP(F1113,プログラムデータ!A:P,16,0),"")</f>
        <v/>
      </c>
      <c r="O1113" t="str">
        <f t="shared" si="34"/>
        <v xml:space="preserve">    </v>
      </c>
    </row>
    <row r="1114" spans="1:15" x14ac:dyDescent="0.15">
      <c r="A1114" t="str">
        <f>IFERROR(記録[[#This Row],[競技番号]],"")</f>
        <v/>
      </c>
      <c r="B1114" t="str">
        <f>IFERROR(記録[[#This Row],[選手番号]],"")</f>
        <v/>
      </c>
      <c r="C1114" t="str">
        <f>IFERROR(VLOOKUP(B1114,選手番号!F:J,4,0),"")</f>
        <v/>
      </c>
      <c r="D1114" t="str">
        <f>IFERROR(VLOOKUP(B1114,選手番号!F:K,6,0),"")</f>
        <v/>
      </c>
      <c r="E1114" t="str">
        <f>IFERROR(VLOOKUP(B1114,チーム番号!E:F,2,0),"")</f>
        <v/>
      </c>
      <c r="F1114" t="str">
        <f>IFERROR(VLOOKUP(A1114,プログラム!B:C,2,0),"")</f>
        <v/>
      </c>
      <c r="G1114" t="str">
        <f t="shared" si="35"/>
        <v>000</v>
      </c>
      <c r="H1114" t="str">
        <f>IFERROR(記録[[#This Row],[組]],"")</f>
        <v/>
      </c>
      <c r="I1114" t="str">
        <f>IFERROR(記録[[#This Row],[水路]],"")</f>
        <v/>
      </c>
      <c r="J1114" t="str">
        <f>IFERROR(VLOOKUP(F1114,プログラムデータ!A:P,14,0),"")</f>
        <v/>
      </c>
      <c r="K1114" t="str">
        <f>IFERROR(VLOOKUP(F1114,プログラムデータ!A:O,15,0),"")</f>
        <v/>
      </c>
      <c r="L1114" t="str">
        <f>IFERROR(VLOOKUP(F1114,プログラムデータ!A:M,13,0),"")</f>
        <v/>
      </c>
      <c r="M1114" t="str">
        <f>IFERROR(VLOOKUP(F1114,プログラムデータ!A:J,10,0),"")</f>
        <v/>
      </c>
      <c r="N1114" t="str">
        <f>IFERROR(VLOOKUP(F1114,プログラムデータ!A:P,16,0),"")</f>
        <v/>
      </c>
      <c r="O1114" t="str">
        <f t="shared" si="34"/>
        <v xml:space="preserve">    </v>
      </c>
    </row>
    <row r="1115" spans="1:15" x14ac:dyDescent="0.15">
      <c r="A1115" t="str">
        <f>IFERROR(記録[[#This Row],[競技番号]],"")</f>
        <v/>
      </c>
      <c r="B1115" t="str">
        <f>IFERROR(記録[[#This Row],[選手番号]],"")</f>
        <v/>
      </c>
      <c r="C1115" t="str">
        <f>IFERROR(VLOOKUP(B1115,選手番号!F:J,4,0),"")</f>
        <v/>
      </c>
      <c r="D1115" t="str">
        <f>IFERROR(VLOOKUP(B1115,選手番号!F:K,6,0),"")</f>
        <v/>
      </c>
      <c r="E1115" t="str">
        <f>IFERROR(VLOOKUP(B1115,チーム番号!E:F,2,0),"")</f>
        <v/>
      </c>
      <c r="F1115" t="str">
        <f>IFERROR(VLOOKUP(A1115,プログラム!B:C,2,0),"")</f>
        <v/>
      </c>
      <c r="G1115" t="str">
        <f t="shared" si="35"/>
        <v>000</v>
      </c>
      <c r="H1115" t="str">
        <f>IFERROR(記録[[#This Row],[組]],"")</f>
        <v/>
      </c>
      <c r="I1115" t="str">
        <f>IFERROR(記録[[#This Row],[水路]],"")</f>
        <v/>
      </c>
      <c r="J1115" t="str">
        <f>IFERROR(VLOOKUP(F1115,プログラムデータ!A:P,14,0),"")</f>
        <v/>
      </c>
      <c r="K1115" t="str">
        <f>IFERROR(VLOOKUP(F1115,プログラムデータ!A:O,15,0),"")</f>
        <v/>
      </c>
      <c r="L1115" t="str">
        <f>IFERROR(VLOOKUP(F1115,プログラムデータ!A:M,13,0),"")</f>
        <v/>
      </c>
      <c r="M1115" t="str">
        <f>IFERROR(VLOOKUP(F1115,プログラムデータ!A:J,10,0),"")</f>
        <v/>
      </c>
      <c r="N1115" t="str">
        <f>IFERROR(VLOOKUP(F1115,プログラムデータ!A:P,16,0),"")</f>
        <v/>
      </c>
      <c r="O1115" t="str">
        <f t="shared" si="34"/>
        <v xml:space="preserve">    </v>
      </c>
    </row>
    <row r="1116" spans="1:15" x14ac:dyDescent="0.15">
      <c r="A1116" t="str">
        <f>IFERROR(記録[[#This Row],[競技番号]],"")</f>
        <v/>
      </c>
      <c r="B1116" t="str">
        <f>IFERROR(記録[[#This Row],[選手番号]],"")</f>
        <v/>
      </c>
      <c r="C1116" t="str">
        <f>IFERROR(VLOOKUP(B1116,選手番号!F:J,4,0),"")</f>
        <v/>
      </c>
      <c r="D1116" t="str">
        <f>IFERROR(VLOOKUP(B1116,選手番号!F:K,6,0),"")</f>
        <v/>
      </c>
      <c r="E1116" t="str">
        <f>IFERROR(VLOOKUP(B1116,チーム番号!E:F,2,0),"")</f>
        <v/>
      </c>
      <c r="F1116" t="str">
        <f>IFERROR(VLOOKUP(A1116,プログラム!B:C,2,0),"")</f>
        <v/>
      </c>
      <c r="G1116" t="str">
        <f t="shared" si="35"/>
        <v>000</v>
      </c>
      <c r="H1116" t="str">
        <f>IFERROR(記録[[#This Row],[組]],"")</f>
        <v/>
      </c>
      <c r="I1116" t="str">
        <f>IFERROR(記録[[#This Row],[水路]],"")</f>
        <v/>
      </c>
      <c r="J1116" t="str">
        <f>IFERROR(VLOOKUP(F1116,プログラムデータ!A:P,14,0),"")</f>
        <v/>
      </c>
      <c r="K1116" t="str">
        <f>IFERROR(VLOOKUP(F1116,プログラムデータ!A:O,15,0),"")</f>
        <v/>
      </c>
      <c r="L1116" t="str">
        <f>IFERROR(VLOOKUP(F1116,プログラムデータ!A:M,13,0),"")</f>
        <v/>
      </c>
      <c r="M1116" t="str">
        <f>IFERROR(VLOOKUP(F1116,プログラムデータ!A:J,10,0),"")</f>
        <v/>
      </c>
      <c r="N1116" t="str">
        <f>IFERROR(VLOOKUP(F1116,プログラムデータ!A:P,16,0),"")</f>
        <v/>
      </c>
      <c r="O1116" t="str">
        <f t="shared" si="34"/>
        <v xml:space="preserve">    </v>
      </c>
    </row>
    <row r="1117" spans="1:15" x14ac:dyDescent="0.15">
      <c r="A1117" t="str">
        <f>IFERROR(記録[[#This Row],[競技番号]],"")</f>
        <v/>
      </c>
      <c r="B1117" t="str">
        <f>IFERROR(記録[[#This Row],[選手番号]],"")</f>
        <v/>
      </c>
      <c r="C1117" t="str">
        <f>IFERROR(VLOOKUP(B1117,選手番号!F:J,4,0),"")</f>
        <v/>
      </c>
      <c r="D1117" t="str">
        <f>IFERROR(VLOOKUP(B1117,選手番号!F:K,6,0),"")</f>
        <v/>
      </c>
      <c r="E1117" t="str">
        <f>IFERROR(VLOOKUP(B1117,チーム番号!E:F,2,0),"")</f>
        <v/>
      </c>
      <c r="F1117" t="str">
        <f>IFERROR(VLOOKUP(A1117,プログラム!B:C,2,0),"")</f>
        <v/>
      </c>
      <c r="G1117" t="str">
        <f t="shared" si="35"/>
        <v>000</v>
      </c>
      <c r="H1117" t="str">
        <f>IFERROR(記録[[#This Row],[組]],"")</f>
        <v/>
      </c>
      <c r="I1117" t="str">
        <f>IFERROR(記録[[#This Row],[水路]],"")</f>
        <v/>
      </c>
      <c r="J1117" t="str">
        <f>IFERROR(VLOOKUP(F1117,プログラムデータ!A:P,14,0),"")</f>
        <v/>
      </c>
      <c r="K1117" t="str">
        <f>IFERROR(VLOOKUP(F1117,プログラムデータ!A:O,15,0),"")</f>
        <v/>
      </c>
      <c r="L1117" t="str">
        <f>IFERROR(VLOOKUP(F1117,プログラムデータ!A:M,13,0),"")</f>
        <v/>
      </c>
      <c r="M1117" t="str">
        <f>IFERROR(VLOOKUP(F1117,プログラムデータ!A:J,10,0),"")</f>
        <v/>
      </c>
      <c r="N1117" t="str">
        <f>IFERROR(VLOOKUP(F1117,プログラムデータ!A:P,16,0),"")</f>
        <v/>
      </c>
      <c r="O1117" t="str">
        <f t="shared" si="34"/>
        <v xml:space="preserve">    </v>
      </c>
    </row>
    <row r="1118" spans="1:15" x14ac:dyDescent="0.15">
      <c r="A1118" t="str">
        <f>IFERROR(記録[[#This Row],[競技番号]],"")</f>
        <v/>
      </c>
      <c r="B1118" t="str">
        <f>IFERROR(記録[[#This Row],[選手番号]],"")</f>
        <v/>
      </c>
      <c r="C1118" t="str">
        <f>IFERROR(VLOOKUP(B1118,選手番号!F:J,4,0),"")</f>
        <v/>
      </c>
      <c r="D1118" t="str">
        <f>IFERROR(VLOOKUP(B1118,選手番号!F:K,6,0),"")</f>
        <v/>
      </c>
      <c r="E1118" t="str">
        <f>IFERROR(VLOOKUP(B1118,チーム番号!E:F,2,0),"")</f>
        <v/>
      </c>
      <c r="F1118" t="str">
        <f>IFERROR(VLOOKUP(A1118,プログラム!B:C,2,0),"")</f>
        <v/>
      </c>
      <c r="G1118" t="str">
        <f t="shared" si="35"/>
        <v>000</v>
      </c>
      <c r="H1118" t="str">
        <f>IFERROR(記録[[#This Row],[組]],"")</f>
        <v/>
      </c>
      <c r="I1118" t="str">
        <f>IFERROR(記録[[#This Row],[水路]],"")</f>
        <v/>
      </c>
      <c r="J1118" t="str">
        <f>IFERROR(VLOOKUP(F1118,プログラムデータ!A:P,14,0),"")</f>
        <v/>
      </c>
      <c r="K1118" t="str">
        <f>IFERROR(VLOOKUP(F1118,プログラムデータ!A:O,15,0),"")</f>
        <v/>
      </c>
      <c r="L1118" t="str">
        <f>IFERROR(VLOOKUP(F1118,プログラムデータ!A:M,13,0),"")</f>
        <v/>
      </c>
      <c r="M1118" t="str">
        <f>IFERROR(VLOOKUP(F1118,プログラムデータ!A:J,10,0),"")</f>
        <v/>
      </c>
      <c r="N1118" t="str">
        <f>IFERROR(VLOOKUP(F1118,プログラムデータ!A:P,16,0),"")</f>
        <v/>
      </c>
      <c r="O1118" t="str">
        <f t="shared" si="34"/>
        <v xml:space="preserve">    </v>
      </c>
    </row>
    <row r="1119" spans="1:15" x14ac:dyDescent="0.15">
      <c r="A1119" t="str">
        <f>IFERROR(記録[[#This Row],[競技番号]],"")</f>
        <v/>
      </c>
      <c r="B1119" t="str">
        <f>IFERROR(記録[[#This Row],[選手番号]],"")</f>
        <v/>
      </c>
      <c r="C1119" t="str">
        <f>IFERROR(VLOOKUP(B1119,選手番号!F:J,4,0),"")</f>
        <v/>
      </c>
      <c r="D1119" t="str">
        <f>IFERROR(VLOOKUP(B1119,選手番号!F:K,6,0),"")</f>
        <v/>
      </c>
      <c r="E1119" t="str">
        <f>IFERROR(VLOOKUP(B1119,チーム番号!E:F,2,0),"")</f>
        <v/>
      </c>
      <c r="F1119" t="str">
        <f>IFERROR(VLOOKUP(A1119,プログラム!B:C,2,0),"")</f>
        <v/>
      </c>
      <c r="G1119" t="str">
        <f t="shared" si="35"/>
        <v>000</v>
      </c>
      <c r="H1119" t="str">
        <f>IFERROR(記録[[#This Row],[組]],"")</f>
        <v/>
      </c>
      <c r="I1119" t="str">
        <f>IFERROR(記録[[#This Row],[水路]],"")</f>
        <v/>
      </c>
      <c r="J1119" t="str">
        <f>IFERROR(VLOOKUP(F1119,プログラムデータ!A:P,14,0),"")</f>
        <v/>
      </c>
      <c r="K1119" t="str">
        <f>IFERROR(VLOOKUP(F1119,プログラムデータ!A:O,15,0),"")</f>
        <v/>
      </c>
      <c r="L1119" t="str">
        <f>IFERROR(VLOOKUP(F1119,プログラムデータ!A:M,13,0),"")</f>
        <v/>
      </c>
      <c r="M1119" t="str">
        <f>IFERROR(VLOOKUP(F1119,プログラムデータ!A:J,10,0),"")</f>
        <v/>
      </c>
      <c r="N1119" t="str">
        <f>IFERROR(VLOOKUP(F1119,プログラムデータ!A:P,16,0),"")</f>
        <v/>
      </c>
      <c r="O1119" t="str">
        <f t="shared" si="34"/>
        <v xml:space="preserve">    </v>
      </c>
    </row>
    <row r="1120" spans="1:15" x14ac:dyDescent="0.15">
      <c r="A1120" t="str">
        <f>IFERROR(記録[[#This Row],[競技番号]],"")</f>
        <v/>
      </c>
      <c r="B1120" t="str">
        <f>IFERROR(記録[[#This Row],[選手番号]],"")</f>
        <v/>
      </c>
      <c r="C1120" t="str">
        <f>IFERROR(VLOOKUP(B1120,選手番号!F:J,4,0),"")</f>
        <v/>
      </c>
      <c r="D1120" t="str">
        <f>IFERROR(VLOOKUP(B1120,選手番号!F:K,6,0),"")</f>
        <v/>
      </c>
      <c r="E1120" t="str">
        <f>IFERROR(VLOOKUP(B1120,チーム番号!E:F,2,0),"")</f>
        <v/>
      </c>
      <c r="F1120" t="str">
        <f>IFERROR(VLOOKUP(A1120,プログラム!B:C,2,0),"")</f>
        <v/>
      </c>
      <c r="G1120" t="str">
        <f t="shared" si="35"/>
        <v>000</v>
      </c>
      <c r="H1120" t="str">
        <f>IFERROR(記録[[#This Row],[組]],"")</f>
        <v/>
      </c>
      <c r="I1120" t="str">
        <f>IFERROR(記録[[#This Row],[水路]],"")</f>
        <v/>
      </c>
      <c r="J1120" t="str">
        <f>IFERROR(VLOOKUP(F1120,プログラムデータ!A:P,14,0),"")</f>
        <v/>
      </c>
      <c r="K1120" t="str">
        <f>IFERROR(VLOOKUP(F1120,プログラムデータ!A:O,15,0),"")</f>
        <v/>
      </c>
      <c r="L1120" t="str">
        <f>IFERROR(VLOOKUP(F1120,プログラムデータ!A:M,13,0),"")</f>
        <v/>
      </c>
      <c r="M1120" t="str">
        <f>IFERROR(VLOOKUP(F1120,プログラムデータ!A:J,10,0),"")</f>
        <v/>
      </c>
      <c r="N1120" t="str">
        <f>IFERROR(VLOOKUP(F1120,プログラムデータ!A:P,16,0),"")</f>
        <v/>
      </c>
      <c r="O1120" t="str">
        <f t="shared" si="34"/>
        <v xml:space="preserve">    </v>
      </c>
    </row>
    <row r="1121" spans="1:15" x14ac:dyDescent="0.15">
      <c r="A1121" t="str">
        <f>IFERROR(記録[[#This Row],[競技番号]],"")</f>
        <v/>
      </c>
      <c r="B1121" t="str">
        <f>IFERROR(記録[[#This Row],[選手番号]],"")</f>
        <v/>
      </c>
      <c r="C1121" t="str">
        <f>IFERROR(VLOOKUP(B1121,選手番号!F:J,4,0),"")</f>
        <v/>
      </c>
      <c r="D1121" t="str">
        <f>IFERROR(VLOOKUP(B1121,選手番号!F:K,6,0),"")</f>
        <v/>
      </c>
      <c r="E1121" t="str">
        <f>IFERROR(VLOOKUP(B1121,チーム番号!E:F,2,0),"")</f>
        <v/>
      </c>
      <c r="F1121" t="str">
        <f>IFERROR(VLOOKUP(A1121,プログラム!B:C,2,0),"")</f>
        <v/>
      </c>
      <c r="G1121" t="str">
        <f t="shared" si="35"/>
        <v>000</v>
      </c>
      <c r="H1121" t="str">
        <f>IFERROR(記録[[#This Row],[組]],"")</f>
        <v/>
      </c>
      <c r="I1121" t="str">
        <f>IFERROR(記録[[#This Row],[水路]],"")</f>
        <v/>
      </c>
      <c r="J1121" t="str">
        <f>IFERROR(VLOOKUP(F1121,プログラムデータ!A:P,14,0),"")</f>
        <v/>
      </c>
      <c r="K1121" t="str">
        <f>IFERROR(VLOOKUP(F1121,プログラムデータ!A:O,15,0),"")</f>
        <v/>
      </c>
      <c r="L1121" t="str">
        <f>IFERROR(VLOOKUP(F1121,プログラムデータ!A:M,13,0),"")</f>
        <v/>
      </c>
      <c r="M1121" t="str">
        <f>IFERROR(VLOOKUP(F1121,プログラムデータ!A:J,10,0),"")</f>
        <v/>
      </c>
      <c r="N1121" t="str">
        <f>IFERROR(VLOOKUP(F1121,プログラムデータ!A:P,16,0),"")</f>
        <v/>
      </c>
      <c r="O1121" t="str">
        <f t="shared" si="34"/>
        <v xml:space="preserve">    </v>
      </c>
    </row>
    <row r="1122" spans="1:15" x14ac:dyDescent="0.15">
      <c r="A1122" t="str">
        <f>IFERROR(記録[[#This Row],[競技番号]],"")</f>
        <v/>
      </c>
      <c r="B1122" t="str">
        <f>IFERROR(記録[[#This Row],[選手番号]],"")</f>
        <v/>
      </c>
      <c r="C1122" t="str">
        <f>IFERROR(VLOOKUP(B1122,選手番号!F:J,4,0),"")</f>
        <v/>
      </c>
      <c r="D1122" t="str">
        <f>IFERROR(VLOOKUP(B1122,選手番号!F:K,6,0),"")</f>
        <v/>
      </c>
      <c r="E1122" t="str">
        <f>IFERROR(VLOOKUP(B1122,チーム番号!E:F,2,0),"")</f>
        <v/>
      </c>
      <c r="F1122" t="str">
        <f>IFERROR(VLOOKUP(A1122,プログラム!B:C,2,0),"")</f>
        <v/>
      </c>
      <c r="G1122" t="str">
        <f t="shared" si="35"/>
        <v>000</v>
      </c>
      <c r="H1122" t="str">
        <f>IFERROR(記録[[#This Row],[組]],"")</f>
        <v/>
      </c>
      <c r="I1122" t="str">
        <f>IFERROR(記録[[#This Row],[水路]],"")</f>
        <v/>
      </c>
      <c r="J1122" t="str">
        <f>IFERROR(VLOOKUP(F1122,プログラムデータ!A:P,14,0),"")</f>
        <v/>
      </c>
      <c r="K1122" t="str">
        <f>IFERROR(VLOOKUP(F1122,プログラムデータ!A:O,15,0),"")</f>
        <v/>
      </c>
      <c r="L1122" t="str">
        <f>IFERROR(VLOOKUP(F1122,プログラムデータ!A:M,13,0),"")</f>
        <v/>
      </c>
      <c r="M1122" t="str">
        <f>IFERROR(VLOOKUP(F1122,プログラムデータ!A:J,10,0),"")</f>
        <v/>
      </c>
      <c r="N1122" t="str">
        <f>IFERROR(VLOOKUP(F1122,プログラムデータ!A:P,16,0),"")</f>
        <v/>
      </c>
      <c r="O1122" t="str">
        <f t="shared" si="34"/>
        <v xml:space="preserve">    </v>
      </c>
    </row>
    <row r="1123" spans="1:15" x14ac:dyDescent="0.15">
      <c r="A1123" t="str">
        <f>IFERROR(記録[[#This Row],[競技番号]],"")</f>
        <v/>
      </c>
      <c r="B1123" t="str">
        <f>IFERROR(記録[[#This Row],[選手番号]],"")</f>
        <v/>
      </c>
      <c r="C1123" t="str">
        <f>IFERROR(VLOOKUP(B1123,選手番号!F:J,4,0),"")</f>
        <v/>
      </c>
      <c r="D1123" t="str">
        <f>IFERROR(VLOOKUP(B1123,選手番号!F:K,6,0),"")</f>
        <v/>
      </c>
      <c r="E1123" t="str">
        <f>IFERROR(VLOOKUP(B1123,チーム番号!E:F,2,0),"")</f>
        <v/>
      </c>
      <c r="F1123" t="str">
        <f>IFERROR(VLOOKUP(A1123,プログラム!B:C,2,0),"")</f>
        <v/>
      </c>
      <c r="G1123" t="str">
        <f t="shared" si="35"/>
        <v>000</v>
      </c>
      <c r="H1123" t="str">
        <f>IFERROR(記録[[#This Row],[組]],"")</f>
        <v/>
      </c>
      <c r="I1123" t="str">
        <f>IFERROR(記録[[#This Row],[水路]],"")</f>
        <v/>
      </c>
      <c r="J1123" t="str">
        <f>IFERROR(VLOOKUP(F1123,プログラムデータ!A:P,14,0),"")</f>
        <v/>
      </c>
      <c r="K1123" t="str">
        <f>IFERROR(VLOOKUP(F1123,プログラムデータ!A:O,15,0),"")</f>
        <v/>
      </c>
      <c r="L1123" t="str">
        <f>IFERROR(VLOOKUP(F1123,プログラムデータ!A:M,13,0),"")</f>
        <v/>
      </c>
      <c r="M1123" t="str">
        <f>IFERROR(VLOOKUP(F1123,プログラムデータ!A:J,10,0),"")</f>
        <v/>
      </c>
      <c r="N1123" t="str">
        <f>IFERROR(VLOOKUP(F1123,プログラムデータ!A:P,16,0),"")</f>
        <v/>
      </c>
      <c r="O1123" t="str">
        <f t="shared" si="34"/>
        <v xml:space="preserve">    </v>
      </c>
    </row>
    <row r="1124" spans="1:15" x14ac:dyDescent="0.15">
      <c r="A1124" t="str">
        <f>IFERROR(記録[[#This Row],[競技番号]],"")</f>
        <v/>
      </c>
      <c r="B1124" t="str">
        <f>IFERROR(記録[[#This Row],[選手番号]],"")</f>
        <v/>
      </c>
      <c r="C1124" t="str">
        <f>IFERROR(VLOOKUP(B1124,選手番号!F:J,4,0),"")</f>
        <v/>
      </c>
      <c r="D1124" t="str">
        <f>IFERROR(VLOOKUP(B1124,選手番号!F:K,6,0),"")</f>
        <v/>
      </c>
      <c r="E1124" t="str">
        <f>IFERROR(VLOOKUP(B1124,チーム番号!E:F,2,0),"")</f>
        <v/>
      </c>
      <c r="F1124" t="str">
        <f>IFERROR(VLOOKUP(A1124,プログラム!B:C,2,0),"")</f>
        <v/>
      </c>
      <c r="G1124" t="str">
        <f t="shared" si="35"/>
        <v>000</v>
      </c>
      <c r="H1124" t="str">
        <f>IFERROR(記録[[#This Row],[組]],"")</f>
        <v/>
      </c>
      <c r="I1124" t="str">
        <f>IFERROR(記録[[#This Row],[水路]],"")</f>
        <v/>
      </c>
      <c r="J1124" t="str">
        <f>IFERROR(VLOOKUP(F1124,プログラムデータ!A:P,14,0),"")</f>
        <v/>
      </c>
      <c r="K1124" t="str">
        <f>IFERROR(VLOOKUP(F1124,プログラムデータ!A:O,15,0),"")</f>
        <v/>
      </c>
      <c r="L1124" t="str">
        <f>IFERROR(VLOOKUP(F1124,プログラムデータ!A:M,13,0),"")</f>
        <v/>
      </c>
      <c r="M1124" t="str">
        <f>IFERROR(VLOOKUP(F1124,プログラムデータ!A:J,10,0),"")</f>
        <v/>
      </c>
      <c r="N1124" t="str">
        <f>IFERROR(VLOOKUP(F1124,プログラムデータ!A:P,16,0),"")</f>
        <v/>
      </c>
      <c r="O1124" t="str">
        <f t="shared" si="34"/>
        <v xml:space="preserve">    </v>
      </c>
    </row>
    <row r="1125" spans="1:15" x14ac:dyDescent="0.15">
      <c r="A1125" t="str">
        <f>IFERROR(記録[[#This Row],[競技番号]],"")</f>
        <v/>
      </c>
      <c r="B1125" t="str">
        <f>IFERROR(記録[[#This Row],[選手番号]],"")</f>
        <v/>
      </c>
      <c r="C1125" t="str">
        <f>IFERROR(VLOOKUP(B1125,選手番号!F:J,4,0),"")</f>
        <v/>
      </c>
      <c r="D1125" t="str">
        <f>IFERROR(VLOOKUP(B1125,選手番号!F:K,6,0),"")</f>
        <v/>
      </c>
      <c r="E1125" t="str">
        <f>IFERROR(VLOOKUP(B1125,チーム番号!E:F,2,0),"")</f>
        <v/>
      </c>
      <c r="F1125" t="str">
        <f>IFERROR(VLOOKUP(A1125,プログラム!B:C,2,0),"")</f>
        <v/>
      </c>
      <c r="G1125" t="str">
        <f t="shared" si="35"/>
        <v>000</v>
      </c>
      <c r="H1125" t="str">
        <f>IFERROR(記録[[#This Row],[組]],"")</f>
        <v/>
      </c>
      <c r="I1125" t="str">
        <f>IFERROR(記録[[#This Row],[水路]],"")</f>
        <v/>
      </c>
      <c r="J1125" t="str">
        <f>IFERROR(VLOOKUP(F1125,プログラムデータ!A:P,14,0),"")</f>
        <v/>
      </c>
      <c r="K1125" t="str">
        <f>IFERROR(VLOOKUP(F1125,プログラムデータ!A:O,15,0),"")</f>
        <v/>
      </c>
      <c r="L1125" t="str">
        <f>IFERROR(VLOOKUP(F1125,プログラムデータ!A:M,13,0),"")</f>
        <v/>
      </c>
      <c r="M1125" t="str">
        <f>IFERROR(VLOOKUP(F1125,プログラムデータ!A:J,10,0),"")</f>
        <v/>
      </c>
      <c r="N1125" t="str">
        <f>IFERROR(VLOOKUP(F1125,プログラムデータ!A:P,16,0),"")</f>
        <v/>
      </c>
      <c r="O1125" t="str">
        <f t="shared" si="34"/>
        <v xml:space="preserve">    </v>
      </c>
    </row>
    <row r="1126" spans="1:15" x14ac:dyDescent="0.15">
      <c r="A1126" t="str">
        <f>IFERROR(記録[[#This Row],[競技番号]],"")</f>
        <v/>
      </c>
      <c r="B1126" t="str">
        <f>IFERROR(記録[[#This Row],[選手番号]],"")</f>
        <v/>
      </c>
      <c r="C1126" t="str">
        <f>IFERROR(VLOOKUP(B1126,選手番号!F:J,4,0),"")</f>
        <v/>
      </c>
      <c r="D1126" t="str">
        <f>IFERROR(VLOOKUP(B1126,選手番号!F:K,6,0),"")</f>
        <v/>
      </c>
      <c r="E1126" t="str">
        <f>IFERROR(VLOOKUP(B1126,チーム番号!E:F,2,0),"")</f>
        <v/>
      </c>
      <c r="F1126" t="str">
        <f>IFERROR(VLOOKUP(A1126,プログラム!B:C,2,0),"")</f>
        <v/>
      </c>
      <c r="G1126" t="str">
        <f t="shared" si="35"/>
        <v>000</v>
      </c>
      <c r="H1126" t="str">
        <f>IFERROR(記録[[#This Row],[組]],"")</f>
        <v/>
      </c>
      <c r="I1126" t="str">
        <f>IFERROR(記録[[#This Row],[水路]],"")</f>
        <v/>
      </c>
      <c r="J1126" t="str">
        <f>IFERROR(VLOOKUP(F1126,プログラムデータ!A:P,14,0),"")</f>
        <v/>
      </c>
      <c r="K1126" t="str">
        <f>IFERROR(VLOOKUP(F1126,プログラムデータ!A:O,15,0),"")</f>
        <v/>
      </c>
      <c r="L1126" t="str">
        <f>IFERROR(VLOOKUP(F1126,プログラムデータ!A:M,13,0),"")</f>
        <v/>
      </c>
      <c r="M1126" t="str">
        <f>IFERROR(VLOOKUP(F1126,プログラムデータ!A:J,10,0),"")</f>
        <v/>
      </c>
      <c r="N1126" t="str">
        <f>IFERROR(VLOOKUP(F1126,プログラムデータ!A:P,16,0),"")</f>
        <v/>
      </c>
      <c r="O1126" t="str">
        <f t="shared" si="34"/>
        <v xml:space="preserve">    </v>
      </c>
    </row>
    <row r="1127" spans="1:15" x14ac:dyDescent="0.15">
      <c r="A1127" t="str">
        <f>IFERROR(記録[[#This Row],[競技番号]],"")</f>
        <v/>
      </c>
      <c r="B1127" t="str">
        <f>IFERROR(記録[[#This Row],[選手番号]],"")</f>
        <v/>
      </c>
      <c r="C1127" t="str">
        <f>IFERROR(VLOOKUP(B1127,選手番号!F:J,4,0),"")</f>
        <v/>
      </c>
      <c r="D1127" t="str">
        <f>IFERROR(VLOOKUP(B1127,選手番号!F:K,6,0),"")</f>
        <v/>
      </c>
      <c r="E1127" t="str">
        <f>IFERROR(VLOOKUP(B1127,チーム番号!E:F,2,0),"")</f>
        <v/>
      </c>
      <c r="F1127" t="str">
        <f>IFERROR(VLOOKUP(A1127,プログラム!B:C,2,0),"")</f>
        <v/>
      </c>
      <c r="G1127" t="str">
        <f t="shared" si="35"/>
        <v>000</v>
      </c>
      <c r="H1127" t="str">
        <f>IFERROR(記録[[#This Row],[組]],"")</f>
        <v/>
      </c>
      <c r="I1127" t="str">
        <f>IFERROR(記録[[#This Row],[水路]],"")</f>
        <v/>
      </c>
      <c r="J1127" t="str">
        <f>IFERROR(VLOOKUP(F1127,プログラムデータ!A:P,14,0),"")</f>
        <v/>
      </c>
      <c r="K1127" t="str">
        <f>IFERROR(VLOOKUP(F1127,プログラムデータ!A:O,15,0),"")</f>
        <v/>
      </c>
      <c r="L1127" t="str">
        <f>IFERROR(VLOOKUP(F1127,プログラムデータ!A:M,13,0),"")</f>
        <v/>
      </c>
      <c r="M1127" t="str">
        <f>IFERROR(VLOOKUP(F1127,プログラムデータ!A:J,10,0),"")</f>
        <v/>
      </c>
      <c r="N1127" t="str">
        <f>IFERROR(VLOOKUP(F1127,プログラムデータ!A:P,16,0),"")</f>
        <v/>
      </c>
      <c r="O1127" t="str">
        <f t="shared" si="34"/>
        <v xml:space="preserve">    </v>
      </c>
    </row>
    <row r="1128" spans="1:15" x14ac:dyDescent="0.15">
      <c r="A1128" t="str">
        <f>IFERROR(記録[[#This Row],[競技番号]],"")</f>
        <v/>
      </c>
      <c r="B1128" t="str">
        <f>IFERROR(記録[[#This Row],[選手番号]],"")</f>
        <v/>
      </c>
      <c r="C1128" t="str">
        <f>IFERROR(VLOOKUP(B1128,選手番号!F:J,4,0),"")</f>
        <v/>
      </c>
      <c r="D1128" t="str">
        <f>IFERROR(VLOOKUP(B1128,選手番号!F:K,6,0),"")</f>
        <v/>
      </c>
      <c r="E1128" t="str">
        <f>IFERROR(VLOOKUP(B1128,チーム番号!E:F,2,0),"")</f>
        <v/>
      </c>
      <c r="F1128" t="str">
        <f>IFERROR(VLOOKUP(A1128,プログラム!B:C,2,0),"")</f>
        <v/>
      </c>
      <c r="G1128" t="str">
        <f t="shared" si="35"/>
        <v>000</v>
      </c>
      <c r="H1128" t="str">
        <f>IFERROR(記録[[#This Row],[組]],"")</f>
        <v/>
      </c>
      <c r="I1128" t="str">
        <f>IFERROR(記録[[#This Row],[水路]],"")</f>
        <v/>
      </c>
      <c r="J1128" t="str">
        <f>IFERROR(VLOOKUP(F1128,プログラムデータ!A:P,14,0),"")</f>
        <v/>
      </c>
      <c r="K1128" t="str">
        <f>IFERROR(VLOOKUP(F1128,プログラムデータ!A:O,15,0),"")</f>
        <v/>
      </c>
      <c r="L1128" t="str">
        <f>IFERROR(VLOOKUP(F1128,プログラムデータ!A:M,13,0),"")</f>
        <v/>
      </c>
      <c r="M1128" t="str">
        <f>IFERROR(VLOOKUP(F1128,プログラムデータ!A:J,10,0),"")</f>
        <v/>
      </c>
      <c r="N1128" t="str">
        <f>IFERROR(VLOOKUP(F1128,プログラムデータ!A:P,16,0),"")</f>
        <v/>
      </c>
      <c r="O1128" t="str">
        <f t="shared" si="34"/>
        <v xml:space="preserve">    </v>
      </c>
    </row>
    <row r="1129" spans="1:15" x14ac:dyDescent="0.15">
      <c r="A1129" t="str">
        <f>IFERROR(記録[[#This Row],[競技番号]],"")</f>
        <v/>
      </c>
      <c r="B1129" t="str">
        <f>IFERROR(記録[[#This Row],[選手番号]],"")</f>
        <v/>
      </c>
      <c r="C1129" t="str">
        <f>IFERROR(VLOOKUP(B1129,選手番号!F:J,4,0),"")</f>
        <v/>
      </c>
      <c r="D1129" t="str">
        <f>IFERROR(VLOOKUP(B1129,選手番号!F:K,6,0),"")</f>
        <v/>
      </c>
      <c r="E1129" t="str">
        <f>IFERROR(VLOOKUP(B1129,チーム番号!E:F,2,0),"")</f>
        <v/>
      </c>
      <c r="F1129" t="str">
        <f>IFERROR(VLOOKUP(A1129,プログラム!B:C,2,0),"")</f>
        <v/>
      </c>
      <c r="G1129" t="str">
        <f t="shared" si="35"/>
        <v>000</v>
      </c>
      <c r="H1129" t="str">
        <f>IFERROR(記録[[#This Row],[組]],"")</f>
        <v/>
      </c>
      <c r="I1129" t="str">
        <f>IFERROR(記録[[#This Row],[水路]],"")</f>
        <v/>
      </c>
      <c r="J1129" t="str">
        <f>IFERROR(VLOOKUP(F1129,プログラムデータ!A:P,14,0),"")</f>
        <v/>
      </c>
      <c r="K1129" t="str">
        <f>IFERROR(VLOOKUP(F1129,プログラムデータ!A:O,15,0),"")</f>
        <v/>
      </c>
      <c r="L1129" t="str">
        <f>IFERROR(VLOOKUP(F1129,プログラムデータ!A:M,13,0),"")</f>
        <v/>
      </c>
      <c r="M1129" t="str">
        <f>IFERROR(VLOOKUP(F1129,プログラムデータ!A:J,10,0),"")</f>
        <v/>
      </c>
      <c r="N1129" t="str">
        <f>IFERROR(VLOOKUP(F1129,プログラムデータ!A:P,16,0),"")</f>
        <v/>
      </c>
      <c r="O1129" t="str">
        <f t="shared" si="34"/>
        <v xml:space="preserve">    </v>
      </c>
    </row>
    <row r="1130" spans="1:15" x14ac:dyDescent="0.15">
      <c r="A1130" t="str">
        <f>IFERROR(記録[[#This Row],[競技番号]],"")</f>
        <v/>
      </c>
      <c r="B1130" t="str">
        <f>IFERROR(記録[[#This Row],[選手番号]],"")</f>
        <v/>
      </c>
      <c r="C1130" t="str">
        <f>IFERROR(VLOOKUP(B1130,選手番号!F:J,4,0),"")</f>
        <v/>
      </c>
      <c r="D1130" t="str">
        <f>IFERROR(VLOOKUP(B1130,選手番号!F:K,6,0),"")</f>
        <v/>
      </c>
      <c r="E1130" t="str">
        <f>IFERROR(VLOOKUP(B1130,チーム番号!E:F,2,0),"")</f>
        <v/>
      </c>
      <c r="F1130" t="str">
        <f>IFERROR(VLOOKUP(A1130,プログラム!B:C,2,0),"")</f>
        <v/>
      </c>
      <c r="G1130" t="str">
        <f t="shared" si="35"/>
        <v>000</v>
      </c>
      <c r="H1130" t="str">
        <f>IFERROR(記録[[#This Row],[組]],"")</f>
        <v/>
      </c>
      <c r="I1130" t="str">
        <f>IFERROR(記録[[#This Row],[水路]],"")</f>
        <v/>
      </c>
      <c r="J1130" t="str">
        <f>IFERROR(VLOOKUP(F1130,プログラムデータ!A:P,14,0),"")</f>
        <v/>
      </c>
      <c r="K1130" t="str">
        <f>IFERROR(VLOOKUP(F1130,プログラムデータ!A:O,15,0),"")</f>
        <v/>
      </c>
      <c r="L1130" t="str">
        <f>IFERROR(VLOOKUP(F1130,プログラムデータ!A:M,13,0),"")</f>
        <v/>
      </c>
      <c r="M1130" t="str">
        <f>IFERROR(VLOOKUP(F1130,プログラムデータ!A:J,10,0),"")</f>
        <v/>
      </c>
      <c r="N1130" t="str">
        <f>IFERROR(VLOOKUP(F1130,プログラムデータ!A:P,16,0),"")</f>
        <v/>
      </c>
      <c r="O1130" t="str">
        <f t="shared" si="34"/>
        <v xml:space="preserve">    </v>
      </c>
    </row>
    <row r="1131" spans="1:15" x14ac:dyDescent="0.15">
      <c r="A1131" t="str">
        <f>IFERROR(記録[[#This Row],[競技番号]],"")</f>
        <v/>
      </c>
      <c r="B1131" t="str">
        <f>IFERROR(記録[[#This Row],[選手番号]],"")</f>
        <v/>
      </c>
      <c r="C1131" t="str">
        <f>IFERROR(VLOOKUP(B1131,選手番号!F:J,4,0),"")</f>
        <v/>
      </c>
      <c r="D1131" t="str">
        <f>IFERROR(VLOOKUP(B1131,選手番号!F:K,6,0),"")</f>
        <v/>
      </c>
      <c r="E1131" t="str">
        <f>IFERROR(VLOOKUP(B1131,チーム番号!E:F,2,0),"")</f>
        <v/>
      </c>
      <c r="F1131" t="str">
        <f>IFERROR(VLOOKUP(A1131,プログラム!B:C,2,0),"")</f>
        <v/>
      </c>
      <c r="G1131" t="str">
        <f t="shared" si="35"/>
        <v>000</v>
      </c>
      <c r="H1131" t="str">
        <f>IFERROR(記録[[#This Row],[組]],"")</f>
        <v/>
      </c>
      <c r="I1131" t="str">
        <f>IFERROR(記録[[#This Row],[水路]],"")</f>
        <v/>
      </c>
      <c r="J1131" t="str">
        <f>IFERROR(VLOOKUP(F1131,プログラムデータ!A:P,14,0),"")</f>
        <v/>
      </c>
      <c r="K1131" t="str">
        <f>IFERROR(VLOOKUP(F1131,プログラムデータ!A:O,15,0),"")</f>
        <v/>
      </c>
      <c r="L1131" t="str">
        <f>IFERROR(VLOOKUP(F1131,プログラムデータ!A:M,13,0),"")</f>
        <v/>
      </c>
      <c r="M1131" t="str">
        <f>IFERROR(VLOOKUP(F1131,プログラムデータ!A:J,10,0),"")</f>
        <v/>
      </c>
      <c r="N1131" t="str">
        <f>IFERROR(VLOOKUP(F1131,プログラムデータ!A:P,16,0),"")</f>
        <v/>
      </c>
      <c r="O1131" t="str">
        <f t="shared" si="34"/>
        <v xml:space="preserve">    </v>
      </c>
    </row>
    <row r="1132" spans="1:15" x14ac:dyDescent="0.15">
      <c r="A1132" t="str">
        <f>IFERROR(記録[[#This Row],[競技番号]],"")</f>
        <v/>
      </c>
      <c r="B1132" t="str">
        <f>IFERROR(記録[[#This Row],[選手番号]],"")</f>
        <v/>
      </c>
      <c r="C1132" t="str">
        <f>IFERROR(VLOOKUP(B1132,選手番号!F:J,4,0),"")</f>
        <v/>
      </c>
      <c r="D1132" t="str">
        <f>IFERROR(VLOOKUP(B1132,選手番号!F:K,6,0),"")</f>
        <v/>
      </c>
      <c r="E1132" t="str">
        <f>IFERROR(VLOOKUP(B1132,チーム番号!E:F,2,0),"")</f>
        <v/>
      </c>
      <c r="F1132" t="str">
        <f>IFERROR(VLOOKUP(A1132,プログラム!B:C,2,0),"")</f>
        <v/>
      </c>
      <c r="G1132" t="str">
        <f t="shared" si="35"/>
        <v>000</v>
      </c>
      <c r="H1132" t="str">
        <f>IFERROR(記録[[#This Row],[組]],"")</f>
        <v/>
      </c>
      <c r="I1132" t="str">
        <f>IFERROR(記録[[#This Row],[水路]],"")</f>
        <v/>
      </c>
      <c r="J1132" t="str">
        <f>IFERROR(VLOOKUP(F1132,プログラムデータ!A:P,14,0),"")</f>
        <v/>
      </c>
      <c r="K1132" t="str">
        <f>IFERROR(VLOOKUP(F1132,プログラムデータ!A:O,15,0),"")</f>
        <v/>
      </c>
      <c r="L1132" t="str">
        <f>IFERROR(VLOOKUP(F1132,プログラムデータ!A:M,13,0),"")</f>
        <v/>
      </c>
      <c r="M1132" t="str">
        <f>IFERROR(VLOOKUP(F1132,プログラムデータ!A:J,10,0),"")</f>
        <v/>
      </c>
      <c r="N1132" t="str">
        <f>IFERROR(VLOOKUP(F1132,プログラムデータ!A:P,16,0),"")</f>
        <v/>
      </c>
      <c r="O1132" t="str">
        <f t="shared" si="34"/>
        <v xml:space="preserve">    </v>
      </c>
    </row>
    <row r="1133" spans="1:15" x14ac:dyDescent="0.15">
      <c r="A1133" t="str">
        <f>IFERROR(記録[[#This Row],[競技番号]],"")</f>
        <v/>
      </c>
      <c r="B1133" t="str">
        <f>IFERROR(記録[[#This Row],[選手番号]],"")</f>
        <v/>
      </c>
      <c r="C1133" t="str">
        <f>IFERROR(VLOOKUP(B1133,選手番号!F:J,4,0),"")</f>
        <v/>
      </c>
      <c r="D1133" t="str">
        <f>IFERROR(VLOOKUP(B1133,選手番号!F:K,6,0),"")</f>
        <v/>
      </c>
      <c r="E1133" t="str">
        <f>IFERROR(VLOOKUP(B1133,チーム番号!E:F,2,0),"")</f>
        <v/>
      </c>
      <c r="F1133" t="str">
        <f>IFERROR(VLOOKUP(A1133,プログラム!B:C,2,0),"")</f>
        <v/>
      </c>
      <c r="G1133" t="str">
        <f t="shared" si="35"/>
        <v>000</v>
      </c>
      <c r="H1133" t="str">
        <f>IFERROR(記録[[#This Row],[組]],"")</f>
        <v/>
      </c>
      <c r="I1133" t="str">
        <f>IFERROR(記録[[#This Row],[水路]],"")</f>
        <v/>
      </c>
      <c r="J1133" t="str">
        <f>IFERROR(VLOOKUP(F1133,プログラムデータ!A:P,14,0),"")</f>
        <v/>
      </c>
      <c r="K1133" t="str">
        <f>IFERROR(VLOOKUP(F1133,プログラムデータ!A:O,15,0),"")</f>
        <v/>
      </c>
      <c r="L1133" t="str">
        <f>IFERROR(VLOOKUP(F1133,プログラムデータ!A:M,13,0),"")</f>
        <v/>
      </c>
      <c r="M1133" t="str">
        <f>IFERROR(VLOOKUP(F1133,プログラムデータ!A:J,10,0),"")</f>
        <v/>
      </c>
      <c r="N1133" t="str">
        <f>IFERROR(VLOOKUP(F1133,プログラムデータ!A:P,16,0),"")</f>
        <v/>
      </c>
      <c r="O1133" t="str">
        <f t="shared" si="34"/>
        <v xml:space="preserve">    </v>
      </c>
    </row>
    <row r="1134" spans="1:15" x14ac:dyDescent="0.15">
      <c r="A1134" t="str">
        <f>IFERROR(記録[[#This Row],[競技番号]],"")</f>
        <v/>
      </c>
      <c r="B1134" t="str">
        <f>IFERROR(記録[[#This Row],[選手番号]],"")</f>
        <v/>
      </c>
      <c r="C1134" t="str">
        <f>IFERROR(VLOOKUP(B1134,選手番号!F:J,4,0),"")</f>
        <v/>
      </c>
      <c r="D1134" t="str">
        <f>IFERROR(VLOOKUP(B1134,選手番号!F:K,6,0),"")</f>
        <v/>
      </c>
      <c r="E1134" t="str">
        <f>IFERROR(VLOOKUP(B1134,チーム番号!E:F,2,0),"")</f>
        <v/>
      </c>
      <c r="F1134" t="str">
        <f>IFERROR(VLOOKUP(A1134,プログラム!B:C,2,0),"")</f>
        <v/>
      </c>
      <c r="G1134" t="str">
        <f t="shared" si="35"/>
        <v>000</v>
      </c>
      <c r="H1134" t="str">
        <f>IFERROR(記録[[#This Row],[組]],"")</f>
        <v/>
      </c>
      <c r="I1134" t="str">
        <f>IFERROR(記録[[#This Row],[水路]],"")</f>
        <v/>
      </c>
      <c r="J1134" t="str">
        <f>IFERROR(VLOOKUP(F1134,プログラムデータ!A:P,14,0),"")</f>
        <v/>
      </c>
      <c r="K1134" t="str">
        <f>IFERROR(VLOOKUP(F1134,プログラムデータ!A:O,15,0),"")</f>
        <v/>
      </c>
      <c r="L1134" t="str">
        <f>IFERROR(VLOOKUP(F1134,プログラムデータ!A:M,13,0),"")</f>
        <v/>
      </c>
      <c r="M1134" t="str">
        <f>IFERROR(VLOOKUP(F1134,プログラムデータ!A:J,10,0),"")</f>
        <v/>
      </c>
      <c r="N1134" t="str">
        <f>IFERROR(VLOOKUP(F1134,プログラムデータ!A:P,16,0),"")</f>
        <v/>
      </c>
      <c r="O1134" t="str">
        <f t="shared" ref="O1134:O1197" si="36">CONCATENATE(J1134," ",K1134," ",L1134," ",M1134," ",N1134)</f>
        <v xml:space="preserve">    </v>
      </c>
    </row>
    <row r="1135" spans="1:15" x14ac:dyDescent="0.15">
      <c r="A1135" t="str">
        <f>IFERROR(記録[[#This Row],[競技番号]],"")</f>
        <v/>
      </c>
      <c r="B1135" t="str">
        <f>IFERROR(記録[[#This Row],[選手番号]],"")</f>
        <v/>
      </c>
      <c r="C1135" t="str">
        <f>IFERROR(VLOOKUP(B1135,選手番号!F:J,4,0),"")</f>
        <v/>
      </c>
      <c r="D1135" t="str">
        <f>IFERROR(VLOOKUP(B1135,選手番号!F:K,6,0),"")</f>
        <v/>
      </c>
      <c r="E1135" t="str">
        <f>IFERROR(VLOOKUP(B1135,チーム番号!E:F,2,0),"")</f>
        <v/>
      </c>
      <c r="F1135" t="str">
        <f>IFERROR(VLOOKUP(A1135,プログラム!B:C,2,0),"")</f>
        <v/>
      </c>
      <c r="G1135" t="str">
        <f t="shared" si="35"/>
        <v>000</v>
      </c>
      <c r="H1135" t="str">
        <f>IFERROR(記録[[#This Row],[組]],"")</f>
        <v/>
      </c>
      <c r="I1135" t="str">
        <f>IFERROR(記録[[#This Row],[水路]],"")</f>
        <v/>
      </c>
      <c r="J1135" t="str">
        <f>IFERROR(VLOOKUP(F1135,プログラムデータ!A:P,14,0),"")</f>
        <v/>
      </c>
      <c r="K1135" t="str">
        <f>IFERROR(VLOOKUP(F1135,プログラムデータ!A:O,15,0),"")</f>
        <v/>
      </c>
      <c r="L1135" t="str">
        <f>IFERROR(VLOOKUP(F1135,プログラムデータ!A:M,13,0),"")</f>
        <v/>
      </c>
      <c r="M1135" t="str">
        <f>IFERROR(VLOOKUP(F1135,プログラムデータ!A:J,10,0),"")</f>
        <v/>
      </c>
      <c r="N1135" t="str">
        <f>IFERROR(VLOOKUP(F1135,プログラムデータ!A:P,16,0),"")</f>
        <v/>
      </c>
      <c r="O1135" t="str">
        <f t="shared" si="36"/>
        <v xml:space="preserve">    </v>
      </c>
    </row>
    <row r="1136" spans="1:15" x14ac:dyDescent="0.15">
      <c r="A1136" t="str">
        <f>IFERROR(記録[[#This Row],[競技番号]],"")</f>
        <v/>
      </c>
      <c r="B1136" t="str">
        <f>IFERROR(記録[[#This Row],[選手番号]],"")</f>
        <v/>
      </c>
      <c r="C1136" t="str">
        <f>IFERROR(VLOOKUP(B1136,選手番号!F:J,4,0),"")</f>
        <v/>
      </c>
      <c r="D1136" t="str">
        <f>IFERROR(VLOOKUP(B1136,選手番号!F:K,6,0),"")</f>
        <v/>
      </c>
      <c r="E1136" t="str">
        <f>IFERROR(VLOOKUP(B1136,チーム番号!E:F,2,0),"")</f>
        <v/>
      </c>
      <c r="F1136" t="str">
        <f>IFERROR(VLOOKUP(A1136,プログラム!B:C,2,0),"")</f>
        <v/>
      </c>
      <c r="G1136" t="str">
        <f t="shared" si="35"/>
        <v>000</v>
      </c>
      <c r="H1136" t="str">
        <f>IFERROR(記録[[#This Row],[組]],"")</f>
        <v/>
      </c>
      <c r="I1136" t="str">
        <f>IFERROR(記録[[#This Row],[水路]],"")</f>
        <v/>
      </c>
      <c r="J1136" t="str">
        <f>IFERROR(VLOOKUP(F1136,プログラムデータ!A:P,14,0),"")</f>
        <v/>
      </c>
      <c r="K1136" t="str">
        <f>IFERROR(VLOOKUP(F1136,プログラムデータ!A:O,15,0),"")</f>
        <v/>
      </c>
      <c r="L1136" t="str">
        <f>IFERROR(VLOOKUP(F1136,プログラムデータ!A:M,13,0),"")</f>
        <v/>
      </c>
      <c r="M1136" t="str">
        <f>IFERROR(VLOOKUP(F1136,プログラムデータ!A:J,10,0),"")</f>
        <v/>
      </c>
      <c r="N1136" t="str">
        <f>IFERROR(VLOOKUP(F1136,プログラムデータ!A:P,16,0),"")</f>
        <v/>
      </c>
      <c r="O1136" t="str">
        <f t="shared" si="36"/>
        <v xml:space="preserve">    </v>
      </c>
    </row>
    <row r="1137" spans="1:15" x14ac:dyDescent="0.15">
      <c r="A1137" t="str">
        <f>IFERROR(記録[[#This Row],[競技番号]],"")</f>
        <v/>
      </c>
      <c r="B1137" t="str">
        <f>IFERROR(記録[[#This Row],[選手番号]],"")</f>
        <v/>
      </c>
      <c r="C1137" t="str">
        <f>IFERROR(VLOOKUP(B1137,選手番号!F:J,4,0),"")</f>
        <v/>
      </c>
      <c r="D1137" t="str">
        <f>IFERROR(VLOOKUP(B1137,選手番号!F:K,6,0),"")</f>
        <v/>
      </c>
      <c r="E1137" t="str">
        <f>IFERROR(VLOOKUP(B1137,チーム番号!E:F,2,0),"")</f>
        <v/>
      </c>
      <c r="F1137" t="str">
        <f>IFERROR(VLOOKUP(A1137,プログラム!B:C,2,0),"")</f>
        <v/>
      </c>
      <c r="G1137" t="str">
        <f t="shared" si="35"/>
        <v>000</v>
      </c>
      <c r="H1137" t="str">
        <f>IFERROR(記録[[#This Row],[組]],"")</f>
        <v/>
      </c>
      <c r="I1137" t="str">
        <f>IFERROR(記録[[#This Row],[水路]],"")</f>
        <v/>
      </c>
      <c r="J1137" t="str">
        <f>IFERROR(VLOOKUP(F1137,プログラムデータ!A:P,14,0),"")</f>
        <v/>
      </c>
      <c r="K1137" t="str">
        <f>IFERROR(VLOOKUP(F1137,プログラムデータ!A:O,15,0),"")</f>
        <v/>
      </c>
      <c r="L1137" t="str">
        <f>IFERROR(VLOOKUP(F1137,プログラムデータ!A:M,13,0),"")</f>
        <v/>
      </c>
      <c r="M1137" t="str">
        <f>IFERROR(VLOOKUP(F1137,プログラムデータ!A:J,10,0),"")</f>
        <v/>
      </c>
      <c r="N1137" t="str">
        <f>IFERROR(VLOOKUP(F1137,プログラムデータ!A:P,16,0),"")</f>
        <v/>
      </c>
      <c r="O1137" t="str">
        <f t="shared" si="36"/>
        <v xml:space="preserve">    </v>
      </c>
    </row>
    <row r="1138" spans="1:15" x14ac:dyDescent="0.15">
      <c r="A1138" t="str">
        <f>IFERROR(記録[[#This Row],[競技番号]],"")</f>
        <v/>
      </c>
      <c r="B1138" t="str">
        <f>IFERROR(記録[[#This Row],[選手番号]],"")</f>
        <v/>
      </c>
      <c r="C1138" t="str">
        <f>IFERROR(VLOOKUP(B1138,選手番号!F:J,4,0),"")</f>
        <v/>
      </c>
      <c r="D1138" t="str">
        <f>IFERROR(VLOOKUP(B1138,選手番号!F:K,6,0),"")</f>
        <v/>
      </c>
      <c r="E1138" t="str">
        <f>IFERROR(VLOOKUP(B1138,チーム番号!E:F,2,0),"")</f>
        <v/>
      </c>
      <c r="F1138" t="str">
        <f>IFERROR(VLOOKUP(A1138,プログラム!B:C,2,0),"")</f>
        <v/>
      </c>
      <c r="G1138" t="str">
        <f t="shared" si="35"/>
        <v>000</v>
      </c>
      <c r="H1138" t="str">
        <f>IFERROR(記録[[#This Row],[組]],"")</f>
        <v/>
      </c>
      <c r="I1138" t="str">
        <f>IFERROR(記録[[#This Row],[水路]],"")</f>
        <v/>
      </c>
      <c r="J1138" t="str">
        <f>IFERROR(VLOOKUP(F1138,プログラムデータ!A:P,14,0),"")</f>
        <v/>
      </c>
      <c r="K1138" t="str">
        <f>IFERROR(VLOOKUP(F1138,プログラムデータ!A:O,15,0),"")</f>
        <v/>
      </c>
      <c r="L1138" t="str">
        <f>IFERROR(VLOOKUP(F1138,プログラムデータ!A:M,13,0),"")</f>
        <v/>
      </c>
      <c r="M1138" t="str">
        <f>IFERROR(VLOOKUP(F1138,プログラムデータ!A:J,10,0),"")</f>
        <v/>
      </c>
      <c r="N1138" t="str">
        <f>IFERROR(VLOOKUP(F1138,プログラムデータ!A:P,16,0),"")</f>
        <v/>
      </c>
      <c r="O1138" t="str">
        <f t="shared" si="36"/>
        <v xml:space="preserve">    </v>
      </c>
    </row>
    <row r="1139" spans="1:15" x14ac:dyDescent="0.15">
      <c r="A1139" t="str">
        <f>IFERROR(記録[[#This Row],[競技番号]],"")</f>
        <v/>
      </c>
      <c r="B1139" t="str">
        <f>IFERROR(記録[[#This Row],[選手番号]],"")</f>
        <v/>
      </c>
      <c r="C1139" t="str">
        <f>IFERROR(VLOOKUP(B1139,選手番号!F:J,4,0),"")</f>
        <v/>
      </c>
      <c r="D1139" t="str">
        <f>IFERROR(VLOOKUP(B1139,選手番号!F:K,6,0),"")</f>
        <v/>
      </c>
      <c r="E1139" t="str">
        <f>IFERROR(VLOOKUP(B1139,チーム番号!E:F,2,0),"")</f>
        <v/>
      </c>
      <c r="F1139" t="str">
        <f>IFERROR(VLOOKUP(A1139,プログラム!B:C,2,0),"")</f>
        <v/>
      </c>
      <c r="G1139" t="str">
        <f t="shared" si="35"/>
        <v>000</v>
      </c>
      <c r="H1139" t="str">
        <f>IFERROR(記録[[#This Row],[組]],"")</f>
        <v/>
      </c>
      <c r="I1139" t="str">
        <f>IFERROR(記録[[#This Row],[水路]],"")</f>
        <v/>
      </c>
      <c r="J1139" t="str">
        <f>IFERROR(VLOOKUP(F1139,プログラムデータ!A:P,14,0),"")</f>
        <v/>
      </c>
      <c r="K1139" t="str">
        <f>IFERROR(VLOOKUP(F1139,プログラムデータ!A:O,15,0),"")</f>
        <v/>
      </c>
      <c r="L1139" t="str">
        <f>IFERROR(VLOOKUP(F1139,プログラムデータ!A:M,13,0),"")</f>
        <v/>
      </c>
      <c r="M1139" t="str">
        <f>IFERROR(VLOOKUP(F1139,プログラムデータ!A:J,10,0),"")</f>
        <v/>
      </c>
      <c r="N1139" t="str">
        <f>IFERROR(VLOOKUP(F1139,プログラムデータ!A:P,16,0),"")</f>
        <v/>
      </c>
      <c r="O1139" t="str">
        <f t="shared" si="36"/>
        <v xml:space="preserve">    </v>
      </c>
    </row>
    <row r="1140" spans="1:15" x14ac:dyDescent="0.15">
      <c r="A1140" t="str">
        <f>IFERROR(記録[[#This Row],[競技番号]],"")</f>
        <v/>
      </c>
      <c r="B1140" t="str">
        <f>IFERROR(記録[[#This Row],[選手番号]],"")</f>
        <v/>
      </c>
      <c r="C1140" t="str">
        <f>IFERROR(VLOOKUP(B1140,選手番号!F:J,4,0),"")</f>
        <v/>
      </c>
      <c r="D1140" t="str">
        <f>IFERROR(VLOOKUP(B1140,選手番号!F:K,6,0),"")</f>
        <v/>
      </c>
      <c r="E1140" t="str">
        <f>IFERROR(VLOOKUP(B1140,チーム番号!E:F,2,0),"")</f>
        <v/>
      </c>
      <c r="F1140" t="str">
        <f>IFERROR(VLOOKUP(A1140,プログラム!B:C,2,0),"")</f>
        <v/>
      </c>
      <c r="G1140" t="str">
        <f t="shared" si="35"/>
        <v>000</v>
      </c>
      <c r="H1140" t="str">
        <f>IFERROR(記録[[#This Row],[組]],"")</f>
        <v/>
      </c>
      <c r="I1140" t="str">
        <f>IFERROR(記録[[#This Row],[水路]],"")</f>
        <v/>
      </c>
      <c r="J1140" t="str">
        <f>IFERROR(VLOOKUP(F1140,プログラムデータ!A:P,14,0),"")</f>
        <v/>
      </c>
      <c r="K1140" t="str">
        <f>IFERROR(VLOOKUP(F1140,プログラムデータ!A:O,15,0),"")</f>
        <v/>
      </c>
      <c r="L1140" t="str">
        <f>IFERROR(VLOOKUP(F1140,プログラムデータ!A:M,13,0),"")</f>
        <v/>
      </c>
      <c r="M1140" t="str">
        <f>IFERROR(VLOOKUP(F1140,プログラムデータ!A:J,10,0),"")</f>
        <v/>
      </c>
      <c r="N1140" t="str">
        <f>IFERROR(VLOOKUP(F1140,プログラムデータ!A:P,16,0),"")</f>
        <v/>
      </c>
      <c r="O1140" t="str">
        <f t="shared" si="36"/>
        <v xml:space="preserve">    </v>
      </c>
    </row>
    <row r="1141" spans="1:15" x14ac:dyDescent="0.15">
      <c r="A1141" t="str">
        <f>IFERROR(記録[[#This Row],[競技番号]],"")</f>
        <v/>
      </c>
      <c r="B1141" t="str">
        <f>IFERROR(記録[[#This Row],[選手番号]],"")</f>
        <v/>
      </c>
      <c r="C1141" t="str">
        <f>IFERROR(VLOOKUP(B1141,選手番号!F:J,4,0),"")</f>
        <v/>
      </c>
      <c r="D1141" t="str">
        <f>IFERROR(VLOOKUP(B1141,選手番号!F:K,6,0),"")</f>
        <v/>
      </c>
      <c r="E1141" t="str">
        <f>IFERROR(VLOOKUP(B1141,チーム番号!E:F,2,0),"")</f>
        <v/>
      </c>
      <c r="F1141" t="str">
        <f>IFERROR(VLOOKUP(A1141,プログラム!B:C,2,0),"")</f>
        <v/>
      </c>
      <c r="G1141" t="str">
        <f t="shared" si="35"/>
        <v>000</v>
      </c>
      <c r="H1141" t="str">
        <f>IFERROR(記録[[#This Row],[組]],"")</f>
        <v/>
      </c>
      <c r="I1141" t="str">
        <f>IFERROR(記録[[#This Row],[水路]],"")</f>
        <v/>
      </c>
      <c r="J1141" t="str">
        <f>IFERROR(VLOOKUP(F1141,プログラムデータ!A:P,14,0),"")</f>
        <v/>
      </c>
      <c r="K1141" t="str">
        <f>IFERROR(VLOOKUP(F1141,プログラムデータ!A:O,15,0),"")</f>
        <v/>
      </c>
      <c r="L1141" t="str">
        <f>IFERROR(VLOOKUP(F1141,プログラムデータ!A:M,13,0),"")</f>
        <v/>
      </c>
      <c r="M1141" t="str">
        <f>IFERROR(VLOOKUP(F1141,プログラムデータ!A:J,10,0),"")</f>
        <v/>
      </c>
      <c r="N1141" t="str">
        <f>IFERROR(VLOOKUP(F1141,プログラムデータ!A:P,16,0),"")</f>
        <v/>
      </c>
      <c r="O1141" t="str">
        <f t="shared" si="36"/>
        <v xml:space="preserve">    </v>
      </c>
    </row>
    <row r="1142" spans="1:15" x14ac:dyDescent="0.15">
      <c r="A1142" t="str">
        <f>IFERROR(記録[[#This Row],[競技番号]],"")</f>
        <v/>
      </c>
      <c r="B1142" t="str">
        <f>IFERROR(記録[[#This Row],[選手番号]],"")</f>
        <v/>
      </c>
      <c r="C1142" t="str">
        <f>IFERROR(VLOOKUP(B1142,選手番号!F:J,4,0),"")</f>
        <v/>
      </c>
      <c r="D1142" t="str">
        <f>IFERROR(VLOOKUP(B1142,選手番号!F:K,6,0),"")</f>
        <v/>
      </c>
      <c r="E1142" t="str">
        <f>IFERROR(VLOOKUP(B1142,チーム番号!E:F,2,0),"")</f>
        <v/>
      </c>
      <c r="F1142" t="str">
        <f>IFERROR(VLOOKUP(A1142,プログラム!B:C,2,0),"")</f>
        <v/>
      </c>
      <c r="G1142" t="str">
        <f t="shared" si="35"/>
        <v>000</v>
      </c>
      <c r="H1142" t="str">
        <f>IFERROR(記録[[#This Row],[組]],"")</f>
        <v/>
      </c>
      <c r="I1142" t="str">
        <f>IFERROR(記録[[#This Row],[水路]],"")</f>
        <v/>
      </c>
      <c r="J1142" t="str">
        <f>IFERROR(VLOOKUP(F1142,プログラムデータ!A:P,14,0),"")</f>
        <v/>
      </c>
      <c r="K1142" t="str">
        <f>IFERROR(VLOOKUP(F1142,プログラムデータ!A:O,15,0),"")</f>
        <v/>
      </c>
      <c r="L1142" t="str">
        <f>IFERROR(VLOOKUP(F1142,プログラムデータ!A:M,13,0),"")</f>
        <v/>
      </c>
      <c r="M1142" t="str">
        <f>IFERROR(VLOOKUP(F1142,プログラムデータ!A:J,10,0),"")</f>
        <v/>
      </c>
      <c r="N1142" t="str">
        <f>IFERROR(VLOOKUP(F1142,プログラムデータ!A:P,16,0),"")</f>
        <v/>
      </c>
      <c r="O1142" t="str">
        <f t="shared" si="36"/>
        <v xml:space="preserve">    </v>
      </c>
    </row>
    <row r="1143" spans="1:15" x14ac:dyDescent="0.15">
      <c r="A1143" t="str">
        <f>IFERROR(記録[[#This Row],[競技番号]],"")</f>
        <v/>
      </c>
      <c r="B1143" t="str">
        <f>IFERROR(記録[[#This Row],[選手番号]],"")</f>
        <v/>
      </c>
      <c r="C1143" t="str">
        <f>IFERROR(VLOOKUP(B1143,選手番号!F:J,4,0),"")</f>
        <v/>
      </c>
      <c r="D1143" t="str">
        <f>IFERROR(VLOOKUP(B1143,選手番号!F:K,6,0),"")</f>
        <v/>
      </c>
      <c r="E1143" t="str">
        <f>IFERROR(VLOOKUP(B1143,チーム番号!E:F,2,0),"")</f>
        <v/>
      </c>
      <c r="F1143" t="str">
        <f>IFERROR(VLOOKUP(A1143,プログラム!B:C,2,0),"")</f>
        <v/>
      </c>
      <c r="G1143" t="str">
        <f t="shared" si="35"/>
        <v>000</v>
      </c>
      <c r="H1143" t="str">
        <f>IFERROR(記録[[#This Row],[組]],"")</f>
        <v/>
      </c>
      <c r="I1143" t="str">
        <f>IFERROR(記録[[#This Row],[水路]],"")</f>
        <v/>
      </c>
      <c r="J1143" t="str">
        <f>IFERROR(VLOOKUP(F1143,プログラムデータ!A:P,14,0),"")</f>
        <v/>
      </c>
      <c r="K1143" t="str">
        <f>IFERROR(VLOOKUP(F1143,プログラムデータ!A:O,15,0),"")</f>
        <v/>
      </c>
      <c r="L1143" t="str">
        <f>IFERROR(VLOOKUP(F1143,プログラムデータ!A:M,13,0),"")</f>
        <v/>
      </c>
      <c r="M1143" t="str">
        <f>IFERROR(VLOOKUP(F1143,プログラムデータ!A:J,10,0),"")</f>
        <v/>
      </c>
      <c r="N1143" t="str">
        <f>IFERROR(VLOOKUP(F1143,プログラムデータ!A:P,16,0),"")</f>
        <v/>
      </c>
      <c r="O1143" t="str">
        <f t="shared" si="36"/>
        <v xml:space="preserve">    </v>
      </c>
    </row>
    <row r="1144" spans="1:15" x14ac:dyDescent="0.15">
      <c r="A1144" t="str">
        <f>IFERROR(記録[[#This Row],[競技番号]],"")</f>
        <v/>
      </c>
      <c r="B1144" t="str">
        <f>IFERROR(記録[[#This Row],[選手番号]],"")</f>
        <v/>
      </c>
      <c r="C1144" t="str">
        <f>IFERROR(VLOOKUP(B1144,選手番号!F:J,4,0),"")</f>
        <v/>
      </c>
      <c r="D1144" t="str">
        <f>IFERROR(VLOOKUP(B1144,選手番号!F:K,6,0),"")</f>
        <v/>
      </c>
      <c r="E1144" t="str">
        <f>IFERROR(VLOOKUP(B1144,チーム番号!E:F,2,0),"")</f>
        <v/>
      </c>
      <c r="F1144" t="str">
        <f>IFERROR(VLOOKUP(A1144,プログラム!B:C,2,0),"")</f>
        <v/>
      </c>
      <c r="G1144" t="str">
        <f t="shared" si="35"/>
        <v>000</v>
      </c>
      <c r="H1144" t="str">
        <f>IFERROR(記録[[#This Row],[組]],"")</f>
        <v/>
      </c>
      <c r="I1144" t="str">
        <f>IFERROR(記録[[#This Row],[水路]],"")</f>
        <v/>
      </c>
      <c r="J1144" t="str">
        <f>IFERROR(VLOOKUP(F1144,プログラムデータ!A:P,14,0),"")</f>
        <v/>
      </c>
      <c r="K1144" t="str">
        <f>IFERROR(VLOOKUP(F1144,プログラムデータ!A:O,15,0),"")</f>
        <v/>
      </c>
      <c r="L1144" t="str">
        <f>IFERROR(VLOOKUP(F1144,プログラムデータ!A:M,13,0),"")</f>
        <v/>
      </c>
      <c r="M1144" t="str">
        <f>IFERROR(VLOOKUP(F1144,プログラムデータ!A:J,10,0),"")</f>
        <v/>
      </c>
      <c r="N1144" t="str">
        <f>IFERROR(VLOOKUP(F1144,プログラムデータ!A:P,16,0),"")</f>
        <v/>
      </c>
      <c r="O1144" t="str">
        <f t="shared" si="36"/>
        <v xml:space="preserve">    </v>
      </c>
    </row>
    <row r="1145" spans="1:15" x14ac:dyDescent="0.15">
      <c r="A1145" t="str">
        <f>IFERROR(記録[[#This Row],[競技番号]],"")</f>
        <v/>
      </c>
      <c r="B1145" t="str">
        <f>IFERROR(記録[[#This Row],[選手番号]],"")</f>
        <v/>
      </c>
      <c r="C1145" t="str">
        <f>IFERROR(VLOOKUP(B1145,選手番号!F:J,4,0),"")</f>
        <v/>
      </c>
      <c r="D1145" t="str">
        <f>IFERROR(VLOOKUP(B1145,選手番号!F:K,6,0),"")</f>
        <v/>
      </c>
      <c r="E1145" t="str">
        <f>IFERROR(VLOOKUP(B1145,チーム番号!E:F,2,0),"")</f>
        <v/>
      </c>
      <c r="F1145" t="str">
        <f>IFERROR(VLOOKUP(A1145,プログラム!B:C,2,0),"")</f>
        <v/>
      </c>
      <c r="G1145" t="str">
        <f t="shared" si="35"/>
        <v>000</v>
      </c>
      <c r="H1145" t="str">
        <f>IFERROR(記録[[#This Row],[組]],"")</f>
        <v/>
      </c>
      <c r="I1145" t="str">
        <f>IFERROR(記録[[#This Row],[水路]],"")</f>
        <v/>
      </c>
      <c r="J1145" t="str">
        <f>IFERROR(VLOOKUP(F1145,プログラムデータ!A:P,14,0),"")</f>
        <v/>
      </c>
      <c r="K1145" t="str">
        <f>IFERROR(VLOOKUP(F1145,プログラムデータ!A:O,15,0),"")</f>
        <v/>
      </c>
      <c r="L1145" t="str">
        <f>IFERROR(VLOOKUP(F1145,プログラムデータ!A:M,13,0),"")</f>
        <v/>
      </c>
      <c r="M1145" t="str">
        <f>IFERROR(VLOOKUP(F1145,プログラムデータ!A:J,10,0),"")</f>
        <v/>
      </c>
      <c r="N1145" t="str">
        <f>IFERROR(VLOOKUP(F1145,プログラムデータ!A:P,16,0),"")</f>
        <v/>
      </c>
      <c r="O1145" t="str">
        <f t="shared" si="36"/>
        <v xml:space="preserve">    </v>
      </c>
    </row>
    <row r="1146" spans="1:15" x14ac:dyDescent="0.15">
      <c r="A1146" t="str">
        <f>IFERROR(記録[[#This Row],[競技番号]],"")</f>
        <v/>
      </c>
      <c r="B1146" t="str">
        <f>IFERROR(記録[[#This Row],[選手番号]],"")</f>
        <v/>
      </c>
      <c r="C1146" t="str">
        <f>IFERROR(VLOOKUP(B1146,選手番号!F:J,4,0),"")</f>
        <v/>
      </c>
      <c r="D1146" t="str">
        <f>IFERROR(VLOOKUP(B1146,選手番号!F:K,6,0),"")</f>
        <v/>
      </c>
      <c r="E1146" t="str">
        <f>IFERROR(VLOOKUP(B1146,チーム番号!E:F,2,0),"")</f>
        <v/>
      </c>
      <c r="F1146" t="str">
        <f>IFERROR(VLOOKUP(A1146,プログラム!B:C,2,0),"")</f>
        <v/>
      </c>
      <c r="G1146" t="str">
        <f t="shared" si="35"/>
        <v>000</v>
      </c>
      <c r="H1146" t="str">
        <f>IFERROR(記録[[#This Row],[組]],"")</f>
        <v/>
      </c>
      <c r="I1146" t="str">
        <f>IFERROR(記録[[#This Row],[水路]],"")</f>
        <v/>
      </c>
      <c r="J1146" t="str">
        <f>IFERROR(VLOOKUP(F1146,プログラムデータ!A:P,14,0),"")</f>
        <v/>
      </c>
      <c r="K1146" t="str">
        <f>IFERROR(VLOOKUP(F1146,プログラムデータ!A:O,15,0),"")</f>
        <v/>
      </c>
      <c r="L1146" t="str">
        <f>IFERROR(VLOOKUP(F1146,プログラムデータ!A:M,13,0),"")</f>
        <v/>
      </c>
      <c r="M1146" t="str">
        <f>IFERROR(VLOOKUP(F1146,プログラムデータ!A:J,10,0),"")</f>
        <v/>
      </c>
      <c r="N1146" t="str">
        <f>IFERROR(VLOOKUP(F1146,プログラムデータ!A:P,16,0),"")</f>
        <v/>
      </c>
      <c r="O1146" t="str">
        <f t="shared" si="36"/>
        <v xml:space="preserve">    </v>
      </c>
    </row>
    <row r="1147" spans="1:15" x14ac:dyDescent="0.15">
      <c r="A1147" t="str">
        <f>IFERROR(記録[[#This Row],[競技番号]],"")</f>
        <v/>
      </c>
      <c r="B1147" t="str">
        <f>IFERROR(記録[[#This Row],[選手番号]],"")</f>
        <v/>
      </c>
      <c r="C1147" t="str">
        <f>IFERROR(VLOOKUP(B1147,選手番号!F:J,4,0),"")</f>
        <v/>
      </c>
      <c r="D1147" t="str">
        <f>IFERROR(VLOOKUP(B1147,選手番号!F:K,6,0),"")</f>
        <v/>
      </c>
      <c r="E1147" t="str">
        <f>IFERROR(VLOOKUP(B1147,チーム番号!E:F,2,0),"")</f>
        <v/>
      </c>
      <c r="F1147" t="str">
        <f>IFERROR(VLOOKUP(A1147,プログラム!B:C,2,0),"")</f>
        <v/>
      </c>
      <c r="G1147" t="str">
        <f t="shared" si="35"/>
        <v>000</v>
      </c>
      <c r="H1147" t="str">
        <f>IFERROR(記録[[#This Row],[組]],"")</f>
        <v/>
      </c>
      <c r="I1147" t="str">
        <f>IFERROR(記録[[#This Row],[水路]],"")</f>
        <v/>
      </c>
      <c r="J1147" t="str">
        <f>IFERROR(VLOOKUP(F1147,プログラムデータ!A:P,14,0),"")</f>
        <v/>
      </c>
      <c r="K1147" t="str">
        <f>IFERROR(VLOOKUP(F1147,プログラムデータ!A:O,15,0),"")</f>
        <v/>
      </c>
      <c r="L1147" t="str">
        <f>IFERROR(VLOOKUP(F1147,プログラムデータ!A:M,13,0),"")</f>
        <v/>
      </c>
      <c r="M1147" t="str">
        <f>IFERROR(VLOOKUP(F1147,プログラムデータ!A:J,10,0),"")</f>
        <v/>
      </c>
      <c r="N1147" t="str">
        <f>IFERROR(VLOOKUP(F1147,プログラムデータ!A:P,16,0),"")</f>
        <v/>
      </c>
      <c r="O1147" t="str">
        <f t="shared" si="36"/>
        <v xml:space="preserve">    </v>
      </c>
    </row>
    <row r="1148" spans="1:15" x14ac:dyDescent="0.15">
      <c r="A1148" t="str">
        <f>IFERROR(記録[[#This Row],[競技番号]],"")</f>
        <v/>
      </c>
      <c r="B1148" t="str">
        <f>IFERROR(記録[[#This Row],[選手番号]],"")</f>
        <v/>
      </c>
      <c r="C1148" t="str">
        <f>IFERROR(VLOOKUP(B1148,選手番号!F:J,4,0),"")</f>
        <v/>
      </c>
      <c r="D1148" t="str">
        <f>IFERROR(VLOOKUP(B1148,選手番号!F:K,6,0),"")</f>
        <v/>
      </c>
      <c r="E1148" t="str">
        <f>IFERROR(VLOOKUP(B1148,チーム番号!E:F,2,0),"")</f>
        <v/>
      </c>
      <c r="F1148" t="str">
        <f>IFERROR(VLOOKUP(A1148,プログラム!B:C,2,0),"")</f>
        <v/>
      </c>
      <c r="G1148" t="str">
        <f t="shared" si="35"/>
        <v>000</v>
      </c>
      <c r="H1148" t="str">
        <f>IFERROR(記録[[#This Row],[組]],"")</f>
        <v/>
      </c>
      <c r="I1148" t="str">
        <f>IFERROR(記録[[#This Row],[水路]],"")</f>
        <v/>
      </c>
      <c r="J1148" t="str">
        <f>IFERROR(VLOOKUP(F1148,プログラムデータ!A:P,14,0),"")</f>
        <v/>
      </c>
      <c r="K1148" t="str">
        <f>IFERROR(VLOOKUP(F1148,プログラムデータ!A:O,15,0),"")</f>
        <v/>
      </c>
      <c r="L1148" t="str">
        <f>IFERROR(VLOOKUP(F1148,プログラムデータ!A:M,13,0),"")</f>
        <v/>
      </c>
      <c r="M1148" t="str">
        <f>IFERROR(VLOOKUP(F1148,プログラムデータ!A:J,10,0),"")</f>
        <v/>
      </c>
      <c r="N1148" t="str">
        <f>IFERROR(VLOOKUP(F1148,プログラムデータ!A:P,16,0),"")</f>
        <v/>
      </c>
      <c r="O1148" t="str">
        <f t="shared" si="36"/>
        <v xml:space="preserve">    </v>
      </c>
    </row>
    <row r="1149" spans="1:15" x14ac:dyDescent="0.15">
      <c r="A1149" t="str">
        <f>IFERROR(記録[[#This Row],[競技番号]],"")</f>
        <v/>
      </c>
      <c r="B1149" t="str">
        <f>IFERROR(記録[[#This Row],[選手番号]],"")</f>
        <v/>
      </c>
      <c r="C1149" t="str">
        <f>IFERROR(VLOOKUP(B1149,選手番号!F:J,4,0),"")</f>
        <v/>
      </c>
      <c r="D1149" t="str">
        <f>IFERROR(VLOOKUP(B1149,選手番号!F:K,6,0),"")</f>
        <v/>
      </c>
      <c r="E1149" t="str">
        <f>IFERROR(VLOOKUP(B1149,チーム番号!E:F,2,0),"")</f>
        <v/>
      </c>
      <c r="F1149" t="str">
        <f>IFERROR(VLOOKUP(A1149,プログラム!B:C,2,0),"")</f>
        <v/>
      </c>
      <c r="G1149" t="str">
        <f t="shared" si="35"/>
        <v>000</v>
      </c>
      <c r="H1149" t="str">
        <f>IFERROR(記録[[#This Row],[組]],"")</f>
        <v/>
      </c>
      <c r="I1149" t="str">
        <f>IFERROR(記録[[#This Row],[水路]],"")</f>
        <v/>
      </c>
      <c r="J1149" t="str">
        <f>IFERROR(VLOOKUP(F1149,プログラムデータ!A:P,14,0),"")</f>
        <v/>
      </c>
      <c r="K1149" t="str">
        <f>IFERROR(VLOOKUP(F1149,プログラムデータ!A:O,15,0),"")</f>
        <v/>
      </c>
      <c r="L1149" t="str">
        <f>IFERROR(VLOOKUP(F1149,プログラムデータ!A:M,13,0),"")</f>
        <v/>
      </c>
      <c r="M1149" t="str">
        <f>IFERROR(VLOOKUP(F1149,プログラムデータ!A:J,10,0),"")</f>
        <v/>
      </c>
      <c r="N1149" t="str">
        <f>IFERROR(VLOOKUP(F1149,プログラムデータ!A:P,16,0),"")</f>
        <v/>
      </c>
      <c r="O1149" t="str">
        <f t="shared" si="36"/>
        <v xml:space="preserve">    </v>
      </c>
    </row>
    <row r="1150" spans="1:15" x14ac:dyDescent="0.15">
      <c r="A1150" t="str">
        <f>IFERROR(記録[[#This Row],[競技番号]],"")</f>
        <v/>
      </c>
      <c r="B1150" t="str">
        <f>IFERROR(記録[[#This Row],[選手番号]],"")</f>
        <v/>
      </c>
      <c r="C1150" t="str">
        <f>IFERROR(VLOOKUP(B1150,選手番号!F:J,4,0),"")</f>
        <v/>
      </c>
      <c r="D1150" t="str">
        <f>IFERROR(VLOOKUP(B1150,選手番号!F:K,6,0),"")</f>
        <v/>
      </c>
      <c r="E1150" t="str">
        <f>IFERROR(VLOOKUP(B1150,チーム番号!E:F,2,0),"")</f>
        <v/>
      </c>
      <c r="F1150" t="str">
        <f>IFERROR(VLOOKUP(A1150,プログラム!B:C,2,0),"")</f>
        <v/>
      </c>
      <c r="G1150" t="str">
        <f t="shared" si="35"/>
        <v>000</v>
      </c>
      <c r="H1150" t="str">
        <f>IFERROR(記録[[#This Row],[組]],"")</f>
        <v/>
      </c>
      <c r="I1150" t="str">
        <f>IFERROR(記録[[#This Row],[水路]],"")</f>
        <v/>
      </c>
      <c r="J1150" t="str">
        <f>IFERROR(VLOOKUP(F1150,プログラムデータ!A:P,14,0),"")</f>
        <v/>
      </c>
      <c r="K1150" t="str">
        <f>IFERROR(VLOOKUP(F1150,プログラムデータ!A:O,15,0),"")</f>
        <v/>
      </c>
      <c r="L1150" t="str">
        <f>IFERROR(VLOOKUP(F1150,プログラムデータ!A:M,13,0),"")</f>
        <v/>
      </c>
      <c r="M1150" t="str">
        <f>IFERROR(VLOOKUP(F1150,プログラムデータ!A:J,10,0),"")</f>
        <v/>
      </c>
      <c r="N1150" t="str">
        <f>IFERROR(VLOOKUP(F1150,プログラムデータ!A:P,16,0),"")</f>
        <v/>
      </c>
      <c r="O1150" t="str">
        <f t="shared" si="36"/>
        <v xml:space="preserve">    </v>
      </c>
    </row>
    <row r="1151" spans="1:15" x14ac:dyDescent="0.15">
      <c r="A1151" t="str">
        <f>IFERROR(記録[[#This Row],[競技番号]],"")</f>
        <v/>
      </c>
      <c r="B1151" t="str">
        <f>IFERROR(記録[[#This Row],[選手番号]],"")</f>
        <v/>
      </c>
      <c r="C1151" t="str">
        <f>IFERROR(VLOOKUP(B1151,選手番号!F:J,4,0),"")</f>
        <v/>
      </c>
      <c r="D1151" t="str">
        <f>IFERROR(VLOOKUP(B1151,選手番号!F:K,6,0),"")</f>
        <v/>
      </c>
      <c r="E1151" t="str">
        <f>IFERROR(VLOOKUP(B1151,チーム番号!E:F,2,0),"")</f>
        <v/>
      </c>
      <c r="F1151" t="str">
        <f>IFERROR(VLOOKUP(A1151,プログラム!B:C,2,0),"")</f>
        <v/>
      </c>
      <c r="G1151" t="str">
        <f t="shared" si="35"/>
        <v>000</v>
      </c>
      <c r="H1151" t="str">
        <f>IFERROR(記録[[#This Row],[組]],"")</f>
        <v/>
      </c>
      <c r="I1151" t="str">
        <f>IFERROR(記録[[#This Row],[水路]],"")</f>
        <v/>
      </c>
      <c r="J1151" t="str">
        <f>IFERROR(VLOOKUP(F1151,プログラムデータ!A:P,14,0),"")</f>
        <v/>
      </c>
      <c r="K1151" t="str">
        <f>IFERROR(VLOOKUP(F1151,プログラムデータ!A:O,15,0),"")</f>
        <v/>
      </c>
      <c r="L1151" t="str">
        <f>IFERROR(VLOOKUP(F1151,プログラムデータ!A:M,13,0),"")</f>
        <v/>
      </c>
      <c r="M1151" t="str">
        <f>IFERROR(VLOOKUP(F1151,プログラムデータ!A:J,10,0),"")</f>
        <v/>
      </c>
      <c r="N1151" t="str">
        <f>IFERROR(VLOOKUP(F1151,プログラムデータ!A:P,16,0),"")</f>
        <v/>
      </c>
      <c r="O1151" t="str">
        <f t="shared" si="36"/>
        <v xml:space="preserve">    </v>
      </c>
    </row>
    <row r="1152" spans="1:15" x14ac:dyDescent="0.15">
      <c r="A1152" t="str">
        <f>IFERROR(記録[[#This Row],[競技番号]],"")</f>
        <v/>
      </c>
      <c r="B1152" t="str">
        <f>IFERROR(記録[[#This Row],[選手番号]],"")</f>
        <v/>
      </c>
      <c r="C1152" t="str">
        <f>IFERROR(VLOOKUP(B1152,選手番号!F:J,4,0),"")</f>
        <v/>
      </c>
      <c r="D1152" t="str">
        <f>IFERROR(VLOOKUP(B1152,選手番号!F:K,6,0),"")</f>
        <v/>
      </c>
      <c r="E1152" t="str">
        <f>IFERROR(VLOOKUP(B1152,チーム番号!E:F,2,0),"")</f>
        <v/>
      </c>
      <c r="F1152" t="str">
        <f>IFERROR(VLOOKUP(A1152,プログラム!B:C,2,0),"")</f>
        <v/>
      </c>
      <c r="G1152" t="str">
        <f t="shared" si="35"/>
        <v>000</v>
      </c>
      <c r="H1152" t="str">
        <f>IFERROR(記録[[#This Row],[組]],"")</f>
        <v/>
      </c>
      <c r="I1152" t="str">
        <f>IFERROR(記録[[#This Row],[水路]],"")</f>
        <v/>
      </c>
      <c r="J1152" t="str">
        <f>IFERROR(VLOOKUP(F1152,プログラムデータ!A:P,14,0),"")</f>
        <v/>
      </c>
      <c r="K1152" t="str">
        <f>IFERROR(VLOOKUP(F1152,プログラムデータ!A:O,15,0),"")</f>
        <v/>
      </c>
      <c r="L1152" t="str">
        <f>IFERROR(VLOOKUP(F1152,プログラムデータ!A:M,13,0),"")</f>
        <v/>
      </c>
      <c r="M1152" t="str">
        <f>IFERROR(VLOOKUP(F1152,プログラムデータ!A:J,10,0),"")</f>
        <v/>
      </c>
      <c r="N1152" t="str">
        <f>IFERROR(VLOOKUP(F1152,プログラムデータ!A:P,16,0),"")</f>
        <v/>
      </c>
      <c r="O1152" t="str">
        <f t="shared" si="36"/>
        <v xml:space="preserve">    </v>
      </c>
    </row>
    <row r="1153" spans="1:15" x14ac:dyDescent="0.15">
      <c r="A1153" t="str">
        <f>IFERROR(記録[[#This Row],[競技番号]],"")</f>
        <v/>
      </c>
      <c r="B1153" t="str">
        <f>IFERROR(記録[[#This Row],[選手番号]],"")</f>
        <v/>
      </c>
      <c r="C1153" t="str">
        <f>IFERROR(VLOOKUP(B1153,選手番号!F:J,4,0),"")</f>
        <v/>
      </c>
      <c r="D1153" t="str">
        <f>IFERROR(VLOOKUP(B1153,選手番号!F:K,6,0),"")</f>
        <v/>
      </c>
      <c r="E1153" t="str">
        <f>IFERROR(VLOOKUP(B1153,チーム番号!E:F,2,0),"")</f>
        <v/>
      </c>
      <c r="F1153" t="str">
        <f>IFERROR(VLOOKUP(A1153,プログラム!B:C,2,0),"")</f>
        <v/>
      </c>
      <c r="G1153" t="str">
        <f t="shared" si="35"/>
        <v>000</v>
      </c>
      <c r="H1153" t="str">
        <f>IFERROR(記録[[#This Row],[組]],"")</f>
        <v/>
      </c>
      <c r="I1153" t="str">
        <f>IFERROR(記録[[#This Row],[水路]],"")</f>
        <v/>
      </c>
      <c r="J1153" t="str">
        <f>IFERROR(VLOOKUP(F1153,プログラムデータ!A:P,14,0),"")</f>
        <v/>
      </c>
      <c r="K1153" t="str">
        <f>IFERROR(VLOOKUP(F1153,プログラムデータ!A:O,15,0),"")</f>
        <v/>
      </c>
      <c r="L1153" t="str">
        <f>IFERROR(VLOOKUP(F1153,プログラムデータ!A:M,13,0),"")</f>
        <v/>
      </c>
      <c r="M1153" t="str">
        <f>IFERROR(VLOOKUP(F1153,プログラムデータ!A:J,10,0),"")</f>
        <v/>
      </c>
      <c r="N1153" t="str">
        <f>IFERROR(VLOOKUP(F1153,プログラムデータ!A:P,16,0),"")</f>
        <v/>
      </c>
      <c r="O1153" t="str">
        <f t="shared" si="36"/>
        <v xml:space="preserve">    </v>
      </c>
    </row>
    <row r="1154" spans="1:15" x14ac:dyDescent="0.15">
      <c r="A1154" t="str">
        <f>IFERROR(記録[[#This Row],[競技番号]],"")</f>
        <v/>
      </c>
      <c r="B1154" t="str">
        <f>IFERROR(記録[[#This Row],[選手番号]],"")</f>
        <v/>
      </c>
      <c r="C1154" t="str">
        <f>IFERROR(VLOOKUP(B1154,選手番号!F:J,4,0),"")</f>
        <v/>
      </c>
      <c r="D1154" t="str">
        <f>IFERROR(VLOOKUP(B1154,選手番号!F:K,6,0),"")</f>
        <v/>
      </c>
      <c r="E1154" t="str">
        <f>IFERROR(VLOOKUP(B1154,チーム番号!E:F,2,0),"")</f>
        <v/>
      </c>
      <c r="F1154" t="str">
        <f>IFERROR(VLOOKUP(A1154,プログラム!B:C,2,0),"")</f>
        <v/>
      </c>
      <c r="G1154" t="str">
        <f t="shared" si="35"/>
        <v>000</v>
      </c>
      <c r="H1154" t="str">
        <f>IFERROR(記録[[#This Row],[組]],"")</f>
        <v/>
      </c>
      <c r="I1154" t="str">
        <f>IFERROR(記録[[#This Row],[水路]],"")</f>
        <v/>
      </c>
      <c r="J1154" t="str">
        <f>IFERROR(VLOOKUP(F1154,プログラムデータ!A:P,14,0),"")</f>
        <v/>
      </c>
      <c r="K1154" t="str">
        <f>IFERROR(VLOOKUP(F1154,プログラムデータ!A:O,15,0),"")</f>
        <v/>
      </c>
      <c r="L1154" t="str">
        <f>IFERROR(VLOOKUP(F1154,プログラムデータ!A:M,13,0),"")</f>
        <v/>
      </c>
      <c r="M1154" t="str">
        <f>IFERROR(VLOOKUP(F1154,プログラムデータ!A:J,10,0),"")</f>
        <v/>
      </c>
      <c r="N1154" t="str">
        <f>IFERROR(VLOOKUP(F1154,プログラムデータ!A:P,16,0),"")</f>
        <v/>
      </c>
      <c r="O1154" t="str">
        <f t="shared" si="36"/>
        <v xml:space="preserve">    </v>
      </c>
    </row>
    <row r="1155" spans="1:15" x14ac:dyDescent="0.15">
      <c r="A1155" t="str">
        <f>IFERROR(記録[[#This Row],[競技番号]],"")</f>
        <v/>
      </c>
      <c r="B1155" t="str">
        <f>IFERROR(記録[[#This Row],[選手番号]],"")</f>
        <v/>
      </c>
      <c r="C1155" t="str">
        <f>IFERROR(VLOOKUP(B1155,選手番号!F:J,4,0),"")</f>
        <v/>
      </c>
      <c r="D1155" t="str">
        <f>IFERROR(VLOOKUP(B1155,選手番号!F:K,6,0),"")</f>
        <v/>
      </c>
      <c r="E1155" t="str">
        <f>IFERROR(VLOOKUP(B1155,チーム番号!E:F,2,0),"")</f>
        <v/>
      </c>
      <c r="F1155" t="str">
        <f>IFERROR(VLOOKUP(A1155,プログラム!B:C,2,0),"")</f>
        <v/>
      </c>
      <c r="G1155" t="str">
        <f t="shared" ref="G1155:G1218" si="37">CONCATENATE(B1155,0,0,0,F1155)</f>
        <v>000</v>
      </c>
      <c r="H1155" t="str">
        <f>IFERROR(記録[[#This Row],[組]],"")</f>
        <v/>
      </c>
      <c r="I1155" t="str">
        <f>IFERROR(記録[[#This Row],[水路]],"")</f>
        <v/>
      </c>
      <c r="J1155" t="str">
        <f>IFERROR(VLOOKUP(F1155,プログラムデータ!A:P,14,0),"")</f>
        <v/>
      </c>
      <c r="K1155" t="str">
        <f>IFERROR(VLOOKUP(F1155,プログラムデータ!A:O,15,0),"")</f>
        <v/>
      </c>
      <c r="L1155" t="str">
        <f>IFERROR(VLOOKUP(F1155,プログラムデータ!A:M,13,0),"")</f>
        <v/>
      </c>
      <c r="M1155" t="str">
        <f>IFERROR(VLOOKUP(F1155,プログラムデータ!A:J,10,0),"")</f>
        <v/>
      </c>
      <c r="N1155" t="str">
        <f>IFERROR(VLOOKUP(F1155,プログラムデータ!A:P,16,0),"")</f>
        <v/>
      </c>
      <c r="O1155" t="str">
        <f t="shared" si="36"/>
        <v xml:space="preserve">    </v>
      </c>
    </row>
    <row r="1156" spans="1:15" x14ac:dyDescent="0.15">
      <c r="A1156" t="str">
        <f>IFERROR(記録[[#This Row],[競技番号]],"")</f>
        <v/>
      </c>
      <c r="B1156" t="str">
        <f>IFERROR(記録[[#This Row],[選手番号]],"")</f>
        <v/>
      </c>
      <c r="C1156" t="str">
        <f>IFERROR(VLOOKUP(B1156,選手番号!F:J,4,0),"")</f>
        <v/>
      </c>
      <c r="D1156" t="str">
        <f>IFERROR(VLOOKUP(B1156,選手番号!F:K,6,0),"")</f>
        <v/>
      </c>
      <c r="E1156" t="str">
        <f>IFERROR(VLOOKUP(B1156,チーム番号!E:F,2,0),"")</f>
        <v/>
      </c>
      <c r="F1156" t="str">
        <f>IFERROR(VLOOKUP(A1156,プログラム!B:C,2,0),"")</f>
        <v/>
      </c>
      <c r="G1156" t="str">
        <f t="shared" si="37"/>
        <v>000</v>
      </c>
      <c r="H1156" t="str">
        <f>IFERROR(記録[[#This Row],[組]],"")</f>
        <v/>
      </c>
      <c r="I1156" t="str">
        <f>IFERROR(記録[[#This Row],[水路]],"")</f>
        <v/>
      </c>
      <c r="J1156" t="str">
        <f>IFERROR(VLOOKUP(F1156,プログラムデータ!A:P,14,0),"")</f>
        <v/>
      </c>
      <c r="K1156" t="str">
        <f>IFERROR(VLOOKUP(F1156,プログラムデータ!A:O,15,0),"")</f>
        <v/>
      </c>
      <c r="L1156" t="str">
        <f>IFERROR(VLOOKUP(F1156,プログラムデータ!A:M,13,0),"")</f>
        <v/>
      </c>
      <c r="M1156" t="str">
        <f>IFERROR(VLOOKUP(F1156,プログラムデータ!A:J,10,0),"")</f>
        <v/>
      </c>
      <c r="N1156" t="str">
        <f>IFERROR(VLOOKUP(F1156,プログラムデータ!A:P,16,0),"")</f>
        <v/>
      </c>
      <c r="O1156" t="str">
        <f t="shared" si="36"/>
        <v xml:space="preserve">    </v>
      </c>
    </row>
    <row r="1157" spans="1:15" x14ac:dyDescent="0.15">
      <c r="A1157" t="str">
        <f>IFERROR(記録[[#This Row],[競技番号]],"")</f>
        <v/>
      </c>
      <c r="B1157" t="str">
        <f>IFERROR(記録[[#This Row],[選手番号]],"")</f>
        <v/>
      </c>
      <c r="C1157" t="str">
        <f>IFERROR(VLOOKUP(B1157,選手番号!F:J,4,0),"")</f>
        <v/>
      </c>
      <c r="D1157" t="str">
        <f>IFERROR(VLOOKUP(B1157,選手番号!F:K,6,0),"")</f>
        <v/>
      </c>
      <c r="E1157" t="str">
        <f>IFERROR(VLOOKUP(B1157,チーム番号!E:F,2,0),"")</f>
        <v/>
      </c>
      <c r="F1157" t="str">
        <f>IFERROR(VLOOKUP(A1157,プログラム!B:C,2,0),"")</f>
        <v/>
      </c>
      <c r="G1157" t="str">
        <f t="shared" si="37"/>
        <v>000</v>
      </c>
      <c r="H1157" t="str">
        <f>IFERROR(記録[[#This Row],[組]],"")</f>
        <v/>
      </c>
      <c r="I1157" t="str">
        <f>IFERROR(記録[[#This Row],[水路]],"")</f>
        <v/>
      </c>
      <c r="J1157" t="str">
        <f>IFERROR(VLOOKUP(F1157,プログラムデータ!A:P,14,0),"")</f>
        <v/>
      </c>
      <c r="K1157" t="str">
        <f>IFERROR(VLOOKUP(F1157,プログラムデータ!A:O,15,0),"")</f>
        <v/>
      </c>
      <c r="L1157" t="str">
        <f>IFERROR(VLOOKUP(F1157,プログラムデータ!A:M,13,0),"")</f>
        <v/>
      </c>
      <c r="M1157" t="str">
        <f>IFERROR(VLOOKUP(F1157,プログラムデータ!A:J,10,0),"")</f>
        <v/>
      </c>
      <c r="N1157" t="str">
        <f>IFERROR(VLOOKUP(F1157,プログラムデータ!A:P,16,0),"")</f>
        <v/>
      </c>
      <c r="O1157" t="str">
        <f t="shared" si="36"/>
        <v xml:space="preserve">    </v>
      </c>
    </row>
    <row r="1158" spans="1:15" x14ac:dyDescent="0.15">
      <c r="A1158" t="str">
        <f>IFERROR(記録[[#This Row],[競技番号]],"")</f>
        <v/>
      </c>
      <c r="B1158" t="str">
        <f>IFERROR(記録[[#This Row],[選手番号]],"")</f>
        <v/>
      </c>
      <c r="C1158" t="str">
        <f>IFERROR(VLOOKUP(B1158,選手番号!F:J,4,0),"")</f>
        <v/>
      </c>
      <c r="D1158" t="str">
        <f>IFERROR(VLOOKUP(B1158,選手番号!F:K,6,0),"")</f>
        <v/>
      </c>
      <c r="E1158" t="str">
        <f>IFERROR(VLOOKUP(B1158,チーム番号!E:F,2,0),"")</f>
        <v/>
      </c>
      <c r="F1158" t="str">
        <f>IFERROR(VLOOKUP(A1158,プログラム!B:C,2,0),"")</f>
        <v/>
      </c>
      <c r="G1158" t="str">
        <f t="shared" si="37"/>
        <v>000</v>
      </c>
      <c r="H1158" t="str">
        <f>IFERROR(記録[[#This Row],[組]],"")</f>
        <v/>
      </c>
      <c r="I1158" t="str">
        <f>IFERROR(記録[[#This Row],[水路]],"")</f>
        <v/>
      </c>
      <c r="J1158" t="str">
        <f>IFERROR(VLOOKUP(F1158,プログラムデータ!A:P,14,0),"")</f>
        <v/>
      </c>
      <c r="K1158" t="str">
        <f>IFERROR(VLOOKUP(F1158,プログラムデータ!A:O,15,0),"")</f>
        <v/>
      </c>
      <c r="L1158" t="str">
        <f>IFERROR(VLOOKUP(F1158,プログラムデータ!A:M,13,0),"")</f>
        <v/>
      </c>
      <c r="M1158" t="str">
        <f>IFERROR(VLOOKUP(F1158,プログラムデータ!A:J,10,0),"")</f>
        <v/>
      </c>
      <c r="N1158" t="str">
        <f>IFERROR(VLOOKUP(F1158,プログラムデータ!A:P,16,0),"")</f>
        <v/>
      </c>
      <c r="O1158" t="str">
        <f t="shared" si="36"/>
        <v xml:space="preserve">    </v>
      </c>
    </row>
    <row r="1159" spans="1:15" x14ac:dyDescent="0.15">
      <c r="A1159" t="str">
        <f>IFERROR(記録[[#This Row],[競技番号]],"")</f>
        <v/>
      </c>
      <c r="B1159" t="str">
        <f>IFERROR(記録[[#This Row],[選手番号]],"")</f>
        <v/>
      </c>
      <c r="C1159" t="str">
        <f>IFERROR(VLOOKUP(B1159,選手番号!F:J,4,0),"")</f>
        <v/>
      </c>
      <c r="D1159" t="str">
        <f>IFERROR(VLOOKUP(B1159,選手番号!F:K,6,0),"")</f>
        <v/>
      </c>
      <c r="E1159" t="str">
        <f>IFERROR(VLOOKUP(B1159,チーム番号!E:F,2,0),"")</f>
        <v/>
      </c>
      <c r="F1159" t="str">
        <f>IFERROR(VLOOKUP(A1159,プログラム!B:C,2,0),"")</f>
        <v/>
      </c>
      <c r="G1159" t="str">
        <f t="shared" si="37"/>
        <v>000</v>
      </c>
      <c r="H1159" t="str">
        <f>IFERROR(記録[[#This Row],[組]],"")</f>
        <v/>
      </c>
      <c r="I1159" t="str">
        <f>IFERROR(記録[[#This Row],[水路]],"")</f>
        <v/>
      </c>
      <c r="J1159" t="str">
        <f>IFERROR(VLOOKUP(F1159,プログラムデータ!A:P,14,0),"")</f>
        <v/>
      </c>
      <c r="K1159" t="str">
        <f>IFERROR(VLOOKUP(F1159,プログラムデータ!A:O,15,0),"")</f>
        <v/>
      </c>
      <c r="L1159" t="str">
        <f>IFERROR(VLOOKUP(F1159,プログラムデータ!A:M,13,0),"")</f>
        <v/>
      </c>
      <c r="M1159" t="str">
        <f>IFERROR(VLOOKUP(F1159,プログラムデータ!A:J,10,0),"")</f>
        <v/>
      </c>
      <c r="N1159" t="str">
        <f>IFERROR(VLOOKUP(F1159,プログラムデータ!A:P,16,0),"")</f>
        <v/>
      </c>
      <c r="O1159" t="str">
        <f t="shared" si="36"/>
        <v xml:space="preserve">    </v>
      </c>
    </row>
    <row r="1160" spans="1:15" x14ac:dyDescent="0.15">
      <c r="A1160" t="str">
        <f>IFERROR(記録[[#This Row],[競技番号]],"")</f>
        <v/>
      </c>
      <c r="B1160" t="str">
        <f>IFERROR(記録[[#This Row],[選手番号]],"")</f>
        <v/>
      </c>
      <c r="C1160" t="str">
        <f>IFERROR(VLOOKUP(B1160,選手番号!F:J,4,0),"")</f>
        <v/>
      </c>
      <c r="D1160" t="str">
        <f>IFERROR(VLOOKUP(B1160,選手番号!F:K,6,0),"")</f>
        <v/>
      </c>
      <c r="E1160" t="str">
        <f>IFERROR(VLOOKUP(B1160,チーム番号!E:F,2,0),"")</f>
        <v/>
      </c>
      <c r="F1160" t="str">
        <f>IFERROR(VLOOKUP(A1160,プログラム!B:C,2,0),"")</f>
        <v/>
      </c>
      <c r="G1160" t="str">
        <f t="shared" si="37"/>
        <v>000</v>
      </c>
      <c r="H1160" t="str">
        <f>IFERROR(記録[[#This Row],[組]],"")</f>
        <v/>
      </c>
      <c r="I1160" t="str">
        <f>IFERROR(記録[[#This Row],[水路]],"")</f>
        <v/>
      </c>
      <c r="J1160" t="str">
        <f>IFERROR(VLOOKUP(F1160,プログラムデータ!A:P,14,0),"")</f>
        <v/>
      </c>
      <c r="K1160" t="str">
        <f>IFERROR(VLOOKUP(F1160,プログラムデータ!A:O,15,0),"")</f>
        <v/>
      </c>
      <c r="L1160" t="str">
        <f>IFERROR(VLOOKUP(F1160,プログラムデータ!A:M,13,0),"")</f>
        <v/>
      </c>
      <c r="M1160" t="str">
        <f>IFERROR(VLOOKUP(F1160,プログラムデータ!A:J,10,0),"")</f>
        <v/>
      </c>
      <c r="N1160" t="str">
        <f>IFERROR(VLOOKUP(F1160,プログラムデータ!A:P,16,0),"")</f>
        <v/>
      </c>
      <c r="O1160" t="str">
        <f t="shared" si="36"/>
        <v xml:space="preserve">    </v>
      </c>
    </row>
    <row r="1161" spans="1:15" x14ac:dyDescent="0.15">
      <c r="A1161" t="str">
        <f>IFERROR(記録[[#This Row],[競技番号]],"")</f>
        <v/>
      </c>
      <c r="B1161" t="str">
        <f>IFERROR(記録[[#This Row],[選手番号]],"")</f>
        <v/>
      </c>
      <c r="C1161" t="str">
        <f>IFERROR(VLOOKUP(B1161,選手番号!F:J,4,0),"")</f>
        <v/>
      </c>
      <c r="D1161" t="str">
        <f>IFERROR(VLOOKUP(B1161,選手番号!F:K,6,0),"")</f>
        <v/>
      </c>
      <c r="E1161" t="str">
        <f>IFERROR(VLOOKUP(B1161,チーム番号!E:F,2,0),"")</f>
        <v/>
      </c>
      <c r="F1161" t="str">
        <f>IFERROR(VLOOKUP(A1161,プログラム!B:C,2,0),"")</f>
        <v/>
      </c>
      <c r="G1161" t="str">
        <f t="shared" si="37"/>
        <v>000</v>
      </c>
      <c r="H1161" t="str">
        <f>IFERROR(記録[[#This Row],[組]],"")</f>
        <v/>
      </c>
      <c r="I1161" t="str">
        <f>IFERROR(記録[[#This Row],[水路]],"")</f>
        <v/>
      </c>
      <c r="J1161" t="str">
        <f>IFERROR(VLOOKUP(F1161,プログラムデータ!A:P,14,0),"")</f>
        <v/>
      </c>
      <c r="K1161" t="str">
        <f>IFERROR(VLOOKUP(F1161,プログラムデータ!A:O,15,0),"")</f>
        <v/>
      </c>
      <c r="L1161" t="str">
        <f>IFERROR(VLOOKUP(F1161,プログラムデータ!A:M,13,0),"")</f>
        <v/>
      </c>
      <c r="M1161" t="str">
        <f>IFERROR(VLOOKUP(F1161,プログラムデータ!A:J,10,0),"")</f>
        <v/>
      </c>
      <c r="N1161" t="str">
        <f>IFERROR(VLOOKUP(F1161,プログラムデータ!A:P,16,0),"")</f>
        <v/>
      </c>
      <c r="O1161" t="str">
        <f t="shared" si="36"/>
        <v xml:space="preserve">    </v>
      </c>
    </row>
    <row r="1162" spans="1:15" x14ac:dyDescent="0.15">
      <c r="A1162" t="str">
        <f>IFERROR(記録[[#This Row],[競技番号]],"")</f>
        <v/>
      </c>
      <c r="B1162" t="str">
        <f>IFERROR(記録[[#This Row],[選手番号]],"")</f>
        <v/>
      </c>
      <c r="C1162" t="str">
        <f>IFERROR(VLOOKUP(B1162,選手番号!F:J,4,0),"")</f>
        <v/>
      </c>
      <c r="D1162" t="str">
        <f>IFERROR(VLOOKUP(B1162,選手番号!F:K,6,0),"")</f>
        <v/>
      </c>
      <c r="E1162" t="str">
        <f>IFERROR(VLOOKUP(B1162,チーム番号!E:F,2,0),"")</f>
        <v/>
      </c>
      <c r="F1162" t="str">
        <f>IFERROR(VLOOKUP(A1162,プログラム!B:C,2,0),"")</f>
        <v/>
      </c>
      <c r="G1162" t="str">
        <f t="shared" si="37"/>
        <v>000</v>
      </c>
      <c r="H1162" t="str">
        <f>IFERROR(記録[[#This Row],[組]],"")</f>
        <v/>
      </c>
      <c r="I1162" t="str">
        <f>IFERROR(記録[[#This Row],[水路]],"")</f>
        <v/>
      </c>
      <c r="J1162" t="str">
        <f>IFERROR(VLOOKUP(F1162,プログラムデータ!A:P,14,0),"")</f>
        <v/>
      </c>
      <c r="K1162" t="str">
        <f>IFERROR(VLOOKUP(F1162,プログラムデータ!A:O,15,0),"")</f>
        <v/>
      </c>
      <c r="L1162" t="str">
        <f>IFERROR(VLOOKUP(F1162,プログラムデータ!A:M,13,0),"")</f>
        <v/>
      </c>
      <c r="M1162" t="str">
        <f>IFERROR(VLOOKUP(F1162,プログラムデータ!A:J,10,0),"")</f>
        <v/>
      </c>
      <c r="N1162" t="str">
        <f>IFERROR(VLOOKUP(F1162,プログラムデータ!A:P,16,0),"")</f>
        <v/>
      </c>
      <c r="O1162" t="str">
        <f t="shared" si="36"/>
        <v xml:space="preserve">    </v>
      </c>
    </row>
    <row r="1163" spans="1:15" x14ac:dyDescent="0.15">
      <c r="A1163" t="str">
        <f>IFERROR(記録[[#This Row],[競技番号]],"")</f>
        <v/>
      </c>
      <c r="B1163" t="str">
        <f>IFERROR(記録[[#This Row],[選手番号]],"")</f>
        <v/>
      </c>
      <c r="C1163" t="str">
        <f>IFERROR(VLOOKUP(B1163,選手番号!F:J,4,0),"")</f>
        <v/>
      </c>
      <c r="D1163" t="str">
        <f>IFERROR(VLOOKUP(B1163,選手番号!F:K,6,0),"")</f>
        <v/>
      </c>
      <c r="E1163" t="str">
        <f>IFERROR(VLOOKUP(B1163,チーム番号!E:F,2,0),"")</f>
        <v/>
      </c>
      <c r="F1163" t="str">
        <f>IFERROR(VLOOKUP(A1163,プログラム!B:C,2,0),"")</f>
        <v/>
      </c>
      <c r="G1163" t="str">
        <f t="shared" si="37"/>
        <v>000</v>
      </c>
      <c r="H1163" t="str">
        <f>IFERROR(記録[[#This Row],[組]],"")</f>
        <v/>
      </c>
      <c r="I1163" t="str">
        <f>IFERROR(記録[[#This Row],[水路]],"")</f>
        <v/>
      </c>
      <c r="J1163" t="str">
        <f>IFERROR(VLOOKUP(F1163,プログラムデータ!A:P,14,0),"")</f>
        <v/>
      </c>
      <c r="K1163" t="str">
        <f>IFERROR(VLOOKUP(F1163,プログラムデータ!A:O,15,0),"")</f>
        <v/>
      </c>
      <c r="L1163" t="str">
        <f>IFERROR(VLOOKUP(F1163,プログラムデータ!A:M,13,0),"")</f>
        <v/>
      </c>
      <c r="M1163" t="str">
        <f>IFERROR(VLOOKUP(F1163,プログラムデータ!A:J,10,0),"")</f>
        <v/>
      </c>
      <c r="N1163" t="str">
        <f>IFERROR(VLOOKUP(F1163,プログラムデータ!A:P,16,0),"")</f>
        <v/>
      </c>
      <c r="O1163" t="str">
        <f t="shared" si="36"/>
        <v xml:space="preserve">    </v>
      </c>
    </row>
    <row r="1164" spans="1:15" x14ac:dyDescent="0.15">
      <c r="A1164" t="str">
        <f>IFERROR(記録[[#This Row],[競技番号]],"")</f>
        <v/>
      </c>
      <c r="B1164" t="str">
        <f>IFERROR(記録[[#This Row],[選手番号]],"")</f>
        <v/>
      </c>
      <c r="C1164" t="str">
        <f>IFERROR(VLOOKUP(B1164,選手番号!F:J,4,0),"")</f>
        <v/>
      </c>
      <c r="D1164" t="str">
        <f>IFERROR(VLOOKUP(B1164,選手番号!F:K,6,0),"")</f>
        <v/>
      </c>
      <c r="E1164" t="str">
        <f>IFERROR(VLOOKUP(B1164,チーム番号!E:F,2,0),"")</f>
        <v/>
      </c>
      <c r="F1164" t="str">
        <f>IFERROR(VLOOKUP(A1164,プログラム!B:C,2,0),"")</f>
        <v/>
      </c>
      <c r="G1164" t="str">
        <f t="shared" si="37"/>
        <v>000</v>
      </c>
      <c r="H1164" t="str">
        <f>IFERROR(記録[[#This Row],[組]],"")</f>
        <v/>
      </c>
      <c r="I1164" t="str">
        <f>IFERROR(記録[[#This Row],[水路]],"")</f>
        <v/>
      </c>
      <c r="J1164" t="str">
        <f>IFERROR(VLOOKUP(F1164,プログラムデータ!A:P,14,0),"")</f>
        <v/>
      </c>
      <c r="K1164" t="str">
        <f>IFERROR(VLOOKUP(F1164,プログラムデータ!A:O,15,0),"")</f>
        <v/>
      </c>
      <c r="L1164" t="str">
        <f>IFERROR(VLOOKUP(F1164,プログラムデータ!A:M,13,0),"")</f>
        <v/>
      </c>
      <c r="M1164" t="str">
        <f>IFERROR(VLOOKUP(F1164,プログラムデータ!A:J,10,0),"")</f>
        <v/>
      </c>
      <c r="N1164" t="str">
        <f>IFERROR(VLOOKUP(F1164,プログラムデータ!A:P,16,0),"")</f>
        <v/>
      </c>
      <c r="O1164" t="str">
        <f t="shared" si="36"/>
        <v xml:space="preserve">    </v>
      </c>
    </row>
    <row r="1165" spans="1:15" x14ac:dyDescent="0.15">
      <c r="A1165" t="str">
        <f>IFERROR(記録[[#This Row],[競技番号]],"")</f>
        <v/>
      </c>
      <c r="B1165" t="str">
        <f>IFERROR(記録[[#This Row],[選手番号]],"")</f>
        <v/>
      </c>
      <c r="C1165" t="str">
        <f>IFERROR(VLOOKUP(B1165,選手番号!F:J,4,0),"")</f>
        <v/>
      </c>
      <c r="D1165" t="str">
        <f>IFERROR(VLOOKUP(B1165,選手番号!F:K,6,0),"")</f>
        <v/>
      </c>
      <c r="E1165" t="str">
        <f>IFERROR(VLOOKUP(B1165,チーム番号!E:F,2,0),"")</f>
        <v/>
      </c>
      <c r="F1165" t="str">
        <f>IFERROR(VLOOKUP(A1165,プログラム!B:C,2,0),"")</f>
        <v/>
      </c>
      <c r="G1165" t="str">
        <f t="shared" si="37"/>
        <v>000</v>
      </c>
      <c r="H1165" t="str">
        <f>IFERROR(記録[[#This Row],[組]],"")</f>
        <v/>
      </c>
      <c r="I1165" t="str">
        <f>IFERROR(記録[[#This Row],[水路]],"")</f>
        <v/>
      </c>
      <c r="J1165" t="str">
        <f>IFERROR(VLOOKUP(F1165,プログラムデータ!A:P,14,0),"")</f>
        <v/>
      </c>
      <c r="K1165" t="str">
        <f>IFERROR(VLOOKUP(F1165,プログラムデータ!A:O,15,0),"")</f>
        <v/>
      </c>
      <c r="L1165" t="str">
        <f>IFERROR(VLOOKUP(F1165,プログラムデータ!A:M,13,0),"")</f>
        <v/>
      </c>
      <c r="M1165" t="str">
        <f>IFERROR(VLOOKUP(F1165,プログラムデータ!A:J,10,0),"")</f>
        <v/>
      </c>
      <c r="N1165" t="str">
        <f>IFERROR(VLOOKUP(F1165,プログラムデータ!A:P,16,0),"")</f>
        <v/>
      </c>
      <c r="O1165" t="str">
        <f t="shared" si="36"/>
        <v xml:space="preserve">    </v>
      </c>
    </row>
    <row r="1166" spans="1:15" x14ac:dyDescent="0.15">
      <c r="A1166" t="str">
        <f>IFERROR(記録[[#This Row],[競技番号]],"")</f>
        <v/>
      </c>
      <c r="B1166" t="str">
        <f>IFERROR(記録[[#This Row],[選手番号]],"")</f>
        <v/>
      </c>
      <c r="C1166" t="str">
        <f>IFERROR(VLOOKUP(B1166,選手番号!F:J,4,0),"")</f>
        <v/>
      </c>
      <c r="D1166" t="str">
        <f>IFERROR(VLOOKUP(B1166,選手番号!F:K,6,0),"")</f>
        <v/>
      </c>
      <c r="E1166" t="str">
        <f>IFERROR(VLOOKUP(B1166,チーム番号!E:F,2,0),"")</f>
        <v/>
      </c>
      <c r="F1166" t="str">
        <f>IFERROR(VLOOKUP(A1166,プログラム!B:C,2,0),"")</f>
        <v/>
      </c>
      <c r="G1166" t="str">
        <f t="shared" si="37"/>
        <v>000</v>
      </c>
      <c r="H1166" t="str">
        <f>IFERROR(記録[[#This Row],[組]],"")</f>
        <v/>
      </c>
      <c r="I1166" t="str">
        <f>IFERROR(記録[[#This Row],[水路]],"")</f>
        <v/>
      </c>
      <c r="J1166" t="str">
        <f>IFERROR(VLOOKUP(F1166,プログラムデータ!A:P,14,0),"")</f>
        <v/>
      </c>
      <c r="K1166" t="str">
        <f>IFERROR(VLOOKUP(F1166,プログラムデータ!A:O,15,0),"")</f>
        <v/>
      </c>
      <c r="L1166" t="str">
        <f>IFERROR(VLOOKUP(F1166,プログラムデータ!A:M,13,0),"")</f>
        <v/>
      </c>
      <c r="M1166" t="str">
        <f>IFERROR(VLOOKUP(F1166,プログラムデータ!A:J,10,0),"")</f>
        <v/>
      </c>
      <c r="N1166" t="str">
        <f>IFERROR(VLOOKUP(F1166,プログラムデータ!A:P,16,0),"")</f>
        <v/>
      </c>
      <c r="O1166" t="str">
        <f t="shared" si="36"/>
        <v xml:space="preserve">    </v>
      </c>
    </row>
    <row r="1167" spans="1:15" x14ac:dyDescent="0.15">
      <c r="A1167" t="str">
        <f>IFERROR(記録[[#This Row],[競技番号]],"")</f>
        <v/>
      </c>
      <c r="B1167" t="str">
        <f>IFERROR(記録[[#This Row],[選手番号]],"")</f>
        <v/>
      </c>
      <c r="C1167" t="str">
        <f>IFERROR(VLOOKUP(B1167,選手番号!F:J,4,0),"")</f>
        <v/>
      </c>
      <c r="D1167" t="str">
        <f>IFERROR(VLOOKUP(B1167,選手番号!F:K,6,0),"")</f>
        <v/>
      </c>
      <c r="E1167" t="str">
        <f>IFERROR(VLOOKUP(B1167,チーム番号!E:F,2,0),"")</f>
        <v/>
      </c>
      <c r="F1167" t="str">
        <f>IFERROR(VLOOKUP(A1167,プログラム!B:C,2,0),"")</f>
        <v/>
      </c>
      <c r="G1167" t="str">
        <f t="shared" si="37"/>
        <v>000</v>
      </c>
      <c r="H1167" t="str">
        <f>IFERROR(記録[[#This Row],[組]],"")</f>
        <v/>
      </c>
      <c r="I1167" t="str">
        <f>IFERROR(記録[[#This Row],[水路]],"")</f>
        <v/>
      </c>
      <c r="J1167" t="str">
        <f>IFERROR(VLOOKUP(F1167,プログラムデータ!A:P,14,0),"")</f>
        <v/>
      </c>
      <c r="K1167" t="str">
        <f>IFERROR(VLOOKUP(F1167,プログラムデータ!A:O,15,0),"")</f>
        <v/>
      </c>
      <c r="L1167" t="str">
        <f>IFERROR(VLOOKUP(F1167,プログラムデータ!A:M,13,0),"")</f>
        <v/>
      </c>
      <c r="M1167" t="str">
        <f>IFERROR(VLOOKUP(F1167,プログラムデータ!A:J,10,0),"")</f>
        <v/>
      </c>
      <c r="N1167" t="str">
        <f>IFERROR(VLOOKUP(F1167,プログラムデータ!A:P,16,0),"")</f>
        <v/>
      </c>
      <c r="O1167" t="str">
        <f t="shared" si="36"/>
        <v xml:space="preserve">    </v>
      </c>
    </row>
    <row r="1168" spans="1:15" x14ac:dyDescent="0.15">
      <c r="A1168" t="str">
        <f>IFERROR(記録[[#This Row],[競技番号]],"")</f>
        <v/>
      </c>
      <c r="B1168" t="str">
        <f>IFERROR(記録[[#This Row],[選手番号]],"")</f>
        <v/>
      </c>
      <c r="C1168" t="str">
        <f>IFERROR(VLOOKUP(B1168,選手番号!F:J,4,0),"")</f>
        <v/>
      </c>
      <c r="D1168" t="str">
        <f>IFERROR(VLOOKUP(B1168,選手番号!F:K,6,0),"")</f>
        <v/>
      </c>
      <c r="E1168" t="str">
        <f>IFERROR(VLOOKUP(B1168,チーム番号!E:F,2,0),"")</f>
        <v/>
      </c>
      <c r="F1168" t="str">
        <f>IFERROR(VLOOKUP(A1168,プログラム!B:C,2,0),"")</f>
        <v/>
      </c>
      <c r="G1168" t="str">
        <f t="shared" si="37"/>
        <v>000</v>
      </c>
      <c r="H1168" t="str">
        <f>IFERROR(記録[[#This Row],[組]],"")</f>
        <v/>
      </c>
      <c r="I1168" t="str">
        <f>IFERROR(記録[[#This Row],[水路]],"")</f>
        <v/>
      </c>
      <c r="J1168" t="str">
        <f>IFERROR(VLOOKUP(F1168,プログラムデータ!A:P,14,0),"")</f>
        <v/>
      </c>
      <c r="K1168" t="str">
        <f>IFERROR(VLOOKUP(F1168,プログラムデータ!A:O,15,0),"")</f>
        <v/>
      </c>
      <c r="L1168" t="str">
        <f>IFERROR(VLOOKUP(F1168,プログラムデータ!A:M,13,0),"")</f>
        <v/>
      </c>
      <c r="M1168" t="str">
        <f>IFERROR(VLOOKUP(F1168,プログラムデータ!A:J,10,0),"")</f>
        <v/>
      </c>
      <c r="N1168" t="str">
        <f>IFERROR(VLOOKUP(F1168,プログラムデータ!A:P,16,0),"")</f>
        <v/>
      </c>
      <c r="O1168" t="str">
        <f t="shared" si="36"/>
        <v xml:space="preserve">    </v>
      </c>
    </row>
    <row r="1169" spans="1:15" x14ac:dyDescent="0.15">
      <c r="A1169" t="str">
        <f>IFERROR(記録[[#This Row],[競技番号]],"")</f>
        <v/>
      </c>
      <c r="B1169" t="str">
        <f>IFERROR(記録[[#This Row],[選手番号]],"")</f>
        <v/>
      </c>
      <c r="C1169" t="str">
        <f>IFERROR(VLOOKUP(B1169,選手番号!F:J,4,0),"")</f>
        <v/>
      </c>
      <c r="D1169" t="str">
        <f>IFERROR(VLOOKUP(B1169,選手番号!F:K,6,0),"")</f>
        <v/>
      </c>
      <c r="E1169" t="str">
        <f>IFERROR(VLOOKUP(B1169,チーム番号!E:F,2,0),"")</f>
        <v/>
      </c>
      <c r="F1169" t="str">
        <f>IFERROR(VLOOKUP(A1169,プログラム!B:C,2,0),"")</f>
        <v/>
      </c>
      <c r="G1169" t="str">
        <f t="shared" si="37"/>
        <v>000</v>
      </c>
      <c r="H1169" t="str">
        <f>IFERROR(記録[[#This Row],[組]],"")</f>
        <v/>
      </c>
      <c r="I1169" t="str">
        <f>IFERROR(記録[[#This Row],[水路]],"")</f>
        <v/>
      </c>
      <c r="J1169" t="str">
        <f>IFERROR(VLOOKUP(F1169,プログラムデータ!A:P,14,0),"")</f>
        <v/>
      </c>
      <c r="K1169" t="str">
        <f>IFERROR(VLOOKUP(F1169,プログラムデータ!A:O,15,0),"")</f>
        <v/>
      </c>
      <c r="L1169" t="str">
        <f>IFERROR(VLOOKUP(F1169,プログラムデータ!A:M,13,0),"")</f>
        <v/>
      </c>
      <c r="M1169" t="str">
        <f>IFERROR(VLOOKUP(F1169,プログラムデータ!A:J,10,0),"")</f>
        <v/>
      </c>
      <c r="N1169" t="str">
        <f>IFERROR(VLOOKUP(F1169,プログラムデータ!A:P,16,0),"")</f>
        <v/>
      </c>
      <c r="O1169" t="str">
        <f t="shared" si="36"/>
        <v xml:space="preserve">    </v>
      </c>
    </row>
    <row r="1170" spans="1:15" x14ac:dyDescent="0.15">
      <c r="A1170" t="str">
        <f>IFERROR(記録[[#This Row],[競技番号]],"")</f>
        <v/>
      </c>
      <c r="B1170" t="str">
        <f>IFERROR(記録[[#This Row],[選手番号]],"")</f>
        <v/>
      </c>
      <c r="C1170" t="str">
        <f>IFERROR(VLOOKUP(B1170,選手番号!F:J,4,0),"")</f>
        <v/>
      </c>
      <c r="D1170" t="str">
        <f>IFERROR(VLOOKUP(B1170,選手番号!F:K,6,0),"")</f>
        <v/>
      </c>
      <c r="E1170" t="str">
        <f>IFERROR(VLOOKUP(B1170,チーム番号!E:F,2,0),"")</f>
        <v/>
      </c>
      <c r="F1170" t="str">
        <f>IFERROR(VLOOKUP(A1170,プログラム!B:C,2,0),"")</f>
        <v/>
      </c>
      <c r="G1170" t="str">
        <f t="shared" si="37"/>
        <v>000</v>
      </c>
      <c r="H1170" t="str">
        <f>IFERROR(記録[[#This Row],[組]],"")</f>
        <v/>
      </c>
      <c r="I1170" t="str">
        <f>IFERROR(記録[[#This Row],[水路]],"")</f>
        <v/>
      </c>
      <c r="J1170" t="str">
        <f>IFERROR(VLOOKUP(F1170,プログラムデータ!A:P,14,0),"")</f>
        <v/>
      </c>
      <c r="K1170" t="str">
        <f>IFERROR(VLOOKUP(F1170,プログラムデータ!A:O,15,0),"")</f>
        <v/>
      </c>
      <c r="L1170" t="str">
        <f>IFERROR(VLOOKUP(F1170,プログラムデータ!A:M,13,0),"")</f>
        <v/>
      </c>
      <c r="M1170" t="str">
        <f>IFERROR(VLOOKUP(F1170,プログラムデータ!A:J,10,0),"")</f>
        <v/>
      </c>
      <c r="N1170" t="str">
        <f>IFERROR(VLOOKUP(F1170,プログラムデータ!A:P,16,0),"")</f>
        <v/>
      </c>
      <c r="O1170" t="str">
        <f t="shared" si="36"/>
        <v xml:space="preserve">    </v>
      </c>
    </row>
    <row r="1171" spans="1:15" x14ac:dyDescent="0.15">
      <c r="A1171" t="str">
        <f>IFERROR(記録[[#This Row],[競技番号]],"")</f>
        <v/>
      </c>
      <c r="B1171" t="str">
        <f>IFERROR(記録[[#This Row],[選手番号]],"")</f>
        <v/>
      </c>
      <c r="C1171" t="str">
        <f>IFERROR(VLOOKUP(B1171,選手番号!F:J,4,0),"")</f>
        <v/>
      </c>
      <c r="D1171" t="str">
        <f>IFERROR(VLOOKUP(B1171,選手番号!F:K,6,0),"")</f>
        <v/>
      </c>
      <c r="E1171" t="str">
        <f>IFERROR(VLOOKUP(B1171,チーム番号!E:F,2,0),"")</f>
        <v/>
      </c>
      <c r="F1171" t="str">
        <f>IFERROR(VLOOKUP(A1171,プログラム!B:C,2,0),"")</f>
        <v/>
      </c>
      <c r="G1171" t="str">
        <f t="shared" si="37"/>
        <v>000</v>
      </c>
      <c r="H1171" t="str">
        <f>IFERROR(記録[[#This Row],[組]],"")</f>
        <v/>
      </c>
      <c r="I1171" t="str">
        <f>IFERROR(記録[[#This Row],[水路]],"")</f>
        <v/>
      </c>
      <c r="J1171" t="str">
        <f>IFERROR(VLOOKUP(F1171,プログラムデータ!A:P,14,0),"")</f>
        <v/>
      </c>
      <c r="K1171" t="str">
        <f>IFERROR(VLOOKUP(F1171,プログラムデータ!A:O,15,0),"")</f>
        <v/>
      </c>
      <c r="L1171" t="str">
        <f>IFERROR(VLOOKUP(F1171,プログラムデータ!A:M,13,0),"")</f>
        <v/>
      </c>
      <c r="M1171" t="str">
        <f>IFERROR(VLOOKUP(F1171,プログラムデータ!A:J,10,0),"")</f>
        <v/>
      </c>
      <c r="N1171" t="str">
        <f>IFERROR(VLOOKUP(F1171,プログラムデータ!A:P,16,0),"")</f>
        <v/>
      </c>
      <c r="O1171" t="str">
        <f t="shared" si="36"/>
        <v xml:space="preserve">    </v>
      </c>
    </row>
    <row r="1172" spans="1:15" x14ac:dyDescent="0.15">
      <c r="A1172" t="str">
        <f>IFERROR(記録[[#This Row],[競技番号]],"")</f>
        <v/>
      </c>
      <c r="B1172" t="str">
        <f>IFERROR(記録[[#This Row],[選手番号]],"")</f>
        <v/>
      </c>
      <c r="C1172" t="str">
        <f>IFERROR(VLOOKUP(B1172,選手番号!F:J,4,0),"")</f>
        <v/>
      </c>
      <c r="D1172" t="str">
        <f>IFERROR(VLOOKUP(B1172,選手番号!F:K,6,0),"")</f>
        <v/>
      </c>
      <c r="E1172" t="str">
        <f>IFERROR(VLOOKUP(B1172,チーム番号!E:F,2,0),"")</f>
        <v/>
      </c>
      <c r="F1172" t="str">
        <f>IFERROR(VLOOKUP(A1172,プログラム!B:C,2,0),"")</f>
        <v/>
      </c>
      <c r="G1172" t="str">
        <f t="shared" si="37"/>
        <v>000</v>
      </c>
      <c r="H1172" t="str">
        <f>IFERROR(記録[[#This Row],[組]],"")</f>
        <v/>
      </c>
      <c r="I1172" t="str">
        <f>IFERROR(記録[[#This Row],[水路]],"")</f>
        <v/>
      </c>
      <c r="J1172" t="str">
        <f>IFERROR(VLOOKUP(F1172,プログラムデータ!A:P,14,0),"")</f>
        <v/>
      </c>
      <c r="K1172" t="str">
        <f>IFERROR(VLOOKUP(F1172,プログラムデータ!A:O,15,0),"")</f>
        <v/>
      </c>
      <c r="L1172" t="str">
        <f>IFERROR(VLOOKUP(F1172,プログラムデータ!A:M,13,0),"")</f>
        <v/>
      </c>
      <c r="M1172" t="str">
        <f>IFERROR(VLOOKUP(F1172,プログラムデータ!A:J,10,0),"")</f>
        <v/>
      </c>
      <c r="N1172" t="str">
        <f>IFERROR(VLOOKUP(F1172,プログラムデータ!A:P,16,0),"")</f>
        <v/>
      </c>
      <c r="O1172" t="str">
        <f t="shared" si="36"/>
        <v xml:space="preserve">    </v>
      </c>
    </row>
    <row r="1173" spans="1:15" x14ac:dyDescent="0.15">
      <c r="A1173" t="str">
        <f>IFERROR(記録[[#This Row],[競技番号]],"")</f>
        <v/>
      </c>
      <c r="B1173" t="str">
        <f>IFERROR(記録[[#This Row],[選手番号]],"")</f>
        <v/>
      </c>
      <c r="C1173" t="str">
        <f>IFERROR(VLOOKUP(B1173,選手番号!F:J,4,0),"")</f>
        <v/>
      </c>
      <c r="D1173" t="str">
        <f>IFERROR(VLOOKUP(B1173,選手番号!F:K,6,0),"")</f>
        <v/>
      </c>
      <c r="E1173" t="str">
        <f>IFERROR(VLOOKUP(B1173,チーム番号!E:F,2,0),"")</f>
        <v/>
      </c>
      <c r="F1173" t="str">
        <f>IFERROR(VLOOKUP(A1173,プログラム!B:C,2,0),"")</f>
        <v/>
      </c>
      <c r="G1173" t="str">
        <f t="shared" si="37"/>
        <v>000</v>
      </c>
      <c r="H1173" t="str">
        <f>IFERROR(記録[[#This Row],[組]],"")</f>
        <v/>
      </c>
      <c r="I1173" t="str">
        <f>IFERROR(記録[[#This Row],[水路]],"")</f>
        <v/>
      </c>
      <c r="J1173" t="str">
        <f>IFERROR(VLOOKUP(F1173,プログラムデータ!A:P,14,0),"")</f>
        <v/>
      </c>
      <c r="K1173" t="str">
        <f>IFERROR(VLOOKUP(F1173,プログラムデータ!A:O,15,0),"")</f>
        <v/>
      </c>
      <c r="L1173" t="str">
        <f>IFERROR(VLOOKUP(F1173,プログラムデータ!A:M,13,0),"")</f>
        <v/>
      </c>
      <c r="M1173" t="str">
        <f>IFERROR(VLOOKUP(F1173,プログラムデータ!A:J,10,0),"")</f>
        <v/>
      </c>
      <c r="N1173" t="str">
        <f>IFERROR(VLOOKUP(F1173,プログラムデータ!A:P,16,0),"")</f>
        <v/>
      </c>
      <c r="O1173" t="str">
        <f t="shared" si="36"/>
        <v xml:space="preserve">    </v>
      </c>
    </row>
    <row r="1174" spans="1:15" x14ac:dyDescent="0.15">
      <c r="A1174" t="str">
        <f>IFERROR(記録[[#This Row],[競技番号]],"")</f>
        <v/>
      </c>
      <c r="B1174" t="str">
        <f>IFERROR(記録[[#This Row],[選手番号]],"")</f>
        <v/>
      </c>
      <c r="C1174" t="str">
        <f>IFERROR(VLOOKUP(B1174,選手番号!F:J,4,0),"")</f>
        <v/>
      </c>
      <c r="D1174" t="str">
        <f>IFERROR(VLOOKUP(B1174,選手番号!F:K,6,0),"")</f>
        <v/>
      </c>
      <c r="E1174" t="str">
        <f>IFERROR(VLOOKUP(B1174,チーム番号!E:F,2,0),"")</f>
        <v/>
      </c>
      <c r="F1174" t="str">
        <f>IFERROR(VLOOKUP(A1174,プログラム!B:C,2,0),"")</f>
        <v/>
      </c>
      <c r="G1174" t="str">
        <f t="shared" si="37"/>
        <v>000</v>
      </c>
      <c r="H1174" t="str">
        <f>IFERROR(記録[[#This Row],[組]],"")</f>
        <v/>
      </c>
      <c r="I1174" t="str">
        <f>IFERROR(記録[[#This Row],[水路]],"")</f>
        <v/>
      </c>
      <c r="J1174" t="str">
        <f>IFERROR(VLOOKUP(F1174,プログラムデータ!A:P,14,0),"")</f>
        <v/>
      </c>
      <c r="K1174" t="str">
        <f>IFERROR(VLOOKUP(F1174,プログラムデータ!A:O,15,0),"")</f>
        <v/>
      </c>
      <c r="L1174" t="str">
        <f>IFERROR(VLOOKUP(F1174,プログラムデータ!A:M,13,0),"")</f>
        <v/>
      </c>
      <c r="M1174" t="str">
        <f>IFERROR(VLOOKUP(F1174,プログラムデータ!A:J,10,0),"")</f>
        <v/>
      </c>
      <c r="N1174" t="str">
        <f>IFERROR(VLOOKUP(F1174,プログラムデータ!A:P,16,0),"")</f>
        <v/>
      </c>
      <c r="O1174" t="str">
        <f t="shared" si="36"/>
        <v xml:space="preserve">    </v>
      </c>
    </row>
    <row r="1175" spans="1:15" x14ac:dyDescent="0.15">
      <c r="A1175" t="str">
        <f>IFERROR(記録[[#This Row],[競技番号]],"")</f>
        <v/>
      </c>
      <c r="B1175" t="str">
        <f>IFERROR(記録[[#This Row],[選手番号]],"")</f>
        <v/>
      </c>
      <c r="C1175" t="str">
        <f>IFERROR(VLOOKUP(B1175,選手番号!F:J,4,0),"")</f>
        <v/>
      </c>
      <c r="D1175" t="str">
        <f>IFERROR(VLOOKUP(B1175,選手番号!F:K,6,0),"")</f>
        <v/>
      </c>
      <c r="E1175" t="str">
        <f>IFERROR(VLOOKUP(B1175,チーム番号!E:F,2,0),"")</f>
        <v/>
      </c>
      <c r="F1175" t="str">
        <f>IFERROR(VLOOKUP(A1175,プログラム!B:C,2,0),"")</f>
        <v/>
      </c>
      <c r="G1175" t="str">
        <f t="shared" si="37"/>
        <v>000</v>
      </c>
      <c r="H1175" t="str">
        <f>IFERROR(記録[[#This Row],[組]],"")</f>
        <v/>
      </c>
      <c r="I1175" t="str">
        <f>IFERROR(記録[[#This Row],[水路]],"")</f>
        <v/>
      </c>
      <c r="J1175" t="str">
        <f>IFERROR(VLOOKUP(F1175,プログラムデータ!A:P,14,0),"")</f>
        <v/>
      </c>
      <c r="K1175" t="str">
        <f>IFERROR(VLOOKUP(F1175,プログラムデータ!A:O,15,0),"")</f>
        <v/>
      </c>
      <c r="L1175" t="str">
        <f>IFERROR(VLOOKUP(F1175,プログラムデータ!A:M,13,0),"")</f>
        <v/>
      </c>
      <c r="M1175" t="str">
        <f>IFERROR(VLOOKUP(F1175,プログラムデータ!A:J,10,0),"")</f>
        <v/>
      </c>
      <c r="N1175" t="str">
        <f>IFERROR(VLOOKUP(F1175,プログラムデータ!A:P,16,0),"")</f>
        <v/>
      </c>
      <c r="O1175" t="str">
        <f t="shared" si="36"/>
        <v xml:space="preserve">    </v>
      </c>
    </row>
    <row r="1176" spans="1:15" x14ac:dyDescent="0.15">
      <c r="A1176" t="str">
        <f>IFERROR(記録[[#This Row],[競技番号]],"")</f>
        <v/>
      </c>
      <c r="B1176" t="str">
        <f>IFERROR(記録[[#This Row],[選手番号]],"")</f>
        <v/>
      </c>
      <c r="C1176" t="str">
        <f>IFERROR(VLOOKUP(B1176,選手番号!F:J,4,0),"")</f>
        <v/>
      </c>
      <c r="D1176" t="str">
        <f>IFERROR(VLOOKUP(B1176,選手番号!F:K,6,0),"")</f>
        <v/>
      </c>
      <c r="E1176" t="str">
        <f>IFERROR(VLOOKUP(B1176,チーム番号!E:F,2,0),"")</f>
        <v/>
      </c>
      <c r="F1176" t="str">
        <f>IFERROR(VLOOKUP(A1176,プログラム!B:C,2,0),"")</f>
        <v/>
      </c>
      <c r="G1176" t="str">
        <f t="shared" si="37"/>
        <v>000</v>
      </c>
      <c r="H1176" t="str">
        <f>IFERROR(記録[[#This Row],[組]],"")</f>
        <v/>
      </c>
      <c r="I1176" t="str">
        <f>IFERROR(記録[[#This Row],[水路]],"")</f>
        <v/>
      </c>
      <c r="J1176" t="str">
        <f>IFERROR(VLOOKUP(F1176,プログラムデータ!A:P,14,0),"")</f>
        <v/>
      </c>
      <c r="K1176" t="str">
        <f>IFERROR(VLOOKUP(F1176,プログラムデータ!A:O,15,0),"")</f>
        <v/>
      </c>
      <c r="L1176" t="str">
        <f>IFERROR(VLOOKUP(F1176,プログラムデータ!A:M,13,0),"")</f>
        <v/>
      </c>
      <c r="M1176" t="str">
        <f>IFERROR(VLOOKUP(F1176,プログラムデータ!A:J,10,0),"")</f>
        <v/>
      </c>
      <c r="N1176" t="str">
        <f>IFERROR(VLOOKUP(F1176,プログラムデータ!A:P,16,0),"")</f>
        <v/>
      </c>
      <c r="O1176" t="str">
        <f t="shared" si="36"/>
        <v xml:space="preserve">    </v>
      </c>
    </row>
    <row r="1177" spans="1:15" x14ac:dyDescent="0.15">
      <c r="A1177" t="str">
        <f>IFERROR(記録[[#This Row],[競技番号]],"")</f>
        <v/>
      </c>
      <c r="B1177" t="str">
        <f>IFERROR(記録[[#This Row],[選手番号]],"")</f>
        <v/>
      </c>
      <c r="C1177" t="str">
        <f>IFERROR(VLOOKUP(B1177,選手番号!F:J,4,0),"")</f>
        <v/>
      </c>
      <c r="D1177" t="str">
        <f>IFERROR(VLOOKUP(B1177,選手番号!F:K,6,0),"")</f>
        <v/>
      </c>
      <c r="E1177" t="str">
        <f>IFERROR(VLOOKUP(B1177,チーム番号!E:F,2,0),"")</f>
        <v/>
      </c>
      <c r="F1177" t="str">
        <f>IFERROR(VLOOKUP(A1177,プログラム!B:C,2,0),"")</f>
        <v/>
      </c>
      <c r="G1177" t="str">
        <f t="shared" si="37"/>
        <v>000</v>
      </c>
      <c r="H1177" t="str">
        <f>IFERROR(記録[[#This Row],[組]],"")</f>
        <v/>
      </c>
      <c r="I1177" t="str">
        <f>IFERROR(記録[[#This Row],[水路]],"")</f>
        <v/>
      </c>
      <c r="J1177" t="str">
        <f>IFERROR(VLOOKUP(F1177,プログラムデータ!A:P,14,0),"")</f>
        <v/>
      </c>
      <c r="K1177" t="str">
        <f>IFERROR(VLOOKUP(F1177,プログラムデータ!A:O,15,0),"")</f>
        <v/>
      </c>
      <c r="L1177" t="str">
        <f>IFERROR(VLOOKUP(F1177,プログラムデータ!A:M,13,0),"")</f>
        <v/>
      </c>
      <c r="M1177" t="str">
        <f>IFERROR(VLOOKUP(F1177,プログラムデータ!A:J,10,0),"")</f>
        <v/>
      </c>
      <c r="N1177" t="str">
        <f>IFERROR(VLOOKUP(F1177,プログラムデータ!A:P,16,0),"")</f>
        <v/>
      </c>
      <c r="O1177" t="str">
        <f t="shared" si="36"/>
        <v xml:space="preserve">    </v>
      </c>
    </row>
    <row r="1178" spans="1:15" x14ac:dyDescent="0.15">
      <c r="A1178" t="str">
        <f>IFERROR(記録[[#This Row],[競技番号]],"")</f>
        <v/>
      </c>
      <c r="B1178" t="str">
        <f>IFERROR(記録[[#This Row],[選手番号]],"")</f>
        <v/>
      </c>
      <c r="C1178" t="str">
        <f>IFERROR(VLOOKUP(B1178,選手番号!F:J,4,0),"")</f>
        <v/>
      </c>
      <c r="D1178" t="str">
        <f>IFERROR(VLOOKUP(B1178,選手番号!F:K,6,0),"")</f>
        <v/>
      </c>
      <c r="E1178" t="str">
        <f>IFERROR(VLOOKUP(B1178,チーム番号!E:F,2,0),"")</f>
        <v/>
      </c>
      <c r="F1178" t="str">
        <f>IFERROR(VLOOKUP(A1178,プログラム!B:C,2,0),"")</f>
        <v/>
      </c>
      <c r="G1178" t="str">
        <f t="shared" si="37"/>
        <v>000</v>
      </c>
      <c r="H1178" t="str">
        <f>IFERROR(記録[[#This Row],[組]],"")</f>
        <v/>
      </c>
      <c r="I1178" t="str">
        <f>IFERROR(記録[[#This Row],[水路]],"")</f>
        <v/>
      </c>
      <c r="J1178" t="str">
        <f>IFERROR(VLOOKUP(F1178,プログラムデータ!A:P,14,0),"")</f>
        <v/>
      </c>
      <c r="K1178" t="str">
        <f>IFERROR(VLOOKUP(F1178,プログラムデータ!A:O,15,0),"")</f>
        <v/>
      </c>
      <c r="L1178" t="str">
        <f>IFERROR(VLOOKUP(F1178,プログラムデータ!A:M,13,0),"")</f>
        <v/>
      </c>
      <c r="M1178" t="str">
        <f>IFERROR(VLOOKUP(F1178,プログラムデータ!A:J,10,0),"")</f>
        <v/>
      </c>
      <c r="N1178" t="str">
        <f>IFERROR(VLOOKUP(F1178,プログラムデータ!A:P,16,0),"")</f>
        <v/>
      </c>
      <c r="O1178" t="str">
        <f t="shared" si="36"/>
        <v xml:space="preserve">    </v>
      </c>
    </row>
    <row r="1179" spans="1:15" x14ac:dyDescent="0.15">
      <c r="A1179" t="str">
        <f>IFERROR(記録[[#This Row],[競技番号]],"")</f>
        <v/>
      </c>
      <c r="B1179" t="str">
        <f>IFERROR(記録[[#This Row],[選手番号]],"")</f>
        <v/>
      </c>
      <c r="C1179" t="str">
        <f>IFERROR(VLOOKUP(B1179,選手番号!F:J,4,0),"")</f>
        <v/>
      </c>
      <c r="D1179" t="str">
        <f>IFERROR(VLOOKUP(B1179,選手番号!F:K,6,0),"")</f>
        <v/>
      </c>
      <c r="E1179" t="str">
        <f>IFERROR(VLOOKUP(B1179,チーム番号!E:F,2,0),"")</f>
        <v/>
      </c>
      <c r="F1179" t="str">
        <f>IFERROR(VLOOKUP(A1179,プログラム!B:C,2,0),"")</f>
        <v/>
      </c>
      <c r="G1179" t="str">
        <f t="shared" si="37"/>
        <v>000</v>
      </c>
      <c r="H1179" t="str">
        <f>IFERROR(記録[[#This Row],[組]],"")</f>
        <v/>
      </c>
      <c r="I1179" t="str">
        <f>IFERROR(記録[[#This Row],[水路]],"")</f>
        <v/>
      </c>
      <c r="J1179" t="str">
        <f>IFERROR(VLOOKUP(F1179,プログラムデータ!A:P,14,0),"")</f>
        <v/>
      </c>
      <c r="K1179" t="str">
        <f>IFERROR(VLOOKUP(F1179,プログラムデータ!A:O,15,0),"")</f>
        <v/>
      </c>
      <c r="L1179" t="str">
        <f>IFERROR(VLOOKUP(F1179,プログラムデータ!A:M,13,0),"")</f>
        <v/>
      </c>
      <c r="M1179" t="str">
        <f>IFERROR(VLOOKUP(F1179,プログラムデータ!A:J,10,0),"")</f>
        <v/>
      </c>
      <c r="N1179" t="str">
        <f>IFERROR(VLOOKUP(F1179,プログラムデータ!A:P,16,0),"")</f>
        <v/>
      </c>
      <c r="O1179" t="str">
        <f t="shared" si="36"/>
        <v xml:space="preserve">    </v>
      </c>
    </row>
    <row r="1180" spans="1:15" x14ac:dyDescent="0.15">
      <c r="A1180" t="str">
        <f>IFERROR(記録[[#This Row],[競技番号]],"")</f>
        <v/>
      </c>
      <c r="B1180" t="str">
        <f>IFERROR(記録[[#This Row],[選手番号]],"")</f>
        <v/>
      </c>
      <c r="C1180" t="str">
        <f>IFERROR(VLOOKUP(B1180,選手番号!F:J,4,0),"")</f>
        <v/>
      </c>
      <c r="D1180" t="str">
        <f>IFERROR(VLOOKUP(B1180,選手番号!F:K,6,0),"")</f>
        <v/>
      </c>
      <c r="E1180" t="str">
        <f>IFERROR(VLOOKUP(B1180,チーム番号!E:F,2,0),"")</f>
        <v/>
      </c>
      <c r="F1180" t="str">
        <f>IFERROR(VLOOKUP(A1180,プログラム!B:C,2,0),"")</f>
        <v/>
      </c>
      <c r="G1180" t="str">
        <f t="shared" si="37"/>
        <v>000</v>
      </c>
      <c r="H1180" t="str">
        <f>IFERROR(記録[[#This Row],[組]],"")</f>
        <v/>
      </c>
      <c r="I1180" t="str">
        <f>IFERROR(記録[[#This Row],[水路]],"")</f>
        <v/>
      </c>
      <c r="J1180" t="str">
        <f>IFERROR(VLOOKUP(F1180,プログラムデータ!A:P,14,0),"")</f>
        <v/>
      </c>
      <c r="K1180" t="str">
        <f>IFERROR(VLOOKUP(F1180,プログラムデータ!A:O,15,0),"")</f>
        <v/>
      </c>
      <c r="L1180" t="str">
        <f>IFERROR(VLOOKUP(F1180,プログラムデータ!A:M,13,0),"")</f>
        <v/>
      </c>
      <c r="M1180" t="str">
        <f>IFERROR(VLOOKUP(F1180,プログラムデータ!A:J,10,0),"")</f>
        <v/>
      </c>
      <c r="N1180" t="str">
        <f>IFERROR(VLOOKUP(F1180,プログラムデータ!A:P,16,0),"")</f>
        <v/>
      </c>
      <c r="O1180" t="str">
        <f t="shared" si="36"/>
        <v xml:space="preserve">    </v>
      </c>
    </row>
    <row r="1181" spans="1:15" x14ac:dyDescent="0.15">
      <c r="A1181" t="str">
        <f>IFERROR(記録[[#This Row],[競技番号]],"")</f>
        <v/>
      </c>
      <c r="B1181" t="str">
        <f>IFERROR(記録[[#This Row],[選手番号]],"")</f>
        <v/>
      </c>
      <c r="C1181" t="str">
        <f>IFERROR(VLOOKUP(B1181,選手番号!F:J,4,0),"")</f>
        <v/>
      </c>
      <c r="D1181" t="str">
        <f>IFERROR(VLOOKUP(B1181,選手番号!F:K,6,0),"")</f>
        <v/>
      </c>
      <c r="E1181" t="str">
        <f>IFERROR(VLOOKUP(B1181,チーム番号!E:F,2,0),"")</f>
        <v/>
      </c>
      <c r="F1181" t="str">
        <f>IFERROR(VLOOKUP(A1181,プログラム!B:C,2,0),"")</f>
        <v/>
      </c>
      <c r="G1181" t="str">
        <f t="shared" si="37"/>
        <v>000</v>
      </c>
      <c r="H1181" t="str">
        <f>IFERROR(記録[[#This Row],[組]],"")</f>
        <v/>
      </c>
      <c r="I1181" t="str">
        <f>IFERROR(記録[[#This Row],[水路]],"")</f>
        <v/>
      </c>
      <c r="J1181" t="str">
        <f>IFERROR(VLOOKUP(F1181,プログラムデータ!A:P,14,0),"")</f>
        <v/>
      </c>
      <c r="K1181" t="str">
        <f>IFERROR(VLOOKUP(F1181,プログラムデータ!A:O,15,0),"")</f>
        <v/>
      </c>
      <c r="L1181" t="str">
        <f>IFERROR(VLOOKUP(F1181,プログラムデータ!A:M,13,0),"")</f>
        <v/>
      </c>
      <c r="M1181" t="str">
        <f>IFERROR(VLOOKUP(F1181,プログラムデータ!A:J,10,0),"")</f>
        <v/>
      </c>
      <c r="N1181" t="str">
        <f>IFERROR(VLOOKUP(F1181,プログラムデータ!A:P,16,0),"")</f>
        <v/>
      </c>
      <c r="O1181" t="str">
        <f t="shared" si="36"/>
        <v xml:space="preserve">    </v>
      </c>
    </row>
    <row r="1182" spans="1:15" x14ac:dyDescent="0.15">
      <c r="A1182" t="str">
        <f>IFERROR(記録[[#This Row],[競技番号]],"")</f>
        <v/>
      </c>
      <c r="B1182" t="str">
        <f>IFERROR(記録[[#This Row],[選手番号]],"")</f>
        <v/>
      </c>
      <c r="C1182" t="str">
        <f>IFERROR(VLOOKUP(B1182,選手番号!F:J,4,0),"")</f>
        <v/>
      </c>
      <c r="D1182" t="str">
        <f>IFERROR(VLOOKUP(B1182,選手番号!F:K,6,0),"")</f>
        <v/>
      </c>
      <c r="E1182" t="str">
        <f>IFERROR(VLOOKUP(B1182,チーム番号!E:F,2,0),"")</f>
        <v/>
      </c>
      <c r="F1182" t="str">
        <f>IFERROR(VLOOKUP(A1182,プログラム!B:C,2,0),"")</f>
        <v/>
      </c>
      <c r="G1182" t="str">
        <f t="shared" si="37"/>
        <v>000</v>
      </c>
      <c r="H1182" t="str">
        <f>IFERROR(記録[[#This Row],[組]],"")</f>
        <v/>
      </c>
      <c r="I1182" t="str">
        <f>IFERROR(記録[[#This Row],[水路]],"")</f>
        <v/>
      </c>
      <c r="J1182" t="str">
        <f>IFERROR(VLOOKUP(F1182,プログラムデータ!A:P,14,0),"")</f>
        <v/>
      </c>
      <c r="K1182" t="str">
        <f>IFERROR(VLOOKUP(F1182,プログラムデータ!A:O,15,0),"")</f>
        <v/>
      </c>
      <c r="L1182" t="str">
        <f>IFERROR(VLOOKUP(F1182,プログラムデータ!A:M,13,0),"")</f>
        <v/>
      </c>
      <c r="M1182" t="str">
        <f>IFERROR(VLOOKUP(F1182,プログラムデータ!A:J,10,0),"")</f>
        <v/>
      </c>
      <c r="N1182" t="str">
        <f>IFERROR(VLOOKUP(F1182,プログラムデータ!A:P,16,0),"")</f>
        <v/>
      </c>
      <c r="O1182" t="str">
        <f t="shared" si="36"/>
        <v xml:space="preserve">    </v>
      </c>
    </row>
    <row r="1183" spans="1:15" x14ac:dyDescent="0.15">
      <c r="A1183" t="str">
        <f>IFERROR(記録[[#This Row],[競技番号]],"")</f>
        <v/>
      </c>
      <c r="B1183" t="str">
        <f>IFERROR(記録[[#This Row],[選手番号]],"")</f>
        <v/>
      </c>
      <c r="C1183" t="str">
        <f>IFERROR(VLOOKUP(B1183,選手番号!F:J,4,0),"")</f>
        <v/>
      </c>
      <c r="D1183" t="str">
        <f>IFERROR(VLOOKUP(B1183,選手番号!F:K,6,0),"")</f>
        <v/>
      </c>
      <c r="E1183" t="str">
        <f>IFERROR(VLOOKUP(B1183,チーム番号!E:F,2,0),"")</f>
        <v/>
      </c>
      <c r="F1183" t="str">
        <f>IFERROR(VLOOKUP(A1183,プログラム!B:C,2,0),"")</f>
        <v/>
      </c>
      <c r="G1183" t="str">
        <f t="shared" si="37"/>
        <v>000</v>
      </c>
      <c r="H1183" t="str">
        <f>IFERROR(記録[[#This Row],[組]],"")</f>
        <v/>
      </c>
      <c r="I1183" t="str">
        <f>IFERROR(記録[[#This Row],[水路]],"")</f>
        <v/>
      </c>
      <c r="J1183" t="str">
        <f>IFERROR(VLOOKUP(F1183,プログラムデータ!A:P,14,0),"")</f>
        <v/>
      </c>
      <c r="K1183" t="str">
        <f>IFERROR(VLOOKUP(F1183,プログラムデータ!A:O,15,0),"")</f>
        <v/>
      </c>
      <c r="L1183" t="str">
        <f>IFERROR(VLOOKUP(F1183,プログラムデータ!A:M,13,0),"")</f>
        <v/>
      </c>
      <c r="M1183" t="str">
        <f>IFERROR(VLOOKUP(F1183,プログラムデータ!A:J,10,0),"")</f>
        <v/>
      </c>
      <c r="N1183" t="str">
        <f>IFERROR(VLOOKUP(F1183,プログラムデータ!A:P,16,0),"")</f>
        <v/>
      </c>
      <c r="O1183" t="str">
        <f t="shared" si="36"/>
        <v xml:space="preserve">    </v>
      </c>
    </row>
    <row r="1184" spans="1:15" x14ac:dyDescent="0.15">
      <c r="A1184" t="str">
        <f>IFERROR(記録[[#This Row],[競技番号]],"")</f>
        <v/>
      </c>
      <c r="B1184" t="str">
        <f>IFERROR(記録[[#This Row],[選手番号]],"")</f>
        <v/>
      </c>
      <c r="C1184" t="str">
        <f>IFERROR(VLOOKUP(B1184,選手番号!F:J,4,0),"")</f>
        <v/>
      </c>
      <c r="D1184" t="str">
        <f>IFERROR(VLOOKUP(B1184,選手番号!F:K,6,0),"")</f>
        <v/>
      </c>
      <c r="E1184" t="str">
        <f>IFERROR(VLOOKUP(B1184,チーム番号!E:F,2,0),"")</f>
        <v/>
      </c>
      <c r="F1184" t="str">
        <f>IFERROR(VLOOKUP(A1184,プログラム!B:C,2,0),"")</f>
        <v/>
      </c>
      <c r="G1184" t="str">
        <f t="shared" si="37"/>
        <v>000</v>
      </c>
      <c r="H1184" t="str">
        <f>IFERROR(記録[[#This Row],[組]],"")</f>
        <v/>
      </c>
      <c r="I1184" t="str">
        <f>IFERROR(記録[[#This Row],[水路]],"")</f>
        <v/>
      </c>
      <c r="J1184" t="str">
        <f>IFERROR(VLOOKUP(F1184,プログラムデータ!A:P,14,0),"")</f>
        <v/>
      </c>
      <c r="K1184" t="str">
        <f>IFERROR(VLOOKUP(F1184,プログラムデータ!A:O,15,0),"")</f>
        <v/>
      </c>
      <c r="L1184" t="str">
        <f>IFERROR(VLOOKUP(F1184,プログラムデータ!A:M,13,0),"")</f>
        <v/>
      </c>
      <c r="M1184" t="str">
        <f>IFERROR(VLOOKUP(F1184,プログラムデータ!A:J,10,0),"")</f>
        <v/>
      </c>
      <c r="N1184" t="str">
        <f>IFERROR(VLOOKUP(F1184,プログラムデータ!A:P,16,0),"")</f>
        <v/>
      </c>
      <c r="O1184" t="str">
        <f t="shared" si="36"/>
        <v xml:space="preserve">    </v>
      </c>
    </row>
    <row r="1185" spans="1:15" x14ac:dyDescent="0.15">
      <c r="A1185" t="str">
        <f>IFERROR(記録[[#This Row],[競技番号]],"")</f>
        <v/>
      </c>
      <c r="B1185" t="str">
        <f>IFERROR(記録[[#This Row],[選手番号]],"")</f>
        <v/>
      </c>
      <c r="C1185" t="str">
        <f>IFERROR(VLOOKUP(B1185,選手番号!F:J,4,0),"")</f>
        <v/>
      </c>
      <c r="D1185" t="str">
        <f>IFERROR(VLOOKUP(B1185,選手番号!F:K,6,0),"")</f>
        <v/>
      </c>
      <c r="E1185" t="str">
        <f>IFERROR(VLOOKUP(B1185,チーム番号!E:F,2,0),"")</f>
        <v/>
      </c>
      <c r="F1185" t="str">
        <f>IFERROR(VLOOKUP(A1185,プログラム!B:C,2,0),"")</f>
        <v/>
      </c>
      <c r="G1185" t="str">
        <f t="shared" si="37"/>
        <v>000</v>
      </c>
      <c r="H1185" t="str">
        <f>IFERROR(記録[[#This Row],[組]],"")</f>
        <v/>
      </c>
      <c r="I1185" t="str">
        <f>IFERROR(記録[[#This Row],[水路]],"")</f>
        <v/>
      </c>
      <c r="J1185" t="str">
        <f>IFERROR(VLOOKUP(F1185,プログラムデータ!A:P,14,0),"")</f>
        <v/>
      </c>
      <c r="K1185" t="str">
        <f>IFERROR(VLOOKUP(F1185,プログラムデータ!A:O,15,0),"")</f>
        <v/>
      </c>
      <c r="L1185" t="str">
        <f>IFERROR(VLOOKUP(F1185,プログラムデータ!A:M,13,0),"")</f>
        <v/>
      </c>
      <c r="M1185" t="str">
        <f>IFERROR(VLOOKUP(F1185,プログラムデータ!A:J,10,0),"")</f>
        <v/>
      </c>
      <c r="N1185" t="str">
        <f>IFERROR(VLOOKUP(F1185,プログラムデータ!A:P,16,0),"")</f>
        <v/>
      </c>
      <c r="O1185" t="str">
        <f t="shared" si="36"/>
        <v xml:space="preserve">    </v>
      </c>
    </row>
    <row r="1186" spans="1:15" x14ac:dyDescent="0.15">
      <c r="A1186" t="str">
        <f>IFERROR(記録[[#This Row],[競技番号]],"")</f>
        <v/>
      </c>
      <c r="B1186" t="str">
        <f>IFERROR(記録[[#This Row],[選手番号]],"")</f>
        <v/>
      </c>
      <c r="C1186" t="str">
        <f>IFERROR(VLOOKUP(B1186,選手番号!F:J,4,0),"")</f>
        <v/>
      </c>
      <c r="D1186" t="str">
        <f>IFERROR(VLOOKUP(B1186,選手番号!F:K,6,0),"")</f>
        <v/>
      </c>
      <c r="E1186" t="str">
        <f>IFERROR(VLOOKUP(B1186,チーム番号!E:F,2,0),"")</f>
        <v/>
      </c>
      <c r="F1186" t="str">
        <f>IFERROR(VLOOKUP(A1186,プログラム!B:C,2,0),"")</f>
        <v/>
      </c>
      <c r="G1186" t="str">
        <f t="shared" si="37"/>
        <v>000</v>
      </c>
      <c r="H1186" t="str">
        <f>IFERROR(記録[[#This Row],[組]],"")</f>
        <v/>
      </c>
      <c r="I1186" t="str">
        <f>IFERROR(記録[[#This Row],[水路]],"")</f>
        <v/>
      </c>
      <c r="J1186" t="str">
        <f>IFERROR(VLOOKUP(F1186,プログラムデータ!A:P,14,0),"")</f>
        <v/>
      </c>
      <c r="K1186" t="str">
        <f>IFERROR(VLOOKUP(F1186,プログラムデータ!A:O,15,0),"")</f>
        <v/>
      </c>
      <c r="L1186" t="str">
        <f>IFERROR(VLOOKUP(F1186,プログラムデータ!A:M,13,0),"")</f>
        <v/>
      </c>
      <c r="M1186" t="str">
        <f>IFERROR(VLOOKUP(F1186,プログラムデータ!A:J,10,0),"")</f>
        <v/>
      </c>
      <c r="N1186" t="str">
        <f>IFERROR(VLOOKUP(F1186,プログラムデータ!A:P,16,0),"")</f>
        <v/>
      </c>
      <c r="O1186" t="str">
        <f t="shared" si="36"/>
        <v xml:space="preserve">    </v>
      </c>
    </row>
    <row r="1187" spans="1:15" x14ac:dyDescent="0.15">
      <c r="A1187" t="str">
        <f>IFERROR(記録[[#This Row],[競技番号]],"")</f>
        <v/>
      </c>
      <c r="B1187" t="str">
        <f>IFERROR(記録[[#This Row],[選手番号]],"")</f>
        <v/>
      </c>
      <c r="C1187" t="str">
        <f>IFERROR(VLOOKUP(B1187,選手番号!F:J,4,0),"")</f>
        <v/>
      </c>
      <c r="D1187" t="str">
        <f>IFERROR(VLOOKUP(B1187,選手番号!F:K,6,0),"")</f>
        <v/>
      </c>
      <c r="E1187" t="str">
        <f>IFERROR(VLOOKUP(B1187,チーム番号!E:F,2,0),"")</f>
        <v/>
      </c>
      <c r="F1187" t="str">
        <f>IFERROR(VLOOKUP(A1187,プログラム!B:C,2,0),"")</f>
        <v/>
      </c>
      <c r="G1187" t="str">
        <f t="shared" si="37"/>
        <v>000</v>
      </c>
      <c r="H1187" t="str">
        <f>IFERROR(記録[[#This Row],[組]],"")</f>
        <v/>
      </c>
      <c r="I1187" t="str">
        <f>IFERROR(記録[[#This Row],[水路]],"")</f>
        <v/>
      </c>
      <c r="J1187" t="str">
        <f>IFERROR(VLOOKUP(F1187,プログラムデータ!A:P,14,0),"")</f>
        <v/>
      </c>
      <c r="K1187" t="str">
        <f>IFERROR(VLOOKUP(F1187,プログラムデータ!A:O,15,0),"")</f>
        <v/>
      </c>
      <c r="L1187" t="str">
        <f>IFERROR(VLOOKUP(F1187,プログラムデータ!A:M,13,0),"")</f>
        <v/>
      </c>
      <c r="M1187" t="str">
        <f>IFERROR(VLOOKUP(F1187,プログラムデータ!A:J,10,0),"")</f>
        <v/>
      </c>
      <c r="N1187" t="str">
        <f>IFERROR(VLOOKUP(F1187,プログラムデータ!A:P,16,0),"")</f>
        <v/>
      </c>
      <c r="O1187" t="str">
        <f t="shared" si="36"/>
        <v xml:space="preserve">    </v>
      </c>
    </row>
    <row r="1188" spans="1:15" x14ac:dyDescent="0.15">
      <c r="A1188" t="str">
        <f>IFERROR(記録[[#This Row],[競技番号]],"")</f>
        <v/>
      </c>
      <c r="B1188" t="str">
        <f>IFERROR(記録[[#This Row],[選手番号]],"")</f>
        <v/>
      </c>
      <c r="C1188" t="str">
        <f>IFERROR(VLOOKUP(B1188,選手番号!F:J,4,0),"")</f>
        <v/>
      </c>
      <c r="D1188" t="str">
        <f>IFERROR(VLOOKUP(B1188,選手番号!F:K,6,0),"")</f>
        <v/>
      </c>
      <c r="E1188" t="str">
        <f>IFERROR(VLOOKUP(B1188,チーム番号!E:F,2,0),"")</f>
        <v/>
      </c>
      <c r="F1188" t="str">
        <f>IFERROR(VLOOKUP(A1188,プログラム!B:C,2,0),"")</f>
        <v/>
      </c>
      <c r="G1188" t="str">
        <f t="shared" si="37"/>
        <v>000</v>
      </c>
      <c r="H1188" t="str">
        <f>IFERROR(記録[[#This Row],[組]],"")</f>
        <v/>
      </c>
      <c r="I1188" t="str">
        <f>IFERROR(記録[[#This Row],[水路]],"")</f>
        <v/>
      </c>
      <c r="J1188" t="str">
        <f>IFERROR(VLOOKUP(F1188,プログラムデータ!A:P,14,0),"")</f>
        <v/>
      </c>
      <c r="K1188" t="str">
        <f>IFERROR(VLOOKUP(F1188,プログラムデータ!A:O,15,0),"")</f>
        <v/>
      </c>
      <c r="L1188" t="str">
        <f>IFERROR(VLOOKUP(F1188,プログラムデータ!A:M,13,0),"")</f>
        <v/>
      </c>
      <c r="M1188" t="str">
        <f>IFERROR(VLOOKUP(F1188,プログラムデータ!A:J,10,0),"")</f>
        <v/>
      </c>
      <c r="N1188" t="str">
        <f>IFERROR(VLOOKUP(F1188,プログラムデータ!A:P,16,0),"")</f>
        <v/>
      </c>
      <c r="O1188" t="str">
        <f t="shared" si="36"/>
        <v xml:space="preserve">    </v>
      </c>
    </row>
    <row r="1189" spans="1:15" x14ac:dyDescent="0.15">
      <c r="A1189" t="str">
        <f>IFERROR(記録[[#This Row],[競技番号]],"")</f>
        <v/>
      </c>
      <c r="B1189" t="str">
        <f>IFERROR(記録[[#This Row],[選手番号]],"")</f>
        <v/>
      </c>
      <c r="C1189" t="str">
        <f>IFERROR(VLOOKUP(B1189,選手番号!F:J,4,0),"")</f>
        <v/>
      </c>
      <c r="D1189" t="str">
        <f>IFERROR(VLOOKUP(B1189,選手番号!F:K,6,0),"")</f>
        <v/>
      </c>
      <c r="E1189" t="str">
        <f>IFERROR(VLOOKUP(B1189,チーム番号!E:F,2,0),"")</f>
        <v/>
      </c>
      <c r="F1189" t="str">
        <f>IFERROR(VLOOKUP(A1189,プログラム!B:C,2,0),"")</f>
        <v/>
      </c>
      <c r="G1189" t="str">
        <f t="shared" si="37"/>
        <v>000</v>
      </c>
      <c r="H1189" t="str">
        <f>IFERROR(記録[[#This Row],[組]],"")</f>
        <v/>
      </c>
      <c r="I1189" t="str">
        <f>IFERROR(記録[[#This Row],[水路]],"")</f>
        <v/>
      </c>
      <c r="J1189" t="str">
        <f>IFERROR(VLOOKUP(F1189,プログラムデータ!A:P,14,0),"")</f>
        <v/>
      </c>
      <c r="K1189" t="str">
        <f>IFERROR(VLOOKUP(F1189,プログラムデータ!A:O,15,0),"")</f>
        <v/>
      </c>
      <c r="L1189" t="str">
        <f>IFERROR(VLOOKUP(F1189,プログラムデータ!A:M,13,0),"")</f>
        <v/>
      </c>
      <c r="M1189" t="str">
        <f>IFERROR(VLOOKUP(F1189,プログラムデータ!A:J,10,0),"")</f>
        <v/>
      </c>
      <c r="N1189" t="str">
        <f>IFERROR(VLOOKUP(F1189,プログラムデータ!A:P,16,0),"")</f>
        <v/>
      </c>
      <c r="O1189" t="str">
        <f t="shared" si="36"/>
        <v xml:space="preserve">    </v>
      </c>
    </row>
    <row r="1190" spans="1:15" x14ac:dyDescent="0.15">
      <c r="A1190" t="str">
        <f>IFERROR(記録[[#This Row],[競技番号]],"")</f>
        <v/>
      </c>
      <c r="B1190" t="str">
        <f>IFERROR(記録[[#This Row],[選手番号]],"")</f>
        <v/>
      </c>
      <c r="C1190" t="str">
        <f>IFERROR(VLOOKUP(B1190,選手番号!F:J,4,0),"")</f>
        <v/>
      </c>
      <c r="D1190" t="str">
        <f>IFERROR(VLOOKUP(B1190,選手番号!F:K,6,0),"")</f>
        <v/>
      </c>
      <c r="E1190" t="str">
        <f>IFERROR(VLOOKUP(B1190,チーム番号!E:F,2,0),"")</f>
        <v/>
      </c>
      <c r="F1190" t="str">
        <f>IFERROR(VLOOKUP(A1190,プログラム!B:C,2,0),"")</f>
        <v/>
      </c>
      <c r="G1190" t="str">
        <f t="shared" si="37"/>
        <v>000</v>
      </c>
      <c r="H1190" t="str">
        <f>IFERROR(記録[[#This Row],[組]],"")</f>
        <v/>
      </c>
      <c r="I1190" t="str">
        <f>IFERROR(記録[[#This Row],[水路]],"")</f>
        <v/>
      </c>
      <c r="J1190" t="str">
        <f>IFERROR(VLOOKUP(F1190,プログラムデータ!A:P,14,0),"")</f>
        <v/>
      </c>
      <c r="K1190" t="str">
        <f>IFERROR(VLOOKUP(F1190,プログラムデータ!A:O,15,0),"")</f>
        <v/>
      </c>
      <c r="L1190" t="str">
        <f>IFERROR(VLOOKUP(F1190,プログラムデータ!A:M,13,0),"")</f>
        <v/>
      </c>
      <c r="M1190" t="str">
        <f>IFERROR(VLOOKUP(F1190,プログラムデータ!A:J,10,0),"")</f>
        <v/>
      </c>
      <c r="N1190" t="str">
        <f>IFERROR(VLOOKUP(F1190,プログラムデータ!A:P,16,0),"")</f>
        <v/>
      </c>
      <c r="O1190" t="str">
        <f t="shared" si="36"/>
        <v xml:space="preserve">    </v>
      </c>
    </row>
    <row r="1191" spans="1:15" x14ac:dyDescent="0.15">
      <c r="A1191" t="str">
        <f>IFERROR(記録[[#This Row],[競技番号]],"")</f>
        <v/>
      </c>
      <c r="B1191" t="str">
        <f>IFERROR(記録[[#This Row],[選手番号]],"")</f>
        <v/>
      </c>
      <c r="C1191" t="str">
        <f>IFERROR(VLOOKUP(B1191,選手番号!F:J,4,0),"")</f>
        <v/>
      </c>
      <c r="D1191" t="str">
        <f>IFERROR(VLOOKUP(B1191,選手番号!F:K,6,0),"")</f>
        <v/>
      </c>
      <c r="E1191" t="str">
        <f>IFERROR(VLOOKUP(B1191,チーム番号!E:F,2,0),"")</f>
        <v/>
      </c>
      <c r="F1191" t="str">
        <f>IFERROR(VLOOKUP(A1191,プログラム!B:C,2,0),"")</f>
        <v/>
      </c>
      <c r="G1191" t="str">
        <f t="shared" si="37"/>
        <v>000</v>
      </c>
      <c r="H1191" t="str">
        <f>IFERROR(記録[[#This Row],[組]],"")</f>
        <v/>
      </c>
      <c r="I1191" t="str">
        <f>IFERROR(記録[[#This Row],[水路]],"")</f>
        <v/>
      </c>
      <c r="J1191" t="str">
        <f>IFERROR(VLOOKUP(F1191,プログラムデータ!A:P,14,0),"")</f>
        <v/>
      </c>
      <c r="K1191" t="str">
        <f>IFERROR(VLOOKUP(F1191,プログラムデータ!A:O,15,0),"")</f>
        <v/>
      </c>
      <c r="L1191" t="str">
        <f>IFERROR(VLOOKUP(F1191,プログラムデータ!A:M,13,0),"")</f>
        <v/>
      </c>
      <c r="M1191" t="str">
        <f>IFERROR(VLOOKUP(F1191,プログラムデータ!A:J,10,0),"")</f>
        <v/>
      </c>
      <c r="N1191" t="str">
        <f>IFERROR(VLOOKUP(F1191,プログラムデータ!A:P,16,0),"")</f>
        <v/>
      </c>
      <c r="O1191" t="str">
        <f t="shared" si="36"/>
        <v xml:space="preserve">    </v>
      </c>
    </row>
    <row r="1192" spans="1:15" x14ac:dyDescent="0.15">
      <c r="A1192" t="str">
        <f>IFERROR(記録[[#This Row],[競技番号]],"")</f>
        <v/>
      </c>
      <c r="B1192" t="str">
        <f>IFERROR(記録[[#This Row],[選手番号]],"")</f>
        <v/>
      </c>
      <c r="C1192" t="str">
        <f>IFERROR(VLOOKUP(B1192,選手番号!F:J,4,0),"")</f>
        <v/>
      </c>
      <c r="D1192" t="str">
        <f>IFERROR(VLOOKUP(B1192,選手番号!F:K,6,0),"")</f>
        <v/>
      </c>
      <c r="E1192" t="str">
        <f>IFERROR(VLOOKUP(B1192,チーム番号!E:F,2,0),"")</f>
        <v/>
      </c>
      <c r="F1192" t="str">
        <f>IFERROR(VLOOKUP(A1192,プログラム!B:C,2,0),"")</f>
        <v/>
      </c>
      <c r="G1192" t="str">
        <f t="shared" si="37"/>
        <v>000</v>
      </c>
      <c r="H1192" t="str">
        <f>IFERROR(記録[[#This Row],[組]],"")</f>
        <v/>
      </c>
      <c r="I1192" t="str">
        <f>IFERROR(記録[[#This Row],[水路]],"")</f>
        <v/>
      </c>
      <c r="J1192" t="str">
        <f>IFERROR(VLOOKUP(F1192,プログラムデータ!A:P,14,0),"")</f>
        <v/>
      </c>
      <c r="K1192" t="str">
        <f>IFERROR(VLOOKUP(F1192,プログラムデータ!A:O,15,0),"")</f>
        <v/>
      </c>
      <c r="L1192" t="str">
        <f>IFERROR(VLOOKUP(F1192,プログラムデータ!A:M,13,0),"")</f>
        <v/>
      </c>
      <c r="M1192" t="str">
        <f>IFERROR(VLOOKUP(F1192,プログラムデータ!A:J,10,0),"")</f>
        <v/>
      </c>
      <c r="N1192" t="str">
        <f>IFERROR(VLOOKUP(F1192,プログラムデータ!A:P,16,0),"")</f>
        <v/>
      </c>
      <c r="O1192" t="str">
        <f t="shared" si="36"/>
        <v xml:space="preserve">    </v>
      </c>
    </row>
    <row r="1193" spans="1:15" x14ac:dyDescent="0.15">
      <c r="A1193" t="str">
        <f>IFERROR(記録[[#This Row],[競技番号]],"")</f>
        <v/>
      </c>
      <c r="B1193" t="str">
        <f>IFERROR(記録[[#This Row],[選手番号]],"")</f>
        <v/>
      </c>
      <c r="C1193" t="str">
        <f>IFERROR(VLOOKUP(B1193,選手番号!F:J,4,0),"")</f>
        <v/>
      </c>
      <c r="D1193" t="str">
        <f>IFERROR(VLOOKUP(B1193,選手番号!F:K,6,0),"")</f>
        <v/>
      </c>
      <c r="E1193" t="str">
        <f>IFERROR(VLOOKUP(B1193,チーム番号!E:F,2,0),"")</f>
        <v/>
      </c>
      <c r="F1193" t="str">
        <f>IFERROR(VLOOKUP(A1193,プログラム!B:C,2,0),"")</f>
        <v/>
      </c>
      <c r="G1193" t="str">
        <f t="shared" si="37"/>
        <v>000</v>
      </c>
      <c r="H1193" t="str">
        <f>IFERROR(記録[[#This Row],[組]],"")</f>
        <v/>
      </c>
      <c r="I1193" t="str">
        <f>IFERROR(記録[[#This Row],[水路]],"")</f>
        <v/>
      </c>
      <c r="J1193" t="str">
        <f>IFERROR(VLOOKUP(F1193,プログラムデータ!A:P,14,0),"")</f>
        <v/>
      </c>
      <c r="K1193" t="str">
        <f>IFERROR(VLOOKUP(F1193,プログラムデータ!A:O,15,0),"")</f>
        <v/>
      </c>
      <c r="L1193" t="str">
        <f>IFERROR(VLOOKUP(F1193,プログラムデータ!A:M,13,0),"")</f>
        <v/>
      </c>
      <c r="M1193" t="str">
        <f>IFERROR(VLOOKUP(F1193,プログラムデータ!A:J,10,0),"")</f>
        <v/>
      </c>
      <c r="N1193" t="str">
        <f>IFERROR(VLOOKUP(F1193,プログラムデータ!A:P,16,0),"")</f>
        <v/>
      </c>
      <c r="O1193" t="str">
        <f t="shared" si="36"/>
        <v xml:space="preserve">    </v>
      </c>
    </row>
    <row r="1194" spans="1:15" x14ac:dyDescent="0.15">
      <c r="A1194" t="str">
        <f>IFERROR(記録[[#This Row],[競技番号]],"")</f>
        <v/>
      </c>
      <c r="B1194" t="str">
        <f>IFERROR(記録[[#This Row],[選手番号]],"")</f>
        <v/>
      </c>
      <c r="C1194" t="str">
        <f>IFERROR(VLOOKUP(B1194,選手番号!F:J,4,0),"")</f>
        <v/>
      </c>
      <c r="D1194" t="str">
        <f>IFERROR(VLOOKUP(B1194,選手番号!F:K,6,0),"")</f>
        <v/>
      </c>
      <c r="E1194" t="str">
        <f>IFERROR(VLOOKUP(B1194,チーム番号!E:F,2,0),"")</f>
        <v/>
      </c>
      <c r="F1194" t="str">
        <f>IFERROR(VLOOKUP(A1194,プログラム!B:C,2,0),"")</f>
        <v/>
      </c>
      <c r="G1194" t="str">
        <f t="shared" si="37"/>
        <v>000</v>
      </c>
      <c r="H1194" t="str">
        <f>IFERROR(記録[[#This Row],[組]],"")</f>
        <v/>
      </c>
      <c r="I1194" t="str">
        <f>IFERROR(記録[[#This Row],[水路]],"")</f>
        <v/>
      </c>
      <c r="J1194" t="str">
        <f>IFERROR(VLOOKUP(F1194,プログラムデータ!A:P,14,0),"")</f>
        <v/>
      </c>
      <c r="K1194" t="str">
        <f>IFERROR(VLOOKUP(F1194,プログラムデータ!A:O,15,0),"")</f>
        <v/>
      </c>
      <c r="L1194" t="str">
        <f>IFERROR(VLOOKUP(F1194,プログラムデータ!A:M,13,0),"")</f>
        <v/>
      </c>
      <c r="M1194" t="str">
        <f>IFERROR(VLOOKUP(F1194,プログラムデータ!A:J,10,0),"")</f>
        <v/>
      </c>
      <c r="N1194" t="str">
        <f>IFERROR(VLOOKUP(F1194,プログラムデータ!A:P,16,0),"")</f>
        <v/>
      </c>
      <c r="O1194" t="str">
        <f t="shared" si="36"/>
        <v xml:space="preserve">    </v>
      </c>
    </row>
    <row r="1195" spans="1:15" x14ac:dyDescent="0.15">
      <c r="A1195" t="str">
        <f>IFERROR(記録[[#This Row],[競技番号]],"")</f>
        <v/>
      </c>
      <c r="B1195" t="str">
        <f>IFERROR(記録[[#This Row],[選手番号]],"")</f>
        <v/>
      </c>
      <c r="C1195" t="str">
        <f>IFERROR(VLOOKUP(B1195,選手番号!F:J,4,0),"")</f>
        <v/>
      </c>
      <c r="D1195" t="str">
        <f>IFERROR(VLOOKUP(B1195,選手番号!F:K,6,0),"")</f>
        <v/>
      </c>
      <c r="E1195" t="str">
        <f>IFERROR(VLOOKUP(B1195,チーム番号!E:F,2,0),"")</f>
        <v/>
      </c>
      <c r="F1195" t="str">
        <f>IFERROR(VLOOKUP(A1195,プログラム!B:C,2,0),"")</f>
        <v/>
      </c>
      <c r="G1195" t="str">
        <f t="shared" si="37"/>
        <v>000</v>
      </c>
      <c r="H1195" t="str">
        <f>IFERROR(記録[[#This Row],[組]],"")</f>
        <v/>
      </c>
      <c r="I1195" t="str">
        <f>IFERROR(記録[[#This Row],[水路]],"")</f>
        <v/>
      </c>
      <c r="J1195" t="str">
        <f>IFERROR(VLOOKUP(F1195,プログラムデータ!A:P,14,0),"")</f>
        <v/>
      </c>
      <c r="K1195" t="str">
        <f>IFERROR(VLOOKUP(F1195,プログラムデータ!A:O,15,0),"")</f>
        <v/>
      </c>
      <c r="L1195" t="str">
        <f>IFERROR(VLOOKUP(F1195,プログラムデータ!A:M,13,0),"")</f>
        <v/>
      </c>
      <c r="M1195" t="str">
        <f>IFERROR(VLOOKUP(F1195,プログラムデータ!A:J,10,0),"")</f>
        <v/>
      </c>
      <c r="N1195" t="str">
        <f>IFERROR(VLOOKUP(F1195,プログラムデータ!A:P,16,0),"")</f>
        <v/>
      </c>
      <c r="O1195" t="str">
        <f t="shared" si="36"/>
        <v xml:space="preserve">    </v>
      </c>
    </row>
    <row r="1196" spans="1:15" x14ac:dyDescent="0.15">
      <c r="A1196" t="str">
        <f>IFERROR(記録[[#This Row],[競技番号]],"")</f>
        <v/>
      </c>
      <c r="B1196" t="str">
        <f>IFERROR(記録[[#This Row],[選手番号]],"")</f>
        <v/>
      </c>
      <c r="C1196" t="str">
        <f>IFERROR(VLOOKUP(B1196,選手番号!F:J,4,0),"")</f>
        <v/>
      </c>
      <c r="D1196" t="str">
        <f>IFERROR(VLOOKUP(B1196,選手番号!F:K,6,0),"")</f>
        <v/>
      </c>
      <c r="E1196" t="str">
        <f>IFERROR(VLOOKUP(B1196,チーム番号!E:F,2,0),"")</f>
        <v/>
      </c>
      <c r="F1196" t="str">
        <f>IFERROR(VLOOKUP(A1196,プログラム!B:C,2,0),"")</f>
        <v/>
      </c>
      <c r="G1196" t="str">
        <f t="shared" si="37"/>
        <v>000</v>
      </c>
      <c r="H1196" t="str">
        <f>IFERROR(記録[[#This Row],[組]],"")</f>
        <v/>
      </c>
      <c r="I1196" t="str">
        <f>IFERROR(記録[[#This Row],[水路]],"")</f>
        <v/>
      </c>
      <c r="J1196" t="str">
        <f>IFERROR(VLOOKUP(F1196,プログラムデータ!A:P,14,0),"")</f>
        <v/>
      </c>
      <c r="K1196" t="str">
        <f>IFERROR(VLOOKUP(F1196,プログラムデータ!A:O,15,0),"")</f>
        <v/>
      </c>
      <c r="L1196" t="str">
        <f>IFERROR(VLOOKUP(F1196,プログラムデータ!A:M,13,0),"")</f>
        <v/>
      </c>
      <c r="M1196" t="str">
        <f>IFERROR(VLOOKUP(F1196,プログラムデータ!A:J,10,0),"")</f>
        <v/>
      </c>
      <c r="N1196" t="str">
        <f>IFERROR(VLOOKUP(F1196,プログラムデータ!A:P,16,0),"")</f>
        <v/>
      </c>
      <c r="O1196" t="str">
        <f t="shared" si="36"/>
        <v xml:space="preserve">    </v>
      </c>
    </row>
    <row r="1197" spans="1:15" x14ac:dyDescent="0.15">
      <c r="A1197" t="str">
        <f>IFERROR(記録[[#This Row],[競技番号]],"")</f>
        <v/>
      </c>
      <c r="B1197" t="str">
        <f>IFERROR(記録[[#This Row],[選手番号]],"")</f>
        <v/>
      </c>
      <c r="C1197" t="str">
        <f>IFERROR(VLOOKUP(B1197,選手番号!F:J,4,0),"")</f>
        <v/>
      </c>
      <c r="D1197" t="str">
        <f>IFERROR(VLOOKUP(B1197,選手番号!F:K,6,0),"")</f>
        <v/>
      </c>
      <c r="E1197" t="str">
        <f>IFERROR(VLOOKUP(B1197,チーム番号!E:F,2,0),"")</f>
        <v/>
      </c>
      <c r="F1197" t="str">
        <f>IFERROR(VLOOKUP(A1197,プログラム!B:C,2,0),"")</f>
        <v/>
      </c>
      <c r="G1197" t="str">
        <f t="shared" si="37"/>
        <v>000</v>
      </c>
      <c r="H1197" t="str">
        <f>IFERROR(記録[[#This Row],[組]],"")</f>
        <v/>
      </c>
      <c r="I1197" t="str">
        <f>IFERROR(記録[[#This Row],[水路]],"")</f>
        <v/>
      </c>
      <c r="J1197" t="str">
        <f>IFERROR(VLOOKUP(F1197,プログラムデータ!A:P,14,0),"")</f>
        <v/>
      </c>
      <c r="K1197" t="str">
        <f>IFERROR(VLOOKUP(F1197,プログラムデータ!A:O,15,0),"")</f>
        <v/>
      </c>
      <c r="L1197" t="str">
        <f>IFERROR(VLOOKUP(F1197,プログラムデータ!A:M,13,0),"")</f>
        <v/>
      </c>
      <c r="M1197" t="str">
        <f>IFERROR(VLOOKUP(F1197,プログラムデータ!A:J,10,0),"")</f>
        <v/>
      </c>
      <c r="N1197" t="str">
        <f>IFERROR(VLOOKUP(F1197,プログラムデータ!A:P,16,0),"")</f>
        <v/>
      </c>
      <c r="O1197" t="str">
        <f t="shared" si="36"/>
        <v xml:space="preserve">    </v>
      </c>
    </row>
    <row r="1198" spans="1:15" x14ac:dyDescent="0.15">
      <c r="A1198" t="str">
        <f>IFERROR(記録[[#This Row],[競技番号]],"")</f>
        <v/>
      </c>
      <c r="B1198" t="str">
        <f>IFERROR(記録[[#This Row],[選手番号]],"")</f>
        <v/>
      </c>
      <c r="C1198" t="str">
        <f>IFERROR(VLOOKUP(B1198,選手番号!F:J,4,0),"")</f>
        <v/>
      </c>
      <c r="D1198" t="str">
        <f>IFERROR(VLOOKUP(B1198,選手番号!F:K,6,0),"")</f>
        <v/>
      </c>
      <c r="E1198" t="str">
        <f>IFERROR(VLOOKUP(B1198,チーム番号!E:F,2,0),"")</f>
        <v/>
      </c>
      <c r="F1198" t="str">
        <f>IFERROR(VLOOKUP(A1198,プログラム!B:C,2,0),"")</f>
        <v/>
      </c>
      <c r="G1198" t="str">
        <f t="shared" si="37"/>
        <v>000</v>
      </c>
      <c r="H1198" t="str">
        <f>IFERROR(記録[[#This Row],[組]],"")</f>
        <v/>
      </c>
      <c r="I1198" t="str">
        <f>IFERROR(記録[[#This Row],[水路]],"")</f>
        <v/>
      </c>
      <c r="J1198" t="str">
        <f>IFERROR(VLOOKUP(F1198,プログラムデータ!A:P,14,0),"")</f>
        <v/>
      </c>
      <c r="K1198" t="str">
        <f>IFERROR(VLOOKUP(F1198,プログラムデータ!A:O,15,0),"")</f>
        <v/>
      </c>
      <c r="L1198" t="str">
        <f>IFERROR(VLOOKUP(F1198,プログラムデータ!A:M,13,0),"")</f>
        <v/>
      </c>
      <c r="M1198" t="str">
        <f>IFERROR(VLOOKUP(F1198,プログラムデータ!A:J,10,0),"")</f>
        <v/>
      </c>
      <c r="N1198" t="str">
        <f>IFERROR(VLOOKUP(F1198,プログラムデータ!A:P,16,0),"")</f>
        <v/>
      </c>
      <c r="O1198" t="str">
        <f t="shared" ref="O1198:O1261" si="38">CONCATENATE(J1198," ",K1198," ",L1198," ",M1198," ",N1198)</f>
        <v xml:space="preserve">    </v>
      </c>
    </row>
    <row r="1199" spans="1:15" x14ac:dyDescent="0.15">
      <c r="A1199" t="str">
        <f>IFERROR(記録[[#This Row],[競技番号]],"")</f>
        <v/>
      </c>
      <c r="B1199" t="str">
        <f>IFERROR(記録[[#This Row],[選手番号]],"")</f>
        <v/>
      </c>
      <c r="C1199" t="str">
        <f>IFERROR(VLOOKUP(B1199,選手番号!F:J,4,0),"")</f>
        <v/>
      </c>
      <c r="D1199" t="str">
        <f>IFERROR(VLOOKUP(B1199,選手番号!F:K,6,0),"")</f>
        <v/>
      </c>
      <c r="E1199" t="str">
        <f>IFERROR(VLOOKUP(B1199,チーム番号!E:F,2,0),"")</f>
        <v/>
      </c>
      <c r="F1199" t="str">
        <f>IFERROR(VLOOKUP(A1199,プログラム!B:C,2,0),"")</f>
        <v/>
      </c>
      <c r="G1199" t="str">
        <f t="shared" si="37"/>
        <v>000</v>
      </c>
      <c r="H1199" t="str">
        <f>IFERROR(記録[[#This Row],[組]],"")</f>
        <v/>
      </c>
      <c r="I1199" t="str">
        <f>IFERROR(記録[[#This Row],[水路]],"")</f>
        <v/>
      </c>
      <c r="J1199" t="str">
        <f>IFERROR(VLOOKUP(F1199,プログラムデータ!A:P,14,0),"")</f>
        <v/>
      </c>
      <c r="K1199" t="str">
        <f>IFERROR(VLOOKUP(F1199,プログラムデータ!A:O,15,0),"")</f>
        <v/>
      </c>
      <c r="L1199" t="str">
        <f>IFERROR(VLOOKUP(F1199,プログラムデータ!A:M,13,0),"")</f>
        <v/>
      </c>
      <c r="M1199" t="str">
        <f>IFERROR(VLOOKUP(F1199,プログラムデータ!A:J,10,0),"")</f>
        <v/>
      </c>
      <c r="N1199" t="str">
        <f>IFERROR(VLOOKUP(F1199,プログラムデータ!A:P,16,0),"")</f>
        <v/>
      </c>
      <c r="O1199" t="str">
        <f t="shared" si="38"/>
        <v xml:space="preserve">    </v>
      </c>
    </row>
    <row r="1200" spans="1:15" x14ac:dyDescent="0.15">
      <c r="A1200" t="str">
        <f>IFERROR(記録[[#This Row],[競技番号]],"")</f>
        <v/>
      </c>
      <c r="B1200" t="str">
        <f>IFERROR(記録[[#This Row],[選手番号]],"")</f>
        <v/>
      </c>
      <c r="C1200" t="str">
        <f>IFERROR(VLOOKUP(B1200,選手番号!F:J,4,0),"")</f>
        <v/>
      </c>
      <c r="D1200" t="str">
        <f>IFERROR(VLOOKUP(B1200,選手番号!F:K,6,0),"")</f>
        <v/>
      </c>
      <c r="E1200" t="str">
        <f>IFERROR(VLOOKUP(B1200,チーム番号!E:F,2,0),"")</f>
        <v/>
      </c>
      <c r="F1200" t="str">
        <f>IFERROR(VLOOKUP(A1200,プログラム!B:C,2,0),"")</f>
        <v/>
      </c>
      <c r="G1200" t="str">
        <f t="shared" si="37"/>
        <v>000</v>
      </c>
      <c r="H1200" t="str">
        <f>IFERROR(記録[[#This Row],[組]],"")</f>
        <v/>
      </c>
      <c r="I1200" t="str">
        <f>IFERROR(記録[[#This Row],[水路]],"")</f>
        <v/>
      </c>
      <c r="J1200" t="str">
        <f>IFERROR(VLOOKUP(F1200,プログラムデータ!A:P,14,0),"")</f>
        <v/>
      </c>
      <c r="K1200" t="str">
        <f>IFERROR(VLOOKUP(F1200,プログラムデータ!A:O,15,0),"")</f>
        <v/>
      </c>
      <c r="L1200" t="str">
        <f>IFERROR(VLOOKUP(F1200,プログラムデータ!A:M,13,0),"")</f>
        <v/>
      </c>
      <c r="M1200" t="str">
        <f>IFERROR(VLOOKUP(F1200,プログラムデータ!A:J,10,0),"")</f>
        <v/>
      </c>
      <c r="N1200" t="str">
        <f>IFERROR(VLOOKUP(F1200,プログラムデータ!A:P,16,0),"")</f>
        <v/>
      </c>
      <c r="O1200" t="str">
        <f t="shared" si="38"/>
        <v xml:space="preserve">    </v>
      </c>
    </row>
    <row r="1201" spans="1:15" x14ac:dyDescent="0.15">
      <c r="A1201" t="str">
        <f>IFERROR(記録[[#This Row],[競技番号]],"")</f>
        <v/>
      </c>
      <c r="B1201" t="str">
        <f>IFERROR(記録[[#This Row],[選手番号]],"")</f>
        <v/>
      </c>
      <c r="C1201" t="str">
        <f>IFERROR(VLOOKUP(B1201,選手番号!F:J,4,0),"")</f>
        <v/>
      </c>
      <c r="D1201" t="str">
        <f>IFERROR(VLOOKUP(B1201,選手番号!F:K,6,0),"")</f>
        <v/>
      </c>
      <c r="E1201" t="str">
        <f>IFERROR(VLOOKUP(B1201,チーム番号!E:F,2,0),"")</f>
        <v/>
      </c>
      <c r="F1201" t="str">
        <f>IFERROR(VLOOKUP(A1201,プログラム!B:C,2,0),"")</f>
        <v/>
      </c>
      <c r="G1201" t="str">
        <f t="shared" si="37"/>
        <v>000</v>
      </c>
      <c r="H1201" t="str">
        <f>IFERROR(記録[[#This Row],[組]],"")</f>
        <v/>
      </c>
      <c r="I1201" t="str">
        <f>IFERROR(記録[[#This Row],[水路]],"")</f>
        <v/>
      </c>
      <c r="J1201" t="str">
        <f>IFERROR(VLOOKUP(F1201,プログラムデータ!A:P,14,0),"")</f>
        <v/>
      </c>
      <c r="K1201" t="str">
        <f>IFERROR(VLOOKUP(F1201,プログラムデータ!A:O,15,0),"")</f>
        <v/>
      </c>
      <c r="L1201" t="str">
        <f>IFERROR(VLOOKUP(F1201,プログラムデータ!A:M,13,0),"")</f>
        <v/>
      </c>
      <c r="M1201" t="str">
        <f>IFERROR(VLOOKUP(F1201,プログラムデータ!A:J,10,0),"")</f>
        <v/>
      </c>
      <c r="N1201" t="str">
        <f>IFERROR(VLOOKUP(F1201,プログラムデータ!A:P,16,0),"")</f>
        <v/>
      </c>
      <c r="O1201" t="str">
        <f t="shared" si="38"/>
        <v xml:space="preserve">    </v>
      </c>
    </row>
    <row r="1202" spans="1:15" x14ac:dyDescent="0.15">
      <c r="A1202" t="str">
        <f>IFERROR(記録[[#This Row],[競技番号]],"")</f>
        <v/>
      </c>
      <c r="B1202" t="str">
        <f>IFERROR(記録[[#This Row],[選手番号]],"")</f>
        <v/>
      </c>
      <c r="C1202" t="str">
        <f>IFERROR(VLOOKUP(B1202,選手番号!F:J,4,0),"")</f>
        <v/>
      </c>
      <c r="D1202" t="str">
        <f>IFERROR(VLOOKUP(B1202,選手番号!F:K,6,0),"")</f>
        <v/>
      </c>
      <c r="E1202" t="str">
        <f>IFERROR(VLOOKUP(B1202,チーム番号!E:F,2,0),"")</f>
        <v/>
      </c>
      <c r="F1202" t="str">
        <f>IFERROR(VLOOKUP(A1202,プログラム!B:C,2,0),"")</f>
        <v/>
      </c>
      <c r="G1202" t="str">
        <f t="shared" si="37"/>
        <v>000</v>
      </c>
      <c r="H1202" t="str">
        <f>IFERROR(記録[[#This Row],[組]],"")</f>
        <v/>
      </c>
      <c r="I1202" t="str">
        <f>IFERROR(記録[[#This Row],[水路]],"")</f>
        <v/>
      </c>
      <c r="J1202" t="str">
        <f>IFERROR(VLOOKUP(F1202,プログラムデータ!A:P,14,0),"")</f>
        <v/>
      </c>
      <c r="K1202" t="str">
        <f>IFERROR(VLOOKUP(F1202,プログラムデータ!A:O,15,0),"")</f>
        <v/>
      </c>
      <c r="L1202" t="str">
        <f>IFERROR(VLOOKUP(F1202,プログラムデータ!A:M,13,0),"")</f>
        <v/>
      </c>
      <c r="M1202" t="str">
        <f>IFERROR(VLOOKUP(F1202,プログラムデータ!A:J,10,0),"")</f>
        <v/>
      </c>
      <c r="N1202" t="str">
        <f>IFERROR(VLOOKUP(F1202,プログラムデータ!A:P,16,0),"")</f>
        <v/>
      </c>
      <c r="O1202" t="str">
        <f t="shared" si="38"/>
        <v xml:space="preserve">    </v>
      </c>
    </row>
    <row r="1203" spans="1:15" x14ac:dyDescent="0.15">
      <c r="A1203" t="str">
        <f>IFERROR(記録[[#This Row],[競技番号]],"")</f>
        <v/>
      </c>
      <c r="B1203" t="str">
        <f>IFERROR(記録[[#This Row],[選手番号]],"")</f>
        <v/>
      </c>
      <c r="C1203" t="str">
        <f>IFERROR(VLOOKUP(B1203,選手番号!F:J,4,0),"")</f>
        <v/>
      </c>
      <c r="D1203" t="str">
        <f>IFERROR(VLOOKUP(B1203,選手番号!F:K,6,0),"")</f>
        <v/>
      </c>
      <c r="E1203" t="str">
        <f>IFERROR(VLOOKUP(B1203,チーム番号!E:F,2,0),"")</f>
        <v/>
      </c>
      <c r="F1203" t="str">
        <f>IFERROR(VLOOKUP(A1203,プログラム!B:C,2,0),"")</f>
        <v/>
      </c>
      <c r="G1203" t="str">
        <f t="shared" si="37"/>
        <v>000</v>
      </c>
      <c r="H1203" t="str">
        <f>IFERROR(記録[[#This Row],[組]],"")</f>
        <v/>
      </c>
      <c r="I1203" t="str">
        <f>IFERROR(記録[[#This Row],[水路]],"")</f>
        <v/>
      </c>
      <c r="J1203" t="str">
        <f>IFERROR(VLOOKUP(F1203,プログラムデータ!A:P,14,0),"")</f>
        <v/>
      </c>
      <c r="K1203" t="str">
        <f>IFERROR(VLOOKUP(F1203,プログラムデータ!A:O,15,0),"")</f>
        <v/>
      </c>
      <c r="L1203" t="str">
        <f>IFERROR(VLOOKUP(F1203,プログラムデータ!A:M,13,0),"")</f>
        <v/>
      </c>
      <c r="M1203" t="str">
        <f>IFERROR(VLOOKUP(F1203,プログラムデータ!A:J,10,0),"")</f>
        <v/>
      </c>
      <c r="N1203" t="str">
        <f>IFERROR(VLOOKUP(F1203,プログラムデータ!A:P,16,0),"")</f>
        <v/>
      </c>
      <c r="O1203" t="str">
        <f t="shared" si="38"/>
        <v xml:space="preserve">    </v>
      </c>
    </row>
    <row r="1204" spans="1:15" x14ac:dyDescent="0.15">
      <c r="A1204" t="str">
        <f>IFERROR(記録[[#This Row],[競技番号]],"")</f>
        <v/>
      </c>
      <c r="B1204" t="str">
        <f>IFERROR(記録[[#This Row],[選手番号]],"")</f>
        <v/>
      </c>
      <c r="C1204" t="str">
        <f>IFERROR(VLOOKUP(B1204,選手番号!F:J,4,0),"")</f>
        <v/>
      </c>
      <c r="D1204" t="str">
        <f>IFERROR(VLOOKUP(B1204,選手番号!F:K,6,0),"")</f>
        <v/>
      </c>
      <c r="E1204" t="str">
        <f>IFERROR(VLOOKUP(B1204,チーム番号!E:F,2,0),"")</f>
        <v/>
      </c>
      <c r="F1204" t="str">
        <f>IFERROR(VLOOKUP(A1204,プログラム!B:C,2,0),"")</f>
        <v/>
      </c>
      <c r="G1204" t="str">
        <f t="shared" si="37"/>
        <v>000</v>
      </c>
      <c r="H1204" t="str">
        <f>IFERROR(記録[[#This Row],[組]],"")</f>
        <v/>
      </c>
      <c r="I1204" t="str">
        <f>IFERROR(記録[[#This Row],[水路]],"")</f>
        <v/>
      </c>
      <c r="J1204" t="str">
        <f>IFERROR(VLOOKUP(F1204,プログラムデータ!A:P,14,0),"")</f>
        <v/>
      </c>
      <c r="K1204" t="str">
        <f>IFERROR(VLOOKUP(F1204,プログラムデータ!A:O,15,0),"")</f>
        <v/>
      </c>
      <c r="L1204" t="str">
        <f>IFERROR(VLOOKUP(F1204,プログラムデータ!A:M,13,0),"")</f>
        <v/>
      </c>
      <c r="M1204" t="str">
        <f>IFERROR(VLOOKUP(F1204,プログラムデータ!A:J,10,0),"")</f>
        <v/>
      </c>
      <c r="N1204" t="str">
        <f>IFERROR(VLOOKUP(F1204,プログラムデータ!A:P,16,0),"")</f>
        <v/>
      </c>
      <c r="O1204" t="str">
        <f t="shared" si="38"/>
        <v xml:space="preserve">    </v>
      </c>
    </row>
    <row r="1205" spans="1:15" x14ac:dyDescent="0.15">
      <c r="A1205" t="str">
        <f>IFERROR(記録[[#This Row],[競技番号]],"")</f>
        <v/>
      </c>
      <c r="B1205" t="str">
        <f>IFERROR(記録[[#This Row],[選手番号]],"")</f>
        <v/>
      </c>
      <c r="C1205" t="str">
        <f>IFERROR(VLOOKUP(B1205,選手番号!F:J,4,0),"")</f>
        <v/>
      </c>
      <c r="D1205" t="str">
        <f>IFERROR(VLOOKUP(B1205,選手番号!F:K,6,0),"")</f>
        <v/>
      </c>
      <c r="E1205" t="str">
        <f>IFERROR(VLOOKUP(B1205,チーム番号!E:F,2,0),"")</f>
        <v/>
      </c>
      <c r="F1205" t="str">
        <f>IFERROR(VLOOKUP(A1205,プログラム!B:C,2,0),"")</f>
        <v/>
      </c>
      <c r="G1205" t="str">
        <f t="shared" si="37"/>
        <v>000</v>
      </c>
      <c r="H1205" t="str">
        <f>IFERROR(記録[[#This Row],[組]],"")</f>
        <v/>
      </c>
      <c r="I1205" t="str">
        <f>IFERROR(記録[[#This Row],[水路]],"")</f>
        <v/>
      </c>
      <c r="J1205" t="str">
        <f>IFERROR(VLOOKUP(F1205,プログラムデータ!A:P,14,0),"")</f>
        <v/>
      </c>
      <c r="K1205" t="str">
        <f>IFERROR(VLOOKUP(F1205,プログラムデータ!A:O,15,0),"")</f>
        <v/>
      </c>
      <c r="L1205" t="str">
        <f>IFERROR(VLOOKUP(F1205,プログラムデータ!A:M,13,0),"")</f>
        <v/>
      </c>
      <c r="M1205" t="str">
        <f>IFERROR(VLOOKUP(F1205,プログラムデータ!A:J,10,0),"")</f>
        <v/>
      </c>
      <c r="N1205" t="str">
        <f>IFERROR(VLOOKUP(F1205,プログラムデータ!A:P,16,0),"")</f>
        <v/>
      </c>
      <c r="O1205" t="str">
        <f t="shared" si="38"/>
        <v xml:space="preserve">    </v>
      </c>
    </row>
    <row r="1206" spans="1:15" x14ac:dyDescent="0.15">
      <c r="A1206" t="str">
        <f>IFERROR(記録[[#This Row],[競技番号]],"")</f>
        <v/>
      </c>
      <c r="B1206" t="str">
        <f>IFERROR(記録[[#This Row],[選手番号]],"")</f>
        <v/>
      </c>
      <c r="C1206" t="str">
        <f>IFERROR(VLOOKUP(B1206,選手番号!F:J,4,0),"")</f>
        <v/>
      </c>
      <c r="D1206" t="str">
        <f>IFERROR(VLOOKUP(B1206,選手番号!F:K,6,0),"")</f>
        <v/>
      </c>
      <c r="E1206" t="str">
        <f>IFERROR(VLOOKUP(B1206,チーム番号!E:F,2,0),"")</f>
        <v/>
      </c>
      <c r="F1206" t="str">
        <f>IFERROR(VLOOKUP(A1206,プログラム!B:C,2,0),"")</f>
        <v/>
      </c>
      <c r="G1206" t="str">
        <f t="shared" si="37"/>
        <v>000</v>
      </c>
      <c r="H1206" t="str">
        <f>IFERROR(記録[[#This Row],[組]],"")</f>
        <v/>
      </c>
      <c r="I1206" t="str">
        <f>IFERROR(記録[[#This Row],[水路]],"")</f>
        <v/>
      </c>
      <c r="J1206" t="str">
        <f>IFERROR(VLOOKUP(F1206,プログラムデータ!A:P,14,0),"")</f>
        <v/>
      </c>
      <c r="K1206" t="str">
        <f>IFERROR(VLOOKUP(F1206,プログラムデータ!A:O,15,0),"")</f>
        <v/>
      </c>
      <c r="L1206" t="str">
        <f>IFERROR(VLOOKUP(F1206,プログラムデータ!A:M,13,0),"")</f>
        <v/>
      </c>
      <c r="M1206" t="str">
        <f>IFERROR(VLOOKUP(F1206,プログラムデータ!A:J,10,0),"")</f>
        <v/>
      </c>
      <c r="N1206" t="str">
        <f>IFERROR(VLOOKUP(F1206,プログラムデータ!A:P,16,0),"")</f>
        <v/>
      </c>
      <c r="O1206" t="str">
        <f t="shared" si="38"/>
        <v xml:space="preserve">    </v>
      </c>
    </row>
    <row r="1207" spans="1:15" x14ac:dyDescent="0.15">
      <c r="A1207" t="str">
        <f>IFERROR(記録[[#This Row],[競技番号]],"")</f>
        <v/>
      </c>
      <c r="B1207" t="str">
        <f>IFERROR(記録[[#This Row],[選手番号]],"")</f>
        <v/>
      </c>
      <c r="C1207" t="str">
        <f>IFERROR(VLOOKUP(B1207,選手番号!F:J,4,0),"")</f>
        <v/>
      </c>
      <c r="D1207" t="str">
        <f>IFERROR(VLOOKUP(B1207,選手番号!F:K,6,0),"")</f>
        <v/>
      </c>
      <c r="E1207" t="str">
        <f>IFERROR(VLOOKUP(B1207,チーム番号!E:F,2,0),"")</f>
        <v/>
      </c>
      <c r="F1207" t="str">
        <f>IFERROR(VLOOKUP(A1207,プログラム!B:C,2,0),"")</f>
        <v/>
      </c>
      <c r="G1207" t="str">
        <f t="shared" si="37"/>
        <v>000</v>
      </c>
      <c r="H1207" t="str">
        <f>IFERROR(記録[[#This Row],[組]],"")</f>
        <v/>
      </c>
      <c r="I1207" t="str">
        <f>IFERROR(記録[[#This Row],[水路]],"")</f>
        <v/>
      </c>
      <c r="J1207" t="str">
        <f>IFERROR(VLOOKUP(F1207,プログラムデータ!A:P,14,0),"")</f>
        <v/>
      </c>
      <c r="K1207" t="str">
        <f>IFERROR(VLOOKUP(F1207,プログラムデータ!A:O,15,0),"")</f>
        <v/>
      </c>
      <c r="L1207" t="str">
        <f>IFERROR(VLOOKUP(F1207,プログラムデータ!A:M,13,0),"")</f>
        <v/>
      </c>
      <c r="M1207" t="str">
        <f>IFERROR(VLOOKUP(F1207,プログラムデータ!A:J,10,0),"")</f>
        <v/>
      </c>
      <c r="N1207" t="str">
        <f>IFERROR(VLOOKUP(F1207,プログラムデータ!A:P,16,0),"")</f>
        <v/>
      </c>
      <c r="O1207" t="str">
        <f t="shared" si="38"/>
        <v xml:space="preserve">    </v>
      </c>
    </row>
    <row r="1208" spans="1:15" x14ac:dyDescent="0.15">
      <c r="A1208" t="str">
        <f>IFERROR(記録[[#This Row],[競技番号]],"")</f>
        <v/>
      </c>
      <c r="B1208" t="str">
        <f>IFERROR(記録[[#This Row],[選手番号]],"")</f>
        <v/>
      </c>
      <c r="C1208" t="str">
        <f>IFERROR(VLOOKUP(B1208,選手番号!F:J,4,0),"")</f>
        <v/>
      </c>
      <c r="D1208" t="str">
        <f>IFERROR(VLOOKUP(B1208,選手番号!F:K,6,0),"")</f>
        <v/>
      </c>
      <c r="E1208" t="str">
        <f>IFERROR(VLOOKUP(B1208,チーム番号!E:F,2,0),"")</f>
        <v/>
      </c>
      <c r="F1208" t="str">
        <f>IFERROR(VLOOKUP(A1208,プログラム!B:C,2,0),"")</f>
        <v/>
      </c>
      <c r="G1208" t="str">
        <f t="shared" si="37"/>
        <v>000</v>
      </c>
      <c r="H1208" t="str">
        <f>IFERROR(記録[[#This Row],[組]],"")</f>
        <v/>
      </c>
      <c r="I1208" t="str">
        <f>IFERROR(記録[[#This Row],[水路]],"")</f>
        <v/>
      </c>
      <c r="J1208" t="str">
        <f>IFERROR(VLOOKUP(F1208,プログラムデータ!A:P,14,0),"")</f>
        <v/>
      </c>
      <c r="K1208" t="str">
        <f>IFERROR(VLOOKUP(F1208,プログラムデータ!A:O,15,0),"")</f>
        <v/>
      </c>
      <c r="L1208" t="str">
        <f>IFERROR(VLOOKUP(F1208,プログラムデータ!A:M,13,0),"")</f>
        <v/>
      </c>
      <c r="M1208" t="str">
        <f>IFERROR(VLOOKUP(F1208,プログラムデータ!A:J,10,0),"")</f>
        <v/>
      </c>
      <c r="N1208" t="str">
        <f>IFERROR(VLOOKUP(F1208,プログラムデータ!A:P,16,0),"")</f>
        <v/>
      </c>
      <c r="O1208" t="str">
        <f t="shared" si="38"/>
        <v xml:space="preserve">    </v>
      </c>
    </row>
    <row r="1209" spans="1:15" x14ac:dyDescent="0.15">
      <c r="A1209" t="str">
        <f>IFERROR(記録[[#This Row],[競技番号]],"")</f>
        <v/>
      </c>
      <c r="B1209" t="str">
        <f>IFERROR(記録[[#This Row],[選手番号]],"")</f>
        <v/>
      </c>
      <c r="C1209" t="str">
        <f>IFERROR(VLOOKUP(B1209,選手番号!F:J,4,0),"")</f>
        <v/>
      </c>
      <c r="D1209" t="str">
        <f>IFERROR(VLOOKUP(B1209,選手番号!F:K,6,0),"")</f>
        <v/>
      </c>
      <c r="E1209" t="str">
        <f>IFERROR(VLOOKUP(B1209,チーム番号!E:F,2,0),"")</f>
        <v/>
      </c>
      <c r="F1209" t="str">
        <f>IFERROR(VLOOKUP(A1209,プログラム!B:C,2,0),"")</f>
        <v/>
      </c>
      <c r="G1209" t="str">
        <f t="shared" si="37"/>
        <v>000</v>
      </c>
      <c r="H1209" t="str">
        <f>IFERROR(記録[[#This Row],[組]],"")</f>
        <v/>
      </c>
      <c r="I1209" t="str">
        <f>IFERROR(記録[[#This Row],[水路]],"")</f>
        <v/>
      </c>
      <c r="J1209" t="str">
        <f>IFERROR(VLOOKUP(F1209,プログラムデータ!A:P,14,0),"")</f>
        <v/>
      </c>
      <c r="K1209" t="str">
        <f>IFERROR(VLOOKUP(F1209,プログラムデータ!A:O,15,0),"")</f>
        <v/>
      </c>
      <c r="L1209" t="str">
        <f>IFERROR(VLOOKUP(F1209,プログラムデータ!A:M,13,0),"")</f>
        <v/>
      </c>
      <c r="M1209" t="str">
        <f>IFERROR(VLOOKUP(F1209,プログラムデータ!A:J,10,0),"")</f>
        <v/>
      </c>
      <c r="N1209" t="str">
        <f>IFERROR(VLOOKUP(F1209,プログラムデータ!A:P,16,0),"")</f>
        <v/>
      </c>
      <c r="O1209" t="str">
        <f t="shared" si="38"/>
        <v xml:space="preserve">    </v>
      </c>
    </row>
    <row r="1210" spans="1:15" x14ac:dyDescent="0.15">
      <c r="A1210" t="str">
        <f>IFERROR(記録[[#This Row],[競技番号]],"")</f>
        <v/>
      </c>
      <c r="B1210" t="str">
        <f>IFERROR(記録[[#This Row],[選手番号]],"")</f>
        <v/>
      </c>
      <c r="C1210" t="str">
        <f>IFERROR(VLOOKUP(B1210,選手番号!F:J,4,0),"")</f>
        <v/>
      </c>
      <c r="D1210" t="str">
        <f>IFERROR(VLOOKUP(B1210,選手番号!F:K,6,0),"")</f>
        <v/>
      </c>
      <c r="E1210" t="str">
        <f>IFERROR(VLOOKUP(B1210,チーム番号!E:F,2,0),"")</f>
        <v/>
      </c>
      <c r="F1210" t="str">
        <f>IFERROR(VLOOKUP(A1210,プログラム!B:C,2,0),"")</f>
        <v/>
      </c>
      <c r="G1210" t="str">
        <f t="shared" si="37"/>
        <v>000</v>
      </c>
      <c r="H1210" t="str">
        <f>IFERROR(記録[[#This Row],[組]],"")</f>
        <v/>
      </c>
      <c r="I1210" t="str">
        <f>IFERROR(記録[[#This Row],[水路]],"")</f>
        <v/>
      </c>
      <c r="J1210" t="str">
        <f>IFERROR(VLOOKUP(F1210,プログラムデータ!A:P,14,0),"")</f>
        <v/>
      </c>
      <c r="K1210" t="str">
        <f>IFERROR(VLOOKUP(F1210,プログラムデータ!A:O,15,0),"")</f>
        <v/>
      </c>
      <c r="L1210" t="str">
        <f>IFERROR(VLOOKUP(F1210,プログラムデータ!A:M,13,0),"")</f>
        <v/>
      </c>
      <c r="M1210" t="str">
        <f>IFERROR(VLOOKUP(F1210,プログラムデータ!A:J,10,0),"")</f>
        <v/>
      </c>
      <c r="N1210" t="str">
        <f>IFERROR(VLOOKUP(F1210,プログラムデータ!A:P,16,0),"")</f>
        <v/>
      </c>
      <c r="O1210" t="str">
        <f t="shared" si="38"/>
        <v xml:space="preserve">    </v>
      </c>
    </row>
    <row r="1211" spans="1:15" x14ac:dyDescent="0.15">
      <c r="A1211" t="str">
        <f>IFERROR(記録[[#This Row],[競技番号]],"")</f>
        <v/>
      </c>
      <c r="B1211" t="str">
        <f>IFERROR(記録[[#This Row],[選手番号]],"")</f>
        <v/>
      </c>
      <c r="C1211" t="str">
        <f>IFERROR(VLOOKUP(B1211,選手番号!F:J,4,0),"")</f>
        <v/>
      </c>
      <c r="D1211" t="str">
        <f>IFERROR(VLOOKUP(B1211,選手番号!F:K,6,0),"")</f>
        <v/>
      </c>
      <c r="E1211" t="str">
        <f>IFERROR(VLOOKUP(B1211,チーム番号!E:F,2,0),"")</f>
        <v/>
      </c>
      <c r="F1211" t="str">
        <f>IFERROR(VLOOKUP(A1211,プログラム!B:C,2,0),"")</f>
        <v/>
      </c>
      <c r="G1211" t="str">
        <f t="shared" si="37"/>
        <v>000</v>
      </c>
      <c r="H1211" t="str">
        <f>IFERROR(記録[[#This Row],[組]],"")</f>
        <v/>
      </c>
      <c r="I1211" t="str">
        <f>IFERROR(記録[[#This Row],[水路]],"")</f>
        <v/>
      </c>
      <c r="J1211" t="str">
        <f>IFERROR(VLOOKUP(F1211,プログラムデータ!A:P,14,0),"")</f>
        <v/>
      </c>
      <c r="K1211" t="str">
        <f>IFERROR(VLOOKUP(F1211,プログラムデータ!A:O,15,0),"")</f>
        <v/>
      </c>
      <c r="L1211" t="str">
        <f>IFERROR(VLOOKUP(F1211,プログラムデータ!A:M,13,0),"")</f>
        <v/>
      </c>
      <c r="M1211" t="str">
        <f>IFERROR(VLOOKUP(F1211,プログラムデータ!A:J,10,0),"")</f>
        <v/>
      </c>
      <c r="N1211" t="str">
        <f>IFERROR(VLOOKUP(F1211,プログラムデータ!A:P,16,0),"")</f>
        <v/>
      </c>
      <c r="O1211" t="str">
        <f t="shared" si="38"/>
        <v xml:space="preserve">    </v>
      </c>
    </row>
    <row r="1212" spans="1:15" x14ac:dyDescent="0.15">
      <c r="A1212" t="str">
        <f>IFERROR(記録[[#This Row],[競技番号]],"")</f>
        <v/>
      </c>
      <c r="B1212" t="str">
        <f>IFERROR(記録[[#This Row],[選手番号]],"")</f>
        <v/>
      </c>
      <c r="C1212" t="str">
        <f>IFERROR(VLOOKUP(B1212,選手番号!F:J,4,0),"")</f>
        <v/>
      </c>
      <c r="D1212" t="str">
        <f>IFERROR(VLOOKUP(B1212,選手番号!F:K,6,0),"")</f>
        <v/>
      </c>
      <c r="E1212" t="str">
        <f>IFERROR(VLOOKUP(B1212,チーム番号!E:F,2,0),"")</f>
        <v/>
      </c>
      <c r="F1212" t="str">
        <f>IFERROR(VLOOKUP(A1212,プログラム!B:C,2,0),"")</f>
        <v/>
      </c>
      <c r="G1212" t="str">
        <f t="shared" si="37"/>
        <v>000</v>
      </c>
      <c r="H1212" t="str">
        <f>IFERROR(記録[[#This Row],[組]],"")</f>
        <v/>
      </c>
      <c r="I1212" t="str">
        <f>IFERROR(記録[[#This Row],[水路]],"")</f>
        <v/>
      </c>
      <c r="J1212" t="str">
        <f>IFERROR(VLOOKUP(F1212,プログラムデータ!A:P,14,0),"")</f>
        <v/>
      </c>
      <c r="K1212" t="str">
        <f>IFERROR(VLOOKUP(F1212,プログラムデータ!A:O,15,0),"")</f>
        <v/>
      </c>
      <c r="L1212" t="str">
        <f>IFERROR(VLOOKUP(F1212,プログラムデータ!A:M,13,0),"")</f>
        <v/>
      </c>
      <c r="M1212" t="str">
        <f>IFERROR(VLOOKUP(F1212,プログラムデータ!A:J,10,0),"")</f>
        <v/>
      </c>
      <c r="N1212" t="str">
        <f>IFERROR(VLOOKUP(F1212,プログラムデータ!A:P,16,0),"")</f>
        <v/>
      </c>
      <c r="O1212" t="str">
        <f t="shared" si="38"/>
        <v xml:space="preserve">    </v>
      </c>
    </row>
    <row r="1213" spans="1:15" x14ac:dyDescent="0.15">
      <c r="A1213" t="str">
        <f>IFERROR(記録[[#This Row],[競技番号]],"")</f>
        <v/>
      </c>
      <c r="B1213" t="str">
        <f>IFERROR(記録[[#This Row],[選手番号]],"")</f>
        <v/>
      </c>
      <c r="C1213" t="str">
        <f>IFERROR(VLOOKUP(B1213,選手番号!F:J,4,0),"")</f>
        <v/>
      </c>
      <c r="D1213" t="str">
        <f>IFERROR(VLOOKUP(B1213,選手番号!F:K,6,0),"")</f>
        <v/>
      </c>
      <c r="E1213" t="str">
        <f>IFERROR(VLOOKUP(B1213,チーム番号!E:F,2,0),"")</f>
        <v/>
      </c>
      <c r="F1213" t="str">
        <f>IFERROR(VLOOKUP(A1213,プログラム!B:C,2,0),"")</f>
        <v/>
      </c>
      <c r="G1213" t="str">
        <f t="shared" si="37"/>
        <v>000</v>
      </c>
      <c r="H1213" t="str">
        <f>IFERROR(記録[[#This Row],[組]],"")</f>
        <v/>
      </c>
      <c r="I1213" t="str">
        <f>IFERROR(記録[[#This Row],[水路]],"")</f>
        <v/>
      </c>
      <c r="J1213" t="str">
        <f>IFERROR(VLOOKUP(F1213,プログラムデータ!A:P,14,0),"")</f>
        <v/>
      </c>
      <c r="K1213" t="str">
        <f>IFERROR(VLOOKUP(F1213,プログラムデータ!A:O,15,0),"")</f>
        <v/>
      </c>
      <c r="L1213" t="str">
        <f>IFERROR(VLOOKUP(F1213,プログラムデータ!A:M,13,0),"")</f>
        <v/>
      </c>
      <c r="M1213" t="str">
        <f>IFERROR(VLOOKUP(F1213,プログラムデータ!A:J,10,0),"")</f>
        <v/>
      </c>
      <c r="N1213" t="str">
        <f>IFERROR(VLOOKUP(F1213,プログラムデータ!A:P,16,0),"")</f>
        <v/>
      </c>
      <c r="O1213" t="str">
        <f t="shared" si="38"/>
        <v xml:space="preserve">    </v>
      </c>
    </row>
    <row r="1214" spans="1:15" x14ac:dyDescent="0.15">
      <c r="A1214" t="str">
        <f>IFERROR(記録[[#This Row],[競技番号]],"")</f>
        <v/>
      </c>
      <c r="B1214" t="str">
        <f>IFERROR(記録[[#This Row],[選手番号]],"")</f>
        <v/>
      </c>
      <c r="C1214" t="str">
        <f>IFERROR(VLOOKUP(B1214,選手番号!F:J,4,0),"")</f>
        <v/>
      </c>
      <c r="D1214" t="str">
        <f>IFERROR(VLOOKUP(B1214,選手番号!F:K,6,0),"")</f>
        <v/>
      </c>
      <c r="E1214" t="str">
        <f>IFERROR(VLOOKUP(B1214,チーム番号!E:F,2,0),"")</f>
        <v/>
      </c>
      <c r="F1214" t="str">
        <f>IFERROR(VLOOKUP(A1214,プログラム!B:C,2,0),"")</f>
        <v/>
      </c>
      <c r="G1214" t="str">
        <f t="shared" si="37"/>
        <v>000</v>
      </c>
      <c r="H1214" t="str">
        <f>IFERROR(記録[[#This Row],[組]],"")</f>
        <v/>
      </c>
      <c r="I1214" t="str">
        <f>IFERROR(記録[[#This Row],[水路]],"")</f>
        <v/>
      </c>
      <c r="J1214" t="str">
        <f>IFERROR(VLOOKUP(F1214,プログラムデータ!A:P,14,0),"")</f>
        <v/>
      </c>
      <c r="K1214" t="str">
        <f>IFERROR(VLOOKUP(F1214,プログラムデータ!A:O,15,0),"")</f>
        <v/>
      </c>
      <c r="L1214" t="str">
        <f>IFERROR(VLOOKUP(F1214,プログラムデータ!A:M,13,0),"")</f>
        <v/>
      </c>
      <c r="M1214" t="str">
        <f>IFERROR(VLOOKUP(F1214,プログラムデータ!A:J,10,0),"")</f>
        <v/>
      </c>
      <c r="N1214" t="str">
        <f>IFERROR(VLOOKUP(F1214,プログラムデータ!A:P,16,0),"")</f>
        <v/>
      </c>
      <c r="O1214" t="str">
        <f t="shared" si="38"/>
        <v xml:space="preserve">    </v>
      </c>
    </row>
    <row r="1215" spans="1:15" x14ac:dyDescent="0.15">
      <c r="A1215" t="str">
        <f>IFERROR(記録[[#This Row],[競技番号]],"")</f>
        <v/>
      </c>
      <c r="B1215" t="str">
        <f>IFERROR(記録[[#This Row],[選手番号]],"")</f>
        <v/>
      </c>
      <c r="C1215" t="str">
        <f>IFERROR(VLOOKUP(B1215,選手番号!F:J,4,0),"")</f>
        <v/>
      </c>
      <c r="D1215" t="str">
        <f>IFERROR(VLOOKUP(B1215,選手番号!F:K,6,0),"")</f>
        <v/>
      </c>
      <c r="E1215" t="str">
        <f>IFERROR(VLOOKUP(B1215,チーム番号!E:F,2,0),"")</f>
        <v/>
      </c>
      <c r="F1215" t="str">
        <f>IFERROR(VLOOKUP(A1215,プログラム!B:C,2,0),"")</f>
        <v/>
      </c>
      <c r="G1215" t="str">
        <f t="shared" si="37"/>
        <v>000</v>
      </c>
      <c r="H1215" t="str">
        <f>IFERROR(記録[[#This Row],[組]],"")</f>
        <v/>
      </c>
      <c r="I1215" t="str">
        <f>IFERROR(記録[[#This Row],[水路]],"")</f>
        <v/>
      </c>
      <c r="J1215" t="str">
        <f>IFERROR(VLOOKUP(F1215,プログラムデータ!A:P,14,0),"")</f>
        <v/>
      </c>
      <c r="K1215" t="str">
        <f>IFERROR(VLOOKUP(F1215,プログラムデータ!A:O,15,0),"")</f>
        <v/>
      </c>
      <c r="L1215" t="str">
        <f>IFERROR(VLOOKUP(F1215,プログラムデータ!A:M,13,0),"")</f>
        <v/>
      </c>
      <c r="M1215" t="str">
        <f>IFERROR(VLOOKUP(F1215,プログラムデータ!A:J,10,0),"")</f>
        <v/>
      </c>
      <c r="N1215" t="str">
        <f>IFERROR(VLOOKUP(F1215,プログラムデータ!A:P,16,0),"")</f>
        <v/>
      </c>
      <c r="O1215" t="str">
        <f t="shared" si="38"/>
        <v xml:space="preserve">    </v>
      </c>
    </row>
    <row r="1216" spans="1:15" x14ac:dyDescent="0.15">
      <c r="A1216" t="str">
        <f>IFERROR(記録[[#This Row],[競技番号]],"")</f>
        <v/>
      </c>
      <c r="B1216" t="str">
        <f>IFERROR(記録[[#This Row],[選手番号]],"")</f>
        <v/>
      </c>
      <c r="C1216" t="str">
        <f>IFERROR(VLOOKUP(B1216,選手番号!F:J,4,0),"")</f>
        <v/>
      </c>
      <c r="D1216" t="str">
        <f>IFERROR(VLOOKUP(B1216,選手番号!F:K,6,0),"")</f>
        <v/>
      </c>
      <c r="E1216" t="str">
        <f>IFERROR(VLOOKUP(B1216,チーム番号!E:F,2,0),"")</f>
        <v/>
      </c>
      <c r="F1216" t="str">
        <f>IFERROR(VLOOKUP(A1216,プログラム!B:C,2,0),"")</f>
        <v/>
      </c>
      <c r="G1216" t="str">
        <f t="shared" si="37"/>
        <v>000</v>
      </c>
      <c r="H1216" t="str">
        <f>IFERROR(記録[[#This Row],[組]],"")</f>
        <v/>
      </c>
      <c r="I1216" t="str">
        <f>IFERROR(記録[[#This Row],[水路]],"")</f>
        <v/>
      </c>
      <c r="J1216" t="str">
        <f>IFERROR(VLOOKUP(F1216,プログラムデータ!A:P,14,0),"")</f>
        <v/>
      </c>
      <c r="K1216" t="str">
        <f>IFERROR(VLOOKUP(F1216,プログラムデータ!A:O,15,0),"")</f>
        <v/>
      </c>
      <c r="L1216" t="str">
        <f>IFERROR(VLOOKUP(F1216,プログラムデータ!A:M,13,0),"")</f>
        <v/>
      </c>
      <c r="M1216" t="str">
        <f>IFERROR(VLOOKUP(F1216,プログラムデータ!A:J,10,0),"")</f>
        <v/>
      </c>
      <c r="N1216" t="str">
        <f>IFERROR(VLOOKUP(F1216,プログラムデータ!A:P,16,0),"")</f>
        <v/>
      </c>
      <c r="O1216" t="str">
        <f t="shared" si="38"/>
        <v xml:space="preserve">    </v>
      </c>
    </row>
    <row r="1217" spans="1:15" x14ac:dyDescent="0.15">
      <c r="A1217" t="str">
        <f>IFERROR(記録[[#This Row],[競技番号]],"")</f>
        <v/>
      </c>
      <c r="B1217" t="str">
        <f>IFERROR(記録[[#This Row],[選手番号]],"")</f>
        <v/>
      </c>
      <c r="C1217" t="str">
        <f>IFERROR(VLOOKUP(B1217,選手番号!F:J,4,0),"")</f>
        <v/>
      </c>
      <c r="D1217" t="str">
        <f>IFERROR(VLOOKUP(B1217,選手番号!F:K,6,0),"")</f>
        <v/>
      </c>
      <c r="E1217" t="str">
        <f>IFERROR(VLOOKUP(B1217,チーム番号!E:F,2,0),"")</f>
        <v/>
      </c>
      <c r="F1217" t="str">
        <f>IFERROR(VLOOKUP(A1217,プログラム!B:C,2,0),"")</f>
        <v/>
      </c>
      <c r="G1217" t="str">
        <f t="shared" si="37"/>
        <v>000</v>
      </c>
      <c r="H1217" t="str">
        <f>IFERROR(記録[[#This Row],[組]],"")</f>
        <v/>
      </c>
      <c r="I1217" t="str">
        <f>IFERROR(記録[[#This Row],[水路]],"")</f>
        <v/>
      </c>
      <c r="J1217" t="str">
        <f>IFERROR(VLOOKUP(F1217,プログラムデータ!A:P,14,0),"")</f>
        <v/>
      </c>
      <c r="K1217" t="str">
        <f>IFERROR(VLOOKUP(F1217,プログラムデータ!A:O,15,0),"")</f>
        <v/>
      </c>
      <c r="L1217" t="str">
        <f>IFERROR(VLOOKUP(F1217,プログラムデータ!A:M,13,0),"")</f>
        <v/>
      </c>
      <c r="M1217" t="str">
        <f>IFERROR(VLOOKUP(F1217,プログラムデータ!A:J,10,0),"")</f>
        <v/>
      </c>
      <c r="N1217" t="str">
        <f>IFERROR(VLOOKUP(F1217,プログラムデータ!A:P,16,0),"")</f>
        <v/>
      </c>
      <c r="O1217" t="str">
        <f t="shared" si="38"/>
        <v xml:space="preserve">    </v>
      </c>
    </row>
    <row r="1218" spans="1:15" x14ac:dyDescent="0.15">
      <c r="A1218" t="str">
        <f>IFERROR(記録[[#This Row],[競技番号]],"")</f>
        <v/>
      </c>
      <c r="B1218" t="str">
        <f>IFERROR(記録[[#This Row],[選手番号]],"")</f>
        <v/>
      </c>
      <c r="C1218" t="str">
        <f>IFERROR(VLOOKUP(B1218,選手番号!F:J,4,0),"")</f>
        <v/>
      </c>
      <c r="D1218" t="str">
        <f>IFERROR(VLOOKUP(B1218,選手番号!F:K,6,0),"")</f>
        <v/>
      </c>
      <c r="E1218" t="str">
        <f>IFERROR(VLOOKUP(B1218,チーム番号!E:F,2,0),"")</f>
        <v/>
      </c>
      <c r="F1218" t="str">
        <f>IFERROR(VLOOKUP(A1218,プログラム!B:C,2,0),"")</f>
        <v/>
      </c>
      <c r="G1218" t="str">
        <f t="shared" si="37"/>
        <v>000</v>
      </c>
      <c r="H1218" t="str">
        <f>IFERROR(記録[[#This Row],[組]],"")</f>
        <v/>
      </c>
      <c r="I1218" t="str">
        <f>IFERROR(記録[[#This Row],[水路]],"")</f>
        <v/>
      </c>
      <c r="J1218" t="str">
        <f>IFERROR(VLOOKUP(F1218,プログラムデータ!A:P,14,0),"")</f>
        <v/>
      </c>
      <c r="K1218" t="str">
        <f>IFERROR(VLOOKUP(F1218,プログラムデータ!A:O,15,0),"")</f>
        <v/>
      </c>
      <c r="L1218" t="str">
        <f>IFERROR(VLOOKUP(F1218,プログラムデータ!A:M,13,0),"")</f>
        <v/>
      </c>
      <c r="M1218" t="str">
        <f>IFERROR(VLOOKUP(F1218,プログラムデータ!A:J,10,0),"")</f>
        <v/>
      </c>
      <c r="N1218" t="str">
        <f>IFERROR(VLOOKUP(F1218,プログラムデータ!A:P,16,0),"")</f>
        <v/>
      </c>
      <c r="O1218" t="str">
        <f t="shared" si="38"/>
        <v xml:space="preserve">    </v>
      </c>
    </row>
    <row r="1219" spans="1:15" x14ac:dyDescent="0.15">
      <c r="A1219" t="str">
        <f>IFERROR(記録[[#This Row],[競技番号]],"")</f>
        <v/>
      </c>
      <c r="B1219" t="str">
        <f>IFERROR(記録[[#This Row],[選手番号]],"")</f>
        <v/>
      </c>
      <c r="C1219" t="str">
        <f>IFERROR(VLOOKUP(B1219,選手番号!F:J,4,0),"")</f>
        <v/>
      </c>
      <c r="D1219" t="str">
        <f>IFERROR(VLOOKUP(B1219,選手番号!F:K,6,0),"")</f>
        <v/>
      </c>
      <c r="E1219" t="str">
        <f>IFERROR(VLOOKUP(B1219,チーム番号!E:F,2,0),"")</f>
        <v/>
      </c>
      <c r="F1219" t="str">
        <f>IFERROR(VLOOKUP(A1219,プログラム!B:C,2,0),"")</f>
        <v/>
      </c>
      <c r="G1219" t="str">
        <f t="shared" ref="G1219:G1282" si="39">CONCATENATE(B1219,0,0,0,F1219)</f>
        <v>000</v>
      </c>
      <c r="H1219" t="str">
        <f>IFERROR(記録[[#This Row],[組]],"")</f>
        <v/>
      </c>
      <c r="I1219" t="str">
        <f>IFERROR(記録[[#This Row],[水路]],"")</f>
        <v/>
      </c>
      <c r="J1219" t="str">
        <f>IFERROR(VLOOKUP(F1219,プログラムデータ!A:P,14,0),"")</f>
        <v/>
      </c>
      <c r="K1219" t="str">
        <f>IFERROR(VLOOKUP(F1219,プログラムデータ!A:O,15,0),"")</f>
        <v/>
      </c>
      <c r="L1219" t="str">
        <f>IFERROR(VLOOKUP(F1219,プログラムデータ!A:M,13,0),"")</f>
        <v/>
      </c>
      <c r="M1219" t="str">
        <f>IFERROR(VLOOKUP(F1219,プログラムデータ!A:J,10,0),"")</f>
        <v/>
      </c>
      <c r="N1219" t="str">
        <f>IFERROR(VLOOKUP(F1219,プログラムデータ!A:P,16,0),"")</f>
        <v/>
      </c>
      <c r="O1219" t="str">
        <f t="shared" si="38"/>
        <v xml:space="preserve">    </v>
      </c>
    </row>
    <row r="1220" spans="1:15" x14ac:dyDescent="0.15">
      <c r="A1220" t="str">
        <f>IFERROR(記録[[#This Row],[競技番号]],"")</f>
        <v/>
      </c>
      <c r="B1220" t="str">
        <f>IFERROR(記録[[#This Row],[選手番号]],"")</f>
        <v/>
      </c>
      <c r="C1220" t="str">
        <f>IFERROR(VLOOKUP(B1220,選手番号!F:J,4,0),"")</f>
        <v/>
      </c>
      <c r="D1220" t="str">
        <f>IFERROR(VLOOKUP(B1220,選手番号!F:K,6,0),"")</f>
        <v/>
      </c>
      <c r="E1220" t="str">
        <f>IFERROR(VLOOKUP(B1220,チーム番号!E:F,2,0),"")</f>
        <v/>
      </c>
      <c r="F1220" t="str">
        <f>IFERROR(VLOOKUP(A1220,プログラム!B:C,2,0),"")</f>
        <v/>
      </c>
      <c r="G1220" t="str">
        <f t="shared" si="39"/>
        <v>000</v>
      </c>
      <c r="H1220" t="str">
        <f>IFERROR(記録[[#This Row],[組]],"")</f>
        <v/>
      </c>
      <c r="I1220" t="str">
        <f>IFERROR(記録[[#This Row],[水路]],"")</f>
        <v/>
      </c>
      <c r="J1220" t="str">
        <f>IFERROR(VLOOKUP(F1220,プログラムデータ!A:P,14,0),"")</f>
        <v/>
      </c>
      <c r="K1220" t="str">
        <f>IFERROR(VLOOKUP(F1220,プログラムデータ!A:O,15,0),"")</f>
        <v/>
      </c>
      <c r="L1220" t="str">
        <f>IFERROR(VLOOKUP(F1220,プログラムデータ!A:M,13,0),"")</f>
        <v/>
      </c>
      <c r="M1220" t="str">
        <f>IFERROR(VLOOKUP(F1220,プログラムデータ!A:J,10,0),"")</f>
        <v/>
      </c>
      <c r="N1220" t="str">
        <f>IFERROR(VLOOKUP(F1220,プログラムデータ!A:P,16,0),"")</f>
        <v/>
      </c>
      <c r="O1220" t="str">
        <f t="shared" si="38"/>
        <v xml:space="preserve">    </v>
      </c>
    </row>
    <row r="1221" spans="1:15" x14ac:dyDescent="0.15">
      <c r="A1221" t="str">
        <f>IFERROR(記録[[#This Row],[競技番号]],"")</f>
        <v/>
      </c>
      <c r="B1221" t="str">
        <f>IFERROR(記録[[#This Row],[選手番号]],"")</f>
        <v/>
      </c>
      <c r="C1221" t="str">
        <f>IFERROR(VLOOKUP(B1221,選手番号!F:J,4,0),"")</f>
        <v/>
      </c>
      <c r="D1221" t="str">
        <f>IFERROR(VLOOKUP(B1221,選手番号!F:K,6,0),"")</f>
        <v/>
      </c>
      <c r="E1221" t="str">
        <f>IFERROR(VLOOKUP(B1221,チーム番号!E:F,2,0),"")</f>
        <v/>
      </c>
      <c r="F1221" t="str">
        <f>IFERROR(VLOOKUP(A1221,プログラム!B:C,2,0),"")</f>
        <v/>
      </c>
      <c r="G1221" t="str">
        <f t="shared" si="39"/>
        <v>000</v>
      </c>
      <c r="H1221" t="str">
        <f>IFERROR(記録[[#This Row],[組]],"")</f>
        <v/>
      </c>
      <c r="I1221" t="str">
        <f>IFERROR(記録[[#This Row],[水路]],"")</f>
        <v/>
      </c>
      <c r="J1221" t="str">
        <f>IFERROR(VLOOKUP(F1221,プログラムデータ!A:P,14,0),"")</f>
        <v/>
      </c>
      <c r="K1221" t="str">
        <f>IFERROR(VLOOKUP(F1221,プログラムデータ!A:O,15,0),"")</f>
        <v/>
      </c>
      <c r="L1221" t="str">
        <f>IFERROR(VLOOKUP(F1221,プログラムデータ!A:M,13,0),"")</f>
        <v/>
      </c>
      <c r="M1221" t="str">
        <f>IFERROR(VLOOKUP(F1221,プログラムデータ!A:J,10,0),"")</f>
        <v/>
      </c>
      <c r="N1221" t="str">
        <f>IFERROR(VLOOKUP(F1221,プログラムデータ!A:P,16,0),"")</f>
        <v/>
      </c>
      <c r="O1221" t="str">
        <f t="shared" si="38"/>
        <v xml:space="preserve">    </v>
      </c>
    </row>
    <row r="1222" spans="1:15" x14ac:dyDescent="0.15">
      <c r="A1222" t="str">
        <f>IFERROR(記録[[#This Row],[競技番号]],"")</f>
        <v/>
      </c>
      <c r="B1222" t="str">
        <f>IFERROR(記録[[#This Row],[選手番号]],"")</f>
        <v/>
      </c>
      <c r="C1222" t="str">
        <f>IFERROR(VLOOKUP(B1222,選手番号!F:J,4,0),"")</f>
        <v/>
      </c>
      <c r="D1222" t="str">
        <f>IFERROR(VLOOKUP(B1222,選手番号!F:K,6,0),"")</f>
        <v/>
      </c>
      <c r="E1222" t="str">
        <f>IFERROR(VLOOKUP(B1222,チーム番号!E:F,2,0),"")</f>
        <v/>
      </c>
      <c r="F1222" t="str">
        <f>IFERROR(VLOOKUP(A1222,プログラム!B:C,2,0),"")</f>
        <v/>
      </c>
      <c r="G1222" t="str">
        <f t="shared" si="39"/>
        <v>000</v>
      </c>
      <c r="H1222" t="str">
        <f>IFERROR(記録[[#This Row],[組]],"")</f>
        <v/>
      </c>
      <c r="I1222" t="str">
        <f>IFERROR(記録[[#This Row],[水路]],"")</f>
        <v/>
      </c>
      <c r="J1222" t="str">
        <f>IFERROR(VLOOKUP(F1222,プログラムデータ!A:P,14,0),"")</f>
        <v/>
      </c>
      <c r="K1222" t="str">
        <f>IFERROR(VLOOKUP(F1222,プログラムデータ!A:O,15,0),"")</f>
        <v/>
      </c>
      <c r="L1222" t="str">
        <f>IFERROR(VLOOKUP(F1222,プログラムデータ!A:M,13,0),"")</f>
        <v/>
      </c>
      <c r="M1222" t="str">
        <f>IFERROR(VLOOKUP(F1222,プログラムデータ!A:J,10,0),"")</f>
        <v/>
      </c>
      <c r="N1222" t="str">
        <f>IFERROR(VLOOKUP(F1222,プログラムデータ!A:P,16,0),"")</f>
        <v/>
      </c>
      <c r="O1222" t="str">
        <f t="shared" si="38"/>
        <v xml:space="preserve">    </v>
      </c>
    </row>
    <row r="1223" spans="1:15" x14ac:dyDescent="0.15">
      <c r="A1223" t="str">
        <f>IFERROR(記録[[#This Row],[競技番号]],"")</f>
        <v/>
      </c>
      <c r="B1223" t="str">
        <f>IFERROR(記録[[#This Row],[選手番号]],"")</f>
        <v/>
      </c>
      <c r="C1223" t="str">
        <f>IFERROR(VLOOKUP(B1223,選手番号!F:J,4,0),"")</f>
        <v/>
      </c>
      <c r="D1223" t="str">
        <f>IFERROR(VLOOKUP(B1223,選手番号!F:K,6,0),"")</f>
        <v/>
      </c>
      <c r="E1223" t="str">
        <f>IFERROR(VLOOKUP(B1223,チーム番号!E:F,2,0),"")</f>
        <v/>
      </c>
      <c r="F1223" t="str">
        <f>IFERROR(VLOOKUP(A1223,プログラム!B:C,2,0),"")</f>
        <v/>
      </c>
      <c r="G1223" t="str">
        <f t="shared" si="39"/>
        <v>000</v>
      </c>
      <c r="H1223" t="str">
        <f>IFERROR(記録[[#This Row],[組]],"")</f>
        <v/>
      </c>
      <c r="I1223" t="str">
        <f>IFERROR(記録[[#This Row],[水路]],"")</f>
        <v/>
      </c>
      <c r="J1223" t="str">
        <f>IFERROR(VLOOKUP(F1223,プログラムデータ!A:P,14,0),"")</f>
        <v/>
      </c>
      <c r="K1223" t="str">
        <f>IFERROR(VLOOKUP(F1223,プログラムデータ!A:O,15,0),"")</f>
        <v/>
      </c>
      <c r="L1223" t="str">
        <f>IFERROR(VLOOKUP(F1223,プログラムデータ!A:M,13,0),"")</f>
        <v/>
      </c>
      <c r="M1223" t="str">
        <f>IFERROR(VLOOKUP(F1223,プログラムデータ!A:J,10,0),"")</f>
        <v/>
      </c>
      <c r="N1223" t="str">
        <f>IFERROR(VLOOKUP(F1223,プログラムデータ!A:P,16,0),"")</f>
        <v/>
      </c>
      <c r="O1223" t="str">
        <f t="shared" si="38"/>
        <v xml:space="preserve">    </v>
      </c>
    </row>
    <row r="1224" spans="1:15" x14ac:dyDescent="0.15">
      <c r="A1224" t="str">
        <f>IFERROR(記録[[#This Row],[競技番号]],"")</f>
        <v/>
      </c>
      <c r="B1224" t="str">
        <f>IFERROR(記録[[#This Row],[選手番号]],"")</f>
        <v/>
      </c>
      <c r="C1224" t="str">
        <f>IFERROR(VLOOKUP(B1224,選手番号!F:J,4,0),"")</f>
        <v/>
      </c>
      <c r="D1224" t="str">
        <f>IFERROR(VLOOKUP(B1224,選手番号!F:K,6,0),"")</f>
        <v/>
      </c>
      <c r="E1224" t="str">
        <f>IFERROR(VLOOKUP(B1224,チーム番号!E:F,2,0),"")</f>
        <v/>
      </c>
      <c r="F1224" t="str">
        <f>IFERROR(VLOOKUP(A1224,プログラム!B:C,2,0),"")</f>
        <v/>
      </c>
      <c r="G1224" t="str">
        <f t="shared" si="39"/>
        <v>000</v>
      </c>
      <c r="H1224" t="str">
        <f>IFERROR(記録[[#This Row],[組]],"")</f>
        <v/>
      </c>
      <c r="I1224" t="str">
        <f>IFERROR(記録[[#This Row],[水路]],"")</f>
        <v/>
      </c>
      <c r="J1224" t="str">
        <f>IFERROR(VLOOKUP(F1224,プログラムデータ!A:P,14,0),"")</f>
        <v/>
      </c>
      <c r="K1224" t="str">
        <f>IFERROR(VLOOKUP(F1224,プログラムデータ!A:O,15,0),"")</f>
        <v/>
      </c>
      <c r="L1224" t="str">
        <f>IFERROR(VLOOKUP(F1224,プログラムデータ!A:M,13,0),"")</f>
        <v/>
      </c>
      <c r="M1224" t="str">
        <f>IFERROR(VLOOKUP(F1224,プログラムデータ!A:J,10,0),"")</f>
        <v/>
      </c>
      <c r="N1224" t="str">
        <f>IFERROR(VLOOKUP(F1224,プログラムデータ!A:P,16,0),"")</f>
        <v/>
      </c>
      <c r="O1224" t="str">
        <f t="shared" si="38"/>
        <v xml:space="preserve">    </v>
      </c>
    </row>
    <row r="1225" spans="1:15" x14ac:dyDescent="0.15">
      <c r="A1225" t="str">
        <f>IFERROR(記録[[#This Row],[競技番号]],"")</f>
        <v/>
      </c>
      <c r="B1225" t="str">
        <f>IFERROR(記録[[#This Row],[選手番号]],"")</f>
        <v/>
      </c>
      <c r="C1225" t="str">
        <f>IFERROR(VLOOKUP(B1225,選手番号!F:J,4,0),"")</f>
        <v/>
      </c>
      <c r="D1225" t="str">
        <f>IFERROR(VLOOKUP(B1225,選手番号!F:K,6,0),"")</f>
        <v/>
      </c>
      <c r="E1225" t="str">
        <f>IFERROR(VLOOKUP(B1225,チーム番号!E:F,2,0),"")</f>
        <v/>
      </c>
      <c r="F1225" t="str">
        <f>IFERROR(VLOOKUP(A1225,プログラム!B:C,2,0),"")</f>
        <v/>
      </c>
      <c r="G1225" t="str">
        <f t="shared" si="39"/>
        <v>000</v>
      </c>
      <c r="H1225" t="str">
        <f>IFERROR(記録[[#This Row],[組]],"")</f>
        <v/>
      </c>
      <c r="I1225" t="str">
        <f>IFERROR(記録[[#This Row],[水路]],"")</f>
        <v/>
      </c>
      <c r="J1225" t="str">
        <f>IFERROR(VLOOKUP(F1225,プログラムデータ!A:P,14,0),"")</f>
        <v/>
      </c>
      <c r="K1225" t="str">
        <f>IFERROR(VLOOKUP(F1225,プログラムデータ!A:O,15,0),"")</f>
        <v/>
      </c>
      <c r="L1225" t="str">
        <f>IFERROR(VLOOKUP(F1225,プログラムデータ!A:M,13,0),"")</f>
        <v/>
      </c>
      <c r="M1225" t="str">
        <f>IFERROR(VLOOKUP(F1225,プログラムデータ!A:J,10,0),"")</f>
        <v/>
      </c>
      <c r="N1225" t="str">
        <f>IFERROR(VLOOKUP(F1225,プログラムデータ!A:P,16,0),"")</f>
        <v/>
      </c>
      <c r="O1225" t="str">
        <f t="shared" si="38"/>
        <v xml:space="preserve">    </v>
      </c>
    </row>
    <row r="1226" spans="1:15" x14ac:dyDescent="0.15">
      <c r="A1226" t="str">
        <f>IFERROR(記録[[#This Row],[競技番号]],"")</f>
        <v/>
      </c>
      <c r="B1226" t="str">
        <f>IFERROR(記録[[#This Row],[選手番号]],"")</f>
        <v/>
      </c>
      <c r="C1226" t="str">
        <f>IFERROR(VLOOKUP(B1226,選手番号!F:J,4,0),"")</f>
        <v/>
      </c>
      <c r="D1226" t="str">
        <f>IFERROR(VLOOKUP(B1226,選手番号!F:K,6,0),"")</f>
        <v/>
      </c>
      <c r="E1226" t="str">
        <f>IFERROR(VLOOKUP(B1226,チーム番号!E:F,2,0),"")</f>
        <v/>
      </c>
      <c r="F1226" t="str">
        <f>IFERROR(VLOOKUP(A1226,プログラム!B:C,2,0),"")</f>
        <v/>
      </c>
      <c r="G1226" t="str">
        <f t="shared" si="39"/>
        <v>000</v>
      </c>
      <c r="H1226" t="str">
        <f>IFERROR(記録[[#This Row],[組]],"")</f>
        <v/>
      </c>
      <c r="I1226" t="str">
        <f>IFERROR(記録[[#This Row],[水路]],"")</f>
        <v/>
      </c>
      <c r="J1226" t="str">
        <f>IFERROR(VLOOKUP(F1226,プログラムデータ!A:P,14,0),"")</f>
        <v/>
      </c>
      <c r="K1226" t="str">
        <f>IFERROR(VLOOKUP(F1226,プログラムデータ!A:O,15,0),"")</f>
        <v/>
      </c>
      <c r="L1226" t="str">
        <f>IFERROR(VLOOKUP(F1226,プログラムデータ!A:M,13,0),"")</f>
        <v/>
      </c>
      <c r="M1226" t="str">
        <f>IFERROR(VLOOKUP(F1226,プログラムデータ!A:J,10,0),"")</f>
        <v/>
      </c>
      <c r="N1226" t="str">
        <f>IFERROR(VLOOKUP(F1226,プログラムデータ!A:P,16,0),"")</f>
        <v/>
      </c>
      <c r="O1226" t="str">
        <f t="shared" si="38"/>
        <v xml:space="preserve">    </v>
      </c>
    </row>
    <row r="1227" spans="1:15" x14ac:dyDescent="0.15">
      <c r="A1227" t="str">
        <f>IFERROR(記録[[#This Row],[競技番号]],"")</f>
        <v/>
      </c>
      <c r="B1227" t="str">
        <f>IFERROR(記録[[#This Row],[選手番号]],"")</f>
        <v/>
      </c>
      <c r="C1227" t="str">
        <f>IFERROR(VLOOKUP(B1227,選手番号!F:J,4,0),"")</f>
        <v/>
      </c>
      <c r="D1227" t="str">
        <f>IFERROR(VLOOKUP(B1227,選手番号!F:K,6,0),"")</f>
        <v/>
      </c>
      <c r="E1227" t="str">
        <f>IFERROR(VLOOKUP(B1227,チーム番号!E:F,2,0),"")</f>
        <v/>
      </c>
      <c r="F1227" t="str">
        <f>IFERROR(VLOOKUP(A1227,プログラム!B:C,2,0),"")</f>
        <v/>
      </c>
      <c r="G1227" t="str">
        <f t="shared" si="39"/>
        <v>000</v>
      </c>
      <c r="H1227" t="str">
        <f>IFERROR(記録[[#This Row],[組]],"")</f>
        <v/>
      </c>
      <c r="I1227" t="str">
        <f>IFERROR(記録[[#This Row],[水路]],"")</f>
        <v/>
      </c>
      <c r="J1227" t="str">
        <f>IFERROR(VLOOKUP(F1227,プログラムデータ!A:P,14,0),"")</f>
        <v/>
      </c>
      <c r="K1227" t="str">
        <f>IFERROR(VLOOKUP(F1227,プログラムデータ!A:O,15,0),"")</f>
        <v/>
      </c>
      <c r="L1227" t="str">
        <f>IFERROR(VLOOKUP(F1227,プログラムデータ!A:M,13,0),"")</f>
        <v/>
      </c>
      <c r="M1227" t="str">
        <f>IFERROR(VLOOKUP(F1227,プログラムデータ!A:J,10,0),"")</f>
        <v/>
      </c>
      <c r="N1227" t="str">
        <f>IFERROR(VLOOKUP(F1227,プログラムデータ!A:P,16,0),"")</f>
        <v/>
      </c>
      <c r="O1227" t="str">
        <f t="shared" si="38"/>
        <v xml:space="preserve">    </v>
      </c>
    </row>
    <row r="1228" spans="1:15" x14ac:dyDescent="0.15">
      <c r="A1228" t="str">
        <f>IFERROR(記録[[#This Row],[競技番号]],"")</f>
        <v/>
      </c>
      <c r="B1228" t="str">
        <f>IFERROR(記録[[#This Row],[選手番号]],"")</f>
        <v/>
      </c>
      <c r="C1228" t="str">
        <f>IFERROR(VLOOKUP(B1228,選手番号!F:J,4,0),"")</f>
        <v/>
      </c>
      <c r="D1228" t="str">
        <f>IFERROR(VLOOKUP(B1228,選手番号!F:K,6,0),"")</f>
        <v/>
      </c>
      <c r="E1228" t="str">
        <f>IFERROR(VLOOKUP(B1228,チーム番号!E:F,2,0),"")</f>
        <v/>
      </c>
      <c r="F1228" t="str">
        <f>IFERROR(VLOOKUP(A1228,プログラム!B:C,2,0),"")</f>
        <v/>
      </c>
      <c r="G1228" t="str">
        <f t="shared" si="39"/>
        <v>000</v>
      </c>
      <c r="H1228" t="str">
        <f>IFERROR(記録[[#This Row],[組]],"")</f>
        <v/>
      </c>
      <c r="I1228" t="str">
        <f>IFERROR(記録[[#This Row],[水路]],"")</f>
        <v/>
      </c>
      <c r="J1228" t="str">
        <f>IFERROR(VLOOKUP(F1228,プログラムデータ!A:P,14,0),"")</f>
        <v/>
      </c>
      <c r="K1228" t="str">
        <f>IFERROR(VLOOKUP(F1228,プログラムデータ!A:O,15,0),"")</f>
        <v/>
      </c>
      <c r="L1228" t="str">
        <f>IFERROR(VLOOKUP(F1228,プログラムデータ!A:M,13,0),"")</f>
        <v/>
      </c>
      <c r="M1228" t="str">
        <f>IFERROR(VLOOKUP(F1228,プログラムデータ!A:J,10,0),"")</f>
        <v/>
      </c>
      <c r="N1228" t="str">
        <f>IFERROR(VLOOKUP(F1228,プログラムデータ!A:P,16,0),"")</f>
        <v/>
      </c>
      <c r="O1228" t="str">
        <f t="shared" si="38"/>
        <v xml:space="preserve">    </v>
      </c>
    </row>
    <row r="1229" spans="1:15" x14ac:dyDescent="0.15">
      <c r="A1229" t="str">
        <f>IFERROR(記録[[#This Row],[競技番号]],"")</f>
        <v/>
      </c>
      <c r="B1229" t="str">
        <f>IFERROR(記録[[#This Row],[選手番号]],"")</f>
        <v/>
      </c>
      <c r="C1229" t="str">
        <f>IFERROR(VLOOKUP(B1229,選手番号!F:J,4,0),"")</f>
        <v/>
      </c>
      <c r="D1229" t="str">
        <f>IFERROR(VLOOKUP(B1229,選手番号!F:K,6,0),"")</f>
        <v/>
      </c>
      <c r="E1229" t="str">
        <f>IFERROR(VLOOKUP(B1229,チーム番号!E:F,2,0),"")</f>
        <v/>
      </c>
      <c r="F1229" t="str">
        <f>IFERROR(VLOOKUP(A1229,プログラム!B:C,2,0),"")</f>
        <v/>
      </c>
      <c r="G1229" t="str">
        <f t="shared" si="39"/>
        <v>000</v>
      </c>
      <c r="H1229" t="str">
        <f>IFERROR(記録[[#This Row],[組]],"")</f>
        <v/>
      </c>
      <c r="I1229" t="str">
        <f>IFERROR(記録[[#This Row],[水路]],"")</f>
        <v/>
      </c>
      <c r="J1229" t="str">
        <f>IFERROR(VLOOKUP(F1229,プログラムデータ!A:P,14,0),"")</f>
        <v/>
      </c>
      <c r="K1229" t="str">
        <f>IFERROR(VLOOKUP(F1229,プログラムデータ!A:O,15,0),"")</f>
        <v/>
      </c>
      <c r="L1229" t="str">
        <f>IFERROR(VLOOKUP(F1229,プログラムデータ!A:M,13,0),"")</f>
        <v/>
      </c>
      <c r="M1229" t="str">
        <f>IFERROR(VLOOKUP(F1229,プログラムデータ!A:J,10,0),"")</f>
        <v/>
      </c>
      <c r="N1229" t="str">
        <f>IFERROR(VLOOKUP(F1229,プログラムデータ!A:P,16,0),"")</f>
        <v/>
      </c>
      <c r="O1229" t="str">
        <f t="shared" si="38"/>
        <v xml:space="preserve">    </v>
      </c>
    </row>
    <row r="1230" spans="1:15" x14ac:dyDescent="0.15">
      <c r="A1230" t="str">
        <f>IFERROR(記録[[#This Row],[競技番号]],"")</f>
        <v/>
      </c>
      <c r="B1230" t="str">
        <f>IFERROR(記録[[#This Row],[選手番号]],"")</f>
        <v/>
      </c>
      <c r="C1230" t="str">
        <f>IFERROR(VLOOKUP(B1230,選手番号!F:J,4,0),"")</f>
        <v/>
      </c>
      <c r="D1230" t="str">
        <f>IFERROR(VLOOKUP(B1230,選手番号!F:K,6,0),"")</f>
        <v/>
      </c>
      <c r="E1230" t="str">
        <f>IFERROR(VLOOKUP(B1230,チーム番号!E:F,2,0),"")</f>
        <v/>
      </c>
      <c r="F1230" t="str">
        <f>IFERROR(VLOOKUP(A1230,プログラム!B:C,2,0),"")</f>
        <v/>
      </c>
      <c r="G1230" t="str">
        <f t="shared" si="39"/>
        <v>000</v>
      </c>
      <c r="H1230" t="str">
        <f>IFERROR(記録[[#This Row],[組]],"")</f>
        <v/>
      </c>
      <c r="I1230" t="str">
        <f>IFERROR(記録[[#This Row],[水路]],"")</f>
        <v/>
      </c>
      <c r="J1230" t="str">
        <f>IFERROR(VLOOKUP(F1230,プログラムデータ!A:P,14,0),"")</f>
        <v/>
      </c>
      <c r="K1230" t="str">
        <f>IFERROR(VLOOKUP(F1230,プログラムデータ!A:O,15,0),"")</f>
        <v/>
      </c>
      <c r="L1230" t="str">
        <f>IFERROR(VLOOKUP(F1230,プログラムデータ!A:M,13,0),"")</f>
        <v/>
      </c>
      <c r="M1230" t="str">
        <f>IFERROR(VLOOKUP(F1230,プログラムデータ!A:J,10,0),"")</f>
        <v/>
      </c>
      <c r="N1230" t="str">
        <f>IFERROR(VLOOKUP(F1230,プログラムデータ!A:P,16,0),"")</f>
        <v/>
      </c>
      <c r="O1230" t="str">
        <f t="shared" si="38"/>
        <v xml:space="preserve">    </v>
      </c>
    </row>
    <row r="1231" spans="1:15" x14ac:dyDescent="0.15">
      <c r="A1231" t="str">
        <f>IFERROR(記録[[#This Row],[競技番号]],"")</f>
        <v/>
      </c>
      <c r="B1231" t="str">
        <f>IFERROR(記録[[#This Row],[選手番号]],"")</f>
        <v/>
      </c>
      <c r="C1231" t="str">
        <f>IFERROR(VLOOKUP(B1231,選手番号!F:J,4,0),"")</f>
        <v/>
      </c>
      <c r="D1231" t="str">
        <f>IFERROR(VLOOKUP(B1231,選手番号!F:K,6,0),"")</f>
        <v/>
      </c>
      <c r="E1231" t="str">
        <f>IFERROR(VLOOKUP(B1231,チーム番号!E:F,2,0),"")</f>
        <v/>
      </c>
      <c r="F1231" t="str">
        <f>IFERROR(VLOOKUP(A1231,プログラム!B:C,2,0),"")</f>
        <v/>
      </c>
      <c r="G1231" t="str">
        <f t="shared" si="39"/>
        <v>000</v>
      </c>
      <c r="H1231" t="str">
        <f>IFERROR(記録[[#This Row],[組]],"")</f>
        <v/>
      </c>
      <c r="I1231" t="str">
        <f>IFERROR(記録[[#This Row],[水路]],"")</f>
        <v/>
      </c>
      <c r="J1231" t="str">
        <f>IFERROR(VLOOKUP(F1231,プログラムデータ!A:P,14,0),"")</f>
        <v/>
      </c>
      <c r="K1231" t="str">
        <f>IFERROR(VLOOKUP(F1231,プログラムデータ!A:O,15,0),"")</f>
        <v/>
      </c>
      <c r="L1231" t="str">
        <f>IFERROR(VLOOKUP(F1231,プログラムデータ!A:M,13,0),"")</f>
        <v/>
      </c>
      <c r="M1231" t="str">
        <f>IFERROR(VLOOKUP(F1231,プログラムデータ!A:J,10,0),"")</f>
        <v/>
      </c>
      <c r="N1231" t="str">
        <f>IFERROR(VLOOKUP(F1231,プログラムデータ!A:P,16,0),"")</f>
        <v/>
      </c>
      <c r="O1231" t="str">
        <f t="shared" si="38"/>
        <v xml:space="preserve">    </v>
      </c>
    </row>
    <row r="1232" spans="1:15" x14ac:dyDescent="0.15">
      <c r="A1232" t="str">
        <f>IFERROR(記録[[#This Row],[競技番号]],"")</f>
        <v/>
      </c>
      <c r="B1232" t="str">
        <f>IFERROR(記録[[#This Row],[選手番号]],"")</f>
        <v/>
      </c>
      <c r="C1232" t="str">
        <f>IFERROR(VLOOKUP(B1232,選手番号!F:J,4,0),"")</f>
        <v/>
      </c>
      <c r="D1232" t="str">
        <f>IFERROR(VLOOKUP(B1232,選手番号!F:K,6,0),"")</f>
        <v/>
      </c>
      <c r="E1232" t="str">
        <f>IFERROR(VLOOKUP(B1232,チーム番号!E:F,2,0),"")</f>
        <v/>
      </c>
      <c r="F1232" t="str">
        <f>IFERROR(VLOOKUP(A1232,プログラム!B:C,2,0),"")</f>
        <v/>
      </c>
      <c r="G1232" t="str">
        <f t="shared" si="39"/>
        <v>000</v>
      </c>
      <c r="H1232" t="str">
        <f>IFERROR(記録[[#This Row],[組]],"")</f>
        <v/>
      </c>
      <c r="I1232" t="str">
        <f>IFERROR(記録[[#This Row],[水路]],"")</f>
        <v/>
      </c>
      <c r="J1232" t="str">
        <f>IFERROR(VLOOKUP(F1232,プログラムデータ!A:P,14,0),"")</f>
        <v/>
      </c>
      <c r="K1232" t="str">
        <f>IFERROR(VLOOKUP(F1232,プログラムデータ!A:O,15,0),"")</f>
        <v/>
      </c>
      <c r="L1232" t="str">
        <f>IFERROR(VLOOKUP(F1232,プログラムデータ!A:M,13,0),"")</f>
        <v/>
      </c>
      <c r="M1232" t="str">
        <f>IFERROR(VLOOKUP(F1232,プログラムデータ!A:J,10,0),"")</f>
        <v/>
      </c>
      <c r="N1232" t="str">
        <f>IFERROR(VLOOKUP(F1232,プログラムデータ!A:P,16,0),"")</f>
        <v/>
      </c>
      <c r="O1232" t="str">
        <f t="shared" si="38"/>
        <v xml:space="preserve">    </v>
      </c>
    </row>
    <row r="1233" spans="1:15" x14ac:dyDescent="0.15">
      <c r="A1233" t="str">
        <f>IFERROR(記録[[#This Row],[競技番号]],"")</f>
        <v/>
      </c>
      <c r="B1233" t="str">
        <f>IFERROR(記録[[#This Row],[選手番号]],"")</f>
        <v/>
      </c>
      <c r="C1233" t="str">
        <f>IFERROR(VLOOKUP(B1233,選手番号!F:J,4,0),"")</f>
        <v/>
      </c>
      <c r="D1233" t="str">
        <f>IFERROR(VLOOKUP(B1233,選手番号!F:K,6,0),"")</f>
        <v/>
      </c>
      <c r="E1233" t="str">
        <f>IFERROR(VLOOKUP(B1233,チーム番号!E:F,2,0),"")</f>
        <v/>
      </c>
      <c r="F1233" t="str">
        <f>IFERROR(VLOOKUP(A1233,プログラム!B:C,2,0),"")</f>
        <v/>
      </c>
      <c r="G1233" t="str">
        <f t="shared" si="39"/>
        <v>000</v>
      </c>
      <c r="H1233" t="str">
        <f>IFERROR(記録[[#This Row],[組]],"")</f>
        <v/>
      </c>
      <c r="I1233" t="str">
        <f>IFERROR(記録[[#This Row],[水路]],"")</f>
        <v/>
      </c>
      <c r="J1233" t="str">
        <f>IFERROR(VLOOKUP(F1233,プログラムデータ!A:P,14,0),"")</f>
        <v/>
      </c>
      <c r="K1233" t="str">
        <f>IFERROR(VLOOKUP(F1233,プログラムデータ!A:O,15,0),"")</f>
        <v/>
      </c>
      <c r="L1233" t="str">
        <f>IFERROR(VLOOKUP(F1233,プログラムデータ!A:M,13,0),"")</f>
        <v/>
      </c>
      <c r="M1233" t="str">
        <f>IFERROR(VLOOKUP(F1233,プログラムデータ!A:J,10,0),"")</f>
        <v/>
      </c>
      <c r="N1233" t="str">
        <f>IFERROR(VLOOKUP(F1233,プログラムデータ!A:P,16,0),"")</f>
        <v/>
      </c>
      <c r="O1233" t="str">
        <f t="shared" si="38"/>
        <v xml:space="preserve">    </v>
      </c>
    </row>
    <row r="1234" spans="1:15" x14ac:dyDescent="0.15">
      <c r="A1234" t="str">
        <f>IFERROR(記録[[#This Row],[競技番号]],"")</f>
        <v/>
      </c>
      <c r="B1234" t="str">
        <f>IFERROR(記録[[#This Row],[選手番号]],"")</f>
        <v/>
      </c>
      <c r="C1234" t="str">
        <f>IFERROR(VLOOKUP(B1234,選手番号!F:J,4,0),"")</f>
        <v/>
      </c>
      <c r="D1234" t="str">
        <f>IFERROR(VLOOKUP(B1234,選手番号!F:K,6,0),"")</f>
        <v/>
      </c>
      <c r="E1234" t="str">
        <f>IFERROR(VLOOKUP(B1234,チーム番号!E:F,2,0),"")</f>
        <v/>
      </c>
      <c r="F1234" t="str">
        <f>IFERROR(VLOOKUP(A1234,プログラム!B:C,2,0),"")</f>
        <v/>
      </c>
      <c r="G1234" t="str">
        <f t="shared" si="39"/>
        <v>000</v>
      </c>
      <c r="H1234" t="str">
        <f>IFERROR(記録[[#This Row],[組]],"")</f>
        <v/>
      </c>
      <c r="I1234" t="str">
        <f>IFERROR(記録[[#This Row],[水路]],"")</f>
        <v/>
      </c>
      <c r="J1234" t="str">
        <f>IFERROR(VLOOKUP(F1234,プログラムデータ!A:P,14,0),"")</f>
        <v/>
      </c>
      <c r="K1234" t="str">
        <f>IFERROR(VLOOKUP(F1234,プログラムデータ!A:O,15,0),"")</f>
        <v/>
      </c>
      <c r="L1234" t="str">
        <f>IFERROR(VLOOKUP(F1234,プログラムデータ!A:M,13,0),"")</f>
        <v/>
      </c>
      <c r="M1234" t="str">
        <f>IFERROR(VLOOKUP(F1234,プログラムデータ!A:J,10,0),"")</f>
        <v/>
      </c>
      <c r="N1234" t="str">
        <f>IFERROR(VLOOKUP(F1234,プログラムデータ!A:P,16,0),"")</f>
        <v/>
      </c>
      <c r="O1234" t="str">
        <f t="shared" si="38"/>
        <v xml:space="preserve">    </v>
      </c>
    </row>
    <row r="1235" spans="1:15" x14ac:dyDescent="0.15">
      <c r="A1235" t="str">
        <f>IFERROR(記録[[#This Row],[競技番号]],"")</f>
        <v/>
      </c>
      <c r="B1235" t="str">
        <f>IFERROR(記録[[#This Row],[選手番号]],"")</f>
        <v/>
      </c>
      <c r="C1235" t="str">
        <f>IFERROR(VLOOKUP(B1235,選手番号!F:J,4,0),"")</f>
        <v/>
      </c>
      <c r="D1235" t="str">
        <f>IFERROR(VLOOKUP(B1235,選手番号!F:K,6,0),"")</f>
        <v/>
      </c>
      <c r="E1235" t="str">
        <f>IFERROR(VLOOKUP(B1235,チーム番号!E:F,2,0),"")</f>
        <v/>
      </c>
      <c r="F1235" t="str">
        <f>IFERROR(VLOOKUP(A1235,プログラム!B:C,2,0),"")</f>
        <v/>
      </c>
      <c r="G1235" t="str">
        <f t="shared" si="39"/>
        <v>000</v>
      </c>
      <c r="H1235" t="str">
        <f>IFERROR(記録[[#This Row],[組]],"")</f>
        <v/>
      </c>
      <c r="I1235" t="str">
        <f>IFERROR(記録[[#This Row],[水路]],"")</f>
        <v/>
      </c>
      <c r="J1235" t="str">
        <f>IFERROR(VLOOKUP(F1235,プログラムデータ!A:P,14,0),"")</f>
        <v/>
      </c>
      <c r="K1235" t="str">
        <f>IFERROR(VLOOKUP(F1235,プログラムデータ!A:O,15,0),"")</f>
        <v/>
      </c>
      <c r="L1235" t="str">
        <f>IFERROR(VLOOKUP(F1235,プログラムデータ!A:M,13,0),"")</f>
        <v/>
      </c>
      <c r="M1235" t="str">
        <f>IFERROR(VLOOKUP(F1235,プログラムデータ!A:J,10,0),"")</f>
        <v/>
      </c>
      <c r="N1235" t="str">
        <f>IFERROR(VLOOKUP(F1235,プログラムデータ!A:P,16,0),"")</f>
        <v/>
      </c>
      <c r="O1235" t="str">
        <f t="shared" si="38"/>
        <v xml:space="preserve">    </v>
      </c>
    </row>
    <row r="1236" spans="1:15" x14ac:dyDescent="0.15">
      <c r="A1236" t="str">
        <f>IFERROR(記録[[#This Row],[競技番号]],"")</f>
        <v/>
      </c>
      <c r="B1236" t="str">
        <f>IFERROR(記録[[#This Row],[選手番号]],"")</f>
        <v/>
      </c>
      <c r="C1236" t="str">
        <f>IFERROR(VLOOKUP(B1236,選手番号!F:J,4,0),"")</f>
        <v/>
      </c>
      <c r="D1236" t="str">
        <f>IFERROR(VLOOKUP(B1236,選手番号!F:K,6,0),"")</f>
        <v/>
      </c>
      <c r="E1236" t="str">
        <f>IFERROR(VLOOKUP(B1236,チーム番号!E:F,2,0),"")</f>
        <v/>
      </c>
      <c r="F1236" t="str">
        <f>IFERROR(VLOOKUP(A1236,プログラム!B:C,2,0),"")</f>
        <v/>
      </c>
      <c r="G1236" t="str">
        <f t="shared" si="39"/>
        <v>000</v>
      </c>
      <c r="H1236" t="str">
        <f>IFERROR(記録[[#This Row],[組]],"")</f>
        <v/>
      </c>
      <c r="I1236" t="str">
        <f>IFERROR(記録[[#This Row],[水路]],"")</f>
        <v/>
      </c>
      <c r="J1236" t="str">
        <f>IFERROR(VLOOKUP(F1236,プログラムデータ!A:P,14,0),"")</f>
        <v/>
      </c>
      <c r="K1236" t="str">
        <f>IFERROR(VLOOKUP(F1236,プログラムデータ!A:O,15,0),"")</f>
        <v/>
      </c>
      <c r="L1236" t="str">
        <f>IFERROR(VLOOKUP(F1236,プログラムデータ!A:M,13,0),"")</f>
        <v/>
      </c>
      <c r="M1236" t="str">
        <f>IFERROR(VLOOKUP(F1236,プログラムデータ!A:J,10,0),"")</f>
        <v/>
      </c>
      <c r="N1236" t="str">
        <f>IFERROR(VLOOKUP(F1236,プログラムデータ!A:P,16,0),"")</f>
        <v/>
      </c>
      <c r="O1236" t="str">
        <f t="shared" si="38"/>
        <v xml:space="preserve">    </v>
      </c>
    </row>
    <row r="1237" spans="1:15" x14ac:dyDescent="0.15">
      <c r="A1237" t="str">
        <f>IFERROR(記録[[#This Row],[競技番号]],"")</f>
        <v/>
      </c>
      <c r="B1237" t="str">
        <f>IFERROR(記録[[#This Row],[選手番号]],"")</f>
        <v/>
      </c>
      <c r="C1237" t="str">
        <f>IFERROR(VLOOKUP(B1237,選手番号!F:J,4,0),"")</f>
        <v/>
      </c>
      <c r="D1237" t="str">
        <f>IFERROR(VLOOKUP(B1237,選手番号!F:K,6,0),"")</f>
        <v/>
      </c>
      <c r="E1237" t="str">
        <f>IFERROR(VLOOKUP(B1237,チーム番号!E:F,2,0),"")</f>
        <v/>
      </c>
      <c r="F1237" t="str">
        <f>IFERROR(VLOOKUP(A1237,プログラム!B:C,2,0),"")</f>
        <v/>
      </c>
      <c r="G1237" t="str">
        <f t="shared" si="39"/>
        <v>000</v>
      </c>
      <c r="H1237" t="str">
        <f>IFERROR(記録[[#This Row],[組]],"")</f>
        <v/>
      </c>
      <c r="I1237" t="str">
        <f>IFERROR(記録[[#This Row],[水路]],"")</f>
        <v/>
      </c>
      <c r="J1237" t="str">
        <f>IFERROR(VLOOKUP(F1237,プログラムデータ!A:P,14,0),"")</f>
        <v/>
      </c>
      <c r="K1237" t="str">
        <f>IFERROR(VLOOKUP(F1237,プログラムデータ!A:O,15,0),"")</f>
        <v/>
      </c>
      <c r="L1237" t="str">
        <f>IFERROR(VLOOKUP(F1237,プログラムデータ!A:M,13,0),"")</f>
        <v/>
      </c>
      <c r="M1237" t="str">
        <f>IFERROR(VLOOKUP(F1237,プログラムデータ!A:J,10,0),"")</f>
        <v/>
      </c>
      <c r="N1237" t="str">
        <f>IFERROR(VLOOKUP(F1237,プログラムデータ!A:P,16,0),"")</f>
        <v/>
      </c>
      <c r="O1237" t="str">
        <f t="shared" si="38"/>
        <v xml:space="preserve">    </v>
      </c>
    </row>
    <row r="1238" spans="1:15" x14ac:dyDescent="0.15">
      <c r="A1238" t="str">
        <f>IFERROR(記録[[#This Row],[競技番号]],"")</f>
        <v/>
      </c>
      <c r="B1238" t="str">
        <f>IFERROR(記録[[#This Row],[選手番号]],"")</f>
        <v/>
      </c>
      <c r="C1238" t="str">
        <f>IFERROR(VLOOKUP(B1238,選手番号!F:J,4,0),"")</f>
        <v/>
      </c>
      <c r="D1238" t="str">
        <f>IFERROR(VLOOKUP(B1238,選手番号!F:K,6,0),"")</f>
        <v/>
      </c>
      <c r="E1238" t="str">
        <f>IFERROR(VLOOKUP(B1238,チーム番号!E:F,2,0),"")</f>
        <v/>
      </c>
      <c r="F1238" t="str">
        <f>IFERROR(VLOOKUP(A1238,プログラム!B:C,2,0),"")</f>
        <v/>
      </c>
      <c r="G1238" t="str">
        <f t="shared" si="39"/>
        <v>000</v>
      </c>
      <c r="H1238" t="str">
        <f>IFERROR(記録[[#This Row],[組]],"")</f>
        <v/>
      </c>
      <c r="I1238" t="str">
        <f>IFERROR(記録[[#This Row],[水路]],"")</f>
        <v/>
      </c>
      <c r="J1238" t="str">
        <f>IFERROR(VLOOKUP(F1238,プログラムデータ!A:P,14,0),"")</f>
        <v/>
      </c>
      <c r="K1238" t="str">
        <f>IFERROR(VLOOKUP(F1238,プログラムデータ!A:O,15,0),"")</f>
        <v/>
      </c>
      <c r="L1238" t="str">
        <f>IFERROR(VLOOKUP(F1238,プログラムデータ!A:M,13,0),"")</f>
        <v/>
      </c>
      <c r="M1238" t="str">
        <f>IFERROR(VLOOKUP(F1238,プログラムデータ!A:J,10,0),"")</f>
        <v/>
      </c>
      <c r="N1238" t="str">
        <f>IFERROR(VLOOKUP(F1238,プログラムデータ!A:P,16,0),"")</f>
        <v/>
      </c>
      <c r="O1238" t="str">
        <f t="shared" si="38"/>
        <v xml:space="preserve">    </v>
      </c>
    </row>
    <row r="1239" spans="1:15" x14ac:dyDescent="0.15">
      <c r="A1239" t="str">
        <f>IFERROR(記録[[#This Row],[競技番号]],"")</f>
        <v/>
      </c>
      <c r="B1239" t="str">
        <f>IFERROR(記録[[#This Row],[選手番号]],"")</f>
        <v/>
      </c>
      <c r="C1239" t="str">
        <f>IFERROR(VLOOKUP(B1239,選手番号!F:J,4,0),"")</f>
        <v/>
      </c>
      <c r="D1239" t="str">
        <f>IFERROR(VLOOKUP(B1239,選手番号!F:K,6,0),"")</f>
        <v/>
      </c>
      <c r="E1239" t="str">
        <f>IFERROR(VLOOKUP(B1239,チーム番号!E:F,2,0),"")</f>
        <v/>
      </c>
      <c r="F1239" t="str">
        <f>IFERROR(VLOOKUP(A1239,プログラム!B:C,2,0),"")</f>
        <v/>
      </c>
      <c r="G1239" t="str">
        <f t="shared" si="39"/>
        <v>000</v>
      </c>
      <c r="H1239" t="str">
        <f>IFERROR(記録[[#This Row],[組]],"")</f>
        <v/>
      </c>
      <c r="I1239" t="str">
        <f>IFERROR(記録[[#This Row],[水路]],"")</f>
        <v/>
      </c>
      <c r="J1239" t="str">
        <f>IFERROR(VLOOKUP(F1239,プログラムデータ!A:P,14,0),"")</f>
        <v/>
      </c>
      <c r="K1239" t="str">
        <f>IFERROR(VLOOKUP(F1239,プログラムデータ!A:O,15,0),"")</f>
        <v/>
      </c>
      <c r="L1239" t="str">
        <f>IFERROR(VLOOKUP(F1239,プログラムデータ!A:M,13,0),"")</f>
        <v/>
      </c>
      <c r="M1239" t="str">
        <f>IFERROR(VLOOKUP(F1239,プログラムデータ!A:J,10,0),"")</f>
        <v/>
      </c>
      <c r="N1239" t="str">
        <f>IFERROR(VLOOKUP(F1239,プログラムデータ!A:P,16,0),"")</f>
        <v/>
      </c>
      <c r="O1239" t="str">
        <f t="shared" si="38"/>
        <v xml:space="preserve">    </v>
      </c>
    </row>
    <row r="1240" spans="1:15" x14ac:dyDescent="0.15">
      <c r="A1240" t="str">
        <f>IFERROR(記録[[#This Row],[競技番号]],"")</f>
        <v/>
      </c>
      <c r="B1240" t="str">
        <f>IFERROR(記録[[#This Row],[選手番号]],"")</f>
        <v/>
      </c>
      <c r="C1240" t="str">
        <f>IFERROR(VLOOKUP(B1240,選手番号!F:J,4,0),"")</f>
        <v/>
      </c>
      <c r="D1240" t="str">
        <f>IFERROR(VLOOKUP(B1240,選手番号!F:K,6,0),"")</f>
        <v/>
      </c>
      <c r="E1240" t="str">
        <f>IFERROR(VLOOKUP(B1240,チーム番号!E:F,2,0),"")</f>
        <v/>
      </c>
      <c r="F1240" t="str">
        <f>IFERROR(VLOOKUP(A1240,プログラム!B:C,2,0),"")</f>
        <v/>
      </c>
      <c r="G1240" t="str">
        <f t="shared" si="39"/>
        <v>000</v>
      </c>
      <c r="H1240" t="str">
        <f>IFERROR(記録[[#This Row],[組]],"")</f>
        <v/>
      </c>
      <c r="I1240" t="str">
        <f>IFERROR(記録[[#This Row],[水路]],"")</f>
        <v/>
      </c>
      <c r="J1240" t="str">
        <f>IFERROR(VLOOKUP(F1240,プログラムデータ!A:P,14,0),"")</f>
        <v/>
      </c>
      <c r="K1240" t="str">
        <f>IFERROR(VLOOKUP(F1240,プログラムデータ!A:O,15,0),"")</f>
        <v/>
      </c>
      <c r="L1240" t="str">
        <f>IFERROR(VLOOKUP(F1240,プログラムデータ!A:M,13,0),"")</f>
        <v/>
      </c>
      <c r="M1240" t="str">
        <f>IFERROR(VLOOKUP(F1240,プログラムデータ!A:J,10,0),"")</f>
        <v/>
      </c>
      <c r="N1240" t="str">
        <f>IFERROR(VLOOKUP(F1240,プログラムデータ!A:P,16,0),"")</f>
        <v/>
      </c>
      <c r="O1240" t="str">
        <f t="shared" si="38"/>
        <v xml:space="preserve">    </v>
      </c>
    </row>
    <row r="1241" spans="1:15" x14ac:dyDescent="0.15">
      <c r="A1241" t="str">
        <f>IFERROR(記録[[#This Row],[競技番号]],"")</f>
        <v/>
      </c>
      <c r="B1241" t="str">
        <f>IFERROR(記録[[#This Row],[選手番号]],"")</f>
        <v/>
      </c>
      <c r="C1241" t="str">
        <f>IFERROR(VLOOKUP(B1241,選手番号!F:J,4,0),"")</f>
        <v/>
      </c>
      <c r="D1241" t="str">
        <f>IFERROR(VLOOKUP(B1241,選手番号!F:K,6,0),"")</f>
        <v/>
      </c>
      <c r="E1241" t="str">
        <f>IFERROR(VLOOKUP(B1241,チーム番号!E:F,2,0),"")</f>
        <v/>
      </c>
      <c r="F1241" t="str">
        <f>IFERROR(VLOOKUP(A1241,プログラム!B:C,2,0),"")</f>
        <v/>
      </c>
      <c r="G1241" t="str">
        <f t="shared" si="39"/>
        <v>000</v>
      </c>
      <c r="H1241" t="str">
        <f>IFERROR(記録[[#This Row],[組]],"")</f>
        <v/>
      </c>
      <c r="I1241" t="str">
        <f>IFERROR(記録[[#This Row],[水路]],"")</f>
        <v/>
      </c>
      <c r="J1241" t="str">
        <f>IFERROR(VLOOKUP(F1241,プログラムデータ!A:P,14,0),"")</f>
        <v/>
      </c>
      <c r="K1241" t="str">
        <f>IFERROR(VLOOKUP(F1241,プログラムデータ!A:O,15,0),"")</f>
        <v/>
      </c>
      <c r="L1241" t="str">
        <f>IFERROR(VLOOKUP(F1241,プログラムデータ!A:M,13,0),"")</f>
        <v/>
      </c>
      <c r="M1241" t="str">
        <f>IFERROR(VLOOKUP(F1241,プログラムデータ!A:J,10,0),"")</f>
        <v/>
      </c>
      <c r="N1241" t="str">
        <f>IFERROR(VLOOKUP(F1241,プログラムデータ!A:P,16,0),"")</f>
        <v/>
      </c>
      <c r="O1241" t="str">
        <f t="shared" si="38"/>
        <v xml:space="preserve">    </v>
      </c>
    </row>
    <row r="1242" spans="1:15" x14ac:dyDescent="0.15">
      <c r="A1242" t="str">
        <f>IFERROR(記録[[#This Row],[競技番号]],"")</f>
        <v/>
      </c>
      <c r="B1242" t="str">
        <f>IFERROR(記録[[#This Row],[選手番号]],"")</f>
        <v/>
      </c>
      <c r="C1242" t="str">
        <f>IFERROR(VLOOKUP(B1242,選手番号!F:J,4,0),"")</f>
        <v/>
      </c>
      <c r="D1242" t="str">
        <f>IFERROR(VLOOKUP(B1242,選手番号!F:K,6,0),"")</f>
        <v/>
      </c>
      <c r="E1242" t="str">
        <f>IFERROR(VLOOKUP(B1242,チーム番号!E:F,2,0),"")</f>
        <v/>
      </c>
      <c r="F1242" t="str">
        <f>IFERROR(VLOOKUP(A1242,プログラム!B:C,2,0),"")</f>
        <v/>
      </c>
      <c r="G1242" t="str">
        <f t="shared" si="39"/>
        <v>000</v>
      </c>
      <c r="H1242" t="str">
        <f>IFERROR(記録[[#This Row],[組]],"")</f>
        <v/>
      </c>
      <c r="I1242" t="str">
        <f>IFERROR(記録[[#This Row],[水路]],"")</f>
        <v/>
      </c>
      <c r="J1242" t="str">
        <f>IFERROR(VLOOKUP(F1242,プログラムデータ!A:P,14,0),"")</f>
        <v/>
      </c>
      <c r="K1242" t="str">
        <f>IFERROR(VLOOKUP(F1242,プログラムデータ!A:O,15,0),"")</f>
        <v/>
      </c>
      <c r="L1242" t="str">
        <f>IFERROR(VLOOKUP(F1242,プログラムデータ!A:M,13,0),"")</f>
        <v/>
      </c>
      <c r="M1242" t="str">
        <f>IFERROR(VLOOKUP(F1242,プログラムデータ!A:J,10,0),"")</f>
        <v/>
      </c>
      <c r="N1242" t="str">
        <f>IFERROR(VLOOKUP(F1242,プログラムデータ!A:P,16,0),"")</f>
        <v/>
      </c>
      <c r="O1242" t="str">
        <f t="shared" si="38"/>
        <v xml:space="preserve">    </v>
      </c>
    </row>
    <row r="1243" spans="1:15" x14ac:dyDescent="0.15">
      <c r="A1243" t="str">
        <f>IFERROR(記録[[#This Row],[競技番号]],"")</f>
        <v/>
      </c>
      <c r="B1243" t="str">
        <f>IFERROR(記録[[#This Row],[選手番号]],"")</f>
        <v/>
      </c>
      <c r="C1243" t="str">
        <f>IFERROR(VLOOKUP(B1243,選手番号!F:J,4,0),"")</f>
        <v/>
      </c>
      <c r="D1243" t="str">
        <f>IFERROR(VLOOKUP(B1243,選手番号!F:K,6,0),"")</f>
        <v/>
      </c>
      <c r="E1243" t="str">
        <f>IFERROR(VLOOKUP(B1243,チーム番号!E:F,2,0),"")</f>
        <v/>
      </c>
      <c r="F1243" t="str">
        <f>IFERROR(VLOOKUP(A1243,プログラム!B:C,2,0),"")</f>
        <v/>
      </c>
      <c r="G1243" t="str">
        <f t="shared" si="39"/>
        <v>000</v>
      </c>
      <c r="H1243" t="str">
        <f>IFERROR(記録[[#This Row],[組]],"")</f>
        <v/>
      </c>
      <c r="I1243" t="str">
        <f>IFERROR(記録[[#This Row],[水路]],"")</f>
        <v/>
      </c>
      <c r="J1243" t="str">
        <f>IFERROR(VLOOKUP(F1243,プログラムデータ!A:P,14,0),"")</f>
        <v/>
      </c>
      <c r="K1243" t="str">
        <f>IFERROR(VLOOKUP(F1243,プログラムデータ!A:O,15,0),"")</f>
        <v/>
      </c>
      <c r="L1243" t="str">
        <f>IFERROR(VLOOKUP(F1243,プログラムデータ!A:M,13,0),"")</f>
        <v/>
      </c>
      <c r="M1243" t="str">
        <f>IFERROR(VLOOKUP(F1243,プログラムデータ!A:J,10,0),"")</f>
        <v/>
      </c>
      <c r="N1243" t="str">
        <f>IFERROR(VLOOKUP(F1243,プログラムデータ!A:P,16,0),"")</f>
        <v/>
      </c>
      <c r="O1243" t="str">
        <f t="shared" si="38"/>
        <v xml:space="preserve">    </v>
      </c>
    </row>
    <row r="1244" spans="1:15" x14ac:dyDescent="0.15">
      <c r="A1244" t="str">
        <f>IFERROR(記録[[#This Row],[競技番号]],"")</f>
        <v/>
      </c>
      <c r="B1244" t="str">
        <f>IFERROR(記録[[#This Row],[選手番号]],"")</f>
        <v/>
      </c>
      <c r="C1244" t="str">
        <f>IFERROR(VLOOKUP(B1244,選手番号!F:J,4,0),"")</f>
        <v/>
      </c>
      <c r="D1244" t="str">
        <f>IFERROR(VLOOKUP(B1244,選手番号!F:K,6,0),"")</f>
        <v/>
      </c>
      <c r="E1244" t="str">
        <f>IFERROR(VLOOKUP(B1244,チーム番号!E:F,2,0),"")</f>
        <v/>
      </c>
      <c r="F1244" t="str">
        <f>IFERROR(VLOOKUP(A1244,プログラム!B:C,2,0),"")</f>
        <v/>
      </c>
      <c r="G1244" t="str">
        <f t="shared" si="39"/>
        <v>000</v>
      </c>
      <c r="H1244" t="str">
        <f>IFERROR(記録[[#This Row],[組]],"")</f>
        <v/>
      </c>
      <c r="I1244" t="str">
        <f>IFERROR(記録[[#This Row],[水路]],"")</f>
        <v/>
      </c>
      <c r="J1244" t="str">
        <f>IFERROR(VLOOKUP(F1244,プログラムデータ!A:P,14,0),"")</f>
        <v/>
      </c>
      <c r="K1244" t="str">
        <f>IFERROR(VLOOKUP(F1244,プログラムデータ!A:O,15,0),"")</f>
        <v/>
      </c>
      <c r="L1244" t="str">
        <f>IFERROR(VLOOKUP(F1244,プログラムデータ!A:M,13,0),"")</f>
        <v/>
      </c>
      <c r="M1244" t="str">
        <f>IFERROR(VLOOKUP(F1244,プログラムデータ!A:J,10,0),"")</f>
        <v/>
      </c>
      <c r="N1244" t="str">
        <f>IFERROR(VLOOKUP(F1244,プログラムデータ!A:P,16,0),"")</f>
        <v/>
      </c>
      <c r="O1244" t="str">
        <f t="shared" si="38"/>
        <v xml:space="preserve">    </v>
      </c>
    </row>
    <row r="1245" spans="1:15" x14ac:dyDescent="0.15">
      <c r="A1245" t="str">
        <f>IFERROR(記録[[#This Row],[競技番号]],"")</f>
        <v/>
      </c>
      <c r="B1245" t="str">
        <f>IFERROR(記録[[#This Row],[選手番号]],"")</f>
        <v/>
      </c>
      <c r="C1245" t="str">
        <f>IFERROR(VLOOKUP(B1245,選手番号!F:J,4,0),"")</f>
        <v/>
      </c>
      <c r="D1245" t="str">
        <f>IFERROR(VLOOKUP(B1245,選手番号!F:K,6,0),"")</f>
        <v/>
      </c>
      <c r="E1245" t="str">
        <f>IFERROR(VLOOKUP(B1245,チーム番号!E:F,2,0),"")</f>
        <v/>
      </c>
      <c r="F1245" t="str">
        <f>IFERROR(VLOOKUP(A1245,プログラム!B:C,2,0),"")</f>
        <v/>
      </c>
      <c r="G1245" t="str">
        <f t="shared" si="39"/>
        <v>000</v>
      </c>
      <c r="H1245" t="str">
        <f>IFERROR(記録[[#This Row],[組]],"")</f>
        <v/>
      </c>
      <c r="I1245" t="str">
        <f>IFERROR(記録[[#This Row],[水路]],"")</f>
        <v/>
      </c>
      <c r="J1245" t="str">
        <f>IFERROR(VLOOKUP(F1245,プログラムデータ!A:P,14,0),"")</f>
        <v/>
      </c>
      <c r="K1245" t="str">
        <f>IFERROR(VLOOKUP(F1245,プログラムデータ!A:O,15,0),"")</f>
        <v/>
      </c>
      <c r="L1245" t="str">
        <f>IFERROR(VLOOKUP(F1245,プログラムデータ!A:M,13,0),"")</f>
        <v/>
      </c>
      <c r="M1245" t="str">
        <f>IFERROR(VLOOKUP(F1245,プログラムデータ!A:J,10,0),"")</f>
        <v/>
      </c>
      <c r="N1245" t="str">
        <f>IFERROR(VLOOKUP(F1245,プログラムデータ!A:P,16,0),"")</f>
        <v/>
      </c>
      <c r="O1245" t="str">
        <f t="shared" si="38"/>
        <v xml:space="preserve">    </v>
      </c>
    </row>
    <row r="1246" spans="1:15" x14ac:dyDescent="0.15">
      <c r="A1246" t="str">
        <f>IFERROR(記録[[#This Row],[競技番号]],"")</f>
        <v/>
      </c>
      <c r="B1246" t="str">
        <f>IFERROR(記録[[#This Row],[選手番号]],"")</f>
        <v/>
      </c>
      <c r="C1246" t="str">
        <f>IFERROR(VLOOKUP(B1246,選手番号!F:J,4,0),"")</f>
        <v/>
      </c>
      <c r="D1246" t="str">
        <f>IFERROR(VLOOKUP(B1246,選手番号!F:K,6,0),"")</f>
        <v/>
      </c>
      <c r="E1246" t="str">
        <f>IFERROR(VLOOKUP(B1246,チーム番号!E:F,2,0),"")</f>
        <v/>
      </c>
      <c r="F1246" t="str">
        <f>IFERROR(VLOOKUP(A1246,プログラム!B:C,2,0),"")</f>
        <v/>
      </c>
      <c r="G1246" t="str">
        <f t="shared" si="39"/>
        <v>000</v>
      </c>
      <c r="H1246" t="str">
        <f>IFERROR(記録[[#This Row],[組]],"")</f>
        <v/>
      </c>
      <c r="I1246" t="str">
        <f>IFERROR(記録[[#This Row],[水路]],"")</f>
        <v/>
      </c>
      <c r="J1246" t="str">
        <f>IFERROR(VLOOKUP(F1246,プログラムデータ!A:P,14,0),"")</f>
        <v/>
      </c>
      <c r="K1246" t="str">
        <f>IFERROR(VLOOKUP(F1246,プログラムデータ!A:O,15,0),"")</f>
        <v/>
      </c>
      <c r="L1246" t="str">
        <f>IFERROR(VLOOKUP(F1246,プログラムデータ!A:M,13,0),"")</f>
        <v/>
      </c>
      <c r="M1246" t="str">
        <f>IFERROR(VLOOKUP(F1246,プログラムデータ!A:J,10,0),"")</f>
        <v/>
      </c>
      <c r="N1246" t="str">
        <f>IFERROR(VLOOKUP(F1246,プログラムデータ!A:P,16,0),"")</f>
        <v/>
      </c>
      <c r="O1246" t="str">
        <f t="shared" si="38"/>
        <v xml:space="preserve">    </v>
      </c>
    </row>
    <row r="1247" spans="1:15" x14ac:dyDescent="0.15">
      <c r="A1247" t="str">
        <f>IFERROR(記録[[#This Row],[競技番号]],"")</f>
        <v/>
      </c>
      <c r="B1247" t="str">
        <f>IFERROR(記録[[#This Row],[選手番号]],"")</f>
        <v/>
      </c>
      <c r="C1247" t="str">
        <f>IFERROR(VLOOKUP(B1247,選手番号!F:J,4,0),"")</f>
        <v/>
      </c>
      <c r="D1247" t="str">
        <f>IFERROR(VLOOKUP(B1247,選手番号!F:K,6,0),"")</f>
        <v/>
      </c>
      <c r="E1247" t="str">
        <f>IFERROR(VLOOKUP(B1247,チーム番号!E:F,2,0),"")</f>
        <v/>
      </c>
      <c r="F1247" t="str">
        <f>IFERROR(VLOOKUP(A1247,プログラム!B:C,2,0),"")</f>
        <v/>
      </c>
      <c r="G1247" t="str">
        <f t="shared" si="39"/>
        <v>000</v>
      </c>
      <c r="H1247" t="str">
        <f>IFERROR(記録[[#This Row],[組]],"")</f>
        <v/>
      </c>
      <c r="I1247" t="str">
        <f>IFERROR(記録[[#This Row],[水路]],"")</f>
        <v/>
      </c>
      <c r="J1247" t="str">
        <f>IFERROR(VLOOKUP(F1247,プログラムデータ!A:P,14,0),"")</f>
        <v/>
      </c>
      <c r="K1247" t="str">
        <f>IFERROR(VLOOKUP(F1247,プログラムデータ!A:O,15,0),"")</f>
        <v/>
      </c>
      <c r="L1247" t="str">
        <f>IFERROR(VLOOKUP(F1247,プログラムデータ!A:M,13,0),"")</f>
        <v/>
      </c>
      <c r="M1247" t="str">
        <f>IFERROR(VLOOKUP(F1247,プログラムデータ!A:J,10,0),"")</f>
        <v/>
      </c>
      <c r="N1247" t="str">
        <f>IFERROR(VLOOKUP(F1247,プログラムデータ!A:P,16,0),"")</f>
        <v/>
      </c>
      <c r="O1247" t="str">
        <f t="shared" si="38"/>
        <v xml:space="preserve">    </v>
      </c>
    </row>
    <row r="1248" spans="1:15" x14ac:dyDescent="0.15">
      <c r="A1248" t="str">
        <f>IFERROR(記録[[#This Row],[競技番号]],"")</f>
        <v/>
      </c>
      <c r="B1248" t="str">
        <f>IFERROR(記録[[#This Row],[選手番号]],"")</f>
        <v/>
      </c>
      <c r="C1248" t="str">
        <f>IFERROR(VLOOKUP(B1248,選手番号!F:J,4,0),"")</f>
        <v/>
      </c>
      <c r="D1248" t="str">
        <f>IFERROR(VLOOKUP(B1248,選手番号!F:K,6,0),"")</f>
        <v/>
      </c>
      <c r="E1248" t="str">
        <f>IFERROR(VLOOKUP(B1248,チーム番号!E:F,2,0),"")</f>
        <v/>
      </c>
      <c r="F1248" t="str">
        <f>IFERROR(VLOOKUP(A1248,プログラム!B:C,2,0),"")</f>
        <v/>
      </c>
      <c r="G1248" t="str">
        <f t="shared" si="39"/>
        <v>000</v>
      </c>
      <c r="H1248" t="str">
        <f>IFERROR(記録[[#This Row],[組]],"")</f>
        <v/>
      </c>
      <c r="I1248" t="str">
        <f>IFERROR(記録[[#This Row],[水路]],"")</f>
        <v/>
      </c>
      <c r="J1248" t="str">
        <f>IFERROR(VLOOKUP(F1248,プログラムデータ!A:P,14,0),"")</f>
        <v/>
      </c>
      <c r="K1248" t="str">
        <f>IFERROR(VLOOKUP(F1248,プログラムデータ!A:O,15,0),"")</f>
        <v/>
      </c>
      <c r="L1248" t="str">
        <f>IFERROR(VLOOKUP(F1248,プログラムデータ!A:M,13,0),"")</f>
        <v/>
      </c>
      <c r="M1248" t="str">
        <f>IFERROR(VLOOKUP(F1248,プログラムデータ!A:J,10,0),"")</f>
        <v/>
      </c>
      <c r="N1248" t="str">
        <f>IFERROR(VLOOKUP(F1248,プログラムデータ!A:P,16,0),"")</f>
        <v/>
      </c>
      <c r="O1248" t="str">
        <f t="shared" si="38"/>
        <v xml:space="preserve">    </v>
      </c>
    </row>
    <row r="1249" spans="1:15" x14ac:dyDescent="0.15">
      <c r="A1249" t="str">
        <f>IFERROR(記録[[#This Row],[競技番号]],"")</f>
        <v/>
      </c>
      <c r="B1249" t="str">
        <f>IFERROR(記録[[#This Row],[選手番号]],"")</f>
        <v/>
      </c>
      <c r="C1249" t="str">
        <f>IFERROR(VLOOKUP(B1249,選手番号!F:J,4,0),"")</f>
        <v/>
      </c>
      <c r="D1249" t="str">
        <f>IFERROR(VLOOKUP(B1249,選手番号!F:K,6,0),"")</f>
        <v/>
      </c>
      <c r="E1249" t="str">
        <f>IFERROR(VLOOKUP(B1249,チーム番号!E:F,2,0),"")</f>
        <v/>
      </c>
      <c r="F1249" t="str">
        <f>IFERROR(VLOOKUP(A1249,プログラム!B:C,2,0),"")</f>
        <v/>
      </c>
      <c r="G1249" t="str">
        <f t="shared" si="39"/>
        <v>000</v>
      </c>
      <c r="H1249" t="str">
        <f>IFERROR(記録[[#This Row],[組]],"")</f>
        <v/>
      </c>
      <c r="I1249" t="str">
        <f>IFERROR(記録[[#This Row],[水路]],"")</f>
        <v/>
      </c>
      <c r="J1249" t="str">
        <f>IFERROR(VLOOKUP(F1249,プログラムデータ!A:P,14,0),"")</f>
        <v/>
      </c>
      <c r="K1249" t="str">
        <f>IFERROR(VLOOKUP(F1249,プログラムデータ!A:O,15,0),"")</f>
        <v/>
      </c>
      <c r="L1249" t="str">
        <f>IFERROR(VLOOKUP(F1249,プログラムデータ!A:M,13,0),"")</f>
        <v/>
      </c>
      <c r="M1249" t="str">
        <f>IFERROR(VLOOKUP(F1249,プログラムデータ!A:J,10,0),"")</f>
        <v/>
      </c>
      <c r="N1249" t="str">
        <f>IFERROR(VLOOKUP(F1249,プログラムデータ!A:P,16,0),"")</f>
        <v/>
      </c>
      <c r="O1249" t="str">
        <f t="shared" si="38"/>
        <v xml:space="preserve">    </v>
      </c>
    </row>
    <row r="1250" spans="1:15" x14ac:dyDescent="0.15">
      <c r="A1250" t="str">
        <f>IFERROR(記録[[#This Row],[競技番号]],"")</f>
        <v/>
      </c>
      <c r="B1250" t="str">
        <f>IFERROR(記録[[#This Row],[選手番号]],"")</f>
        <v/>
      </c>
      <c r="C1250" t="str">
        <f>IFERROR(VLOOKUP(B1250,選手番号!F:J,4,0),"")</f>
        <v/>
      </c>
      <c r="D1250" t="str">
        <f>IFERROR(VLOOKUP(B1250,選手番号!F:K,6,0),"")</f>
        <v/>
      </c>
      <c r="E1250" t="str">
        <f>IFERROR(VLOOKUP(B1250,チーム番号!E:F,2,0),"")</f>
        <v/>
      </c>
      <c r="F1250" t="str">
        <f>IFERROR(VLOOKUP(A1250,プログラム!B:C,2,0),"")</f>
        <v/>
      </c>
      <c r="G1250" t="str">
        <f t="shared" si="39"/>
        <v>000</v>
      </c>
      <c r="H1250" t="str">
        <f>IFERROR(記録[[#This Row],[組]],"")</f>
        <v/>
      </c>
      <c r="I1250" t="str">
        <f>IFERROR(記録[[#This Row],[水路]],"")</f>
        <v/>
      </c>
      <c r="J1250" t="str">
        <f>IFERROR(VLOOKUP(F1250,プログラムデータ!A:P,14,0),"")</f>
        <v/>
      </c>
      <c r="K1250" t="str">
        <f>IFERROR(VLOOKUP(F1250,プログラムデータ!A:O,15,0),"")</f>
        <v/>
      </c>
      <c r="L1250" t="str">
        <f>IFERROR(VLOOKUP(F1250,プログラムデータ!A:M,13,0),"")</f>
        <v/>
      </c>
      <c r="M1250" t="str">
        <f>IFERROR(VLOOKUP(F1250,プログラムデータ!A:J,10,0),"")</f>
        <v/>
      </c>
      <c r="N1250" t="str">
        <f>IFERROR(VLOOKUP(F1250,プログラムデータ!A:P,16,0),"")</f>
        <v/>
      </c>
      <c r="O1250" t="str">
        <f t="shared" si="38"/>
        <v xml:space="preserve">    </v>
      </c>
    </row>
    <row r="1251" spans="1:15" x14ac:dyDescent="0.15">
      <c r="A1251" t="str">
        <f>IFERROR(記録[[#This Row],[競技番号]],"")</f>
        <v/>
      </c>
      <c r="B1251" t="str">
        <f>IFERROR(記録[[#This Row],[選手番号]],"")</f>
        <v/>
      </c>
      <c r="C1251" t="str">
        <f>IFERROR(VLOOKUP(B1251,選手番号!F:J,4,0),"")</f>
        <v/>
      </c>
      <c r="D1251" t="str">
        <f>IFERROR(VLOOKUP(B1251,選手番号!F:K,6,0),"")</f>
        <v/>
      </c>
      <c r="E1251" t="str">
        <f>IFERROR(VLOOKUP(B1251,チーム番号!E:F,2,0),"")</f>
        <v/>
      </c>
      <c r="F1251" t="str">
        <f>IFERROR(VLOOKUP(A1251,プログラム!B:C,2,0),"")</f>
        <v/>
      </c>
      <c r="G1251" t="str">
        <f t="shared" si="39"/>
        <v>000</v>
      </c>
      <c r="H1251" t="str">
        <f>IFERROR(記録[[#This Row],[組]],"")</f>
        <v/>
      </c>
      <c r="I1251" t="str">
        <f>IFERROR(記録[[#This Row],[水路]],"")</f>
        <v/>
      </c>
      <c r="J1251" t="str">
        <f>IFERROR(VLOOKUP(F1251,プログラムデータ!A:P,14,0),"")</f>
        <v/>
      </c>
      <c r="K1251" t="str">
        <f>IFERROR(VLOOKUP(F1251,プログラムデータ!A:O,15,0),"")</f>
        <v/>
      </c>
      <c r="L1251" t="str">
        <f>IFERROR(VLOOKUP(F1251,プログラムデータ!A:M,13,0),"")</f>
        <v/>
      </c>
      <c r="M1251" t="str">
        <f>IFERROR(VLOOKUP(F1251,プログラムデータ!A:J,10,0),"")</f>
        <v/>
      </c>
      <c r="N1251" t="str">
        <f>IFERROR(VLOOKUP(F1251,プログラムデータ!A:P,16,0),"")</f>
        <v/>
      </c>
      <c r="O1251" t="str">
        <f t="shared" si="38"/>
        <v xml:space="preserve">    </v>
      </c>
    </row>
    <row r="1252" spans="1:15" x14ac:dyDescent="0.15">
      <c r="A1252" t="str">
        <f>IFERROR(記録[[#This Row],[競技番号]],"")</f>
        <v/>
      </c>
      <c r="B1252" t="str">
        <f>IFERROR(記録[[#This Row],[選手番号]],"")</f>
        <v/>
      </c>
      <c r="C1252" t="str">
        <f>IFERROR(VLOOKUP(B1252,選手番号!F:J,4,0),"")</f>
        <v/>
      </c>
      <c r="D1252" t="str">
        <f>IFERROR(VLOOKUP(B1252,選手番号!F:K,6,0),"")</f>
        <v/>
      </c>
      <c r="E1252" t="str">
        <f>IFERROR(VLOOKUP(B1252,チーム番号!E:F,2,0),"")</f>
        <v/>
      </c>
      <c r="F1252" t="str">
        <f>IFERROR(VLOOKUP(A1252,プログラム!B:C,2,0),"")</f>
        <v/>
      </c>
      <c r="G1252" t="str">
        <f t="shared" si="39"/>
        <v>000</v>
      </c>
      <c r="H1252" t="str">
        <f>IFERROR(記録[[#This Row],[組]],"")</f>
        <v/>
      </c>
      <c r="I1252" t="str">
        <f>IFERROR(記録[[#This Row],[水路]],"")</f>
        <v/>
      </c>
      <c r="J1252" t="str">
        <f>IFERROR(VLOOKUP(F1252,プログラムデータ!A:P,14,0),"")</f>
        <v/>
      </c>
      <c r="K1252" t="str">
        <f>IFERROR(VLOOKUP(F1252,プログラムデータ!A:O,15,0),"")</f>
        <v/>
      </c>
      <c r="L1252" t="str">
        <f>IFERROR(VLOOKUP(F1252,プログラムデータ!A:M,13,0),"")</f>
        <v/>
      </c>
      <c r="M1252" t="str">
        <f>IFERROR(VLOOKUP(F1252,プログラムデータ!A:J,10,0),"")</f>
        <v/>
      </c>
      <c r="N1252" t="str">
        <f>IFERROR(VLOOKUP(F1252,プログラムデータ!A:P,16,0),"")</f>
        <v/>
      </c>
      <c r="O1252" t="str">
        <f t="shared" si="38"/>
        <v xml:space="preserve">    </v>
      </c>
    </row>
    <row r="1253" spans="1:15" x14ac:dyDescent="0.15">
      <c r="A1253" t="str">
        <f>IFERROR(記録[[#This Row],[競技番号]],"")</f>
        <v/>
      </c>
      <c r="B1253" t="str">
        <f>IFERROR(記録[[#This Row],[選手番号]],"")</f>
        <v/>
      </c>
      <c r="C1253" t="str">
        <f>IFERROR(VLOOKUP(B1253,選手番号!F:J,4,0),"")</f>
        <v/>
      </c>
      <c r="D1253" t="str">
        <f>IFERROR(VLOOKUP(B1253,選手番号!F:K,6,0),"")</f>
        <v/>
      </c>
      <c r="E1253" t="str">
        <f>IFERROR(VLOOKUP(B1253,チーム番号!E:F,2,0),"")</f>
        <v/>
      </c>
      <c r="F1253" t="str">
        <f>IFERROR(VLOOKUP(A1253,プログラム!B:C,2,0),"")</f>
        <v/>
      </c>
      <c r="G1253" t="str">
        <f t="shared" si="39"/>
        <v>000</v>
      </c>
      <c r="H1253" t="str">
        <f>IFERROR(記録[[#This Row],[組]],"")</f>
        <v/>
      </c>
      <c r="I1253" t="str">
        <f>IFERROR(記録[[#This Row],[水路]],"")</f>
        <v/>
      </c>
      <c r="J1253" t="str">
        <f>IFERROR(VLOOKUP(F1253,プログラムデータ!A:P,14,0),"")</f>
        <v/>
      </c>
      <c r="K1253" t="str">
        <f>IFERROR(VLOOKUP(F1253,プログラムデータ!A:O,15,0),"")</f>
        <v/>
      </c>
      <c r="L1253" t="str">
        <f>IFERROR(VLOOKUP(F1253,プログラムデータ!A:M,13,0),"")</f>
        <v/>
      </c>
      <c r="M1253" t="str">
        <f>IFERROR(VLOOKUP(F1253,プログラムデータ!A:J,10,0),"")</f>
        <v/>
      </c>
      <c r="N1253" t="str">
        <f>IFERROR(VLOOKUP(F1253,プログラムデータ!A:P,16,0),"")</f>
        <v/>
      </c>
      <c r="O1253" t="str">
        <f t="shared" si="38"/>
        <v xml:space="preserve">    </v>
      </c>
    </row>
    <row r="1254" spans="1:15" x14ac:dyDescent="0.15">
      <c r="A1254" t="str">
        <f>IFERROR(記録[[#This Row],[競技番号]],"")</f>
        <v/>
      </c>
      <c r="B1254" t="str">
        <f>IFERROR(記録[[#This Row],[選手番号]],"")</f>
        <v/>
      </c>
      <c r="C1254" t="str">
        <f>IFERROR(VLOOKUP(B1254,選手番号!F:J,4,0),"")</f>
        <v/>
      </c>
      <c r="D1254" t="str">
        <f>IFERROR(VLOOKUP(B1254,選手番号!F:K,6,0),"")</f>
        <v/>
      </c>
      <c r="E1254" t="str">
        <f>IFERROR(VLOOKUP(B1254,チーム番号!E:F,2,0),"")</f>
        <v/>
      </c>
      <c r="F1254" t="str">
        <f>IFERROR(VLOOKUP(A1254,プログラム!B:C,2,0),"")</f>
        <v/>
      </c>
      <c r="G1254" t="str">
        <f t="shared" si="39"/>
        <v>000</v>
      </c>
      <c r="H1254" t="str">
        <f>IFERROR(記録[[#This Row],[組]],"")</f>
        <v/>
      </c>
      <c r="I1254" t="str">
        <f>IFERROR(記録[[#This Row],[水路]],"")</f>
        <v/>
      </c>
      <c r="J1254" t="str">
        <f>IFERROR(VLOOKUP(F1254,プログラムデータ!A:P,14,0),"")</f>
        <v/>
      </c>
      <c r="K1254" t="str">
        <f>IFERROR(VLOOKUP(F1254,プログラムデータ!A:O,15,0),"")</f>
        <v/>
      </c>
      <c r="L1254" t="str">
        <f>IFERROR(VLOOKUP(F1254,プログラムデータ!A:M,13,0),"")</f>
        <v/>
      </c>
      <c r="M1254" t="str">
        <f>IFERROR(VLOOKUP(F1254,プログラムデータ!A:J,10,0),"")</f>
        <v/>
      </c>
      <c r="N1254" t="str">
        <f>IFERROR(VLOOKUP(F1254,プログラムデータ!A:P,16,0),"")</f>
        <v/>
      </c>
      <c r="O1254" t="str">
        <f t="shared" si="38"/>
        <v xml:space="preserve">    </v>
      </c>
    </row>
    <row r="1255" spans="1:15" x14ac:dyDescent="0.15">
      <c r="A1255" t="str">
        <f>IFERROR(記録[[#This Row],[競技番号]],"")</f>
        <v/>
      </c>
      <c r="B1255" t="str">
        <f>IFERROR(記録[[#This Row],[選手番号]],"")</f>
        <v/>
      </c>
      <c r="C1255" t="str">
        <f>IFERROR(VLOOKUP(B1255,選手番号!F:J,4,0),"")</f>
        <v/>
      </c>
      <c r="D1255" t="str">
        <f>IFERROR(VLOOKUP(B1255,選手番号!F:K,6,0),"")</f>
        <v/>
      </c>
      <c r="E1255" t="str">
        <f>IFERROR(VLOOKUP(B1255,チーム番号!E:F,2,0),"")</f>
        <v/>
      </c>
      <c r="F1255" t="str">
        <f>IFERROR(VLOOKUP(A1255,プログラム!B:C,2,0),"")</f>
        <v/>
      </c>
      <c r="G1255" t="str">
        <f t="shared" si="39"/>
        <v>000</v>
      </c>
      <c r="H1255" t="str">
        <f>IFERROR(記録[[#This Row],[組]],"")</f>
        <v/>
      </c>
      <c r="I1255" t="str">
        <f>IFERROR(記録[[#This Row],[水路]],"")</f>
        <v/>
      </c>
      <c r="J1255" t="str">
        <f>IFERROR(VLOOKUP(F1255,プログラムデータ!A:P,14,0),"")</f>
        <v/>
      </c>
      <c r="K1255" t="str">
        <f>IFERROR(VLOOKUP(F1255,プログラムデータ!A:O,15,0),"")</f>
        <v/>
      </c>
      <c r="L1255" t="str">
        <f>IFERROR(VLOOKUP(F1255,プログラムデータ!A:M,13,0),"")</f>
        <v/>
      </c>
      <c r="M1255" t="str">
        <f>IFERROR(VLOOKUP(F1255,プログラムデータ!A:J,10,0),"")</f>
        <v/>
      </c>
      <c r="N1255" t="str">
        <f>IFERROR(VLOOKUP(F1255,プログラムデータ!A:P,16,0),"")</f>
        <v/>
      </c>
      <c r="O1255" t="str">
        <f t="shared" si="38"/>
        <v xml:space="preserve">    </v>
      </c>
    </row>
    <row r="1256" spans="1:15" x14ac:dyDescent="0.15">
      <c r="A1256" t="str">
        <f>IFERROR(記録[[#This Row],[競技番号]],"")</f>
        <v/>
      </c>
      <c r="B1256" t="str">
        <f>IFERROR(記録[[#This Row],[選手番号]],"")</f>
        <v/>
      </c>
      <c r="C1256" t="str">
        <f>IFERROR(VLOOKUP(B1256,選手番号!F:J,4,0),"")</f>
        <v/>
      </c>
      <c r="D1256" t="str">
        <f>IFERROR(VLOOKUP(B1256,選手番号!F:K,6,0),"")</f>
        <v/>
      </c>
      <c r="E1256" t="str">
        <f>IFERROR(VLOOKUP(B1256,チーム番号!E:F,2,0),"")</f>
        <v/>
      </c>
      <c r="F1256" t="str">
        <f>IFERROR(VLOOKUP(A1256,プログラム!B:C,2,0),"")</f>
        <v/>
      </c>
      <c r="G1256" t="str">
        <f t="shared" si="39"/>
        <v>000</v>
      </c>
      <c r="H1256" t="str">
        <f>IFERROR(記録[[#This Row],[組]],"")</f>
        <v/>
      </c>
      <c r="I1256" t="str">
        <f>IFERROR(記録[[#This Row],[水路]],"")</f>
        <v/>
      </c>
      <c r="J1256" t="str">
        <f>IFERROR(VLOOKUP(F1256,プログラムデータ!A:P,14,0),"")</f>
        <v/>
      </c>
      <c r="K1256" t="str">
        <f>IFERROR(VLOOKUP(F1256,プログラムデータ!A:O,15,0),"")</f>
        <v/>
      </c>
      <c r="L1256" t="str">
        <f>IFERROR(VLOOKUP(F1256,プログラムデータ!A:M,13,0),"")</f>
        <v/>
      </c>
      <c r="M1256" t="str">
        <f>IFERROR(VLOOKUP(F1256,プログラムデータ!A:J,10,0),"")</f>
        <v/>
      </c>
      <c r="N1256" t="str">
        <f>IFERROR(VLOOKUP(F1256,プログラムデータ!A:P,16,0),"")</f>
        <v/>
      </c>
      <c r="O1256" t="str">
        <f t="shared" si="38"/>
        <v xml:space="preserve">    </v>
      </c>
    </row>
    <row r="1257" spans="1:15" x14ac:dyDescent="0.15">
      <c r="A1257" t="str">
        <f>IFERROR(記録[[#This Row],[競技番号]],"")</f>
        <v/>
      </c>
      <c r="B1257" t="str">
        <f>IFERROR(記録[[#This Row],[選手番号]],"")</f>
        <v/>
      </c>
      <c r="C1257" t="str">
        <f>IFERROR(VLOOKUP(B1257,選手番号!F:J,4,0),"")</f>
        <v/>
      </c>
      <c r="D1257" t="str">
        <f>IFERROR(VLOOKUP(B1257,選手番号!F:K,6,0),"")</f>
        <v/>
      </c>
      <c r="E1257" t="str">
        <f>IFERROR(VLOOKUP(B1257,チーム番号!E:F,2,0),"")</f>
        <v/>
      </c>
      <c r="F1257" t="str">
        <f>IFERROR(VLOOKUP(A1257,プログラム!B:C,2,0),"")</f>
        <v/>
      </c>
      <c r="G1257" t="str">
        <f t="shared" si="39"/>
        <v>000</v>
      </c>
      <c r="H1257" t="str">
        <f>IFERROR(記録[[#This Row],[組]],"")</f>
        <v/>
      </c>
      <c r="I1257" t="str">
        <f>IFERROR(記録[[#This Row],[水路]],"")</f>
        <v/>
      </c>
      <c r="J1257" t="str">
        <f>IFERROR(VLOOKUP(F1257,プログラムデータ!A:P,14,0),"")</f>
        <v/>
      </c>
      <c r="K1257" t="str">
        <f>IFERROR(VLOOKUP(F1257,プログラムデータ!A:O,15,0),"")</f>
        <v/>
      </c>
      <c r="L1257" t="str">
        <f>IFERROR(VLOOKUP(F1257,プログラムデータ!A:M,13,0),"")</f>
        <v/>
      </c>
      <c r="M1257" t="str">
        <f>IFERROR(VLOOKUP(F1257,プログラムデータ!A:J,10,0),"")</f>
        <v/>
      </c>
      <c r="N1257" t="str">
        <f>IFERROR(VLOOKUP(F1257,プログラムデータ!A:P,16,0),"")</f>
        <v/>
      </c>
      <c r="O1257" t="str">
        <f t="shared" si="38"/>
        <v xml:space="preserve">    </v>
      </c>
    </row>
    <row r="1258" spans="1:15" x14ac:dyDescent="0.15">
      <c r="A1258" t="str">
        <f>IFERROR(記録[[#This Row],[競技番号]],"")</f>
        <v/>
      </c>
      <c r="B1258" t="str">
        <f>IFERROR(記録[[#This Row],[選手番号]],"")</f>
        <v/>
      </c>
      <c r="C1258" t="str">
        <f>IFERROR(VLOOKUP(B1258,選手番号!F:J,4,0),"")</f>
        <v/>
      </c>
      <c r="D1258" t="str">
        <f>IFERROR(VLOOKUP(B1258,選手番号!F:K,6,0),"")</f>
        <v/>
      </c>
      <c r="E1258" t="str">
        <f>IFERROR(VLOOKUP(B1258,チーム番号!E:F,2,0),"")</f>
        <v/>
      </c>
      <c r="F1258" t="str">
        <f>IFERROR(VLOOKUP(A1258,プログラム!B:C,2,0),"")</f>
        <v/>
      </c>
      <c r="G1258" t="str">
        <f t="shared" si="39"/>
        <v>000</v>
      </c>
      <c r="H1258" t="str">
        <f>IFERROR(記録[[#This Row],[組]],"")</f>
        <v/>
      </c>
      <c r="I1258" t="str">
        <f>IFERROR(記録[[#This Row],[水路]],"")</f>
        <v/>
      </c>
      <c r="J1258" t="str">
        <f>IFERROR(VLOOKUP(F1258,プログラムデータ!A:P,14,0),"")</f>
        <v/>
      </c>
      <c r="K1258" t="str">
        <f>IFERROR(VLOOKUP(F1258,プログラムデータ!A:O,15,0),"")</f>
        <v/>
      </c>
      <c r="L1258" t="str">
        <f>IFERROR(VLOOKUP(F1258,プログラムデータ!A:M,13,0),"")</f>
        <v/>
      </c>
      <c r="M1258" t="str">
        <f>IFERROR(VLOOKUP(F1258,プログラムデータ!A:J,10,0),"")</f>
        <v/>
      </c>
      <c r="N1258" t="str">
        <f>IFERROR(VLOOKUP(F1258,プログラムデータ!A:P,16,0),"")</f>
        <v/>
      </c>
      <c r="O1258" t="str">
        <f t="shared" si="38"/>
        <v xml:space="preserve">    </v>
      </c>
    </row>
    <row r="1259" spans="1:15" x14ac:dyDescent="0.15">
      <c r="A1259" t="str">
        <f>IFERROR(記録[[#This Row],[競技番号]],"")</f>
        <v/>
      </c>
      <c r="B1259" t="str">
        <f>IFERROR(記録[[#This Row],[選手番号]],"")</f>
        <v/>
      </c>
      <c r="C1259" t="str">
        <f>IFERROR(VLOOKUP(B1259,選手番号!F:J,4,0),"")</f>
        <v/>
      </c>
      <c r="D1259" t="str">
        <f>IFERROR(VLOOKUP(B1259,選手番号!F:K,6,0),"")</f>
        <v/>
      </c>
      <c r="E1259" t="str">
        <f>IFERROR(VLOOKUP(B1259,チーム番号!E:F,2,0),"")</f>
        <v/>
      </c>
      <c r="F1259" t="str">
        <f>IFERROR(VLOOKUP(A1259,プログラム!B:C,2,0),"")</f>
        <v/>
      </c>
      <c r="G1259" t="str">
        <f t="shared" si="39"/>
        <v>000</v>
      </c>
      <c r="H1259" t="str">
        <f>IFERROR(記録[[#This Row],[組]],"")</f>
        <v/>
      </c>
      <c r="I1259" t="str">
        <f>IFERROR(記録[[#This Row],[水路]],"")</f>
        <v/>
      </c>
      <c r="J1259" t="str">
        <f>IFERROR(VLOOKUP(F1259,プログラムデータ!A:P,14,0),"")</f>
        <v/>
      </c>
      <c r="K1259" t="str">
        <f>IFERROR(VLOOKUP(F1259,プログラムデータ!A:O,15,0),"")</f>
        <v/>
      </c>
      <c r="L1259" t="str">
        <f>IFERROR(VLOOKUP(F1259,プログラムデータ!A:M,13,0),"")</f>
        <v/>
      </c>
      <c r="M1259" t="str">
        <f>IFERROR(VLOOKUP(F1259,プログラムデータ!A:J,10,0),"")</f>
        <v/>
      </c>
      <c r="N1259" t="str">
        <f>IFERROR(VLOOKUP(F1259,プログラムデータ!A:P,16,0),"")</f>
        <v/>
      </c>
      <c r="O1259" t="str">
        <f t="shared" si="38"/>
        <v xml:space="preserve">    </v>
      </c>
    </row>
    <row r="1260" spans="1:15" x14ac:dyDescent="0.15">
      <c r="A1260" t="str">
        <f>IFERROR(記録[[#This Row],[競技番号]],"")</f>
        <v/>
      </c>
      <c r="B1260" t="str">
        <f>IFERROR(記録[[#This Row],[選手番号]],"")</f>
        <v/>
      </c>
      <c r="C1260" t="str">
        <f>IFERROR(VLOOKUP(B1260,選手番号!F:J,4,0),"")</f>
        <v/>
      </c>
      <c r="D1260" t="str">
        <f>IFERROR(VLOOKUP(B1260,選手番号!F:K,6,0),"")</f>
        <v/>
      </c>
      <c r="E1260" t="str">
        <f>IFERROR(VLOOKUP(B1260,チーム番号!E:F,2,0),"")</f>
        <v/>
      </c>
      <c r="F1260" t="str">
        <f>IFERROR(VLOOKUP(A1260,プログラム!B:C,2,0),"")</f>
        <v/>
      </c>
      <c r="G1260" t="str">
        <f t="shared" si="39"/>
        <v>000</v>
      </c>
      <c r="H1260" t="str">
        <f>IFERROR(記録[[#This Row],[組]],"")</f>
        <v/>
      </c>
      <c r="I1260" t="str">
        <f>IFERROR(記録[[#This Row],[水路]],"")</f>
        <v/>
      </c>
      <c r="J1260" t="str">
        <f>IFERROR(VLOOKUP(F1260,プログラムデータ!A:P,14,0),"")</f>
        <v/>
      </c>
      <c r="K1260" t="str">
        <f>IFERROR(VLOOKUP(F1260,プログラムデータ!A:O,15,0),"")</f>
        <v/>
      </c>
      <c r="L1260" t="str">
        <f>IFERROR(VLOOKUP(F1260,プログラムデータ!A:M,13,0),"")</f>
        <v/>
      </c>
      <c r="M1260" t="str">
        <f>IFERROR(VLOOKUP(F1260,プログラムデータ!A:J,10,0),"")</f>
        <v/>
      </c>
      <c r="N1260" t="str">
        <f>IFERROR(VLOOKUP(F1260,プログラムデータ!A:P,16,0),"")</f>
        <v/>
      </c>
      <c r="O1260" t="str">
        <f t="shared" si="38"/>
        <v xml:space="preserve">    </v>
      </c>
    </row>
    <row r="1261" spans="1:15" x14ac:dyDescent="0.15">
      <c r="A1261" t="str">
        <f>IFERROR(記録[[#This Row],[競技番号]],"")</f>
        <v/>
      </c>
      <c r="B1261" t="str">
        <f>IFERROR(記録[[#This Row],[選手番号]],"")</f>
        <v/>
      </c>
      <c r="C1261" t="str">
        <f>IFERROR(VLOOKUP(B1261,選手番号!F:J,4,0),"")</f>
        <v/>
      </c>
      <c r="D1261" t="str">
        <f>IFERROR(VLOOKUP(B1261,選手番号!F:K,6,0),"")</f>
        <v/>
      </c>
      <c r="E1261" t="str">
        <f>IFERROR(VLOOKUP(B1261,チーム番号!E:F,2,0),"")</f>
        <v/>
      </c>
      <c r="F1261" t="str">
        <f>IFERROR(VLOOKUP(A1261,プログラム!B:C,2,0),"")</f>
        <v/>
      </c>
      <c r="G1261" t="str">
        <f t="shared" si="39"/>
        <v>000</v>
      </c>
      <c r="H1261" t="str">
        <f>IFERROR(記録[[#This Row],[組]],"")</f>
        <v/>
      </c>
      <c r="I1261" t="str">
        <f>IFERROR(記録[[#This Row],[水路]],"")</f>
        <v/>
      </c>
      <c r="J1261" t="str">
        <f>IFERROR(VLOOKUP(F1261,プログラムデータ!A:P,14,0),"")</f>
        <v/>
      </c>
      <c r="K1261" t="str">
        <f>IFERROR(VLOOKUP(F1261,プログラムデータ!A:O,15,0),"")</f>
        <v/>
      </c>
      <c r="L1261" t="str">
        <f>IFERROR(VLOOKUP(F1261,プログラムデータ!A:M,13,0),"")</f>
        <v/>
      </c>
      <c r="M1261" t="str">
        <f>IFERROR(VLOOKUP(F1261,プログラムデータ!A:J,10,0),"")</f>
        <v/>
      </c>
      <c r="N1261" t="str">
        <f>IFERROR(VLOOKUP(F1261,プログラムデータ!A:P,16,0),"")</f>
        <v/>
      </c>
      <c r="O1261" t="str">
        <f t="shared" si="38"/>
        <v xml:space="preserve">    </v>
      </c>
    </row>
    <row r="1262" spans="1:15" x14ac:dyDescent="0.15">
      <c r="A1262" t="str">
        <f>IFERROR(記録[[#This Row],[競技番号]],"")</f>
        <v/>
      </c>
      <c r="B1262" t="str">
        <f>IFERROR(記録[[#This Row],[選手番号]],"")</f>
        <v/>
      </c>
      <c r="C1262" t="str">
        <f>IFERROR(VLOOKUP(B1262,選手番号!F:J,4,0),"")</f>
        <v/>
      </c>
      <c r="D1262" t="str">
        <f>IFERROR(VLOOKUP(B1262,選手番号!F:K,6,0),"")</f>
        <v/>
      </c>
      <c r="E1262" t="str">
        <f>IFERROR(VLOOKUP(B1262,チーム番号!E:F,2,0),"")</f>
        <v/>
      </c>
      <c r="F1262" t="str">
        <f>IFERROR(VLOOKUP(A1262,プログラム!B:C,2,0),"")</f>
        <v/>
      </c>
      <c r="G1262" t="str">
        <f t="shared" si="39"/>
        <v>000</v>
      </c>
      <c r="H1262" t="str">
        <f>IFERROR(記録[[#This Row],[組]],"")</f>
        <v/>
      </c>
      <c r="I1262" t="str">
        <f>IFERROR(記録[[#This Row],[水路]],"")</f>
        <v/>
      </c>
      <c r="J1262" t="str">
        <f>IFERROR(VLOOKUP(F1262,プログラムデータ!A:P,14,0),"")</f>
        <v/>
      </c>
      <c r="K1262" t="str">
        <f>IFERROR(VLOOKUP(F1262,プログラムデータ!A:O,15,0),"")</f>
        <v/>
      </c>
      <c r="L1262" t="str">
        <f>IFERROR(VLOOKUP(F1262,プログラムデータ!A:M,13,0),"")</f>
        <v/>
      </c>
      <c r="M1262" t="str">
        <f>IFERROR(VLOOKUP(F1262,プログラムデータ!A:J,10,0),"")</f>
        <v/>
      </c>
      <c r="N1262" t="str">
        <f>IFERROR(VLOOKUP(F1262,プログラムデータ!A:P,16,0),"")</f>
        <v/>
      </c>
      <c r="O1262" t="str">
        <f t="shared" ref="O1262:O1325" si="40">CONCATENATE(J1262," ",K1262," ",L1262," ",M1262," ",N1262)</f>
        <v xml:space="preserve">    </v>
      </c>
    </row>
    <row r="1263" spans="1:15" x14ac:dyDescent="0.15">
      <c r="A1263" t="str">
        <f>IFERROR(記録[[#This Row],[競技番号]],"")</f>
        <v/>
      </c>
      <c r="B1263" t="str">
        <f>IFERROR(記録[[#This Row],[選手番号]],"")</f>
        <v/>
      </c>
      <c r="C1263" t="str">
        <f>IFERROR(VLOOKUP(B1263,選手番号!F:J,4,0),"")</f>
        <v/>
      </c>
      <c r="D1263" t="str">
        <f>IFERROR(VLOOKUP(B1263,選手番号!F:K,6,0),"")</f>
        <v/>
      </c>
      <c r="E1263" t="str">
        <f>IFERROR(VLOOKUP(B1263,チーム番号!E:F,2,0),"")</f>
        <v/>
      </c>
      <c r="F1263" t="str">
        <f>IFERROR(VLOOKUP(A1263,プログラム!B:C,2,0),"")</f>
        <v/>
      </c>
      <c r="G1263" t="str">
        <f t="shared" si="39"/>
        <v>000</v>
      </c>
      <c r="H1263" t="str">
        <f>IFERROR(記録[[#This Row],[組]],"")</f>
        <v/>
      </c>
      <c r="I1263" t="str">
        <f>IFERROR(記録[[#This Row],[水路]],"")</f>
        <v/>
      </c>
      <c r="J1263" t="str">
        <f>IFERROR(VLOOKUP(F1263,プログラムデータ!A:P,14,0),"")</f>
        <v/>
      </c>
      <c r="K1263" t="str">
        <f>IFERROR(VLOOKUP(F1263,プログラムデータ!A:O,15,0),"")</f>
        <v/>
      </c>
      <c r="L1263" t="str">
        <f>IFERROR(VLOOKUP(F1263,プログラムデータ!A:M,13,0),"")</f>
        <v/>
      </c>
      <c r="M1263" t="str">
        <f>IFERROR(VLOOKUP(F1263,プログラムデータ!A:J,10,0),"")</f>
        <v/>
      </c>
      <c r="N1263" t="str">
        <f>IFERROR(VLOOKUP(F1263,プログラムデータ!A:P,16,0),"")</f>
        <v/>
      </c>
      <c r="O1263" t="str">
        <f t="shared" si="40"/>
        <v xml:space="preserve">    </v>
      </c>
    </row>
    <row r="1264" spans="1:15" x14ac:dyDescent="0.15">
      <c r="A1264" t="str">
        <f>IFERROR(記録[[#This Row],[競技番号]],"")</f>
        <v/>
      </c>
      <c r="B1264" t="str">
        <f>IFERROR(記録[[#This Row],[選手番号]],"")</f>
        <v/>
      </c>
      <c r="C1264" t="str">
        <f>IFERROR(VLOOKUP(B1264,選手番号!F:J,4,0),"")</f>
        <v/>
      </c>
      <c r="D1264" t="str">
        <f>IFERROR(VLOOKUP(B1264,選手番号!F:K,6,0),"")</f>
        <v/>
      </c>
      <c r="E1264" t="str">
        <f>IFERROR(VLOOKUP(B1264,チーム番号!E:F,2,0),"")</f>
        <v/>
      </c>
      <c r="F1264" t="str">
        <f>IFERROR(VLOOKUP(A1264,プログラム!B:C,2,0),"")</f>
        <v/>
      </c>
      <c r="G1264" t="str">
        <f t="shared" si="39"/>
        <v>000</v>
      </c>
      <c r="H1264" t="str">
        <f>IFERROR(記録[[#This Row],[組]],"")</f>
        <v/>
      </c>
      <c r="I1264" t="str">
        <f>IFERROR(記録[[#This Row],[水路]],"")</f>
        <v/>
      </c>
      <c r="J1264" t="str">
        <f>IFERROR(VLOOKUP(F1264,プログラムデータ!A:P,14,0),"")</f>
        <v/>
      </c>
      <c r="K1264" t="str">
        <f>IFERROR(VLOOKUP(F1264,プログラムデータ!A:O,15,0),"")</f>
        <v/>
      </c>
      <c r="L1264" t="str">
        <f>IFERROR(VLOOKUP(F1264,プログラムデータ!A:M,13,0),"")</f>
        <v/>
      </c>
      <c r="M1264" t="str">
        <f>IFERROR(VLOOKUP(F1264,プログラムデータ!A:J,10,0),"")</f>
        <v/>
      </c>
      <c r="N1264" t="str">
        <f>IFERROR(VLOOKUP(F1264,プログラムデータ!A:P,16,0),"")</f>
        <v/>
      </c>
      <c r="O1264" t="str">
        <f t="shared" si="40"/>
        <v xml:space="preserve">    </v>
      </c>
    </row>
    <row r="1265" spans="1:15" x14ac:dyDescent="0.15">
      <c r="A1265" t="str">
        <f>IFERROR(記録[[#This Row],[競技番号]],"")</f>
        <v/>
      </c>
      <c r="B1265" t="str">
        <f>IFERROR(記録[[#This Row],[選手番号]],"")</f>
        <v/>
      </c>
      <c r="C1265" t="str">
        <f>IFERROR(VLOOKUP(B1265,選手番号!F:J,4,0),"")</f>
        <v/>
      </c>
      <c r="D1265" t="str">
        <f>IFERROR(VLOOKUP(B1265,選手番号!F:K,6,0),"")</f>
        <v/>
      </c>
      <c r="E1265" t="str">
        <f>IFERROR(VLOOKUP(B1265,チーム番号!E:F,2,0),"")</f>
        <v/>
      </c>
      <c r="F1265" t="str">
        <f>IFERROR(VLOOKUP(A1265,プログラム!B:C,2,0),"")</f>
        <v/>
      </c>
      <c r="G1265" t="str">
        <f t="shared" si="39"/>
        <v>000</v>
      </c>
      <c r="H1265" t="str">
        <f>IFERROR(記録[[#This Row],[組]],"")</f>
        <v/>
      </c>
      <c r="I1265" t="str">
        <f>IFERROR(記録[[#This Row],[水路]],"")</f>
        <v/>
      </c>
      <c r="J1265" t="str">
        <f>IFERROR(VLOOKUP(F1265,プログラムデータ!A:P,14,0),"")</f>
        <v/>
      </c>
      <c r="K1265" t="str">
        <f>IFERROR(VLOOKUP(F1265,プログラムデータ!A:O,15,0),"")</f>
        <v/>
      </c>
      <c r="L1265" t="str">
        <f>IFERROR(VLOOKUP(F1265,プログラムデータ!A:M,13,0),"")</f>
        <v/>
      </c>
      <c r="M1265" t="str">
        <f>IFERROR(VLOOKUP(F1265,プログラムデータ!A:J,10,0),"")</f>
        <v/>
      </c>
      <c r="N1265" t="str">
        <f>IFERROR(VLOOKUP(F1265,プログラムデータ!A:P,16,0),"")</f>
        <v/>
      </c>
      <c r="O1265" t="str">
        <f t="shared" si="40"/>
        <v xml:space="preserve">    </v>
      </c>
    </row>
    <row r="1266" spans="1:15" x14ac:dyDescent="0.15">
      <c r="A1266" t="str">
        <f>IFERROR(記録[[#This Row],[競技番号]],"")</f>
        <v/>
      </c>
      <c r="B1266" t="str">
        <f>IFERROR(記録[[#This Row],[選手番号]],"")</f>
        <v/>
      </c>
      <c r="C1266" t="str">
        <f>IFERROR(VLOOKUP(B1266,選手番号!F:J,4,0),"")</f>
        <v/>
      </c>
      <c r="D1266" t="str">
        <f>IFERROR(VLOOKUP(B1266,選手番号!F:K,6,0),"")</f>
        <v/>
      </c>
      <c r="E1266" t="str">
        <f>IFERROR(VLOOKUP(B1266,チーム番号!E:F,2,0),"")</f>
        <v/>
      </c>
      <c r="F1266" t="str">
        <f>IFERROR(VLOOKUP(A1266,プログラム!B:C,2,0),"")</f>
        <v/>
      </c>
      <c r="G1266" t="str">
        <f t="shared" si="39"/>
        <v>000</v>
      </c>
      <c r="H1266" t="str">
        <f>IFERROR(記録[[#This Row],[組]],"")</f>
        <v/>
      </c>
      <c r="I1266" t="str">
        <f>IFERROR(記録[[#This Row],[水路]],"")</f>
        <v/>
      </c>
      <c r="J1266" t="str">
        <f>IFERROR(VLOOKUP(F1266,プログラムデータ!A:P,14,0),"")</f>
        <v/>
      </c>
      <c r="K1266" t="str">
        <f>IFERROR(VLOOKUP(F1266,プログラムデータ!A:O,15,0),"")</f>
        <v/>
      </c>
      <c r="L1266" t="str">
        <f>IFERROR(VLOOKUP(F1266,プログラムデータ!A:M,13,0),"")</f>
        <v/>
      </c>
      <c r="M1266" t="str">
        <f>IFERROR(VLOOKUP(F1266,プログラムデータ!A:J,10,0),"")</f>
        <v/>
      </c>
      <c r="N1266" t="str">
        <f>IFERROR(VLOOKUP(F1266,プログラムデータ!A:P,16,0),"")</f>
        <v/>
      </c>
      <c r="O1266" t="str">
        <f t="shared" si="40"/>
        <v xml:space="preserve">    </v>
      </c>
    </row>
    <row r="1267" spans="1:15" x14ac:dyDescent="0.15">
      <c r="A1267" t="str">
        <f>IFERROR(記録[[#This Row],[競技番号]],"")</f>
        <v/>
      </c>
      <c r="B1267" t="str">
        <f>IFERROR(記録[[#This Row],[選手番号]],"")</f>
        <v/>
      </c>
      <c r="C1267" t="str">
        <f>IFERROR(VLOOKUP(B1267,選手番号!F:J,4,0),"")</f>
        <v/>
      </c>
      <c r="D1267" t="str">
        <f>IFERROR(VLOOKUP(B1267,選手番号!F:K,6,0),"")</f>
        <v/>
      </c>
      <c r="E1267" t="str">
        <f>IFERROR(VLOOKUP(B1267,チーム番号!E:F,2,0),"")</f>
        <v/>
      </c>
      <c r="F1267" t="str">
        <f>IFERROR(VLOOKUP(A1267,プログラム!B:C,2,0),"")</f>
        <v/>
      </c>
      <c r="G1267" t="str">
        <f t="shared" si="39"/>
        <v>000</v>
      </c>
      <c r="H1267" t="str">
        <f>IFERROR(記録[[#This Row],[組]],"")</f>
        <v/>
      </c>
      <c r="I1267" t="str">
        <f>IFERROR(記録[[#This Row],[水路]],"")</f>
        <v/>
      </c>
      <c r="J1267" t="str">
        <f>IFERROR(VLOOKUP(F1267,プログラムデータ!A:P,14,0),"")</f>
        <v/>
      </c>
      <c r="K1267" t="str">
        <f>IFERROR(VLOOKUP(F1267,プログラムデータ!A:O,15,0),"")</f>
        <v/>
      </c>
      <c r="L1267" t="str">
        <f>IFERROR(VLOOKUP(F1267,プログラムデータ!A:M,13,0),"")</f>
        <v/>
      </c>
      <c r="M1267" t="str">
        <f>IFERROR(VLOOKUP(F1267,プログラムデータ!A:J,10,0),"")</f>
        <v/>
      </c>
      <c r="N1267" t="str">
        <f>IFERROR(VLOOKUP(F1267,プログラムデータ!A:P,16,0),"")</f>
        <v/>
      </c>
      <c r="O1267" t="str">
        <f t="shared" si="40"/>
        <v xml:space="preserve">    </v>
      </c>
    </row>
    <row r="1268" spans="1:15" x14ac:dyDescent="0.15">
      <c r="A1268" t="str">
        <f>IFERROR(記録[[#This Row],[競技番号]],"")</f>
        <v/>
      </c>
      <c r="B1268" t="str">
        <f>IFERROR(記録[[#This Row],[選手番号]],"")</f>
        <v/>
      </c>
      <c r="C1268" t="str">
        <f>IFERROR(VLOOKUP(B1268,選手番号!F:J,4,0),"")</f>
        <v/>
      </c>
      <c r="D1268" t="str">
        <f>IFERROR(VLOOKUP(B1268,選手番号!F:K,6,0),"")</f>
        <v/>
      </c>
      <c r="E1268" t="str">
        <f>IFERROR(VLOOKUP(B1268,チーム番号!E:F,2,0),"")</f>
        <v/>
      </c>
      <c r="F1268" t="str">
        <f>IFERROR(VLOOKUP(A1268,プログラム!B:C,2,0),"")</f>
        <v/>
      </c>
      <c r="G1268" t="str">
        <f t="shared" si="39"/>
        <v>000</v>
      </c>
      <c r="H1268" t="str">
        <f>IFERROR(記録[[#This Row],[組]],"")</f>
        <v/>
      </c>
      <c r="I1268" t="str">
        <f>IFERROR(記録[[#This Row],[水路]],"")</f>
        <v/>
      </c>
      <c r="J1268" t="str">
        <f>IFERROR(VLOOKUP(F1268,プログラムデータ!A:P,14,0),"")</f>
        <v/>
      </c>
      <c r="K1268" t="str">
        <f>IFERROR(VLOOKUP(F1268,プログラムデータ!A:O,15,0),"")</f>
        <v/>
      </c>
      <c r="L1268" t="str">
        <f>IFERROR(VLOOKUP(F1268,プログラムデータ!A:M,13,0),"")</f>
        <v/>
      </c>
      <c r="M1268" t="str">
        <f>IFERROR(VLOOKUP(F1268,プログラムデータ!A:J,10,0),"")</f>
        <v/>
      </c>
      <c r="N1268" t="str">
        <f>IFERROR(VLOOKUP(F1268,プログラムデータ!A:P,16,0),"")</f>
        <v/>
      </c>
      <c r="O1268" t="str">
        <f t="shared" si="40"/>
        <v xml:space="preserve">    </v>
      </c>
    </row>
    <row r="1269" spans="1:15" x14ac:dyDescent="0.15">
      <c r="A1269" t="str">
        <f>IFERROR(記録[[#This Row],[競技番号]],"")</f>
        <v/>
      </c>
      <c r="B1269" t="str">
        <f>IFERROR(記録[[#This Row],[選手番号]],"")</f>
        <v/>
      </c>
      <c r="C1269" t="str">
        <f>IFERROR(VLOOKUP(B1269,選手番号!F:J,4,0),"")</f>
        <v/>
      </c>
      <c r="D1269" t="str">
        <f>IFERROR(VLOOKUP(B1269,選手番号!F:K,6,0),"")</f>
        <v/>
      </c>
      <c r="E1269" t="str">
        <f>IFERROR(VLOOKUP(B1269,チーム番号!E:F,2,0),"")</f>
        <v/>
      </c>
      <c r="F1269" t="str">
        <f>IFERROR(VLOOKUP(A1269,プログラム!B:C,2,0),"")</f>
        <v/>
      </c>
      <c r="G1269" t="str">
        <f t="shared" si="39"/>
        <v>000</v>
      </c>
      <c r="H1269" t="str">
        <f>IFERROR(記録[[#This Row],[組]],"")</f>
        <v/>
      </c>
      <c r="I1269" t="str">
        <f>IFERROR(記録[[#This Row],[水路]],"")</f>
        <v/>
      </c>
      <c r="J1269" t="str">
        <f>IFERROR(VLOOKUP(F1269,プログラムデータ!A:P,14,0),"")</f>
        <v/>
      </c>
      <c r="K1269" t="str">
        <f>IFERROR(VLOOKUP(F1269,プログラムデータ!A:O,15,0),"")</f>
        <v/>
      </c>
      <c r="L1269" t="str">
        <f>IFERROR(VLOOKUP(F1269,プログラムデータ!A:M,13,0),"")</f>
        <v/>
      </c>
      <c r="M1269" t="str">
        <f>IFERROR(VLOOKUP(F1269,プログラムデータ!A:J,10,0),"")</f>
        <v/>
      </c>
      <c r="N1269" t="str">
        <f>IFERROR(VLOOKUP(F1269,プログラムデータ!A:P,16,0),"")</f>
        <v/>
      </c>
      <c r="O1269" t="str">
        <f t="shared" si="40"/>
        <v xml:space="preserve">    </v>
      </c>
    </row>
    <row r="1270" spans="1:15" x14ac:dyDescent="0.15">
      <c r="A1270" t="str">
        <f>IFERROR(記録[[#This Row],[競技番号]],"")</f>
        <v/>
      </c>
      <c r="B1270" t="str">
        <f>IFERROR(記録[[#This Row],[選手番号]],"")</f>
        <v/>
      </c>
      <c r="C1270" t="str">
        <f>IFERROR(VLOOKUP(B1270,選手番号!F:J,4,0),"")</f>
        <v/>
      </c>
      <c r="D1270" t="str">
        <f>IFERROR(VLOOKUP(B1270,選手番号!F:K,6,0),"")</f>
        <v/>
      </c>
      <c r="E1270" t="str">
        <f>IFERROR(VLOOKUP(B1270,チーム番号!E:F,2,0),"")</f>
        <v/>
      </c>
      <c r="F1270" t="str">
        <f>IFERROR(VLOOKUP(A1270,プログラム!B:C,2,0),"")</f>
        <v/>
      </c>
      <c r="G1270" t="str">
        <f t="shared" si="39"/>
        <v>000</v>
      </c>
      <c r="H1270" t="str">
        <f>IFERROR(記録[[#This Row],[組]],"")</f>
        <v/>
      </c>
      <c r="I1270" t="str">
        <f>IFERROR(記録[[#This Row],[水路]],"")</f>
        <v/>
      </c>
      <c r="J1270" t="str">
        <f>IFERROR(VLOOKUP(F1270,プログラムデータ!A:P,14,0),"")</f>
        <v/>
      </c>
      <c r="K1270" t="str">
        <f>IFERROR(VLOOKUP(F1270,プログラムデータ!A:O,15,0),"")</f>
        <v/>
      </c>
      <c r="L1270" t="str">
        <f>IFERROR(VLOOKUP(F1270,プログラムデータ!A:M,13,0),"")</f>
        <v/>
      </c>
      <c r="M1270" t="str">
        <f>IFERROR(VLOOKUP(F1270,プログラムデータ!A:J,10,0),"")</f>
        <v/>
      </c>
      <c r="N1270" t="str">
        <f>IFERROR(VLOOKUP(F1270,プログラムデータ!A:P,16,0),"")</f>
        <v/>
      </c>
      <c r="O1270" t="str">
        <f t="shared" si="40"/>
        <v xml:space="preserve">    </v>
      </c>
    </row>
    <row r="1271" spans="1:15" x14ac:dyDescent="0.15">
      <c r="A1271" t="str">
        <f>IFERROR(記録[[#This Row],[競技番号]],"")</f>
        <v/>
      </c>
      <c r="B1271" t="str">
        <f>IFERROR(記録[[#This Row],[選手番号]],"")</f>
        <v/>
      </c>
      <c r="C1271" t="str">
        <f>IFERROR(VLOOKUP(B1271,選手番号!F:J,4,0),"")</f>
        <v/>
      </c>
      <c r="D1271" t="str">
        <f>IFERROR(VLOOKUP(B1271,選手番号!F:K,6,0),"")</f>
        <v/>
      </c>
      <c r="E1271" t="str">
        <f>IFERROR(VLOOKUP(B1271,チーム番号!E:F,2,0),"")</f>
        <v/>
      </c>
      <c r="F1271" t="str">
        <f>IFERROR(VLOOKUP(A1271,プログラム!B:C,2,0),"")</f>
        <v/>
      </c>
      <c r="G1271" t="str">
        <f t="shared" si="39"/>
        <v>000</v>
      </c>
      <c r="H1271" t="str">
        <f>IFERROR(記録[[#This Row],[組]],"")</f>
        <v/>
      </c>
      <c r="I1271" t="str">
        <f>IFERROR(記録[[#This Row],[水路]],"")</f>
        <v/>
      </c>
      <c r="J1271" t="str">
        <f>IFERROR(VLOOKUP(F1271,プログラムデータ!A:P,14,0),"")</f>
        <v/>
      </c>
      <c r="K1271" t="str">
        <f>IFERROR(VLOOKUP(F1271,プログラムデータ!A:O,15,0),"")</f>
        <v/>
      </c>
      <c r="L1271" t="str">
        <f>IFERROR(VLOOKUP(F1271,プログラムデータ!A:M,13,0),"")</f>
        <v/>
      </c>
      <c r="M1271" t="str">
        <f>IFERROR(VLOOKUP(F1271,プログラムデータ!A:J,10,0),"")</f>
        <v/>
      </c>
      <c r="N1271" t="str">
        <f>IFERROR(VLOOKUP(F1271,プログラムデータ!A:P,16,0),"")</f>
        <v/>
      </c>
      <c r="O1271" t="str">
        <f t="shared" si="40"/>
        <v xml:space="preserve">    </v>
      </c>
    </row>
    <row r="1272" spans="1:15" x14ac:dyDescent="0.15">
      <c r="A1272" t="str">
        <f>IFERROR(記録[[#This Row],[競技番号]],"")</f>
        <v/>
      </c>
      <c r="B1272" t="str">
        <f>IFERROR(記録[[#This Row],[選手番号]],"")</f>
        <v/>
      </c>
      <c r="C1272" t="str">
        <f>IFERROR(VLOOKUP(B1272,選手番号!F:J,4,0),"")</f>
        <v/>
      </c>
      <c r="D1272" t="str">
        <f>IFERROR(VLOOKUP(B1272,選手番号!F:K,6,0),"")</f>
        <v/>
      </c>
      <c r="E1272" t="str">
        <f>IFERROR(VLOOKUP(B1272,チーム番号!E:F,2,0),"")</f>
        <v/>
      </c>
      <c r="F1272" t="str">
        <f>IFERROR(VLOOKUP(A1272,プログラム!B:C,2,0),"")</f>
        <v/>
      </c>
      <c r="G1272" t="str">
        <f t="shared" si="39"/>
        <v>000</v>
      </c>
      <c r="H1272" t="str">
        <f>IFERROR(記録[[#This Row],[組]],"")</f>
        <v/>
      </c>
      <c r="I1272" t="str">
        <f>IFERROR(記録[[#This Row],[水路]],"")</f>
        <v/>
      </c>
      <c r="J1272" t="str">
        <f>IFERROR(VLOOKUP(F1272,プログラムデータ!A:P,14,0),"")</f>
        <v/>
      </c>
      <c r="K1272" t="str">
        <f>IFERROR(VLOOKUP(F1272,プログラムデータ!A:O,15,0),"")</f>
        <v/>
      </c>
      <c r="L1272" t="str">
        <f>IFERROR(VLOOKUP(F1272,プログラムデータ!A:M,13,0),"")</f>
        <v/>
      </c>
      <c r="M1272" t="str">
        <f>IFERROR(VLOOKUP(F1272,プログラムデータ!A:J,10,0),"")</f>
        <v/>
      </c>
      <c r="N1272" t="str">
        <f>IFERROR(VLOOKUP(F1272,プログラムデータ!A:P,16,0),"")</f>
        <v/>
      </c>
      <c r="O1272" t="str">
        <f t="shared" si="40"/>
        <v xml:space="preserve">    </v>
      </c>
    </row>
    <row r="1273" spans="1:15" x14ac:dyDescent="0.15">
      <c r="A1273" t="str">
        <f>IFERROR(記録[[#This Row],[競技番号]],"")</f>
        <v/>
      </c>
      <c r="B1273" t="str">
        <f>IFERROR(記録[[#This Row],[選手番号]],"")</f>
        <v/>
      </c>
      <c r="C1273" t="str">
        <f>IFERROR(VLOOKUP(B1273,選手番号!F:J,4,0),"")</f>
        <v/>
      </c>
      <c r="D1273" t="str">
        <f>IFERROR(VLOOKUP(B1273,選手番号!F:K,6,0),"")</f>
        <v/>
      </c>
      <c r="E1273" t="str">
        <f>IFERROR(VLOOKUP(B1273,チーム番号!E:F,2,0),"")</f>
        <v/>
      </c>
      <c r="F1273" t="str">
        <f>IFERROR(VLOOKUP(A1273,プログラム!B:C,2,0),"")</f>
        <v/>
      </c>
      <c r="G1273" t="str">
        <f t="shared" si="39"/>
        <v>000</v>
      </c>
      <c r="H1273" t="str">
        <f>IFERROR(記録[[#This Row],[組]],"")</f>
        <v/>
      </c>
      <c r="I1273" t="str">
        <f>IFERROR(記録[[#This Row],[水路]],"")</f>
        <v/>
      </c>
      <c r="J1273" t="str">
        <f>IFERROR(VLOOKUP(F1273,プログラムデータ!A:P,14,0),"")</f>
        <v/>
      </c>
      <c r="K1273" t="str">
        <f>IFERROR(VLOOKUP(F1273,プログラムデータ!A:O,15,0),"")</f>
        <v/>
      </c>
      <c r="L1273" t="str">
        <f>IFERROR(VLOOKUP(F1273,プログラムデータ!A:M,13,0),"")</f>
        <v/>
      </c>
      <c r="M1273" t="str">
        <f>IFERROR(VLOOKUP(F1273,プログラムデータ!A:J,10,0),"")</f>
        <v/>
      </c>
      <c r="N1273" t="str">
        <f>IFERROR(VLOOKUP(F1273,プログラムデータ!A:P,16,0),"")</f>
        <v/>
      </c>
      <c r="O1273" t="str">
        <f t="shared" si="40"/>
        <v xml:space="preserve">    </v>
      </c>
    </row>
    <row r="1274" spans="1:15" x14ac:dyDescent="0.15">
      <c r="A1274" t="str">
        <f>IFERROR(記録[[#This Row],[競技番号]],"")</f>
        <v/>
      </c>
      <c r="B1274" t="str">
        <f>IFERROR(記録[[#This Row],[選手番号]],"")</f>
        <v/>
      </c>
      <c r="C1274" t="str">
        <f>IFERROR(VLOOKUP(B1274,選手番号!F:J,4,0),"")</f>
        <v/>
      </c>
      <c r="D1274" t="str">
        <f>IFERROR(VLOOKUP(B1274,選手番号!F:K,6,0),"")</f>
        <v/>
      </c>
      <c r="E1274" t="str">
        <f>IFERROR(VLOOKUP(B1274,チーム番号!E:F,2,0),"")</f>
        <v/>
      </c>
      <c r="F1274" t="str">
        <f>IFERROR(VLOOKUP(A1274,プログラム!B:C,2,0),"")</f>
        <v/>
      </c>
      <c r="G1274" t="str">
        <f t="shared" si="39"/>
        <v>000</v>
      </c>
      <c r="H1274" t="str">
        <f>IFERROR(記録[[#This Row],[組]],"")</f>
        <v/>
      </c>
      <c r="I1274" t="str">
        <f>IFERROR(記録[[#This Row],[水路]],"")</f>
        <v/>
      </c>
      <c r="J1274" t="str">
        <f>IFERROR(VLOOKUP(F1274,プログラムデータ!A:P,14,0),"")</f>
        <v/>
      </c>
      <c r="K1274" t="str">
        <f>IFERROR(VLOOKUP(F1274,プログラムデータ!A:O,15,0),"")</f>
        <v/>
      </c>
      <c r="L1274" t="str">
        <f>IFERROR(VLOOKUP(F1274,プログラムデータ!A:M,13,0),"")</f>
        <v/>
      </c>
      <c r="M1274" t="str">
        <f>IFERROR(VLOOKUP(F1274,プログラムデータ!A:J,10,0),"")</f>
        <v/>
      </c>
      <c r="N1274" t="str">
        <f>IFERROR(VLOOKUP(F1274,プログラムデータ!A:P,16,0),"")</f>
        <v/>
      </c>
      <c r="O1274" t="str">
        <f t="shared" si="40"/>
        <v xml:space="preserve">    </v>
      </c>
    </row>
    <row r="1275" spans="1:15" x14ac:dyDescent="0.15">
      <c r="A1275" t="str">
        <f>IFERROR(記録[[#This Row],[競技番号]],"")</f>
        <v/>
      </c>
      <c r="B1275" t="str">
        <f>IFERROR(記録[[#This Row],[選手番号]],"")</f>
        <v/>
      </c>
      <c r="C1275" t="str">
        <f>IFERROR(VLOOKUP(B1275,選手番号!F:J,4,0),"")</f>
        <v/>
      </c>
      <c r="D1275" t="str">
        <f>IFERROR(VLOOKUP(B1275,選手番号!F:K,6,0),"")</f>
        <v/>
      </c>
      <c r="E1275" t="str">
        <f>IFERROR(VLOOKUP(B1275,チーム番号!E:F,2,0),"")</f>
        <v/>
      </c>
      <c r="F1275" t="str">
        <f>IFERROR(VLOOKUP(A1275,プログラム!B:C,2,0),"")</f>
        <v/>
      </c>
      <c r="G1275" t="str">
        <f t="shared" si="39"/>
        <v>000</v>
      </c>
      <c r="H1275" t="str">
        <f>IFERROR(記録[[#This Row],[組]],"")</f>
        <v/>
      </c>
      <c r="I1275" t="str">
        <f>IFERROR(記録[[#This Row],[水路]],"")</f>
        <v/>
      </c>
      <c r="J1275" t="str">
        <f>IFERROR(VLOOKUP(F1275,プログラムデータ!A:P,14,0),"")</f>
        <v/>
      </c>
      <c r="K1275" t="str">
        <f>IFERROR(VLOOKUP(F1275,プログラムデータ!A:O,15,0),"")</f>
        <v/>
      </c>
      <c r="L1275" t="str">
        <f>IFERROR(VLOOKUP(F1275,プログラムデータ!A:M,13,0),"")</f>
        <v/>
      </c>
      <c r="M1275" t="str">
        <f>IFERROR(VLOOKUP(F1275,プログラムデータ!A:J,10,0),"")</f>
        <v/>
      </c>
      <c r="N1275" t="str">
        <f>IFERROR(VLOOKUP(F1275,プログラムデータ!A:P,16,0),"")</f>
        <v/>
      </c>
      <c r="O1275" t="str">
        <f t="shared" si="40"/>
        <v xml:space="preserve">    </v>
      </c>
    </row>
    <row r="1276" spans="1:15" x14ac:dyDescent="0.15">
      <c r="A1276" t="str">
        <f>IFERROR(記録[[#This Row],[競技番号]],"")</f>
        <v/>
      </c>
      <c r="B1276" t="str">
        <f>IFERROR(記録[[#This Row],[選手番号]],"")</f>
        <v/>
      </c>
      <c r="C1276" t="str">
        <f>IFERROR(VLOOKUP(B1276,選手番号!F:J,4,0),"")</f>
        <v/>
      </c>
      <c r="D1276" t="str">
        <f>IFERROR(VLOOKUP(B1276,選手番号!F:K,6,0),"")</f>
        <v/>
      </c>
      <c r="E1276" t="str">
        <f>IFERROR(VLOOKUP(B1276,チーム番号!E:F,2,0),"")</f>
        <v/>
      </c>
      <c r="F1276" t="str">
        <f>IFERROR(VLOOKUP(A1276,プログラム!B:C,2,0),"")</f>
        <v/>
      </c>
      <c r="G1276" t="str">
        <f t="shared" si="39"/>
        <v>000</v>
      </c>
      <c r="H1276" t="str">
        <f>IFERROR(記録[[#This Row],[組]],"")</f>
        <v/>
      </c>
      <c r="I1276" t="str">
        <f>IFERROR(記録[[#This Row],[水路]],"")</f>
        <v/>
      </c>
      <c r="J1276" t="str">
        <f>IFERROR(VLOOKUP(F1276,プログラムデータ!A:P,14,0),"")</f>
        <v/>
      </c>
      <c r="K1276" t="str">
        <f>IFERROR(VLOOKUP(F1276,プログラムデータ!A:O,15,0),"")</f>
        <v/>
      </c>
      <c r="L1276" t="str">
        <f>IFERROR(VLOOKUP(F1276,プログラムデータ!A:M,13,0),"")</f>
        <v/>
      </c>
      <c r="M1276" t="str">
        <f>IFERROR(VLOOKUP(F1276,プログラムデータ!A:J,10,0),"")</f>
        <v/>
      </c>
      <c r="N1276" t="str">
        <f>IFERROR(VLOOKUP(F1276,プログラムデータ!A:P,16,0),"")</f>
        <v/>
      </c>
      <c r="O1276" t="str">
        <f t="shared" si="40"/>
        <v xml:space="preserve">    </v>
      </c>
    </row>
    <row r="1277" spans="1:15" x14ac:dyDescent="0.15">
      <c r="A1277" t="str">
        <f>IFERROR(記録[[#This Row],[競技番号]],"")</f>
        <v/>
      </c>
      <c r="B1277" t="str">
        <f>IFERROR(記録[[#This Row],[選手番号]],"")</f>
        <v/>
      </c>
      <c r="C1277" t="str">
        <f>IFERROR(VLOOKUP(B1277,選手番号!F:J,4,0),"")</f>
        <v/>
      </c>
      <c r="D1277" t="str">
        <f>IFERROR(VLOOKUP(B1277,選手番号!F:K,6,0),"")</f>
        <v/>
      </c>
      <c r="E1277" t="str">
        <f>IFERROR(VLOOKUP(B1277,チーム番号!E:F,2,0),"")</f>
        <v/>
      </c>
      <c r="F1277" t="str">
        <f>IFERROR(VLOOKUP(A1277,プログラム!B:C,2,0),"")</f>
        <v/>
      </c>
      <c r="G1277" t="str">
        <f t="shared" si="39"/>
        <v>000</v>
      </c>
      <c r="H1277" t="str">
        <f>IFERROR(記録[[#This Row],[組]],"")</f>
        <v/>
      </c>
      <c r="I1277" t="str">
        <f>IFERROR(記録[[#This Row],[水路]],"")</f>
        <v/>
      </c>
      <c r="J1277" t="str">
        <f>IFERROR(VLOOKUP(F1277,プログラムデータ!A:P,14,0),"")</f>
        <v/>
      </c>
      <c r="K1277" t="str">
        <f>IFERROR(VLOOKUP(F1277,プログラムデータ!A:O,15,0),"")</f>
        <v/>
      </c>
      <c r="L1277" t="str">
        <f>IFERROR(VLOOKUP(F1277,プログラムデータ!A:M,13,0),"")</f>
        <v/>
      </c>
      <c r="M1277" t="str">
        <f>IFERROR(VLOOKUP(F1277,プログラムデータ!A:J,10,0),"")</f>
        <v/>
      </c>
      <c r="N1277" t="str">
        <f>IFERROR(VLOOKUP(F1277,プログラムデータ!A:P,16,0),"")</f>
        <v/>
      </c>
      <c r="O1277" t="str">
        <f t="shared" si="40"/>
        <v xml:space="preserve">    </v>
      </c>
    </row>
    <row r="1278" spans="1:15" x14ac:dyDescent="0.15">
      <c r="A1278" t="str">
        <f>IFERROR(記録[[#This Row],[競技番号]],"")</f>
        <v/>
      </c>
      <c r="B1278" t="str">
        <f>IFERROR(記録[[#This Row],[選手番号]],"")</f>
        <v/>
      </c>
      <c r="C1278" t="str">
        <f>IFERROR(VLOOKUP(B1278,選手番号!F:J,4,0),"")</f>
        <v/>
      </c>
      <c r="D1278" t="str">
        <f>IFERROR(VLOOKUP(B1278,選手番号!F:K,6,0),"")</f>
        <v/>
      </c>
      <c r="E1278" t="str">
        <f>IFERROR(VLOOKUP(B1278,チーム番号!E:F,2,0),"")</f>
        <v/>
      </c>
      <c r="F1278" t="str">
        <f>IFERROR(VLOOKUP(A1278,プログラム!B:C,2,0),"")</f>
        <v/>
      </c>
      <c r="G1278" t="str">
        <f t="shared" si="39"/>
        <v>000</v>
      </c>
      <c r="H1278" t="str">
        <f>IFERROR(記録[[#This Row],[組]],"")</f>
        <v/>
      </c>
      <c r="I1278" t="str">
        <f>IFERROR(記録[[#This Row],[水路]],"")</f>
        <v/>
      </c>
      <c r="J1278" t="str">
        <f>IFERROR(VLOOKUP(F1278,プログラムデータ!A:P,14,0),"")</f>
        <v/>
      </c>
      <c r="K1278" t="str">
        <f>IFERROR(VLOOKUP(F1278,プログラムデータ!A:O,15,0),"")</f>
        <v/>
      </c>
      <c r="L1278" t="str">
        <f>IFERROR(VLOOKUP(F1278,プログラムデータ!A:M,13,0),"")</f>
        <v/>
      </c>
      <c r="M1278" t="str">
        <f>IFERROR(VLOOKUP(F1278,プログラムデータ!A:J,10,0),"")</f>
        <v/>
      </c>
      <c r="N1278" t="str">
        <f>IFERROR(VLOOKUP(F1278,プログラムデータ!A:P,16,0),"")</f>
        <v/>
      </c>
      <c r="O1278" t="str">
        <f t="shared" si="40"/>
        <v xml:space="preserve">    </v>
      </c>
    </row>
    <row r="1279" spans="1:15" x14ac:dyDescent="0.15">
      <c r="A1279" t="str">
        <f>IFERROR(記録[[#This Row],[競技番号]],"")</f>
        <v/>
      </c>
      <c r="B1279" t="str">
        <f>IFERROR(記録[[#This Row],[選手番号]],"")</f>
        <v/>
      </c>
      <c r="C1279" t="str">
        <f>IFERROR(VLOOKUP(B1279,選手番号!F:J,4,0),"")</f>
        <v/>
      </c>
      <c r="D1279" t="str">
        <f>IFERROR(VLOOKUP(B1279,選手番号!F:K,6,0),"")</f>
        <v/>
      </c>
      <c r="E1279" t="str">
        <f>IFERROR(VLOOKUP(B1279,チーム番号!E:F,2,0),"")</f>
        <v/>
      </c>
      <c r="F1279" t="str">
        <f>IFERROR(VLOOKUP(A1279,プログラム!B:C,2,0),"")</f>
        <v/>
      </c>
      <c r="G1279" t="str">
        <f t="shared" si="39"/>
        <v>000</v>
      </c>
      <c r="H1279" t="str">
        <f>IFERROR(記録[[#This Row],[組]],"")</f>
        <v/>
      </c>
      <c r="I1279" t="str">
        <f>IFERROR(記録[[#This Row],[水路]],"")</f>
        <v/>
      </c>
      <c r="J1279" t="str">
        <f>IFERROR(VLOOKUP(F1279,プログラムデータ!A:P,14,0),"")</f>
        <v/>
      </c>
      <c r="K1279" t="str">
        <f>IFERROR(VLOOKUP(F1279,プログラムデータ!A:O,15,0),"")</f>
        <v/>
      </c>
      <c r="L1279" t="str">
        <f>IFERROR(VLOOKUP(F1279,プログラムデータ!A:M,13,0),"")</f>
        <v/>
      </c>
      <c r="M1279" t="str">
        <f>IFERROR(VLOOKUP(F1279,プログラムデータ!A:J,10,0),"")</f>
        <v/>
      </c>
      <c r="N1279" t="str">
        <f>IFERROR(VLOOKUP(F1279,プログラムデータ!A:P,16,0),"")</f>
        <v/>
      </c>
      <c r="O1279" t="str">
        <f t="shared" si="40"/>
        <v xml:space="preserve">    </v>
      </c>
    </row>
    <row r="1280" spans="1:15" x14ac:dyDescent="0.15">
      <c r="A1280" t="str">
        <f>IFERROR(記録[[#This Row],[競技番号]],"")</f>
        <v/>
      </c>
      <c r="B1280" t="str">
        <f>IFERROR(記録[[#This Row],[選手番号]],"")</f>
        <v/>
      </c>
      <c r="C1280" t="str">
        <f>IFERROR(VLOOKUP(B1280,選手番号!F:J,4,0),"")</f>
        <v/>
      </c>
      <c r="D1280" t="str">
        <f>IFERROR(VLOOKUP(B1280,選手番号!F:K,6,0),"")</f>
        <v/>
      </c>
      <c r="E1280" t="str">
        <f>IFERROR(VLOOKUP(B1280,チーム番号!E:F,2,0),"")</f>
        <v/>
      </c>
      <c r="F1280" t="str">
        <f>IFERROR(VLOOKUP(A1280,プログラム!B:C,2,0),"")</f>
        <v/>
      </c>
      <c r="G1280" t="str">
        <f t="shared" si="39"/>
        <v>000</v>
      </c>
      <c r="H1280" t="str">
        <f>IFERROR(記録[[#This Row],[組]],"")</f>
        <v/>
      </c>
      <c r="I1280" t="str">
        <f>IFERROR(記録[[#This Row],[水路]],"")</f>
        <v/>
      </c>
      <c r="J1280" t="str">
        <f>IFERROR(VLOOKUP(F1280,プログラムデータ!A:P,14,0),"")</f>
        <v/>
      </c>
      <c r="K1280" t="str">
        <f>IFERROR(VLOOKUP(F1280,プログラムデータ!A:O,15,0),"")</f>
        <v/>
      </c>
      <c r="L1280" t="str">
        <f>IFERROR(VLOOKUP(F1280,プログラムデータ!A:M,13,0),"")</f>
        <v/>
      </c>
      <c r="M1280" t="str">
        <f>IFERROR(VLOOKUP(F1280,プログラムデータ!A:J,10,0),"")</f>
        <v/>
      </c>
      <c r="N1280" t="str">
        <f>IFERROR(VLOOKUP(F1280,プログラムデータ!A:P,16,0),"")</f>
        <v/>
      </c>
      <c r="O1280" t="str">
        <f t="shared" si="40"/>
        <v xml:space="preserve">    </v>
      </c>
    </row>
    <row r="1281" spans="1:15" x14ac:dyDescent="0.15">
      <c r="A1281" t="str">
        <f>IFERROR(記録[[#This Row],[競技番号]],"")</f>
        <v/>
      </c>
      <c r="B1281" t="str">
        <f>IFERROR(記録[[#This Row],[選手番号]],"")</f>
        <v/>
      </c>
      <c r="C1281" t="str">
        <f>IFERROR(VLOOKUP(B1281,選手番号!F:J,4,0),"")</f>
        <v/>
      </c>
      <c r="D1281" t="str">
        <f>IFERROR(VLOOKUP(B1281,選手番号!F:K,6,0),"")</f>
        <v/>
      </c>
      <c r="E1281" t="str">
        <f>IFERROR(VLOOKUP(B1281,チーム番号!E:F,2,0),"")</f>
        <v/>
      </c>
      <c r="F1281" t="str">
        <f>IFERROR(VLOOKUP(A1281,プログラム!B:C,2,0),"")</f>
        <v/>
      </c>
      <c r="G1281" t="str">
        <f t="shared" si="39"/>
        <v>000</v>
      </c>
      <c r="H1281" t="str">
        <f>IFERROR(記録[[#This Row],[組]],"")</f>
        <v/>
      </c>
      <c r="I1281" t="str">
        <f>IFERROR(記録[[#This Row],[水路]],"")</f>
        <v/>
      </c>
      <c r="J1281" t="str">
        <f>IFERROR(VLOOKUP(F1281,プログラムデータ!A:P,14,0),"")</f>
        <v/>
      </c>
      <c r="K1281" t="str">
        <f>IFERROR(VLOOKUP(F1281,プログラムデータ!A:O,15,0),"")</f>
        <v/>
      </c>
      <c r="L1281" t="str">
        <f>IFERROR(VLOOKUP(F1281,プログラムデータ!A:M,13,0),"")</f>
        <v/>
      </c>
      <c r="M1281" t="str">
        <f>IFERROR(VLOOKUP(F1281,プログラムデータ!A:J,10,0),"")</f>
        <v/>
      </c>
      <c r="N1281" t="str">
        <f>IFERROR(VLOOKUP(F1281,プログラムデータ!A:P,16,0),"")</f>
        <v/>
      </c>
      <c r="O1281" t="str">
        <f t="shared" si="40"/>
        <v xml:space="preserve">    </v>
      </c>
    </row>
    <row r="1282" spans="1:15" x14ac:dyDescent="0.15">
      <c r="A1282" t="str">
        <f>IFERROR(記録[[#This Row],[競技番号]],"")</f>
        <v/>
      </c>
      <c r="B1282" t="str">
        <f>IFERROR(記録[[#This Row],[選手番号]],"")</f>
        <v/>
      </c>
      <c r="C1282" t="str">
        <f>IFERROR(VLOOKUP(B1282,選手番号!F:J,4,0),"")</f>
        <v/>
      </c>
      <c r="D1282" t="str">
        <f>IFERROR(VLOOKUP(B1282,選手番号!F:K,6,0),"")</f>
        <v/>
      </c>
      <c r="E1282" t="str">
        <f>IFERROR(VLOOKUP(B1282,チーム番号!E:F,2,0),"")</f>
        <v/>
      </c>
      <c r="F1282" t="str">
        <f>IFERROR(VLOOKUP(A1282,プログラム!B:C,2,0),"")</f>
        <v/>
      </c>
      <c r="G1282" t="str">
        <f t="shared" si="39"/>
        <v>000</v>
      </c>
      <c r="H1282" t="str">
        <f>IFERROR(記録[[#This Row],[組]],"")</f>
        <v/>
      </c>
      <c r="I1282" t="str">
        <f>IFERROR(記録[[#This Row],[水路]],"")</f>
        <v/>
      </c>
      <c r="J1282" t="str">
        <f>IFERROR(VLOOKUP(F1282,プログラムデータ!A:P,14,0),"")</f>
        <v/>
      </c>
      <c r="K1282" t="str">
        <f>IFERROR(VLOOKUP(F1282,プログラムデータ!A:O,15,0),"")</f>
        <v/>
      </c>
      <c r="L1282" t="str">
        <f>IFERROR(VLOOKUP(F1282,プログラムデータ!A:M,13,0),"")</f>
        <v/>
      </c>
      <c r="M1282" t="str">
        <f>IFERROR(VLOOKUP(F1282,プログラムデータ!A:J,10,0),"")</f>
        <v/>
      </c>
      <c r="N1282" t="str">
        <f>IFERROR(VLOOKUP(F1282,プログラムデータ!A:P,16,0),"")</f>
        <v/>
      </c>
      <c r="O1282" t="str">
        <f t="shared" si="40"/>
        <v xml:space="preserve">    </v>
      </c>
    </row>
    <row r="1283" spans="1:15" x14ac:dyDescent="0.15">
      <c r="A1283" t="str">
        <f>IFERROR(記録[[#This Row],[競技番号]],"")</f>
        <v/>
      </c>
      <c r="B1283" t="str">
        <f>IFERROR(記録[[#This Row],[選手番号]],"")</f>
        <v/>
      </c>
      <c r="C1283" t="str">
        <f>IFERROR(VLOOKUP(B1283,選手番号!F:J,4,0),"")</f>
        <v/>
      </c>
      <c r="D1283" t="str">
        <f>IFERROR(VLOOKUP(B1283,選手番号!F:K,6,0),"")</f>
        <v/>
      </c>
      <c r="E1283" t="str">
        <f>IFERROR(VLOOKUP(B1283,チーム番号!E:F,2,0),"")</f>
        <v/>
      </c>
      <c r="F1283" t="str">
        <f>IFERROR(VLOOKUP(A1283,プログラム!B:C,2,0),"")</f>
        <v/>
      </c>
      <c r="G1283" t="str">
        <f t="shared" ref="G1283:G1346" si="41">CONCATENATE(B1283,0,0,0,F1283)</f>
        <v>000</v>
      </c>
      <c r="H1283" t="str">
        <f>IFERROR(記録[[#This Row],[組]],"")</f>
        <v/>
      </c>
      <c r="I1283" t="str">
        <f>IFERROR(記録[[#This Row],[水路]],"")</f>
        <v/>
      </c>
      <c r="J1283" t="str">
        <f>IFERROR(VLOOKUP(F1283,プログラムデータ!A:P,14,0),"")</f>
        <v/>
      </c>
      <c r="K1283" t="str">
        <f>IFERROR(VLOOKUP(F1283,プログラムデータ!A:O,15,0),"")</f>
        <v/>
      </c>
      <c r="L1283" t="str">
        <f>IFERROR(VLOOKUP(F1283,プログラムデータ!A:M,13,0),"")</f>
        <v/>
      </c>
      <c r="M1283" t="str">
        <f>IFERROR(VLOOKUP(F1283,プログラムデータ!A:J,10,0),"")</f>
        <v/>
      </c>
      <c r="N1283" t="str">
        <f>IFERROR(VLOOKUP(F1283,プログラムデータ!A:P,16,0),"")</f>
        <v/>
      </c>
      <c r="O1283" t="str">
        <f t="shared" si="40"/>
        <v xml:space="preserve">    </v>
      </c>
    </row>
    <row r="1284" spans="1:15" x14ac:dyDescent="0.15">
      <c r="A1284" t="str">
        <f>IFERROR(記録[[#This Row],[競技番号]],"")</f>
        <v/>
      </c>
      <c r="B1284" t="str">
        <f>IFERROR(記録[[#This Row],[選手番号]],"")</f>
        <v/>
      </c>
      <c r="C1284" t="str">
        <f>IFERROR(VLOOKUP(B1284,選手番号!F:J,4,0),"")</f>
        <v/>
      </c>
      <c r="D1284" t="str">
        <f>IFERROR(VLOOKUP(B1284,選手番号!F:K,6,0),"")</f>
        <v/>
      </c>
      <c r="E1284" t="str">
        <f>IFERROR(VLOOKUP(B1284,チーム番号!E:F,2,0),"")</f>
        <v/>
      </c>
      <c r="F1284" t="str">
        <f>IFERROR(VLOOKUP(A1284,プログラム!B:C,2,0),"")</f>
        <v/>
      </c>
      <c r="G1284" t="str">
        <f t="shared" si="41"/>
        <v>000</v>
      </c>
      <c r="H1284" t="str">
        <f>IFERROR(記録[[#This Row],[組]],"")</f>
        <v/>
      </c>
      <c r="I1284" t="str">
        <f>IFERROR(記録[[#This Row],[水路]],"")</f>
        <v/>
      </c>
      <c r="J1284" t="str">
        <f>IFERROR(VLOOKUP(F1284,プログラムデータ!A:P,14,0),"")</f>
        <v/>
      </c>
      <c r="K1284" t="str">
        <f>IFERROR(VLOOKUP(F1284,プログラムデータ!A:O,15,0),"")</f>
        <v/>
      </c>
      <c r="L1284" t="str">
        <f>IFERROR(VLOOKUP(F1284,プログラムデータ!A:M,13,0),"")</f>
        <v/>
      </c>
      <c r="M1284" t="str">
        <f>IFERROR(VLOOKUP(F1284,プログラムデータ!A:J,10,0),"")</f>
        <v/>
      </c>
      <c r="N1284" t="str">
        <f>IFERROR(VLOOKUP(F1284,プログラムデータ!A:P,16,0),"")</f>
        <v/>
      </c>
      <c r="O1284" t="str">
        <f t="shared" si="40"/>
        <v xml:space="preserve">    </v>
      </c>
    </row>
    <row r="1285" spans="1:15" x14ac:dyDescent="0.15">
      <c r="A1285" t="str">
        <f>IFERROR(記録[[#This Row],[競技番号]],"")</f>
        <v/>
      </c>
      <c r="B1285" t="str">
        <f>IFERROR(記録[[#This Row],[選手番号]],"")</f>
        <v/>
      </c>
      <c r="C1285" t="str">
        <f>IFERROR(VLOOKUP(B1285,選手番号!F:J,4,0),"")</f>
        <v/>
      </c>
      <c r="D1285" t="str">
        <f>IFERROR(VLOOKUP(B1285,選手番号!F:K,6,0),"")</f>
        <v/>
      </c>
      <c r="E1285" t="str">
        <f>IFERROR(VLOOKUP(B1285,チーム番号!E:F,2,0),"")</f>
        <v/>
      </c>
      <c r="F1285" t="str">
        <f>IFERROR(VLOOKUP(A1285,プログラム!B:C,2,0),"")</f>
        <v/>
      </c>
      <c r="G1285" t="str">
        <f t="shared" si="41"/>
        <v>000</v>
      </c>
      <c r="H1285" t="str">
        <f>IFERROR(記録[[#This Row],[組]],"")</f>
        <v/>
      </c>
      <c r="I1285" t="str">
        <f>IFERROR(記録[[#This Row],[水路]],"")</f>
        <v/>
      </c>
      <c r="J1285" t="str">
        <f>IFERROR(VLOOKUP(F1285,プログラムデータ!A:P,14,0),"")</f>
        <v/>
      </c>
      <c r="K1285" t="str">
        <f>IFERROR(VLOOKUP(F1285,プログラムデータ!A:O,15,0),"")</f>
        <v/>
      </c>
      <c r="L1285" t="str">
        <f>IFERROR(VLOOKUP(F1285,プログラムデータ!A:M,13,0),"")</f>
        <v/>
      </c>
      <c r="M1285" t="str">
        <f>IFERROR(VLOOKUP(F1285,プログラムデータ!A:J,10,0),"")</f>
        <v/>
      </c>
      <c r="N1285" t="str">
        <f>IFERROR(VLOOKUP(F1285,プログラムデータ!A:P,16,0),"")</f>
        <v/>
      </c>
      <c r="O1285" t="str">
        <f t="shared" si="40"/>
        <v xml:space="preserve">    </v>
      </c>
    </row>
    <row r="1286" spans="1:15" x14ac:dyDescent="0.15">
      <c r="A1286" t="str">
        <f>IFERROR(記録[[#This Row],[競技番号]],"")</f>
        <v/>
      </c>
      <c r="B1286" t="str">
        <f>IFERROR(記録[[#This Row],[選手番号]],"")</f>
        <v/>
      </c>
      <c r="C1286" t="str">
        <f>IFERROR(VLOOKUP(B1286,選手番号!F:J,4,0),"")</f>
        <v/>
      </c>
      <c r="D1286" t="str">
        <f>IFERROR(VLOOKUP(B1286,選手番号!F:K,6,0),"")</f>
        <v/>
      </c>
      <c r="E1286" t="str">
        <f>IFERROR(VLOOKUP(B1286,チーム番号!E:F,2,0),"")</f>
        <v/>
      </c>
      <c r="F1286" t="str">
        <f>IFERROR(VLOOKUP(A1286,プログラム!B:C,2,0),"")</f>
        <v/>
      </c>
      <c r="G1286" t="str">
        <f t="shared" si="41"/>
        <v>000</v>
      </c>
      <c r="H1286" t="str">
        <f>IFERROR(記録[[#This Row],[組]],"")</f>
        <v/>
      </c>
      <c r="I1286" t="str">
        <f>IFERROR(記録[[#This Row],[水路]],"")</f>
        <v/>
      </c>
      <c r="J1286" t="str">
        <f>IFERROR(VLOOKUP(F1286,プログラムデータ!A:P,14,0),"")</f>
        <v/>
      </c>
      <c r="K1286" t="str">
        <f>IFERROR(VLOOKUP(F1286,プログラムデータ!A:O,15,0),"")</f>
        <v/>
      </c>
      <c r="L1286" t="str">
        <f>IFERROR(VLOOKUP(F1286,プログラムデータ!A:M,13,0),"")</f>
        <v/>
      </c>
      <c r="M1286" t="str">
        <f>IFERROR(VLOOKUP(F1286,プログラムデータ!A:J,10,0),"")</f>
        <v/>
      </c>
      <c r="N1286" t="str">
        <f>IFERROR(VLOOKUP(F1286,プログラムデータ!A:P,16,0),"")</f>
        <v/>
      </c>
      <c r="O1286" t="str">
        <f t="shared" si="40"/>
        <v xml:space="preserve">    </v>
      </c>
    </row>
    <row r="1287" spans="1:15" x14ac:dyDescent="0.15">
      <c r="A1287" t="str">
        <f>IFERROR(記録[[#This Row],[競技番号]],"")</f>
        <v/>
      </c>
      <c r="B1287" t="str">
        <f>IFERROR(記録[[#This Row],[選手番号]],"")</f>
        <v/>
      </c>
      <c r="C1287" t="str">
        <f>IFERROR(VLOOKUP(B1287,選手番号!F:J,4,0),"")</f>
        <v/>
      </c>
      <c r="D1287" t="str">
        <f>IFERROR(VLOOKUP(B1287,選手番号!F:K,6,0),"")</f>
        <v/>
      </c>
      <c r="E1287" t="str">
        <f>IFERROR(VLOOKUP(B1287,チーム番号!E:F,2,0),"")</f>
        <v/>
      </c>
      <c r="F1287" t="str">
        <f>IFERROR(VLOOKUP(A1287,プログラム!B:C,2,0),"")</f>
        <v/>
      </c>
      <c r="G1287" t="str">
        <f t="shared" si="41"/>
        <v>000</v>
      </c>
      <c r="H1287" t="str">
        <f>IFERROR(記録[[#This Row],[組]],"")</f>
        <v/>
      </c>
      <c r="I1287" t="str">
        <f>IFERROR(記録[[#This Row],[水路]],"")</f>
        <v/>
      </c>
      <c r="J1287" t="str">
        <f>IFERROR(VLOOKUP(F1287,プログラムデータ!A:P,14,0),"")</f>
        <v/>
      </c>
      <c r="K1287" t="str">
        <f>IFERROR(VLOOKUP(F1287,プログラムデータ!A:O,15,0),"")</f>
        <v/>
      </c>
      <c r="L1287" t="str">
        <f>IFERROR(VLOOKUP(F1287,プログラムデータ!A:M,13,0),"")</f>
        <v/>
      </c>
      <c r="M1287" t="str">
        <f>IFERROR(VLOOKUP(F1287,プログラムデータ!A:J,10,0),"")</f>
        <v/>
      </c>
      <c r="N1287" t="str">
        <f>IFERROR(VLOOKUP(F1287,プログラムデータ!A:P,16,0),"")</f>
        <v/>
      </c>
      <c r="O1287" t="str">
        <f t="shared" si="40"/>
        <v xml:space="preserve">    </v>
      </c>
    </row>
    <row r="1288" spans="1:15" x14ac:dyDescent="0.15">
      <c r="A1288" t="str">
        <f>IFERROR(記録[[#This Row],[競技番号]],"")</f>
        <v/>
      </c>
      <c r="B1288" t="str">
        <f>IFERROR(記録[[#This Row],[選手番号]],"")</f>
        <v/>
      </c>
      <c r="C1288" t="str">
        <f>IFERROR(VLOOKUP(B1288,選手番号!F:J,4,0),"")</f>
        <v/>
      </c>
      <c r="D1288" t="str">
        <f>IFERROR(VLOOKUP(B1288,選手番号!F:K,6,0),"")</f>
        <v/>
      </c>
      <c r="E1288" t="str">
        <f>IFERROR(VLOOKUP(B1288,チーム番号!E:F,2,0),"")</f>
        <v/>
      </c>
      <c r="F1288" t="str">
        <f>IFERROR(VLOOKUP(A1288,プログラム!B:C,2,0),"")</f>
        <v/>
      </c>
      <c r="G1288" t="str">
        <f t="shared" si="41"/>
        <v>000</v>
      </c>
      <c r="H1288" t="str">
        <f>IFERROR(記録[[#This Row],[組]],"")</f>
        <v/>
      </c>
      <c r="I1288" t="str">
        <f>IFERROR(記録[[#This Row],[水路]],"")</f>
        <v/>
      </c>
      <c r="J1288" t="str">
        <f>IFERROR(VLOOKUP(F1288,プログラムデータ!A:P,14,0),"")</f>
        <v/>
      </c>
      <c r="K1288" t="str">
        <f>IFERROR(VLOOKUP(F1288,プログラムデータ!A:O,15,0),"")</f>
        <v/>
      </c>
      <c r="L1288" t="str">
        <f>IFERROR(VLOOKUP(F1288,プログラムデータ!A:M,13,0),"")</f>
        <v/>
      </c>
      <c r="M1288" t="str">
        <f>IFERROR(VLOOKUP(F1288,プログラムデータ!A:J,10,0),"")</f>
        <v/>
      </c>
      <c r="N1288" t="str">
        <f>IFERROR(VLOOKUP(F1288,プログラムデータ!A:P,16,0),"")</f>
        <v/>
      </c>
      <c r="O1288" t="str">
        <f t="shared" si="40"/>
        <v xml:space="preserve">    </v>
      </c>
    </row>
    <row r="1289" spans="1:15" x14ac:dyDescent="0.15">
      <c r="A1289" t="str">
        <f>IFERROR(記録[[#This Row],[競技番号]],"")</f>
        <v/>
      </c>
      <c r="B1289" t="str">
        <f>IFERROR(記録[[#This Row],[選手番号]],"")</f>
        <v/>
      </c>
      <c r="C1289" t="str">
        <f>IFERROR(VLOOKUP(B1289,選手番号!F:J,4,0),"")</f>
        <v/>
      </c>
      <c r="D1289" t="str">
        <f>IFERROR(VLOOKUP(B1289,選手番号!F:K,6,0),"")</f>
        <v/>
      </c>
      <c r="E1289" t="str">
        <f>IFERROR(VLOOKUP(B1289,チーム番号!E:F,2,0),"")</f>
        <v/>
      </c>
      <c r="F1289" t="str">
        <f>IFERROR(VLOOKUP(A1289,プログラム!B:C,2,0),"")</f>
        <v/>
      </c>
      <c r="G1289" t="str">
        <f t="shared" si="41"/>
        <v>000</v>
      </c>
      <c r="H1289" t="str">
        <f>IFERROR(記録[[#This Row],[組]],"")</f>
        <v/>
      </c>
      <c r="I1289" t="str">
        <f>IFERROR(記録[[#This Row],[水路]],"")</f>
        <v/>
      </c>
      <c r="J1289" t="str">
        <f>IFERROR(VLOOKUP(F1289,プログラムデータ!A:P,14,0),"")</f>
        <v/>
      </c>
      <c r="K1289" t="str">
        <f>IFERROR(VLOOKUP(F1289,プログラムデータ!A:O,15,0),"")</f>
        <v/>
      </c>
      <c r="L1289" t="str">
        <f>IFERROR(VLOOKUP(F1289,プログラムデータ!A:M,13,0),"")</f>
        <v/>
      </c>
      <c r="M1289" t="str">
        <f>IFERROR(VLOOKUP(F1289,プログラムデータ!A:J,10,0),"")</f>
        <v/>
      </c>
      <c r="N1289" t="str">
        <f>IFERROR(VLOOKUP(F1289,プログラムデータ!A:P,16,0),"")</f>
        <v/>
      </c>
      <c r="O1289" t="str">
        <f t="shared" si="40"/>
        <v xml:space="preserve">    </v>
      </c>
    </row>
    <row r="1290" spans="1:15" x14ac:dyDescent="0.15">
      <c r="A1290" t="str">
        <f>IFERROR(記録[[#This Row],[競技番号]],"")</f>
        <v/>
      </c>
      <c r="B1290" t="str">
        <f>IFERROR(記録[[#This Row],[選手番号]],"")</f>
        <v/>
      </c>
      <c r="C1290" t="str">
        <f>IFERROR(VLOOKUP(B1290,選手番号!F:J,4,0),"")</f>
        <v/>
      </c>
      <c r="D1290" t="str">
        <f>IFERROR(VLOOKUP(B1290,選手番号!F:K,6,0),"")</f>
        <v/>
      </c>
      <c r="E1290" t="str">
        <f>IFERROR(VLOOKUP(B1290,チーム番号!E:F,2,0),"")</f>
        <v/>
      </c>
      <c r="F1290" t="str">
        <f>IFERROR(VLOOKUP(A1290,プログラム!B:C,2,0),"")</f>
        <v/>
      </c>
      <c r="G1290" t="str">
        <f t="shared" si="41"/>
        <v>000</v>
      </c>
      <c r="H1290" t="str">
        <f>IFERROR(記録[[#This Row],[組]],"")</f>
        <v/>
      </c>
      <c r="I1290" t="str">
        <f>IFERROR(記録[[#This Row],[水路]],"")</f>
        <v/>
      </c>
      <c r="J1290" t="str">
        <f>IFERROR(VLOOKUP(F1290,プログラムデータ!A:P,14,0),"")</f>
        <v/>
      </c>
      <c r="K1290" t="str">
        <f>IFERROR(VLOOKUP(F1290,プログラムデータ!A:O,15,0),"")</f>
        <v/>
      </c>
      <c r="L1290" t="str">
        <f>IFERROR(VLOOKUP(F1290,プログラムデータ!A:M,13,0),"")</f>
        <v/>
      </c>
      <c r="M1290" t="str">
        <f>IFERROR(VLOOKUP(F1290,プログラムデータ!A:J,10,0),"")</f>
        <v/>
      </c>
      <c r="N1290" t="str">
        <f>IFERROR(VLOOKUP(F1290,プログラムデータ!A:P,16,0),"")</f>
        <v/>
      </c>
      <c r="O1290" t="str">
        <f t="shared" si="40"/>
        <v xml:space="preserve">    </v>
      </c>
    </row>
    <row r="1291" spans="1:15" x14ac:dyDescent="0.15">
      <c r="A1291" t="str">
        <f>IFERROR(記録[[#This Row],[競技番号]],"")</f>
        <v/>
      </c>
      <c r="B1291" t="str">
        <f>IFERROR(記録[[#This Row],[選手番号]],"")</f>
        <v/>
      </c>
      <c r="C1291" t="str">
        <f>IFERROR(VLOOKUP(B1291,選手番号!F:J,4,0),"")</f>
        <v/>
      </c>
      <c r="D1291" t="str">
        <f>IFERROR(VLOOKUP(B1291,選手番号!F:K,6,0),"")</f>
        <v/>
      </c>
      <c r="E1291" t="str">
        <f>IFERROR(VLOOKUP(B1291,チーム番号!E:F,2,0),"")</f>
        <v/>
      </c>
      <c r="F1291" t="str">
        <f>IFERROR(VLOOKUP(A1291,プログラム!B:C,2,0),"")</f>
        <v/>
      </c>
      <c r="G1291" t="str">
        <f t="shared" si="41"/>
        <v>000</v>
      </c>
      <c r="H1291" t="str">
        <f>IFERROR(記録[[#This Row],[組]],"")</f>
        <v/>
      </c>
      <c r="I1291" t="str">
        <f>IFERROR(記録[[#This Row],[水路]],"")</f>
        <v/>
      </c>
      <c r="J1291" t="str">
        <f>IFERROR(VLOOKUP(F1291,プログラムデータ!A:P,14,0),"")</f>
        <v/>
      </c>
      <c r="K1291" t="str">
        <f>IFERROR(VLOOKUP(F1291,プログラムデータ!A:O,15,0),"")</f>
        <v/>
      </c>
      <c r="L1291" t="str">
        <f>IFERROR(VLOOKUP(F1291,プログラムデータ!A:M,13,0),"")</f>
        <v/>
      </c>
      <c r="M1291" t="str">
        <f>IFERROR(VLOOKUP(F1291,プログラムデータ!A:J,10,0),"")</f>
        <v/>
      </c>
      <c r="N1291" t="str">
        <f>IFERROR(VLOOKUP(F1291,プログラムデータ!A:P,16,0),"")</f>
        <v/>
      </c>
      <c r="O1291" t="str">
        <f t="shared" si="40"/>
        <v xml:space="preserve">    </v>
      </c>
    </row>
    <row r="1292" spans="1:15" x14ac:dyDescent="0.15">
      <c r="A1292" t="str">
        <f>IFERROR(記録[[#This Row],[競技番号]],"")</f>
        <v/>
      </c>
      <c r="B1292" t="str">
        <f>IFERROR(記録[[#This Row],[選手番号]],"")</f>
        <v/>
      </c>
      <c r="C1292" t="str">
        <f>IFERROR(VLOOKUP(B1292,選手番号!F:J,4,0),"")</f>
        <v/>
      </c>
      <c r="D1292" t="str">
        <f>IFERROR(VLOOKUP(B1292,選手番号!F:K,6,0),"")</f>
        <v/>
      </c>
      <c r="E1292" t="str">
        <f>IFERROR(VLOOKUP(B1292,チーム番号!E:F,2,0),"")</f>
        <v/>
      </c>
      <c r="F1292" t="str">
        <f>IFERROR(VLOOKUP(A1292,プログラム!B:C,2,0),"")</f>
        <v/>
      </c>
      <c r="G1292" t="str">
        <f t="shared" si="41"/>
        <v>000</v>
      </c>
      <c r="H1292" t="str">
        <f>IFERROR(記録[[#This Row],[組]],"")</f>
        <v/>
      </c>
      <c r="I1292" t="str">
        <f>IFERROR(記録[[#This Row],[水路]],"")</f>
        <v/>
      </c>
      <c r="J1292" t="str">
        <f>IFERROR(VLOOKUP(F1292,プログラムデータ!A:P,14,0),"")</f>
        <v/>
      </c>
      <c r="K1292" t="str">
        <f>IFERROR(VLOOKUP(F1292,プログラムデータ!A:O,15,0),"")</f>
        <v/>
      </c>
      <c r="L1292" t="str">
        <f>IFERROR(VLOOKUP(F1292,プログラムデータ!A:M,13,0),"")</f>
        <v/>
      </c>
      <c r="M1292" t="str">
        <f>IFERROR(VLOOKUP(F1292,プログラムデータ!A:J,10,0),"")</f>
        <v/>
      </c>
      <c r="N1292" t="str">
        <f>IFERROR(VLOOKUP(F1292,プログラムデータ!A:P,16,0),"")</f>
        <v/>
      </c>
      <c r="O1292" t="str">
        <f t="shared" si="40"/>
        <v xml:space="preserve">    </v>
      </c>
    </row>
    <row r="1293" spans="1:15" x14ac:dyDescent="0.15">
      <c r="A1293" t="str">
        <f>IFERROR(記録[[#This Row],[競技番号]],"")</f>
        <v/>
      </c>
      <c r="B1293" t="str">
        <f>IFERROR(記録[[#This Row],[選手番号]],"")</f>
        <v/>
      </c>
      <c r="C1293" t="str">
        <f>IFERROR(VLOOKUP(B1293,選手番号!F:J,4,0),"")</f>
        <v/>
      </c>
      <c r="D1293" t="str">
        <f>IFERROR(VLOOKUP(B1293,選手番号!F:K,6,0),"")</f>
        <v/>
      </c>
      <c r="E1293" t="str">
        <f>IFERROR(VLOOKUP(B1293,チーム番号!E:F,2,0),"")</f>
        <v/>
      </c>
      <c r="F1293" t="str">
        <f>IFERROR(VLOOKUP(A1293,プログラム!B:C,2,0),"")</f>
        <v/>
      </c>
      <c r="G1293" t="str">
        <f t="shared" si="41"/>
        <v>000</v>
      </c>
      <c r="H1293" t="str">
        <f>IFERROR(記録[[#This Row],[組]],"")</f>
        <v/>
      </c>
      <c r="I1293" t="str">
        <f>IFERROR(記録[[#This Row],[水路]],"")</f>
        <v/>
      </c>
      <c r="J1293" t="str">
        <f>IFERROR(VLOOKUP(F1293,プログラムデータ!A:P,14,0),"")</f>
        <v/>
      </c>
      <c r="K1293" t="str">
        <f>IFERROR(VLOOKUP(F1293,プログラムデータ!A:O,15,0),"")</f>
        <v/>
      </c>
      <c r="L1293" t="str">
        <f>IFERROR(VLOOKUP(F1293,プログラムデータ!A:M,13,0),"")</f>
        <v/>
      </c>
      <c r="M1293" t="str">
        <f>IFERROR(VLOOKUP(F1293,プログラムデータ!A:J,10,0),"")</f>
        <v/>
      </c>
      <c r="N1293" t="str">
        <f>IFERROR(VLOOKUP(F1293,プログラムデータ!A:P,16,0),"")</f>
        <v/>
      </c>
      <c r="O1293" t="str">
        <f t="shared" si="40"/>
        <v xml:space="preserve">    </v>
      </c>
    </row>
    <row r="1294" spans="1:15" x14ac:dyDescent="0.15">
      <c r="A1294" t="str">
        <f>IFERROR(記録[[#This Row],[競技番号]],"")</f>
        <v/>
      </c>
      <c r="B1294" t="str">
        <f>IFERROR(記録[[#This Row],[選手番号]],"")</f>
        <v/>
      </c>
      <c r="C1294" t="str">
        <f>IFERROR(VLOOKUP(B1294,選手番号!F:J,4,0),"")</f>
        <v/>
      </c>
      <c r="D1294" t="str">
        <f>IFERROR(VLOOKUP(B1294,選手番号!F:K,6,0),"")</f>
        <v/>
      </c>
      <c r="E1294" t="str">
        <f>IFERROR(VLOOKUP(B1294,チーム番号!E:F,2,0),"")</f>
        <v/>
      </c>
      <c r="F1294" t="str">
        <f>IFERROR(VLOOKUP(A1294,プログラム!B:C,2,0),"")</f>
        <v/>
      </c>
      <c r="G1294" t="str">
        <f t="shared" si="41"/>
        <v>000</v>
      </c>
      <c r="H1294" t="str">
        <f>IFERROR(記録[[#This Row],[組]],"")</f>
        <v/>
      </c>
      <c r="I1294" t="str">
        <f>IFERROR(記録[[#This Row],[水路]],"")</f>
        <v/>
      </c>
      <c r="J1294" t="str">
        <f>IFERROR(VLOOKUP(F1294,プログラムデータ!A:P,14,0),"")</f>
        <v/>
      </c>
      <c r="K1294" t="str">
        <f>IFERROR(VLOOKUP(F1294,プログラムデータ!A:O,15,0),"")</f>
        <v/>
      </c>
      <c r="L1294" t="str">
        <f>IFERROR(VLOOKUP(F1294,プログラムデータ!A:M,13,0),"")</f>
        <v/>
      </c>
      <c r="M1294" t="str">
        <f>IFERROR(VLOOKUP(F1294,プログラムデータ!A:J,10,0),"")</f>
        <v/>
      </c>
      <c r="N1294" t="str">
        <f>IFERROR(VLOOKUP(F1294,プログラムデータ!A:P,16,0),"")</f>
        <v/>
      </c>
      <c r="O1294" t="str">
        <f t="shared" si="40"/>
        <v xml:space="preserve">    </v>
      </c>
    </row>
    <row r="1295" spans="1:15" x14ac:dyDescent="0.15">
      <c r="A1295" t="str">
        <f>IFERROR(記録[[#This Row],[競技番号]],"")</f>
        <v/>
      </c>
      <c r="B1295" t="str">
        <f>IFERROR(記録[[#This Row],[選手番号]],"")</f>
        <v/>
      </c>
      <c r="C1295" t="str">
        <f>IFERROR(VLOOKUP(B1295,選手番号!F:J,4,0),"")</f>
        <v/>
      </c>
      <c r="D1295" t="str">
        <f>IFERROR(VLOOKUP(B1295,選手番号!F:K,6,0),"")</f>
        <v/>
      </c>
      <c r="E1295" t="str">
        <f>IFERROR(VLOOKUP(B1295,チーム番号!E:F,2,0),"")</f>
        <v/>
      </c>
      <c r="F1295" t="str">
        <f>IFERROR(VLOOKUP(A1295,プログラム!B:C,2,0),"")</f>
        <v/>
      </c>
      <c r="G1295" t="str">
        <f t="shared" si="41"/>
        <v>000</v>
      </c>
      <c r="H1295" t="str">
        <f>IFERROR(記録[[#This Row],[組]],"")</f>
        <v/>
      </c>
      <c r="I1295" t="str">
        <f>IFERROR(記録[[#This Row],[水路]],"")</f>
        <v/>
      </c>
      <c r="J1295" t="str">
        <f>IFERROR(VLOOKUP(F1295,プログラムデータ!A:P,14,0),"")</f>
        <v/>
      </c>
      <c r="K1295" t="str">
        <f>IFERROR(VLOOKUP(F1295,プログラムデータ!A:O,15,0),"")</f>
        <v/>
      </c>
      <c r="L1295" t="str">
        <f>IFERROR(VLOOKUP(F1295,プログラムデータ!A:M,13,0),"")</f>
        <v/>
      </c>
      <c r="M1295" t="str">
        <f>IFERROR(VLOOKUP(F1295,プログラムデータ!A:J,10,0),"")</f>
        <v/>
      </c>
      <c r="N1295" t="str">
        <f>IFERROR(VLOOKUP(F1295,プログラムデータ!A:P,16,0),"")</f>
        <v/>
      </c>
      <c r="O1295" t="str">
        <f t="shared" si="40"/>
        <v xml:space="preserve">    </v>
      </c>
    </row>
    <row r="1296" spans="1:15" x14ac:dyDescent="0.15">
      <c r="A1296" t="str">
        <f>IFERROR(記録[[#This Row],[競技番号]],"")</f>
        <v/>
      </c>
      <c r="B1296" t="str">
        <f>IFERROR(記録[[#This Row],[選手番号]],"")</f>
        <v/>
      </c>
      <c r="C1296" t="str">
        <f>IFERROR(VLOOKUP(B1296,選手番号!F:J,4,0),"")</f>
        <v/>
      </c>
      <c r="D1296" t="str">
        <f>IFERROR(VLOOKUP(B1296,選手番号!F:K,6,0),"")</f>
        <v/>
      </c>
      <c r="E1296" t="str">
        <f>IFERROR(VLOOKUP(B1296,チーム番号!E:F,2,0),"")</f>
        <v/>
      </c>
      <c r="F1296" t="str">
        <f>IFERROR(VLOOKUP(A1296,プログラム!B:C,2,0),"")</f>
        <v/>
      </c>
      <c r="G1296" t="str">
        <f t="shared" si="41"/>
        <v>000</v>
      </c>
      <c r="H1296" t="str">
        <f>IFERROR(記録[[#This Row],[組]],"")</f>
        <v/>
      </c>
      <c r="I1296" t="str">
        <f>IFERROR(記録[[#This Row],[水路]],"")</f>
        <v/>
      </c>
      <c r="J1296" t="str">
        <f>IFERROR(VLOOKUP(F1296,プログラムデータ!A:P,14,0),"")</f>
        <v/>
      </c>
      <c r="K1296" t="str">
        <f>IFERROR(VLOOKUP(F1296,プログラムデータ!A:O,15,0),"")</f>
        <v/>
      </c>
      <c r="L1296" t="str">
        <f>IFERROR(VLOOKUP(F1296,プログラムデータ!A:M,13,0),"")</f>
        <v/>
      </c>
      <c r="M1296" t="str">
        <f>IFERROR(VLOOKUP(F1296,プログラムデータ!A:J,10,0),"")</f>
        <v/>
      </c>
      <c r="N1296" t="str">
        <f>IFERROR(VLOOKUP(F1296,プログラムデータ!A:P,16,0),"")</f>
        <v/>
      </c>
      <c r="O1296" t="str">
        <f t="shared" si="40"/>
        <v xml:space="preserve">    </v>
      </c>
    </row>
    <row r="1297" spans="1:15" x14ac:dyDescent="0.15">
      <c r="A1297" t="str">
        <f>IFERROR(記録[[#This Row],[競技番号]],"")</f>
        <v/>
      </c>
      <c r="B1297" t="str">
        <f>IFERROR(記録[[#This Row],[選手番号]],"")</f>
        <v/>
      </c>
      <c r="C1297" t="str">
        <f>IFERROR(VLOOKUP(B1297,選手番号!F:J,4,0),"")</f>
        <v/>
      </c>
      <c r="D1297" t="str">
        <f>IFERROR(VLOOKUP(B1297,選手番号!F:K,6,0),"")</f>
        <v/>
      </c>
      <c r="E1297" t="str">
        <f>IFERROR(VLOOKUP(B1297,チーム番号!E:F,2,0),"")</f>
        <v/>
      </c>
      <c r="F1297" t="str">
        <f>IFERROR(VLOOKUP(A1297,プログラム!B:C,2,0),"")</f>
        <v/>
      </c>
      <c r="G1297" t="str">
        <f t="shared" si="41"/>
        <v>000</v>
      </c>
      <c r="H1297" t="str">
        <f>IFERROR(記録[[#This Row],[組]],"")</f>
        <v/>
      </c>
      <c r="I1297" t="str">
        <f>IFERROR(記録[[#This Row],[水路]],"")</f>
        <v/>
      </c>
      <c r="J1297" t="str">
        <f>IFERROR(VLOOKUP(F1297,プログラムデータ!A:P,14,0),"")</f>
        <v/>
      </c>
      <c r="K1297" t="str">
        <f>IFERROR(VLOOKUP(F1297,プログラムデータ!A:O,15,0),"")</f>
        <v/>
      </c>
      <c r="L1297" t="str">
        <f>IFERROR(VLOOKUP(F1297,プログラムデータ!A:M,13,0),"")</f>
        <v/>
      </c>
      <c r="M1297" t="str">
        <f>IFERROR(VLOOKUP(F1297,プログラムデータ!A:J,10,0),"")</f>
        <v/>
      </c>
      <c r="N1297" t="str">
        <f>IFERROR(VLOOKUP(F1297,プログラムデータ!A:P,16,0),"")</f>
        <v/>
      </c>
      <c r="O1297" t="str">
        <f t="shared" si="40"/>
        <v xml:space="preserve">    </v>
      </c>
    </row>
    <row r="1298" spans="1:15" x14ac:dyDescent="0.15">
      <c r="A1298" t="str">
        <f>IFERROR(記録[[#This Row],[競技番号]],"")</f>
        <v/>
      </c>
      <c r="B1298" t="str">
        <f>IFERROR(記録[[#This Row],[選手番号]],"")</f>
        <v/>
      </c>
      <c r="C1298" t="str">
        <f>IFERROR(VLOOKUP(B1298,選手番号!F:J,4,0),"")</f>
        <v/>
      </c>
      <c r="D1298" t="str">
        <f>IFERROR(VLOOKUP(B1298,選手番号!F:K,6,0),"")</f>
        <v/>
      </c>
      <c r="E1298" t="str">
        <f>IFERROR(VLOOKUP(B1298,チーム番号!E:F,2,0),"")</f>
        <v/>
      </c>
      <c r="F1298" t="str">
        <f>IFERROR(VLOOKUP(A1298,プログラム!B:C,2,0),"")</f>
        <v/>
      </c>
      <c r="G1298" t="str">
        <f t="shared" si="41"/>
        <v>000</v>
      </c>
      <c r="H1298" t="str">
        <f>IFERROR(記録[[#This Row],[組]],"")</f>
        <v/>
      </c>
      <c r="I1298" t="str">
        <f>IFERROR(記録[[#This Row],[水路]],"")</f>
        <v/>
      </c>
      <c r="J1298" t="str">
        <f>IFERROR(VLOOKUP(F1298,プログラムデータ!A:P,14,0),"")</f>
        <v/>
      </c>
      <c r="K1298" t="str">
        <f>IFERROR(VLOOKUP(F1298,プログラムデータ!A:O,15,0),"")</f>
        <v/>
      </c>
      <c r="L1298" t="str">
        <f>IFERROR(VLOOKUP(F1298,プログラムデータ!A:M,13,0),"")</f>
        <v/>
      </c>
      <c r="M1298" t="str">
        <f>IFERROR(VLOOKUP(F1298,プログラムデータ!A:J,10,0),"")</f>
        <v/>
      </c>
      <c r="N1298" t="str">
        <f>IFERROR(VLOOKUP(F1298,プログラムデータ!A:P,16,0),"")</f>
        <v/>
      </c>
      <c r="O1298" t="str">
        <f t="shared" si="40"/>
        <v xml:space="preserve">    </v>
      </c>
    </row>
    <row r="1299" spans="1:15" x14ac:dyDescent="0.15">
      <c r="A1299" t="str">
        <f>IFERROR(記録[[#This Row],[競技番号]],"")</f>
        <v/>
      </c>
      <c r="B1299" t="str">
        <f>IFERROR(記録[[#This Row],[選手番号]],"")</f>
        <v/>
      </c>
      <c r="C1299" t="str">
        <f>IFERROR(VLOOKUP(B1299,選手番号!F:J,4,0),"")</f>
        <v/>
      </c>
      <c r="D1299" t="str">
        <f>IFERROR(VLOOKUP(B1299,選手番号!F:K,6,0),"")</f>
        <v/>
      </c>
      <c r="E1299" t="str">
        <f>IFERROR(VLOOKUP(B1299,チーム番号!E:F,2,0),"")</f>
        <v/>
      </c>
      <c r="F1299" t="str">
        <f>IFERROR(VLOOKUP(A1299,プログラム!B:C,2,0),"")</f>
        <v/>
      </c>
      <c r="G1299" t="str">
        <f t="shared" si="41"/>
        <v>000</v>
      </c>
      <c r="H1299" t="str">
        <f>IFERROR(記録[[#This Row],[組]],"")</f>
        <v/>
      </c>
      <c r="I1299" t="str">
        <f>IFERROR(記録[[#This Row],[水路]],"")</f>
        <v/>
      </c>
      <c r="J1299" t="str">
        <f>IFERROR(VLOOKUP(F1299,プログラムデータ!A:P,14,0),"")</f>
        <v/>
      </c>
      <c r="K1299" t="str">
        <f>IFERROR(VLOOKUP(F1299,プログラムデータ!A:O,15,0),"")</f>
        <v/>
      </c>
      <c r="L1299" t="str">
        <f>IFERROR(VLOOKUP(F1299,プログラムデータ!A:M,13,0),"")</f>
        <v/>
      </c>
      <c r="M1299" t="str">
        <f>IFERROR(VLOOKUP(F1299,プログラムデータ!A:J,10,0),"")</f>
        <v/>
      </c>
      <c r="N1299" t="str">
        <f>IFERROR(VLOOKUP(F1299,プログラムデータ!A:P,16,0),"")</f>
        <v/>
      </c>
      <c r="O1299" t="str">
        <f t="shared" si="40"/>
        <v xml:space="preserve">    </v>
      </c>
    </row>
    <row r="1300" spans="1:15" x14ac:dyDescent="0.15">
      <c r="A1300" t="str">
        <f>IFERROR(記録[[#This Row],[競技番号]],"")</f>
        <v/>
      </c>
      <c r="B1300" t="str">
        <f>IFERROR(記録[[#This Row],[選手番号]],"")</f>
        <v/>
      </c>
      <c r="C1300" t="str">
        <f>IFERROR(VLOOKUP(B1300,選手番号!F:J,4,0),"")</f>
        <v/>
      </c>
      <c r="D1300" t="str">
        <f>IFERROR(VLOOKUP(B1300,選手番号!F:K,6,0),"")</f>
        <v/>
      </c>
      <c r="E1300" t="str">
        <f>IFERROR(VLOOKUP(B1300,チーム番号!E:F,2,0),"")</f>
        <v/>
      </c>
      <c r="F1300" t="str">
        <f>IFERROR(VLOOKUP(A1300,プログラム!B:C,2,0),"")</f>
        <v/>
      </c>
      <c r="G1300" t="str">
        <f t="shared" si="41"/>
        <v>000</v>
      </c>
      <c r="H1300" t="str">
        <f>IFERROR(記録[[#This Row],[組]],"")</f>
        <v/>
      </c>
      <c r="I1300" t="str">
        <f>IFERROR(記録[[#This Row],[水路]],"")</f>
        <v/>
      </c>
      <c r="J1300" t="str">
        <f>IFERROR(VLOOKUP(F1300,プログラムデータ!A:P,14,0),"")</f>
        <v/>
      </c>
      <c r="K1300" t="str">
        <f>IFERROR(VLOOKUP(F1300,プログラムデータ!A:O,15,0),"")</f>
        <v/>
      </c>
      <c r="L1300" t="str">
        <f>IFERROR(VLOOKUP(F1300,プログラムデータ!A:M,13,0),"")</f>
        <v/>
      </c>
      <c r="M1300" t="str">
        <f>IFERROR(VLOOKUP(F1300,プログラムデータ!A:J,10,0),"")</f>
        <v/>
      </c>
      <c r="N1300" t="str">
        <f>IFERROR(VLOOKUP(F1300,プログラムデータ!A:P,16,0),"")</f>
        <v/>
      </c>
      <c r="O1300" t="str">
        <f t="shared" si="40"/>
        <v xml:space="preserve">    </v>
      </c>
    </row>
    <row r="1301" spans="1:15" x14ac:dyDescent="0.15">
      <c r="A1301" t="str">
        <f>IFERROR(記録[[#This Row],[競技番号]],"")</f>
        <v/>
      </c>
      <c r="B1301" t="str">
        <f>IFERROR(記録[[#This Row],[選手番号]],"")</f>
        <v/>
      </c>
      <c r="C1301" t="str">
        <f>IFERROR(VLOOKUP(B1301,選手番号!F:J,4,0),"")</f>
        <v/>
      </c>
      <c r="D1301" t="str">
        <f>IFERROR(VLOOKUP(B1301,選手番号!F:K,6,0),"")</f>
        <v/>
      </c>
      <c r="E1301" t="str">
        <f>IFERROR(VLOOKUP(B1301,チーム番号!E:F,2,0),"")</f>
        <v/>
      </c>
      <c r="F1301" t="str">
        <f>IFERROR(VLOOKUP(A1301,プログラム!B:C,2,0),"")</f>
        <v/>
      </c>
      <c r="G1301" t="str">
        <f t="shared" si="41"/>
        <v>000</v>
      </c>
      <c r="H1301" t="str">
        <f>IFERROR(記録[[#This Row],[組]],"")</f>
        <v/>
      </c>
      <c r="I1301" t="str">
        <f>IFERROR(記録[[#This Row],[水路]],"")</f>
        <v/>
      </c>
      <c r="J1301" t="str">
        <f>IFERROR(VLOOKUP(F1301,プログラムデータ!A:P,14,0),"")</f>
        <v/>
      </c>
      <c r="K1301" t="str">
        <f>IFERROR(VLOOKUP(F1301,プログラムデータ!A:O,15,0),"")</f>
        <v/>
      </c>
      <c r="L1301" t="str">
        <f>IFERROR(VLOOKUP(F1301,プログラムデータ!A:M,13,0),"")</f>
        <v/>
      </c>
      <c r="M1301" t="str">
        <f>IFERROR(VLOOKUP(F1301,プログラムデータ!A:J,10,0),"")</f>
        <v/>
      </c>
      <c r="N1301" t="str">
        <f>IFERROR(VLOOKUP(F1301,プログラムデータ!A:P,16,0),"")</f>
        <v/>
      </c>
      <c r="O1301" t="str">
        <f t="shared" si="40"/>
        <v xml:space="preserve">    </v>
      </c>
    </row>
    <row r="1302" spans="1:15" x14ac:dyDescent="0.15">
      <c r="A1302" t="str">
        <f>IFERROR(記録[[#This Row],[競技番号]],"")</f>
        <v/>
      </c>
      <c r="B1302" t="str">
        <f>IFERROR(記録[[#This Row],[選手番号]],"")</f>
        <v/>
      </c>
      <c r="C1302" t="str">
        <f>IFERROR(VLOOKUP(B1302,選手番号!F:J,4,0),"")</f>
        <v/>
      </c>
      <c r="D1302" t="str">
        <f>IFERROR(VLOOKUP(B1302,選手番号!F:K,6,0),"")</f>
        <v/>
      </c>
      <c r="E1302" t="str">
        <f>IFERROR(VLOOKUP(B1302,チーム番号!E:F,2,0),"")</f>
        <v/>
      </c>
      <c r="F1302" t="str">
        <f>IFERROR(VLOOKUP(A1302,プログラム!B:C,2,0),"")</f>
        <v/>
      </c>
      <c r="G1302" t="str">
        <f t="shared" si="41"/>
        <v>000</v>
      </c>
      <c r="H1302" t="str">
        <f>IFERROR(記録[[#This Row],[組]],"")</f>
        <v/>
      </c>
      <c r="I1302" t="str">
        <f>IFERROR(記録[[#This Row],[水路]],"")</f>
        <v/>
      </c>
      <c r="J1302" t="str">
        <f>IFERROR(VLOOKUP(F1302,プログラムデータ!A:P,14,0),"")</f>
        <v/>
      </c>
      <c r="K1302" t="str">
        <f>IFERROR(VLOOKUP(F1302,プログラムデータ!A:O,15,0),"")</f>
        <v/>
      </c>
      <c r="L1302" t="str">
        <f>IFERROR(VLOOKUP(F1302,プログラムデータ!A:M,13,0),"")</f>
        <v/>
      </c>
      <c r="M1302" t="str">
        <f>IFERROR(VLOOKUP(F1302,プログラムデータ!A:J,10,0),"")</f>
        <v/>
      </c>
      <c r="N1302" t="str">
        <f>IFERROR(VLOOKUP(F1302,プログラムデータ!A:P,16,0),"")</f>
        <v/>
      </c>
      <c r="O1302" t="str">
        <f t="shared" si="40"/>
        <v xml:space="preserve">    </v>
      </c>
    </row>
    <row r="1303" spans="1:15" x14ac:dyDescent="0.15">
      <c r="A1303" t="str">
        <f>IFERROR(記録[[#This Row],[競技番号]],"")</f>
        <v/>
      </c>
      <c r="B1303" t="str">
        <f>IFERROR(記録[[#This Row],[選手番号]],"")</f>
        <v/>
      </c>
      <c r="C1303" t="str">
        <f>IFERROR(VLOOKUP(B1303,選手番号!F:J,4,0),"")</f>
        <v/>
      </c>
      <c r="D1303" t="str">
        <f>IFERROR(VLOOKUP(B1303,選手番号!F:K,6,0),"")</f>
        <v/>
      </c>
      <c r="E1303" t="str">
        <f>IFERROR(VLOOKUP(B1303,チーム番号!E:F,2,0),"")</f>
        <v/>
      </c>
      <c r="F1303" t="str">
        <f>IFERROR(VLOOKUP(A1303,プログラム!B:C,2,0),"")</f>
        <v/>
      </c>
      <c r="G1303" t="str">
        <f t="shared" si="41"/>
        <v>000</v>
      </c>
      <c r="H1303" t="str">
        <f>IFERROR(記録[[#This Row],[組]],"")</f>
        <v/>
      </c>
      <c r="I1303" t="str">
        <f>IFERROR(記録[[#This Row],[水路]],"")</f>
        <v/>
      </c>
      <c r="J1303" t="str">
        <f>IFERROR(VLOOKUP(F1303,プログラムデータ!A:P,14,0),"")</f>
        <v/>
      </c>
      <c r="K1303" t="str">
        <f>IFERROR(VLOOKUP(F1303,プログラムデータ!A:O,15,0),"")</f>
        <v/>
      </c>
      <c r="L1303" t="str">
        <f>IFERROR(VLOOKUP(F1303,プログラムデータ!A:M,13,0),"")</f>
        <v/>
      </c>
      <c r="M1303" t="str">
        <f>IFERROR(VLOOKUP(F1303,プログラムデータ!A:J,10,0),"")</f>
        <v/>
      </c>
      <c r="N1303" t="str">
        <f>IFERROR(VLOOKUP(F1303,プログラムデータ!A:P,16,0),"")</f>
        <v/>
      </c>
      <c r="O1303" t="str">
        <f t="shared" si="40"/>
        <v xml:space="preserve">    </v>
      </c>
    </row>
    <row r="1304" spans="1:15" x14ac:dyDescent="0.15">
      <c r="A1304" t="str">
        <f>IFERROR(記録[[#This Row],[競技番号]],"")</f>
        <v/>
      </c>
      <c r="B1304" t="str">
        <f>IFERROR(記録[[#This Row],[選手番号]],"")</f>
        <v/>
      </c>
      <c r="C1304" t="str">
        <f>IFERROR(VLOOKUP(B1304,選手番号!F:J,4,0),"")</f>
        <v/>
      </c>
      <c r="D1304" t="str">
        <f>IFERROR(VLOOKUP(B1304,選手番号!F:K,6,0),"")</f>
        <v/>
      </c>
      <c r="E1304" t="str">
        <f>IFERROR(VLOOKUP(B1304,チーム番号!E:F,2,0),"")</f>
        <v/>
      </c>
      <c r="F1304" t="str">
        <f>IFERROR(VLOOKUP(A1304,プログラム!B:C,2,0),"")</f>
        <v/>
      </c>
      <c r="G1304" t="str">
        <f t="shared" si="41"/>
        <v>000</v>
      </c>
      <c r="H1304" t="str">
        <f>IFERROR(記録[[#This Row],[組]],"")</f>
        <v/>
      </c>
      <c r="I1304" t="str">
        <f>IFERROR(記録[[#This Row],[水路]],"")</f>
        <v/>
      </c>
      <c r="J1304" t="str">
        <f>IFERROR(VLOOKUP(F1304,プログラムデータ!A:P,14,0),"")</f>
        <v/>
      </c>
      <c r="K1304" t="str">
        <f>IFERROR(VLOOKUP(F1304,プログラムデータ!A:O,15,0),"")</f>
        <v/>
      </c>
      <c r="L1304" t="str">
        <f>IFERROR(VLOOKUP(F1304,プログラムデータ!A:M,13,0),"")</f>
        <v/>
      </c>
      <c r="M1304" t="str">
        <f>IFERROR(VLOOKUP(F1304,プログラムデータ!A:J,10,0),"")</f>
        <v/>
      </c>
      <c r="N1304" t="str">
        <f>IFERROR(VLOOKUP(F1304,プログラムデータ!A:P,16,0),"")</f>
        <v/>
      </c>
      <c r="O1304" t="str">
        <f t="shared" si="40"/>
        <v xml:space="preserve">    </v>
      </c>
    </row>
    <row r="1305" spans="1:15" x14ac:dyDescent="0.15">
      <c r="A1305" t="str">
        <f>IFERROR(記録[[#This Row],[競技番号]],"")</f>
        <v/>
      </c>
      <c r="B1305" t="str">
        <f>IFERROR(記録[[#This Row],[選手番号]],"")</f>
        <v/>
      </c>
      <c r="C1305" t="str">
        <f>IFERROR(VLOOKUP(B1305,選手番号!F:J,4,0),"")</f>
        <v/>
      </c>
      <c r="D1305" t="str">
        <f>IFERROR(VLOOKUP(B1305,選手番号!F:K,6,0),"")</f>
        <v/>
      </c>
      <c r="E1305" t="str">
        <f>IFERROR(VLOOKUP(B1305,チーム番号!E:F,2,0),"")</f>
        <v/>
      </c>
      <c r="F1305" t="str">
        <f>IFERROR(VLOOKUP(A1305,プログラム!B:C,2,0),"")</f>
        <v/>
      </c>
      <c r="G1305" t="str">
        <f t="shared" si="41"/>
        <v>000</v>
      </c>
      <c r="H1305" t="str">
        <f>IFERROR(記録[[#This Row],[組]],"")</f>
        <v/>
      </c>
      <c r="I1305" t="str">
        <f>IFERROR(記録[[#This Row],[水路]],"")</f>
        <v/>
      </c>
      <c r="J1305" t="str">
        <f>IFERROR(VLOOKUP(F1305,プログラムデータ!A:P,14,0),"")</f>
        <v/>
      </c>
      <c r="K1305" t="str">
        <f>IFERROR(VLOOKUP(F1305,プログラムデータ!A:O,15,0),"")</f>
        <v/>
      </c>
      <c r="L1305" t="str">
        <f>IFERROR(VLOOKUP(F1305,プログラムデータ!A:M,13,0),"")</f>
        <v/>
      </c>
      <c r="M1305" t="str">
        <f>IFERROR(VLOOKUP(F1305,プログラムデータ!A:J,10,0),"")</f>
        <v/>
      </c>
      <c r="N1305" t="str">
        <f>IFERROR(VLOOKUP(F1305,プログラムデータ!A:P,16,0),"")</f>
        <v/>
      </c>
      <c r="O1305" t="str">
        <f t="shared" si="40"/>
        <v xml:space="preserve">    </v>
      </c>
    </row>
    <row r="1306" spans="1:15" x14ac:dyDescent="0.15">
      <c r="A1306" t="str">
        <f>IFERROR(記録[[#This Row],[競技番号]],"")</f>
        <v/>
      </c>
      <c r="B1306" t="str">
        <f>IFERROR(記録[[#This Row],[選手番号]],"")</f>
        <v/>
      </c>
      <c r="C1306" t="str">
        <f>IFERROR(VLOOKUP(B1306,選手番号!F:J,4,0),"")</f>
        <v/>
      </c>
      <c r="D1306" t="str">
        <f>IFERROR(VLOOKUP(B1306,選手番号!F:K,6,0),"")</f>
        <v/>
      </c>
      <c r="E1306" t="str">
        <f>IFERROR(VLOOKUP(B1306,チーム番号!E:F,2,0),"")</f>
        <v/>
      </c>
      <c r="F1306" t="str">
        <f>IFERROR(VLOOKUP(A1306,プログラム!B:C,2,0),"")</f>
        <v/>
      </c>
      <c r="G1306" t="str">
        <f t="shared" si="41"/>
        <v>000</v>
      </c>
      <c r="H1306" t="str">
        <f>IFERROR(記録[[#This Row],[組]],"")</f>
        <v/>
      </c>
      <c r="I1306" t="str">
        <f>IFERROR(記録[[#This Row],[水路]],"")</f>
        <v/>
      </c>
      <c r="J1306" t="str">
        <f>IFERROR(VLOOKUP(F1306,プログラムデータ!A:P,14,0),"")</f>
        <v/>
      </c>
      <c r="K1306" t="str">
        <f>IFERROR(VLOOKUP(F1306,プログラムデータ!A:O,15,0),"")</f>
        <v/>
      </c>
      <c r="L1306" t="str">
        <f>IFERROR(VLOOKUP(F1306,プログラムデータ!A:M,13,0),"")</f>
        <v/>
      </c>
      <c r="M1306" t="str">
        <f>IFERROR(VLOOKUP(F1306,プログラムデータ!A:J,10,0),"")</f>
        <v/>
      </c>
      <c r="N1306" t="str">
        <f>IFERROR(VLOOKUP(F1306,プログラムデータ!A:P,16,0),"")</f>
        <v/>
      </c>
      <c r="O1306" t="str">
        <f t="shared" si="40"/>
        <v xml:space="preserve">    </v>
      </c>
    </row>
    <row r="1307" spans="1:15" x14ac:dyDescent="0.15">
      <c r="A1307" t="str">
        <f>IFERROR(記録[[#This Row],[競技番号]],"")</f>
        <v/>
      </c>
      <c r="B1307" t="str">
        <f>IFERROR(記録[[#This Row],[選手番号]],"")</f>
        <v/>
      </c>
      <c r="C1307" t="str">
        <f>IFERROR(VLOOKUP(B1307,選手番号!F:J,4,0),"")</f>
        <v/>
      </c>
      <c r="D1307" t="str">
        <f>IFERROR(VLOOKUP(B1307,選手番号!F:K,6,0),"")</f>
        <v/>
      </c>
      <c r="E1307" t="str">
        <f>IFERROR(VLOOKUP(B1307,チーム番号!E:F,2,0),"")</f>
        <v/>
      </c>
      <c r="F1307" t="str">
        <f>IFERROR(VLOOKUP(A1307,プログラム!B:C,2,0),"")</f>
        <v/>
      </c>
      <c r="G1307" t="str">
        <f t="shared" si="41"/>
        <v>000</v>
      </c>
      <c r="H1307" t="str">
        <f>IFERROR(記録[[#This Row],[組]],"")</f>
        <v/>
      </c>
      <c r="I1307" t="str">
        <f>IFERROR(記録[[#This Row],[水路]],"")</f>
        <v/>
      </c>
      <c r="J1307" t="str">
        <f>IFERROR(VLOOKUP(F1307,プログラムデータ!A:P,14,0),"")</f>
        <v/>
      </c>
      <c r="K1307" t="str">
        <f>IFERROR(VLOOKUP(F1307,プログラムデータ!A:O,15,0),"")</f>
        <v/>
      </c>
      <c r="L1307" t="str">
        <f>IFERROR(VLOOKUP(F1307,プログラムデータ!A:M,13,0),"")</f>
        <v/>
      </c>
      <c r="M1307" t="str">
        <f>IFERROR(VLOOKUP(F1307,プログラムデータ!A:J,10,0),"")</f>
        <v/>
      </c>
      <c r="N1307" t="str">
        <f>IFERROR(VLOOKUP(F1307,プログラムデータ!A:P,16,0),"")</f>
        <v/>
      </c>
      <c r="O1307" t="str">
        <f t="shared" si="40"/>
        <v xml:space="preserve">    </v>
      </c>
    </row>
    <row r="1308" spans="1:15" x14ac:dyDescent="0.15">
      <c r="A1308" t="str">
        <f>IFERROR(記録[[#This Row],[競技番号]],"")</f>
        <v/>
      </c>
      <c r="B1308" t="str">
        <f>IFERROR(記録[[#This Row],[選手番号]],"")</f>
        <v/>
      </c>
      <c r="C1308" t="str">
        <f>IFERROR(VLOOKUP(B1308,選手番号!F:J,4,0),"")</f>
        <v/>
      </c>
      <c r="D1308" t="str">
        <f>IFERROR(VLOOKUP(B1308,選手番号!F:K,6,0),"")</f>
        <v/>
      </c>
      <c r="E1308" t="str">
        <f>IFERROR(VLOOKUP(B1308,チーム番号!E:F,2,0),"")</f>
        <v/>
      </c>
      <c r="F1308" t="str">
        <f>IFERROR(VLOOKUP(A1308,プログラム!B:C,2,0),"")</f>
        <v/>
      </c>
      <c r="G1308" t="str">
        <f t="shared" si="41"/>
        <v>000</v>
      </c>
      <c r="H1308" t="str">
        <f>IFERROR(記録[[#This Row],[組]],"")</f>
        <v/>
      </c>
      <c r="I1308" t="str">
        <f>IFERROR(記録[[#This Row],[水路]],"")</f>
        <v/>
      </c>
      <c r="J1308" t="str">
        <f>IFERROR(VLOOKUP(F1308,プログラムデータ!A:P,14,0),"")</f>
        <v/>
      </c>
      <c r="K1308" t="str">
        <f>IFERROR(VLOOKUP(F1308,プログラムデータ!A:O,15,0),"")</f>
        <v/>
      </c>
      <c r="L1308" t="str">
        <f>IFERROR(VLOOKUP(F1308,プログラムデータ!A:M,13,0),"")</f>
        <v/>
      </c>
      <c r="M1308" t="str">
        <f>IFERROR(VLOOKUP(F1308,プログラムデータ!A:J,10,0),"")</f>
        <v/>
      </c>
      <c r="N1308" t="str">
        <f>IFERROR(VLOOKUP(F1308,プログラムデータ!A:P,16,0),"")</f>
        <v/>
      </c>
      <c r="O1308" t="str">
        <f t="shared" si="40"/>
        <v xml:space="preserve">    </v>
      </c>
    </row>
    <row r="1309" spans="1:15" x14ac:dyDescent="0.15">
      <c r="A1309" t="str">
        <f>IFERROR(記録[[#This Row],[競技番号]],"")</f>
        <v/>
      </c>
      <c r="B1309" t="str">
        <f>IFERROR(記録[[#This Row],[選手番号]],"")</f>
        <v/>
      </c>
      <c r="C1309" t="str">
        <f>IFERROR(VLOOKUP(B1309,選手番号!F:J,4,0),"")</f>
        <v/>
      </c>
      <c r="D1309" t="str">
        <f>IFERROR(VLOOKUP(B1309,選手番号!F:K,6,0),"")</f>
        <v/>
      </c>
      <c r="E1309" t="str">
        <f>IFERROR(VLOOKUP(B1309,チーム番号!E:F,2,0),"")</f>
        <v/>
      </c>
      <c r="F1309" t="str">
        <f>IFERROR(VLOOKUP(A1309,プログラム!B:C,2,0),"")</f>
        <v/>
      </c>
      <c r="G1309" t="str">
        <f t="shared" si="41"/>
        <v>000</v>
      </c>
      <c r="H1309" t="str">
        <f>IFERROR(記録[[#This Row],[組]],"")</f>
        <v/>
      </c>
      <c r="I1309" t="str">
        <f>IFERROR(記録[[#This Row],[水路]],"")</f>
        <v/>
      </c>
      <c r="J1309" t="str">
        <f>IFERROR(VLOOKUP(F1309,プログラムデータ!A:P,14,0),"")</f>
        <v/>
      </c>
      <c r="K1309" t="str">
        <f>IFERROR(VLOOKUP(F1309,プログラムデータ!A:O,15,0),"")</f>
        <v/>
      </c>
      <c r="L1309" t="str">
        <f>IFERROR(VLOOKUP(F1309,プログラムデータ!A:M,13,0),"")</f>
        <v/>
      </c>
      <c r="M1309" t="str">
        <f>IFERROR(VLOOKUP(F1309,プログラムデータ!A:J,10,0),"")</f>
        <v/>
      </c>
      <c r="N1309" t="str">
        <f>IFERROR(VLOOKUP(F1309,プログラムデータ!A:P,16,0),"")</f>
        <v/>
      </c>
      <c r="O1309" t="str">
        <f t="shared" si="40"/>
        <v xml:space="preserve">    </v>
      </c>
    </row>
    <row r="1310" spans="1:15" x14ac:dyDescent="0.15">
      <c r="A1310" t="str">
        <f>IFERROR(記録[[#This Row],[競技番号]],"")</f>
        <v/>
      </c>
      <c r="B1310" t="str">
        <f>IFERROR(記録[[#This Row],[選手番号]],"")</f>
        <v/>
      </c>
      <c r="C1310" t="str">
        <f>IFERROR(VLOOKUP(B1310,選手番号!F:J,4,0),"")</f>
        <v/>
      </c>
      <c r="D1310" t="str">
        <f>IFERROR(VLOOKUP(B1310,選手番号!F:K,6,0),"")</f>
        <v/>
      </c>
      <c r="E1310" t="str">
        <f>IFERROR(VLOOKUP(B1310,チーム番号!E:F,2,0),"")</f>
        <v/>
      </c>
      <c r="F1310" t="str">
        <f>IFERROR(VLOOKUP(A1310,プログラム!B:C,2,0),"")</f>
        <v/>
      </c>
      <c r="G1310" t="str">
        <f t="shared" si="41"/>
        <v>000</v>
      </c>
      <c r="H1310" t="str">
        <f>IFERROR(記録[[#This Row],[組]],"")</f>
        <v/>
      </c>
      <c r="I1310" t="str">
        <f>IFERROR(記録[[#This Row],[水路]],"")</f>
        <v/>
      </c>
      <c r="J1310" t="str">
        <f>IFERROR(VLOOKUP(F1310,プログラムデータ!A:P,14,0),"")</f>
        <v/>
      </c>
      <c r="K1310" t="str">
        <f>IFERROR(VLOOKUP(F1310,プログラムデータ!A:O,15,0),"")</f>
        <v/>
      </c>
      <c r="L1310" t="str">
        <f>IFERROR(VLOOKUP(F1310,プログラムデータ!A:M,13,0),"")</f>
        <v/>
      </c>
      <c r="M1310" t="str">
        <f>IFERROR(VLOOKUP(F1310,プログラムデータ!A:J,10,0),"")</f>
        <v/>
      </c>
      <c r="N1310" t="str">
        <f>IFERROR(VLOOKUP(F1310,プログラムデータ!A:P,16,0),"")</f>
        <v/>
      </c>
      <c r="O1310" t="str">
        <f t="shared" si="40"/>
        <v xml:space="preserve">    </v>
      </c>
    </row>
    <row r="1311" spans="1:15" x14ac:dyDescent="0.15">
      <c r="A1311" t="str">
        <f>IFERROR(記録[[#This Row],[競技番号]],"")</f>
        <v/>
      </c>
      <c r="B1311" t="str">
        <f>IFERROR(記録[[#This Row],[選手番号]],"")</f>
        <v/>
      </c>
      <c r="C1311" t="str">
        <f>IFERROR(VLOOKUP(B1311,選手番号!F:J,4,0),"")</f>
        <v/>
      </c>
      <c r="D1311" t="str">
        <f>IFERROR(VLOOKUP(B1311,選手番号!F:K,6,0),"")</f>
        <v/>
      </c>
      <c r="E1311" t="str">
        <f>IFERROR(VLOOKUP(B1311,チーム番号!E:F,2,0),"")</f>
        <v/>
      </c>
      <c r="F1311" t="str">
        <f>IFERROR(VLOOKUP(A1311,プログラム!B:C,2,0),"")</f>
        <v/>
      </c>
      <c r="G1311" t="str">
        <f t="shared" si="41"/>
        <v>000</v>
      </c>
      <c r="H1311" t="str">
        <f>IFERROR(記録[[#This Row],[組]],"")</f>
        <v/>
      </c>
      <c r="I1311" t="str">
        <f>IFERROR(記録[[#This Row],[水路]],"")</f>
        <v/>
      </c>
      <c r="J1311" t="str">
        <f>IFERROR(VLOOKUP(F1311,プログラムデータ!A:P,14,0),"")</f>
        <v/>
      </c>
      <c r="K1311" t="str">
        <f>IFERROR(VLOOKUP(F1311,プログラムデータ!A:O,15,0),"")</f>
        <v/>
      </c>
      <c r="L1311" t="str">
        <f>IFERROR(VLOOKUP(F1311,プログラムデータ!A:M,13,0),"")</f>
        <v/>
      </c>
      <c r="M1311" t="str">
        <f>IFERROR(VLOOKUP(F1311,プログラムデータ!A:J,10,0),"")</f>
        <v/>
      </c>
      <c r="N1311" t="str">
        <f>IFERROR(VLOOKUP(F1311,プログラムデータ!A:P,16,0),"")</f>
        <v/>
      </c>
      <c r="O1311" t="str">
        <f t="shared" si="40"/>
        <v xml:space="preserve">    </v>
      </c>
    </row>
    <row r="1312" spans="1:15" x14ac:dyDescent="0.15">
      <c r="A1312" t="str">
        <f>IFERROR(記録[[#This Row],[競技番号]],"")</f>
        <v/>
      </c>
      <c r="B1312" t="str">
        <f>IFERROR(記録[[#This Row],[選手番号]],"")</f>
        <v/>
      </c>
      <c r="C1312" t="str">
        <f>IFERROR(VLOOKUP(B1312,選手番号!F:J,4,0),"")</f>
        <v/>
      </c>
      <c r="D1312" t="str">
        <f>IFERROR(VLOOKUP(B1312,選手番号!F:K,6,0),"")</f>
        <v/>
      </c>
      <c r="E1312" t="str">
        <f>IFERROR(VLOOKUP(B1312,チーム番号!E:F,2,0),"")</f>
        <v/>
      </c>
      <c r="F1312" t="str">
        <f>IFERROR(VLOOKUP(A1312,プログラム!B:C,2,0),"")</f>
        <v/>
      </c>
      <c r="G1312" t="str">
        <f t="shared" si="41"/>
        <v>000</v>
      </c>
      <c r="H1312" t="str">
        <f>IFERROR(記録[[#This Row],[組]],"")</f>
        <v/>
      </c>
      <c r="I1312" t="str">
        <f>IFERROR(記録[[#This Row],[水路]],"")</f>
        <v/>
      </c>
      <c r="J1312" t="str">
        <f>IFERROR(VLOOKUP(F1312,プログラムデータ!A:P,14,0),"")</f>
        <v/>
      </c>
      <c r="K1312" t="str">
        <f>IFERROR(VLOOKUP(F1312,プログラムデータ!A:O,15,0),"")</f>
        <v/>
      </c>
      <c r="L1312" t="str">
        <f>IFERROR(VLOOKUP(F1312,プログラムデータ!A:M,13,0),"")</f>
        <v/>
      </c>
      <c r="M1312" t="str">
        <f>IFERROR(VLOOKUP(F1312,プログラムデータ!A:J,10,0),"")</f>
        <v/>
      </c>
      <c r="N1312" t="str">
        <f>IFERROR(VLOOKUP(F1312,プログラムデータ!A:P,16,0),"")</f>
        <v/>
      </c>
      <c r="O1312" t="str">
        <f t="shared" si="40"/>
        <v xml:space="preserve">    </v>
      </c>
    </row>
    <row r="1313" spans="1:15" x14ac:dyDescent="0.15">
      <c r="A1313" t="str">
        <f>IFERROR(記録[[#This Row],[競技番号]],"")</f>
        <v/>
      </c>
      <c r="B1313" t="str">
        <f>IFERROR(記録[[#This Row],[選手番号]],"")</f>
        <v/>
      </c>
      <c r="C1313" t="str">
        <f>IFERROR(VLOOKUP(B1313,選手番号!F:J,4,0),"")</f>
        <v/>
      </c>
      <c r="D1313" t="str">
        <f>IFERROR(VLOOKUP(B1313,選手番号!F:K,6,0),"")</f>
        <v/>
      </c>
      <c r="E1313" t="str">
        <f>IFERROR(VLOOKUP(B1313,チーム番号!E:F,2,0),"")</f>
        <v/>
      </c>
      <c r="F1313" t="str">
        <f>IFERROR(VLOOKUP(A1313,プログラム!B:C,2,0),"")</f>
        <v/>
      </c>
      <c r="G1313" t="str">
        <f t="shared" si="41"/>
        <v>000</v>
      </c>
      <c r="H1313" t="str">
        <f>IFERROR(記録[[#This Row],[組]],"")</f>
        <v/>
      </c>
      <c r="I1313" t="str">
        <f>IFERROR(記録[[#This Row],[水路]],"")</f>
        <v/>
      </c>
      <c r="J1313" t="str">
        <f>IFERROR(VLOOKUP(F1313,プログラムデータ!A:P,14,0),"")</f>
        <v/>
      </c>
      <c r="K1313" t="str">
        <f>IFERROR(VLOOKUP(F1313,プログラムデータ!A:O,15,0),"")</f>
        <v/>
      </c>
      <c r="L1313" t="str">
        <f>IFERROR(VLOOKUP(F1313,プログラムデータ!A:M,13,0),"")</f>
        <v/>
      </c>
      <c r="M1313" t="str">
        <f>IFERROR(VLOOKUP(F1313,プログラムデータ!A:J,10,0),"")</f>
        <v/>
      </c>
      <c r="N1313" t="str">
        <f>IFERROR(VLOOKUP(F1313,プログラムデータ!A:P,16,0),"")</f>
        <v/>
      </c>
      <c r="O1313" t="str">
        <f t="shared" si="40"/>
        <v xml:space="preserve">    </v>
      </c>
    </row>
    <row r="1314" spans="1:15" x14ac:dyDescent="0.15">
      <c r="A1314" t="str">
        <f>IFERROR(記録[[#This Row],[競技番号]],"")</f>
        <v/>
      </c>
      <c r="B1314" t="str">
        <f>IFERROR(記録[[#This Row],[選手番号]],"")</f>
        <v/>
      </c>
      <c r="C1314" t="str">
        <f>IFERROR(VLOOKUP(B1314,選手番号!F:J,4,0),"")</f>
        <v/>
      </c>
      <c r="D1314" t="str">
        <f>IFERROR(VLOOKUP(B1314,選手番号!F:K,6,0),"")</f>
        <v/>
      </c>
      <c r="E1314" t="str">
        <f>IFERROR(VLOOKUP(B1314,チーム番号!E:F,2,0),"")</f>
        <v/>
      </c>
      <c r="F1314" t="str">
        <f>IFERROR(VLOOKUP(A1314,プログラム!B:C,2,0),"")</f>
        <v/>
      </c>
      <c r="G1314" t="str">
        <f t="shared" si="41"/>
        <v>000</v>
      </c>
      <c r="H1314" t="str">
        <f>IFERROR(記録[[#This Row],[組]],"")</f>
        <v/>
      </c>
      <c r="I1314" t="str">
        <f>IFERROR(記録[[#This Row],[水路]],"")</f>
        <v/>
      </c>
      <c r="J1314" t="str">
        <f>IFERROR(VLOOKUP(F1314,プログラムデータ!A:P,14,0),"")</f>
        <v/>
      </c>
      <c r="K1314" t="str">
        <f>IFERROR(VLOOKUP(F1314,プログラムデータ!A:O,15,0),"")</f>
        <v/>
      </c>
      <c r="L1314" t="str">
        <f>IFERROR(VLOOKUP(F1314,プログラムデータ!A:M,13,0),"")</f>
        <v/>
      </c>
      <c r="M1314" t="str">
        <f>IFERROR(VLOOKUP(F1314,プログラムデータ!A:J,10,0),"")</f>
        <v/>
      </c>
      <c r="N1314" t="str">
        <f>IFERROR(VLOOKUP(F1314,プログラムデータ!A:P,16,0),"")</f>
        <v/>
      </c>
      <c r="O1314" t="str">
        <f t="shared" si="40"/>
        <v xml:space="preserve">    </v>
      </c>
    </row>
    <row r="1315" spans="1:15" x14ac:dyDescent="0.15">
      <c r="A1315" t="str">
        <f>IFERROR(記録[[#This Row],[競技番号]],"")</f>
        <v/>
      </c>
      <c r="B1315" t="str">
        <f>IFERROR(記録[[#This Row],[選手番号]],"")</f>
        <v/>
      </c>
      <c r="C1315" t="str">
        <f>IFERROR(VLOOKUP(B1315,選手番号!F:J,4,0),"")</f>
        <v/>
      </c>
      <c r="D1315" t="str">
        <f>IFERROR(VLOOKUP(B1315,選手番号!F:K,6,0),"")</f>
        <v/>
      </c>
      <c r="E1315" t="str">
        <f>IFERROR(VLOOKUP(B1315,チーム番号!E:F,2,0),"")</f>
        <v/>
      </c>
      <c r="F1315" t="str">
        <f>IFERROR(VLOOKUP(A1315,プログラム!B:C,2,0),"")</f>
        <v/>
      </c>
      <c r="G1315" t="str">
        <f t="shared" si="41"/>
        <v>000</v>
      </c>
      <c r="H1315" t="str">
        <f>IFERROR(記録[[#This Row],[組]],"")</f>
        <v/>
      </c>
      <c r="I1315" t="str">
        <f>IFERROR(記録[[#This Row],[水路]],"")</f>
        <v/>
      </c>
      <c r="J1315" t="str">
        <f>IFERROR(VLOOKUP(F1315,プログラムデータ!A:P,14,0),"")</f>
        <v/>
      </c>
      <c r="K1315" t="str">
        <f>IFERROR(VLOOKUP(F1315,プログラムデータ!A:O,15,0),"")</f>
        <v/>
      </c>
      <c r="L1315" t="str">
        <f>IFERROR(VLOOKUP(F1315,プログラムデータ!A:M,13,0),"")</f>
        <v/>
      </c>
      <c r="M1315" t="str">
        <f>IFERROR(VLOOKUP(F1315,プログラムデータ!A:J,10,0),"")</f>
        <v/>
      </c>
      <c r="N1315" t="str">
        <f>IFERROR(VLOOKUP(F1315,プログラムデータ!A:P,16,0),"")</f>
        <v/>
      </c>
      <c r="O1315" t="str">
        <f t="shared" si="40"/>
        <v xml:space="preserve">    </v>
      </c>
    </row>
    <row r="1316" spans="1:15" x14ac:dyDescent="0.15">
      <c r="A1316" t="str">
        <f>IFERROR(記録[[#This Row],[競技番号]],"")</f>
        <v/>
      </c>
      <c r="B1316" t="str">
        <f>IFERROR(記録[[#This Row],[選手番号]],"")</f>
        <v/>
      </c>
      <c r="C1316" t="str">
        <f>IFERROR(VLOOKUP(B1316,選手番号!F:J,4,0),"")</f>
        <v/>
      </c>
      <c r="D1316" t="str">
        <f>IFERROR(VLOOKUP(B1316,選手番号!F:K,6,0),"")</f>
        <v/>
      </c>
      <c r="E1316" t="str">
        <f>IFERROR(VLOOKUP(B1316,チーム番号!E:F,2,0),"")</f>
        <v/>
      </c>
      <c r="F1316" t="str">
        <f>IFERROR(VLOOKUP(A1316,プログラム!B:C,2,0),"")</f>
        <v/>
      </c>
      <c r="G1316" t="str">
        <f t="shared" si="41"/>
        <v>000</v>
      </c>
      <c r="H1316" t="str">
        <f>IFERROR(記録[[#This Row],[組]],"")</f>
        <v/>
      </c>
      <c r="I1316" t="str">
        <f>IFERROR(記録[[#This Row],[水路]],"")</f>
        <v/>
      </c>
      <c r="J1316" t="str">
        <f>IFERROR(VLOOKUP(F1316,プログラムデータ!A:P,14,0),"")</f>
        <v/>
      </c>
      <c r="K1316" t="str">
        <f>IFERROR(VLOOKUP(F1316,プログラムデータ!A:O,15,0),"")</f>
        <v/>
      </c>
      <c r="L1316" t="str">
        <f>IFERROR(VLOOKUP(F1316,プログラムデータ!A:M,13,0),"")</f>
        <v/>
      </c>
      <c r="M1316" t="str">
        <f>IFERROR(VLOOKUP(F1316,プログラムデータ!A:J,10,0),"")</f>
        <v/>
      </c>
      <c r="N1316" t="str">
        <f>IFERROR(VLOOKUP(F1316,プログラムデータ!A:P,16,0),"")</f>
        <v/>
      </c>
      <c r="O1316" t="str">
        <f t="shared" si="40"/>
        <v xml:space="preserve">    </v>
      </c>
    </row>
    <row r="1317" spans="1:15" x14ac:dyDescent="0.15">
      <c r="A1317" t="str">
        <f>IFERROR(記録[[#This Row],[競技番号]],"")</f>
        <v/>
      </c>
      <c r="B1317" t="str">
        <f>IFERROR(記録[[#This Row],[選手番号]],"")</f>
        <v/>
      </c>
      <c r="C1317" t="str">
        <f>IFERROR(VLOOKUP(B1317,選手番号!F:J,4,0),"")</f>
        <v/>
      </c>
      <c r="D1317" t="str">
        <f>IFERROR(VLOOKUP(B1317,選手番号!F:K,6,0),"")</f>
        <v/>
      </c>
      <c r="E1317" t="str">
        <f>IFERROR(VLOOKUP(B1317,チーム番号!E:F,2,0),"")</f>
        <v/>
      </c>
      <c r="F1317" t="str">
        <f>IFERROR(VLOOKUP(A1317,プログラム!B:C,2,0),"")</f>
        <v/>
      </c>
      <c r="G1317" t="str">
        <f t="shared" si="41"/>
        <v>000</v>
      </c>
      <c r="H1317" t="str">
        <f>IFERROR(記録[[#This Row],[組]],"")</f>
        <v/>
      </c>
      <c r="I1317" t="str">
        <f>IFERROR(記録[[#This Row],[水路]],"")</f>
        <v/>
      </c>
      <c r="J1317" t="str">
        <f>IFERROR(VLOOKUP(F1317,プログラムデータ!A:P,14,0),"")</f>
        <v/>
      </c>
      <c r="K1317" t="str">
        <f>IFERROR(VLOOKUP(F1317,プログラムデータ!A:O,15,0),"")</f>
        <v/>
      </c>
      <c r="L1317" t="str">
        <f>IFERROR(VLOOKUP(F1317,プログラムデータ!A:M,13,0),"")</f>
        <v/>
      </c>
      <c r="M1317" t="str">
        <f>IFERROR(VLOOKUP(F1317,プログラムデータ!A:J,10,0),"")</f>
        <v/>
      </c>
      <c r="N1317" t="str">
        <f>IFERROR(VLOOKUP(F1317,プログラムデータ!A:P,16,0),"")</f>
        <v/>
      </c>
      <c r="O1317" t="str">
        <f t="shared" si="40"/>
        <v xml:space="preserve">    </v>
      </c>
    </row>
    <row r="1318" spans="1:15" x14ac:dyDescent="0.15">
      <c r="A1318" t="str">
        <f>IFERROR(記録[[#This Row],[競技番号]],"")</f>
        <v/>
      </c>
      <c r="B1318" t="str">
        <f>IFERROR(記録[[#This Row],[選手番号]],"")</f>
        <v/>
      </c>
      <c r="C1318" t="str">
        <f>IFERROR(VLOOKUP(B1318,選手番号!F:J,4,0),"")</f>
        <v/>
      </c>
      <c r="D1318" t="str">
        <f>IFERROR(VLOOKUP(B1318,選手番号!F:K,6,0),"")</f>
        <v/>
      </c>
      <c r="E1318" t="str">
        <f>IFERROR(VLOOKUP(B1318,チーム番号!E:F,2,0),"")</f>
        <v/>
      </c>
      <c r="F1318" t="str">
        <f>IFERROR(VLOOKUP(A1318,プログラム!B:C,2,0),"")</f>
        <v/>
      </c>
      <c r="G1318" t="str">
        <f t="shared" si="41"/>
        <v>000</v>
      </c>
      <c r="H1318" t="str">
        <f>IFERROR(記録[[#This Row],[組]],"")</f>
        <v/>
      </c>
      <c r="I1318" t="str">
        <f>IFERROR(記録[[#This Row],[水路]],"")</f>
        <v/>
      </c>
      <c r="J1318" t="str">
        <f>IFERROR(VLOOKUP(F1318,プログラムデータ!A:P,14,0),"")</f>
        <v/>
      </c>
      <c r="K1318" t="str">
        <f>IFERROR(VLOOKUP(F1318,プログラムデータ!A:O,15,0),"")</f>
        <v/>
      </c>
      <c r="L1318" t="str">
        <f>IFERROR(VLOOKUP(F1318,プログラムデータ!A:M,13,0),"")</f>
        <v/>
      </c>
      <c r="M1318" t="str">
        <f>IFERROR(VLOOKUP(F1318,プログラムデータ!A:J,10,0),"")</f>
        <v/>
      </c>
      <c r="N1318" t="str">
        <f>IFERROR(VLOOKUP(F1318,プログラムデータ!A:P,16,0),"")</f>
        <v/>
      </c>
      <c r="O1318" t="str">
        <f t="shared" si="40"/>
        <v xml:space="preserve">    </v>
      </c>
    </row>
    <row r="1319" spans="1:15" x14ac:dyDescent="0.15">
      <c r="A1319" t="str">
        <f>IFERROR(記録[[#This Row],[競技番号]],"")</f>
        <v/>
      </c>
      <c r="B1319" t="str">
        <f>IFERROR(記録[[#This Row],[選手番号]],"")</f>
        <v/>
      </c>
      <c r="C1319" t="str">
        <f>IFERROR(VLOOKUP(B1319,選手番号!F:J,4,0),"")</f>
        <v/>
      </c>
      <c r="D1319" t="str">
        <f>IFERROR(VLOOKUP(B1319,選手番号!F:K,6,0),"")</f>
        <v/>
      </c>
      <c r="E1319" t="str">
        <f>IFERROR(VLOOKUP(B1319,チーム番号!E:F,2,0),"")</f>
        <v/>
      </c>
      <c r="F1319" t="str">
        <f>IFERROR(VLOOKUP(A1319,プログラム!B:C,2,0),"")</f>
        <v/>
      </c>
      <c r="G1319" t="str">
        <f t="shared" si="41"/>
        <v>000</v>
      </c>
      <c r="H1319" t="str">
        <f>IFERROR(記録[[#This Row],[組]],"")</f>
        <v/>
      </c>
      <c r="I1319" t="str">
        <f>IFERROR(記録[[#This Row],[水路]],"")</f>
        <v/>
      </c>
      <c r="J1319" t="str">
        <f>IFERROR(VLOOKUP(F1319,プログラムデータ!A:P,14,0),"")</f>
        <v/>
      </c>
      <c r="K1319" t="str">
        <f>IFERROR(VLOOKUP(F1319,プログラムデータ!A:O,15,0),"")</f>
        <v/>
      </c>
      <c r="L1319" t="str">
        <f>IFERROR(VLOOKUP(F1319,プログラムデータ!A:M,13,0),"")</f>
        <v/>
      </c>
      <c r="M1319" t="str">
        <f>IFERROR(VLOOKUP(F1319,プログラムデータ!A:J,10,0),"")</f>
        <v/>
      </c>
      <c r="N1319" t="str">
        <f>IFERROR(VLOOKUP(F1319,プログラムデータ!A:P,16,0),"")</f>
        <v/>
      </c>
      <c r="O1319" t="str">
        <f t="shared" si="40"/>
        <v xml:space="preserve">    </v>
      </c>
    </row>
    <row r="1320" spans="1:15" x14ac:dyDescent="0.15">
      <c r="A1320" t="str">
        <f>IFERROR(記録[[#This Row],[競技番号]],"")</f>
        <v/>
      </c>
      <c r="B1320" t="str">
        <f>IFERROR(記録[[#This Row],[選手番号]],"")</f>
        <v/>
      </c>
      <c r="C1320" t="str">
        <f>IFERROR(VLOOKUP(B1320,選手番号!F:J,4,0),"")</f>
        <v/>
      </c>
      <c r="D1320" t="str">
        <f>IFERROR(VLOOKUP(B1320,選手番号!F:K,6,0),"")</f>
        <v/>
      </c>
      <c r="E1320" t="str">
        <f>IFERROR(VLOOKUP(B1320,チーム番号!E:F,2,0),"")</f>
        <v/>
      </c>
      <c r="F1320" t="str">
        <f>IFERROR(VLOOKUP(A1320,プログラム!B:C,2,0),"")</f>
        <v/>
      </c>
      <c r="G1320" t="str">
        <f t="shared" si="41"/>
        <v>000</v>
      </c>
      <c r="H1320" t="str">
        <f>IFERROR(記録[[#This Row],[組]],"")</f>
        <v/>
      </c>
      <c r="I1320" t="str">
        <f>IFERROR(記録[[#This Row],[水路]],"")</f>
        <v/>
      </c>
      <c r="J1320" t="str">
        <f>IFERROR(VLOOKUP(F1320,プログラムデータ!A:P,14,0),"")</f>
        <v/>
      </c>
      <c r="K1320" t="str">
        <f>IFERROR(VLOOKUP(F1320,プログラムデータ!A:O,15,0),"")</f>
        <v/>
      </c>
      <c r="L1320" t="str">
        <f>IFERROR(VLOOKUP(F1320,プログラムデータ!A:M,13,0),"")</f>
        <v/>
      </c>
      <c r="M1320" t="str">
        <f>IFERROR(VLOOKUP(F1320,プログラムデータ!A:J,10,0),"")</f>
        <v/>
      </c>
      <c r="N1320" t="str">
        <f>IFERROR(VLOOKUP(F1320,プログラムデータ!A:P,16,0),"")</f>
        <v/>
      </c>
      <c r="O1320" t="str">
        <f t="shared" si="40"/>
        <v xml:space="preserve">    </v>
      </c>
    </row>
    <row r="1321" spans="1:15" x14ac:dyDescent="0.15">
      <c r="A1321" t="str">
        <f>IFERROR(記録[[#This Row],[競技番号]],"")</f>
        <v/>
      </c>
      <c r="B1321" t="str">
        <f>IFERROR(記録[[#This Row],[選手番号]],"")</f>
        <v/>
      </c>
      <c r="C1321" t="str">
        <f>IFERROR(VLOOKUP(B1321,選手番号!F:J,4,0),"")</f>
        <v/>
      </c>
      <c r="D1321" t="str">
        <f>IFERROR(VLOOKUP(B1321,選手番号!F:K,6,0),"")</f>
        <v/>
      </c>
      <c r="E1321" t="str">
        <f>IFERROR(VLOOKUP(B1321,チーム番号!E:F,2,0),"")</f>
        <v/>
      </c>
      <c r="F1321" t="str">
        <f>IFERROR(VLOOKUP(A1321,プログラム!B:C,2,0),"")</f>
        <v/>
      </c>
      <c r="G1321" t="str">
        <f t="shared" si="41"/>
        <v>000</v>
      </c>
      <c r="H1321" t="str">
        <f>IFERROR(記録[[#This Row],[組]],"")</f>
        <v/>
      </c>
      <c r="I1321" t="str">
        <f>IFERROR(記録[[#This Row],[水路]],"")</f>
        <v/>
      </c>
      <c r="J1321" t="str">
        <f>IFERROR(VLOOKUP(F1321,プログラムデータ!A:P,14,0),"")</f>
        <v/>
      </c>
      <c r="K1321" t="str">
        <f>IFERROR(VLOOKUP(F1321,プログラムデータ!A:O,15,0),"")</f>
        <v/>
      </c>
      <c r="L1321" t="str">
        <f>IFERROR(VLOOKUP(F1321,プログラムデータ!A:M,13,0),"")</f>
        <v/>
      </c>
      <c r="M1321" t="str">
        <f>IFERROR(VLOOKUP(F1321,プログラムデータ!A:J,10,0),"")</f>
        <v/>
      </c>
      <c r="N1321" t="str">
        <f>IFERROR(VLOOKUP(F1321,プログラムデータ!A:P,16,0),"")</f>
        <v/>
      </c>
      <c r="O1321" t="str">
        <f t="shared" si="40"/>
        <v xml:space="preserve">    </v>
      </c>
    </row>
    <row r="1322" spans="1:15" x14ac:dyDescent="0.15">
      <c r="A1322" t="str">
        <f>IFERROR(記録[[#This Row],[競技番号]],"")</f>
        <v/>
      </c>
      <c r="B1322" t="str">
        <f>IFERROR(記録[[#This Row],[選手番号]],"")</f>
        <v/>
      </c>
      <c r="C1322" t="str">
        <f>IFERROR(VLOOKUP(B1322,選手番号!F:J,4,0),"")</f>
        <v/>
      </c>
      <c r="D1322" t="str">
        <f>IFERROR(VLOOKUP(B1322,選手番号!F:K,6,0),"")</f>
        <v/>
      </c>
      <c r="E1322" t="str">
        <f>IFERROR(VLOOKUP(B1322,チーム番号!E:F,2,0),"")</f>
        <v/>
      </c>
      <c r="F1322" t="str">
        <f>IFERROR(VLOOKUP(A1322,プログラム!B:C,2,0),"")</f>
        <v/>
      </c>
      <c r="G1322" t="str">
        <f t="shared" si="41"/>
        <v>000</v>
      </c>
      <c r="H1322" t="str">
        <f>IFERROR(記録[[#This Row],[組]],"")</f>
        <v/>
      </c>
      <c r="I1322" t="str">
        <f>IFERROR(記録[[#This Row],[水路]],"")</f>
        <v/>
      </c>
      <c r="J1322" t="str">
        <f>IFERROR(VLOOKUP(F1322,プログラムデータ!A:P,14,0),"")</f>
        <v/>
      </c>
      <c r="K1322" t="str">
        <f>IFERROR(VLOOKUP(F1322,プログラムデータ!A:O,15,0),"")</f>
        <v/>
      </c>
      <c r="L1322" t="str">
        <f>IFERROR(VLOOKUP(F1322,プログラムデータ!A:M,13,0),"")</f>
        <v/>
      </c>
      <c r="M1322" t="str">
        <f>IFERROR(VLOOKUP(F1322,プログラムデータ!A:J,10,0),"")</f>
        <v/>
      </c>
      <c r="N1322" t="str">
        <f>IFERROR(VLOOKUP(F1322,プログラムデータ!A:P,16,0),"")</f>
        <v/>
      </c>
      <c r="O1322" t="str">
        <f t="shared" si="40"/>
        <v xml:space="preserve">    </v>
      </c>
    </row>
    <row r="1323" spans="1:15" x14ac:dyDescent="0.15">
      <c r="A1323" t="str">
        <f>IFERROR(記録[[#This Row],[競技番号]],"")</f>
        <v/>
      </c>
      <c r="B1323" t="str">
        <f>IFERROR(記録[[#This Row],[選手番号]],"")</f>
        <v/>
      </c>
      <c r="C1323" t="str">
        <f>IFERROR(VLOOKUP(B1323,選手番号!F:J,4,0),"")</f>
        <v/>
      </c>
      <c r="D1323" t="str">
        <f>IFERROR(VLOOKUP(B1323,選手番号!F:K,6,0),"")</f>
        <v/>
      </c>
      <c r="E1323" t="str">
        <f>IFERROR(VLOOKUP(B1323,チーム番号!E:F,2,0),"")</f>
        <v/>
      </c>
      <c r="F1323" t="str">
        <f>IFERROR(VLOOKUP(A1323,プログラム!B:C,2,0),"")</f>
        <v/>
      </c>
      <c r="G1323" t="str">
        <f t="shared" si="41"/>
        <v>000</v>
      </c>
      <c r="H1323" t="str">
        <f>IFERROR(記録[[#This Row],[組]],"")</f>
        <v/>
      </c>
      <c r="I1323" t="str">
        <f>IFERROR(記録[[#This Row],[水路]],"")</f>
        <v/>
      </c>
      <c r="J1323" t="str">
        <f>IFERROR(VLOOKUP(F1323,プログラムデータ!A:P,14,0),"")</f>
        <v/>
      </c>
      <c r="K1323" t="str">
        <f>IFERROR(VLOOKUP(F1323,プログラムデータ!A:O,15,0),"")</f>
        <v/>
      </c>
      <c r="L1323" t="str">
        <f>IFERROR(VLOOKUP(F1323,プログラムデータ!A:M,13,0),"")</f>
        <v/>
      </c>
      <c r="M1323" t="str">
        <f>IFERROR(VLOOKUP(F1323,プログラムデータ!A:J,10,0),"")</f>
        <v/>
      </c>
      <c r="N1323" t="str">
        <f>IFERROR(VLOOKUP(F1323,プログラムデータ!A:P,16,0),"")</f>
        <v/>
      </c>
      <c r="O1323" t="str">
        <f t="shared" si="40"/>
        <v xml:space="preserve">    </v>
      </c>
    </row>
    <row r="1324" spans="1:15" x14ac:dyDescent="0.15">
      <c r="A1324" t="str">
        <f>IFERROR(記録[[#This Row],[競技番号]],"")</f>
        <v/>
      </c>
      <c r="B1324" t="str">
        <f>IFERROR(記録[[#This Row],[選手番号]],"")</f>
        <v/>
      </c>
      <c r="C1324" t="str">
        <f>IFERROR(VLOOKUP(B1324,選手番号!F:J,4,0),"")</f>
        <v/>
      </c>
      <c r="D1324" t="str">
        <f>IFERROR(VLOOKUP(B1324,選手番号!F:K,6,0),"")</f>
        <v/>
      </c>
      <c r="E1324" t="str">
        <f>IFERROR(VLOOKUP(B1324,チーム番号!E:F,2,0),"")</f>
        <v/>
      </c>
      <c r="F1324" t="str">
        <f>IFERROR(VLOOKUP(A1324,プログラム!B:C,2,0),"")</f>
        <v/>
      </c>
      <c r="G1324" t="str">
        <f t="shared" si="41"/>
        <v>000</v>
      </c>
      <c r="H1324" t="str">
        <f>IFERROR(記録[[#This Row],[組]],"")</f>
        <v/>
      </c>
      <c r="I1324" t="str">
        <f>IFERROR(記録[[#This Row],[水路]],"")</f>
        <v/>
      </c>
      <c r="J1324" t="str">
        <f>IFERROR(VLOOKUP(F1324,プログラムデータ!A:P,14,0),"")</f>
        <v/>
      </c>
      <c r="K1324" t="str">
        <f>IFERROR(VLOOKUP(F1324,プログラムデータ!A:O,15,0),"")</f>
        <v/>
      </c>
      <c r="L1324" t="str">
        <f>IFERROR(VLOOKUP(F1324,プログラムデータ!A:M,13,0),"")</f>
        <v/>
      </c>
      <c r="M1324" t="str">
        <f>IFERROR(VLOOKUP(F1324,プログラムデータ!A:J,10,0),"")</f>
        <v/>
      </c>
      <c r="N1324" t="str">
        <f>IFERROR(VLOOKUP(F1324,プログラムデータ!A:P,16,0),"")</f>
        <v/>
      </c>
      <c r="O1324" t="str">
        <f t="shared" si="40"/>
        <v xml:space="preserve">    </v>
      </c>
    </row>
    <row r="1325" spans="1:15" x14ac:dyDescent="0.15">
      <c r="A1325" t="str">
        <f>IFERROR(記録[[#This Row],[競技番号]],"")</f>
        <v/>
      </c>
      <c r="B1325" t="str">
        <f>IFERROR(記録[[#This Row],[選手番号]],"")</f>
        <v/>
      </c>
      <c r="C1325" t="str">
        <f>IFERROR(VLOOKUP(B1325,選手番号!F:J,4,0),"")</f>
        <v/>
      </c>
      <c r="D1325" t="str">
        <f>IFERROR(VLOOKUP(B1325,選手番号!F:K,6,0),"")</f>
        <v/>
      </c>
      <c r="E1325" t="str">
        <f>IFERROR(VLOOKUP(B1325,チーム番号!E:F,2,0),"")</f>
        <v/>
      </c>
      <c r="F1325" t="str">
        <f>IFERROR(VLOOKUP(A1325,プログラム!B:C,2,0),"")</f>
        <v/>
      </c>
      <c r="G1325" t="str">
        <f t="shared" si="41"/>
        <v>000</v>
      </c>
      <c r="H1325" t="str">
        <f>IFERROR(記録[[#This Row],[組]],"")</f>
        <v/>
      </c>
      <c r="I1325" t="str">
        <f>IFERROR(記録[[#This Row],[水路]],"")</f>
        <v/>
      </c>
      <c r="J1325" t="str">
        <f>IFERROR(VLOOKUP(F1325,プログラムデータ!A:P,14,0),"")</f>
        <v/>
      </c>
      <c r="K1325" t="str">
        <f>IFERROR(VLOOKUP(F1325,プログラムデータ!A:O,15,0),"")</f>
        <v/>
      </c>
      <c r="L1325" t="str">
        <f>IFERROR(VLOOKUP(F1325,プログラムデータ!A:M,13,0),"")</f>
        <v/>
      </c>
      <c r="M1325" t="str">
        <f>IFERROR(VLOOKUP(F1325,プログラムデータ!A:J,10,0),"")</f>
        <v/>
      </c>
      <c r="N1325" t="str">
        <f>IFERROR(VLOOKUP(F1325,プログラムデータ!A:P,16,0),"")</f>
        <v/>
      </c>
      <c r="O1325" t="str">
        <f t="shared" si="40"/>
        <v xml:space="preserve">    </v>
      </c>
    </row>
    <row r="1326" spans="1:15" x14ac:dyDescent="0.15">
      <c r="A1326" t="str">
        <f>IFERROR(記録[[#This Row],[競技番号]],"")</f>
        <v/>
      </c>
      <c r="B1326" t="str">
        <f>IFERROR(記録[[#This Row],[選手番号]],"")</f>
        <v/>
      </c>
      <c r="C1326" t="str">
        <f>IFERROR(VLOOKUP(B1326,選手番号!F:J,4,0),"")</f>
        <v/>
      </c>
      <c r="D1326" t="str">
        <f>IFERROR(VLOOKUP(B1326,選手番号!F:K,6,0),"")</f>
        <v/>
      </c>
      <c r="E1326" t="str">
        <f>IFERROR(VLOOKUP(B1326,チーム番号!E:F,2,0),"")</f>
        <v/>
      </c>
      <c r="F1326" t="str">
        <f>IFERROR(VLOOKUP(A1326,プログラム!B:C,2,0),"")</f>
        <v/>
      </c>
      <c r="G1326" t="str">
        <f t="shared" si="41"/>
        <v>000</v>
      </c>
      <c r="H1326" t="str">
        <f>IFERROR(記録[[#This Row],[組]],"")</f>
        <v/>
      </c>
      <c r="I1326" t="str">
        <f>IFERROR(記録[[#This Row],[水路]],"")</f>
        <v/>
      </c>
      <c r="J1326" t="str">
        <f>IFERROR(VLOOKUP(F1326,プログラムデータ!A:P,14,0),"")</f>
        <v/>
      </c>
      <c r="K1326" t="str">
        <f>IFERROR(VLOOKUP(F1326,プログラムデータ!A:O,15,0),"")</f>
        <v/>
      </c>
      <c r="L1326" t="str">
        <f>IFERROR(VLOOKUP(F1326,プログラムデータ!A:M,13,0),"")</f>
        <v/>
      </c>
      <c r="M1326" t="str">
        <f>IFERROR(VLOOKUP(F1326,プログラムデータ!A:J,10,0),"")</f>
        <v/>
      </c>
      <c r="N1326" t="str">
        <f>IFERROR(VLOOKUP(F1326,プログラムデータ!A:P,16,0),"")</f>
        <v/>
      </c>
      <c r="O1326" t="str">
        <f t="shared" ref="O1326:O1389" si="42">CONCATENATE(J1326," ",K1326," ",L1326," ",M1326," ",N1326)</f>
        <v xml:space="preserve">    </v>
      </c>
    </row>
    <row r="1327" spans="1:15" x14ac:dyDescent="0.15">
      <c r="A1327" t="str">
        <f>IFERROR(記録[[#This Row],[競技番号]],"")</f>
        <v/>
      </c>
      <c r="B1327" t="str">
        <f>IFERROR(記録[[#This Row],[選手番号]],"")</f>
        <v/>
      </c>
      <c r="C1327" t="str">
        <f>IFERROR(VLOOKUP(B1327,選手番号!F:J,4,0),"")</f>
        <v/>
      </c>
      <c r="D1327" t="str">
        <f>IFERROR(VLOOKUP(B1327,選手番号!F:K,6,0),"")</f>
        <v/>
      </c>
      <c r="E1327" t="str">
        <f>IFERROR(VLOOKUP(B1327,チーム番号!E:F,2,0),"")</f>
        <v/>
      </c>
      <c r="F1327" t="str">
        <f>IFERROR(VLOOKUP(A1327,プログラム!B:C,2,0),"")</f>
        <v/>
      </c>
      <c r="G1327" t="str">
        <f t="shared" si="41"/>
        <v>000</v>
      </c>
      <c r="H1327" t="str">
        <f>IFERROR(記録[[#This Row],[組]],"")</f>
        <v/>
      </c>
      <c r="I1327" t="str">
        <f>IFERROR(記録[[#This Row],[水路]],"")</f>
        <v/>
      </c>
      <c r="J1327" t="str">
        <f>IFERROR(VLOOKUP(F1327,プログラムデータ!A:P,14,0),"")</f>
        <v/>
      </c>
      <c r="K1327" t="str">
        <f>IFERROR(VLOOKUP(F1327,プログラムデータ!A:O,15,0),"")</f>
        <v/>
      </c>
      <c r="L1327" t="str">
        <f>IFERROR(VLOOKUP(F1327,プログラムデータ!A:M,13,0),"")</f>
        <v/>
      </c>
      <c r="M1327" t="str">
        <f>IFERROR(VLOOKUP(F1327,プログラムデータ!A:J,10,0),"")</f>
        <v/>
      </c>
      <c r="N1327" t="str">
        <f>IFERROR(VLOOKUP(F1327,プログラムデータ!A:P,16,0),"")</f>
        <v/>
      </c>
      <c r="O1327" t="str">
        <f t="shared" si="42"/>
        <v xml:space="preserve">    </v>
      </c>
    </row>
    <row r="1328" spans="1:15" x14ac:dyDescent="0.15">
      <c r="A1328" t="str">
        <f>IFERROR(記録[[#This Row],[競技番号]],"")</f>
        <v/>
      </c>
      <c r="B1328" t="str">
        <f>IFERROR(記録[[#This Row],[選手番号]],"")</f>
        <v/>
      </c>
      <c r="C1328" t="str">
        <f>IFERROR(VLOOKUP(B1328,選手番号!F:J,4,0),"")</f>
        <v/>
      </c>
      <c r="D1328" t="str">
        <f>IFERROR(VLOOKUP(B1328,選手番号!F:K,6,0),"")</f>
        <v/>
      </c>
      <c r="E1328" t="str">
        <f>IFERROR(VLOOKUP(B1328,チーム番号!E:F,2,0),"")</f>
        <v/>
      </c>
      <c r="F1328" t="str">
        <f>IFERROR(VLOOKUP(A1328,プログラム!B:C,2,0),"")</f>
        <v/>
      </c>
      <c r="G1328" t="str">
        <f t="shared" si="41"/>
        <v>000</v>
      </c>
      <c r="H1328" t="str">
        <f>IFERROR(記録[[#This Row],[組]],"")</f>
        <v/>
      </c>
      <c r="I1328" t="str">
        <f>IFERROR(記録[[#This Row],[水路]],"")</f>
        <v/>
      </c>
      <c r="J1328" t="str">
        <f>IFERROR(VLOOKUP(F1328,プログラムデータ!A:P,14,0),"")</f>
        <v/>
      </c>
      <c r="K1328" t="str">
        <f>IFERROR(VLOOKUP(F1328,プログラムデータ!A:O,15,0),"")</f>
        <v/>
      </c>
      <c r="L1328" t="str">
        <f>IFERROR(VLOOKUP(F1328,プログラムデータ!A:M,13,0),"")</f>
        <v/>
      </c>
      <c r="M1328" t="str">
        <f>IFERROR(VLOOKUP(F1328,プログラムデータ!A:J,10,0),"")</f>
        <v/>
      </c>
      <c r="N1328" t="str">
        <f>IFERROR(VLOOKUP(F1328,プログラムデータ!A:P,16,0),"")</f>
        <v/>
      </c>
      <c r="O1328" t="str">
        <f t="shared" si="42"/>
        <v xml:space="preserve">    </v>
      </c>
    </row>
    <row r="1329" spans="1:15" x14ac:dyDescent="0.15">
      <c r="A1329" t="str">
        <f>IFERROR(記録[[#This Row],[競技番号]],"")</f>
        <v/>
      </c>
      <c r="B1329" t="str">
        <f>IFERROR(記録[[#This Row],[選手番号]],"")</f>
        <v/>
      </c>
      <c r="C1329" t="str">
        <f>IFERROR(VLOOKUP(B1329,選手番号!F:J,4,0),"")</f>
        <v/>
      </c>
      <c r="D1329" t="str">
        <f>IFERROR(VLOOKUP(B1329,選手番号!F:K,6,0),"")</f>
        <v/>
      </c>
      <c r="E1329" t="str">
        <f>IFERROR(VLOOKUP(B1329,チーム番号!E:F,2,0),"")</f>
        <v/>
      </c>
      <c r="F1329" t="str">
        <f>IFERROR(VLOOKUP(A1329,プログラム!B:C,2,0),"")</f>
        <v/>
      </c>
      <c r="G1329" t="str">
        <f t="shared" si="41"/>
        <v>000</v>
      </c>
      <c r="H1329" t="str">
        <f>IFERROR(記録[[#This Row],[組]],"")</f>
        <v/>
      </c>
      <c r="I1329" t="str">
        <f>IFERROR(記録[[#This Row],[水路]],"")</f>
        <v/>
      </c>
      <c r="J1329" t="str">
        <f>IFERROR(VLOOKUP(F1329,プログラムデータ!A:P,14,0),"")</f>
        <v/>
      </c>
      <c r="K1329" t="str">
        <f>IFERROR(VLOOKUP(F1329,プログラムデータ!A:O,15,0),"")</f>
        <v/>
      </c>
      <c r="L1329" t="str">
        <f>IFERROR(VLOOKUP(F1329,プログラムデータ!A:M,13,0),"")</f>
        <v/>
      </c>
      <c r="M1329" t="str">
        <f>IFERROR(VLOOKUP(F1329,プログラムデータ!A:J,10,0),"")</f>
        <v/>
      </c>
      <c r="N1329" t="str">
        <f>IFERROR(VLOOKUP(F1329,プログラムデータ!A:P,16,0),"")</f>
        <v/>
      </c>
      <c r="O1329" t="str">
        <f t="shared" si="42"/>
        <v xml:space="preserve">    </v>
      </c>
    </row>
    <row r="1330" spans="1:15" x14ac:dyDescent="0.15">
      <c r="A1330" t="str">
        <f>IFERROR(記録[[#This Row],[競技番号]],"")</f>
        <v/>
      </c>
      <c r="B1330" t="str">
        <f>IFERROR(記録[[#This Row],[選手番号]],"")</f>
        <v/>
      </c>
      <c r="C1330" t="str">
        <f>IFERROR(VLOOKUP(B1330,選手番号!F:J,4,0),"")</f>
        <v/>
      </c>
      <c r="D1330" t="str">
        <f>IFERROR(VLOOKUP(B1330,選手番号!F:K,6,0),"")</f>
        <v/>
      </c>
      <c r="E1330" t="str">
        <f>IFERROR(VLOOKUP(B1330,チーム番号!E:F,2,0),"")</f>
        <v/>
      </c>
      <c r="F1330" t="str">
        <f>IFERROR(VLOOKUP(A1330,プログラム!B:C,2,0),"")</f>
        <v/>
      </c>
      <c r="G1330" t="str">
        <f t="shared" si="41"/>
        <v>000</v>
      </c>
      <c r="H1330" t="str">
        <f>IFERROR(記録[[#This Row],[組]],"")</f>
        <v/>
      </c>
      <c r="I1330" t="str">
        <f>IFERROR(記録[[#This Row],[水路]],"")</f>
        <v/>
      </c>
      <c r="J1330" t="str">
        <f>IFERROR(VLOOKUP(F1330,プログラムデータ!A:P,14,0),"")</f>
        <v/>
      </c>
      <c r="K1330" t="str">
        <f>IFERROR(VLOOKUP(F1330,プログラムデータ!A:O,15,0),"")</f>
        <v/>
      </c>
      <c r="L1330" t="str">
        <f>IFERROR(VLOOKUP(F1330,プログラムデータ!A:M,13,0),"")</f>
        <v/>
      </c>
      <c r="M1330" t="str">
        <f>IFERROR(VLOOKUP(F1330,プログラムデータ!A:J,10,0),"")</f>
        <v/>
      </c>
      <c r="N1330" t="str">
        <f>IFERROR(VLOOKUP(F1330,プログラムデータ!A:P,16,0),"")</f>
        <v/>
      </c>
      <c r="O1330" t="str">
        <f t="shared" si="42"/>
        <v xml:space="preserve">    </v>
      </c>
    </row>
    <row r="1331" spans="1:15" x14ac:dyDescent="0.15">
      <c r="A1331" t="str">
        <f>IFERROR(記録[[#This Row],[競技番号]],"")</f>
        <v/>
      </c>
      <c r="B1331" t="str">
        <f>IFERROR(記録[[#This Row],[選手番号]],"")</f>
        <v/>
      </c>
      <c r="C1331" t="str">
        <f>IFERROR(VLOOKUP(B1331,選手番号!F:J,4,0),"")</f>
        <v/>
      </c>
      <c r="D1331" t="str">
        <f>IFERROR(VLOOKUP(B1331,選手番号!F:K,6,0),"")</f>
        <v/>
      </c>
      <c r="E1331" t="str">
        <f>IFERROR(VLOOKUP(B1331,チーム番号!E:F,2,0),"")</f>
        <v/>
      </c>
      <c r="F1331" t="str">
        <f>IFERROR(VLOOKUP(A1331,プログラム!B:C,2,0),"")</f>
        <v/>
      </c>
      <c r="G1331" t="str">
        <f t="shared" si="41"/>
        <v>000</v>
      </c>
      <c r="H1331" t="str">
        <f>IFERROR(記録[[#This Row],[組]],"")</f>
        <v/>
      </c>
      <c r="I1331" t="str">
        <f>IFERROR(記録[[#This Row],[水路]],"")</f>
        <v/>
      </c>
      <c r="J1331" t="str">
        <f>IFERROR(VLOOKUP(F1331,プログラムデータ!A:P,14,0),"")</f>
        <v/>
      </c>
      <c r="K1331" t="str">
        <f>IFERROR(VLOOKUP(F1331,プログラムデータ!A:O,15,0),"")</f>
        <v/>
      </c>
      <c r="L1331" t="str">
        <f>IFERROR(VLOOKUP(F1331,プログラムデータ!A:M,13,0),"")</f>
        <v/>
      </c>
      <c r="M1331" t="str">
        <f>IFERROR(VLOOKUP(F1331,プログラムデータ!A:J,10,0),"")</f>
        <v/>
      </c>
      <c r="N1331" t="str">
        <f>IFERROR(VLOOKUP(F1331,プログラムデータ!A:P,16,0),"")</f>
        <v/>
      </c>
      <c r="O1331" t="str">
        <f t="shared" si="42"/>
        <v xml:space="preserve">    </v>
      </c>
    </row>
    <row r="1332" spans="1:15" x14ac:dyDescent="0.15">
      <c r="A1332" t="str">
        <f>IFERROR(記録[[#This Row],[競技番号]],"")</f>
        <v/>
      </c>
      <c r="B1332" t="str">
        <f>IFERROR(記録[[#This Row],[選手番号]],"")</f>
        <v/>
      </c>
      <c r="C1332" t="str">
        <f>IFERROR(VLOOKUP(B1332,選手番号!F:J,4,0),"")</f>
        <v/>
      </c>
      <c r="D1332" t="str">
        <f>IFERROR(VLOOKUP(B1332,選手番号!F:K,6,0),"")</f>
        <v/>
      </c>
      <c r="E1332" t="str">
        <f>IFERROR(VLOOKUP(B1332,チーム番号!E:F,2,0),"")</f>
        <v/>
      </c>
      <c r="F1332" t="str">
        <f>IFERROR(VLOOKUP(A1332,プログラム!B:C,2,0),"")</f>
        <v/>
      </c>
      <c r="G1332" t="str">
        <f t="shared" si="41"/>
        <v>000</v>
      </c>
      <c r="H1332" t="str">
        <f>IFERROR(記録[[#This Row],[組]],"")</f>
        <v/>
      </c>
      <c r="I1332" t="str">
        <f>IFERROR(記録[[#This Row],[水路]],"")</f>
        <v/>
      </c>
      <c r="J1332" t="str">
        <f>IFERROR(VLOOKUP(F1332,プログラムデータ!A:P,14,0),"")</f>
        <v/>
      </c>
      <c r="K1332" t="str">
        <f>IFERROR(VLOOKUP(F1332,プログラムデータ!A:O,15,0),"")</f>
        <v/>
      </c>
      <c r="L1332" t="str">
        <f>IFERROR(VLOOKUP(F1332,プログラムデータ!A:M,13,0),"")</f>
        <v/>
      </c>
      <c r="M1332" t="str">
        <f>IFERROR(VLOOKUP(F1332,プログラムデータ!A:J,10,0),"")</f>
        <v/>
      </c>
      <c r="N1332" t="str">
        <f>IFERROR(VLOOKUP(F1332,プログラムデータ!A:P,16,0),"")</f>
        <v/>
      </c>
      <c r="O1332" t="str">
        <f t="shared" si="42"/>
        <v xml:space="preserve">    </v>
      </c>
    </row>
    <row r="1333" spans="1:15" x14ac:dyDescent="0.15">
      <c r="A1333" t="str">
        <f>IFERROR(記録[[#This Row],[競技番号]],"")</f>
        <v/>
      </c>
      <c r="B1333" t="str">
        <f>IFERROR(記録[[#This Row],[選手番号]],"")</f>
        <v/>
      </c>
      <c r="C1333" t="str">
        <f>IFERROR(VLOOKUP(B1333,選手番号!F:J,4,0),"")</f>
        <v/>
      </c>
      <c r="D1333" t="str">
        <f>IFERROR(VLOOKUP(B1333,選手番号!F:K,6,0),"")</f>
        <v/>
      </c>
      <c r="E1333" t="str">
        <f>IFERROR(VLOOKUP(B1333,チーム番号!E:F,2,0),"")</f>
        <v/>
      </c>
      <c r="F1333" t="str">
        <f>IFERROR(VLOOKUP(A1333,プログラム!B:C,2,0),"")</f>
        <v/>
      </c>
      <c r="G1333" t="str">
        <f t="shared" si="41"/>
        <v>000</v>
      </c>
      <c r="H1333" t="str">
        <f>IFERROR(記録[[#This Row],[組]],"")</f>
        <v/>
      </c>
      <c r="I1333" t="str">
        <f>IFERROR(記録[[#This Row],[水路]],"")</f>
        <v/>
      </c>
      <c r="J1333" t="str">
        <f>IFERROR(VLOOKUP(F1333,プログラムデータ!A:P,14,0),"")</f>
        <v/>
      </c>
      <c r="K1333" t="str">
        <f>IFERROR(VLOOKUP(F1333,プログラムデータ!A:O,15,0),"")</f>
        <v/>
      </c>
      <c r="L1333" t="str">
        <f>IFERROR(VLOOKUP(F1333,プログラムデータ!A:M,13,0),"")</f>
        <v/>
      </c>
      <c r="M1333" t="str">
        <f>IFERROR(VLOOKUP(F1333,プログラムデータ!A:J,10,0),"")</f>
        <v/>
      </c>
      <c r="N1333" t="str">
        <f>IFERROR(VLOOKUP(F1333,プログラムデータ!A:P,16,0),"")</f>
        <v/>
      </c>
      <c r="O1333" t="str">
        <f t="shared" si="42"/>
        <v xml:space="preserve">    </v>
      </c>
    </row>
    <row r="1334" spans="1:15" x14ac:dyDescent="0.15">
      <c r="A1334" t="str">
        <f>IFERROR(記録[[#This Row],[競技番号]],"")</f>
        <v/>
      </c>
      <c r="B1334" t="str">
        <f>IFERROR(記録[[#This Row],[選手番号]],"")</f>
        <v/>
      </c>
      <c r="C1334" t="str">
        <f>IFERROR(VLOOKUP(B1334,選手番号!F:J,4,0),"")</f>
        <v/>
      </c>
      <c r="D1334" t="str">
        <f>IFERROR(VLOOKUP(B1334,選手番号!F:K,6,0),"")</f>
        <v/>
      </c>
      <c r="E1334" t="str">
        <f>IFERROR(VLOOKUP(B1334,チーム番号!E:F,2,0),"")</f>
        <v/>
      </c>
      <c r="F1334" t="str">
        <f>IFERROR(VLOOKUP(A1334,プログラム!B:C,2,0),"")</f>
        <v/>
      </c>
      <c r="G1334" t="str">
        <f t="shared" si="41"/>
        <v>000</v>
      </c>
      <c r="H1334" t="str">
        <f>IFERROR(記録[[#This Row],[組]],"")</f>
        <v/>
      </c>
      <c r="I1334" t="str">
        <f>IFERROR(記録[[#This Row],[水路]],"")</f>
        <v/>
      </c>
      <c r="J1334" t="str">
        <f>IFERROR(VLOOKUP(F1334,プログラムデータ!A:P,14,0),"")</f>
        <v/>
      </c>
      <c r="K1334" t="str">
        <f>IFERROR(VLOOKUP(F1334,プログラムデータ!A:O,15,0),"")</f>
        <v/>
      </c>
      <c r="L1334" t="str">
        <f>IFERROR(VLOOKUP(F1334,プログラムデータ!A:M,13,0),"")</f>
        <v/>
      </c>
      <c r="M1334" t="str">
        <f>IFERROR(VLOOKUP(F1334,プログラムデータ!A:J,10,0),"")</f>
        <v/>
      </c>
      <c r="N1334" t="str">
        <f>IFERROR(VLOOKUP(F1334,プログラムデータ!A:P,16,0),"")</f>
        <v/>
      </c>
      <c r="O1334" t="str">
        <f t="shared" si="42"/>
        <v xml:space="preserve">    </v>
      </c>
    </row>
    <row r="1335" spans="1:15" x14ac:dyDescent="0.15">
      <c r="A1335" t="str">
        <f>IFERROR(記録[[#This Row],[競技番号]],"")</f>
        <v/>
      </c>
      <c r="B1335" t="str">
        <f>IFERROR(記録[[#This Row],[選手番号]],"")</f>
        <v/>
      </c>
      <c r="C1335" t="str">
        <f>IFERROR(VLOOKUP(B1335,選手番号!F:J,4,0),"")</f>
        <v/>
      </c>
      <c r="D1335" t="str">
        <f>IFERROR(VLOOKUP(B1335,選手番号!F:K,6,0),"")</f>
        <v/>
      </c>
      <c r="E1335" t="str">
        <f>IFERROR(VLOOKUP(B1335,チーム番号!E:F,2,0),"")</f>
        <v/>
      </c>
      <c r="F1335" t="str">
        <f>IFERROR(VLOOKUP(A1335,プログラム!B:C,2,0),"")</f>
        <v/>
      </c>
      <c r="G1335" t="str">
        <f t="shared" si="41"/>
        <v>000</v>
      </c>
      <c r="H1335" t="str">
        <f>IFERROR(記録[[#This Row],[組]],"")</f>
        <v/>
      </c>
      <c r="I1335" t="str">
        <f>IFERROR(記録[[#This Row],[水路]],"")</f>
        <v/>
      </c>
      <c r="J1335" t="str">
        <f>IFERROR(VLOOKUP(F1335,プログラムデータ!A:P,14,0),"")</f>
        <v/>
      </c>
      <c r="K1335" t="str">
        <f>IFERROR(VLOOKUP(F1335,プログラムデータ!A:O,15,0),"")</f>
        <v/>
      </c>
      <c r="L1335" t="str">
        <f>IFERROR(VLOOKUP(F1335,プログラムデータ!A:M,13,0),"")</f>
        <v/>
      </c>
      <c r="M1335" t="str">
        <f>IFERROR(VLOOKUP(F1335,プログラムデータ!A:J,10,0),"")</f>
        <v/>
      </c>
      <c r="N1335" t="str">
        <f>IFERROR(VLOOKUP(F1335,プログラムデータ!A:P,16,0),"")</f>
        <v/>
      </c>
      <c r="O1335" t="str">
        <f t="shared" si="42"/>
        <v xml:space="preserve">    </v>
      </c>
    </row>
    <row r="1336" spans="1:15" x14ac:dyDescent="0.15">
      <c r="A1336" t="str">
        <f>IFERROR(記録[[#This Row],[競技番号]],"")</f>
        <v/>
      </c>
      <c r="B1336" t="str">
        <f>IFERROR(記録[[#This Row],[選手番号]],"")</f>
        <v/>
      </c>
      <c r="C1336" t="str">
        <f>IFERROR(VLOOKUP(B1336,選手番号!F:J,4,0),"")</f>
        <v/>
      </c>
      <c r="D1336" t="str">
        <f>IFERROR(VLOOKUP(B1336,選手番号!F:K,6,0),"")</f>
        <v/>
      </c>
      <c r="E1336" t="str">
        <f>IFERROR(VLOOKUP(B1336,チーム番号!E:F,2,0),"")</f>
        <v/>
      </c>
      <c r="F1336" t="str">
        <f>IFERROR(VLOOKUP(A1336,プログラム!B:C,2,0),"")</f>
        <v/>
      </c>
      <c r="G1336" t="str">
        <f t="shared" si="41"/>
        <v>000</v>
      </c>
      <c r="H1336" t="str">
        <f>IFERROR(記録[[#This Row],[組]],"")</f>
        <v/>
      </c>
      <c r="I1336" t="str">
        <f>IFERROR(記録[[#This Row],[水路]],"")</f>
        <v/>
      </c>
      <c r="J1336" t="str">
        <f>IFERROR(VLOOKUP(F1336,プログラムデータ!A:P,14,0),"")</f>
        <v/>
      </c>
      <c r="K1336" t="str">
        <f>IFERROR(VLOOKUP(F1336,プログラムデータ!A:O,15,0),"")</f>
        <v/>
      </c>
      <c r="L1336" t="str">
        <f>IFERROR(VLOOKUP(F1336,プログラムデータ!A:M,13,0),"")</f>
        <v/>
      </c>
      <c r="M1336" t="str">
        <f>IFERROR(VLOOKUP(F1336,プログラムデータ!A:J,10,0),"")</f>
        <v/>
      </c>
      <c r="N1336" t="str">
        <f>IFERROR(VLOOKUP(F1336,プログラムデータ!A:P,16,0),"")</f>
        <v/>
      </c>
      <c r="O1336" t="str">
        <f t="shared" si="42"/>
        <v xml:space="preserve">    </v>
      </c>
    </row>
    <row r="1337" spans="1:15" x14ac:dyDescent="0.15">
      <c r="A1337" t="str">
        <f>IFERROR(記録[[#This Row],[競技番号]],"")</f>
        <v/>
      </c>
      <c r="B1337" t="str">
        <f>IFERROR(記録[[#This Row],[選手番号]],"")</f>
        <v/>
      </c>
      <c r="C1337" t="str">
        <f>IFERROR(VLOOKUP(B1337,選手番号!F:J,4,0),"")</f>
        <v/>
      </c>
      <c r="D1337" t="str">
        <f>IFERROR(VLOOKUP(B1337,選手番号!F:K,6,0),"")</f>
        <v/>
      </c>
      <c r="E1337" t="str">
        <f>IFERROR(VLOOKUP(B1337,チーム番号!E:F,2,0),"")</f>
        <v/>
      </c>
      <c r="F1337" t="str">
        <f>IFERROR(VLOOKUP(A1337,プログラム!B:C,2,0),"")</f>
        <v/>
      </c>
      <c r="G1337" t="str">
        <f t="shared" si="41"/>
        <v>000</v>
      </c>
      <c r="H1337" t="str">
        <f>IFERROR(記録[[#This Row],[組]],"")</f>
        <v/>
      </c>
      <c r="I1337" t="str">
        <f>IFERROR(記録[[#This Row],[水路]],"")</f>
        <v/>
      </c>
      <c r="J1337" t="str">
        <f>IFERROR(VLOOKUP(F1337,プログラムデータ!A:P,14,0),"")</f>
        <v/>
      </c>
      <c r="K1337" t="str">
        <f>IFERROR(VLOOKUP(F1337,プログラムデータ!A:O,15,0),"")</f>
        <v/>
      </c>
      <c r="L1337" t="str">
        <f>IFERROR(VLOOKUP(F1337,プログラムデータ!A:M,13,0),"")</f>
        <v/>
      </c>
      <c r="M1337" t="str">
        <f>IFERROR(VLOOKUP(F1337,プログラムデータ!A:J,10,0),"")</f>
        <v/>
      </c>
      <c r="N1337" t="str">
        <f>IFERROR(VLOOKUP(F1337,プログラムデータ!A:P,16,0),"")</f>
        <v/>
      </c>
      <c r="O1337" t="str">
        <f t="shared" si="42"/>
        <v xml:space="preserve">    </v>
      </c>
    </row>
    <row r="1338" spans="1:15" x14ac:dyDescent="0.15">
      <c r="A1338" t="str">
        <f>IFERROR(記録[[#This Row],[競技番号]],"")</f>
        <v/>
      </c>
      <c r="B1338" t="str">
        <f>IFERROR(記録[[#This Row],[選手番号]],"")</f>
        <v/>
      </c>
      <c r="C1338" t="str">
        <f>IFERROR(VLOOKUP(B1338,選手番号!F:J,4,0),"")</f>
        <v/>
      </c>
      <c r="D1338" t="str">
        <f>IFERROR(VLOOKUP(B1338,選手番号!F:K,6,0),"")</f>
        <v/>
      </c>
      <c r="E1338" t="str">
        <f>IFERROR(VLOOKUP(B1338,チーム番号!E:F,2,0),"")</f>
        <v/>
      </c>
      <c r="F1338" t="str">
        <f>IFERROR(VLOOKUP(A1338,プログラム!B:C,2,0),"")</f>
        <v/>
      </c>
      <c r="G1338" t="str">
        <f t="shared" si="41"/>
        <v>000</v>
      </c>
      <c r="H1338" t="str">
        <f>IFERROR(記録[[#This Row],[組]],"")</f>
        <v/>
      </c>
      <c r="I1338" t="str">
        <f>IFERROR(記録[[#This Row],[水路]],"")</f>
        <v/>
      </c>
      <c r="J1338" t="str">
        <f>IFERROR(VLOOKUP(F1338,プログラムデータ!A:P,14,0),"")</f>
        <v/>
      </c>
      <c r="K1338" t="str">
        <f>IFERROR(VLOOKUP(F1338,プログラムデータ!A:O,15,0),"")</f>
        <v/>
      </c>
      <c r="L1338" t="str">
        <f>IFERROR(VLOOKUP(F1338,プログラムデータ!A:M,13,0),"")</f>
        <v/>
      </c>
      <c r="M1338" t="str">
        <f>IFERROR(VLOOKUP(F1338,プログラムデータ!A:J,10,0),"")</f>
        <v/>
      </c>
      <c r="N1338" t="str">
        <f>IFERROR(VLOOKUP(F1338,プログラムデータ!A:P,16,0),"")</f>
        <v/>
      </c>
      <c r="O1338" t="str">
        <f t="shared" si="42"/>
        <v xml:space="preserve">    </v>
      </c>
    </row>
    <row r="1339" spans="1:15" x14ac:dyDescent="0.15">
      <c r="A1339" t="str">
        <f>IFERROR(記録[[#This Row],[競技番号]],"")</f>
        <v/>
      </c>
      <c r="B1339" t="str">
        <f>IFERROR(記録[[#This Row],[選手番号]],"")</f>
        <v/>
      </c>
      <c r="C1339" t="str">
        <f>IFERROR(VLOOKUP(B1339,選手番号!F:J,4,0),"")</f>
        <v/>
      </c>
      <c r="D1339" t="str">
        <f>IFERROR(VLOOKUP(B1339,選手番号!F:K,6,0),"")</f>
        <v/>
      </c>
      <c r="E1339" t="str">
        <f>IFERROR(VLOOKUP(B1339,チーム番号!E:F,2,0),"")</f>
        <v/>
      </c>
      <c r="F1339" t="str">
        <f>IFERROR(VLOOKUP(A1339,プログラム!B:C,2,0),"")</f>
        <v/>
      </c>
      <c r="G1339" t="str">
        <f t="shared" si="41"/>
        <v>000</v>
      </c>
      <c r="H1339" t="str">
        <f>IFERROR(記録[[#This Row],[組]],"")</f>
        <v/>
      </c>
      <c r="I1339" t="str">
        <f>IFERROR(記録[[#This Row],[水路]],"")</f>
        <v/>
      </c>
      <c r="J1339" t="str">
        <f>IFERROR(VLOOKUP(F1339,プログラムデータ!A:P,14,0),"")</f>
        <v/>
      </c>
      <c r="K1339" t="str">
        <f>IFERROR(VLOOKUP(F1339,プログラムデータ!A:O,15,0),"")</f>
        <v/>
      </c>
      <c r="L1339" t="str">
        <f>IFERROR(VLOOKUP(F1339,プログラムデータ!A:M,13,0),"")</f>
        <v/>
      </c>
      <c r="M1339" t="str">
        <f>IFERROR(VLOOKUP(F1339,プログラムデータ!A:J,10,0),"")</f>
        <v/>
      </c>
      <c r="N1339" t="str">
        <f>IFERROR(VLOOKUP(F1339,プログラムデータ!A:P,16,0),"")</f>
        <v/>
      </c>
      <c r="O1339" t="str">
        <f t="shared" si="42"/>
        <v xml:space="preserve">    </v>
      </c>
    </row>
    <row r="1340" spans="1:15" x14ac:dyDescent="0.15">
      <c r="A1340" t="str">
        <f>IFERROR(記録[[#This Row],[競技番号]],"")</f>
        <v/>
      </c>
      <c r="B1340" t="str">
        <f>IFERROR(記録[[#This Row],[選手番号]],"")</f>
        <v/>
      </c>
      <c r="C1340" t="str">
        <f>IFERROR(VLOOKUP(B1340,選手番号!F:J,4,0),"")</f>
        <v/>
      </c>
      <c r="D1340" t="str">
        <f>IFERROR(VLOOKUP(B1340,選手番号!F:K,6,0),"")</f>
        <v/>
      </c>
      <c r="E1340" t="str">
        <f>IFERROR(VLOOKUP(B1340,チーム番号!E:F,2,0),"")</f>
        <v/>
      </c>
      <c r="F1340" t="str">
        <f>IFERROR(VLOOKUP(A1340,プログラム!B:C,2,0),"")</f>
        <v/>
      </c>
      <c r="G1340" t="str">
        <f t="shared" si="41"/>
        <v>000</v>
      </c>
      <c r="H1340" t="str">
        <f>IFERROR(記録[[#This Row],[組]],"")</f>
        <v/>
      </c>
      <c r="I1340" t="str">
        <f>IFERROR(記録[[#This Row],[水路]],"")</f>
        <v/>
      </c>
      <c r="J1340" t="str">
        <f>IFERROR(VLOOKUP(F1340,プログラムデータ!A:P,14,0),"")</f>
        <v/>
      </c>
      <c r="K1340" t="str">
        <f>IFERROR(VLOOKUP(F1340,プログラムデータ!A:O,15,0),"")</f>
        <v/>
      </c>
      <c r="L1340" t="str">
        <f>IFERROR(VLOOKUP(F1340,プログラムデータ!A:M,13,0),"")</f>
        <v/>
      </c>
      <c r="M1340" t="str">
        <f>IFERROR(VLOOKUP(F1340,プログラムデータ!A:J,10,0),"")</f>
        <v/>
      </c>
      <c r="N1340" t="str">
        <f>IFERROR(VLOOKUP(F1340,プログラムデータ!A:P,16,0),"")</f>
        <v/>
      </c>
      <c r="O1340" t="str">
        <f t="shared" si="42"/>
        <v xml:space="preserve">    </v>
      </c>
    </row>
    <row r="1341" spans="1:15" x14ac:dyDescent="0.15">
      <c r="A1341" t="str">
        <f>IFERROR(記録[[#This Row],[競技番号]],"")</f>
        <v/>
      </c>
      <c r="B1341" t="str">
        <f>IFERROR(記録[[#This Row],[選手番号]],"")</f>
        <v/>
      </c>
      <c r="C1341" t="str">
        <f>IFERROR(VLOOKUP(B1341,選手番号!F:J,4,0),"")</f>
        <v/>
      </c>
      <c r="D1341" t="str">
        <f>IFERROR(VLOOKUP(B1341,選手番号!F:K,6,0),"")</f>
        <v/>
      </c>
      <c r="E1341" t="str">
        <f>IFERROR(VLOOKUP(B1341,チーム番号!E:F,2,0),"")</f>
        <v/>
      </c>
      <c r="F1341" t="str">
        <f>IFERROR(VLOOKUP(A1341,プログラム!B:C,2,0),"")</f>
        <v/>
      </c>
      <c r="G1341" t="str">
        <f t="shared" si="41"/>
        <v>000</v>
      </c>
      <c r="H1341" t="str">
        <f>IFERROR(記録[[#This Row],[組]],"")</f>
        <v/>
      </c>
      <c r="I1341" t="str">
        <f>IFERROR(記録[[#This Row],[水路]],"")</f>
        <v/>
      </c>
      <c r="J1341" t="str">
        <f>IFERROR(VLOOKUP(F1341,プログラムデータ!A:P,14,0),"")</f>
        <v/>
      </c>
      <c r="K1341" t="str">
        <f>IFERROR(VLOOKUP(F1341,プログラムデータ!A:O,15,0),"")</f>
        <v/>
      </c>
      <c r="L1341" t="str">
        <f>IFERROR(VLOOKUP(F1341,プログラムデータ!A:M,13,0),"")</f>
        <v/>
      </c>
      <c r="M1341" t="str">
        <f>IFERROR(VLOOKUP(F1341,プログラムデータ!A:J,10,0),"")</f>
        <v/>
      </c>
      <c r="N1341" t="str">
        <f>IFERROR(VLOOKUP(F1341,プログラムデータ!A:P,16,0),"")</f>
        <v/>
      </c>
      <c r="O1341" t="str">
        <f t="shared" si="42"/>
        <v xml:space="preserve">    </v>
      </c>
    </row>
    <row r="1342" spans="1:15" x14ac:dyDescent="0.15">
      <c r="A1342" t="str">
        <f>IFERROR(記録[[#This Row],[競技番号]],"")</f>
        <v/>
      </c>
      <c r="B1342" t="str">
        <f>IFERROR(記録[[#This Row],[選手番号]],"")</f>
        <v/>
      </c>
      <c r="C1342" t="str">
        <f>IFERROR(VLOOKUP(B1342,選手番号!F:J,4,0),"")</f>
        <v/>
      </c>
      <c r="D1342" t="str">
        <f>IFERROR(VLOOKUP(B1342,選手番号!F:K,6,0),"")</f>
        <v/>
      </c>
      <c r="E1342" t="str">
        <f>IFERROR(VLOOKUP(B1342,チーム番号!E:F,2,0),"")</f>
        <v/>
      </c>
      <c r="F1342" t="str">
        <f>IFERROR(VLOOKUP(A1342,プログラム!B:C,2,0),"")</f>
        <v/>
      </c>
      <c r="G1342" t="str">
        <f t="shared" si="41"/>
        <v>000</v>
      </c>
      <c r="H1342" t="str">
        <f>IFERROR(記録[[#This Row],[組]],"")</f>
        <v/>
      </c>
      <c r="I1342" t="str">
        <f>IFERROR(記録[[#This Row],[水路]],"")</f>
        <v/>
      </c>
      <c r="J1342" t="str">
        <f>IFERROR(VLOOKUP(F1342,プログラムデータ!A:P,14,0),"")</f>
        <v/>
      </c>
      <c r="K1342" t="str">
        <f>IFERROR(VLOOKUP(F1342,プログラムデータ!A:O,15,0),"")</f>
        <v/>
      </c>
      <c r="L1342" t="str">
        <f>IFERROR(VLOOKUP(F1342,プログラムデータ!A:M,13,0),"")</f>
        <v/>
      </c>
      <c r="M1342" t="str">
        <f>IFERROR(VLOOKUP(F1342,プログラムデータ!A:J,10,0),"")</f>
        <v/>
      </c>
      <c r="N1342" t="str">
        <f>IFERROR(VLOOKUP(F1342,プログラムデータ!A:P,16,0),"")</f>
        <v/>
      </c>
      <c r="O1342" t="str">
        <f t="shared" si="42"/>
        <v xml:space="preserve">    </v>
      </c>
    </row>
    <row r="1343" spans="1:15" x14ac:dyDescent="0.15">
      <c r="A1343" t="str">
        <f>IFERROR(記録[[#This Row],[競技番号]],"")</f>
        <v/>
      </c>
      <c r="B1343" t="str">
        <f>IFERROR(記録[[#This Row],[選手番号]],"")</f>
        <v/>
      </c>
      <c r="C1343" t="str">
        <f>IFERROR(VLOOKUP(B1343,選手番号!F:J,4,0),"")</f>
        <v/>
      </c>
      <c r="D1343" t="str">
        <f>IFERROR(VLOOKUP(B1343,選手番号!F:K,6,0),"")</f>
        <v/>
      </c>
      <c r="E1343" t="str">
        <f>IFERROR(VLOOKUP(B1343,チーム番号!E:F,2,0),"")</f>
        <v/>
      </c>
      <c r="F1343" t="str">
        <f>IFERROR(VLOOKUP(A1343,プログラム!B:C,2,0),"")</f>
        <v/>
      </c>
      <c r="G1343" t="str">
        <f t="shared" si="41"/>
        <v>000</v>
      </c>
      <c r="H1343" t="str">
        <f>IFERROR(記録[[#This Row],[組]],"")</f>
        <v/>
      </c>
      <c r="I1343" t="str">
        <f>IFERROR(記録[[#This Row],[水路]],"")</f>
        <v/>
      </c>
      <c r="J1343" t="str">
        <f>IFERROR(VLOOKUP(F1343,プログラムデータ!A:P,14,0),"")</f>
        <v/>
      </c>
      <c r="K1343" t="str">
        <f>IFERROR(VLOOKUP(F1343,プログラムデータ!A:O,15,0),"")</f>
        <v/>
      </c>
      <c r="L1343" t="str">
        <f>IFERROR(VLOOKUP(F1343,プログラムデータ!A:M,13,0),"")</f>
        <v/>
      </c>
      <c r="M1343" t="str">
        <f>IFERROR(VLOOKUP(F1343,プログラムデータ!A:J,10,0),"")</f>
        <v/>
      </c>
      <c r="N1343" t="str">
        <f>IFERROR(VLOOKUP(F1343,プログラムデータ!A:P,16,0),"")</f>
        <v/>
      </c>
      <c r="O1343" t="str">
        <f t="shared" si="42"/>
        <v xml:space="preserve">    </v>
      </c>
    </row>
    <row r="1344" spans="1:15" x14ac:dyDescent="0.15">
      <c r="A1344" t="str">
        <f>IFERROR(記録[[#This Row],[競技番号]],"")</f>
        <v/>
      </c>
      <c r="B1344" t="str">
        <f>IFERROR(記録[[#This Row],[選手番号]],"")</f>
        <v/>
      </c>
      <c r="C1344" t="str">
        <f>IFERROR(VLOOKUP(B1344,選手番号!F:J,4,0),"")</f>
        <v/>
      </c>
      <c r="D1344" t="str">
        <f>IFERROR(VLOOKUP(B1344,選手番号!F:K,6,0),"")</f>
        <v/>
      </c>
      <c r="E1344" t="str">
        <f>IFERROR(VLOOKUP(B1344,チーム番号!E:F,2,0),"")</f>
        <v/>
      </c>
      <c r="F1344" t="str">
        <f>IFERROR(VLOOKUP(A1344,プログラム!B:C,2,0),"")</f>
        <v/>
      </c>
      <c r="G1344" t="str">
        <f t="shared" si="41"/>
        <v>000</v>
      </c>
      <c r="H1344" t="str">
        <f>IFERROR(記録[[#This Row],[組]],"")</f>
        <v/>
      </c>
      <c r="I1344" t="str">
        <f>IFERROR(記録[[#This Row],[水路]],"")</f>
        <v/>
      </c>
      <c r="J1344" t="str">
        <f>IFERROR(VLOOKUP(F1344,プログラムデータ!A:P,14,0),"")</f>
        <v/>
      </c>
      <c r="K1344" t="str">
        <f>IFERROR(VLOOKUP(F1344,プログラムデータ!A:O,15,0),"")</f>
        <v/>
      </c>
      <c r="L1344" t="str">
        <f>IFERROR(VLOOKUP(F1344,プログラムデータ!A:M,13,0),"")</f>
        <v/>
      </c>
      <c r="M1344" t="str">
        <f>IFERROR(VLOOKUP(F1344,プログラムデータ!A:J,10,0),"")</f>
        <v/>
      </c>
      <c r="N1344" t="str">
        <f>IFERROR(VLOOKUP(F1344,プログラムデータ!A:P,16,0),"")</f>
        <v/>
      </c>
      <c r="O1344" t="str">
        <f t="shared" si="42"/>
        <v xml:space="preserve">    </v>
      </c>
    </row>
    <row r="1345" spans="1:15" x14ac:dyDescent="0.15">
      <c r="A1345" t="str">
        <f>IFERROR(記録[[#This Row],[競技番号]],"")</f>
        <v/>
      </c>
      <c r="B1345" t="str">
        <f>IFERROR(記録[[#This Row],[選手番号]],"")</f>
        <v/>
      </c>
      <c r="C1345" t="str">
        <f>IFERROR(VLOOKUP(B1345,選手番号!F:J,4,0),"")</f>
        <v/>
      </c>
      <c r="D1345" t="str">
        <f>IFERROR(VLOOKUP(B1345,選手番号!F:K,6,0),"")</f>
        <v/>
      </c>
      <c r="E1345" t="str">
        <f>IFERROR(VLOOKUP(B1345,チーム番号!E:F,2,0),"")</f>
        <v/>
      </c>
      <c r="F1345" t="str">
        <f>IFERROR(VLOOKUP(A1345,プログラム!B:C,2,0),"")</f>
        <v/>
      </c>
      <c r="G1345" t="str">
        <f t="shared" si="41"/>
        <v>000</v>
      </c>
      <c r="H1345" t="str">
        <f>IFERROR(記録[[#This Row],[組]],"")</f>
        <v/>
      </c>
      <c r="I1345" t="str">
        <f>IFERROR(記録[[#This Row],[水路]],"")</f>
        <v/>
      </c>
      <c r="J1345" t="str">
        <f>IFERROR(VLOOKUP(F1345,プログラムデータ!A:P,14,0),"")</f>
        <v/>
      </c>
      <c r="K1345" t="str">
        <f>IFERROR(VLOOKUP(F1345,プログラムデータ!A:O,15,0),"")</f>
        <v/>
      </c>
      <c r="L1345" t="str">
        <f>IFERROR(VLOOKUP(F1345,プログラムデータ!A:M,13,0),"")</f>
        <v/>
      </c>
      <c r="M1345" t="str">
        <f>IFERROR(VLOOKUP(F1345,プログラムデータ!A:J,10,0),"")</f>
        <v/>
      </c>
      <c r="N1345" t="str">
        <f>IFERROR(VLOOKUP(F1345,プログラムデータ!A:P,16,0),"")</f>
        <v/>
      </c>
      <c r="O1345" t="str">
        <f t="shared" si="42"/>
        <v xml:space="preserve">    </v>
      </c>
    </row>
    <row r="1346" spans="1:15" x14ac:dyDescent="0.15">
      <c r="A1346" t="str">
        <f>IFERROR(記録[[#This Row],[競技番号]],"")</f>
        <v/>
      </c>
      <c r="B1346" t="str">
        <f>IFERROR(記録[[#This Row],[選手番号]],"")</f>
        <v/>
      </c>
      <c r="C1346" t="str">
        <f>IFERROR(VLOOKUP(B1346,選手番号!F:J,4,0),"")</f>
        <v/>
      </c>
      <c r="D1346" t="str">
        <f>IFERROR(VLOOKUP(B1346,選手番号!F:K,6,0),"")</f>
        <v/>
      </c>
      <c r="E1346" t="str">
        <f>IFERROR(VLOOKUP(B1346,チーム番号!E:F,2,0),"")</f>
        <v/>
      </c>
      <c r="F1346" t="str">
        <f>IFERROR(VLOOKUP(A1346,プログラム!B:C,2,0),"")</f>
        <v/>
      </c>
      <c r="G1346" t="str">
        <f t="shared" si="41"/>
        <v>000</v>
      </c>
      <c r="H1346" t="str">
        <f>IFERROR(記録[[#This Row],[組]],"")</f>
        <v/>
      </c>
      <c r="I1346" t="str">
        <f>IFERROR(記録[[#This Row],[水路]],"")</f>
        <v/>
      </c>
      <c r="J1346" t="str">
        <f>IFERROR(VLOOKUP(F1346,プログラムデータ!A:P,14,0),"")</f>
        <v/>
      </c>
      <c r="K1346" t="str">
        <f>IFERROR(VLOOKUP(F1346,プログラムデータ!A:O,15,0),"")</f>
        <v/>
      </c>
      <c r="L1346" t="str">
        <f>IFERROR(VLOOKUP(F1346,プログラムデータ!A:M,13,0),"")</f>
        <v/>
      </c>
      <c r="M1346" t="str">
        <f>IFERROR(VLOOKUP(F1346,プログラムデータ!A:J,10,0),"")</f>
        <v/>
      </c>
      <c r="N1346" t="str">
        <f>IFERROR(VLOOKUP(F1346,プログラムデータ!A:P,16,0),"")</f>
        <v/>
      </c>
      <c r="O1346" t="str">
        <f t="shared" si="42"/>
        <v xml:space="preserve">    </v>
      </c>
    </row>
    <row r="1347" spans="1:15" x14ac:dyDescent="0.15">
      <c r="A1347" t="str">
        <f>IFERROR(記録[[#This Row],[競技番号]],"")</f>
        <v/>
      </c>
      <c r="B1347" t="str">
        <f>IFERROR(記録[[#This Row],[選手番号]],"")</f>
        <v/>
      </c>
      <c r="C1347" t="str">
        <f>IFERROR(VLOOKUP(B1347,選手番号!F:J,4,0),"")</f>
        <v/>
      </c>
      <c r="D1347" t="str">
        <f>IFERROR(VLOOKUP(B1347,選手番号!F:K,6,0),"")</f>
        <v/>
      </c>
      <c r="E1347" t="str">
        <f>IFERROR(VLOOKUP(B1347,チーム番号!E:F,2,0),"")</f>
        <v/>
      </c>
      <c r="F1347" t="str">
        <f>IFERROR(VLOOKUP(A1347,プログラム!B:C,2,0),"")</f>
        <v/>
      </c>
      <c r="G1347" t="str">
        <f t="shared" ref="G1347:G1410" si="43">CONCATENATE(B1347,0,0,0,F1347)</f>
        <v>000</v>
      </c>
      <c r="H1347" t="str">
        <f>IFERROR(記録[[#This Row],[組]],"")</f>
        <v/>
      </c>
      <c r="I1347" t="str">
        <f>IFERROR(記録[[#This Row],[水路]],"")</f>
        <v/>
      </c>
      <c r="J1347" t="str">
        <f>IFERROR(VLOOKUP(F1347,プログラムデータ!A:P,14,0),"")</f>
        <v/>
      </c>
      <c r="K1347" t="str">
        <f>IFERROR(VLOOKUP(F1347,プログラムデータ!A:O,15,0),"")</f>
        <v/>
      </c>
      <c r="L1347" t="str">
        <f>IFERROR(VLOOKUP(F1347,プログラムデータ!A:M,13,0),"")</f>
        <v/>
      </c>
      <c r="M1347" t="str">
        <f>IFERROR(VLOOKUP(F1347,プログラムデータ!A:J,10,0),"")</f>
        <v/>
      </c>
      <c r="N1347" t="str">
        <f>IFERROR(VLOOKUP(F1347,プログラムデータ!A:P,16,0),"")</f>
        <v/>
      </c>
      <c r="O1347" t="str">
        <f t="shared" si="42"/>
        <v xml:space="preserve">    </v>
      </c>
    </row>
    <row r="1348" spans="1:15" x14ac:dyDescent="0.15">
      <c r="A1348" t="str">
        <f>IFERROR(記録[[#This Row],[競技番号]],"")</f>
        <v/>
      </c>
      <c r="B1348" t="str">
        <f>IFERROR(記録[[#This Row],[選手番号]],"")</f>
        <v/>
      </c>
      <c r="C1348" t="str">
        <f>IFERROR(VLOOKUP(B1348,選手番号!F:J,4,0),"")</f>
        <v/>
      </c>
      <c r="D1348" t="str">
        <f>IFERROR(VLOOKUP(B1348,選手番号!F:K,6,0),"")</f>
        <v/>
      </c>
      <c r="E1348" t="str">
        <f>IFERROR(VLOOKUP(B1348,チーム番号!E:F,2,0),"")</f>
        <v/>
      </c>
      <c r="F1348" t="str">
        <f>IFERROR(VLOOKUP(A1348,プログラム!B:C,2,0),"")</f>
        <v/>
      </c>
      <c r="G1348" t="str">
        <f t="shared" si="43"/>
        <v>000</v>
      </c>
      <c r="H1348" t="str">
        <f>IFERROR(記録[[#This Row],[組]],"")</f>
        <v/>
      </c>
      <c r="I1348" t="str">
        <f>IFERROR(記録[[#This Row],[水路]],"")</f>
        <v/>
      </c>
      <c r="J1348" t="str">
        <f>IFERROR(VLOOKUP(F1348,プログラムデータ!A:P,14,0),"")</f>
        <v/>
      </c>
      <c r="K1348" t="str">
        <f>IFERROR(VLOOKUP(F1348,プログラムデータ!A:O,15,0),"")</f>
        <v/>
      </c>
      <c r="L1348" t="str">
        <f>IFERROR(VLOOKUP(F1348,プログラムデータ!A:M,13,0),"")</f>
        <v/>
      </c>
      <c r="M1348" t="str">
        <f>IFERROR(VLOOKUP(F1348,プログラムデータ!A:J,10,0),"")</f>
        <v/>
      </c>
      <c r="N1348" t="str">
        <f>IFERROR(VLOOKUP(F1348,プログラムデータ!A:P,16,0),"")</f>
        <v/>
      </c>
      <c r="O1348" t="str">
        <f t="shared" si="42"/>
        <v xml:space="preserve">    </v>
      </c>
    </row>
    <row r="1349" spans="1:15" x14ac:dyDescent="0.15">
      <c r="A1349" t="str">
        <f>IFERROR(記録[[#This Row],[競技番号]],"")</f>
        <v/>
      </c>
      <c r="B1349" t="str">
        <f>IFERROR(記録[[#This Row],[選手番号]],"")</f>
        <v/>
      </c>
      <c r="C1349" t="str">
        <f>IFERROR(VLOOKUP(B1349,選手番号!F:J,4,0),"")</f>
        <v/>
      </c>
      <c r="D1349" t="str">
        <f>IFERROR(VLOOKUP(B1349,選手番号!F:K,6,0),"")</f>
        <v/>
      </c>
      <c r="E1349" t="str">
        <f>IFERROR(VLOOKUP(B1349,チーム番号!E:F,2,0),"")</f>
        <v/>
      </c>
      <c r="F1349" t="str">
        <f>IFERROR(VLOOKUP(A1349,プログラム!B:C,2,0),"")</f>
        <v/>
      </c>
      <c r="G1349" t="str">
        <f t="shared" si="43"/>
        <v>000</v>
      </c>
      <c r="H1349" t="str">
        <f>IFERROR(記録[[#This Row],[組]],"")</f>
        <v/>
      </c>
      <c r="I1349" t="str">
        <f>IFERROR(記録[[#This Row],[水路]],"")</f>
        <v/>
      </c>
      <c r="J1349" t="str">
        <f>IFERROR(VLOOKUP(F1349,プログラムデータ!A:P,14,0),"")</f>
        <v/>
      </c>
      <c r="K1349" t="str">
        <f>IFERROR(VLOOKUP(F1349,プログラムデータ!A:O,15,0),"")</f>
        <v/>
      </c>
      <c r="L1349" t="str">
        <f>IFERROR(VLOOKUP(F1349,プログラムデータ!A:M,13,0),"")</f>
        <v/>
      </c>
      <c r="M1349" t="str">
        <f>IFERROR(VLOOKUP(F1349,プログラムデータ!A:J,10,0),"")</f>
        <v/>
      </c>
      <c r="N1349" t="str">
        <f>IFERROR(VLOOKUP(F1349,プログラムデータ!A:P,16,0),"")</f>
        <v/>
      </c>
      <c r="O1349" t="str">
        <f t="shared" si="42"/>
        <v xml:space="preserve">    </v>
      </c>
    </row>
    <row r="1350" spans="1:15" x14ac:dyDescent="0.15">
      <c r="A1350" t="str">
        <f>IFERROR(記録[[#This Row],[競技番号]],"")</f>
        <v/>
      </c>
      <c r="B1350" t="str">
        <f>IFERROR(記録[[#This Row],[選手番号]],"")</f>
        <v/>
      </c>
      <c r="C1350" t="str">
        <f>IFERROR(VLOOKUP(B1350,選手番号!F:J,4,0),"")</f>
        <v/>
      </c>
      <c r="D1350" t="str">
        <f>IFERROR(VLOOKUP(B1350,選手番号!F:K,6,0),"")</f>
        <v/>
      </c>
      <c r="E1350" t="str">
        <f>IFERROR(VLOOKUP(B1350,チーム番号!E:F,2,0),"")</f>
        <v/>
      </c>
      <c r="F1350" t="str">
        <f>IFERROR(VLOOKUP(A1350,プログラム!B:C,2,0),"")</f>
        <v/>
      </c>
      <c r="G1350" t="str">
        <f t="shared" si="43"/>
        <v>000</v>
      </c>
      <c r="H1350" t="str">
        <f>IFERROR(記録[[#This Row],[組]],"")</f>
        <v/>
      </c>
      <c r="I1350" t="str">
        <f>IFERROR(記録[[#This Row],[水路]],"")</f>
        <v/>
      </c>
      <c r="J1350" t="str">
        <f>IFERROR(VLOOKUP(F1350,プログラムデータ!A:P,14,0),"")</f>
        <v/>
      </c>
      <c r="K1350" t="str">
        <f>IFERROR(VLOOKUP(F1350,プログラムデータ!A:O,15,0),"")</f>
        <v/>
      </c>
      <c r="L1350" t="str">
        <f>IFERROR(VLOOKUP(F1350,プログラムデータ!A:M,13,0),"")</f>
        <v/>
      </c>
      <c r="M1350" t="str">
        <f>IFERROR(VLOOKUP(F1350,プログラムデータ!A:J,10,0),"")</f>
        <v/>
      </c>
      <c r="N1350" t="str">
        <f>IFERROR(VLOOKUP(F1350,プログラムデータ!A:P,16,0),"")</f>
        <v/>
      </c>
      <c r="O1350" t="str">
        <f t="shared" si="42"/>
        <v xml:space="preserve">    </v>
      </c>
    </row>
    <row r="1351" spans="1:15" x14ac:dyDescent="0.15">
      <c r="A1351" t="str">
        <f>IFERROR(記録[[#This Row],[競技番号]],"")</f>
        <v/>
      </c>
      <c r="B1351" t="str">
        <f>IFERROR(記録[[#This Row],[選手番号]],"")</f>
        <v/>
      </c>
      <c r="C1351" t="str">
        <f>IFERROR(VLOOKUP(B1351,選手番号!F:J,4,0),"")</f>
        <v/>
      </c>
      <c r="D1351" t="str">
        <f>IFERROR(VLOOKUP(B1351,選手番号!F:K,6,0),"")</f>
        <v/>
      </c>
      <c r="E1351" t="str">
        <f>IFERROR(VLOOKUP(B1351,チーム番号!E:F,2,0),"")</f>
        <v/>
      </c>
      <c r="F1351" t="str">
        <f>IFERROR(VLOOKUP(A1351,プログラム!B:C,2,0),"")</f>
        <v/>
      </c>
      <c r="G1351" t="str">
        <f t="shared" si="43"/>
        <v>000</v>
      </c>
      <c r="H1351" t="str">
        <f>IFERROR(記録[[#This Row],[組]],"")</f>
        <v/>
      </c>
      <c r="I1351" t="str">
        <f>IFERROR(記録[[#This Row],[水路]],"")</f>
        <v/>
      </c>
      <c r="J1351" t="str">
        <f>IFERROR(VLOOKUP(F1351,プログラムデータ!A:P,14,0),"")</f>
        <v/>
      </c>
      <c r="K1351" t="str">
        <f>IFERROR(VLOOKUP(F1351,プログラムデータ!A:O,15,0),"")</f>
        <v/>
      </c>
      <c r="L1351" t="str">
        <f>IFERROR(VLOOKUP(F1351,プログラムデータ!A:M,13,0),"")</f>
        <v/>
      </c>
      <c r="M1351" t="str">
        <f>IFERROR(VLOOKUP(F1351,プログラムデータ!A:J,10,0),"")</f>
        <v/>
      </c>
      <c r="N1351" t="str">
        <f>IFERROR(VLOOKUP(F1351,プログラムデータ!A:P,16,0),"")</f>
        <v/>
      </c>
      <c r="O1351" t="str">
        <f t="shared" si="42"/>
        <v xml:space="preserve">    </v>
      </c>
    </row>
    <row r="1352" spans="1:15" x14ac:dyDescent="0.15">
      <c r="A1352" t="str">
        <f>IFERROR(記録[[#This Row],[競技番号]],"")</f>
        <v/>
      </c>
      <c r="B1352" t="str">
        <f>IFERROR(記録[[#This Row],[選手番号]],"")</f>
        <v/>
      </c>
      <c r="C1352" t="str">
        <f>IFERROR(VLOOKUP(B1352,選手番号!F:J,4,0),"")</f>
        <v/>
      </c>
      <c r="D1352" t="str">
        <f>IFERROR(VLOOKUP(B1352,選手番号!F:K,6,0),"")</f>
        <v/>
      </c>
      <c r="E1352" t="str">
        <f>IFERROR(VLOOKUP(B1352,チーム番号!E:F,2,0),"")</f>
        <v/>
      </c>
      <c r="F1352" t="str">
        <f>IFERROR(VLOOKUP(A1352,プログラム!B:C,2,0),"")</f>
        <v/>
      </c>
      <c r="G1352" t="str">
        <f t="shared" si="43"/>
        <v>000</v>
      </c>
      <c r="H1352" t="str">
        <f>IFERROR(記録[[#This Row],[組]],"")</f>
        <v/>
      </c>
      <c r="I1352" t="str">
        <f>IFERROR(記録[[#This Row],[水路]],"")</f>
        <v/>
      </c>
      <c r="J1352" t="str">
        <f>IFERROR(VLOOKUP(F1352,プログラムデータ!A:P,14,0),"")</f>
        <v/>
      </c>
      <c r="K1352" t="str">
        <f>IFERROR(VLOOKUP(F1352,プログラムデータ!A:O,15,0),"")</f>
        <v/>
      </c>
      <c r="L1352" t="str">
        <f>IFERROR(VLOOKUP(F1352,プログラムデータ!A:M,13,0),"")</f>
        <v/>
      </c>
      <c r="M1352" t="str">
        <f>IFERROR(VLOOKUP(F1352,プログラムデータ!A:J,10,0),"")</f>
        <v/>
      </c>
      <c r="N1352" t="str">
        <f>IFERROR(VLOOKUP(F1352,プログラムデータ!A:P,16,0),"")</f>
        <v/>
      </c>
      <c r="O1352" t="str">
        <f t="shared" si="42"/>
        <v xml:space="preserve">    </v>
      </c>
    </row>
    <row r="1353" spans="1:15" x14ac:dyDescent="0.15">
      <c r="A1353" t="str">
        <f>IFERROR(記録[[#This Row],[競技番号]],"")</f>
        <v/>
      </c>
      <c r="B1353" t="str">
        <f>IFERROR(記録[[#This Row],[選手番号]],"")</f>
        <v/>
      </c>
      <c r="C1353" t="str">
        <f>IFERROR(VLOOKUP(B1353,選手番号!F:J,4,0),"")</f>
        <v/>
      </c>
      <c r="D1353" t="str">
        <f>IFERROR(VLOOKUP(B1353,選手番号!F:K,6,0),"")</f>
        <v/>
      </c>
      <c r="E1353" t="str">
        <f>IFERROR(VLOOKUP(B1353,チーム番号!E:F,2,0),"")</f>
        <v/>
      </c>
      <c r="F1353" t="str">
        <f>IFERROR(VLOOKUP(A1353,プログラム!B:C,2,0),"")</f>
        <v/>
      </c>
      <c r="G1353" t="str">
        <f t="shared" si="43"/>
        <v>000</v>
      </c>
      <c r="H1353" t="str">
        <f>IFERROR(記録[[#This Row],[組]],"")</f>
        <v/>
      </c>
      <c r="I1353" t="str">
        <f>IFERROR(記録[[#This Row],[水路]],"")</f>
        <v/>
      </c>
      <c r="J1353" t="str">
        <f>IFERROR(VLOOKUP(F1353,プログラムデータ!A:P,14,0),"")</f>
        <v/>
      </c>
      <c r="K1353" t="str">
        <f>IFERROR(VLOOKUP(F1353,プログラムデータ!A:O,15,0),"")</f>
        <v/>
      </c>
      <c r="L1353" t="str">
        <f>IFERROR(VLOOKUP(F1353,プログラムデータ!A:M,13,0),"")</f>
        <v/>
      </c>
      <c r="M1353" t="str">
        <f>IFERROR(VLOOKUP(F1353,プログラムデータ!A:J,10,0),"")</f>
        <v/>
      </c>
      <c r="N1353" t="str">
        <f>IFERROR(VLOOKUP(F1353,プログラムデータ!A:P,16,0),"")</f>
        <v/>
      </c>
      <c r="O1353" t="str">
        <f t="shared" si="42"/>
        <v xml:space="preserve">    </v>
      </c>
    </row>
    <row r="1354" spans="1:15" x14ac:dyDescent="0.15">
      <c r="A1354" t="str">
        <f>IFERROR(記録[[#This Row],[競技番号]],"")</f>
        <v/>
      </c>
      <c r="B1354" t="str">
        <f>IFERROR(記録[[#This Row],[選手番号]],"")</f>
        <v/>
      </c>
      <c r="C1354" t="str">
        <f>IFERROR(VLOOKUP(B1354,選手番号!F:J,4,0),"")</f>
        <v/>
      </c>
      <c r="D1354" t="str">
        <f>IFERROR(VLOOKUP(B1354,選手番号!F:K,6,0),"")</f>
        <v/>
      </c>
      <c r="E1354" t="str">
        <f>IFERROR(VLOOKUP(B1354,チーム番号!E:F,2,0),"")</f>
        <v/>
      </c>
      <c r="F1354" t="str">
        <f>IFERROR(VLOOKUP(A1354,プログラム!B:C,2,0),"")</f>
        <v/>
      </c>
      <c r="G1354" t="str">
        <f t="shared" si="43"/>
        <v>000</v>
      </c>
      <c r="H1354" t="str">
        <f>IFERROR(記録[[#This Row],[組]],"")</f>
        <v/>
      </c>
      <c r="I1354" t="str">
        <f>IFERROR(記録[[#This Row],[水路]],"")</f>
        <v/>
      </c>
      <c r="J1354" t="str">
        <f>IFERROR(VLOOKUP(F1354,プログラムデータ!A:P,14,0),"")</f>
        <v/>
      </c>
      <c r="K1354" t="str">
        <f>IFERROR(VLOOKUP(F1354,プログラムデータ!A:O,15,0),"")</f>
        <v/>
      </c>
      <c r="L1354" t="str">
        <f>IFERROR(VLOOKUP(F1354,プログラムデータ!A:M,13,0),"")</f>
        <v/>
      </c>
      <c r="M1354" t="str">
        <f>IFERROR(VLOOKUP(F1354,プログラムデータ!A:J,10,0),"")</f>
        <v/>
      </c>
      <c r="N1354" t="str">
        <f>IFERROR(VLOOKUP(F1354,プログラムデータ!A:P,16,0),"")</f>
        <v/>
      </c>
      <c r="O1354" t="str">
        <f t="shared" si="42"/>
        <v xml:space="preserve">    </v>
      </c>
    </row>
    <row r="1355" spans="1:15" x14ac:dyDescent="0.15">
      <c r="A1355" t="str">
        <f>IFERROR(記録[[#This Row],[競技番号]],"")</f>
        <v/>
      </c>
      <c r="B1355" t="str">
        <f>IFERROR(記録[[#This Row],[選手番号]],"")</f>
        <v/>
      </c>
      <c r="C1355" t="str">
        <f>IFERROR(VLOOKUP(B1355,選手番号!F:J,4,0),"")</f>
        <v/>
      </c>
      <c r="D1355" t="str">
        <f>IFERROR(VLOOKUP(B1355,選手番号!F:K,6,0),"")</f>
        <v/>
      </c>
      <c r="E1355" t="str">
        <f>IFERROR(VLOOKUP(B1355,チーム番号!E:F,2,0),"")</f>
        <v/>
      </c>
      <c r="F1355" t="str">
        <f>IFERROR(VLOOKUP(A1355,プログラム!B:C,2,0),"")</f>
        <v/>
      </c>
      <c r="G1355" t="str">
        <f t="shared" si="43"/>
        <v>000</v>
      </c>
      <c r="H1355" t="str">
        <f>IFERROR(記録[[#This Row],[組]],"")</f>
        <v/>
      </c>
      <c r="I1355" t="str">
        <f>IFERROR(記録[[#This Row],[水路]],"")</f>
        <v/>
      </c>
      <c r="J1355" t="str">
        <f>IFERROR(VLOOKUP(F1355,プログラムデータ!A:P,14,0),"")</f>
        <v/>
      </c>
      <c r="K1355" t="str">
        <f>IFERROR(VLOOKUP(F1355,プログラムデータ!A:O,15,0),"")</f>
        <v/>
      </c>
      <c r="L1355" t="str">
        <f>IFERROR(VLOOKUP(F1355,プログラムデータ!A:M,13,0),"")</f>
        <v/>
      </c>
      <c r="M1355" t="str">
        <f>IFERROR(VLOOKUP(F1355,プログラムデータ!A:J,10,0),"")</f>
        <v/>
      </c>
      <c r="N1355" t="str">
        <f>IFERROR(VLOOKUP(F1355,プログラムデータ!A:P,16,0),"")</f>
        <v/>
      </c>
      <c r="O1355" t="str">
        <f t="shared" si="42"/>
        <v xml:space="preserve">    </v>
      </c>
    </row>
    <row r="1356" spans="1:15" x14ac:dyDescent="0.15">
      <c r="A1356" t="str">
        <f>IFERROR(記録[[#This Row],[競技番号]],"")</f>
        <v/>
      </c>
      <c r="B1356" t="str">
        <f>IFERROR(記録[[#This Row],[選手番号]],"")</f>
        <v/>
      </c>
      <c r="C1356" t="str">
        <f>IFERROR(VLOOKUP(B1356,選手番号!F:J,4,0),"")</f>
        <v/>
      </c>
      <c r="D1356" t="str">
        <f>IFERROR(VLOOKUP(B1356,選手番号!F:K,6,0),"")</f>
        <v/>
      </c>
      <c r="E1356" t="str">
        <f>IFERROR(VLOOKUP(B1356,チーム番号!E:F,2,0),"")</f>
        <v/>
      </c>
      <c r="F1356" t="str">
        <f>IFERROR(VLOOKUP(A1356,プログラム!B:C,2,0),"")</f>
        <v/>
      </c>
      <c r="G1356" t="str">
        <f t="shared" si="43"/>
        <v>000</v>
      </c>
      <c r="H1356" t="str">
        <f>IFERROR(記録[[#This Row],[組]],"")</f>
        <v/>
      </c>
      <c r="I1356" t="str">
        <f>IFERROR(記録[[#This Row],[水路]],"")</f>
        <v/>
      </c>
      <c r="J1356" t="str">
        <f>IFERROR(VLOOKUP(F1356,プログラムデータ!A:P,14,0),"")</f>
        <v/>
      </c>
      <c r="K1356" t="str">
        <f>IFERROR(VLOOKUP(F1356,プログラムデータ!A:O,15,0),"")</f>
        <v/>
      </c>
      <c r="L1356" t="str">
        <f>IFERROR(VLOOKUP(F1356,プログラムデータ!A:M,13,0),"")</f>
        <v/>
      </c>
      <c r="M1356" t="str">
        <f>IFERROR(VLOOKUP(F1356,プログラムデータ!A:J,10,0),"")</f>
        <v/>
      </c>
      <c r="N1356" t="str">
        <f>IFERROR(VLOOKUP(F1356,プログラムデータ!A:P,16,0),"")</f>
        <v/>
      </c>
      <c r="O1356" t="str">
        <f t="shared" si="42"/>
        <v xml:space="preserve">    </v>
      </c>
    </row>
    <row r="1357" spans="1:15" x14ac:dyDescent="0.15">
      <c r="A1357" t="str">
        <f>IFERROR(記録[[#This Row],[競技番号]],"")</f>
        <v/>
      </c>
      <c r="B1357" t="str">
        <f>IFERROR(記録[[#This Row],[選手番号]],"")</f>
        <v/>
      </c>
      <c r="C1357" t="str">
        <f>IFERROR(VLOOKUP(B1357,選手番号!F:J,4,0),"")</f>
        <v/>
      </c>
      <c r="D1357" t="str">
        <f>IFERROR(VLOOKUP(B1357,選手番号!F:K,6,0),"")</f>
        <v/>
      </c>
      <c r="E1357" t="str">
        <f>IFERROR(VLOOKUP(B1357,チーム番号!E:F,2,0),"")</f>
        <v/>
      </c>
      <c r="F1357" t="str">
        <f>IFERROR(VLOOKUP(A1357,プログラム!B:C,2,0),"")</f>
        <v/>
      </c>
      <c r="G1357" t="str">
        <f t="shared" si="43"/>
        <v>000</v>
      </c>
      <c r="H1357" t="str">
        <f>IFERROR(記録[[#This Row],[組]],"")</f>
        <v/>
      </c>
      <c r="I1357" t="str">
        <f>IFERROR(記録[[#This Row],[水路]],"")</f>
        <v/>
      </c>
      <c r="J1357" t="str">
        <f>IFERROR(VLOOKUP(F1357,プログラムデータ!A:P,14,0),"")</f>
        <v/>
      </c>
      <c r="K1357" t="str">
        <f>IFERROR(VLOOKUP(F1357,プログラムデータ!A:O,15,0),"")</f>
        <v/>
      </c>
      <c r="L1357" t="str">
        <f>IFERROR(VLOOKUP(F1357,プログラムデータ!A:M,13,0),"")</f>
        <v/>
      </c>
      <c r="M1357" t="str">
        <f>IFERROR(VLOOKUP(F1357,プログラムデータ!A:J,10,0),"")</f>
        <v/>
      </c>
      <c r="N1357" t="str">
        <f>IFERROR(VLOOKUP(F1357,プログラムデータ!A:P,16,0),"")</f>
        <v/>
      </c>
      <c r="O1357" t="str">
        <f t="shared" si="42"/>
        <v xml:space="preserve">    </v>
      </c>
    </row>
    <row r="1358" spans="1:15" x14ac:dyDescent="0.15">
      <c r="A1358" t="str">
        <f>IFERROR(記録[[#This Row],[競技番号]],"")</f>
        <v/>
      </c>
      <c r="B1358" t="str">
        <f>IFERROR(記録[[#This Row],[選手番号]],"")</f>
        <v/>
      </c>
      <c r="C1358" t="str">
        <f>IFERROR(VLOOKUP(B1358,選手番号!F:J,4,0),"")</f>
        <v/>
      </c>
      <c r="D1358" t="str">
        <f>IFERROR(VLOOKUP(B1358,選手番号!F:K,6,0),"")</f>
        <v/>
      </c>
      <c r="E1358" t="str">
        <f>IFERROR(VLOOKUP(B1358,チーム番号!E:F,2,0),"")</f>
        <v/>
      </c>
      <c r="F1358" t="str">
        <f>IFERROR(VLOOKUP(A1358,プログラム!B:C,2,0),"")</f>
        <v/>
      </c>
      <c r="G1358" t="str">
        <f t="shared" si="43"/>
        <v>000</v>
      </c>
      <c r="H1358" t="str">
        <f>IFERROR(記録[[#This Row],[組]],"")</f>
        <v/>
      </c>
      <c r="I1358" t="str">
        <f>IFERROR(記録[[#This Row],[水路]],"")</f>
        <v/>
      </c>
      <c r="J1358" t="str">
        <f>IFERROR(VLOOKUP(F1358,プログラムデータ!A:P,14,0),"")</f>
        <v/>
      </c>
      <c r="K1358" t="str">
        <f>IFERROR(VLOOKUP(F1358,プログラムデータ!A:O,15,0),"")</f>
        <v/>
      </c>
      <c r="L1358" t="str">
        <f>IFERROR(VLOOKUP(F1358,プログラムデータ!A:M,13,0),"")</f>
        <v/>
      </c>
      <c r="M1358" t="str">
        <f>IFERROR(VLOOKUP(F1358,プログラムデータ!A:J,10,0),"")</f>
        <v/>
      </c>
      <c r="N1358" t="str">
        <f>IFERROR(VLOOKUP(F1358,プログラムデータ!A:P,16,0),"")</f>
        <v/>
      </c>
      <c r="O1358" t="str">
        <f t="shared" si="42"/>
        <v xml:space="preserve">    </v>
      </c>
    </row>
    <row r="1359" spans="1:15" x14ac:dyDescent="0.15">
      <c r="A1359" t="str">
        <f>IFERROR(記録[[#This Row],[競技番号]],"")</f>
        <v/>
      </c>
      <c r="B1359" t="str">
        <f>IFERROR(記録[[#This Row],[選手番号]],"")</f>
        <v/>
      </c>
      <c r="C1359" t="str">
        <f>IFERROR(VLOOKUP(B1359,選手番号!F:J,4,0),"")</f>
        <v/>
      </c>
      <c r="D1359" t="str">
        <f>IFERROR(VLOOKUP(B1359,選手番号!F:K,6,0),"")</f>
        <v/>
      </c>
      <c r="E1359" t="str">
        <f>IFERROR(VLOOKUP(B1359,チーム番号!E:F,2,0),"")</f>
        <v/>
      </c>
      <c r="F1359" t="str">
        <f>IFERROR(VLOOKUP(A1359,プログラム!B:C,2,0),"")</f>
        <v/>
      </c>
      <c r="G1359" t="str">
        <f t="shared" si="43"/>
        <v>000</v>
      </c>
      <c r="H1359" t="str">
        <f>IFERROR(記録[[#This Row],[組]],"")</f>
        <v/>
      </c>
      <c r="I1359" t="str">
        <f>IFERROR(記録[[#This Row],[水路]],"")</f>
        <v/>
      </c>
      <c r="J1359" t="str">
        <f>IFERROR(VLOOKUP(F1359,プログラムデータ!A:P,14,0),"")</f>
        <v/>
      </c>
      <c r="K1359" t="str">
        <f>IFERROR(VLOOKUP(F1359,プログラムデータ!A:O,15,0),"")</f>
        <v/>
      </c>
      <c r="L1359" t="str">
        <f>IFERROR(VLOOKUP(F1359,プログラムデータ!A:M,13,0),"")</f>
        <v/>
      </c>
      <c r="M1359" t="str">
        <f>IFERROR(VLOOKUP(F1359,プログラムデータ!A:J,10,0),"")</f>
        <v/>
      </c>
      <c r="N1359" t="str">
        <f>IFERROR(VLOOKUP(F1359,プログラムデータ!A:P,16,0),"")</f>
        <v/>
      </c>
      <c r="O1359" t="str">
        <f t="shared" si="42"/>
        <v xml:space="preserve">    </v>
      </c>
    </row>
    <row r="1360" spans="1:15" x14ac:dyDescent="0.15">
      <c r="A1360" t="str">
        <f>IFERROR(記録[[#This Row],[競技番号]],"")</f>
        <v/>
      </c>
      <c r="B1360" t="str">
        <f>IFERROR(記録[[#This Row],[選手番号]],"")</f>
        <v/>
      </c>
      <c r="C1360" t="str">
        <f>IFERROR(VLOOKUP(B1360,選手番号!F:J,4,0),"")</f>
        <v/>
      </c>
      <c r="D1360" t="str">
        <f>IFERROR(VLOOKUP(B1360,選手番号!F:K,6,0),"")</f>
        <v/>
      </c>
      <c r="E1360" t="str">
        <f>IFERROR(VLOOKUP(B1360,チーム番号!E:F,2,0),"")</f>
        <v/>
      </c>
      <c r="F1360" t="str">
        <f>IFERROR(VLOOKUP(A1360,プログラム!B:C,2,0),"")</f>
        <v/>
      </c>
      <c r="G1360" t="str">
        <f t="shared" si="43"/>
        <v>000</v>
      </c>
      <c r="H1360" t="str">
        <f>IFERROR(記録[[#This Row],[組]],"")</f>
        <v/>
      </c>
      <c r="I1360" t="str">
        <f>IFERROR(記録[[#This Row],[水路]],"")</f>
        <v/>
      </c>
      <c r="J1360" t="str">
        <f>IFERROR(VLOOKUP(F1360,プログラムデータ!A:P,14,0),"")</f>
        <v/>
      </c>
      <c r="K1360" t="str">
        <f>IFERROR(VLOOKUP(F1360,プログラムデータ!A:O,15,0),"")</f>
        <v/>
      </c>
      <c r="L1360" t="str">
        <f>IFERROR(VLOOKUP(F1360,プログラムデータ!A:M,13,0),"")</f>
        <v/>
      </c>
      <c r="M1360" t="str">
        <f>IFERROR(VLOOKUP(F1360,プログラムデータ!A:J,10,0),"")</f>
        <v/>
      </c>
      <c r="N1360" t="str">
        <f>IFERROR(VLOOKUP(F1360,プログラムデータ!A:P,16,0),"")</f>
        <v/>
      </c>
      <c r="O1360" t="str">
        <f t="shared" si="42"/>
        <v xml:space="preserve">    </v>
      </c>
    </row>
    <row r="1361" spans="1:15" x14ac:dyDescent="0.15">
      <c r="A1361" t="str">
        <f>IFERROR(記録[[#This Row],[競技番号]],"")</f>
        <v/>
      </c>
      <c r="B1361" t="str">
        <f>IFERROR(記録[[#This Row],[選手番号]],"")</f>
        <v/>
      </c>
      <c r="C1361" t="str">
        <f>IFERROR(VLOOKUP(B1361,選手番号!F:J,4,0),"")</f>
        <v/>
      </c>
      <c r="D1361" t="str">
        <f>IFERROR(VLOOKUP(B1361,選手番号!F:K,6,0),"")</f>
        <v/>
      </c>
      <c r="E1361" t="str">
        <f>IFERROR(VLOOKUP(B1361,チーム番号!E:F,2,0),"")</f>
        <v/>
      </c>
      <c r="F1361" t="str">
        <f>IFERROR(VLOOKUP(A1361,プログラム!B:C,2,0),"")</f>
        <v/>
      </c>
      <c r="G1361" t="str">
        <f t="shared" si="43"/>
        <v>000</v>
      </c>
      <c r="H1361" t="str">
        <f>IFERROR(記録[[#This Row],[組]],"")</f>
        <v/>
      </c>
      <c r="I1361" t="str">
        <f>IFERROR(記録[[#This Row],[水路]],"")</f>
        <v/>
      </c>
      <c r="J1361" t="str">
        <f>IFERROR(VLOOKUP(F1361,プログラムデータ!A:P,14,0),"")</f>
        <v/>
      </c>
      <c r="K1361" t="str">
        <f>IFERROR(VLOOKUP(F1361,プログラムデータ!A:O,15,0),"")</f>
        <v/>
      </c>
      <c r="L1361" t="str">
        <f>IFERROR(VLOOKUP(F1361,プログラムデータ!A:M,13,0),"")</f>
        <v/>
      </c>
      <c r="M1361" t="str">
        <f>IFERROR(VLOOKUP(F1361,プログラムデータ!A:J,10,0),"")</f>
        <v/>
      </c>
      <c r="N1361" t="str">
        <f>IFERROR(VLOOKUP(F1361,プログラムデータ!A:P,16,0),"")</f>
        <v/>
      </c>
      <c r="O1361" t="str">
        <f t="shared" si="42"/>
        <v xml:space="preserve">    </v>
      </c>
    </row>
    <row r="1362" spans="1:15" x14ac:dyDescent="0.15">
      <c r="A1362" t="str">
        <f>IFERROR(記録[[#This Row],[競技番号]],"")</f>
        <v/>
      </c>
      <c r="B1362" t="str">
        <f>IFERROR(記録[[#This Row],[選手番号]],"")</f>
        <v/>
      </c>
      <c r="C1362" t="str">
        <f>IFERROR(VLOOKUP(B1362,選手番号!F:J,4,0),"")</f>
        <v/>
      </c>
      <c r="D1362" t="str">
        <f>IFERROR(VLOOKUP(B1362,選手番号!F:K,6,0),"")</f>
        <v/>
      </c>
      <c r="E1362" t="str">
        <f>IFERROR(VLOOKUP(B1362,チーム番号!E:F,2,0),"")</f>
        <v/>
      </c>
      <c r="F1362" t="str">
        <f>IFERROR(VLOOKUP(A1362,プログラム!B:C,2,0),"")</f>
        <v/>
      </c>
      <c r="G1362" t="str">
        <f t="shared" si="43"/>
        <v>000</v>
      </c>
      <c r="H1362" t="str">
        <f>IFERROR(記録[[#This Row],[組]],"")</f>
        <v/>
      </c>
      <c r="I1362" t="str">
        <f>IFERROR(記録[[#This Row],[水路]],"")</f>
        <v/>
      </c>
      <c r="J1362" t="str">
        <f>IFERROR(VLOOKUP(F1362,プログラムデータ!A:P,14,0),"")</f>
        <v/>
      </c>
      <c r="K1362" t="str">
        <f>IFERROR(VLOOKUP(F1362,プログラムデータ!A:O,15,0),"")</f>
        <v/>
      </c>
      <c r="L1362" t="str">
        <f>IFERROR(VLOOKUP(F1362,プログラムデータ!A:M,13,0),"")</f>
        <v/>
      </c>
      <c r="M1362" t="str">
        <f>IFERROR(VLOOKUP(F1362,プログラムデータ!A:J,10,0),"")</f>
        <v/>
      </c>
      <c r="N1362" t="str">
        <f>IFERROR(VLOOKUP(F1362,プログラムデータ!A:P,16,0),"")</f>
        <v/>
      </c>
      <c r="O1362" t="str">
        <f t="shared" si="42"/>
        <v xml:space="preserve">    </v>
      </c>
    </row>
    <row r="1363" spans="1:15" x14ac:dyDescent="0.15">
      <c r="A1363" t="str">
        <f>IFERROR(記録[[#This Row],[競技番号]],"")</f>
        <v/>
      </c>
      <c r="B1363" t="str">
        <f>IFERROR(記録[[#This Row],[選手番号]],"")</f>
        <v/>
      </c>
      <c r="C1363" t="str">
        <f>IFERROR(VLOOKUP(B1363,選手番号!F:J,4,0),"")</f>
        <v/>
      </c>
      <c r="D1363" t="str">
        <f>IFERROR(VLOOKUP(B1363,選手番号!F:K,6,0),"")</f>
        <v/>
      </c>
      <c r="E1363" t="str">
        <f>IFERROR(VLOOKUP(B1363,チーム番号!E:F,2,0),"")</f>
        <v/>
      </c>
      <c r="F1363" t="str">
        <f>IFERROR(VLOOKUP(A1363,プログラム!B:C,2,0),"")</f>
        <v/>
      </c>
      <c r="G1363" t="str">
        <f t="shared" si="43"/>
        <v>000</v>
      </c>
      <c r="H1363" t="str">
        <f>IFERROR(記録[[#This Row],[組]],"")</f>
        <v/>
      </c>
      <c r="I1363" t="str">
        <f>IFERROR(記録[[#This Row],[水路]],"")</f>
        <v/>
      </c>
      <c r="J1363" t="str">
        <f>IFERROR(VLOOKUP(F1363,プログラムデータ!A:P,14,0),"")</f>
        <v/>
      </c>
      <c r="K1363" t="str">
        <f>IFERROR(VLOOKUP(F1363,プログラムデータ!A:O,15,0),"")</f>
        <v/>
      </c>
      <c r="L1363" t="str">
        <f>IFERROR(VLOOKUP(F1363,プログラムデータ!A:M,13,0),"")</f>
        <v/>
      </c>
      <c r="M1363" t="str">
        <f>IFERROR(VLOOKUP(F1363,プログラムデータ!A:J,10,0),"")</f>
        <v/>
      </c>
      <c r="N1363" t="str">
        <f>IFERROR(VLOOKUP(F1363,プログラムデータ!A:P,16,0),"")</f>
        <v/>
      </c>
      <c r="O1363" t="str">
        <f t="shared" si="42"/>
        <v xml:space="preserve">    </v>
      </c>
    </row>
    <row r="1364" spans="1:15" x14ac:dyDescent="0.15">
      <c r="A1364" t="str">
        <f>IFERROR(記録[[#This Row],[競技番号]],"")</f>
        <v/>
      </c>
      <c r="B1364" t="str">
        <f>IFERROR(記録[[#This Row],[選手番号]],"")</f>
        <v/>
      </c>
      <c r="C1364" t="str">
        <f>IFERROR(VLOOKUP(B1364,選手番号!F:J,4,0),"")</f>
        <v/>
      </c>
      <c r="D1364" t="str">
        <f>IFERROR(VLOOKUP(B1364,選手番号!F:K,6,0),"")</f>
        <v/>
      </c>
      <c r="E1364" t="str">
        <f>IFERROR(VLOOKUP(B1364,チーム番号!E:F,2,0),"")</f>
        <v/>
      </c>
      <c r="F1364" t="str">
        <f>IFERROR(VLOOKUP(A1364,プログラム!B:C,2,0),"")</f>
        <v/>
      </c>
      <c r="G1364" t="str">
        <f t="shared" si="43"/>
        <v>000</v>
      </c>
      <c r="H1364" t="str">
        <f>IFERROR(記録[[#This Row],[組]],"")</f>
        <v/>
      </c>
      <c r="I1364" t="str">
        <f>IFERROR(記録[[#This Row],[水路]],"")</f>
        <v/>
      </c>
      <c r="J1364" t="str">
        <f>IFERROR(VLOOKUP(F1364,プログラムデータ!A:P,14,0),"")</f>
        <v/>
      </c>
      <c r="K1364" t="str">
        <f>IFERROR(VLOOKUP(F1364,プログラムデータ!A:O,15,0),"")</f>
        <v/>
      </c>
      <c r="L1364" t="str">
        <f>IFERROR(VLOOKUP(F1364,プログラムデータ!A:M,13,0),"")</f>
        <v/>
      </c>
      <c r="M1364" t="str">
        <f>IFERROR(VLOOKUP(F1364,プログラムデータ!A:J,10,0),"")</f>
        <v/>
      </c>
      <c r="N1364" t="str">
        <f>IFERROR(VLOOKUP(F1364,プログラムデータ!A:P,16,0),"")</f>
        <v/>
      </c>
      <c r="O1364" t="str">
        <f t="shared" si="42"/>
        <v xml:space="preserve">    </v>
      </c>
    </row>
    <row r="1365" spans="1:15" x14ac:dyDescent="0.15">
      <c r="A1365" t="str">
        <f>IFERROR(記録[[#This Row],[競技番号]],"")</f>
        <v/>
      </c>
      <c r="B1365" t="str">
        <f>IFERROR(記録[[#This Row],[選手番号]],"")</f>
        <v/>
      </c>
      <c r="C1365" t="str">
        <f>IFERROR(VLOOKUP(B1365,選手番号!F:J,4,0),"")</f>
        <v/>
      </c>
      <c r="D1365" t="str">
        <f>IFERROR(VLOOKUP(B1365,選手番号!F:K,6,0),"")</f>
        <v/>
      </c>
      <c r="E1365" t="str">
        <f>IFERROR(VLOOKUP(B1365,チーム番号!E:F,2,0),"")</f>
        <v/>
      </c>
      <c r="F1365" t="str">
        <f>IFERROR(VLOOKUP(A1365,プログラム!B:C,2,0),"")</f>
        <v/>
      </c>
      <c r="G1365" t="str">
        <f t="shared" si="43"/>
        <v>000</v>
      </c>
      <c r="H1365" t="str">
        <f>IFERROR(記録[[#This Row],[組]],"")</f>
        <v/>
      </c>
      <c r="I1365" t="str">
        <f>IFERROR(記録[[#This Row],[水路]],"")</f>
        <v/>
      </c>
      <c r="J1365" t="str">
        <f>IFERROR(VLOOKUP(F1365,プログラムデータ!A:P,14,0),"")</f>
        <v/>
      </c>
      <c r="K1365" t="str">
        <f>IFERROR(VLOOKUP(F1365,プログラムデータ!A:O,15,0),"")</f>
        <v/>
      </c>
      <c r="L1365" t="str">
        <f>IFERROR(VLOOKUP(F1365,プログラムデータ!A:M,13,0),"")</f>
        <v/>
      </c>
      <c r="M1365" t="str">
        <f>IFERROR(VLOOKUP(F1365,プログラムデータ!A:J,10,0),"")</f>
        <v/>
      </c>
      <c r="N1365" t="str">
        <f>IFERROR(VLOOKUP(F1365,プログラムデータ!A:P,16,0),"")</f>
        <v/>
      </c>
      <c r="O1365" t="str">
        <f t="shared" si="42"/>
        <v xml:space="preserve">    </v>
      </c>
    </row>
    <row r="1366" spans="1:15" x14ac:dyDescent="0.15">
      <c r="A1366" t="str">
        <f>IFERROR(記録[[#This Row],[競技番号]],"")</f>
        <v/>
      </c>
      <c r="B1366" t="str">
        <f>IFERROR(記録[[#This Row],[選手番号]],"")</f>
        <v/>
      </c>
      <c r="C1366" t="str">
        <f>IFERROR(VLOOKUP(B1366,選手番号!F:J,4,0),"")</f>
        <v/>
      </c>
      <c r="D1366" t="str">
        <f>IFERROR(VLOOKUP(B1366,選手番号!F:K,6,0),"")</f>
        <v/>
      </c>
      <c r="E1366" t="str">
        <f>IFERROR(VLOOKUP(B1366,チーム番号!E:F,2,0),"")</f>
        <v/>
      </c>
      <c r="F1366" t="str">
        <f>IFERROR(VLOOKUP(A1366,プログラム!B:C,2,0),"")</f>
        <v/>
      </c>
      <c r="G1366" t="str">
        <f t="shared" si="43"/>
        <v>000</v>
      </c>
      <c r="H1366" t="str">
        <f>IFERROR(記録[[#This Row],[組]],"")</f>
        <v/>
      </c>
      <c r="I1366" t="str">
        <f>IFERROR(記録[[#This Row],[水路]],"")</f>
        <v/>
      </c>
      <c r="J1366" t="str">
        <f>IFERROR(VLOOKUP(F1366,プログラムデータ!A:P,14,0),"")</f>
        <v/>
      </c>
      <c r="K1366" t="str">
        <f>IFERROR(VLOOKUP(F1366,プログラムデータ!A:O,15,0),"")</f>
        <v/>
      </c>
      <c r="L1366" t="str">
        <f>IFERROR(VLOOKUP(F1366,プログラムデータ!A:M,13,0),"")</f>
        <v/>
      </c>
      <c r="M1366" t="str">
        <f>IFERROR(VLOOKUP(F1366,プログラムデータ!A:J,10,0),"")</f>
        <v/>
      </c>
      <c r="N1366" t="str">
        <f>IFERROR(VLOOKUP(F1366,プログラムデータ!A:P,16,0),"")</f>
        <v/>
      </c>
      <c r="O1366" t="str">
        <f t="shared" si="42"/>
        <v xml:space="preserve">    </v>
      </c>
    </row>
    <row r="1367" spans="1:15" x14ac:dyDescent="0.15">
      <c r="A1367" t="str">
        <f>IFERROR(記録[[#This Row],[競技番号]],"")</f>
        <v/>
      </c>
      <c r="B1367" t="str">
        <f>IFERROR(記録[[#This Row],[選手番号]],"")</f>
        <v/>
      </c>
      <c r="C1367" t="str">
        <f>IFERROR(VLOOKUP(B1367,選手番号!F:J,4,0),"")</f>
        <v/>
      </c>
      <c r="D1367" t="str">
        <f>IFERROR(VLOOKUP(B1367,選手番号!F:K,6,0),"")</f>
        <v/>
      </c>
      <c r="E1367" t="str">
        <f>IFERROR(VLOOKUP(B1367,チーム番号!E:F,2,0),"")</f>
        <v/>
      </c>
      <c r="F1367" t="str">
        <f>IFERROR(VLOOKUP(A1367,プログラム!B:C,2,0),"")</f>
        <v/>
      </c>
      <c r="G1367" t="str">
        <f t="shared" si="43"/>
        <v>000</v>
      </c>
      <c r="H1367" t="str">
        <f>IFERROR(記録[[#This Row],[組]],"")</f>
        <v/>
      </c>
      <c r="I1367" t="str">
        <f>IFERROR(記録[[#This Row],[水路]],"")</f>
        <v/>
      </c>
      <c r="J1367" t="str">
        <f>IFERROR(VLOOKUP(F1367,プログラムデータ!A:P,14,0),"")</f>
        <v/>
      </c>
      <c r="K1367" t="str">
        <f>IFERROR(VLOOKUP(F1367,プログラムデータ!A:O,15,0),"")</f>
        <v/>
      </c>
      <c r="L1367" t="str">
        <f>IFERROR(VLOOKUP(F1367,プログラムデータ!A:M,13,0),"")</f>
        <v/>
      </c>
      <c r="M1367" t="str">
        <f>IFERROR(VLOOKUP(F1367,プログラムデータ!A:J,10,0),"")</f>
        <v/>
      </c>
      <c r="N1367" t="str">
        <f>IFERROR(VLOOKUP(F1367,プログラムデータ!A:P,16,0),"")</f>
        <v/>
      </c>
      <c r="O1367" t="str">
        <f t="shared" si="42"/>
        <v xml:space="preserve">    </v>
      </c>
    </row>
    <row r="1368" spans="1:15" x14ac:dyDescent="0.15">
      <c r="A1368" t="str">
        <f>IFERROR(記録[[#This Row],[競技番号]],"")</f>
        <v/>
      </c>
      <c r="B1368" t="str">
        <f>IFERROR(記録[[#This Row],[選手番号]],"")</f>
        <v/>
      </c>
      <c r="C1368" t="str">
        <f>IFERROR(VLOOKUP(B1368,選手番号!F:J,4,0),"")</f>
        <v/>
      </c>
      <c r="D1368" t="str">
        <f>IFERROR(VLOOKUP(B1368,選手番号!F:K,6,0),"")</f>
        <v/>
      </c>
      <c r="E1368" t="str">
        <f>IFERROR(VLOOKUP(B1368,チーム番号!E:F,2,0),"")</f>
        <v/>
      </c>
      <c r="F1368" t="str">
        <f>IFERROR(VLOOKUP(A1368,プログラム!B:C,2,0),"")</f>
        <v/>
      </c>
      <c r="G1368" t="str">
        <f t="shared" si="43"/>
        <v>000</v>
      </c>
      <c r="H1368" t="str">
        <f>IFERROR(記録[[#This Row],[組]],"")</f>
        <v/>
      </c>
      <c r="I1368" t="str">
        <f>IFERROR(記録[[#This Row],[水路]],"")</f>
        <v/>
      </c>
      <c r="J1368" t="str">
        <f>IFERROR(VLOOKUP(F1368,プログラムデータ!A:P,14,0),"")</f>
        <v/>
      </c>
      <c r="K1368" t="str">
        <f>IFERROR(VLOOKUP(F1368,プログラムデータ!A:O,15,0),"")</f>
        <v/>
      </c>
      <c r="L1368" t="str">
        <f>IFERROR(VLOOKUP(F1368,プログラムデータ!A:M,13,0),"")</f>
        <v/>
      </c>
      <c r="M1368" t="str">
        <f>IFERROR(VLOOKUP(F1368,プログラムデータ!A:J,10,0),"")</f>
        <v/>
      </c>
      <c r="N1368" t="str">
        <f>IFERROR(VLOOKUP(F1368,プログラムデータ!A:P,16,0),"")</f>
        <v/>
      </c>
      <c r="O1368" t="str">
        <f t="shared" si="42"/>
        <v xml:space="preserve">    </v>
      </c>
    </row>
    <row r="1369" spans="1:15" x14ac:dyDescent="0.15">
      <c r="A1369" t="str">
        <f>IFERROR(記録[[#This Row],[競技番号]],"")</f>
        <v/>
      </c>
      <c r="B1369" t="str">
        <f>IFERROR(記録[[#This Row],[選手番号]],"")</f>
        <v/>
      </c>
      <c r="C1369" t="str">
        <f>IFERROR(VLOOKUP(B1369,選手番号!F:J,4,0),"")</f>
        <v/>
      </c>
      <c r="D1369" t="str">
        <f>IFERROR(VLOOKUP(B1369,選手番号!F:K,6,0),"")</f>
        <v/>
      </c>
      <c r="E1369" t="str">
        <f>IFERROR(VLOOKUP(B1369,チーム番号!E:F,2,0),"")</f>
        <v/>
      </c>
      <c r="F1369" t="str">
        <f>IFERROR(VLOOKUP(A1369,プログラム!B:C,2,0),"")</f>
        <v/>
      </c>
      <c r="G1369" t="str">
        <f t="shared" si="43"/>
        <v>000</v>
      </c>
      <c r="H1369" t="str">
        <f>IFERROR(記録[[#This Row],[組]],"")</f>
        <v/>
      </c>
      <c r="I1369" t="str">
        <f>IFERROR(記録[[#This Row],[水路]],"")</f>
        <v/>
      </c>
      <c r="J1369" t="str">
        <f>IFERROR(VLOOKUP(F1369,プログラムデータ!A:P,14,0),"")</f>
        <v/>
      </c>
      <c r="K1369" t="str">
        <f>IFERROR(VLOOKUP(F1369,プログラムデータ!A:O,15,0),"")</f>
        <v/>
      </c>
      <c r="L1369" t="str">
        <f>IFERROR(VLOOKUP(F1369,プログラムデータ!A:M,13,0),"")</f>
        <v/>
      </c>
      <c r="M1369" t="str">
        <f>IFERROR(VLOOKUP(F1369,プログラムデータ!A:J,10,0),"")</f>
        <v/>
      </c>
      <c r="N1369" t="str">
        <f>IFERROR(VLOOKUP(F1369,プログラムデータ!A:P,16,0),"")</f>
        <v/>
      </c>
      <c r="O1369" t="str">
        <f t="shared" si="42"/>
        <v xml:space="preserve">    </v>
      </c>
    </row>
    <row r="1370" spans="1:15" x14ac:dyDescent="0.15">
      <c r="A1370" t="str">
        <f>IFERROR(記録[[#This Row],[競技番号]],"")</f>
        <v/>
      </c>
      <c r="B1370" t="str">
        <f>IFERROR(記録[[#This Row],[選手番号]],"")</f>
        <v/>
      </c>
      <c r="C1370" t="str">
        <f>IFERROR(VLOOKUP(B1370,選手番号!F:J,4,0),"")</f>
        <v/>
      </c>
      <c r="D1370" t="str">
        <f>IFERROR(VLOOKUP(B1370,選手番号!F:K,6,0),"")</f>
        <v/>
      </c>
      <c r="E1370" t="str">
        <f>IFERROR(VLOOKUP(B1370,チーム番号!E:F,2,0),"")</f>
        <v/>
      </c>
      <c r="F1370" t="str">
        <f>IFERROR(VLOOKUP(A1370,プログラム!B:C,2,0),"")</f>
        <v/>
      </c>
      <c r="G1370" t="str">
        <f t="shared" si="43"/>
        <v>000</v>
      </c>
      <c r="H1370" t="str">
        <f>IFERROR(記録[[#This Row],[組]],"")</f>
        <v/>
      </c>
      <c r="I1370" t="str">
        <f>IFERROR(記録[[#This Row],[水路]],"")</f>
        <v/>
      </c>
      <c r="J1370" t="str">
        <f>IFERROR(VLOOKUP(F1370,プログラムデータ!A:P,14,0),"")</f>
        <v/>
      </c>
      <c r="K1370" t="str">
        <f>IFERROR(VLOOKUP(F1370,プログラムデータ!A:O,15,0),"")</f>
        <v/>
      </c>
      <c r="L1370" t="str">
        <f>IFERROR(VLOOKUP(F1370,プログラムデータ!A:M,13,0),"")</f>
        <v/>
      </c>
      <c r="M1370" t="str">
        <f>IFERROR(VLOOKUP(F1370,プログラムデータ!A:J,10,0),"")</f>
        <v/>
      </c>
      <c r="N1370" t="str">
        <f>IFERROR(VLOOKUP(F1370,プログラムデータ!A:P,16,0),"")</f>
        <v/>
      </c>
      <c r="O1370" t="str">
        <f t="shared" si="42"/>
        <v xml:space="preserve">    </v>
      </c>
    </row>
    <row r="1371" spans="1:15" x14ac:dyDescent="0.15">
      <c r="A1371" t="str">
        <f>IFERROR(記録[[#This Row],[競技番号]],"")</f>
        <v/>
      </c>
      <c r="B1371" t="str">
        <f>IFERROR(記録[[#This Row],[選手番号]],"")</f>
        <v/>
      </c>
      <c r="C1371" t="str">
        <f>IFERROR(VLOOKUP(B1371,選手番号!F:J,4,0),"")</f>
        <v/>
      </c>
      <c r="D1371" t="str">
        <f>IFERROR(VLOOKUP(B1371,選手番号!F:K,6,0),"")</f>
        <v/>
      </c>
      <c r="E1371" t="str">
        <f>IFERROR(VLOOKUP(B1371,チーム番号!E:F,2,0),"")</f>
        <v/>
      </c>
      <c r="F1371" t="str">
        <f>IFERROR(VLOOKUP(A1371,プログラム!B:C,2,0),"")</f>
        <v/>
      </c>
      <c r="G1371" t="str">
        <f t="shared" si="43"/>
        <v>000</v>
      </c>
      <c r="H1371" t="str">
        <f>IFERROR(記録[[#This Row],[組]],"")</f>
        <v/>
      </c>
      <c r="I1371" t="str">
        <f>IFERROR(記録[[#This Row],[水路]],"")</f>
        <v/>
      </c>
      <c r="J1371" t="str">
        <f>IFERROR(VLOOKUP(F1371,プログラムデータ!A:P,14,0),"")</f>
        <v/>
      </c>
      <c r="K1371" t="str">
        <f>IFERROR(VLOOKUP(F1371,プログラムデータ!A:O,15,0),"")</f>
        <v/>
      </c>
      <c r="L1371" t="str">
        <f>IFERROR(VLOOKUP(F1371,プログラムデータ!A:M,13,0),"")</f>
        <v/>
      </c>
      <c r="M1371" t="str">
        <f>IFERROR(VLOOKUP(F1371,プログラムデータ!A:J,10,0),"")</f>
        <v/>
      </c>
      <c r="N1371" t="str">
        <f>IFERROR(VLOOKUP(F1371,プログラムデータ!A:P,16,0),"")</f>
        <v/>
      </c>
      <c r="O1371" t="str">
        <f t="shared" si="42"/>
        <v xml:space="preserve">    </v>
      </c>
    </row>
    <row r="1372" spans="1:15" x14ac:dyDescent="0.15">
      <c r="A1372" t="str">
        <f>IFERROR(記録[[#This Row],[競技番号]],"")</f>
        <v/>
      </c>
      <c r="B1372" t="str">
        <f>IFERROR(記録[[#This Row],[選手番号]],"")</f>
        <v/>
      </c>
      <c r="C1372" t="str">
        <f>IFERROR(VLOOKUP(B1372,選手番号!F:J,4,0),"")</f>
        <v/>
      </c>
      <c r="D1372" t="str">
        <f>IFERROR(VLOOKUP(B1372,選手番号!F:K,6,0),"")</f>
        <v/>
      </c>
      <c r="E1372" t="str">
        <f>IFERROR(VLOOKUP(B1372,チーム番号!E:F,2,0),"")</f>
        <v/>
      </c>
      <c r="F1372" t="str">
        <f>IFERROR(VLOOKUP(A1372,プログラム!B:C,2,0),"")</f>
        <v/>
      </c>
      <c r="G1372" t="str">
        <f t="shared" si="43"/>
        <v>000</v>
      </c>
      <c r="H1372" t="str">
        <f>IFERROR(記録[[#This Row],[組]],"")</f>
        <v/>
      </c>
      <c r="I1372" t="str">
        <f>IFERROR(記録[[#This Row],[水路]],"")</f>
        <v/>
      </c>
      <c r="J1372" t="str">
        <f>IFERROR(VLOOKUP(F1372,プログラムデータ!A:P,14,0),"")</f>
        <v/>
      </c>
      <c r="K1372" t="str">
        <f>IFERROR(VLOOKUP(F1372,プログラムデータ!A:O,15,0),"")</f>
        <v/>
      </c>
      <c r="L1372" t="str">
        <f>IFERROR(VLOOKUP(F1372,プログラムデータ!A:M,13,0),"")</f>
        <v/>
      </c>
      <c r="M1372" t="str">
        <f>IFERROR(VLOOKUP(F1372,プログラムデータ!A:J,10,0),"")</f>
        <v/>
      </c>
      <c r="N1372" t="str">
        <f>IFERROR(VLOOKUP(F1372,プログラムデータ!A:P,16,0),"")</f>
        <v/>
      </c>
      <c r="O1372" t="str">
        <f t="shared" si="42"/>
        <v xml:space="preserve">    </v>
      </c>
    </row>
    <row r="1373" spans="1:15" x14ac:dyDescent="0.15">
      <c r="A1373" t="str">
        <f>IFERROR(記録[[#This Row],[競技番号]],"")</f>
        <v/>
      </c>
      <c r="B1373" t="str">
        <f>IFERROR(記録[[#This Row],[選手番号]],"")</f>
        <v/>
      </c>
      <c r="C1373" t="str">
        <f>IFERROR(VLOOKUP(B1373,選手番号!F:J,4,0),"")</f>
        <v/>
      </c>
      <c r="D1373" t="str">
        <f>IFERROR(VLOOKUP(B1373,選手番号!F:K,6,0),"")</f>
        <v/>
      </c>
      <c r="E1373" t="str">
        <f>IFERROR(VLOOKUP(B1373,チーム番号!E:F,2,0),"")</f>
        <v/>
      </c>
      <c r="F1373" t="str">
        <f>IFERROR(VLOOKUP(A1373,プログラム!B:C,2,0),"")</f>
        <v/>
      </c>
      <c r="G1373" t="str">
        <f t="shared" si="43"/>
        <v>000</v>
      </c>
      <c r="H1373" t="str">
        <f>IFERROR(記録[[#This Row],[組]],"")</f>
        <v/>
      </c>
      <c r="I1373" t="str">
        <f>IFERROR(記録[[#This Row],[水路]],"")</f>
        <v/>
      </c>
      <c r="J1373" t="str">
        <f>IFERROR(VLOOKUP(F1373,プログラムデータ!A:P,14,0),"")</f>
        <v/>
      </c>
      <c r="K1373" t="str">
        <f>IFERROR(VLOOKUP(F1373,プログラムデータ!A:O,15,0),"")</f>
        <v/>
      </c>
      <c r="L1373" t="str">
        <f>IFERROR(VLOOKUP(F1373,プログラムデータ!A:M,13,0),"")</f>
        <v/>
      </c>
      <c r="M1373" t="str">
        <f>IFERROR(VLOOKUP(F1373,プログラムデータ!A:J,10,0),"")</f>
        <v/>
      </c>
      <c r="N1373" t="str">
        <f>IFERROR(VLOOKUP(F1373,プログラムデータ!A:P,16,0),"")</f>
        <v/>
      </c>
      <c r="O1373" t="str">
        <f t="shared" si="42"/>
        <v xml:space="preserve">    </v>
      </c>
    </row>
    <row r="1374" spans="1:15" x14ac:dyDescent="0.15">
      <c r="A1374" t="str">
        <f>IFERROR(記録[[#This Row],[競技番号]],"")</f>
        <v/>
      </c>
      <c r="B1374" t="str">
        <f>IFERROR(記録[[#This Row],[選手番号]],"")</f>
        <v/>
      </c>
      <c r="C1374" t="str">
        <f>IFERROR(VLOOKUP(B1374,選手番号!F:J,4,0),"")</f>
        <v/>
      </c>
      <c r="D1374" t="str">
        <f>IFERROR(VLOOKUP(B1374,選手番号!F:K,6,0),"")</f>
        <v/>
      </c>
      <c r="E1374" t="str">
        <f>IFERROR(VLOOKUP(B1374,チーム番号!E:F,2,0),"")</f>
        <v/>
      </c>
      <c r="F1374" t="str">
        <f>IFERROR(VLOOKUP(A1374,プログラム!B:C,2,0),"")</f>
        <v/>
      </c>
      <c r="G1374" t="str">
        <f t="shared" si="43"/>
        <v>000</v>
      </c>
      <c r="H1374" t="str">
        <f>IFERROR(記録[[#This Row],[組]],"")</f>
        <v/>
      </c>
      <c r="I1374" t="str">
        <f>IFERROR(記録[[#This Row],[水路]],"")</f>
        <v/>
      </c>
      <c r="J1374" t="str">
        <f>IFERROR(VLOOKUP(F1374,プログラムデータ!A:P,14,0),"")</f>
        <v/>
      </c>
      <c r="K1374" t="str">
        <f>IFERROR(VLOOKUP(F1374,プログラムデータ!A:O,15,0),"")</f>
        <v/>
      </c>
      <c r="L1374" t="str">
        <f>IFERROR(VLOOKUP(F1374,プログラムデータ!A:M,13,0),"")</f>
        <v/>
      </c>
      <c r="M1374" t="str">
        <f>IFERROR(VLOOKUP(F1374,プログラムデータ!A:J,10,0),"")</f>
        <v/>
      </c>
      <c r="N1374" t="str">
        <f>IFERROR(VLOOKUP(F1374,プログラムデータ!A:P,16,0),"")</f>
        <v/>
      </c>
      <c r="O1374" t="str">
        <f t="shared" si="42"/>
        <v xml:space="preserve">    </v>
      </c>
    </row>
    <row r="1375" spans="1:15" x14ac:dyDescent="0.15">
      <c r="A1375" t="str">
        <f>IFERROR(記録[[#This Row],[競技番号]],"")</f>
        <v/>
      </c>
      <c r="B1375" t="str">
        <f>IFERROR(記録[[#This Row],[選手番号]],"")</f>
        <v/>
      </c>
      <c r="C1375" t="str">
        <f>IFERROR(VLOOKUP(B1375,選手番号!F:J,4,0),"")</f>
        <v/>
      </c>
      <c r="D1375" t="str">
        <f>IFERROR(VLOOKUP(B1375,選手番号!F:K,6,0),"")</f>
        <v/>
      </c>
      <c r="E1375" t="str">
        <f>IFERROR(VLOOKUP(B1375,チーム番号!E:F,2,0),"")</f>
        <v/>
      </c>
      <c r="F1375" t="str">
        <f>IFERROR(VLOOKUP(A1375,プログラム!B:C,2,0),"")</f>
        <v/>
      </c>
      <c r="G1375" t="str">
        <f t="shared" si="43"/>
        <v>000</v>
      </c>
      <c r="H1375" t="str">
        <f>IFERROR(記録[[#This Row],[組]],"")</f>
        <v/>
      </c>
      <c r="I1375" t="str">
        <f>IFERROR(記録[[#This Row],[水路]],"")</f>
        <v/>
      </c>
      <c r="J1375" t="str">
        <f>IFERROR(VLOOKUP(F1375,プログラムデータ!A:P,14,0),"")</f>
        <v/>
      </c>
      <c r="K1375" t="str">
        <f>IFERROR(VLOOKUP(F1375,プログラムデータ!A:O,15,0),"")</f>
        <v/>
      </c>
      <c r="L1375" t="str">
        <f>IFERROR(VLOOKUP(F1375,プログラムデータ!A:M,13,0),"")</f>
        <v/>
      </c>
      <c r="M1375" t="str">
        <f>IFERROR(VLOOKUP(F1375,プログラムデータ!A:J,10,0),"")</f>
        <v/>
      </c>
      <c r="N1375" t="str">
        <f>IFERROR(VLOOKUP(F1375,プログラムデータ!A:P,16,0),"")</f>
        <v/>
      </c>
      <c r="O1375" t="str">
        <f t="shared" si="42"/>
        <v xml:space="preserve">    </v>
      </c>
    </row>
    <row r="1376" spans="1:15" x14ac:dyDescent="0.15">
      <c r="A1376" t="str">
        <f>IFERROR(記録[[#This Row],[競技番号]],"")</f>
        <v/>
      </c>
      <c r="B1376" t="str">
        <f>IFERROR(記録[[#This Row],[選手番号]],"")</f>
        <v/>
      </c>
      <c r="C1376" t="str">
        <f>IFERROR(VLOOKUP(B1376,選手番号!F:J,4,0),"")</f>
        <v/>
      </c>
      <c r="D1376" t="str">
        <f>IFERROR(VLOOKUP(B1376,選手番号!F:K,6,0),"")</f>
        <v/>
      </c>
      <c r="E1376" t="str">
        <f>IFERROR(VLOOKUP(B1376,チーム番号!E:F,2,0),"")</f>
        <v/>
      </c>
      <c r="F1376" t="str">
        <f>IFERROR(VLOOKUP(A1376,プログラム!B:C,2,0),"")</f>
        <v/>
      </c>
      <c r="G1376" t="str">
        <f t="shared" si="43"/>
        <v>000</v>
      </c>
      <c r="H1376" t="str">
        <f>IFERROR(記録[[#This Row],[組]],"")</f>
        <v/>
      </c>
      <c r="I1376" t="str">
        <f>IFERROR(記録[[#This Row],[水路]],"")</f>
        <v/>
      </c>
      <c r="J1376" t="str">
        <f>IFERROR(VLOOKUP(F1376,プログラムデータ!A:P,14,0),"")</f>
        <v/>
      </c>
      <c r="K1376" t="str">
        <f>IFERROR(VLOOKUP(F1376,プログラムデータ!A:O,15,0),"")</f>
        <v/>
      </c>
      <c r="L1376" t="str">
        <f>IFERROR(VLOOKUP(F1376,プログラムデータ!A:M,13,0),"")</f>
        <v/>
      </c>
      <c r="M1376" t="str">
        <f>IFERROR(VLOOKUP(F1376,プログラムデータ!A:J,10,0),"")</f>
        <v/>
      </c>
      <c r="N1376" t="str">
        <f>IFERROR(VLOOKUP(F1376,プログラムデータ!A:P,16,0),"")</f>
        <v/>
      </c>
      <c r="O1376" t="str">
        <f t="shared" si="42"/>
        <v xml:space="preserve">    </v>
      </c>
    </row>
    <row r="1377" spans="1:15" x14ac:dyDescent="0.15">
      <c r="A1377" t="str">
        <f>IFERROR(記録[[#This Row],[競技番号]],"")</f>
        <v/>
      </c>
      <c r="B1377" t="str">
        <f>IFERROR(記録[[#This Row],[選手番号]],"")</f>
        <v/>
      </c>
      <c r="C1377" t="str">
        <f>IFERROR(VLOOKUP(B1377,選手番号!F:J,4,0),"")</f>
        <v/>
      </c>
      <c r="D1377" t="str">
        <f>IFERROR(VLOOKUP(B1377,選手番号!F:K,6,0),"")</f>
        <v/>
      </c>
      <c r="E1377" t="str">
        <f>IFERROR(VLOOKUP(B1377,チーム番号!E:F,2,0),"")</f>
        <v/>
      </c>
      <c r="F1377" t="str">
        <f>IFERROR(VLOOKUP(A1377,プログラム!B:C,2,0),"")</f>
        <v/>
      </c>
      <c r="G1377" t="str">
        <f t="shared" si="43"/>
        <v>000</v>
      </c>
      <c r="H1377" t="str">
        <f>IFERROR(記録[[#This Row],[組]],"")</f>
        <v/>
      </c>
      <c r="I1377" t="str">
        <f>IFERROR(記録[[#This Row],[水路]],"")</f>
        <v/>
      </c>
      <c r="J1377" t="str">
        <f>IFERROR(VLOOKUP(F1377,プログラムデータ!A:P,14,0),"")</f>
        <v/>
      </c>
      <c r="K1377" t="str">
        <f>IFERROR(VLOOKUP(F1377,プログラムデータ!A:O,15,0),"")</f>
        <v/>
      </c>
      <c r="L1377" t="str">
        <f>IFERROR(VLOOKUP(F1377,プログラムデータ!A:M,13,0),"")</f>
        <v/>
      </c>
      <c r="M1377" t="str">
        <f>IFERROR(VLOOKUP(F1377,プログラムデータ!A:J,10,0),"")</f>
        <v/>
      </c>
      <c r="N1377" t="str">
        <f>IFERROR(VLOOKUP(F1377,プログラムデータ!A:P,16,0),"")</f>
        <v/>
      </c>
      <c r="O1377" t="str">
        <f t="shared" si="42"/>
        <v xml:space="preserve">    </v>
      </c>
    </row>
    <row r="1378" spans="1:15" x14ac:dyDescent="0.15">
      <c r="A1378" t="str">
        <f>IFERROR(記録[[#This Row],[競技番号]],"")</f>
        <v/>
      </c>
      <c r="B1378" t="str">
        <f>IFERROR(記録[[#This Row],[選手番号]],"")</f>
        <v/>
      </c>
      <c r="C1378" t="str">
        <f>IFERROR(VLOOKUP(B1378,選手番号!F:J,4,0),"")</f>
        <v/>
      </c>
      <c r="D1378" t="str">
        <f>IFERROR(VLOOKUP(B1378,選手番号!F:K,6,0),"")</f>
        <v/>
      </c>
      <c r="E1378" t="str">
        <f>IFERROR(VLOOKUP(B1378,チーム番号!E:F,2,0),"")</f>
        <v/>
      </c>
      <c r="F1378" t="str">
        <f>IFERROR(VLOOKUP(A1378,プログラム!B:C,2,0),"")</f>
        <v/>
      </c>
      <c r="G1378" t="str">
        <f t="shared" si="43"/>
        <v>000</v>
      </c>
      <c r="H1378" t="str">
        <f>IFERROR(記録[[#This Row],[組]],"")</f>
        <v/>
      </c>
      <c r="I1378" t="str">
        <f>IFERROR(記録[[#This Row],[水路]],"")</f>
        <v/>
      </c>
      <c r="J1378" t="str">
        <f>IFERROR(VLOOKUP(F1378,プログラムデータ!A:P,14,0),"")</f>
        <v/>
      </c>
      <c r="K1378" t="str">
        <f>IFERROR(VLOOKUP(F1378,プログラムデータ!A:O,15,0),"")</f>
        <v/>
      </c>
      <c r="L1378" t="str">
        <f>IFERROR(VLOOKUP(F1378,プログラムデータ!A:M,13,0),"")</f>
        <v/>
      </c>
      <c r="M1378" t="str">
        <f>IFERROR(VLOOKUP(F1378,プログラムデータ!A:J,10,0),"")</f>
        <v/>
      </c>
      <c r="N1378" t="str">
        <f>IFERROR(VLOOKUP(F1378,プログラムデータ!A:P,16,0),"")</f>
        <v/>
      </c>
      <c r="O1378" t="str">
        <f t="shared" si="42"/>
        <v xml:space="preserve">    </v>
      </c>
    </row>
    <row r="1379" spans="1:15" x14ac:dyDescent="0.15">
      <c r="A1379" t="str">
        <f>IFERROR(記録[[#This Row],[競技番号]],"")</f>
        <v/>
      </c>
      <c r="B1379" t="str">
        <f>IFERROR(記録[[#This Row],[選手番号]],"")</f>
        <v/>
      </c>
      <c r="C1379" t="str">
        <f>IFERROR(VLOOKUP(B1379,選手番号!F:J,4,0),"")</f>
        <v/>
      </c>
      <c r="D1379" t="str">
        <f>IFERROR(VLOOKUP(B1379,選手番号!F:K,6,0),"")</f>
        <v/>
      </c>
      <c r="E1379" t="str">
        <f>IFERROR(VLOOKUP(B1379,チーム番号!E:F,2,0),"")</f>
        <v/>
      </c>
      <c r="F1379" t="str">
        <f>IFERROR(VLOOKUP(A1379,プログラム!B:C,2,0),"")</f>
        <v/>
      </c>
      <c r="G1379" t="str">
        <f t="shared" si="43"/>
        <v>000</v>
      </c>
      <c r="H1379" t="str">
        <f>IFERROR(記録[[#This Row],[組]],"")</f>
        <v/>
      </c>
      <c r="I1379" t="str">
        <f>IFERROR(記録[[#This Row],[水路]],"")</f>
        <v/>
      </c>
      <c r="J1379" t="str">
        <f>IFERROR(VLOOKUP(F1379,プログラムデータ!A:P,14,0),"")</f>
        <v/>
      </c>
      <c r="K1379" t="str">
        <f>IFERROR(VLOOKUP(F1379,プログラムデータ!A:O,15,0),"")</f>
        <v/>
      </c>
      <c r="L1379" t="str">
        <f>IFERROR(VLOOKUP(F1379,プログラムデータ!A:M,13,0),"")</f>
        <v/>
      </c>
      <c r="M1379" t="str">
        <f>IFERROR(VLOOKUP(F1379,プログラムデータ!A:J,10,0),"")</f>
        <v/>
      </c>
      <c r="N1379" t="str">
        <f>IFERROR(VLOOKUP(F1379,プログラムデータ!A:P,16,0),"")</f>
        <v/>
      </c>
      <c r="O1379" t="str">
        <f t="shared" si="42"/>
        <v xml:space="preserve">    </v>
      </c>
    </row>
    <row r="1380" spans="1:15" x14ac:dyDescent="0.15">
      <c r="A1380" t="str">
        <f>IFERROR(記録[[#This Row],[競技番号]],"")</f>
        <v/>
      </c>
      <c r="B1380" t="str">
        <f>IFERROR(記録[[#This Row],[選手番号]],"")</f>
        <v/>
      </c>
      <c r="C1380" t="str">
        <f>IFERROR(VLOOKUP(B1380,選手番号!F:J,4,0),"")</f>
        <v/>
      </c>
      <c r="D1380" t="str">
        <f>IFERROR(VLOOKUP(B1380,選手番号!F:K,6,0),"")</f>
        <v/>
      </c>
      <c r="E1380" t="str">
        <f>IFERROR(VLOOKUP(B1380,チーム番号!E:F,2,0),"")</f>
        <v/>
      </c>
      <c r="F1380" t="str">
        <f>IFERROR(VLOOKUP(A1380,プログラム!B:C,2,0),"")</f>
        <v/>
      </c>
      <c r="G1380" t="str">
        <f t="shared" si="43"/>
        <v>000</v>
      </c>
      <c r="H1380" t="str">
        <f>IFERROR(記録[[#This Row],[組]],"")</f>
        <v/>
      </c>
      <c r="I1380" t="str">
        <f>IFERROR(記録[[#This Row],[水路]],"")</f>
        <v/>
      </c>
      <c r="J1380" t="str">
        <f>IFERROR(VLOOKUP(F1380,プログラムデータ!A:P,14,0),"")</f>
        <v/>
      </c>
      <c r="K1380" t="str">
        <f>IFERROR(VLOOKUP(F1380,プログラムデータ!A:O,15,0),"")</f>
        <v/>
      </c>
      <c r="L1380" t="str">
        <f>IFERROR(VLOOKUP(F1380,プログラムデータ!A:M,13,0),"")</f>
        <v/>
      </c>
      <c r="M1380" t="str">
        <f>IFERROR(VLOOKUP(F1380,プログラムデータ!A:J,10,0),"")</f>
        <v/>
      </c>
      <c r="N1380" t="str">
        <f>IFERROR(VLOOKUP(F1380,プログラムデータ!A:P,16,0),"")</f>
        <v/>
      </c>
      <c r="O1380" t="str">
        <f t="shared" si="42"/>
        <v xml:space="preserve">    </v>
      </c>
    </row>
    <row r="1381" spans="1:15" x14ac:dyDescent="0.15">
      <c r="A1381" t="str">
        <f>IFERROR(記録[[#This Row],[競技番号]],"")</f>
        <v/>
      </c>
      <c r="B1381" t="str">
        <f>IFERROR(記録[[#This Row],[選手番号]],"")</f>
        <v/>
      </c>
      <c r="C1381" t="str">
        <f>IFERROR(VLOOKUP(B1381,選手番号!F:J,4,0),"")</f>
        <v/>
      </c>
      <c r="D1381" t="str">
        <f>IFERROR(VLOOKUP(B1381,選手番号!F:K,6,0),"")</f>
        <v/>
      </c>
      <c r="E1381" t="str">
        <f>IFERROR(VLOOKUP(B1381,チーム番号!E:F,2,0),"")</f>
        <v/>
      </c>
      <c r="F1381" t="str">
        <f>IFERROR(VLOOKUP(A1381,プログラム!B:C,2,0),"")</f>
        <v/>
      </c>
      <c r="G1381" t="str">
        <f t="shared" si="43"/>
        <v>000</v>
      </c>
      <c r="H1381" t="str">
        <f>IFERROR(記録[[#This Row],[組]],"")</f>
        <v/>
      </c>
      <c r="I1381" t="str">
        <f>IFERROR(記録[[#This Row],[水路]],"")</f>
        <v/>
      </c>
      <c r="J1381" t="str">
        <f>IFERROR(VLOOKUP(F1381,プログラムデータ!A:P,14,0),"")</f>
        <v/>
      </c>
      <c r="K1381" t="str">
        <f>IFERROR(VLOOKUP(F1381,プログラムデータ!A:O,15,0),"")</f>
        <v/>
      </c>
      <c r="L1381" t="str">
        <f>IFERROR(VLOOKUP(F1381,プログラムデータ!A:M,13,0),"")</f>
        <v/>
      </c>
      <c r="M1381" t="str">
        <f>IFERROR(VLOOKUP(F1381,プログラムデータ!A:J,10,0),"")</f>
        <v/>
      </c>
      <c r="N1381" t="str">
        <f>IFERROR(VLOOKUP(F1381,プログラムデータ!A:P,16,0),"")</f>
        <v/>
      </c>
      <c r="O1381" t="str">
        <f t="shared" si="42"/>
        <v xml:space="preserve">    </v>
      </c>
    </row>
    <row r="1382" spans="1:15" x14ac:dyDescent="0.15">
      <c r="A1382" t="str">
        <f>IFERROR(記録[[#This Row],[競技番号]],"")</f>
        <v/>
      </c>
      <c r="B1382" t="str">
        <f>IFERROR(記録[[#This Row],[選手番号]],"")</f>
        <v/>
      </c>
      <c r="C1382" t="str">
        <f>IFERROR(VLOOKUP(B1382,選手番号!F:J,4,0),"")</f>
        <v/>
      </c>
      <c r="D1382" t="str">
        <f>IFERROR(VLOOKUP(B1382,選手番号!F:K,6,0),"")</f>
        <v/>
      </c>
      <c r="E1382" t="str">
        <f>IFERROR(VLOOKUP(B1382,チーム番号!E:F,2,0),"")</f>
        <v/>
      </c>
      <c r="F1382" t="str">
        <f>IFERROR(VLOOKUP(A1382,プログラム!B:C,2,0),"")</f>
        <v/>
      </c>
      <c r="G1382" t="str">
        <f t="shared" si="43"/>
        <v>000</v>
      </c>
      <c r="H1382" t="str">
        <f>IFERROR(記録[[#This Row],[組]],"")</f>
        <v/>
      </c>
      <c r="I1382" t="str">
        <f>IFERROR(記録[[#This Row],[水路]],"")</f>
        <v/>
      </c>
      <c r="J1382" t="str">
        <f>IFERROR(VLOOKUP(F1382,プログラムデータ!A:P,14,0),"")</f>
        <v/>
      </c>
      <c r="K1382" t="str">
        <f>IFERROR(VLOOKUP(F1382,プログラムデータ!A:O,15,0),"")</f>
        <v/>
      </c>
      <c r="L1382" t="str">
        <f>IFERROR(VLOOKUP(F1382,プログラムデータ!A:M,13,0),"")</f>
        <v/>
      </c>
      <c r="M1382" t="str">
        <f>IFERROR(VLOOKUP(F1382,プログラムデータ!A:J,10,0),"")</f>
        <v/>
      </c>
      <c r="N1382" t="str">
        <f>IFERROR(VLOOKUP(F1382,プログラムデータ!A:P,16,0),"")</f>
        <v/>
      </c>
      <c r="O1382" t="str">
        <f t="shared" si="42"/>
        <v xml:space="preserve">    </v>
      </c>
    </row>
    <row r="1383" spans="1:15" x14ac:dyDescent="0.15">
      <c r="A1383" t="str">
        <f>IFERROR(記録[[#This Row],[競技番号]],"")</f>
        <v/>
      </c>
      <c r="B1383" t="str">
        <f>IFERROR(記録[[#This Row],[選手番号]],"")</f>
        <v/>
      </c>
      <c r="C1383" t="str">
        <f>IFERROR(VLOOKUP(B1383,選手番号!F:J,4,0),"")</f>
        <v/>
      </c>
      <c r="D1383" t="str">
        <f>IFERROR(VLOOKUP(B1383,選手番号!F:K,6,0),"")</f>
        <v/>
      </c>
      <c r="E1383" t="str">
        <f>IFERROR(VLOOKUP(B1383,チーム番号!E:F,2,0),"")</f>
        <v/>
      </c>
      <c r="F1383" t="str">
        <f>IFERROR(VLOOKUP(A1383,プログラム!B:C,2,0),"")</f>
        <v/>
      </c>
      <c r="G1383" t="str">
        <f t="shared" si="43"/>
        <v>000</v>
      </c>
      <c r="H1383" t="str">
        <f>IFERROR(記録[[#This Row],[組]],"")</f>
        <v/>
      </c>
      <c r="I1383" t="str">
        <f>IFERROR(記録[[#This Row],[水路]],"")</f>
        <v/>
      </c>
      <c r="J1383" t="str">
        <f>IFERROR(VLOOKUP(F1383,プログラムデータ!A:P,14,0),"")</f>
        <v/>
      </c>
      <c r="K1383" t="str">
        <f>IFERROR(VLOOKUP(F1383,プログラムデータ!A:O,15,0),"")</f>
        <v/>
      </c>
      <c r="L1383" t="str">
        <f>IFERROR(VLOOKUP(F1383,プログラムデータ!A:M,13,0),"")</f>
        <v/>
      </c>
      <c r="M1383" t="str">
        <f>IFERROR(VLOOKUP(F1383,プログラムデータ!A:J,10,0),"")</f>
        <v/>
      </c>
      <c r="N1383" t="str">
        <f>IFERROR(VLOOKUP(F1383,プログラムデータ!A:P,16,0),"")</f>
        <v/>
      </c>
      <c r="O1383" t="str">
        <f t="shared" si="42"/>
        <v xml:space="preserve">    </v>
      </c>
    </row>
    <row r="1384" spans="1:15" x14ac:dyDescent="0.15">
      <c r="A1384" t="str">
        <f>IFERROR(記録[[#This Row],[競技番号]],"")</f>
        <v/>
      </c>
      <c r="B1384" t="str">
        <f>IFERROR(記録[[#This Row],[選手番号]],"")</f>
        <v/>
      </c>
      <c r="C1384" t="str">
        <f>IFERROR(VLOOKUP(B1384,選手番号!F:J,4,0),"")</f>
        <v/>
      </c>
      <c r="D1384" t="str">
        <f>IFERROR(VLOOKUP(B1384,選手番号!F:K,6,0),"")</f>
        <v/>
      </c>
      <c r="E1384" t="str">
        <f>IFERROR(VLOOKUP(B1384,チーム番号!E:F,2,0),"")</f>
        <v/>
      </c>
      <c r="F1384" t="str">
        <f>IFERROR(VLOOKUP(A1384,プログラム!B:C,2,0),"")</f>
        <v/>
      </c>
      <c r="G1384" t="str">
        <f t="shared" si="43"/>
        <v>000</v>
      </c>
      <c r="H1384" t="str">
        <f>IFERROR(記録[[#This Row],[組]],"")</f>
        <v/>
      </c>
      <c r="I1384" t="str">
        <f>IFERROR(記録[[#This Row],[水路]],"")</f>
        <v/>
      </c>
      <c r="J1384" t="str">
        <f>IFERROR(VLOOKUP(F1384,プログラムデータ!A:P,14,0),"")</f>
        <v/>
      </c>
      <c r="K1384" t="str">
        <f>IFERROR(VLOOKUP(F1384,プログラムデータ!A:O,15,0),"")</f>
        <v/>
      </c>
      <c r="L1384" t="str">
        <f>IFERROR(VLOOKUP(F1384,プログラムデータ!A:M,13,0),"")</f>
        <v/>
      </c>
      <c r="M1384" t="str">
        <f>IFERROR(VLOOKUP(F1384,プログラムデータ!A:J,10,0),"")</f>
        <v/>
      </c>
      <c r="N1384" t="str">
        <f>IFERROR(VLOOKUP(F1384,プログラムデータ!A:P,16,0),"")</f>
        <v/>
      </c>
      <c r="O1384" t="str">
        <f t="shared" si="42"/>
        <v xml:space="preserve">    </v>
      </c>
    </row>
    <row r="1385" spans="1:15" x14ac:dyDescent="0.15">
      <c r="A1385" t="str">
        <f>IFERROR(記録[[#This Row],[競技番号]],"")</f>
        <v/>
      </c>
      <c r="B1385" t="str">
        <f>IFERROR(記録[[#This Row],[選手番号]],"")</f>
        <v/>
      </c>
      <c r="C1385" t="str">
        <f>IFERROR(VLOOKUP(B1385,選手番号!F:J,4,0),"")</f>
        <v/>
      </c>
      <c r="D1385" t="str">
        <f>IFERROR(VLOOKUP(B1385,選手番号!F:K,6,0),"")</f>
        <v/>
      </c>
      <c r="E1385" t="str">
        <f>IFERROR(VLOOKUP(B1385,チーム番号!E:F,2,0),"")</f>
        <v/>
      </c>
      <c r="F1385" t="str">
        <f>IFERROR(VLOOKUP(A1385,プログラム!B:C,2,0),"")</f>
        <v/>
      </c>
      <c r="G1385" t="str">
        <f t="shared" si="43"/>
        <v>000</v>
      </c>
      <c r="H1385" t="str">
        <f>IFERROR(記録[[#This Row],[組]],"")</f>
        <v/>
      </c>
      <c r="I1385" t="str">
        <f>IFERROR(記録[[#This Row],[水路]],"")</f>
        <v/>
      </c>
      <c r="J1385" t="str">
        <f>IFERROR(VLOOKUP(F1385,プログラムデータ!A:P,14,0),"")</f>
        <v/>
      </c>
      <c r="K1385" t="str">
        <f>IFERROR(VLOOKUP(F1385,プログラムデータ!A:O,15,0),"")</f>
        <v/>
      </c>
      <c r="L1385" t="str">
        <f>IFERROR(VLOOKUP(F1385,プログラムデータ!A:M,13,0),"")</f>
        <v/>
      </c>
      <c r="M1385" t="str">
        <f>IFERROR(VLOOKUP(F1385,プログラムデータ!A:J,10,0),"")</f>
        <v/>
      </c>
      <c r="N1385" t="str">
        <f>IFERROR(VLOOKUP(F1385,プログラムデータ!A:P,16,0),"")</f>
        <v/>
      </c>
      <c r="O1385" t="str">
        <f t="shared" si="42"/>
        <v xml:space="preserve">    </v>
      </c>
    </row>
    <row r="1386" spans="1:15" x14ac:dyDescent="0.15">
      <c r="A1386" t="str">
        <f>IFERROR(記録[[#This Row],[競技番号]],"")</f>
        <v/>
      </c>
      <c r="B1386" t="str">
        <f>IFERROR(記録[[#This Row],[選手番号]],"")</f>
        <v/>
      </c>
      <c r="C1386" t="str">
        <f>IFERROR(VLOOKUP(B1386,選手番号!F:J,4,0),"")</f>
        <v/>
      </c>
      <c r="D1386" t="str">
        <f>IFERROR(VLOOKUP(B1386,選手番号!F:K,6,0),"")</f>
        <v/>
      </c>
      <c r="E1386" t="str">
        <f>IFERROR(VLOOKUP(B1386,チーム番号!E:F,2,0),"")</f>
        <v/>
      </c>
      <c r="F1386" t="str">
        <f>IFERROR(VLOOKUP(A1386,プログラム!B:C,2,0),"")</f>
        <v/>
      </c>
      <c r="G1386" t="str">
        <f t="shared" si="43"/>
        <v>000</v>
      </c>
      <c r="H1386" t="str">
        <f>IFERROR(記録[[#This Row],[組]],"")</f>
        <v/>
      </c>
      <c r="I1386" t="str">
        <f>IFERROR(記録[[#This Row],[水路]],"")</f>
        <v/>
      </c>
      <c r="J1386" t="str">
        <f>IFERROR(VLOOKUP(F1386,プログラムデータ!A:P,14,0),"")</f>
        <v/>
      </c>
      <c r="K1386" t="str">
        <f>IFERROR(VLOOKUP(F1386,プログラムデータ!A:O,15,0),"")</f>
        <v/>
      </c>
      <c r="L1386" t="str">
        <f>IFERROR(VLOOKUP(F1386,プログラムデータ!A:M,13,0),"")</f>
        <v/>
      </c>
      <c r="M1386" t="str">
        <f>IFERROR(VLOOKUP(F1386,プログラムデータ!A:J,10,0),"")</f>
        <v/>
      </c>
      <c r="N1386" t="str">
        <f>IFERROR(VLOOKUP(F1386,プログラムデータ!A:P,16,0),"")</f>
        <v/>
      </c>
      <c r="O1386" t="str">
        <f t="shared" si="42"/>
        <v xml:space="preserve">    </v>
      </c>
    </row>
    <row r="1387" spans="1:15" x14ac:dyDescent="0.15">
      <c r="A1387" t="str">
        <f>IFERROR(記録[[#This Row],[競技番号]],"")</f>
        <v/>
      </c>
      <c r="B1387" t="str">
        <f>IFERROR(記録[[#This Row],[選手番号]],"")</f>
        <v/>
      </c>
      <c r="C1387" t="str">
        <f>IFERROR(VLOOKUP(B1387,選手番号!F:J,4,0),"")</f>
        <v/>
      </c>
      <c r="D1387" t="str">
        <f>IFERROR(VLOOKUP(B1387,選手番号!F:K,6,0),"")</f>
        <v/>
      </c>
      <c r="E1387" t="str">
        <f>IFERROR(VLOOKUP(B1387,チーム番号!E:F,2,0),"")</f>
        <v/>
      </c>
      <c r="F1387" t="str">
        <f>IFERROR(VLOOKUP(A1387,プログラム!B:C,2,0),"")</f>
        <v/>
      </c>
      <c r="G1387" t="str">
        <f t="shared" si="43"/>
        <v>000</v>
      </c>
      <c r="H1387" t="str">
        <f>IFERROR(記録[[#This Row],[組]],"")</f>
        <v/>
      </c>
      <c r="I1387" t="str">
        <f>IFERROR(記録[[#This Row],[水路]],"")</f>
        <v/>
      </c>
      <c r="J1387" t="str">
        <f>IFERROR(VLOOKUP(F1387,プログラムデータ!A:P,14,0),"")</f>
        <v/>
      </c>
      <c r="K1387" t="str">
        <f>IFERROR(VLOOKUP(F1387,プログラムデータ!A:O,15,0),"")</f>
        <v/>
      </c>
      <c r="L1387" t="str">
        <f>IFERROR(VLOOKUP(F1387,プログラムデータ!A:M,13,0),"")</f>
        <v/>
      </c>
      <c r="M1387" t="str">
        <f>IFERROR(VLOOKUP(F1387,プログラムデータ!A:J,10,0),"")</f>
        <v/>
      </c>
      <c r="N1387" t="str">
        <f>IFERROR(VLOOKUP(F1387,プログラムデータ!A:P,16,0),"")</f>
        <v/>
      </c>
      <c r="O1387" t="str">
        <f t="shared" si="42"/>
        <v xml:space="preserve">    </v>
      </c>
    </row>
    <row r="1388" spans="1:15" x14ac:dyDescent="0.15">
      <c r="A1388" t="str">
        <f>IFERROR(記録[[#This Row],[競技番号]],"")</f>
        <v/>
      </c>
      <c r="B1388" t="str">
        <f>IFERROR(記録[[#This Row],[選手番号]],"")</f>
        <v/>
      </c>
      <c r="C1388" t="str">
        <f>IFERROR(VLOOKUP(B1388,選手番号!F:J,4,0),"")</f>
        <v/>
      </c>
      <c r="D1388" t="str">
        <f>IFERROR(VLOOKUP(B1388,選手番号!F:K,6,0),"")</f>
        <v/>
      </c>
      <c r="E1388" t="str">
        <f>IFERROR(VLOOKUP(B1388,チーム番号!E:F,2,0),"")</f>
        <v/>
      </c>
      <c r="F1388" t="str">
        <f>IFERROR(VLOOKUP(A1388,プログラム!B:C,2,0),"")</f>
        <v/>
      </c>
      <c r="G1388" t="str">
        <f t="shared" si="43"/>
        <v>000</v>
      </c>
      <c r="H1388" t="str">
        <f>IFERROR(記録[[#This Row],[組]],"")</f>
        <v/>
      </c>
      <c r="I1388" t="str">
        <f>IFERROR(記録[[#This Row],[水路]],"")</f>
        <v/>
      </c>
      <c r="J1388" t="str">
        <f>IFERROR(VLOOKUP(F1388,プログラムデータ!A:P,14,0),"")</f>
        <v/>
      </c>
      <c r="K1388" t="str">
        <f>IFERROR(VLOOKUP(F1388,プログラムデータ!A:O,15,0),"")</f>
        <v/>
      </c>
      <c r="L1388" t="str">
        <f>IFERROR(VLOOKUP(F1388,プログラムデータ!A:M,13,0),"")</f>
        <v/>
      </c>
      <c r="M1388" t="str">
        <f>IFERROR(VLOOKUP(F1388,プログラムデータ!A:J,10,0),"")</f>
        <v/>
      </c>
      <c r="N1388" t="str">
        <f>IFERROR(VLOOKUP(F1388,プログラムデータ!A:P,16,0),"")</f>
        <v/>
      </c>
      <c r="O1388" t="str">
        <f t="shared" si="42"/>
        <v xml:space="preserve">    </v>
      </c>
    </row>
    <row r="1389" spans="1:15" x14ac:dyDescent="0.15">
      <c r="A1389" t="str">
        <f>IFERROR(記録[[#This Row],[競技番号]],"")</f>
        <v/>
      </c>
      <c r="B1389" t="str">
        <f>IFERROR(記録[[#This Row],[選手番号]],"")</f>
        <v/>
      </c>
      <c r="C1389" t="str">
        <f>IFERROR(VLOOKUP(B1389,選手番号!F:J,4,0),"")</f>
        <v/>
      </c>
      <c r="D1389" t="str">
        <f>IFERROR(VLOOKUP(B1389,選手番号!F:K,6,0),"")</f>
        <v/>
      </c>
      <c r="E1389" t="str">
        <f>IFERROR(VLOOKUP(B1389,チーム番号!E:F,2,0),"")</f>
        <v/>
      </c>
      <c r="F1389" t="str">
        <f>IFERROR(VLOOKUP(A1389,プログラム!B:C,2,0),"")</f>
        <v/>
      </c>
      <c r="G1389" t="str">
        <f t="shared" si="43"/>
        <v>000</v>
      </c>
      <c r="H1389" t="str">
        <f>IFERROR(記録[[#This Row],[組]],"")</f>
        <v/>
      </c>
      <c r="I1389" t="str">
        <f>IFERROR(記録[[#This Row],[水路]],"")</f>
        <v/>
      </c>
      <c r="J1389" t="str">
        <f>IFERROR(VLOOKUP(F1389,プログラムデータ!A:P,14,0),"")</f>
        <v/>
      </c>
      <c r="K1389" t="str">
        <f>IFERROR(VLOOKUP(F1389,プログラムデータ!A:O,15,0),"")</f>
        <v/>
      </c>
      <c r="L1389" t="str">
        <f>IFERROR(VLOOKUP(F1389,プログラムデータ!A:M,13,0),"")</f>
        <v/>
      </c>
      <c r="M1389" t="str">
        <f>IFERROR(VLOOKUP(F1389,プログラムデータ!A:J,10,0),"")</f>
        <v/>
      </c>
      <c r="N1389" t="str">
        <f>IFERROR(VLOOKUP(F1389,プログラムデータ!A:P,16,0),"")</f>
        <v/>
      </c>
      <c r="O1389" t="str">
        <f t="shared" si="42"/>
        <v xml:space="preserve">    </v>
      </c>
    </row>
    <row r="1390" spans="1:15" x14ac:dyDescent="0.15">
      <c r="A1390" t="str">
        <f>IFERROR(記録[[#This Row],[競技番号]],"")</f>
        <v/>
      </c>
      <c r="B1390" t="str">
        <f>IFERROR(記録[[#This Row],[選手番号]],"")</f>
        <v/>
      </c>
      <c r="C1390" t="str">
        <f>IFERROR(VLOOKUP(B1390,選手番号!F:J,4,0),"")</f>
        <v/>
      </c>
      <c r="D1390" t="str">
        <f>IFERROR(VLOOKUP(B1390,選手番号!F:K,6,0),"")</f>
        <v/>
      </c>
      <c r="E1390" t="str">
        <f>IFERROR(VLOOKUP(B1390,チーム番号!E:F,2,0),"")</f>
        <v/>
      </c>
      <c r="F1390" t="str">
        <f>IFERROR(VLOOKUP(A1390,プログラム!B:C,2,0),"")</f>
        <v/>
      </c>
      <c r="G1390" t="str">
        <f t="shared" si="43"/>
        <v>000</v>
      </c>
      <c r="H1390" t="str">
        <f>IFERROR(記録[[#This Row],[組]],"")</f>
        <v/>
      </c>
      <c r="I1390" t="str">
        <f>IFERROR(記録[[#This Row],[水路]],"")</f>
        <v/>
      </c>
      <c r="J1390" t="str">
        <f>IFERROR(VLOOKUP(F1390,プログラムデータ!A:P,14,0),"")</f>
        <v/>
      </c>
      <c r="K1390" t="str">
        <f>IFERROR(VLOOKUP(F1390,プログラムデータ!A:O,15,0),"")</f>
        <v/>
      </c>
      <c r="L1390" t="str">
        <f>IFERROR(VLOOKUP(F1390,プログラムデータ!A:M,13,0),"")</f>
        <v/>
      </c>
      <c r="M1390" t="str">
        <f>IFERROR(VLOOKUP(F1390,プログラムデータ!A:J,10,0),"")</f>
        <v/>
      </c>
      <c r="N1390" t="str">
        <f>IFERROR(VLOOKUP(F1390,プログラムデータ!A:P,16,0),"")</f>
        <v/>
      </c>
      <c r="O1390" t="str">
        <f t="shared" ref="O1390:O1453" si="44">CONCATENATE(J1390," ",K1390," ",L1390," ",M1390," ",N1390)</f>
        <v xml:space="preserve">    </v>
      </c>
    </row>
    <row r="1391" spans="1:15" x14ac:dyDescent="0.15">
      <c r="A1391" t="str">
        <f>IFERROR(記録[[#This Row],[競技番号]],"")</f>
        <v/>
      </c>
      <c r="B1391" t="str">
        <f>IFERROR(記録[[#This Row],[選手番号]],"")</f>
        <v/>
      </c>
      <c r="C1391" t="str">
        <f>IFERROR(VLOOKUP(B1391,選手番号!F:J,4,0),"")</f>
        <v/>
      </c>
      <c r="D1391" t="str">
        <f>IFERROR(VLOOKUP(B1391,選手番号!F:K,6,0),"")</f>
        <v/>
      </c>
      <c r="E1391" t="str">
        <f>IFERROR(VLOOKUP(B1391,チーム番号!E:F,2,0),"")</f>
        <v/>
      </c>
      <c r="F1391" t="str">
        <f>IFERROR(VLOOKUP(A1391,プログラム!B:C,2,0),"")</f>
        <v/>
      </c>
      <c r="G1391" t="str">
        <f t="shared" si="43"/>
        <v>000</v>
      </c>
      <c r="H1391" t="str">
        <f>IFERROR(記録[[#This Row],[組]],"")</f>
        <v/>
      </c>
      <c r="I1391" t="str">
        <f>IFERROR(記録[[#This Row],[水路]],"")</f>
        <v/>
      </c>
      <c r="J1391" t="str">
        <f>IFERROR(VLOOKUP(F1391,プログラムデータ!A:P,14,0),"")</f>
        <v/>
      </c>
      <c r="K1391" t="str">
        <f>IFERROR(VLOOKUP(F1391,プログラムデータ!A:O,15,0),"")</f>
        <v/>
      </c>
      <c r="L1391" t="str">
        <f>IFERROR(VLOOKUP(F1391,プログラムデータ!A:M,13,0),"")</f>
        <v/>
      </c>
      <c r="M1391" t="str">
        <f>IFERROR(VLOOKUP(F1391,プログラムデータ!A:J,10,0),"")</f>
        <v/>
      </c>
      <c r="N1391" t="str">
        <f>IFERROR(VLOOKUP(F1391,プログラムデータ!A:P,16,0),"")</f>
        <v/>
      </c>
      <c r="O1391" t="str">
        <f t="shared" si="44"/>
        <v xml:space="preserve">    </v>
      </c>
    </row>
    <row r="1392" spans="1:15" x14ac:dyDescent="0.15">
      <c r="A1392" t="str">
        <f>IFERROR(記録[[#This Row],[競技番号]],"")</f>
        <v/>
      </c>
      <c r="B1392" t="str">
        <f>IFERROR(記録[[#This Row],[選手番号]],"")</f>
        <v/>
      </c>
      <c r="C1392" t="str">
        <f>IFERROR(VLOOKUP(B1392,選手番号!F:J,4,0),"")</f>
        <v/>
      </c>
      <c r="D1392" t="str">
        <f>IFERROR(VLOOKUP(B1392,選手番号!F:K,6,0),"")</f>
        <v/>
      </c>
      <c r="E1392" t="str">
        <f>IFERROR(VLOOKUP(B1392,チーム番号!E:F,2,0),"")</f>
        <v/>
      </c>
      <c r="F1392" t="str">
        <f>IFERROR(VLOOKUP(A1392,プログラム!B:C,2,0),"")</f>
        <v/>
      </c>
      <c r="G1392" t="str">
        <f t="shared" si="43"/>
        <v>000</v>
      </c>
      <c r="H1392" t="str">
        <f>IFERROR(記録[[#This Row],[組]],"")</f>
        <v/>
      </c>
      <c r="I1392" t="str">
        <f>IFERROR(記録[[#This Row],[水路]],"")</f>
        <v/>
      </c>
      <c r="J1392" t="str">
        <f>IFERROR(VLOOKUP(F1392,プログラムデータ!A:P,14,0),"")</f>
        <v/>
      </c>
      <c r="K1392" t="str">
        <f>IFERROR(VLOOKUP(F1392,プログラムデータ!A:O,15,0),"")</f>
        <v/>
      </c>
      <c r="L1392" t="str">
        <f>IFERROR(VLOOKUP(F1392,プログラムデータ!A:M,13,0),"")</f>
        <v/>
      </c>
      <c r="M1392" t="str">
        <f>IFERROR(VLOOKUP(F1392,プログラムデータ!A:J,10,0),"")</f>
        <v/>
      </c>
      <c r="N1392" t="str">
        <f>IFERROR(VLOOKUP(F1392,プログラムデータ!A:P,16,0),"")</f>
        <v/>
      </c>
      <c r="O1392" t="str">
        <f t="shared" si="44"/>
        <v xml:space="preserve">    </v>
      </c>
    </row>
    <row r="1393" spans="1:15" x14ac:dyDescent="0.15">
      <c r="A1393" t="str">
        <f>IFERROR(記録[[#This Row],[競技番号]],"")</f>
        <v/>
      </c>
      <c r="B1393" t="str">
        <f>IFERROR(記録[[#This Row],[選手番号]],"")</f>
        <v/>
      </c>
      <c r="C1393" t="str">
        <f>IFERROR(VLOOKUP(B1393,選手番号!F:J,4,0),"")</f>
        <v/>
      </c>
      <c r="D1393" t="str">
        <f>IFERROR(VLOOKUP(B1393,選手番号!F:K,6,0),"")</f>
        <v/>
      </c>
      <c r="E1393" t="str">
        <f>IFERROR(VLOOKUP(B1393,チーム番号!E:F,2,0),"")</f>
        <v/>
      </c>
      <c r="F1393" t="str">
        <f>IFERROR(VLOOKUP(A1393,プログラム!B:C,2,0),"")</f>
        <v/>
      </c>
      <c r="G1393" t="str">
        <f t="shared" si="43"/>
        <v>000</v>
      </c>
      <c r="H1393" t="str">
        <f>IFERROR(記録[[#This Row],[組]],"")</f>
        <v/>
      </c>
      <c r="I1393" t="str">
        <f>IFERROR(記録[[#This Row],[水路]],"")</f>
        <v/>
      </c>
      <c r="J1393" t="str">
        <f>IFERROR(VLOOKUP(F1393,プログラムデータ!A:P,14,0),"")</f>
        <v/>
      </c>
      <c r="K1393" t="str">
        <f>IFERROR(VLOOKUP(F1393,プログラムデータ!A:O,15,0),"")</f>
        <v/>
      </c>
      <c r="L1393" t="str">
        <f>IFERROR(VLOOKUP(F1393,プログラムデータ!A:M,13,0),"")</f>
        <v/>
      </c>
      <c r="M1393" t="str">
        <f>IFERROR(VLOOKUP(F1393,プログラムデータ!A:J,10,0),"")</f>
        <v/>
      </c>
      <c r="N1393" t="str">
        <f>IFERROR(VLOOKUP(F1393,プログラムデータ!A:P,16,0),"")</f>
        <v/>
      </c>
      <c r="O1393" t="str">
        <f t="shared" si="44"/>
        <v xml:space="preserve">    </v>
      </c>
    </row>
    <row r="1394" spans="1:15" x14ac:dyDescent="0.15">
      <c r="A1394" t="str">
        <f>IFERROR(記録[[#This Row],[競技番号]],"")</f>
        <v/>
      </c>
      <c r="B1394" t="str">
        <f>IFERROR(記録[[#This Row],[選手番号]],"")</f>
        <v/>
      </c>
      <c r="C1394" t="str">
        <f>IFERROR(VLOOKUP(B1394,選手番号!F:J,4,0),"")</f>
        <v/>
      </c>
      <c r="D1394" t="str">
        <f>IFERROR(VLOOKUP(B1394,選手番号!F:K,6,0),"")</f>
        <v/>
      </c>
      <c r="E1394" t="str">
        <f>IFERROR(VLOOKUP(B1394,チーム番号!E:F,2,0),"")</f>
        <v/>
      </c>
      <c r="F1394" t="str">
        <f>IFERROR(VLOOKUP(A1394,プログラム!B:C,2,0),"")</f>
        <v/>
      </c>
      <c r="G1394" t="str">
        <f t="shared" si="43"/>
        <v>000</v>
      </c>
      <c r="H1394" t="str">
        <f>IFERROR(記録[[#This Row],[組]],"")</f>
        <v/>
      </c>
      <c r="I1394" t="str">
        <f>IFERROR(記録[[#This Row],[水路]],"")</f>
        <v/>
      </c>
      <c r="J1394" t="str">
        <f>IFERROR(VLOOKUP(F1394,プログラムデータ!A:P,14,0),"")</f>
        <v/>
      </c>
      <c r="K1394" t="str">
        <f>IFERROR(VLOOKUP(F1394,プログラムデータ!A:O,15,0),"")</f>
        <v/>
      </c>
      <c r="L1394" t="str">
        <f>IFERROR(VLOOKUP(F1394,プログラムデータ!A:M,13,0),"")</f>
        <v/>
      </c>
      <c r="M1394" t="str">
        <f>IFERROR(VLOOKUP(F1394,プログラムデータ!A:J,10,0),"")</f>
        <v/>
      </c>
      <c r="N1394" t="str">
        <f>IFERROR(VLOOKUP(F1394,プログラムデータ!A:P,16,0),"")</f>
        <v/>
      </c>
      <c r="O1394" t="str">
        <f t="shared" si="44"/>
        <v xml:space="preserve">    </v>
      </c>
    </row>
    <row r="1395" spans="1:15" x14ac:dyDescent="0.15">
      <c r="A1395" t="str">
        <f>IFERROR(記録[[#This Row],[競技番号]],"")</f>
        <v/>
      </c>
      <c r="B1395" t="str">
        <f>IFERROR(記録[[#This Row],[選手番号]],"")</f>
        <v/>
      </c>
      <c r="C1395" t="str">
        <f>IFERROR(VLOOKUP(B1395,選手番号!F:J,4,0),"")</f>
        <v/>
      </c>
      <c r="D1395" t="str">
        <f>IFERROR(VLOOKUP(B1395,選手番号!F:K,6,0),"")</f>
        <v/>
      </c>
      <c r="E1395" t="str">
        <f>IFERROR(VLOOKUP(B1395,チーム番号!E:F,2,0),"")</f>
        <v/>
      </c>
      <c r="F1395" t="str">
        <f>IFERROR(VLOOKUP(A1395,プログラム!B:C,2,0),"")</f>
        <v/>
      </c>
      <c r="G1395" t="str">
        <f t="shared" si="43"/>
        <v>000</v>
      </c>
      <c r="H1395" t="str">
        <f>IFERROR(記録[[#This Row],[組]],"")</f>
        <v/>
      </c>
      <c r="I1395" t="str">
        <f>IFERROR(記録[[#This Row],[水路]],"")</f>
        <v/>
      </c>
      <c r="J1395" t="str">
        <f>IFERROR(VLOOKUP(F1395,プログラムデータ!A:P,14,0),"")</f>
        <v/>
      </c>
      <c r="K1395" t="str">
        <f>IFERROR(VLOOKUP(F1395,プログラムデータ!A:O,15,0),"")</f>
        <v/>
      </c>
      <c r="L1395" t="str">
        <f>IFERROR(VLOOKUP(F1395,プログラムデータ!A:M,13,0),"")</f>
        <v/>
      </c>
      <c r="M1395" t="str">
        <f>IFERROR(VLOOKUP(F1395,プログラムデータ!A:J,10,0),"")</f>
        <v/>
      </c>
      <c r="N1395" t="str">
        <f>IFERROR(VLOOKUP(F1395,プログラムデータ!A:P,16,0),"")</f>
        <v/>
      </c>
      <c r="O1395" t="str">
        <f t="shared" si="44"/>
        <v xml:space="preserve">    </v>
      </c>
    </row>
    <row r="1396" spans="1:15" x14ac:dyDescent="0.15">
      <c r="A1396" t="str">
        <f>IFERROR(記録[[#This Row],[競技番号]],"")</f>
        <v/>
      </c>
      <c r="B1396" t="str">
        <f>IFERROR(記録[[#This Row],[選手番号]],"")</f>
        <v/>
      </c>
      <c r="C1396" t="str">
        <f>IFERROR(VLOOKUP(B1396,選手番号!F:J,4,0),"")</f>
        <v/>
      </c>
      <c r="D1396" t="str">
        <f>IFERROR(VLOOKUP(B1396,選手番号!F:K,6,0),"")</f>
        <v/>
      </c>
      <c r="E1396" t="str">
        <f>IFERROR(VLOOKUP(B1396,チーム番号!E:F,2,0),"")</f>
        <v/>
      </c>
      <c r="F1396" t="str">
        <f>IFERROR(VLOOKUP(A1396,プログラム!B:C,2,0),"")</f>
        <v/>
      </c>
      <c r="G1396" t="str">
        <f t="shared" si="43"/>
        <v>000</v>
      </c>
      <c r="H1396" t="str">
        <f>IFERROR(記録[[#This Row],[組]],"")</f>
        <v/>
      </c>
      <c r="I1396" t="str">
        <f>IFERROR(記録[[#This Row],[水路]],"")</f>
        <v/>
      </c>
      <c r="J1396" t="str">
        <f>IFERROR(VLOOKUP(F1396,プログラムデータ!A:P,14,0),"")</f>
        <v/>
      </c>
      <c r="K1396" t="str">
        <f>IFERROR(VLOOKUP(F1396,プログラムデータ!A:O,15,0),"")</f>
        <v/>
      </c>
      <c r="L1396" t="str">
        <f>IFERROR(VLOOKUP(F1396,プログラムデータ!A:M,13,0),"")</f>
        <v/>
      </c>
      <c r="M1396" t="str">
        <f>IFERROR(VLOOKUP(F1396,プログラムデータ!A:J,10,0),"")</f>
        <v/>
      </c>
      <c r="N1396" t="str">
        <f>IFERROR(VLOOKUP(F1396,プログラムデータ!A:P,16,0),"")</f>
        <v/>
      </c>
      <c r="O1396" t="str">
        <f t="shared" si="44"/>
        <v xml:space="preserve">    </v>
      </c>
    </row>
    <row r="1397" spans="1:15" x14ac:dyDescent="0.15">
      <c r="A1397" t="str">
        <f>IFERROR(記録[[#This Row],[競技番号]],"")</f>
        <v/>
      </c>
      <c r="B1397" t="str">
        <f>IFERROR(記録[[#This Row],[選手番号]],"")</f>
        <v/>
      </c>
      <c r="C1397" t="str">
        <f>IFERROR(VLOOKUP(B1397,選手番号!F:J,4,0),"")</f>
        <v/>
      </c>
      <c r="D1397" t="str">
        <f>IFERROR(VLOOKUP(B1397,選手番号!F:K,6,0),"")</f>
        <v/>
      </c>
      <c r="E1397" t="str">
        <f>IFERROR(VLOOKUP(B1397,チーム番号!E:F,2,0),"")</f>
        <v/>
      </c>
      <c r="F1397" t="str">
        <f>IFERROR(VLOOKUP(A1397,プログラム!B:C,2,0),"")</f>
        <v/>
      </c>
      <c r="G1397" t="str">
        <f t="shared" si="43"/>
        <v>000</v>
      </c>
      <c r="H1397" t="str">
        <f>IFERROR(記録[[#This Row],[組]],"")</f>
        <v/>
      </c>
      <c r="I1397" t="str">
        <f>IFERROR(記録[[#This Row],[水路]],"")</f>
        <v/>
      </c>
      <c r="J1397" t="str">
        <f>IFERROR(VLOOKUP(F1397,プログラムデータ!A:P,14,0),"")</f>
        <v/>
      </c>
      <c r="K1397" t="str">
        <f>IFERROR(VLOOKUP(F1397,プログラムデータ!A:O,15,0),"")</f>
        <v/>
      </c>
      <c r="L1397" t="str">
        <f>IFERROR(VLOOKUP(F1397,プログラムデータ!A:M,13,0),"")</f>
        <v/>
      </c>
      <c r="M1397" t="str">
        <f>IFERROR(VLOOKUP(F1397,プログラムデータ!A:J,10,0),"")</f>
        <v/>
      </c>
      <c r="N1397" t="str">
        <f>IFERROR(VLOOKUP(F1397,プログラムデータ!A:P,16,0),"")</f>
        <v/>
      </c>
      <c r="O1397" t="str">
        <f t="shared" si="44"/>
        <v xml:space="preserve">    </v>
      </c>
    </row>
    <row r="1398" spans="1:15" x14ac:dyDescent="0.15">
      <c r="A1398" t="str">
        <f>IFERROR(記録[[#This Row],[競技番号]],"")</f>
        <v/>
      </c>
      <c r="B1398" t="str">
        <f>IFERROR(記録[[#This Row],[選手番号]],"")</f>
        <v/>
      </c>
      <c r="C1398" t="str">
        <f>IFERROR(VLOOKUP(B1398,選手番号!F:J,4,0),"")</f>
        <v/>
      </c>
      <c r="D1398" t="str">
        <f>IFERROR(VLOOKUP(B1398,選手番号!F:K,6,0),"")</f>
        <v/>
      </c>
      <c r="E1398" t="str">
        <f>IFERROR(VLOOKUP(B1398,チーム番号!E:F,2,0),"")</f>
        <v/>
      </c>
      <c r="F1398" t="str">
        <f>IFERROR(VLOOKUP(A1398,プログラム!B:C,2,0),"")</f>
        <v/>
      </c>
      <c r="G1398" t="str">
        <f t="shared" si="43"/>
        <v>000</v>
      </c>
      <c r="H1398" t="str">
        <f>IFERROR(記録[[#This Row],[組]],"")</f>
        <v/>
      </c>
      <c r="I1398" t="str">
        <f>IFERROR(記録[[#This Row],[水路]],"")</f>
        <v/>
      </c>
      <c r="J1398" t="str">
        <f>IFERROR(VLOOKUP(F1398,プログラムデータ!A:P,14,0),"")</f>
        <v/>
      </c>
      <c r="K1398" t="str">
        <f>IFERROR(VLOOKUP(F1398,プログラムデータ!A:O,15,0),"")</f>
        <v/>
      </c>
      <c r="L1398" t="str">
        <f>IFERROR(VLOOKUP(F1398,プログラムデータ!A:M,13,0),"")</f>
        <v/>
      </c>
      <c r="M1398" t="str">
        <f>IFERROR(VLOOKUP(F1398,プログラムデータ!A:J,10,0),"")</f>
        <v/>
      </c>
      <c r="N1398" t="str">
        <f>IFERROR(VLOOKUP(F1398,プログラムデータ!A:P,16,0),"")</f>
        <v/>
      </c>
      <c r="O1398" t="str">
        <f t="shared" si="44"/>
        <v xml:space="preserve">    </v>
      </c>
    </row>
    <row r="1399" spans="1:15" x14ac:dyDescent="0.15">
      <c r="A1399" t="str">
        <f>IFERROR(記録[[#This Row],[競技番号]],"")</f>
        <v/>
      </c>
      <c r="B1399" t="str">
        <f>IFERROR(記録[[#This Row],[選手番号]],"")</f>
        <v/>
      </c>
      <c r="C1399" t="str">
        <f>IFERROR(VLOOKUP(B1399,選手番号!F:J,4,0),"")</f>
        <v/>
      </c>
      <c r="D1399" t="str">
        <f>IFERROR(VLOOKUP(B1399,選手番号!F:K,6,0),"")</f>
        <v/>
      </c>
      <c r="E1399" t="str">
        <f>IFERROR(VLOOKUP(B1399,チーム番号!E:F,2,0),"")</f>
        <v/>
      </c>
      <c r="F1399" t="str">
        <f>IFERROR(VLOOKUP(A1399,プログラム!B:C,2,0),"")</f>
        <v/>
      </c>
      <c r="G1399" t="str">
        <f t="shared" si="43"/>
        <v>000</v>
      </c>
      <c r="H1399" t="str">
        <f>IFERROR(記録[[#This Row],[組]],"")</f>
        <v/>
      </c>
      <c r="I1399" t="str">
        <f>IFERROR(記録[[#This Row],[水路]],"")</f>
        <v/>
      </c>
      <c r="J1399" t="str">
        <f>IFERROR(VLOOKUP(F1399,プログラムデータ!A:P,14,0),"")</f>
        <v/>
      </c>
      <c r="K1399" t="str">
        <f>IFERROR(VLOOKUP(F1399,プログラムデータ!A:O,15,0),"")</f>
        <v/>
      </c>
      <c r="L1399" t="str">
        <f>IFERROR(VLOOKUP(F1399,プログラムデータ!A:M,13,0),"")</f>
        <v/>
      </c>
      <c r="M1399" t="str">
        <f>IFERROR(VLOOKUP(F1399,プログラムデータ!A:J,10,0),"")</f>
        <v/>
      </c>
      <c r="N1399" t="str">
        <f>IFERROR(VLOOKUP(F1399,プログラムデータ!A:P,16,0),"")</f>
        <v/>
      </c>
      <c r="O1399" t="str">
        <f t="shared" si="44"/>
        <v xml:space="preserve">    </v>
      </c>
    </row>
    <row r="1400" spans="1:15" x14ac:dyDescent="0.15">
      <c r="A1400" t="str">
        <f>IFERROR(記録[[#This Row],[競技番号]],"")</f>
        <v/>
      </c>
      <c r="B1400" t="str">
        <f>IFERROR(記録[[#This Row],[選手番号]],"")</f>
        <v/>
      </c>
      <c r="C1400" t="str">
        <f>IFERROR(VLOOKUP(B1400,選手番号!F:J,4,0),"")</f>
        <v/>
      </c>
      <c r="D1400" t="str">
        <f>IFERROR(VLOOKUP(B1400,選手番号!F:K,6,0),"")</f>
        <v/>
      </c>
      <c r="E1400" t="str">
        <f>IFERROR(VLOOKUP(B1400,チーム番号!E:F,2,0),"")</f>
        <v/>
      </c>
      <c r="F1400" t="str">
        <f>IFERROR(VLOOKUP(A1400,プログラム!B:C,2,0),"")</f>
        <v/>
      </c>
      <c r="G1400" t="str">
        <f t="shared" si="43"/>
        <v>000</v>
      </c>
      <c r="H1400" t="str">
        <f>IFERROR(記録[[#This Row],[組]],"")</f>
        <v/>
      </c>
      <c r="I1400" t="str">
        <f>IFERROR(記録[[#This Row],[水路]],"")</f>
        <v/>
      </c>
      <c r="J1400" t="str">
        <f>IFERROR(VLOOKUP(F1400,プログラムデータ!A:P,14,0),"")</f>
        <v/>
      </c>
      <c r="K1400" t="str">
        <f>IFERROR(VLOOKUP(F1400,プログラムデータ!A:O,15,0),"")</f>
        <v/>
      </c>
      <c r="L1400" t="str">
        <f>IFERROR(VLOOKUP(F1400,プログラムデータ!A:M,13,0),"")</f>
        <v/>
      </c>
      <c r="M1400" t="str">
        <f>IFERROR(VLOOKUP(F1400,プログラムデータ!A:J,10,0),"")</f>
        <v/>
      </c>
      <c r="N1400" t="str">
        <f>IFERROR(VLOOKUP(F1400,プログラムデータ!A:P,16,0),"")</f>
        <v/>
      </c>
      <c r="O1400" t="str">
        <f t="shared" si="44"/>
        <v xml:space="preserve">    </v>
      </c>
    </row>
    <row r="1401" spans="1:15" x14ac:dyDescent="0.15">
      <c r="A1401" t="str">
        <f>IFERROR(記録[[#This Row],[競技番号]],"")</f>
        <v/>
      </c>
      <c r="B1401" t="str">
        <f>IFERROR(記録[[#This Row],[選手番号]],"")</f>
        <v/>
      </c>
      <c r="C1401" t="str">
        <f>IFERROR(VLOOKUP(B1401,選手番号!F:J,4,0),"")</f>
        <v/>
      </c>
      <c r="D1401" t="str">
        <f>IFERROR(VLOOKUP(B1401,選手番号!F:K,6,0),"")</f>
        <v/>
      </c>
      <c r="E1401" t="str">
        <f>IFERROR(VLOOKUP(B1401,チーム番号!E:F,2,0),"")</f>
        <v/>
      </c>
      <c r="F1401" t="str">
        <f>IFERROR(VLOOKUP(A1401,プログラム!B:C,2,0),"")</f>
        <v/>
      </c>
      <c r="G1401" t="str">
        <f t="shared" si="43"/>
        <v>000</v>
      </c>
      <c r="H1401" t="str">
        <f>IFERROR(記録[[#This Row],[組]],"")</f>
        <v/>
      </c>
      <c r="I1401" t="str">
        <f>IFERROR(記録[[#This Row],[水路]],"")</f>
        <v/>
      </c>
      <c r="J1401" t="str">
        <f>IFERROR(VLOOKUP(F1401,プログラムデータ!A:P,14,0),"")</f>
        <v/>
      </c>
      <c r="K1401" t="str">
        <f>IFERROR(VLOOKUP(F1401,プログラムデータ!A:O,15,0),"")</f>
        <v/>
      </c>
      <c r="L1401" t="str">
        <f>IFERROR(VLOOKUP(F1401,プログラムデータ!A:M,13,0),"")</f>
        <v/>
      </c>
      <c r="M1401" t="str">
        <f>IFERROR(VLOOKUP(F1401,プログラムデータ!A:J,10,0),"")</f>
        <v/>
      </c>
      <c r="N1401" t="str">
        <f>IFERROR(VLOOKUP(F1401,プログラムデータ!A:P,16,0),"")</f>
        <v/>
      </c>
      <c r="O1401" t="str">
        <f t="shared" si="44"/>
        <v xml:space="preserve">    </v>
      </c>
    </row>
    <row r="1402" spans="1:15" x14ac:dyDescent="0.15">
      <c r="A1402" t="str">
        <f>IFERROR(記録[[#This Row],[競技番号]],"")</f>
        <v/>
      </c>
      <c r="B1402" t="str">
        <f>IFERROR(記録[[#This Row],[選手番号]],"")</f>
        <v/>
      </c>
      <c r="C1402" t="str">
        <f>IFERROR(VLOOKUP(B1402,選手番号!F:J,4,0),"")</f>
        <v/>
      </c>
      <c r="D1402" t="str">
        <f>IFERROR(VLOOKUP(B1402,選手番号!F:K,6,0),"")</f>
        <v/>
      </c>
      <c r="E1402" t="str">
        <f>IFERROR(VLOOKUP(B1402,チーム番号!E:F,2,0),"")</f>
        <v/>
      </c>
      <c r="F1402" t="str">
        <f>IFERROR(VLOOKUP(A1402,プログラム!B:C,2,0),"")</f>
        <v/>
      </c>
      <c r="G1402" t="str">
        <f t="shared" si="43"/>
        <v>000</v>
      </c>
      <c r="H1402" t="str">
        <f>IFERROR(記録[[#This Row],[組]],"")</f>
        <v/>
      </c>
      <c r="I1402" t="str">
        <f>IFERROR(記録[[#This Row],[水路]],"")</f>
        <v/>
      </c>
      <c r="J1402" t="str">
        <f>IFERROR(VLOOKUP(F1402,プログラムデータ!A:P,14,0),"")</f>
        <v/>
      </c>
      <c r="K1402" t="str">
        <f>IFERROR(VLOOKUP(F1402,プログラムデータ!A:O,15,0),"")</f>
        <v/>
      </c>
      <c r="L1402" t="str">
        <f>IFERROR(VLOOKUP(F1402,プログラムデータ!A:M,13,0),"")</f>
        <v/>
      </c>
      <c r="M1402" t="str">
        <f>IFERROR(VLOOKUP(F1402,プログラムデータ!A:J,10,0),"")</f>
        <v/>
      </c>
      <c r="N1402" t="str">
        <f>IFERROR(VLOOKUP(F1402,プログラムデータ!A:P,16,0),"")</f>
        <v/>
      </c>
      <c r="O1402" t="str">
        <f t="shared" si="44"/>
        <v xml:space="preserve">    </v>
      </c>
    </row>
    <row r="1403" spans="1:15" x14ac:dyDescent="0.15">
      <c r="A1403" t="str">
        <f>IFERROR(記録[[#This Row],[競技番号]],"")</f>
        <v/>
      </c>
      <c r="B1403" t="str">
        <f>IFERROR(記録[[#This Row],[選手番号]],"")</f>
        <v/>
      </c>
      <c r="C1403" t="str">
        <f>IFERROR(VLOOKUP(B1403,選手番号!F:J,4,0),"")</f>
        <v/>
      </c>
      <c r="D1403" t="str">
        <f>IFERROR(VLOOKUP(B1403,選手番号!F:K,6,0),"")</f>
        <v/>
      </c>
      <c r="E1403" t="str">
        <f>IFERROR(VLOOKUP(B1403,チーム番号!E:F,2,0),"")</f>
        <v/>
      </c>
      <c r="F1403" t="str">
        <f>IFERROR(VLOOKUP(A1403,プログラム!B:C,2,0),"")</f>
        <v/>
      </c>
      <c r="G1403" t="str">
        <f t="shared" si="43"/>
        <v>000</v>
      </c>
      <c r="H1403" t="str">
        <f>IFERROR(記録[[#This Row],[組]],"")</f>
        <v/>
      </c>
      <c r="I1403" t="str">
        <f>IFERROR(記録[[#This Row],[水路]],"")</f>
        <v/>
      </c>
      <c r="J1403" t="str">
        <f>IFERROR(VLOOKUP(F1403,プログラムデータ!A:P,14,0),"")</f>
        <v/>
      </c>
      <c r="K1403" t="str">
        <f>IFERROR(VLOOKUP(F1403,プログラムデータ!A:O,15,0),"")</f>
        <v/>
      </c>
      <c r="L1403" t="str">
        <f>IFERROR(VLOOKUP(F1403,プログラムデータ!A:M,13,0),"")</f>
        <v/>
      </c>
      <c r="M1403" t="str">
        <f>IFERROR(VLOOKUP(F1403,プログラムデータ!A:J,10,0),"")</f>
        <v/>
      </c>
      <c r="N1403" t="str">
        <f>IFERROR(VLOOKUP(F1403,プログラムデータ!A:P,16,0),"")</f>
        <v/>
      </c>
      <c r="O1403" t="str">
        <f t="shared" si="44"/>
        <v xml:space="preserve">    </v>
      </c>
    </row>
    <row r="1404" spans="1:15" x14ac:dyDescent="0.15">
      <c r="A1404" t="str">
        <f>IFERROR(記録[[#This Row],[競技番号]],"")</f>
        <v/>
      </c>
      <c r="B1404" t="str">
        <f>IFERROR(記録[[#This Row],[選手番号]],"")</f>
        <v/>
      </c>
      <c r="C1404" t="str">
        <f>IFERROR(VLOOKUP(B1404,選手番号!F:J,4,0),"")</f>
        <v/>
      </c>
      <c r="D1404" t="str">
        <f>IFERROR(VLOOKUP(B1404,選手番号!F:K,6,0),"")</f>
        <v/>
      </c>
      <c r="E1404" t="str">
        <f>IFERROR(VLOOKUP(B1404,チーム番号!E:F,2,0),"")</f>
        <v/>
      </c>
      <c r="F1404" t="str">
        <f>IFERROR(VLOOKUP(A1404,プログラム!B:C,2,0),"")</f>
        <v/>
      </c>
      <c r="G1404" t="str">
        <f t="shared" si="43"/>
        <v>000</v>
      </c>
      <c r="H1404" t="str">
        <f>IFERROR(記録[[#This Row],[組]],"")</f>
        <v/>
      </c>
      <c r="I1404" t="str">
        <f>IFERROR(記録[[#This Row],[水路]],"")</f>
        <v/>
      </c>
      <c r="J1404" t="str">
        <f>IFERROR(VLOOKUP(F1404,プログラムデータ!A:P,14,0),"")</f>
        <v/>
      </c>
      <c r="K1404" t="str">
        <f>IFERROR(VLOOKUP(F1404,プログラムデータ!A:O,15,0),"")</f>
        <v/>
      </c>
      <c r="L1404" t="str">
        <f>IFERROR(VLOOKUP(F1404,プログラムデータ!A:M,13,0),"")</f>
        <v/>
      </c>
      <c r="M1404" t="str">
        <f>IFERROR(VLOOKUP(F1404,プログラムデータ!A:J,10,0),"")</f>
        <v/>
      </c>
      <c r="N1404" t="str">
        <f>IFERROR(VLOOKUP(F1404,プログラムデータ!A:P,16,0),"")</f>
        <v/>
      </c>
      <c r="O1404" t="str">
        <f t="shared" si="44"/>
        <v xml:space="preserve">    </v>
      </c>
    </row>
    <row r="1405" spans="1:15" x14ac:dyDescent="0.15">
      <c r="A1405" t="str">
        <f>IFERROR(記録[[#This Row],[競技番号]],"")</f>
        <v/>
      </c>
      <c r="B1405" t="str">
        <f>IFERROR(記録[[#This Row],[選手番号]],"")</f>
        <v/>
      </c>
      <c r="C1405" t="str">
        <f>IFERROR(VLOOKUP(B1405,選手番号!F:J,4,0),"")</f>
        <v/>
      </c>
      <c r="D1405" t="str">
        <f>IFERROR(VLOOKUP(B1405,選手番号!F:K,6,0),"")</f>
        <v/>
      </c>
      <c r="E1405" t="str">
        <f>IFERROR(VLOOKUP(B1405,チーム番号!E:F,2,0),"")</f>
        <v/>
      </c>
      <c r="F1405" t="str">
        <f>IFERROR(VLOOKUP(A1405,プログラム!B:C,2,0),"")</f>
        <v/>
      </c>
      <c r="G1405" t="str">
        <f t="shared" si="43"/>
        <v>000</v>
      </c>
      <c r="H1405" t="str">
        <f>IFERROR(記録[[#This Row],[組]],"")</f>
        <v/>
      </c>
      <c r="I1405" t="str">
        <f>IFERROR(記録[[#This Row],[水路]],"")</f>
        <v/>
      </c>
      <c r="J1405" t="str">
        <f>IFERROR(VLOOKUP(F1405,プログラムデータ!A:P,14,0),"")</f>
        <v/>
      </c>
      <c r="K1405" t="str">
        <f>IFERROR(VLOOKUP(F1405,プログラムデータ!A:O,15,0),"")</f>
        <v/>
      </c>
      <c r="L1405" t="str">
        <f>IFERROR(VLOOKUP(F1405,プログラムデータ!A:M,13,0),"")</f>
        <v/>
      </c>
      <c r="M1405" t="str">
        <f>IFERROR(VLOOKUP(F1405,プログラムデータ!A:J,10,0),"")</f>
        <v/>
      </c>
      <c r="N1405" t="str">
        <f>IFERROR(VLOOKUP(F1405,プログラムデータ!A:P,16,0),"")</f>
        <v/>
      </c>
      <c r="O1405" t="str">
        <f t="shared" si="44"/>
        <v xml:space="preserve">    </v>
      </c>
    </row>
    <row r="1406" spans="1:15" x14ac:dyDescent="0.15">
      <c r="A1406" t="str">
        <f>IFERROR(記録[[#This Row],[競技番号]],"")</f>
        <v/>
      </c>
      <c r="B1406" t="str">
        <f>IFERROR(記録[[#This Row],[選手番号]],"")</f>
        <v/>
      </c>
      <c r="C1406" t="str">
        <f>IFERROR(VLOOKUP(B1406,選手番号!F:J,4,0),"")</f>
        <v/>
      </c>
      <c r="D1406" t="str">
        <f>IFERROR(VLOOKUP(B1406,選手番号!F:K,6,0),"")</f>
        <v/>
      </c>
      <c r="E1406" t="str">
        <f>IFERROR(VLOOKUP(B1406,チーム番号!E:F,2,0),"")</f>
        <v/>
      </c>
      <c r="F1406" t="str">
        <f>IFERROR(VLOOKUP(A1406,プログラム!B:C,2,0),"")</f>
        <v/>
      </c>
      <c r="G1406" t="str">
        <f t="shared" si="43"/>
        <v>000</v>
      </c>
      <c r="H1406" t="str">
        <f>IFERROR(記録[[#This Row],[組]],"")</f>
        <v/>
      </c>
      <c r="I1406" t="str">
        <f>IFERROR(記録[[#This Row],[水路]],"")</f>
        <v/>
      </c>
      <c r="J1406" t="str">
        <f>IFERROR(VLOOKUP(F1406,プログラムデータ!A:P,14,0),"")</f>
        <v/>
      </c>
      <c r="K1406" t="str">
        <f>IFERROR(VLOOKUP(F1406,プログラムデータ!A:O,15,0),"")</f>
        <v/>
      </c>
      <c r="L1406" t="str">
        <f>IFERROR(VLOOKUP(F1406,プログラムデータ!A:M,13,0),"")</f>
        <v/>
      </c>
      <c r="M1406" t="str">
        <f>IFERROR(VLOOKUP(F1406,プログラムデータ!A:J,10,0),"")</f>
        <v/>
      </c>
      <c r="N1406" t="str">
        <f>IFERROR(VLOOKUP(F1406,プログラムデータ!A:P,16,0),"")</f>
        <v/>
      </c>
      <c r="O1406" t="str">
        <f t="shared" si="44"/>
        <v xml:space="preserve">    </v>
      </c>
    </row>
    <row r="1407" spans="1:15" x14ac:dyDescent="0.15">
      <c r="A1407" t="str">
        <f>IFERROR(記録[[#This Row],[競技番号]],"")</f>
        <v/>
      </c>
      <c r="B1407" t="str">
        <f>IFERROR(記録[[#This Row],[選手番号]],"")</f>
        <v/>
      </c>
      <c r="C1407" t="str">
        <f>IFERROR(VLOOKUP(B1407,選手番号!F:J,4,0),"")</f>
        <v/>
      </c>
      <c r="D1407" t="str">
        <f>IFERROR(VLOOKUP(B1407,選手番号!F:K,6,0),"")</f>
        <v/>
      </c>
      <c r="E1407" t="str">
        <f>IFERROR(VLOOKUP(B1407,チーム番号!E:F,2,0),"")</f>
        <v/>
      </c>
      <c r="F1407" t="str">
        <f>IFERROR(VLOOKUP(A1407,プログラム!B:C,2,0),"")</f>
        <v/>
      </c>
      <c r="G1407" t="str">
        <f t="shared" si="43"/>
        <v>000</v>
      </c>
      <c r="H1407" t="str">
        <f>IFERROR(記録[[#This Row],[組]],"")</f>
        <v/>
      </c>
      <c r="I1407" t="str">
        <f>IFERROR(記録[[#This Row],[水路]],"")</f>
        <v/>
      </c>
      <c r="J1407" t="str">
        <f>IFERROR(VLOOKUP(F1407,プログラムデータ!A:P,14,0),"")</f>
        <v/>
      </c>
      <c r="K1407" t="str">
        <f>IFERROR(VLOOKUP(F1407,プログラムデータ!A:O,15,0),"")</f>
        <v/>
      </c>
      <c r="L1407" t="str">
        <f>IFERROR(VLOOKUP(F1407,プログラムデータ!A:M,13,0),"")</f>
        <v/>
      </c>
      <c r="M1407" t="str">
        <f>IFERROR(VLOOKUP(F1407,プログラムデータ!A:J,10,0),"")</f>
        <v/>
      </c>
      <c r="N1407" t="str">
        <f>IFERROR(VLOOKUP(F1407,プログラムデータ!A:P,16,0),"")</f>
        <v/>
      </c>
      <c r="O1407" t="str">
        <f t="shared" si="44"/>
        <v xml:space="preserve">    </v>
      </c>
    </row>
    <row r="1408" spans="1:15" x14ac:dyDescent="0.15">
      <c r="A1408" t="str">
        <f>IFERROR(記録[[#This Row],[競技番号]],"")</f>
        <v/>
      </c>
      <c r="B1408" t="str">
        <f>IFERROR(記録[[#This Row],[選手番号]],"")</f>
        <v/>
      </c>
      <c r="C1408" t="str">
        <f>IFERROR(VLOOKUP(B1408,選手番号!F:J,4,0),"")</f>
        <v/>
      </c>
      <c r="D1408" t="str">
        <f>IFERROR(VLOOKUP(B1408,選手番号!F:K,6,0),"")</f>
        <v/>
      </c>
      <c r="E1408" t="str">
        <f>IFERROR(VLOOKUP(B1408,チーム番号!E:F,2,0),"")</f>
        <v/>
      </c>
      <c r="F1408" t="str">
        <f>IFERROR(VLOOKUP(A1408,プログラム!B:C,2,0),"")</f>
        <v/>
      </c>
      <c r="G1408" t="str">
        <f t="shared" si="43"/>
        <v>000</v>
      </c>
      <c r="H1408" t="str">
        <f>IFERROR(記録[[#This Row],[組]],"")</f>
        <v/>
      </c>
      <c r="I1408" t="str">
        <f>IFERROR(記録[[#This Row],[水路]],"")</f>
        <v/>
      </c>
      <c r="J1408" t="str">
        <f>IFERROR(VLOOKUP(F1408,プログラムデータ!A:P,14,0),"")</f>
        <v/>
      </c>
      <c r="K1408" t="str">
        <f>IFERROR(VLOOKUP(F1408,プログラムデータ!A:O,15,0),"")</f>
        <v/>
      </c>
      <c r="L1408" t="str">
        <f>IFERROR(VLOOKUP(F1408,プログラムデータ!A:M,13,0),"")</f>
        <v/>
      </c>
      <c r="M1408" t="str">
        <f>IFERROR(VLOOKUP(F1408,プログラムデータ!A:J,10,0),"")</f>
        <v/>
      </c>
      <c r="N1408" t="str">
        <f>IFERROR(VLOOKUP(F1408,プログラムデータ!A:P,16,0),"")</f>
        <v/>
      </c>
      <c r="O1408" t="str">
        <f t="shared" si="44"/>
        <v xml:space="preserve">    </v>
      </c>
    </row>
    <row r="1409" spans="1:15" x14ac:dyDescent="0.15">
      <c r="A1409" t="str">
        <f>IFERROR(記録[[#This Row],[競技番号]],"")</f>
        <v/>
      </c>
      <c r="B1409" t="str">
        <f>IFERROR(記録[[#This Row],[選手番号]],"")</f>
        <v/>
      </c>
      <c r="C1409" t="str">
        <f>IFERROR(VLOOKUP(B1409,選手番号!F:J,4,0),"")</f>
        <v/>
      </c>
      <c r="D1409" t="str">
        <f>IFERROR(VLOOKUP(B1409,選手番号!F:K,6,0),"")</f>
        <v/>
      </c>
      <c r="E1409" t="str">
        <f>IFERROR(VLOOKUP(B1409,チーム番号!E:F,2,0),"")</f>
        <v/>
      </c>
      <c r="F1409" t="str">
        <f>IFERROR(VLOOKUP(A1409,プログラム!B:C,2,0),"")</f>
        <v/>
      </c>
      <c r="G1409" t="str">
        <f t="shared" si="43"/>
        <v>000</v>
      </c>
      <c r="H1409" t="str">
        <f>IFERROR(記録[[#This Row],[組]],"")</f>
        <v/>
      </c>
      <c r="I1409" t="str">
        <f>IFERROR(記録[[#This Row],[水路]],"")</f>
        <v/>
      </c>
      <c r="J1409" t="str">
        <f>IFERROR(VLOOKUP(F1409,プログラムデータ!A:P,14,0),"")</f>
        <v/>
      </c>
      <c r="K1409" t="str">
        <f>IFERROR(VLOOKUP(F1409,プログラムデータ!A:O,15,0),"")</f>
        <v/>
      </c>
      <c r="L1409" t="str">
        <f>IFERROR(VLOOKUP(F1409,プログラムデータ!A:M,13,0),"")</f>
        <v/>
      </c>
      <c r="M1409" t="str">
        <f>IFERROR(VLOOKUP(F1409,プログラムデータ!A:J,10,0),"")</f>
        <v/>
      </c>
      <c r="N1409" t="str">
        <f>IFERROR(VLOOKUP(F1409,プログラムデータ!A:P,16,0),"")</f>
        <v/>
      </c>
      <c r="O1409" t="str">
        <f t="shared" si="44"/>
        <v xml:space="preserve">    </v>
      </c>
    </row>
    <row r="1410" spans="1:15" x14ac:dyDescent="0.15">
      <c r="A1410" t="str">
        <f>IFERROR(記録[[#This Row],[競技番号]],"")</f>
        <v/>
      </c>
      <c r="B1410" t="str">
        <f>IFERROR(記録[[#This Row],[選手番号]],"")</f>
        <v/>
      </c>
      <c r="C1410" t="str">
        <f>IFERROR(VLOOKUP(B1410,選手番号!F:J,4,0),"")</f>
        <v/>
      </c>
      <c r="D1410" t="str">
        <f>IFERROR(VLOOKUP(B1410,選手番号!F:K,6,0),"")</f>
        <v/>
      </c>
      <c r="E1410" t="str">
        <f>IFERROR(VLOOKUP(B1410,チーム番号!E:F,2,0),"")</f>
        <v/>
      </c>
      <c r="F1410" t="str">
        <f>IFERROR(VLOOKUP(A1410,プログラム!B:C,2,0),"")</f>
        <v/>
      </c>
      <c r="G1410" t="str">
        <f t="shared" si="43"/>
        <v>000</v>
      </c>
      <c r="H1410" t="str">
        <f>IFERROR(記録[[#This Row],[組]],"")</f>
        <v/>
      </c>
      <c r="I1410" t="str">
        <f>IFERROR(記録[[#This Row],[水路]],"")</f>
        <v/>
      </c>
      <c r="J1410" t="str">
        <f>IFERROR(VLOOKUP(F1410,プログラムデータ!A:P,14,0),"")</f>
        <v/>
      </c>
      <c r="K1410" t="str">
        <f>IFERROR(VLOOKUP(F1410,プログラムデータ!A:O,15,0),"")</f>
        <v/>
      </c>
      <c r="L1410" t="str">
        <f>IFERROR(VLOOKUP(F1410,プログラムデータ!A:M,13,0),"")</f>
        <v/>
      </c>
      <c r="M1410" t="str">
        <f>IFERROR(VLOOKUP(F1410,プログラムデータ!A:J,10,0),"")</f>
        <v/>
      </c>
      <c r="N1410" t="str">
        <f>IFERROR(VLOOKUP(F1410,プログラムデータ!A:P,16,0),"")</f>
        <v/>
      </c>
      <c r="O1410" t="str">
        <f t="shared" si="44"/>
        <v xml:space="preserve">    </v>
      </c>
    </row>
    <row r="1411" spans="1:15" x14ac:dyDescent="0.15">
      <c r="A1411" t="str">
        <f>IFERROR(記録[[#This Row],[競技番号]],"")</f>
        <v/>
      </c>
      <c r="B1411" t="str">
        <f>IFERROR(記録[[#This Row],[選手番号]],"")</f>
        <v/>
      </c>
      <c r="C1411" t="str">
        <f>IFERROR(VLOOKUP(B1411,選手番号!F:J,4,0),"")</f>
        <v/>
      </c>
      <c r="D1411" t="str">
        <f>IFERROR(VLOOKUP(B1411,選手番号!F:K,6,0),"")</f>
        <v/>
      </c>
      <c r="E1411" t="str">
        <f>IFERROR(VLOOKUP(B1411,チーム番号!E:F,2,0),"")</f>
        <v/>
      </c>
      <c r="F1411" t="str">
        <f>IFERROR(VLOOKUP(A1411,プログラム!B:C,2,0),"")</f>
        <v/>
      </c>
      <c r="G1411" t="str">
        <f t="shared" ref="G1411:G1474" si="45">CONCATENATE(B1411,0,0,0,F1411)</f>
        <v>000</v>
      </c>
      <c r="H1411" t="str">
        <f>IFERROR(記録[[#This Row],[組]],"")</f>
        <v/>
      </c>
      <c r="I1411" t="str">
        <f>IFERROR(記録[[#This Row],[水路]],"")</f>
        <v/>
      </c>
      <c r="J1411" t="str">
        <f>IFERROR(VLOOKUP(F1411,プログラムデータ!A:P,14,0),"")</f>
        <v/>
      </c>
      <c r="K1411" t="str">
        <f>IFERROR(VLOOKUP(F1411,プログラムデータ!A:O,15,0),"")</f>
        <v/>
      </c>
      <c r="L1411" t="str">
        <f>IFERROR(VLOOKUP(F1411,プログラムデータ!A:M,13,0),"")</f>
        <v/>
      </c>
      <c r="M1411" t="str">
        <f>IFERROR(VLOOKUP(F1411,プログラムデータ!A:J,10,0),"")</f>
        <v/>
      </c>
      <c r="N1411" t="str">
        <f>IFERROR(VLOOKUP(F1411,プログラムデータ!A:P,16,0),"")</f>
        <v/>
      </c>
      <c r="O1411" t="str">
        <f t="shared" si="44"/>
        <v xml:space="preserve">    </v>
      </c>
    </row>
    <row r="1412" spans="1:15" x14ac:dyDescent="0.15">
      <c r="A1412" t="str">
        <f>IFERROR(記録[[#This Row],[競技番号]],"")</f>
        <v/>
      </c>
      <c r="B1412" t="str">
        <f>IFERROR(記録[[#This Row],[選手番号]],"")</f>
        <v/>
      </c>
      <c r="C1412" t="str">
        <f>IFERROR(VLOOKUP(B1412,選手番号!F:J,4,0),"")</f>
        <v/>
      </c>
      <c r="D1412" t="str">
        <f>IFERROR(VLOOKUP(B1412,選手番号!F:K,6,0),"")</f>
        <v/>
      </c>
      <c r="E1412" t="str">
        <f>IFERROR(VLOOKUP(B1412,チーム番号!E:F,2,0),"")</f>
        <v/>
      </c>
      <c r="F1412" t="str">
        <f>IFERROR(VLOOKUP(A1412,プログラム!B:C,2,0),"")</f>
        <v/>
      </c>
      <c r="G1412" t="str">
        <f t="shared" si="45"/>
        <v>000</v>
      </c>
      <c r="H1412" t="str">
        <f>IFERROR(記録[[#This Row],[組]],"")</f>
        <v/>
      </c>
      <c r="I1412" t="str">
        <f>IFERROR(記録[[#This Row],[水路]],"")</f>
        <v/>
      </c>
      <c r="J1412" t="str">
        <f>IFERROR(VLOOKUP(F1412,プログラムデータ!A:P,14,0),"")</f>
        <v/>
      </c>
      <c r="K1412" t="str">
        <f>IFERROR(VLOOKUP(F1412,プログラムデータ!A:O,15,0),"")</f>
        <v/>
      </c>
      <c r="L1412" t="str">
        <f>IFERROR(VLOOKUP(F1412,プログラムデータ!A:M,13,0),"")</f>
        <v/>
      </c>
      <c r="M1412" t="str">
        <f>IFERROR(VLOOKUP(F1412,プログラムデータ!A:J,10,0),"")</f>
        <v/>
      </c>
      <c r="N1412" t="str">
        <f>IFERROR(VLOOKUP(F1412,プログラムデータ!A:P,16,0),"")</f>
        <v/>
      </c>
      <c r="O1412" t="str">
        <f t="shared" si="44"/>
        <v xml:space="preserve">    </v>
      </c>
    </row>
    <row r="1413" spans="1:15" x14ac:dyDescent="0.15">
      <c r="A1413" t="str">
        <f>IFERROR(記録[[#This Row],[競技番号]],"")</f>
        <v/>
      </c>
      <c r="B1413" t="str">
        <f>IFERROR(記録[[#This Row],[選手番号]],"")</f>
        <v/>
      </c>
      <c r="C1413" t="str">
        <f>IFERROR(VLOOKUP(B1413,選手番号!F:J,4,0),"")</f>
        <v/>
      </c>
      <c r="D1413" t="str">
        <f>IFERROR(VLOOKUP(B1413,選手番号!F:K,6,0),"")</f>
        <v/>
      </c>
      <c r="E1413" t="str">
        <f>IFERROR(VLOOKUP(B1413,チーム番号!E:F,2,0),"")</f>
        <v/>
      </c>
      <c r="F1413" t="str">
        <f>IFERROR(VLOOKUP(A1413,プログラム!B:C,2,0),"")</f>
        <v/>
      </c>
      <c r="G1413" t="str">
        <f t="shared" si="45"/>
        <v>000</v>
      </c>
      <c r="H1413" t="str">
        <f>IFERROR(記録[[#This Row],[組]],"")</f>
        <v/>
      </c>
      <c r="I1413" t="str">
        <f>IFERROR(記録[[#This Row],[水路]],"")</f>
        <v/>
      </c>
      <c r="J1413" t="str">
        <f>IFERROR(VLOOKUP(F1413,プログラムデータ!A:P,14,0),"")</f>
        <v/>
      </c>
      <c r="K1413" t="str">
        <f>IFERROR(VLOOKUP(F1413,プログラムデータ!A:O,15,0),"")</f>
        <v/>
      </c>
      <c r="L1413" t="str">
        <f>IFERROR(VLOOKUP(F1413,プログラムデータ!A:M,13,0),"")</f>
        <v/>
      </c>
      <c r="M1413" t="str">
        <f>IFERROR(VLOOKUP(F1413,プログラムデータ!A:J,10,0),"")</f>
        <v/>
      </c>
      <c r="N1413" t="str">
        <f>IFERROR(VLOOKUP(F1413,プログラムデータ!A:P,16,0),"")</f>
        <v/>
      </c>
      <c r="O1413" t="str">
        <f t="shared" si="44"/>
        <v xml:space="preserve">    </v>
      </c>
    </row>
    <row r="1414" spans="1:15" x14ac:dyDescent="0.15">
      <c r="A1414" t="str">
        <f>IFERROR(記録[[#This Row],[競技番号]],"")</f>
        <v/>
      </c>
      <c r="B1414" t="str">
        <f>IFERROR(記録[[#This Row],[選手番号]],"")</f>
        <v/>
      </c>
      <c r="C1414" t="str">
        <f>IFERROR(VLOOKUP(B1414,選手番号!F:J,4,0),"")</f>
        <v/>
      </c>
      <c r="D1414" t="str">
        <f>IFERROR(VLOOKUP(B1414,選手番号!F:K,6,0),"")</f>
        <v/>
      </c>
      <c r="E1414" t="str">
        <f>IFERROR(VLOOKUP(B1414,チーム番号!E:F,2,0),"")</f>
        <v/>
      </c>
      <c r="F1414" t="str">
        <f>IFERROR(VLOOKUP(A1414,プログラム!B:C,2,0),"")</f>
        <v/>
      </c>
      <c r="G1414" t="str">
        <f t="shared" si="45"/>
        <v>000</v>
      </c>
      <c r="H1414" t="str">
        <f>IFERROR(記録[[#This Row],[組]],"")</f>
        <v/>
      </c>
      <c r="I1414" t="str">
        <f>IFERROR(記録[[#This Row],[水路]],"")</f>
        <v/>
      </c>
      <c r="J1414" t="str">
        <f>IFERROR(VLOOKUP(F1414,プログラムデータ!A:P,14,0),"")</f>
        <v/>
      </c>
      <c r="K1414" t="str">
        <f>IFERROR(VLOOKUP(F1414,プログラムデータ!A:O,15,0),"")</f>
        <v/>
      </c>
      <c r="L1414" t="str">
        <f>IFERROR(VLOOKUP(F1414,プログラムデータ!A:M,13,0),"")</f>
        <v/>
      </c>
      <c r="M1414" t="str">
        <f>IFERROR(VLOOKUP(F1414,プログラムデータ!A:J,10,0),"")</f>
        <v/>
      </c>
      <c r="N1414" t="str">
        <f>IFERROR(VLOOKUP(F1414,プログラムデータ!A:P,16,0),"")</f>
        <v/>
      </c>
      <c r="O1414" t="str">
        <f t="shared" si="44"/>
        <v xml:space="preserve">    </v>
      </c>
    </row>
    <row r="1415" spans="1:15" x14ac:dyDescent="0.15">
      <c r="A1415" t="str">
        <f>IFERROR(記録[[#This Row],[競技番号]],"")</f>
        <v/>
      </c>
      <c r="B1415" t="str">
        <f>IFERROR(記録[[#This Row],[選手番号]],"")</f>
        <v/>
      </c>
      <c r="C1415" t="str">
        <f>IFERROR(VLOOKUP(B1415,選手番号!F:J,4,0),"")</f>
        <v/>
      </c>
      <c r="D1415" t="str">
        <f>IFERROR(VLOOKUP(B1415,選手番号!F:K,6,0),"")</f>
        <v/>
      </c>
      <c r="E1415" t="str">
        <f>IFERROR(VLOOKUP(B1415,チーム番号!E:F,2,0),"")</f>
        <v/>
      </c>
      <c r="F1415" t="str">
        <f>IFERROR(VLOOKUP(A1415,プログラム!B:C,2,0),"")</f>
        <v/>
      </c>
      <c r="G1415" t="str">
        <f t="shared" si="45"/>
        <v>000</v>
      </c>
      <c r="H1415" t="str">
        <f>IFERROR(記録[[#This Row],[組]],"")</f>
        <v/>
      </c>
      <c r="I1415" t="str">
        <f>IFERROR(記録[[#This Row],[水路]],"")</f>
        <v/>
      </c>
      <c r="J1415" t="str">
        <f>IFERROR(VLOOKUP(F1415,プログラムデータ!A:P,14,0),"")</f>
        <v/>
      </c>
      <c r="K1415" t="str">
        <f>IFERROR(VLOOKUP(F1415,プログラムデータ!A:O,15,0),"")</f>
        <v/>
      </c>
      <c r="L1415" t="str">
        <f>IFERROR(VLOOKUP(F1415,プログラムデータ!A:M,13,0),"")</f>
        <v/>
      </c>
      <c r="M1415" t="str">
        <f>IFERROR(VLOOKUP(F1415,プログラムデータ!A:J,10,0),"")</f>
        <v/>
      </c>
      <c r="N1415" t="str">
        <f>IFERROR(VLOOKUP(F1415,プログラムデータ!A:P,16,0),"")</f>
        <v/>
      </c>
      <c r="O1415" t="str">
        <f t="shared" si="44"/>
        <v xml:space="preserve">    </v>
      </c>
    </row>
    <row r="1416" spans="1:15" x14ac:dyDescent="0.15">
      <c r="A1416" t="str">
        <f>IFERROR(記録[[#This Row],[競技番号]],"")</f>
        <v/>
      </c>
      <c r="B1416" t="str">
        <f>IFERROR(記録[[#This Row],[選手番号]],"")</f>
        <v/>
      </c>
      <c r="C1416" t="str">
        <f>IFERROR(VLOOKUP(B1416,選手番号!F:J,4,0),"")</f>
        <v/>
      </c>
      <c r="D1416" t="str">
        <f>IFERROR(VLOOKUP(B1416,選手番号!F:K,6,0),"")</f>
        <v/>
      </c>
      <c r="E1416" t="str">
        <f>IFERROR(VLOOKUP(B1416,チーム番号!E:F,2,0),"")</f>
        <v/>
      </c>
      <c r="F1416" t="str">
        <f>IFERROR(VLOOKUP(A1416,プログラム!B:C,2,0),"")</f>
        <v/>
      </c>
      <c r="G1416" t="str">
        <f t="shared" si="45"/>
        <v>000</v>
      </c>
      <c r="H1416" t="str">
        <f>IFERROR(記録[[#This Row],[組]],"")</f>
        <v/>
      </c>
      <c r="I1416" t="str">
        <f>IFERROR(記録[[#This Row],[水路]],"")</f>
        <v/>
      </c>
      <c r="J1416" t="str">
        <f>IFERROR(VLOOKUP(F1416,プログラムデータ!A:P,14,0),"")</f>
        <v/>
      </c>
      <c r="K1416" t="str">
        <f>IFERROR(VLOOKUP(F1416,プログラムデータ!A:O,15,0),"")</f>
        <v/>
      </c>
      <c r="L1416" t="str">
        <f>IFERROR(VLOOKUP(F1416,プログラムデータ!A:M,13,0),"")</f>
        <v/>
      </c>
      <c r="M1416" t="str">
        <f>IFERROR(VLOOKUP(F1416,プログラムデータ!A:J,10,0),"")</f>
        <v/>
      </c>
      <c r="N1416" t="str">
        <f>IFERROR(VLOOKUP(F1416,プログラムデータ!A:P,16,0),"")</f>
        <v/>
      </c>
      <c r="O1416" t="str">
        <f t="shared" si="44"/>
        <v xml:space="preserve">    </v>
      </c>
    </row>
    <row r="1417" spans="1:15" x14ac:dyDescent="0.15">
      <c r="A1417" t="str">
        <f>IFERROR(記録[[#This Row],[競技番号]],"")</f>
        <v/>
      </c>
      <c r="B1417" t="str">
        <f>IFERROR(記録[[#This Row],[選手番号]],"")</f>
        <v/>
      </c>
      <c r="C1417" t="str">
        <f>IFERROR(VLOOKUP(B1417,選手番号!F:J,4,0),"")</f>
        <v/>
      </c>
      <c r="D1417" t="str">
        <f>IFERROR(VLOOKUP(B1417,選手番号!F:K,6,0),"")</f>
        <v/>
      </c>
      <c r="E1417" t="str">
        <f>IFERROR(VLOOKUP(B1417,チーム番号!E:F,2,0),"")</f>
        <v/>
      </c>
      <c r="F1417" t="str">
        <f>IFERROR(VLOOKUP(A1417,プログラム!B:C,2,0),"")</f>
        <v/>
      </c>
      <c r="G1417" t="str">
        <f t="shared" si="45"/>
        <v>000</v>
      </c>
      <c r="H1417" t="str">
        <f>IFERROR(記録[[#This Row],[組]],"")</f>
        <v/>
      </c>
      <c r="I1417" t="str">
        <f>IFERROR(記録[[#This Row],[水路]],"")</f>
        <v/>
      </c>
      <c r="J1417" t="str">
        <f>IFERROR(VLOOKUP(F1417,プログラムデータ!A:P,14,0),"")</f>
        <v/>
      </c>
      <c r="K1417" t="str">
        <f>IFERROR(VLOOKUP(F1417,プログラムデータ!A:O,15,0),"")</f>
        <v/>
      </c>
      <c r="L1417" t="str">
        <f>IFERROR(VLOOKUP(F1417,プログラムデータ!A:M,13,0),"")</f>
        <v/>
      </c>
      <c r="M1417" t="str">
        <f>IFERROR(VLOOKUP(F1417,プログラムデータ!A:J,10,0),"")</f>
        <v/>
      </c>
      <c r="N1417" t="str">
        <f>IFERROR(VLOOKUP(F1417,プログラムデータ!A:P,16,0),"")</f>
        <v/>
      </c>
      <c r="O1417" t="str">
        <f t="shared" si="44"/>
        <v xml:space="preserve">    </v>
      </c>
    </row>
    <row r="1418" spans="1:15" x14ac:dyDescent="0.15">
      <c r="A1418" t="str">
        <f>IFERROR(記録[[#This Row],[競技番号]],"")</f>
        <v/>
      </c>
      <c r="B1418" t="str">
        <f>IFERROR(記録[[#This Row],[選手番号]],"")</f>
        <v/>
      </c>
      <c r="C1418" t="str">
        <f>IFERROR(VLOOKUP(B1418,選手番号!F:J,4,0),"")</f>
        <v/>
      </c>
      <c r="D1418" t="str">
        <f>IFERROR(VLOOKUP(B1418,選手番号!F:K,6,0),"")</f>
        <v/>
      </c>
      <c r="E1418" t="str">
        <f>IFERROR(VLOOKUP(B1418,チーム番号!E:F,2,0),"")</f>
        <v/>
      </c>
      <c r="F1418" t="str">
        <f>IFERROR(VLOOKUP(A1418,プログラム!B:C,2,0),"")</f>
        <v/>
      </c>
      <c r="G1418" t="str">
        <f t="shared" si="45"/>
        <v>000</v>
      </c>
      <c r="H1418" t="str">
        <f>IFERROR(記録[[#This Row],[組]],"")</f>
        <v/>
      </c>
      <c r="I1418" t="str">
        <f>IFERROR(記録[[#This Row],[水路]],"")</f>
        <v/>
      </c>
      <c r="J1418" t="str">
        <f>IFERROR(VLOOKUP(F1418,プログラムデータ!A:P,14,0),"")</f>
        <v/>
      </c>
      <c r="K1418" t="str">
        <f>IFERROR(VLOOKUP(F1418,プログラムデータ!A:O,15,0),"")</f>
        <v/>
      </c>
      <c r="L1418" t="str">
        <f>IFERROR(VLOOKUP(F1418,プログラムデータ!A:M,13,0),"")</f>
        <v/>
      </c>
      <c r="M1418" t="str">
        <f>IFERROR(VLOOKUP(F1418,プログラムデータ!A:J,10,0),"")</f>
        <v/>
      </c>
      <c r="N1418" t="str">
        <f>IFERROR(VLOOKUP(F1418,プログラムデータ!A:P,16,0),"")</f>
        <v/>
      </c>
      <c r="O1418" t="str">
        <f t="shared" si="44"/>
        <v xml:space="preserve">    </v>
      </c>
    </row>
    <row r="1419" spans="1:15" x14ac:dyDescent="0.15">
      <c r="A1419" t="str">
        <f>IFERROR(記録[[#This Row],[競技番号]],"")</f>
        <v/>
      </c>
      <c r="B1419" t="str">
        <f>IFERROR(記録[[#This Row],[選手番号]],"")</f>
        <v/>
      </c>
      <c r="C1419" t="str">
        <f>IFERROR(VLOOKUP(B1419,選手番号!F:J,4,0),"")</f>
        <v/>
      </c>
      <c r="D1419" t="str">
        <f>IFERROR(VLOOKUP(B1419,選手番号!F:K,6,0),"")</f>
        <v/>
      </c>
      <c r="E1419" t="str">
        <f>IFERROR(VLOOKUP(B1419,チーム番号!E:F,2,0),"")</f>
        <v/>
      </c>
      <c r="F1419" t="str">
        <f>IFERROR(VLOOKUP(A1419,プログラム!B:C,2,0),"")</f>
        <v/>
      </c>
      <c r="G1419" t="str">
        <f t="shared" si="45"/>
        <v>000</v>
      </c>
      <c r="H1419" t="str">
        <f>IFERROR(記録[[#This Row],[組]],"")</f>
        <v/>
      </c>
      <c r="I1419" t="str">
        <f>IFERROR(記録[[#This Row],[水路]],"")</f>
        <v/>
      </c>
      <c r="J1419" t="str">
        <f>IFERROR(VLOOKUP(F1419,プログラムデータ!A:P,14,0),"")</f>
        <v/>
      </c>
      <c r="K1419" t="str">
        <f>IFERROR(VLOOKUP(F1419,プログラムデータ!A:O,15,0),"")</f>
        <v/>
      </c>
      <c r="L1419" t="str">
        <f>IFERROR(VLOOKUP(F1419,プログラムデータ!A:M,13,0),"")</f>
        <v/>
      </c>
      <c r="M1419" t="str">
        <f>IFERROR(VLOOKUP(F1419,プログラムデータ!A:J,10,0),"")</f>
        <v/>
      </c>
      <c r="N1419" t="str">
        <f>IFERROR(VLOOKUP(F1419,プログラムデータ!A:P,16,0),"")</f>
        <v/>
      </c>
      <c r="O1419" t="str">
        <f t="shared" si="44"/>
        <v xml:space="preserve">    </v>
      </c>
    </row>
    <row r="1420" spans="1:15" x14ac:dyDescent="0.15">
      <c r="A1420" t="str">
        <f>IFERROR(記録[[#This Row],[競技番号]],"")</f>
        <v/>
      </c>
      <c r="B1420" t="str">
        <f>IFERROR(記録[[#This Row],[選手番号]],"")</f>
        <v/>
      </c>
      <c r="C1420" t="str">
        <f>IFERROR(VLOOKUP(B1420,選手番号!F:J,4,0),"")</f>
        <v/>
      </c>
      <c r="D1420" t="str">
        <f>IFERROR(VLOOKUP(B1420,選手番号!F:K,6,0),"")</f>
        <v/>
      </c>
      <c r="E1420" t="str">
        <f>IFERROR(VLOOKUP(B1420,チーム番号!E:F,2,0),"")</f>
        <v/>
      </c>
      <c r="F1420" t="str">
        <f>IFERROR(VLOOKUP(A1420,プログラム!B:C,2,0),"")</f>
        <v/>
      </c>
      <c r="G1420" t="str">
        <f t="shared" si="45"/>
        <v>000</v>
      </c>
      <c r="H1420" t="str">
        <f>IFERROR(記録[[#This Row],[組]],"")</f>
        <v/>
      </c>
      <c r="I1420" t="str">
        <f>IFERROR(記録[[#This Row],[水路]],"")</f>
        <v/>
      </c>
      <c r="J1420" t="str">
        <f>IFERROR(VLOOKUP(F1420,プログラムデータ!A:P,14,0),"")</f>
        <v/>
      </c>
      <c r="K1420" t="str">
        <f>IFERROR(VLOOKUP(F1420,プログラムデータ!A:O,15,0),"")</f>
        <v/>
      </c>
      <c r="L1420" t="str">
        <f>IFERROR(VLOOKUP(F1420,プログラムデータ!A:M,13,0),"")</f>
        <v/>
      </c>
      <c r="M1420" t="str">
        <f>IFERROR(VLOOKUP(F1420,プログラムデータ!A:J,10,0),"")</f>
        <v/>
      </c>
      <c r="N1420" t="str">
        <f>IFERROR(VLOOKUP(F1420,プログラムデータ!A:P,16,0),"")</f>
        <v/>
      </c>
      <c r="O1420" t="str">
        <f t="shared" si="44"/>
        <v xml:space="preserve">    </v>
      </c>
    </row>
    <row r="1421" spans="1:15" x14ac:dyDescent="0.15">
      <c r="A1421" t="str">
        <f>IFERROR(記録[[#This Row],[競技番号]],"")</f>
        <v/>
      </c>
      <c r="B1421" t="str">
        <f>IFERROR(記録[[#This Row],[選手番号]],"")</f>
        <v/>
      </c>
      <c r="C1421" t="str">
        <f>IFERROR(VLOOKUP(B1421,選手番号!F:J,4,0),"")</f>
        <v/>
      </c>
      <c r="D1421" t="str">
        <f>IFERROR(VLOOKUP(B1421,選手番号!F:K,6,0),"")</f>
        <v/>
      </c>
      <c r="E1421" t="str">
        <f>IFERROR(VLOOKUP(B1421,チーム番号!E:F,2,0),"")</f>
        <v/>
      </c>
      <c r="F1421" t="str">
        <f>IFERROR(VLOOKUP(A1421,プログラム!B:C,2,0),"")</f>
        <v/>
      </c>
      <c r="G1421" t="str">
        <f t="shared" si="45"/>
        <v>000</v>
      </c>
      <c r="H1421" t="str">
        <f>IFERROR(記録[[#This Row],[組]],"")</f>
        <v/>
      </c>
      <c r="I1421" t="str">
        <f>IFERROR(記録[[#This Row],[水路]],"")</f>
        <v/>
      </c>
      <c r="J1421" t="str">
        <f>IFERROR(VLOOKUP(F1421,プログラムデータ!A:P,14,0),"")</f>
        <v/>
      </c>
      <c r="K1421" t="str">
        <f>IFERROR(VLOOKUP(F1421,プログラムデータ!A:O,15,0),"")</f>
        <v/>
      </c>
      <c r="L1421" t="str">
        <f>IFERROR(VLOOKUP(F1421,プログラムデータ!A:M,13,0),"")</f>
        <v/>
      </c>
      <c r="M1421" t="str">
        <f>IFERROR(VLOOKUP(F1421,プログラムデータ!A:J,10,0),"")</f>
        <v/>
      </c>
      <c r="N1421" t="str">
        <f>IFERROR(VLOOKUP(F1421,プログラムデータ!A:P,16,0),"")</f>
        <v/>
      </c>
      <c r="O1421" t="str">
        <f t="shared" si="44"/>
        <v xml:space="preserve">    </v>
      </c>
    </row>
    <row r="1422" spans="1:15" x14ac:dyDescent="0.15">
      <c r="A1422" t="str">
        <f>IFERROR(記録[[#This Row],[競技番号]],"")</f>
        <v/>
      </c>
      <c r="B1422" t="str">
        <f>IFERROR(記録[[#This Row],[選手番号]],"")</f>
        <v/>
      </c>
      <c r="C1422" t="str">
        <f>IFERROR(VLOOKUP(B1422,選手番号!F:J,4,0),"")</f>
        <v/>
      </c>
      <c r="D1422" t="str">
        <f>IFERROR(VLOOKUP(B1422,選手番号!F:K,6,0),"")</f>
        <v/>
      </c>
      <c r="E1422" t="str">
        <f>IFERROR(VLOOKUP(B1422,チーム番号!E:F,2,0),"")</f>
        <v/>
      </c>
      <c r="F1422" t="str">
        <f>IFERROR(VLOOKUP(A1422,プログラム!B:C,2,0),"")</f>
        <v/>
      </c>
      <c r="G1422" t="str">
        <f t="shared" si="45"/>
        <v>000</v>
      </c>
      <c r="H1422" t="str">
        <f>IFERROR(記録[[#This Row],[組]],"")</f>
        <v/>
      </c>
      <c r="I1422" t="str">
        <f>IFERROR(記録[[#This Row],[水路]],"")</f>
        <v/>
      </c>
      <c r="J1422" t="str">
        <f>IFERROR(VLOOKUP(F1422,プログラムデータ!A:P,14,0),"")</f>
        <v/>
      </c>
      <c r="K1422" t="str">
        <f>IFERROR(VLOOKUP(F1422,プログラムデータ!A:O,15,0),"")</f>
        <v/>
      </c>
      <c r="L1422" t="str">
        <f>IFERROR(VLOOKUP(F1422,プログラムデータ!A:M,13,0),"")</f>
        <v/>
      </c>
      <c r="M1422" t="str">
        <f>IFERROR(VLOOKUP(F1422,プログラムデータ!A:J,10,0),"")</f>
        <v/>
      </c>
      <c r="N1422" t="str">
        <f>IFERROR(VLOOKUP(F1422,プログラムデータ!A:P,16,0),"")</f>
        <v/>
      </c>
      <c r="O1422" t="str">
        <f t="shared" si="44"/>
        <v xml:space="preserve">    </v>
      </c>
    </row>
    <row r="1423" spans="1:15" x14ac:dyDescent="0.15">
      <c r="A1423" t="str">
        <f>IFERROR(記録[[#This Row],[競技番号]],"")</f>
        <v/>
      </c>
      <c r="B1423" t="str">
        <f>IFERROR(記録[[#This Row],[選手番号]],"")</f>
        <v/>
      </c>
      <c r="C1423" t="str">
        <f>IFERROR(VLOOKUP(B1423,選手番号!F:J,4,0),"")</f>
        <v/>
      </c>
      <c r="D1423" t="str">
        <f>IFERROR(VLOOKUP(B1423,選手番号!F:K,6,0),"")</f>
        <v/>
      </c>
      <c r="E1423" t="str">
        <f>IFERROR(VLOOKUP(B1423,チーム番号!E:F,2,0),"")</f>
        <v/>
      </c>
      <c r="F1423" t="str">
        <f>IFERROR(VLOOKUP(A1423,プログラム!B:C,2,0),"")</f>
        <v/>
      </c>
      <c r="G1423" t="str">
        <f t="shared" si="45"/>
        <v>000</v>
      </c>
      <c r="H1423" t="str">
        <f>IFERROR(記録[[#This Row],[組]],"")</f>
        <v/>
      </c>
      <c r="I1423" t="str">
        <f>IFERROR(記録[[#This Row],[水路]],"")</f>
        <v/>
      </c>
      <c r="J1423" t="str">
        <f>IFERROR(VLOOKUP(F1423,プログラムデータ!A:P,14,0),"")</f>
        <v/>
      </c>
      <c r="K1423" t="str">
        <f>IFERROR(VLOOKUP(F1423,プログラムデータ!A:O,15,0),"")</f>
        <v/>
      </c>
      <c r="L1423" t="str">
        <f>IFERROR(VLOOKUP(F1423,プログラムデータ!A:M,13,0),"")</f>
        <v/>
      </c>
      <c r="M1423" t="str">
        <f>IFERROR(VLOOKUP(F1423,プログラムデータ!A:J,10,0),"")</f>
        <v/>
      </c>
      <c r="N1423" t="str">
        <f>IFERROR(VLOOKUP(F1423,プログラムデータ!A:P,16,0),"")</f>
        <v/>
      </c>
      <c r="O1423" t="str">
        <f t="shared" si="44"/>
        <v xml:space="preserve">    </v>
      </c>
    </row>
    <row r="1424" spans="1:15" x14ac:dyDescent="0.15">
      <c r="A1424" t="str">
        <f>IFERROR(記録[[#This Row],[競技番号]],"")</f>
        <v/>
      </c>
      <c r="B1424" t="str">
        <f>IFERROR(記録[[#This Row],[選手番号]],"")</f>
        <v/>
      </c>
      <c r="C1424" t="str">
        <f>IFERROR(VLOOKUP(B1424,選手番号!F:J,4,0),"")</f>
        <v/>
      </c>
      <c r="D1424" t="str">
        <f>IFERROR(VLOOKUP(B1424,選手番号!F:K,6,0),"")</f>
        <v/>
      </c>
      <c r="E1424" t="str">
        <f>IFERROR(VLOOKUP(B1424,チーム番号!E:F,2,0),"")</f>
        <v/>
      </c>
      <c r="F1424" t="str">
        <f>IFERROR(VLOOKUP(A1424,プログラム!B:C,2,0),"")</f>
        <v/>
      </c>
      <c r="G1424" t="str">
        <f t="shared" si="45"/>
        <v>000</v>
      </c>
      <c r="H1424" t="str">
        <f>IFERROR(記録[[#This Row],[組]],"")</f>
        <v/>
      </c>
      <c r="I1424" t="str">
        <f>IFERROR(記録[[#This Row],[水路]],"")</f>
        <v/>
      </c>
      <c r="J1424" t="str">
        <f>IFERROR(VLOOKUP(F1424,プログラムデータ!A:P,14,0),"")</f>
        <v/>
      </c>
      <c r="K1424" t="str">
        <f>IFERROR(VLOOKUP(F1424,プログラムデータ!A:O,15,0),"")</f>
        <v/>
      </c>
      <c r="L1424" t="str">
        <f>IFERROR(VLOOKUP(F1424,プログラムデータ!A:M,13,0),"")</f>
        <v/>
      </c>
      <c r="M1424" t="str">
        <f>IFERROR(VLOOKUP(F1424,プログラムデータ!A:J,10,0),"")</f>
        <v/>
      </c>
      <c r="N1424" t="str">
        <f>IFERROR(VLOOKUP(F1424,プログラムデータ!A:P,16,0),"")</f>
        <v/>
      </c>
      <c r="O1424" t="str">
        <f t="shared" si="44"/>
        <v xml:space="preserve">    </v>
      </c>
    </row>
    <row r="1425" spans="1:15" x14ac:dyDescent="0.15">
      <c r="A1425" t="str">
        <f>IFERROR(記録[[#This Row],[競技番号]],"")</f>
        <v/>
      </c>
      <c r="B1425" t="str">
        <f>IFERROR(記録[[#This Row],[選手番号]],"")</f>
        <v/>
      </c>
      <c r="C1425" t="str">
        <f>IFERROR(VLOOKUP(B1425,選手番号!F:J,4,0),"")</f>
        <v/>
      </c>
      <c r="D1425" t="str">
        <f>IFERROR(VLOOKUP(B1425,選手番号!F:K,6,0),"")</f>
        <v/>
      </c>
      <c r="E1425" t="str">
        <f>IFERROR(VLOOKUP(B1425,チーム番号!E:F,2,0),"")</f>
        <v/>
      </c>
      <c r="F1425" t="str">
        <f>IFERROR(VLOOKUP(A1425,プログラム!B:C,2,0),"")</f>
        <v/>
      </c>
      <c r="G1425" t="str">
        <f t="shared" si="45"/>
        <v>000</v>
      </c>
      <c r="H1425" t="str">
        <f>IFERROR(記録[[#This Row],[組]],"")</f>
        <v/>
      </c>
      <c r="I1425" t="str">
        <f>IFERROR(記録[[#This Row],[水路]],"")</f>
        <v/>
      </c>
      <c r="J1425" t="str">
        <f>IFERROR(VLOOKUP(F1425,プログラムデータ!A:P,14,0),"")</f>
        <v/>
      </c>
      <c r="K1425" t="str">
        <f>IFERROR(VLOOKUP(F1425,プログラムデータ!A:O,15,0),"")</f>
        <v/>
      </c>
      <c r="L1425" t="str">
        <f>IFERROR(VLOOKUP(F1425,プログラムデータ!A:M,13,0),"")</f>
        <v/>
      </c>
      <c r="M1425" t="str">
        <f>IFERROR(VLOOKUP(F1425,プログラムデータ!A:J,10,0),"")</f>
        <v/>
      </c>
      <c r="N1425" t="str">
        <f>IFERROR(VLOOKUP(F1425,プログラムデータ!A:P,16,0),"")</f>
        <v/>
      </c>
      <c r="O1425" t="str">
        <f t="shared" si="44"/>
        <v xml:space="preserve">    </v>
      </c>
    </row>
    <row r="1426" spans="1:15" x14ac:dyDescent="0.15">
      <c r="A1426" t="str">
        <f>IFERROR(記録[[#This Row],[競技番号]],"")</f>
        <v/>
      </c>
      <c r="B1426" t="str">
        <f>IFERROR(記録[[#This Row],[選手番号]],"")</f>
        <v/>
      </c>
      <c r="C1426" t="str">
        <f>IFERROR(VLOOKUP(B1426,選手番号!F:J,4,0),"")</f>
        <v/>
      </c>
      <c r="D1426" t="str">
        <f>IFERROR(VLOOKUP(B1426,選手番号!F:K,6,0),"")</f>
        <v/>
      </c>
      <c r="E1426" t="str">
        <f>IFERROR(VLOOKUP(B1426,チーム番号!E:F,2,0),"")</f>
        <v/>
      </c>
      <c r="F1426" t="str">
        <f>IFERROR(VLOOKUP(A1426,プログラム!B:C,2,0),"")</f>
        <v/>
      </c>
      <c r="G1426" t="str">
        <f t="shared" si="45"/>
        <v>000</v>
      </c>
      <c r="H1426" t="str">
        <f>IFERROR(記録[[#This Row],[組]],"")</f>
        <v/>
      </c>
      <c r="I1426" t="str">
        <f>IFERROR(記録[[#This Row],[水路]],"")</f>
        <v/>
      </c>
      <c r="J1426" t="str">
        <f>IFERROR(VLOOKUP(F1426,プログラムデータ!A:P,14,0),"")</f>
        <v/>
      </c>
      <c r="K1426" t="str">
        <f>IFERROR(VLOOKUP(F1426,プログラムデータ!A:O,15,0),"")</f>
        <v/>
      </c>
      <c r="L1426" t="str">
        <f>IFERROR(VLOOKUP(F1426,プログラムデータ!A:M,13,0),"")</f>
        <v/>
      </c>
      <c r="M1426" t="str">
        <f>IFERROR(VLOOKUP(F1426,プログラムデータ!A:J,10,0),"")</f>
        <v/>
      </c>
      <c r="N1426" t="str">
        <f>IFERROR(VLOOKUP(F1426,プログラムデータ!A:P,16,0),"")</f>
        <v/>
      </c>
      <c r="O1426" t="str">
        <f t="shared" si="44"/>
        <v xml:space="preserve">    </v>
      </c>
    </row>
    <row r="1427" spans="1:15" x14ac:dyDescent="0.15">
      <c r="A1427" t="str">
        <f>IFERROR(記録[[#This Row],[競技番号]],"")</f>
        <v/>
      </c>
      <c r="B1427" t="str">
        <f>IFERROR(記録[[#This Row],[選手番号]],"")</f>
        <v/>
      </c>
      <c r="C1427" t="str">
        <f>IFERROR(VLOOKUP(B1427,選手番号!F:J,4,0),"")</f>
        <v/>
      </c>
      <c r="D1427" t="str">
        <f>IFERROR(VLOOKUP(B1427,選手番号!F:K,6,0),"")</f>
        <v/>
      </c>
      <c r="E1427" t="str">
        <f>IFERROR(VLOOKUP(B1427,チーム番号!E:F,2,0),"")</f>
        <v/>
      </c>
      <c r="F1427" t="str">
        <f>IFERROR(VLOOKUP(A1427,プログラム!B:C,2,0),"")</f>
        <v/>
      </c>
      <c r="G1427" t="str">
        <f t="shared" si="45"/>
        <v>000</v>
      </c>
      <c r="H1427" t="str">
        <f>IFERROR(記録[[#This Row],[組]],"")</f>
        <v/>
      </c>
      <c r="I1427" t="str">
        <f>IFERROR(記録[[#This Row],[水路]],"")</f>
        <v/>
      </c>
      <c r="J1427" t="str">
        <f>IFERROR(VLOOKUP(F1427,プログラムデータ!A:P,14,0),"")</f>
        <v/>
      </c>
      <c r="K1427" t="str">
        <f>IFERROR(VLOOKUP(F1427,プログラムデータ!A:O,15,0),"")</f>
        <v/>
      </c>
      <c r="L1427" t="str">
        <f>IFERROR(VLOOKUP(F1427,プログラムデータ!A:M,13,0),"")</f>
        <v/>
      </c>
      <c r="M1427" t="str">
        <f>IFERROR(VLOOKUP(F1427,プログラムデータ!A:J,10,0),"")</f>
        <v/>
      </c>
      <c r="N1427" t="str">
        <f>IFERROR(VLOOKUP(F1427,プログラムデータ!A:P,16,0),"")</f>
        <v/>
      </c>
      <c r="O1427" t="str">
        <f t="shared" si="44"/>
        <v xml:space="preserve">    </v>
      </c>
    </row>
    <row r="1428" spans="1:15" x14ac:dyDescent="0.15">
      <c r="A1428" t="str">
        <f>IFERROR(記録[[#This Row],[競技番号]],"")</f>
        <v/>
      </c>
      <c r="B1428" t="str">
        <f>IFERROR(記録[[#This Row],[選手番号]],"")</f>
        <v/>
      </c>
      <c r="C1428" t="str">
        <f>IFERROR(VLOOKUP(B1428,選手番号!F:J,4,0),"")</f>
        <v/>
      </c>
      <c r="D1428" t="str">
        <f>IFERROR(VLOOKUP(B1428,選手番号!F:K,6,0),"")</f>
        <v/>
      </c>
      <c r="E1428" t="str">
        <f>IFERROR(VLOOKUP(B1428,チーム番号!E:F,2,0),"")</f>
        <v/>
      </c>
      <c r="F1428" t="str">
        <f>IFERROR(VLOOKUP(A1428,プログラム!B:C,2,0),"")</f>
        <v/>
      </c>
      <c r="G1428" t="str">
        <f t="shared" si="45"/>
        <v>000</v>
      </c>
      <c r="H1428" t="str">
        <f>IFERROR(記録[[#This Row],[組]],"")</f>
        <v/>
      </c>
      <c r="I1428" t="str">
        <f>IFERROR(記録[[#This Row],[水路]],"")</f>
        <v/>
      </c>
      <c r="J1428" t="str">
        <f>IFERROR(VLOOKUP(F1428,プログラムデータ!A:P,14,0),"")</f>
        <v/>
      </c>
      <c r="K1428" t="str">
        <f>IFERROR(VLOOKUP(F1428,プログラムデータ!A:O,15,0),"")</f>
        <v/>
      </c>
      <c r="L1428" t="str">
        <f>IFERROR(VLOOKUP(F1428,プログラムデータ!A:M,13,0),"")</f>
        <v/>
      </c>
      <c r="M1428" t="str">
        <f>IFERROR(VLOOKUP(F1428,プログラムデータ!A:J,10,0),"")</f>
        <v/>
      </c>
      <c r="N1428" t="str">
        <f>IFERROR(VLOOKUP(F1428,プログラムデータ!A:P,16,0),"")</f>
        <v/>
      </c>
      <c r="O1428" t="str">
        <f t="shared" si="44"/>
        <v xml:space="preserve">    </v>
      </c>
    </row>
    <row r="1429" spans="1:15" x14ac:dyDescent="0.15">
      <c r="A1429" t="str">
        <f>IFERROR(記録[[#This Row],[競技番号]],"")</f>
        <v/>
      </c>
      <c r="B1429" t="str">
        <f>IFERROR(記録[[#This Row],[選手番号]],"")</f>
        <v/>
      </c>
      <c r="C1429" t="str">
        <f>IFERROR(VLOOKUP(B1429,選手番号!F:J,4,0),"")</f>
        <v/>
      </c>
      <c r="D1429" t="str">
        <f>IFERROR(VLOOKUP(B1429,選手番号!F:K,6,0),"")</f>
        <v/>
      </c>
      <c r="E1429" t="str">
        <f>IFERROR(VLOOKUP(B1429,チーム番号!E:F,2,0),"")</f>
        <v/>
      </c>
      <c r="F1429" t="str">
        <f>IFERROR(VLOOKUP(A1429,プログラム!B:C,2,0),"")</f>
        <v/>
      </c>
      <c r="G1429" t="str">
        <f t="shared" si="45"/>
        <v>000</v>
      </c>
      <c r="H1429" t="str">
        <f>IFERROR(記録[[#This Row],[組]],"")</f>
        <v/>
      </c>
      <c r="I1429" t="str">
        <f>IFERROR(記録[[#This Row],[水路]],"")</f>
        <v/>
      </c>
      <c r="J1429" t="str">
        <f>IFERROR(VLOOKUP(F1429,プログラムデータ!A:P,14,0),"")</f>
        <v/>
      </c>
      <c r="K1429" t="str">
        <f>IFERROR(VLOOKUP(F1429,プログラムデータ!A:O,15,0),"")</f>
        <v/>
      </c>
      <c r="L1429" t="str">
        <f>IFERROR(VLOOKUP(F1429,プログラムデータ!A:M,13,0),"")</f>
        <v/>
      </c>
      <c r="M1429" t="str">
        <f>IFERROR(VLOOKUP(F1429,プログラムデータ!A:J,10,0),"")</f>
        <v/>
      </c>
      <c r="N1429" t="str">
        <f>IFERROR(VLOOKUP(F1429,プログラムデータ!A:P,16,0),"")</f>
        <v/>
      </c>
      <c r="O1429" t="str">
        <f t="shared" si="44"/>
        <v xml:space="preserve">    </v>
      </c>
    </row>
    <row r="1430" spans="1:15" x14ac:dyDescent="0.15">
      <c r="A1430" t="str">
        <f>IFERROR(記録[[#This Row],[競技番号]],"")</f>
        <v/>
      </c>
      <c r="B1430" t="str">
        <f>IFERROR(記録[[#This Row],[選手番号]],"")</f>
        <v/>
      </c>
      <c r="C1430" t="str">
        <f>IFERROR(VLOOKUP(B1430,選手番号!F:J,4,0),"")</f>
        <v/>
      </c>
      <c r="D1430" t="str">
        <f>IFERROR(VLOOKUP(B1430,選手番号!F:K,6,0),"")</f>
        <v/>
      </c>
      <c r="E1430" t="str">
        <f>IFERROR(VLOOKUP(B1430,チーム番号!E:F,2,0),"")</f>
        <v/>
      </c>
      <c r="F1430" t="str">
        <f>IFERROR(VLOOKUP(A1430,プログラム!B:C,2,0),"")</f>
        <v/>
      </c>
      <c r="G1430" t="str">
        <f t="shared" si="45"/>
        <v>000</v>
      </c>
      <c r="H1430" t="str">
        <f>IFERROR(記録[[#This Row],[組]],"")</f>
        <v/>
      </c>
      <c r="I1430" t="str">
        <f>IFERROR(記録[[#This Row],[水路]],"")</f>
        <v/>
      </c>
      <c r="J1430" t="str">
        <f>IFERROR(VLOOKUP(F1430,プログラムデータ!A:P,14,0),"")</f>
        <v/>
      </c>
      <c r="K1430" t="str">
        <f>IFERROR(VLOOKUP(F1430,プログラムデータ!A:O,15,0),"")</f>
        <v/>
      </c>
      <c r="L1430" t="str">
        <f>IFERROR(VLOOKUP(F1430,プログラムデータ!A:M,13,0),"")</f>
        <v/>
      </c>
      <c r="M1430" t="str">
        <f>IFERROR(VLOOKUP(F1430,プログラムデータ!A:J,10,0),"")</f>
        <v/>
      </c>
      <c r="N1430" t="str">
        <f>IFERROR(VLOOKUP(F1430,プログラムデータ!A:P,16,0),"")</f>
        <v/>
      </c>
      <c r="O1430" t="str">
        <f t="shared" si="44"/>
        <v xml:space="preserve">    </v>
      </c>
    </row>
    <row r="1431" spans="1:15" x14ac:dyDescent="0.15">
      <c r="A1431" t="str">
        <f>IFERROR(記録[[#This Row],[競技番号]],"")</f>
        <v/>
      </c>
      <c r="B1431" t="str">
        <f>IFERROR(記録[[#This Row],[選手番号]],"")</f>
        <v/>
      </c>
      <c r="C1431" t="str">
        <f>IFERROR(VLOOKUP(B1431,選手番号!F:J,4,0),"")</f>
        <v/>
      </c>
      <c r="D1431" t="str">
        <f>IFERROR(VLOOKUP(B1431,選手番号!F:K,6,0),"")</f>
        <v/>
      </c>
      <c r="E1431" t="str">
        <f>IFERROR(VLOOKUP(B1431,チーム番号!E:F,2,0),"")</f>
        <v/>
      </c>
      <c r="F1431" t="str">
        <f>IFERROR(VLOOKUP(A1431,プログラム!B:C,2,0),"")</f>
        <v/>
      </c>
      <c r="G1431" t="str">
        <f t="shared" si="45"/>
        <v>000</v>
      </c>
      <c r="H1431" t="str">
        <f>IFERROR(記録[[#This Row],[組]],"")</f>
        <v/>
      </c>
      <c r="I1431" t="str">
        <f>IFERROR(記録[[#This Row],[水路]],"")</f>
        <v/>
      </c>
      <c r="J1431" t="str">
        <f>IFERROR(VLOOKUP(F1431,プログラムデータ!A:P,14,0),"")</f>
        <v/>
      </c>
      <c r="K1431" t="str">
        <f>IFERROR(VLOOKUP(F1431,プログラムデータ!A:O,15,0),"")</f>
        <v/>
      </c>
      <c r="L1431" t="str">
        <f>IFERROR(VLOOKUP(F1431,プログラムデータ!A:M,13,0),"")</f>
        <v/>
      </c>
      <c r="M1431" t="str">
        <f>IFERROR(VLOOKUP(F1431,プログラムデータ!A:J,10,0),"")</f>
        <v/>
      </c>
      <c r="N1431" t="str">
        <f>IFERROR(VLOOKUP(F1431,プログラムデータ!A:P,16,0),"")</f>
        <v/>
      </c>
      <c r="O1431" t="str">
        <f t="shared" si="44"/>
        <v xml:space="preserve">    </v>
      </c>
    </row>
    <row r="1432" spans="1:15" x14ac:dyDescent="0.15">
      <c r="A1432" t="str">
        <f>IFERROR(記録[[#This Row],[競技番号]],"")</f>
        <v/>
      </c>
      <c r="B1432" t="str">
        <f>IFERROR(記録[[#This Row],[選手番号]],"")</f>
        <v/>
      </c>
      <c r="C1432" t="str">
        <f>IFERROR(VLOOKUP(B1432,選手番号!F:J,4,0),"")</f>
        <v/>
      </c>
      <c r="D1432" t="str">
        <f>IFERROR(VLOOKUP(B1432,選手番号!F:K,6,0),"")</f>
        <v/>
      </c>
      <c r="E1432" t="str">
        <f>IFERROR(VLOOKUP(B1432,チーム番号!E:F,2,0),"")</f>
        <v/>
      </c>
      <c r="F1432" t="str">
        <f>IFERROR(VLOOKUP(A1432,プログラム!B:C,2,0),"")</f>
        <v/>
      </c>
      <c r="G1432" t="str">
        <f t="shared" si="45"/>
        <v>000</v>
      </c>
      <c r="H1432" t="str">
        <f>IFERROR(記録[[#This Row],[組]],"")</f>
        <v/>
      </c>
      <c r="I1432" t="str">
        <f>IFERROR(記録[[#This Row],[水路]],"")</f>
        <v/>
      </c>
      <c r="J1432" t="str">
        <f>IFERROR(VLOOKUP(F1432,プログラムデータ!A:P,14,0),"")</f>
        <v/>
      </c>
      <c r="K1432" t="str">
        <f>IFERROR(VLOOKUP(F1432,プログラムデータ!A:O,15,0),"")</f>
        <v/>
      </c>
      <c r="L1432" t="str">
        <f>IFERROR(VLOOKUP(F1432,プログラムデータ!A:M,13,0),"")</f>
        <v/>
      </c>
      <c r="M1432" t="str">
        <f>IFERROR(VLOOKUP(F1432,プログラムデータ!A:J,10,0),"")</f>
        <v/>
      </c>
      <c r="N1432" t="str">
        <f>IFERROR(VLOOKUP(F1432,プログラムデータ!A:P,16,0),"")</f>
        <v/>
      </c>
      <c r="O1432" t="str">
        <f t="shared" si="44"/>
        <v xml:space="preserve">    </v>
      </c>
    </row>
    <row r="1433" spans="1:15" x14ac:dyDescent="0.15">
      <c r="A1433" t="str">
        <f>IFERROR(記録[[#This Row],[競技番号]],"")</f>
        <v/>
      </c>
      <c r="B1433" t="str">
        <f>IFERROR(記録[[#This Row],[選手番号]],"")</f>
        <v/>
      </c>
      <c r="C1433" t="str">
        <f>IFERROR(VLOOKUP(B1433,選手番号!F:J,4,0),"")</f>
        <v/>
      </c>
      <c r="D1433" t="str">
        <f>IFERROR(VLOOKUP(B1433,選手番号!F:K,6,0),"")</f>
        <v/>
      </c>
      <c r="E1433" t="str">
        <f>IFERROR(VLOOKUP(B1433,チーム番号!E:F,2,0),"")</f>
        <v/>
      </c>
      <c r="F1433" t="str">
        <f>IFERROR(VLOOKUP(A1433,プログラム!B:C,2,0),"")</f>
        <v/>
      </c>
      <c r="G1433" t="str">
        <f t="shared" si="45"/>
        <v>000</v>
      </c>
      <c r="H1433" t="str">
        <f>IFERROR(記録[[#This Row],[組]],"")</f>
        <v/>
      </c>
      <c r="I1433" t="str">
        <f>IFERROR(記録[[#This Row],[水路]],"")</f>
        <v/>
      </c>
      <c r="J1433" t="str">
        <f>IFERROR(VLOOKUP(F1433,プログラムデータ!A:P,14,0),"")</f>
        <v/>
      </c>
      <c r="K1433" t="str">
        <f>IFERROR(VLOOKUP(F1433,プログラムデータ!A:O,15,0),"")</f>
        <v/>
      </c>
      <c r="L1433" t="str">
        <f>IFERROR(VLOOKUP(F1433,プログラムデータ!A:M,13,0),"")</f>
        <v/>
      </c>
      <c r="M1433" t="str">
        <f>IFERROR(VLOOKUP(F1433,プログラムデータ!A:J,10,0),"")</f>
        <v/>
      </c>
      <c r="N1433" t="str">
        <f>IFERROR(VLOOKUP(F1433,プログラムデータ!A:P,16,0),"")</f>
        <v/>
      </c>
      <c r="O1433" t="str">
        <f t="shared" si="44"/>
        <v xml:space="preserve">    </v>
      </c>
    </row>
    <row r="1434" spans="1:15" x14ac:dyDescent="0.15">
      <c r="A1434" t="str">
        <f>IFERROR(記録[[#This Row],[競技番号]],"")</f>
        <v/>
      </c>
      <c r="B1434" t="str">
        <f>IFERROR(記録[[#This Row],[選手番号]],"")</f>
        <v/>
      </c>
      <c r="C1434" t="str">
        <f>IFERROR(VLOOKUP(B1434,選手番号!F:J,4,0),"")</f>
        <v/>
      </c>
      <c r="D1434" t="str">
        <f>IFERROR(VLOOKUP(B1434,選手番号!F:K,6,0),"")</f>
        <v/>
      </c>
      <c r="E1434" t="str">
        <f>IFERROR(VLOOKUP(B1434,チーム番号!E:F,2,0),"")</f>
        <v/>
      </c>
      <c r="F1434" t="str">
        <f>IFERROR(VLOOKUP(A1434,プログラム!B:C,2,0),"")</f>
        <v/>
      </c>
      <c r="G1434" t="str">
        <f t="shared" si="45"/>
        <v>000</v>
      </c>
      <c r="H1434" t="str">
        <f>IFERROR(記録[[#This Row],[組]],"")</f>
        <v/>
      </c>
      <c r="I1434" t="str">
        <f>IFERROR(記録[[#This Row],[水路]],"")</f>
        <v/>
      </c>
      <c r="J1434" t="str">
        <f>IFERROR(VLOOKUP(F1434,プログラムデータ!A:P,14,0),"")</f>
        <v/>
      </c>
      <c r="K1434" t="str">
        <f>IFERROR(VLOOKUP(F1434,プログラムデータ!A:O,15,0),"")</f>
        <v/>
      </c>
      <c r="L1434" t="str">
        <f>IFERROR(VLOOKUP(F1434,プログラムデータ!A:M,13,0),"")</f>
        <v/>
      </c>
      <c r="M1434" t="str">
        <f>IFERROR(VLOOKUP(F1434,プログラムデータ!A:J,10,0),"")</f>
        <v/>
      </c>
      <c r="N1434" t="str">
        <f>IFERROR(VLOOKUP(F1434,プログラムデータ!A:P,16,0),"")</f>
        <v/>
      </c>
      <c r="O1434" t="str">
        <f t="shared" si="44"/>
        <v xml:space="preserve">    </v>
      </c>
    </row>
    <row r="1435" spans="1:15" x14ac:dyDescent="0.15">
      <c r="A1435" t="str">
        <f>IFERROR(記録[[#This Row],[競技番号]],"")</f>
        <v/>
      </c>
      <c r="B1435" t="str">
        <f>IFERROR(記録[[#This Row],[選手番号]],"")</f>
        <v/>
      </c>
      <c r="C1435" t="str">
        <f>IFERROR(VLOOKUP(B1435,選手番号!F:J,4,0),"")</f>
        <v/>
      </c>
      <c r="D1435" t="str">
        <f>IFERROR(VLOOKUP(B1435,選手番号!F:K,6,0),"")</f>
        <v/>
      </c>
      <c r="E1435" t="str">
        <f>IFERROR(VLOOKUP(B1435,チーム番号!E:F,2,0),"")</f>
        <v/>
      </c>
      <c r="F1435" t="str">
        <f>IFERROR(VLOOKUP(A1435,プログラム!B:C,2,0),"")</f>
        <v/>
      </c>
      <c r="G1435" t="str">
        <f t="shared" si="45"/>
        <v>000</v>
      </c>
      <c r="H1435" t="str">
        <f>IFERROR(記録[[#This Row],[組]],"")</f>
        <v/>
      </c>
      <c r="I1435" t="str">
        <f>IFERROR(記録[[#This Row],[水路]],"")</f>
        <v/>
      </c>
      <c r="J1435" t="str">
        <f>IFERROR(VLOOKUP(F1435,プログラムデータ!A:P,14,0),"")</f>
        <v/>
      </c>
      <c r="K1435" t="str">
        <f>IFERROR(VLOOKUP(F1435,プログラムデータ!A:O,15,0),"")</f>
        <v/>
      </c>
      <c r="L1435" t="str">
        <f>IFERROR(VLOOKUP(F1435,プログラムデータ!A:M,13,0),"")</f>
        <v/>
      </c>
      <c r="M1435" t="str">
        <f>IFERROR(VLOOKUP(F1435,プログラムデータ!A:J,10,0),"")</f>
        <v/>
      </c>
      <c r="N1435" t="str">
        <f>IFERROR(VLOOKUP(F1435,プログラムデータ!A:P,16,0),"")</f>
        <v/>
      </c>
      <c r="O1435" t="str">
        <f t="shared" si="44"/>
        <v xml:space="preserve">    </v>
      </c>
    </row>
    <row r="1436" spans="1:15" x14ac:dyDescent="0.15">
      <c r="A1436" t="str">
        <f>IFERROR(記録[[#This Row],[競技番号]],"")</f>
        <v/>
      </c>
      <c r="B1436" t="str">
        <f>IFERROR(記録[[#This Row],[選手番号]],"")</f>
        <v/>
      </c>
      <c r="C1436" t="str">
        <f>IFERROR(VLOOKUP(B1436,選手番号!F:J,4,0),"")</f>
        <v/>
      </c>
      <c r="D1436" t="str">
        <f>IFERROR(VLOOKUP(B1436,選手番号!F:K,6,0),"")</f>
        <v/>
      </c>
      <c r="E1436" t="str">
        <f>IFERROR(VLOOKUP(B1436,チーム番号!E:F,2,0),"")</f>
        <v/>
      </c>
      <c r="F1436" t="str">
        <f>IFERROR(VLOOKUP(A1436,プログラム!B:C,2,0),"")</f>
        <v/>
      </c>
      <c r="G1436" t="str">
        <f t="shared" si="45"/>
        <v>000</v>
      </c>
      <c r="H1436" t="str">
        <f>IFERROR(記録[[#This Row],[組]],"")</f>
        <v/>
      </c>
      <c r="I1436" t="str">
        <f>IFERROR(記録[[#This Row],[水路]],"")</f>
        <v/>
      </c>
      <c r="J1436" t="str">
        <f>IFERROR(VLOOKUP(F1436,プログラムデータ!A:P,14,0),"")</f>
        <v/>
      </c>
      <c r="K1436" t="str">
        <f>IFERROR(VLOOKUP(F1436,プログラムデータ!A:O,15,0),"")</f>
        <v/>
      </c>
      <c r="L1436" t="str">
        <f>IFERROR(VLOOKUP(F1436,プログラムデータ!A:M,13,0),"")</f>
        <v/>
      </c>
      <c r="M1436" t="str">
        <f>IFERROR(VLOOKUP(F1436,プログラムデータ!A:J,10,0),"")</f>
        <v/>
      </c>
      <c r="N1436" t="str">
        <f>IFERROR(VLOOKUP(F1436,プログラムデータ!A:P,16,0),"")</f>
        <v/>
      </c>
      <c r="O1436" t="str">
        <f t="shared" si="44"/>
        <v xml:space="preserve">    </v>
      </c>
    </row>
    <row r="1437" spans="1:15" x14ac:dyDescent="0.15">
      <c r="A1437" t="str">
        <f>IFERROR(記録[[#This Row],[競技番号]],"")</f>
        <v/>
      </c>
      <c r="B1437" t="str">
        <f>IFERROR(記録[[#This Row],[選手番号]],"")</f>
        <v/>
      </c>
      <c r="C1437" t="str">
        <f>IFERROR(VLOOKUP(B1437,選手番号!F:J,4,0),"")</f>
        <v/>
      </c>
      <c r="D1437" t="str">
        <f>IFERROR(VLOOKUP(B1437,選手番号!F:K,6,0),"")</f>
        <v/>
      </c>
      <c r="E1437" t="str">
        <f>IFERROR(VLOOKUP(B1437,チーム番号!E:F,2,0),"")</f>
        <v/>
      </c>
      <c r="F1437" t="str">
        <f>IFERROR(VLOOKUP(A1437,プログラム!B:C,2,0),"")</f>
        <v/>
      </c>
      <c r="G1437" t="str">
        <f t="shared" si="45"/>
        <v>000</v>
      </c>
      <c r="H1437" t="str">
        <f>IFERROR(記録[[#This Row],[組]],"")</f>
        <v/>
      </c>
      <c r="I1437" t="str">
        <f>IFERROR(記録[[#This Row],[水路]],"")</f>
        <v/>
      </c>
      <c r="J1437" t="str">
        <f>IFERROR(VLOOKUP(F1437,プログラムデータ!A:P,14,0),"")</f>
        <v/>
      </c>
      <c r="K1437" t="str">
        <f>IFERROR(VLOOKUP(F1437,プログラムデータ!A:O,15,0),"")</f>
        <v/>
      </c>
      <c r="L1437" t="str">
        <f>IFERROR(VLOOKUP(F1437,プログラムデータ!A:M,13,0),"")</f>
        <v/>
      </c>
      <c r="M1437" t="str">
        <f>IFERROR(VLOOKUP(F1437,プログラムデータ!A:J,10,0),"")</f>
        <v/>
      </c>
      <c r="N1437" t="str">
        <f>IFERROR(VLOOKUP(F1437,プログラムデータ!A:P,16,0),"")</f>
        <v/>
      </c>
      <c r="O1437" t="str">
        <f t="shared" si="44"/>
        <v xml:space="preserve">    </v>
      </c>
    </row>
    <row r="1438" spans="1:15" x14ac:dyDescent="0.15">
      <c r="A1438" t="str">
        <f>IFERROR(記録[[#This Row],[競技番号]],"")</f>
        <v/>
      </c>
      <c r="B1438" t="str">
        <f>IFERROR(記録[[#This Row],[選手番号]],"")</f>
        <v/>
      </c>
      <c r="C1438" t="str">
        <f>IFERROR(VLOOKUP(B1438,選手番号!F:J,4,0),"")</f>
        <v/>
      </c>
      <c r="D1438" t="str">
        <f>IFERROR(VLOOKUP(B1438,選手番号!F:K,6,0),"")</f>
        <v/>
      </c>
      <c r="E1438" t="str">
        <f>IFERROR(VLOOKUP(B1438,チーム番号!E:F,2,0),"")</f>
        <v/>
      </c>
      <c r="F1438" t="str">
        <f>IFERROR(VLOOKUP(A1438,プログラム!B:C,2,0),"")</f>
        <v/>
      </c>
      <c r="G1438" t="str">
        <f t="shared" si="45"/>
        <v>000</v>
      </c>
      <c r="H1438" t="str">
        <f>IFERROR(記録[[#This Row],[組]],"")</f>
        <v/>
      </c>
      <c r="I1438" t="str">
        <f>IFERROR(記録[[#This Row],[水路]],"")</f>
        <v/>
      </c>
      <c r="J1438" t="str">
        <f>IFERROR(VLOOKUP(F1438,プログラムデータ!A:P,14,0),"")</f>
        <v/>
      </c>
      <c r="K1438" t="str">
        <f>IFERROR(VLOOKUP(F1438,プログラムデータ!A:O,15,0),"")</f>
        <v/>
      </c>
      <c r="L1438" t="str">
        <f>IFERROR(VLOOKUP(F1438,プログラムデータ!A:M,13,0),"")</f>
        <v/>
      </c>
      <c r="M1438" t="str">
        <f>IFERROR(VLOOKUP(F1438,プログラムデータ!A:J,10,0),"")</f>
        <v/>
      </c>
      <c r="N1438" t="str">
        <f>IFERROR(VLOOKUP(F1438,プログラムデータ!A:P,16,0),"")</f>
        <v/>
      </c>
      <c r="O1438" t="str">
        <f t="shared" si="44"/>
        <v xml:space="preserve">    </v>
      </c>
    </row>
    <row r="1439" spans="1:15" x14ac:dyDescent="0.15">
      <c r="A1439" t="str">
        <f>IFERROR(記録[[#This Row],[競技番号]],"")</f>
        <v/>
      </c>
      <c r="B1439" t="str">
        <f>IFERROR(記録[[#This Row],[選手番号]],"")</f>
        <v/>
      </c>
      <c r="C1439" t="str">
        <f>IFERROR(VLOOKUP(B1439,選手番号!F:J,4,0),"")</f>
        <v/>
      </c>
      <c r="D1439" t="str">
        <f>IFERROR(VLOOKUP(B1439,選手番号!F:K,6,0),"")</f>
        <v/>
      </c>
      <c r="E1439" t="str">
        <f>IFERROR(VLOOKUP(B1439,チーム番号!E:F,2,0),"")</f>
        <v/>
      </c>
      <c r="F1439" t="str">
        <f>IFERROR(VLOOKUP(A1439,プログラム!B:C,2,0),"")</f>
        <v/>
      </c>
      <c r="G1439" t="str">
        <f t="shared" si="45"/>
        <v>000</v>
      </c>
      <c r="H1439" t="str">
        <f>IFERROR(記録[[#This Row],[組]],"")</f>
        <v/>
      </c>
      <c r="I1439" t="str">
        <f>IFERROR(記録[[#This Row],[水路]],"")</f>
        <v/>
      </c>
      <c r="J1439" t="str">
        <f>IFERROR(VLOOKUP(F1439,プログラムデータ!A:P,14,0),"")</f>
        <v/>
      </c>
      <c r="K1439" t="str">
        <f>IFERROR(VLOOKUP(F1439,プログラムデータ!A:O,15,0),"")</f>
        <v/>
      </c>
      <c r="L1439" t="str">
        <f>IFERROR(VLOOKUP(F1439,プログラムデータ!A:M,13,0),"")</f>
        <v/>
      </c>
      <c r="M1439" t="str">
        <f>IFERROR(VLOOKUP(F1439,プログラムデータ!A:J,10,0),"")</f>
        <v/>
      </c>
      <c r="N1439" t="str">
        <f>IFERROR(VLOOKUP(F1439,プログラムデータ!A:P,16,0),"")</f>
        <v/>
      </c>
      <c r="O1439" t="str">
        <f t="shared" si="44"/>
        <v xml:space="preserve">    </v>
      </c>
    </row>
    <row r="1440" spans="1:15" x14ac:dyDescent="0.15">
      <c r="A1440" t="str">
        <f>IFERROR(記録[[#This Row],[競技番号]],"")</f>
        <v/>
      </c>
      <c r="B1440" t="str">
        <f>IFERROR(記録[[#This Row],[選手番号]],"")</f>
        <v/>
      </c>
      <c r="C1440" t="str">
        <f>IFERROR(VLOOKUP(B1440,選手番号!F:J,4,0),"")</f>
        <v/>
      </c>
      <c r="D1440" t="str">
        <f>IFERROR(VLOOKUP(B1440,選手番号!F:K,6,0),"")</f>
        <v/>
      </c>
      <c r="E1440" t="str">
        <f>IFERROR(VLOOKUP(B1440,チーム番号!E:F,2,0),"")</f>
        <v/>
      </c>
      <c r="F1440" t="str">
        <f>IFERROR(VLOOKUP(A1440,プログラム!B:C,2,0),"")</f>
        <v/>
      </c>
      <c r="G1440" t="str">
        <f t="shared" si="45"/>
        <v>000</v>
      </c>
      <c r="H1440" t="str">
        <f>IFERROR(記録[[#This Row],[組]],"")</f>
        <v/>
      </c>
      <c r="I1440" t="str">
        <f>IFERROR(記録[[#This Row],[水路]],"")</f>
        <v/>
      </c>
      <c r="J1440" t="str">
        <f>IFERROR(VLOOKUP(F1440,プログラムデータ!A:P,14,0),"")</f>
        <v/>
      </c>
      <c r="K1440" t="str">
        <f>IFERROR(VLOOKUP(F1440,プログラムデータ!A:O,15,0),"")</f>
        <v/>
      </c>
      <c r="L1440" t="str">
        <f>IFERROR(VLOOKUP(F1440,プログラムデータ!A:M,13,0),"")</f>
        <v/>
      </c>
      <c r="M1440" t="str">
        <f>IFERROR(VLOOKUP(F1440,プログラムデータ!A:J,10,0),"")</f>
        <v/>
      </c>
      <c r="N1440" t="str">
        <f>IFERROR(VLOOKUP(F1440,プログラムデータ!A:P,16,0),"")</f>
        <v/>
      </c>
      <c r="O1440" t="str">
        <f t="shared" si="44"/>
        <v xml:space="preserve">    </v>
      </c>
    </row>
    <row r="1441" spans="1:15" x14ac:dyDescent="0.15">
      <c r="A1441" t="str">
        <f>IFERROR(記録[[#This Row],[競技番号]],"")</f>
        <v/>
      </c>
      <c r="B1441" t="str">
        <f>IFERROR(記録[[#This Row],[選手番号]],"")</f>
        <v/>
      </c>
      <c r="C1441" t="str">
        <f>IFERROR(VLOOKUP(B1441,選手番号!F:J,4,0),"")</f>
        <v/>
      </c>
      <c r="D1441" t="str">
        <f>IFERROR(VLOOKUP(B1441,選手番号!F:K,6,0),"")</f>
        <v/>
      </c>
      <c r="E1441" t="str">
        <f>IFERROR(VLOOKUP(B1441,チーム番号!E:F,2,0),"")</f>
        <v/>
      </c>
      <c r="F1441" t="str">
        <f>IFERROR(VLOOKUP(A1441,プログラム!B:C,2,0),"")</f>
        <v/>
      </c>
      <c r="G1441" t="str">
        <f t="shared" si="45"/>
        <v>000</v>
      </c>
      <c r="H1441" t="str">
        <f>IFERROR(記録[[#This Row],[組]],"")</f>
        <v/>
      </c>
      <c r="I1441" t="str">
        <f>IFERROR(記録[[#This Row],[水路]],"")</f>
        <v/>
      </c>
      <c r="J1441" t="str">
        <f>IFERROR(VLOOKUP(F1441,プログラムデータ!A:P,14,0),"")</f>
        <v/>
      </c>
      <c r="K1441" t="str">
        <f>IFERROR(VLOOKUP(F1441,プログラムデータ!A:O,15,0),"")</f>
        <v/>
      </c>
      <c r="L1441" t="str">
        <f>IFERROR(VLOOKUP(F1441,プログラムデータ!A:M,13,0),"")</f>
        <v/>
      </c>
      <c r="M1441" t="str">
        <f>IFERROR(VLOOKUP(F1441,プログラムデータ!A:J,10,0),"")</f>
        <v/>
      </c>
      <c r="N1441" t="str">
        <f>IFERROR(VLOOKUP(F1441,プログラムデータ!A:P,16,0),"")</f>
        <v/>
      </c>
      <c r="O1441" t="str">
        <f t="shared" si="44"/>
        <v xml:space="preserve">    </v>
      </c>
    </row>
    <row r="1442" spans="1:15" x14ac:dyDescent="0.15">
      <c r="A1442" t="str">
        <f>IFERROR(記録[[#This Row],[競技番号]],"")</f>
        <v/>
      </c>
      <c r="B1442" t="str">
        <f>IFERROR(記録[[#This Row],[選手番号]],"")</f>
        <v/>
      </c>
      <c r="C1442" t="str">
        <f>IFERROR(VLOOKUP(B1442,選手番号!F:J,4,0),"")</f>
        <v/>
      </c>
      <c r="D1442" t="str">
        <f>IFERROR(VLOOKUP(B1442,選手番号!F:K,6,0),"")</f>
        <v/>
      </c>
      <c r="E1442" t="str">
        <f>IFERROR(VLOOKUP(B1442,チーム番号!E:F,2,0),"")</f>
        <v/>
      </c>
      <c r="F1442" t="str">
        <f>IFERROR(VLOOKUP(A1442,プログラム!B:C,2,0),"")</f>
        <v/>
      </c>
      <c r="G1442" t="str">
        <f t="shared" si="45"/>
        <v>000</v>
      </c>
      <c r="H1442" t="str">
        <f>IFERROR(記録[[#This Row],[組]],"")</f>
        <v/>
      </c>
      <c r="I1442" t="str">
        <f>IFERROR(記録[[#This Row],[水路]],"")</f>
        <v/>
      </c>
      <c r="J1442" t="str">
        <f>IFERROR(VLOOKUP(F1442,プログラムデータ!A:P,14,0),"")</f>
        <v/>
      </c>
      <c r="K1442" t="str">
        <f>IFERROR(VLOOKUP(F1442,プログラムデータ!A:O,15,0),"")</f>
        <v/>
      </c>
      <c r="L1442" t="str">
        <f>IFERROR(VLOOKUP(F1442,プログラムデータ!A:M,13,0),"")</f>
        <v/>
      </c>
      <c r="M1442" t="str">
        <f>IFERROR(VLOOKUP(F1442,プログラムデータ!A:J,10,0),"")</f>
        <v/>
      </c>
      <c r="N1442" t="str">
        <f>IFERROR(VLOOKUP(F1442,プログラムデータ!A:P,16,0),"")</f>
        <v/>
      </c>
      <c r="O1442" t="str">
        <f t="shared" si="44"/>
        <v xml:space="preserve">    </v>
      </c>
    </row>
    <row r="1443" spans="1:15" x14ac:dyDescent="0.15">
      <c r="A1443" t="str">
        <f>IFERROR(記録[[#This Row],[競技番号]],"")</f>
        <v/>
      </c>
      <c r="B1443" t="str">
        <f>IFERROR(記録[[#This Row],[選手番号]],"")</f>
        <v/>
      </c>
      <c r="C1443" t="str">
        <f>IFERROR(VLOOKUP(B1443,選手番号!F:J,4,0),"")</f>
        <v/>
      </c>
      <c r="D1443" t="str">
        <f>IFERROR(VLOOKUP(B1443,選手番号!F:K,6,0),"")</f>
        <v/>
      </c>
      <c r="E1443" t="str">
        <f>IFERROR(VLOOKUP(B1443,チーム番号!E:F,2,0),"")</f>
        <v/>
      </c>
      <c r="F1443" t="str">
        <f>IFERROR(VLOOKUP(A1443,プログラム!B:C,2,0),"")</f>
        <v/>
      </c>
      <c r="G1443" t="str">
        <f t="shared" si="45"/>
        <v>000</v>
      </c>
      <c r="H1443" t="str">
        <f>IFERROR(記録[[#This Row],[組]],"")</f>
        <v/>
      </c>
      <c r="I1443" t="str">
        <f>IFERROR(記録[[#This Row],[水路]],"")</f>
        <v/>
      </c>
      <c r="J1443" t="str">
        <f>IFERROR(VLOOKUP(F1443,プログラムデータ!A:P,14,0),"")</f>
        <v/>
      </c>
      <c r="K1443" t="str">
        <f>IFERROR(VLOOKUP(F1443,プログラムデータ!A:O,15,0),"")</f>
        <v/>
      </c>
      <c r="L1443" t="str">
        <f>IFERROR(VLOOKUP(F1443,プログラムデータ!A:M,13,0),"")</f>
        <v/>
      </c>
      <c r="M1443" t="str">
        <f>IFERROR(VLOOKUP(F1443,プログラムデータ!A:J,10,0),"")</f>
        <v/>
      </c>
      <c r="N1443" t="str">
        <f>IFERROR(VLOOKUP(F1443,プログラムデータ!A:P,16,0),"")</f>
        <v/>
      </c>
      <c r="O1443" t="str">
        <f t="shared" si="44"/>
        <v xml:space="preserve">    </v>
      </c>
    </row>
    <row r="1444" spans="1:15" x14ac:dyDescent="0.15">
      <c r="A1444" t="str">
        <f>IFERROR(記録[[#This Row],[競技番号]],"")</f>
        <v/>
      </c>
      <c r="B1444" t="str">
        <f>IFERROR(記録[[#This Row],[選手番号]],"")</f>
        <v/>
      </c>
      <c r="C1444" t="str">
        <f>IFERROR(VLOOKUP(B1444,選手番号!F:J,4,0),"")</f>
        <v/>
      </c>
      <c r="D1444" t="str">
        <f>IFERROR(VLOOKUP(B1444,選手番号!F:K,6,0),"")</f>
        <v/>
      </c>
      <c r="E1444" t="str">
        <f>IFERROR(VLOOKUP(B1444,チーム番号!E:F,2,0),"")</f>
        <v/>
      </c>
      <c r="F1444" t="str">
        <f>IFERROR(VLOOKUP(A1444,プログラム!B:C,2,0),"")</f>
        <v/>
      </c>
      <c r="G1444" t="str">
        <f t="shared" si="45"/>
        <v>000</v>
      </c>
      <c r="H1444" t="str">
        <f>IFERROR(記録[[#This Row],[組]],"")</f>
        <v/>
      </c>
      <c r="I1444" t="str">
        <f>IFERROR(記録[[#This Row],[水路]],"")</f>
        <v/>
      </c>
      <c r="J1444" t="str">
        <f>IFERROR(VLOOKUP(F1444,プログラムデータ!A:P,14,0),"")</f>
        <v/>
      </c>
      <c r="K1444" t="str">
        <f>IFERROR(VLOOKUP(F1444,プログラムデータ!A:O,15,0),"")</f>
        <v/>
      </c>
      <c r="L1444" t="str">
        <f>IFERROR(VLOOKUP(F1444,プログラムデータ!A:M,13,0),"")</f>
        <v/>
      </c>
      <c r="M1444" t="str">
        <f>IFERROR(VLOOKUP(F1444,プログラムデータ!A:J,10,0),"")</f>
        <v/>
      </c>
      <c r="N1444" t="str">
        <f>IFERROR(VLOOKUP(F1444,プログラムデータ!A:P,16,0),"")</f>
        <v/>
      </c>
      <c r="O1444" t="str">
        <f t="shared" si="44"/>
        <v xml:space="preserve">    </v>
      </c>
    </row>
    <row r="1445" spans="1:15" x14ac:dyDescent="0.15">
      <c r="A1445" t="str">
        <f>IFERROR(記録[[#This Row],[競技番号]],"")</f>
        <v/>
      </c>
      <c r="B1445" t="str">
        <f>IFERROR(記録[[#This Row],[選手番号]],"")</f>
        <v/>
      </c>
      <c r="C1445" t="str">
        <f>IFERROR(VLOOKUP(B1445,選手番号!F:J,4,0),"")</f>
        <v/>
      </c>
      <c r="D1445" t="str">
        <f>IFERROR(VLOOKUP(B1445,選手番号!F:K,6,0),"")</f>
        <v/>
      </c>
      <c r="E1445" t="str">
        <f>IFERROR(VLOOKUP(B1445,チーム番号!E:F,2,0),"")</f>
        <v/>
      </c>
      <c r="F1445" t="str">
        <f>IFERROR(VLOOKUP(A1445,プログラム!B:C,2,0),"")</f>
        <v/>
      </c>
      <c r="G1445" t="str">
        <f t="shared" si="45"/>
        <v>000</v>
      </c>
      <c r="H1445" t="str">
        <f>IFERROR(記録[[#This Row],[組]],"")</f>
        <v/>
      </c>
      <c r="I1445" t="str">
        <f>IFERROR(記録[[#This Row],[水路]],"")</f>
        <v/>
      </c>
      <c r="J1445" t="str">
        <f>IFERROR(VLOOKUP(F1445,プログラムデータ!A:P,14,0),"")</f>
        <v/>
      </c>
      <c r="K1445" t="str">
        <f>IFERROR(VLOOKUP(F1445,プログラムデータ!A:O,15,0),"")</f>
        <v/>
      </c>
      <c r="L1445" t="str">
        <f>IFERROR(VLOOKUP(F1445,プログラムデータ!A:M,13,0),"")</f>
        <v/>
      </c>
      <c r="M1445" t="str">
        <f>IFERROR(VLOOKUP(F1445,プログラムデータ!A:J,10,0),"")</f>
        <v/>
      </c>
      <c r="N1445" t="str">
        <f>IFERROR(VLOOKUP(F1445,プログラムデータ!A:P,16,0),"")</f>
        <v/>
      </c>
      <c r="O1445" t="str">
        <f t="shared" si="44"/>
        <v xml:space="preserve">    </v>
      </c>
    </row>
    <row r="1446" spans="1:15" x14ac:dyDescent="0.15">
      <c r="A1446" t="str">
        <f>IFERROR(記録[[#This Row],[競技番号]],"")</f>
        <v/>
      </c>
      <c r="B1446" t="str">
        <f>IFERROR(記録[[#This Row],[選手番号]],"")</f>
        <v/>
      </c>
      <c r="C1446" t="str">
        <f>IFERROR(VLOOKUP(B1446,選手番号!F:J,4,0),"")</f>
        <v/>
      </c>
      <c r="D1446" t="str">
        <f>IFERROR(VLOOKUP(B1446,選手番号!F:K,6,0),"")</f>
        <v/>
      </c>
      <c r="E1446" t="str">
        <f>IFERROR(VLOOKUP(B1446,チーム番号!E:F,2,0),"")</f>
        <v/>
      </c>
      <c r="F1446" t="str">
        <f>IFERROR(VLOOKUP(A1446,プログラム!B:C,2,0),"")</f>
        <v/>
      </c>
      <c r="G1446" t="str">
        <f t="shared" si="45"/>
        <v>000</v>
      </c>
      <c r="H1446" t="str">
        <f>IFERROR(記録[[#This Row],[組]],"")</f>
        <v/>
      </c>
      <c r="I1446" t="str">
        <f>IFERROR(記録[[#This Row],[水路]],"")</f>
        <v/>
      </c>
      <c r="J1446" t="str">
        <f>IFERROR(VLOOKUP(F1446,プログラムデータ!A:P,14,0),"")</f>
        <v/>
      </c>
      <c r="K1446" t="str">
        <f>IFERROR(VLOOKUP(F1446,プログラムデータ!A:O,15,0),"")</f>
        <v/>
      </c>
      <c r="L1446" t="str">
        <f>IFERROR(VLOOKUP(F1446,プログラムデータ!A:M,13,0),"")</f>
        <v/>
      </c>
      <c r="M1446" t="str">
        <f>IFERROR(VLOOKUP(F1446,プログラムデータ!A:J,10,0),"")</f>
        <v/>
      </c>
      <c r="N1446" t="str">
        <f>IFERROR(VLOOKUP(F1446,プログラムデータ!A:P,16,0),"")</f>
        <v/>
      </c>
      <c r="O1446" t="str">
        <f t="shared" si="44"/>
        <v xml:space="preserve">    </v>
      </c>
    </row>
    <row r="1447" spans="1:15" x14ac:dyDescent="0.15">
      <c r="A1447" t="str">
        <f>IFERROR(記録[[#This Row],[競技番号]],"")</f>
        <v/>
      </c>
      <c r="B1447" t="str">
        <f>IFERROR(記録[[#This Row],[選手番号]],"")</f>
        <v/>
      </c>
      <c r="C1447" t="str">
        <f>IFERROR(VLOOKUP(B1447,選手番号!F:J,4,0),"")</f>
        <v/>
      </c>
      <c r="D1447" t="str">
        <f>IFERROR(VLOOKUP(B1447,選手番号!F:K,6,0),"")</f>
        <v/>
      </c>
      <c r="E1447" t="str">
        <f>IFERROR(VLOOKUP(B1447,チーム番号!E:F,2,0),"")</f>
        <v/>
      </c>
      <c r="F1447" t="str">
        <f>IFERROR(VLOOKUP(A1447,プログラム!B:C,2,0),"")</f>
        <v/>
      </c>
      <c r="G1447" t="str">
        <f t="shared" si="45"/>
        <v>000</v>
      </c>
      <c r="H1447" t="str">
        <f>IFERROR(記録[[#This Row],[組]],"")</f>
        <v/>
      </c>
      <c r="I1447" t="str">
        <f>IFERROR(記録[[#This Row],[水路]],"")</f>
        <v/>
      </c>
      <c r="J1447" t="str">
        <f>IFERROR(VLOOKUP(F1447,プログラムデータ!A:P,14,0),"")</f>
        <v/>
      </c>
      <c r="K1447" t="str">
        <f>IFERROR(VLOOKUP(F1447,プログラムデータ!A:O,15,0),"")</f>
        <v/>
      </c>
      <c r="L1447" t="str">
        <f>IFERROR(VLOOKUP(F1447,プログラムデータ!A:M,13,0),"")</f>
        <v/>
      </c>
      <c r="M1447" t="str">
        <f>IFERROR(VLOOKUP(F1447,プログラムデータ!A:J,10,0),"")</f>
        <v/>
      </c>
      <c r="N1447" t="str">
        <f>IFERROR(VLOOKUP(F1447,プログラムデータ!A:P,16,0),"")</f>
        <v/>
      </c>
      <c r="O1447" t="str">
        <f t="shared" si="44"/>
        <v xml:space="preserve">    </v>
      </c>
    </row>
    <row r="1448" spans="1:15" x14ac:dyDescent="0.15">
      <c r="A1448" t="str">
        <f>IFERROR(記録[[#This Row],[競技番号]],"")</f>
        <v/>
      </c>
      <c r="B1448" t="str">
        <f>IFERROR(記録[[#This Row],[選手番号]],"")</f>
        <v/>
      </c>
      <c r="C1448" t="str">
        <f>IFERROR(VLOOKUP(B1448,選手番号!F:J,4,0),"")</f>
        <v/>
      </c>
      <c r="D1448" t="str">
        <f>IFERROR(VLOOKUP(B1448,選手番号!F:K,6,0),"")</f>
        <v/>
      </c>
      <c r="E1448" t="str">
        <f>IFERROR(VLOOKUP(B1448,チーム番号!E:F,2,0),"")</f>
        <v/>
      </c>
      <c r="F1448" t="str">
        <f>IFERROR(VLOOKUP(A1448,プログラム!B:C,2,0),"")</f>
        <v/>
      </c>
      <c r="G1448" t="str">
        <f t="shared" si="45"/>
        <v>000</v>
      </c>
      <c r="H1448" t="str">
        <f>IFERROR(記録[[#This Row],[組]],"")</f>
        <v/>
      </c>
      <c r="I1448" t="str">
        <f>IFERROR(記録[[#This Row],[水路]],"")</f>
        <v/>
      </c>
      <c r="J1448" t="str">
        <f>IFERROR(VLOOKUP(F1448,プログラムデータ!A:P,14,0),"")</f>
        <v/>
      </c>
      <c r="K1448" t="str">
        <f>IFERROR(VLOOKUP(F1448,プログラムデータ!A:O,15,0),"")</f>
        <v/>
      </c>
      <c r="L1448" t="str">
        <f>IFERROR(VLOOKUP(F1448,プログラムデータ!A:M,13,0),"")</f>
        <v/>
      </c>
      <c r="M1448" t="str">
        <f>IFERROR(VLOOKUP(F1448,プログラムデータ!A:J,10,0),"")</f>
        <v/>
      </c>
      <c r="N1448" t="str">
        <f>IFERROR(VLOOKUP(F1448,プログラムデータ!A:P,16,0),"")</f>
        <v/>
      </c>
      <c r="O1448" t="str">
        <f t="shared" si="44"/>
        <v xml:space="preserve">    </v>
      </c>
    </row>
    <row r="1449" spans="1:15" x14ac:dyDescent="0.15">
      <c r="A1449" t="str">
        <f>IFERROR(記録[[#This Row],[競技番号]],"")</f>
        <v/>
      </c>
      <c r="B1449" t="str">
        <f>IFERROR(記録[[#This Row],[選手番号]],"")</f>
        <v/>
      </c>
      <c r="C1449" t="str">
        <f>IFERROR(VLOOKUP(B1449,選手番号!F:J,4,0),"")</f>
        <v/>
      </c>
      <c r="D1449" t="str">
        <f>IFERROR(VLOOKUP(B1449,選手番号!F:K,6,0),"")</f>
        <v/>
      </c>
      <c r="E1449" t="str">
        <f>IFERROR(VLOOKUP(B1449,チーム番号!E:F,2,0),"")</f>
        <v/>
      </c>
      <c r="F1449" t="str">
        <f>IFERROR(VLOOKUP(A1449,プログラム!B:C,2,0),"")</f>
        <v/>
      </c>
      <c r="G1449" t="str">
        <f t="shared" si="45"/>
        <v>000</v>
      </c>
      <c r="H1449" t="str">
        <f>IFERROR(記録[[#This Row],[組]],"")</f>
        <v/>
      </c>
      <c r="I1449" t="str">
        <f>IFERROR(記録[[#This Row],[水路]],"")</f>
        <v/>
      </c>
      <c r="J1449" t="str">
        <f>IFERROR(VLOOKUP(F1449,プログラムデータ!A:P,14,0),"")</f>
        <v/>
      </c>
      <c r="K1449" t="str">
        <f>IFERROR(VLOOKUP(F1449,プログラムデータ!A:O,15,0),"")</f>
        <v/>
      </c>
      <c r="L1449" t="str">
        <f>IFERROR(VLOOKUP(F1449,プログラムデータ!A:M,13,0),"")</f>
        <v/>
      </c>
      <c r="M1449" t="str">
        <f>IFERROR(VLOOKUP(F1449,プログラムデータ!A:J,10,0),"")</f>
        <v/>
      </c>
      <c r="N1449" t="str">
        <f>IFERROR(VLOOKUP(F1449,プログラムデータ!A:P,16,0),"")</f>
        <v/>
      </c>
      <c r="O1449" t="str">
        <f t="shared" si="44"/>
        <v xml:space="preserve">    </v>
      </c>
    </row>
    <row r="1450" spans="1:15" x14ac:dyDescent="0.15">
      <c r="A1450" t="str">
        <f>IFERROR(記録[[#This Row],[競技番号]],"")</f>
        <v/>
      </c>
      <c r="B1450" t="str">
        <f>IFERROR(記録[[#This Row],[選手番号]],"")</f>
        <v/>
      </c>
      <c r="C1450" t="str">
        <f>IFERROR(VLOOKUP(B1450,選手番号!F:J,4,0),"")</f>
        <v/>
      </c>
      <c r="D1450" t="str">
        <f>IFERROR(VLOOKUP(B1450,選手番号!F:K,6,0),"")</f>
        <v/>
      </c>
      <c r="E1450" t="str">
        <f>IFERROR(VLOOKUP(B1450,チーム番号!E:F,2,0),"")</f>
        <v/>
      </c>
      <c r="F1450" t="str">
        <f>IFERROR(VLOOKUP(A1450,プログラム!B:C,2,0),"")</f>
        <v/>
      </c>
      <c r="G1450" t="str">
        <f t="shared" si="45"/>
        <v>000</v>
      </c>
      <c r="H1450" t="str">
        <f>IFERROR(記録[[#This Row],[組]],"")</f>
        <v/>
      </c>
      <c r="I1450" t="str">
        <f>IFERROR(記録[[#This Row],[水路]],"")</f>
        <v/>
      </c>
      <c r="J1450" t="str">
        <f>IFERROR(VLOOKUP(F1450,プログラムデータ!A:P,14,0),"")</f>
        <v/>
      </c>
      <c r="K1450" t="str">
        <f>IFERROR(VLOOKUP(F1450,プログラムデータ!A:O,15,0),"")</f>
        <v/>
      </c>
      <c r="L1450" t="str">
        <f>IFERROR(VLOOKUP(F1450,プログラムデータ!A:M,13,0),"")</f>
        <v/>
      </c>
      <c r="M1450" t="str">
        <f>IFERROR(VLOOKUP(F1450,プログラムデータ!A:J,10,0),"")</f>
        <v/>
      </c>
      <c r="N1450" t="str">
        <f>IFERROR(VLOOKUP(F1450,プログラムデータ!A:P,16,0),"")</f>
        <v/>
      </c>
      <c r="O1450" t="str">
        <f t="shared" si="44"/>
        <v xml:space="preserve">    </v>
      </c>
    </row>
    <row r="1451" spans="1:15" x14ac:dyDescent="0.15">
      <c r="A1451" t="str">
        <f>IFERROR(記録[[#This Row],[競技番号]],"")</f>
        <v/>
      </c>
      <c r="B1451" t="str">
        <f>IFERROR(記録[[#This Row],[選手番号]],"")</f>
        <v/>
      </c>
      <c r="C1451" t="str">
        <f>IFERROR(VLOOKUP(B1451,選手番号!F:J,4,0),"")</f>
        <v/>
      </c>
      <c r="D1451" t="str">
        <f>IFERROR(VLOOKUP(B1451,選手番号!F:K,6,0),"")</f>
        <v/>
      </c>
      <c r="E1451" t="str">
        <f>IFERROR(VLOOKUP(B1451,チーム番号!E:F,2,0),"")</f>
        <v/>
      </c>
      <c r="F1451" t="str">
        <f>IFERROR(VLOOKUP(A1451,プログラム!B:C,2,0),"")</f>
        <v/>
      </c>
      <c r="G1451" t="str">
        <f t="shared" si="45"/>
        <v>000</v>
      </c>
      <c r="H1451" t="str">
        <f>IFERROR(記録[[#This Row],[組]],"")</f>
        <v/>
      </c>
      <c r="I1451" t="str">
        <f>IFERROR(記録[[#This Row],[水路]],"")</f>
        <v/>
      </c>
      <c r="J1451" t="str">
        <f>IFERROR(VLOOKUP(F1451,プログラムデータ!A:P,14,0),"")</f>
        <v/>
      </c>
      <c r="K1451" t="str">
        <f>IFERROR(VLOOKUP(F1451,プログラムデータ!A:O,15,0),"")</f>
        <v/>
      </c>
      <c r="L1451" t="str">
        <f>IFERROR(VLOOKUP(F1451,プログラムデータ!A:M,13,0),"")</f>
        <v/>
      </c>
      <c r="M1451" t="str">
        <f>IFERROR(VLOOKUP(F1451,プログラムデータ!A:J,10,0),"")</f>
        <v/>
      </c>
      <c r="N1451" t="str">
        <f>IFERROR(VLOOKUP(F1451,プログラムデータ!A:P,16,0),"")</f>
        <v/>
      </c>
      <c r="O1451" t="str">
        <f t="shared" si="44"/>
        <v xml:space="preserve">    </v>
      </c>
    </row>
    <row r="1452" spans="1:15" x14ac:dyDescent="0.15">
      <c r="A1452" t="str">
        <f>IFERROR(記録[[#This Row],[競技番号]],"")</f>
        <v/>
      </c>
      <c r="B1452" t="str">
        <f>IFERROR(記録[[#This Row],[選手番号]],"")</f>
        <v/>
      </c>
      <c r="C1452" t="str">
        <f>IFERROR(VLOOKUP(B1452,選手番号!F:J,4,0),"")</f>
        <v/>
      </c>
      <c r="D1452" t="str">
        <f>IFERROR(VLOOKUP(B1452,選手番号!F:K,6,0),"")</f>
        <v/>
      </c>
      <c r="E1452" t="str">
        <f>IFERROR(VLOOKUP(B1452,チーム番号!E:F,2,0),"")</f>
        <v/>
      </c>
      <c r="F1452" t="str">
        <f>IFERROR(VLOOKUP(A1452,プログラム!B:C,2,0),"")</f>
        <v/>
      </c>
      <c r="G1452" t="str">
        <f t="shared" si="45"/>
        <v>000</v>
      </c>
      <c r="H1452" t="str">
        <f>IFERROR(記録[[#This Row],[組]],"")</f>
        <v/>
      </c>
      <c r="I1452" t="str">
        <f>IFERROR(記録[[#This Row],[水路]],"")</f>
        <v/>
      </c>
      <c r="J1452" t="str">
        <f>IFERROR(VLOOKUP(F1452,プログラムデータ!A:P,14,0),"")</f>
        <v/>
      </c>
      <c r="K1452" t="str">
        <f>IFERROR(VLOOKUP(F1452,プログラムデータ!A:O,15,0),"")</f>
        <v/>
      </c>
      <c r="L1452" t="str">
        <f>IFERROR(VLOOKUP(F1452,プログラムデータ!A:M,13,0),"")</f>
        <v/>
      </c>
      <c r="M1452" t="str">
        <f>IFERROR(VLOOKUP(F1452,プログラムデータ!A:J,10,0),"")</f>
        <v/>
      </c>
      <c r="N1452" t="str">
        <f>IFERROR(VLOOKUP(F1452,プログラムデータ!A:P,16,0),"")</f>
        <v/>
      </c>
      <c r="O1452" t="str">
        <f t="shared" si="44"/>
        <v xml:space="preserve">    </v>
      </c>
    </row>
    <row r="1453" spans="1:15" x14ac:dyDescent="0.15">
      <c r="A1453" t="str">
        <f>IFERROR(記録[[#This Row],[競技番号]],"")</f>
        <v/>
      </c>
      <c r="B1453" t="str">
        <f>IFERROR(記録[[#This Row],[選手番号]],"")</f>
        <v/>
      </c>
      <c r="C1453" t="str">
        <f>IFERROR(VLOOKUP(B1453,選手番号!F:J,4,0),"")</f>
        <v/>
      </c>
      <c r="D1453" t="str">
        <f>IFERROR(VLOOKUP(B1453,選手番号!F:K,6,0),"")</f>
        <v/>
      </c>
      <c r="E1453" t="str">
        <f>IFERROR(VLOOKUP(B1453,チーム番号!E:F,2,0),"")</f>
        <v/>
      </c>
      <c r="F1453" t="str">
        <f>IFERROR(VLOOKUP(A1453,プログラム!B:C,2,0),"")</f>
        <v/>
      </c>
      <c r="G1453" t="str">
        <f t="shared" si="45"/>
        <v>000</v>
      </c>
      <c r="H1453" t="str">
        <f>IFERROR(記録[[#This Row],[組]],"")</f>
        <v/>
      </c>
      <c r="I1453" t="str">
        <f>IFERROR(記録[[#This Row],[水路]],"")</f>
        <v/>
      </c>
      <c r="J1453" t="str">
        <f>IFERROR(VLOOKUP(F1453,プログラムデータ!A:P,14,0),"")</f>
        <v/>
      </c>
      <c r="K1453" t="str">
        <f>IFERROR(VLOOKUP(F1453,プログラムデータ!A:O,15,0),"")</f>
        <v/>
      </c>
      <c r="L1453" t="str">
        <f>IFERROR(VLOOKUP(F1453,プログラムデータ!A:M,13,0),"")</f>
        <v/>
      </c>
      <c r="M1453" t="str">
        <f>IFERROR(VLOOKUP(F1453,プログラムデータ!A:J,10,0),"")</f>
        <v/>
      </c>
      <c r="N1453" t="str">
        <f>IFERROR(VLOOKUP(F1453,プログラムデータ!A:P,16,0),"")</f>
        <v/>
      </c>
      <c r="O1453" t="str">
        <f t="shared" si="44"/>
        <v xml:space="preserve">    </v>
      </c>
    </row>
    <row r="1454" spans="1:15" x14ac:dyDescent="0.15">
      <c r="A1454" t="str">
        <f>IFERROR(記録[[#This Row],[競技番号]],"")</f>
        <v/>
      </c>
      <c r="B1454" t="str">
        <f>IFERROR(記録[[#This Row],[選手番号]],"")</f>
        <v/>
      </c>
      <c r="C1454" t="str">
        <f>IFERROR(VLOOKUP(B1454,選手番号!F:J,4,0),"")</f>
        <v/>
      </c>
      <c r="D1454" t="str">
        <f>IFERROR(VLOOKUP(B1454,選手番号!F:K,6,0),"")</f>
        <v/>
      </c>
      <c r="E1454" t="str">
        <f>IFERROR(VLOOKUP(B1454,チーム番号!E:F,2,0),"")</f>
        <v/>
      </c>
      <c r="F1454" t="str">
        <f>IFERROR(VLOOKUP(A1454,プログラム!B:C,2,0),"")</f>
        <v/>
      </c>
      <c r="G1454" t="str">
        <f t="shared" si="45"/>
        <v>000</v>
      </c>
      <c r="H1454" t="str">
        <f>IFERROR(記録[[#This Row],[組]],"")</f>
        <v/>
      </c>
      <c r="I1454" t="str">
        <f>IFERROR(記録[[#This Row],[水路]],"")</f>
        <v/>
      </c>
      <c r="J1454" t="str">
        <f>IFERROR(VLOOKUP(F1454,プログラムデータ!A:P,14,0),"")</f>
        <v/>
      </c>
      <c r="K1454" t="str">
        <f>IFERROR(VLOOKUP(F1454,プログラムデータ!A:O,15,0),"")</f>
        <v/>
      </c>
      <c r="L1454" t="str">
        <f>IFERROR(VLOOKUP(F1454,プログラムデータ!A:M,13,0),"")</f>
        <v/>
      </c>
      <c r="M1454" t="str">
        <f>IFERROR(VLOOKUP(F1454,プログラムデータ!A:J,10,0),"")</f>
        <v/>
      </c>
      <c r="N1454" t="str">
        <f>IFERROR(VLOOKUP(F1454,プログラムデータ!A:P,16,0),"")</f>
        <v/>
      </c>
      <c r="O1454" t="str">
        <f t="shared" ref="O1454:O1517" si="46">CONCATENATE(J1454," ",K1454," ",L1454," ",M1454," ",N1454)</f>
        <v xml:space="preserve">    </v>
      </c>
    </row>
    <row r="1455" spans="1:15" x14ac:dyDescent="0.15">
      <c r="A1455" t="str">
        <f>IFERROR(記録[[#This Row],[競技番号]],"")</f>
        <v/>
      </c>
      <c r="B1455" t="str">
        <f>IFERROR(記録[[#This Row],[選手番号]],"")</f>
        <v/>
      </c>
      <c r="C1455" t="str">
        <f>IFERROR(VLOOKUP(B1455,選手番号!F:J,4,0),"")</f>
        <v/>
      </c>
      <c r="D1455" t="str">
        <f>IFERROR(VLOOKUP(B1455,選手番号!F:K,6,0),"")</f>
        <v/>
      </c>
      <c r="E1455" t="str">
        <f>IFERROR(VLOOKUP(B1455,チーム番号!E:F,2,0),"")</f>
        <v/>
      </c>
      <c r="F1455" t="str">
        <f>IFERROR(VLOOKUP(A1455,プログラム!B:C,2,0),"")</f>
        <v/>
      </c>
      <c r="G1455" t="str">
        <f t="shared" si="45"/>
        <v>000</v>
      </c>
      <c r="H1455" t="str">
        <f>IFERROR(記録[[#This Row],[組]],"")</f>
        <v/>
      </c>
      <c r="I1455" t="str">
        <f>IFERROR(記録[[#This Row],[水路]],"")</f>
        <v/>
      </c>
      <c r="J1455" t="str">
        <f>IFERROR(VLOOKUP(F1455,プログラムデータ!A:P,14,0),"")</f>
        <v/>
      </c>
      <c r="K1455" t="str">
        <f>IFERROR(VLOOKUP(F1455,プログラムデータ!A:O,15,0),"")</f>
        <v/>
      </c>
      <c r="L1455" t="str">
        <f>IFERROR(VLOOKUP(F1455,プログラムデータ!A:M,13,0),"")</f>
        <v/>
      </c>
      <c r="M1455" t="str">
        <f>IFERROR(VLOOKUP(F1455,プログラムデータ!A:J,10,0),"")</f>
        <v/>
      </c>
      <c r="N1455" t="str">
        <f>IFERROR(VLOOKUP(F1455,プログラムデータ!A:P,16,0),"")</f>
        <v/>
      </c>
      <c r="O1455" t="str">
        <f t="shared" si="46"/>
        <v xml:space="preserve">    </v>
      </c>
    </row>
    <row r="1456" spans="1:15" x14ac:dyDescent="0.15">
      <c r="A1456" t="str">
        <f>IFERROR(記録[[#This Row],[競技番号]],"")</f>
        <v/>
      </c>
      <c r="B1456" t="str">
        <f>IFERROR(記録[[#This Row],[選手番号]],"")</f>
        <v/>
      </c>
      <c r="C1456" t="str">
        <f>IFERROR(VLOOKUP(B1456,選手番号!F:J,4,0),"")</f>
        <v/>
      </c>
      <c r="D1456" t="str">
        <f>IFERROR(VLOOKUP(B1456,選手番号!F:K,6,0),"")</f>
        <v/>
      </c>
      <c r="E1456" t="str">
        <f>IFERROR(VLOOKUP(B1456,チーム番号!E:F,2,0),"")</f>
        <v/>
      </c>
      <c r="F1456" t="str">
        <f>IFERROR(VLOOKUP(A1456,プログラム!B:C,2,0),"")</f>
        <v/>
      </c>
      <c r="G1456" t="str">
        <f t="shared" si="45"/>
        <v>000</v>
      </c>
      <c r="H1456" t="str">
        <f>IFERROR(記録[[#This Row],[組]],"")</f>
        <v/>
      </c>
      <c r="I1456" t="str">
        <f>IFERROR(記録[[#This Row],[水路]],"")</f>
        <v/>
      </c>
      <c r="J1456" t="str">
        <f>IFERROR(VLOOKUP(F1456,プログラムデータ!A:P,14,0),"")</f>
        <v/>
      </c>
      <c r="K1456" t="str">
        <f>IFERROR(VLOOKUP(F1456,プログラムデータ!A:O,15,0),"")</f>
        <v/>
      </c>
      <c r="L1456" t="str">
        <f>IFERROR(VLOOKUP(F1456,プログラムデータ!A:M,13,0),"")</f>
        <v/>
      </c>
      <c r="M1456" t="str">
        <f>IFERROR(VLOOKUP(F1456,プログラムデータ!A:J,10,0),"")</f>
        <v/>
      </c>
      <c r="N1456" t="str">
        <f>IFERROR(VLOOKUP(F1456,プログラムデータ!A:P,16,0),"")</f>
        <v/>
      </c>
      <c r="O1456" t="str">
        <f t="shared" si="46"/>
        <v xml:space="preserve">    </v>
      </c>
    </row>
    <row r="1457" spans="1:15" x14ac:dyDescent="0.15">
      <c r="A1457" t="str">
        <f>IFERROR(記録[[#This Row],[競技番号]],"")</f>
        <v/>
      </c>
      <c r="B1457" t="str">
        <f>IFERROR(記録[[#This Row],[選手番号]],"")</f>
        <v/>
      </c>
      <c r="C1457" t="str">
        <f>IFERROR(VLOOKUP(B1457,選手番号!F:J,4,0),"")</f>
        <v/>
      </c>
      <c r="D1457" t="str">
        <f>IFERROR(VLOOKUP(B1457,選手番号!F:K,6,0),"")</f>
        <v/>
      </c>
      <c r="E1457" t="str">
        <f>IFERROR(VLOOKUP(B1457,チーム番号!E:F,2,0),"")</f>
        <v/>
      </c>
      <c r="F1457" t="str">
        <f>IFERROR(VLOOKUP(A1457,プログラム!B:C,2,0),"")</f>
        <v/>
      </c>
      <c r="G1457" t="str">
        <f t="shared" si="45"/>
        <v>000</v>
      </c>
      <c r="H1457" t="str">
        <f>IFERROR(記録[[#This Row],[組]],"")</f>
        <v/>
      </c>
      <c r="I1457" t="str">
        <f>IFERROR(記録[[#This Row],[水路]],"")</f>
        <v/>
      </c>
      <c r="J1457" t="str">
        <f>IFERROR(VLOOKUP(F1457,プログラムデータ!A:P,14,0),"")</f>
        <v/>
      </c>
      <c r="K1457" t="str">
        <f>IFERROR(VLOOKUP(F1457,プログラムデータ!A:O,15,0),"")</f>
        <v/>
      </c>
      <c r="L1457" t="str">
        <f>IFERROR(VLOOKUP(F1457,プログラムデータ!A:M,13,0),"")</f>
        <v/>
      </c>
      <c r="M1457" t="str">
        <f>IFERROR(VLOOKUP(F1457,プログラムデータ!A:J,10,0),"")</f>
        <v/>
      </c>
      <c r="N1457" t="str">
        <f>IFERROR(VLOOKUP(F1457,プログラムデータ!A:P,16,0),"")</f>
        <v/>
      </c>
      <c r="O1457" t="str">
        <f t="shared" si="46"/>
        <v xml:space="preserve">    </v>
      </c>
    </row>
    <row r="1458" spans="1:15" x14ac:dyDescent="0.15">
      <c r="A1458" t="str">
        <f>IFERROR(記録[[#This Row],[競技番号]],"")</f>
        <v/>
      </c>
      <c r="B1458" t="str">
        <f>IFERROR(記録[[#This Row],[選手番号]],"")</f>
        <v/>
      </c>
      <c r="C1458" t="str">
        <f>IFERROR(VLOOKUP(B1458,選手番号!F:J,4,0),"")</f>
        <v/>
      </c>
      <c r="D1458" t="str">
        <f>IFERROR(VLOOKUP(B1458,選手番号!F:K,6,0),"")</f>
        <v/>
      </c>
      <c r="E1458" t="str">
        <f>IFERROR(VLOOKUP(B1458,チーム番号!E:F,2,0),"")</f>
        <v/>
      </c>
      <c r="F1458" t="str">
        <f>IFERROR(VLOOKUP(A1458,プログラム!B:C,2,0),"")</f>
        <v/>
      </c>
      <c r="G1458" t="str">
        <f t="shared" si="45"/>
        <v>000</v>
      </c>
      <c r="H1458" t="str">
        <f>IFERROR(記録[[#This Row],[組]],"")</f>
        <v/>
      </c>
      <c r="I1458" t="str">
        <f>IFERROR(記録[[#This Row],[水路]],"")</f>
        <v/>
      </c>
      <c r="J1458" t="str">
        <f>IFERROR(VLOOKUP(F1458,プログラムデータ!A:P,14,0),"")</f>
        <v/>
      </c>
      <c r="K1458" t="str">
        <f>IFERROR(VLOOKUP(F1458,プログラムデータ!A:O,15,0),"")</f>
        <v/>
      </c>
      <c r="L1458" t="str">
        <f>IFERROR(VLOOKUP(F1458,プログラムデータ!A:M,13,0),"")</f>
        <v/>
      </c>
      <c r="M1458" t="str">
        <f>IFERROR(VLOOKUP(F1458,プログラムデータ!A:J,10,0),"")</f>
        <v/>
      </c>
      <c r="N1458" t="str">
        <f>IFERROR(VLOOKUP(F1458,プログラムデータ!A:P,16,0),"")</f>
        <v/>
      </c>
      <c r="O1458" t="str">
        <f t="shared" si="46"/>
        <v xml:space="preserve">    </v>
      </c>
    </row>
    <row r="1459" spans="1:15" x14ac:dyDescent="0.15">
      <c r="A1459" t="str">
        <f>IFERROR(記録[[#This Row],[競技番号]],"")</f>
        <v/>
      </c>
      <c r="B1459" t="str">
        <f>IFERROR(記録[[#This Row],[選手番号]],"")</f>
        <v/>
      </c>
      <c r="C1459" t="str">
        <f>IFERROR(VLOOKUP(B1459,選手番号!F:J,4,0),"")</f>
        <v/>
      </c>
      <c r="D1459" t="str">
        <f>IFERROR(VLOOKUP(B1459,選手番号!F:K,6,0),"")</f>
        <v/>
      </c>
      <c r="E1459" t="str">
        <f>IFERROR(VLOOKUP(B1459,チーム番号!E:F,2,0),"")</f>
        <v/>
      </c>
      <c r="F1459" t="str">
        <f>IFERROR(VLOOKUP(A1459,プログラム!B:C,2,0),"")</f>
        <v/>
      </c>
      <c r="G1459" t="str">
        <f t="shared" si="45"/>
        <v>000</v>
      </c>
      <c r="H1459" t="str">
        <f>IFERROR(記録[[#This Row],[組]],"")</f>
        <v/>
      </c>
      <c r="I1459" t="str">
        <f>IFERROR(記録[[#This Row],[水路]],"")</f>
        <v/>
      </c>
      <c r="J1459" t="str">
        <f>IFERROR(VLOOKUP(F1459,プログラムデータ!A:P,14,0),"")</f>
        <v/>
      </c>
      <c r="K1459" t="str">
        <f>IFERROR(VLOOKUP(F1459,プログラムデータ!A:O,15,0),"")</f>
        <v/>
      </c>
      <c r="L1459" t="str">
        <f>IFERROR(VLOOKUP(F1459,プログラムデータ!A:M,13,0),"")</f>
        <v/>
      </c>
      <c r="M1459" t="str">
        <f>IFERROR(VLOOKUP(F1459,プログラムデータ!A:J,10,0),"")</f>
        <v/>
      </c>
      <c r="N1459" t="str">
        <f>IFERROR(VLOOKUP(F1459,プログラムデータ!A:P,16,0),"")</f>
        <v/>
      </c>
      <c r="O1459" t="str">
        <f t="shared" si="46"/>
        <v xml:space="preserve">    </v>
      </c>
    </row>
    <row r="1460" spans="1:15" x14ac:dyDescent="0.15">
      <c r="A1460" t="str">
        <f>IFERROR(記録[[#This Row],[競技番号]],"")</f>
        <v/>
      </c>
      <c r="B1460" t="str">
        <f>IFERROR(記録[[#This Row],[選手番号]],"")</f>
        <v/>
      </c>
      <c r="C1460" t="str">
        <f>IFERROR(VLOOKUP(B1460,選手番号!F:J,4,0),"")</f>
        <v/>
      </c>
      <c r="D1460" t="str">
        <f>IFERROR(VLOOKUP(B1460,選手番号!F:K,6,0),"")</f>
        <v/>
      </c>
      <c r="E1460" t="str">
        <f>IFERROR(VLOOKUP(B1460,チーム番号!E:F,2,0),"")</f>
        <v/>
      </c>
      <c r="F1460" t="str">
        <f>IFERROR(VLOOKUP(A1460,プログラム!B:C,2,0),"")</f>
        <v/>
      </c>
      <c r="G1460" t="str">
        <f t="shared" si="45"/>
        <v>000</v>
      </c>
      <c r="H1460" t="str">
        <f>IFERROR(記録[[#This Row],[組]],"")</f>
        <v/>
      </c>
      <c r="I1460" t="str">
        <f>IFERROR(記録[[#This Row],[水路]],"")</f>
        <v/>
      </c>
      <c r="J1460" t="str">
        <f>IFERROR(VLOOKUP(F1460,プログラムデータ!A:P,14,0),"")</f>
        <v/>
      </c>
      <c r="K1460" t="str">
        <f>IFERROR(VLOOKUP(F1460,プログラムデータ!A:O,15,0),"")</f>
        <v/>
      </c>
      <c r="L1460" t="str">
        <f>IFERROR(VLOOKUP(F1460,プログラムデータ!A:M,13,0),"")</f>
        <v/>
      </c>
      <c r="M1460" t="str">
        <f>IFERROR(VLOOKUP(F1460,プログラムデータ!A:J,10,0),"")</f>
        <v/>
      </c>
      <c r="N1460" t="str">
        <f>IFERROR(VLOOKUP(F1460,プログラムデータ!A:P,16,0),"")</f>
        <v/>
      </c>
      <c r="O1460" t="str">
        <f t="shared" si="46"/>
        <v xml:space="preserve">    </v>
      </c>
    </row>
    <row r="1461" spans="1:15" x14ac:dyDescent="0.15">
      <c r="A1461" t="str">
        <f>IFERROR(記録[[#This Row],[競技番号]],"")</f>
        <v/>
      </c>
      <c r="B1461" t="str">
        <f>IFERROR(記録[[#This Row],[選手番号]],"")</f>
        <v/>
      </c>
      <c r="C1461" t="str">
        <f>IFERROR(VLOOKUP(B1461,選手番号!F:J,4,0),"")</f>
        <v/>
      </c>
      <c r="D1461" t="str">
        <f>IFERROR(VLOOKUP(B1461,選手番号!F:K,6,0),"")</f>
        <v/>
      </c>
      <c r="E1461" t="str">
        <f>IFERROR(VLOOKUP(B1461,チーム番号!E:F,2,0),"")</f>
        <v/>
      </c>
      <c r="F1461" t="str">
        <f>IFERROR(VLOOKUP(A1461,プログラム!B:C,2,0),"")</f>
        <v/>
      </c>
      <c r="G1461" t="str">
        <f t="shared" si="45"/>
        <v>000</v>
      </c>
      <c r="H1461" t="str">
        <f>IFERROR(記録[[#This Row],[組]],"")</f>
        <v/>
      </c>
      <c r="I1461" t="str">
        <f>IFERROR(記録[[#This Row],[水路]],"")</f>
        <v/>
      </c>
      <c r="J1461" t="str">
        <f>IFERROR(VLOOKUP(F1461,プログラムデータ!A:P,14,0),"")</f>
        <v/>
      </c>
      <c r="K1461" t="str">
        <f>IFERROR(VLOOKUP(F1461,プログラムデータ!A:O,15,0),"")</f>
        <v/>
      </c>
      <c r="L1461" t="str">
        <f>IFERROR(VLOOKUP(F1461,プログラムデータ!A:M,13,0),"")</f>
        <v/>
      </c>
      <c r="M1461" t="str">
        <f>IFERROR(VLOOKUP(F1461,プログラムデータ!A:J,10,0),"")</f>
        <v/>
      </c>
      <c r="N1461" t="str">
        <f>IFERROR(VLOOKUP(F1461,プログラムデータ!A:P,16,0),"")</f>
        <v/>
      </c>
      <c r="O1461" t="str">
        <f t="shared" si="46"/>
        <v xml:space="preserve">    </v>
      </c>
    </row>
    <row r="1462" spans="1:15" x14ac:dyDescent="0.15">
      <c r="A1462" t="str">
        <f>IFERROR(記録[[#This Row],[競技番号]],"")</f>
        <v/>
      </c>
      <c r="B1462" t="str">
        <f>IFERROR(記録[[#This Row],[選手番号]],"")</f>
        <v/>
      </c>
      <c r="C1462" t="str">
        <f>IFERROR(VLOOKUP(B1462,選手番号!F:J,4,0),"")</f>
        <v/>
      </c>
      <c r="D1462" t="str">
        <f>IFERROR(VLOOKUP(B1462,選手番号!F:K,6,0),"")</f>
        <v/>
      </c>
      <c r="E1462" t="str">
        <f>IFERROR(VLOOKUP(B1462,チーム番号!E:F,2,0),"")</f>
        <v/>
      </c>
      <c r="F1462" t="str">
        <f>IFERROR(VLOOKUP(A1462,プログラム!B:C,2,0),"")</f>
        <v/>
      </c>
      <c r="G1462" t="str">
        <f t="shared" si="45"/>
        <v>000</v>
      </c>
      <c r="H1462" t="str">
        <f>IFERROR(記録[[#This Row],[組]],"")</f>
        <v/>
      </c>
      <c r="I1462" t="str">
        <f>IFERROR(記録[[#This Row],[水路]],"")</f>
        <v/>
      </c>
      <c r="J1462" t="str">
        <f>IFERROR(VLOOKUP(F1462,プログラムデータ!A:P,14,0),"")</f>
        <v/>
      </c>
      <c r="K1462" t="str">
        <f>IFERROR(VLOOKUP(F1462,プログラムデータ!A:O,15,0),"")</f>
        <v/>
      </c>
      <c r="L1462" t="str">
        <f>IFERROR(VLOOKUP(F1462,プログラムデータ!A:M,13,0),"")</f>
        <v/>
      </c>
      <c r="M1462" t="str">
        <f>IFERROR(VLOOKUP(F1462,プログラムデータ!A:J,10,0),"")</f>
        <v/>
      </c>
      <c r="N1462" t="str">
        <f>IFERROR(VLOOKUP(F1462,プログラムデータ!A:P,16,0),"")</f>
        <v/>
      </c>
      <c r="O1462" t="str">
        <f t="shared" si="46"/>
        <v xml:space="preserve">    </v>
      </c>
    </row>
    <row r="1463" spans="1:15" x14ac:dyDescent="0.15">
      <c r="A1463" t="str">
        <f>IFERROR(記録[[#This Row],[競技番号]],"")</f>
        <v/>
      </c>
      <c r="B1463" t="str">
        <f>IFERROR(記録[[#This Row],[選手番号]],"")</f>
        <v/>
      </c>
      <c r="C1463" t="str">
        <f>IFERROR(VLOOKUP(B1463,選手番号!F:J,4,0),"")</f>
        <v/>
      </c>
      <c r="D1463" t="str">
        <f>IFERROR(VLOOKUP(B1463,選手番号!F:K,6,0),"")</f>
        <v/>
      </c>
      <c r="E1463" t="str">
        <f>IFERROR(VLOOKUP(B1463,チーム番号!E:F,2,0),"")</f>
        <v/>
      </c>
      <c r="F1463" t="str">
        <f>IFERROR(VLOOKUP(A1463,プログラム!B:C,2,0),"")</f>
        <v/>
      </c>
      <c r="G1463" t="str">
        <f t="shared" si="45"/>
        <v>000</v>
      </c>
      <c r="H1463" t="str">
        <f>IFERROR(記録[[#This Row],[組]],"")</f>
        <v/>
      </c>
      <c r="I1463" t="str">
        <f>IFERROR(記録[[#This Row],[水路]],"")</f>
        <v/>
      </c>
      <c r="J1463" t="str">
        <f>IFERROR(VLOOKUP(F1463,プログラムデータ!A:P,14,0),"")</f>
        <v/>
      </c>
      <c r="K1463" t="str">
        <f>IFERROR(VLOOKUP(F1463,プログラムデータ!A:O,15,0),"")</f>
        <v/>
      </c>
      <c r="L1463" t="str">
        <f>IFERROR(VLOOKUP(F1463,プログラムデータ!A:M,13,0),"")</f>
        <v/>
      </c>
      <c r="M1463" t="str">
        <f>IFERROR(VLOOKUP(F1463,プログラムデータ!A:J,10,0),"")</f>
        <v/>
      </c>
      <c r="N1463" t="str">
        <f>IFERROR(VLOOKUP(F1463,プログラムデータ!A:P,16,0),"")</f>
        <v/>
      </c>
      <c r="O1463" t="str">
        <f t="shared" si="46"/>
        <v xml:space="preserve">    </v>
      </c>
    </row>
    <row r="1464" spans="1:15" x14ac:dyDescent="0.15">
      <c r="A1464" t="str">
        <f>IFERROR(記録[[#This Row],[競技番号]],"")</f>
        <v/>
      </c>
      <c r="B1464" t="str">
        <f>IFERROR(記録[[#This Row],[選手番号]],"")</f>
        <v/>
      </c>
      <c r="C1464" t="str">
        <f>IFERROR(VLOOKUP(B1464,選手番号!F:J,4,0),"")</f>
        <v/>
      </c>
      <c r="D1464" t="str">
        <f>IFERROR(VLOOKUP(B1464,選手番号!F:K,6,0),"")</f>
        <v/>
      </c>
      <c r="E1464" t="str">
        <f>IFERROR(VLOOKUP(B1464,チーム番号!E:F,2,0),"")</f>
        <v/>
      </c>
      <c r="F1464" t="str">
        <f>IFERROR(VLOOKUP(A1464,プログラム!B:C,2,0),"")</f>
        <v/>
      </c>
      <c r="G1464" t="str">
        <f t="shared" si="45"/>
        <v>000</v>
      </c>
      <c r="H1464" t="str">
        <f>IFERROR(記録[[#This Row],[組]],"")</f>
        <v/>
      </c>
      <c r="I1464" t="str">
        <f>IFERROR(記録[[#This Row],[水路]],"")</f>
        <v/>
      </c>
      <c r="J1464" t="str">
        <f>IFERROR(VLOOKUP(F1464,プログラムデータ!A:P,14,0),"")</f>
        <v/>
      </c>
      <c r="K1464" t="str">
        <f>IFERROR(VLOOKUP(F1464,プログラムデータ!A:O,15,0),"")</f>
        <v/>
      </c>
      <c r="L1464" t="str">
        <f>IFERROR(VLOOKUP(F1464,プログラムデータ!A:M,13,0),"")</f>
        <v/>
      </c>
      <c r="M1464" t="str">
        <f>IFERROR(VLOOKUP(F1464,プログラムデータ!A:J,10,0),"")</f>
        <v/>
      </c>
      <c r="N1464" t="str">
        <f>IFERROR(VLOOKUP(F1464,プログラムデータ!A:P,16,0),"")</f>
        <v/>
      </c>
      <c r="O1464" t="str">
        <f t="shared" si="46"/>
        <v xml:space="preserve">    </v>
      </c>
    </row>
    <row r="1465" spans="1:15" x14ac:dyDescent="0.15">
      <c r="A1465" t="str">
        <f>IFERROR(記録[[#This Row],[競技番号]],"")</f>
        <v/>
      </c>
      <c r="B1465" t="str">
        <f>IFERROR(記録[[#This Row],[選手番号]],"")</f>
        <v/>
      </c>
      <c r="C1465" t="str">
        <f>IFERROR(VLOOKUP(B1465,選手番号!F:J,4,0),"")</f>
        <v/>
      </c>
      <c r="D1465" t="str">
        <f>IFERROR(VLOOKUP(B1465,選手番号!F:K,6,0),"")</f>
        <v/>
      </c>
      <c r="E1465" t="str">
        <f>IFERROR(VLOOKUP(B1465,チーム番号!E:F,2,0),"")</f>
        <v/>
      </c>
      <c r="F1465" t="str">
        <f>IFERROR(VLOOKUP(A1465,プログラム!B:C,2,0),"")</f>
        <v/>
      </c>
      <c r="G1465" t="str">
        <f t="shared" si="45"/>
        <v>000</v>
      </c>
      <c r="H1465" t="str">
        <f>IFERROR(記録[[#This Row],[組]],"")</f>
        <v/>
      </c>
      <c r="I1465" t="str">
        <f>IFERROR(記録[[#This Row],[水路]],"")</f>
        <v/>
      </c>
      <c r="J1465" t="str">
        <f>IFERROR(VLOOKUP(F1465,プログラムデータ!A:P,14,0),"")</f>
        <v/>
      </c>
      <c r="K1465" t="str">
        <f>IFERROR(VLOOKUP(F1465,プログラムデータ!A:O,15,0),"")</f>
        <v/>
      </c>
      <c r="L1465" t="str">
        <f>IFERROR(VLOOKUP(F1465,プログラムデータ!A:M,13,0),"")</f>
        <v/>
      </c>
      <c r="M1465" t="str">
        <f>IFERROR(VLOOKUP(F1465,プログラムデータ!A:J,10,0),"")</f>
        <v/>
      </c>
      <c r="N1465" t="str">
        <f>IFERROR(VLOOKUP(F1465,プログラムデータ!A:P,16,0),"")</f>
        <v/>
      </c>
      <c r="O1465" t="str">
        <f t="shared" si="46"/>
        <v xml:space="preserve">    </v>
      </c>
    </row>
    <row r="1466" spans="1:15" x14ac:dyDescent="0.15">
      <c r="A1466" t="str">
        <f>IFERROR(記録[[#This Row],[競技番号]],"")</f>
        <v/>
      </c>
      <c r="B1466" t="str">
        <f>IFERROR(記録[[#This Row],[選手番号]],"")</f>
        <v/>
      </c>
      <c r="C1466" t="str">
        <f>IFERROR(VLOOKUP(B1466,選手番号!F:J,4,0),"")</f>
        <v/>
      </c>
      <c r="D1466" t="str">
        <f>IFERROR(VLOOKUP(B1466,選手番号!F:K,6,0),"")</f>
        <v/>
      </c>
      <c r="E1466" t="str">
        <f>IFERROR(VLOOKUP(B1466,チーム番号!E:F,2,0),"")</f>
        <v/>
      </c>
      <c r="F1466" t="str">
        <f>IFERROR(VLOOKUP(A1466,プログラム!B:C,2,0),"")</f>
        <v/>
      </c>
      <c r="G1466" t="str">
        <f t="shared" si="45"/>
        <v>000</v>
      </c>
      <c r="H1466" t="str">
        <f>IFERROR(記録[[#This Row],[組]],"")</f>
        <v/>
      </c>
      <c r="I1466" t="str">
        <f>IFERROR(記録[[#This Row],[水路]],"")</f>
        <v/>
      </c>
      <c r="J1466" t="str">
        <f>IFERROR(VLOOKUP(F1466,プログラムデータ!A:P,14,0),"")</f>
        <v/>
      </c>
      <c r="K1466" t="str">
        <f>IFERROR(VLOOKUP(F1466,プログラムデータ!A:O,15,0),"")</f>
        <v/>
      </c>
      <c r="L1466" t="str">
        <f>IFERROR(VLOOKUP(F1466,プログラムデータ!A:M,13,0),"")</f>
        <v/>
      </c>
      <c r="M1466" t="str">
        <f>IFERROR(VLOOKUP(F1466,プログラムデータ!A:J,10,0),"")</f>
        <v/>
      </c>
      <c r="N1466" t="str">
        <f>IFERROR(VLOOKUP(F1466,プログラムデータ!A:P,16,0),"")</f>
        <v/>
      </c>
      <c r="O1466" t="str">
        <f t="shared" si="46"/>
        <v xml:space="preserve">    </v>
      </c>
    </row>
    <row r="1467" spans="1:15" x14ac:dyDescent="0.15">
      <c r="A1467" t="str">
        <f>IFERROR(記録[[#This Row],[競技番号]],"")</f>
        <v/>
      </c>
      <c r="B1467" t="str">
        <f>IFERROR(記録[[#This Row],[選手番号]],"")</f>
        <v/>
      </c>
      <c r="C1467" t="str">
        <f>IFERROR(VLOOKUP(B1467,選手番号!F:J,4,0),"")</f>
        <v/>
      </c>
      <c r="D1467" t="str">
        <f>IFERROR(VLOOKUP(B1467,選手番号!F:K,6,0),"")</f>
        <v/>
      </c>
      <c r="E1467" t="str">
        <f>IFERROR(VLOOKUP(B1467,チーム番号!E:F,2,0),"")</f>
        <v/>
      </c>
      <c r="F1467" t="str">
        <f>IFERROR(VLOOKUP(A1467,プログラム!B:C,2,0),"")</f>
        <v/>
      </c>
      <c r="G1467" t="str">
        <f t="shared" si="45"/>
        <v>000</v>
      </c>
      <c r="H1467" t="str">
        <f>IFERROR(記録[[#This Row],[組]],"")</f>
        <v/>
      </c>
      <c r="I1467" t="str">
        <f>IFERROR(記録[[#This Row],[水路]],"")</f>
        <v/>
      </c>
      <c r="J1467" t="str">
        <f>IFERROR(VLOOKUP(F1467,プログラムデータ!A:P,14,0),"")</f>
        <v/>
      </c>
      <c r="K1467" t="str">
        <f>IFERROR(VLOOKUP(F1467,プログラムデータ!A:O,15,0),"")</f>
        <v/>
      </c>
      <c r="L1467" t="str">
        <f>IFERROR(VLOOKUP(F1467,プログラムデータ!A:M,13,0),"")</f>
        <v/>
      </c>
      <c r="M1467" t="str">
        <f>IFERROR(VLOOKUP(F1467,プログラムデータ!A:J,10,0),"")</f>
        <v/>
      </c>
      <c r="N1467" t="str">
        <f>IFERROR(VLOOKUP(F1467,プログラムデータ!A:P,16,0),"")</f>
        <v/>
      </c>
      <c r="O1467" t="str">
        <f t="shared" si="46"/>
        <v xml:space="preserve">    </v>
      </c>
    </row>
    <row r="1468" spans="1:15" x14ac:dyDescent="0.15">
      <c r="A1468" t="str">
        <f>IFERROR(記録[[#This Row],[競技番号]],"")</f>
        <v/>
      </c>
      <c r="B1468" t="str">
        <f>IFERROR(記録[[#This Row],[選手番号]],"")</f>
        <v/>
      </c>
      <c r="C1468" t="str">
        <f>IFERROR(VLOOKUP(B1468,選手番号!F:J,4,0),"")</f>
        <v/>
      </c>
      <c r="D1468" t="str">
        <f>IFERROR(VLOOKUP(B1468,選手番号!F:K,6,0),"")</f>
        <v/>
      </c>
      <c r="E1468" t="str">
        <f>IFERROR(VLOOKUP(B1468,チーム番号!E:F,2,0),"")</f>
        <v/>
      </c>
      <c r="F1468" t="str">
        <f>IFERROR(VLOOKUP(A1468,プログラム!B:C,2,0),"")</f>
        <v/>
      </c>
      <c r="G1468" t="str">
        <f t="shared" si="45"/>
        <v>000</v>
      </c>
      <c r="H1468" t="str">
        <f>IFERROR(記録[[#This Row],[組]],"")</f>
        <v/>
      </c>
      <c r="I1468" t="str">
        <f>IFERROR(記録[[#This Row],[水路]],"")</f>
        <v/>
      </c>
      <c r="J1468" t="str">
        <f>IFERROR(VLOOKUP(F1468,プログラムデータ!A:P,14,0),"")</f>
        <v/>
      </c>
      <c r="K1468" t="str">
        <f>IFERROR(VLOOKUP(F1468,プログラムデータ!A:O,15,0),"")</f>
        <v/>
      </c>
      <c r="L1468" t="str">
        <f>IFERROR(VLOOKUP(F1468,プログラムデータ!A:M,13,0),"")</f>
        <v/>
      </c>
      <c r="M1468" t="str">
        <f>IFERROR(VLOOKUP(F1468,プログラムデータ!A:J,10,0),"")</f>
        <v/>
      </c>
      <c r="N1468" t="str">
        <f>IFERROR(VLOOKUP(F1468,プログラムデータ!A:P,16,0),"")</f>
        <v/>
      </c>
      <c r="O1468" t="str">
        <f t="shared" si="46"/>
        <v xml:space="preserve">    </v>
      </c>
    </row>
    <row r="1469" spans="1:15" x14ac:dyDescent="0.15">
      <c r="A1469" t="str">
        <f>IFERROR(記録[[#This Row],[競技番号]],"")</f>
        <v/>
      </c>
      <c r="B1469" t="str">
        <f>IFERROR(記録[[#This Row],[選手番号]],"")</f>
        <v/>
      </c>
      <c r="C1469" t="str">
        <f>IFERROR(VLOOKUP(B1469,選手番号!F:J,4,0),"")</f>
        <v/>
      </c>
      <c r="D1469" t="str">
        <f>IFERROR(VLOOKUP(B1469,選手番号!F:K,6,0),"")</f>
        <v/>
      </c>
      <c r="E1469" t="str">
        <f>IFERROR(VLOOKUP(B1469,チーム番号!E:F,2,0),"")</f>
        <v/>
      </c>
      <c r="F1469" t="str">
        <f>IFERROR(VLOOKUP(A1469,プログラム!B:C,2,0),"")</f>
        <v/>
      </c>
      <c r="G1469" t="str">
        <f t="shared" si="45"/>
        <v>000</v>
      </c>
      <c r="H1469" t="str">
        <f>IFERROR(記録[[#This Row],[組]],"")</f>
        <v/>
      </c>
      <c r="I1469" t="str">
        <f>IFERROR(記録[[#This Row],[水路]],"")</f>
        <v/>
      </c>
      <c r="J1469" t="str">
        <f>IFERROR(VLOOKUP(F1469,プログラムデータ!A:P,14,0),"")</f>
        <v/>
      </c>
      <c r="K1469" t="str">
        <f>IFERROR(VLOOKUP(F1469,プログラムデータ!A:O,15,0),"")</f>
        <v/>
      </c>
      <c r="L1469" t="str">
        <f>IFERROR(VLOOKUP(F1469,プログラムデータ!A:M,13,0),"")</f>
        <v/>
      </c>
      <c r="M1469" t="str">
        <f>IFERROR(VLOOKUP(F1469,プログラムデータ!A:J,10,0),"")</f>
        <v/>
      </c>
      <c r="N1469" t="str">
        <f>IFERROR(VLOOKUP(F1469,プログラムデータ!A:P,16,0),"")</f>
        <v/>
      </c>
      <c r="O1469" t="str">
        <f t="shared" si="46"/>
        <v xml:space="preserve">    </v>
      </c>
    </row>
    <row r="1470" spans="1:15" x14ac:dyDescent="0.15">
      <c r="A1470" t="str">
        <f>IFERROR(記録[[#This Row],[競技番号]],"")</f>
        <v/>
      </c>
      <c r="B1470" t="str">
        <f>IFERROR(記録[[#This Row],[選手番号]],"")</f>
        <v/>
      </c>
      <c r="C1470" t="str">
        <f>IFERROR(VLOOKUP(B1470,選手番号!F:J,4,0),"")</f>
        <v/>
      </c>
      <c r="D1470" t="str">
        <f>IFERROR(VLOOKUP(B1470,選手番号!F:K,6,0),"")</f>
        <v/>
      </c>
      <c r="E1470" t="str">
        <f>IFERROR(VLOOKUP(B1470,チーム番号!E:F,2,0),"")</f>
        <v/>
      </c>
      <c r="F1470" t="str">
        <f>IFERROR(VLOOKUP(A1470,プログラム!B:C,2,0),"")</f>
        <v/>
      </c>
      <c r="G1470" t="str">
        <f t="shared" si="45"/>
        <v>000</v>
      </c>
      <c r="H1470" t="str">
        <f>IFERROR(記録[[#This Row],[組]],"")</f>
        <v/>
      </c>
      <c r="I1470" t="str">
        <f>IFERROR(記録[[#This Row],[水路]],"")</f>
        <v/>
      </c>
      <c r="J1470" t="str">
        <f>IFERROR(VLOOKUP(F1470,プログラムデータ!A:P,14,0),"")</f>
        <v/>
      </c>
      <c r="K1470" t="str">
        <f>IFERROR(VLOOKUP(F1470,プログラムデータ!A:O,15,0),"")</f>
        <v/>
      </c>
      <c r="L1470" t="str">
        <f>IFERROR(VLOOKUP(F1470,プログラムデータ!A:M,13,0),"")</f>
        <v/>
      </c>
      <c r="M1470" t="str">
        <f>IFERROR(VLOOKUP(F1470,プログラムデータ!A:J,10,0),"")</f>
        <v/>
      </c>
      <c r="N1470" t="str">
        <f>IFERROR(VLOOKUP(F1470,プログラムデータ!A:P,16,0),"")</f>
        <v/>
      </c>
      <c r="O1470" t="str">
        <f t="shared" si="46"/>
        <v xml:space="preserve">    </v>
      </c>
    </row>
    <row r="1471" spans="1:15" x14ac:dyDescent="0.15">
      <c r="A1471" t="str">
        <f>IFERROR(記録[[#This Row],[競技番号]],"")</f>
        <v/>
      </c>
      <c r="B1471" t="str">
        <f>IFERROR(記録[[#This Row],[選手番号]],"")</f>
        <v/>
      </c>
      <c r="C1471" t="str">
        <f>IFERROR(VLOOKUP(B1471,選手番号!F:J,4,0),"")</f>
        <v/>
      </c>
      <c r="D1471" t="str">
        <f>IFERROR(VLOOKUP(B1471,選手番号!F:K,6,0),"")</f>
        <v/>
      </c>
      <c r="E1471" t="str">
        <f>IFERROR(VLOOKUP(B1471,チーム番号!E:F,2,0),"")</f>
        <v/>
      </c>
      <c r="F1471" t="str">
        <f>IFERROR(VLOOKUP(A1471,プログラム!B:C,2,0),"")</f>
        <v/>
      </c>
      <c r="G1471" t="str">
        <f t="shared" si="45"/>
        <v>000</v>
      </c>
      <c r="H1471" t="str">
        <f>IFERROR(記録[[#This Row],[組]],"")</f>
        <v/>
      </c>
      <c r="I1471" t="str">
        <f>IFERROR(記録[[#This Row],[水路]],"")</f>
        <v/>
      </c>
      <c r="J1471" t="str">
        <f>IFERROR(VLOOKUP(F1471,プログラムデータ!A:P,14,0),"")</f>
        <v/>
      </c>
      <c r="K1471" t="str">
        <f>IFERROR(VLOOKUP(F1471,プログラムデータ!A:O,15,0),"")</f>
        <v/>
      </c>
      <c r="L1471" t="str">
        <f>IFERROR(VLOOKUP(F1471,プログラムデータ!A:M,13,0),"")</f>
        <v/>
      </c>
      <c r="M1471" t="str">
        <f>IFERROR(VLOOKUP(F1471,プログラムデータ!A:J,10,0),"")</f>
        <v/>
      </c>
      <c r="N1471" t="str">
        <f>IFERROR(VLOOKUP(F1471,プログラムデータ!A:P,16,0),"")</f>
        <v/>
      </c>
      <c r="O1471" t="str">
        <f t="shared" si="46"/>
        <v xml:space="preserve">    </v>
      </c>
    </row>
    <row r="1472" spans="1:15" x14ac:dyDescent="0.15">
      <c r="A1472" t="str">
        <f>IFERROR(記録[[#This Row],[競技番号]],"")</f>
        <v/>
      </c>
      <c r="B1472" t="str">
        <f>IFERROR(記録[[#This Row],[選手番号]],"")</f>
        <v/>
      </c>
      <c r="C1472" t="str">
        <f>IFERROR(VLOOKUP(B1472,選手番号!F:J,4,0),"")</f>
        <v/>
      </c>
      <c r="D1472" t="str">
        <f>IFERROR(VLOOKUP(B1472,選手番号!F:K,6,0),"")</f>
        <v/>
      </c>
      <c r="E1472" t="str">
        <f>IFERROR(VLOOKUP(B1472,チーム番号!E:F,2,0),"")</f>
        <v/>
      </c>
      <c r="F1472" t="str">
        <f>IFERROR(VLOOKUP(A1472,プログラム!B:C,2,0),"")</f>
        <v/>
      </c>
      <c r="G1472" t="str">
        <f t="shared" si="45"/>
        <v>000</v>
      </c>
      <c r="H1472" t="str">
        <f>IFERROR(記録[[#This Row],[組]],"")</f>
        <v/>
      </c>
      <c r="I1472" t="str">
        <f>IFERROR(記録[[#This Row],[水路]],"")</f>
        <v/>
      </c>
      <c r="J1472" t="str">
        <f>IFERROR(VLOOKUP(F1472,プログラムデータ!A:P,14,0),"")</f>
        <v/>
      </c>
      <c r="K1472" t="str">
        <f>IFERROR(VLOOKUP(F1472,プログラムデータ!A:O,15,0),"")</f>
        <v/>
      </c>
      <c r="L1472" t="str">
        <f>IFERROR(VLOOKUP(F1472,プログラムデータ!A:M,13,0),"")</f>
        <v/>
      </c>
      <c r="M1472" t="str">
        <f>IFERROR(VLOOKUP(F1472,プログラムデータ!A:J,10,0),"")</f>
        <v/>
      </c>
      <c r="N1472" t="str">
        <f>IFERROR(VLOOKUP(F1472,プログラムデータ!A:P,16,0),"")</f>
        <v/>
      </c>
      <c r="O1472" t="str">
        <f t="shared" si="46"/>
        <v xml:space="preserve">    </v>
      </c>
    </row>
    <row r="1473" spans="1:15" x14ac:dyDescent="0.15">
      <c r="A1473" t="str">
        <f>IFERROR(記録[[#This Row],[競技番号]],"")</f>
        <v/>
      </c>
      <c r="B1473" t="str">
        <f>IFERROR(記録[[#This Row],[選手番号]],"")</f>
        <v/>
      </c>
      <c r="C1473" t="str">
        <f>IFERROR(VLOOKUP(B1473,選手番号!F:J,4,0),"")</f>
        <v/>
      </c>
      <c r="D1473" t="str">
        <f>IFERROR(VLOOKUP(B1473,選手番号!F:K,6,0),"")</f>
        <v/>
      </c>
      <c r="E1473" t="str">
        <f>IFERROR(VLOOKUP(B1473,チーム番号!E:F,2,0),"")</f>
        <v/>
      </c>
      <c r="F1473" t="str">
        <f>IFERROR(VLOOKUP(A1473,プログラム!B:C,2,0),"")</f>
        <v/>
      </c>
      <c r="G1473" t="str">
        <f t="shared" si="45"/>
        <v>000</v>
      </c>
      <c r="H1473" t="str">
        <f>IFERROR(記録[[#This Row],[組]],"")</f>
        <v/>
      </c>
      <c r="I1473" t="str">
        <f>IFERROR(記録[[#This Row],[水路]],"")</f>
        <v/>
      </c>
      <c r="J1473" t="str">
        <f>IFERROR(VLOOKUP(F1473,プログラムデータ!A:P,14,0),"")</f>
        <v/>
      </c>
      <c r="K1473" t="str">
        <f>IFERROR(VLOOKUP(F1473,プログラムデータ!A:O,15,0),"")</f>
        <v/>
      </c>
      <c r="L1473" t="str">
        <f>IFERROR(VLOOKUP(F1473,プログラムデータ!A:M,13,0),"")</f>
        <v/>
      </c>
      <c r="M1473" t="str">
        <f>IFERROR(VLOOKUP(F1473,プログラムデータ!A:J,10,0),"")</f>
        <v/>
      </c>
      <c r="N1473" t="str">
        <f>IFERROR(VLOOKUP(F1473,プログラムデータ!A:P,16,0),"")</f>
        <v/>
      </c>
      <c r="O1473" t="str">
        <f t="shared" si="46"/>
        <v xml:space="preserve">    </v>
      </c>
    </row>
    <row r="1474" spans="1:15" x14ac:dyDescent="0.15">
      <c r="A1474" t="str">
        <f>IFERROR(記録[[#This Row],[競技番号]],"")</f>
        <v/>
      </c>
      <c r="B1474" t="str">
        <f>IFERROR(記録[[#This Row],[選手番号]],"")</f>
        <v/>
      </c>
      <c r="C1474" t="str">
        <f>IFERROR(VLOOKUP(B1474,選手番号!F:J,4,0),"")</f>
        <v/>
      </c>
      <c r="D1474" t="str">
        <f>IFERROR(VLOOKUP(B1474,選手番号!F:K,6,0),"")</f>
        <v/>
      </c>
      <c r="E1474" t="str">
        <f>IFERROR(VLOOKUP(B1474,チーム番号!E:F,2,0),"")</f>
        <v/>
      </c>
      <c r="F1474" t="str">
        <f>IFERROR(VLOOKUP(A1474,プログラム!B:C,2,0),"")</f>
        <v/>
      </c>
      <c r="G1474" t="str">
        <f t="shared" si="45"/>
        <v>000</v>
      </c>
      <c r="H1474" t="str">
        <f>IFERROR(記録[[#This Row],[組]],"")</f>
        <v/>
      </c>
      <c r="I1474" t="str">
        <f>IFERROR(記録[[#This Row],[水路]],"")</f>
        <v/>
      </c>
      <c r="J1474" t="str">
        <f>IFERROR(VLOOKUP(F1474,プログラムデータ!A:P,14,0),"")</f>
        <v/>
      </c>
      <c r="K1474" t="str">
        <f>IFERROR(VLOOKUP(F1474,プログラムデータ!A:O,15,0),"")</f>
        <v/>
      </c>
      <c r="L1474" t="str">
        <f>IFERROR(VLOOKUP(F1474,プログラムデータ!A:M,13,0),"")</f>
        <v/>
      </c>
      <c r="M1474" t="str">
        <f>IFERROR(VLOOKUP(F1474,プログラムデータ!A:J,10,0),"")</f>
        <v/>
      </c>
      <c r="N1474" t="str">
        <f>IFERROR(VLOOKUP(F1474,プログラムデータ!A:P,16,0),"")</f>
        <v/>
      </c>
      <c r="O1474" t="str">
        <f t="shared" si="46"/>
        <v xml:space="preserve">    </v>
      </c>
    </row>
    <row r="1475" spans="1:15" x14ac:dyDescent="0.15">
      <c r="A1475" t="str">
        <f>IFERROR(記録[[#This Row],[競技番号]],"")</f>
        <v/>
      </c>
      <c r="B1475" t="str">
        <f>IFERROR(記録[[#This Row],[選手番号]],"")</f>
        <v/>
      </c>
      <c r="C1475" t="str">
        <f>IFERROR(VLOOKUP(B1475,選手番号!F:J,4,0),"")</f>
        <v/>
      </c>
      <c r="D1475" t="str">
        <f>IFERROR(VLOOKUP(B1475,選手番号!F:K,6,0),"")</f>
        <v/>
      </c>
      <c r="E1475" t="str">
        <f>IFERROR(VLOOKUP(B1475,チーム番号!E:F,2,0),"")</f>
        <v/>
      </c>
      <c r="F1475" t="str">
        <f>IFERROR(VLOOKUP(A1475,プログラム!B:C,2,0),"")</f>
        <v/>
      </c>
      <c r="G1475" t="str">
        <f t="shared" ref="G1475:G1538" si="47">CONCATENATE(B1475,0,0,0,F1475)</f>
        <v>000</v>
      </c>
      <c r="H1475" t="str">
        <f>IFERROR(記録[[#This Row],[組]],"")</f>
        <v/>
      </c>
      <c r="I1475" t="str">
        <f>IFERROR(記録[[#This Row],[水路]],"")</f>
        <v/>
      </c>
      <c r="J1475" t="str">
        <f>IFERROR(VLOOKUP(F1475,プログラムデータ!A:P,14,0),"")</f>
        <v/>
      </c>
      <c r="K1475" t="str">
        <f>IFERROR(VLOOKUP(F1475,プログラムデータ!A:O,15,0),"")</f>
        <v/>
      </c>
      <c r="L1475" t="str">
        <f>IFERROR(VLOOKUP(F1475,プログラムデータ!A:M,13,0),"")</f>
        <v/>
      </c>
      <c r="M1475" t="str">
        <f>IFERROR(VLOOKUP(F1475,プログラムデータ!A:J,10,0),"")</f>
        <v/>
      </c>
      <c r="N1475" t="str">
        <f>IFERROR(VLOOKUP(F1475,プログラムデータ!A:P,16,0),"")</f>
        <v/>
      </c>
      <c r="O1475" t="str">
        <f t="shared" si="46"/>
        <v xml:space="preserve">    </v>
      </c>
    </row>
    <row r="1476" spans="1:15" x14ac:dyDescent="0.15">
      <c r="A1476" t="str">
        <f>IFERROR(記録[[#This Row],[競技番号]],"")</f>
        <v/>
      </c>
      <c r="B1476" t="str">
        <f>IFERROR(記録[[#This Row],[選手番号]],"")</f>
        <v/>
      </c>
      <c r="C1476" t="str">
        <f>IFERROR(VLOOKUP(B1476,選手番号!F:J,4,0),"")</f>
        <v/>
      </c>
      <c r="D1476" t="str">
        <f>IFERROR(VLOOKUP(B1476,選手番号!F:K,6,0),"")</f>
        <v/>
      </c>
      <c r="E1476" t="str">
        <f>IFERROR(VLOOKUP(B1476,チーム番号!E:F,2,0),"")</f>
        <v/>
      </c>
      <c r="F1476" t="str">
        <f>IFERROR(VLOOKUP(A1476,プログラム!B:C,2,0),"")</f>
        <v/>
      </c>
      <c r="G1476" t="str">
        <f t="shared" si="47"/>
        <v>000</v>
      </c>
      <c r="H1476" t="str">
        <f>IFERROR(記録[[#This Row],[組]],"")</f>
        <v/>
      </c>
      <c r="I1476" t="str">
        <f>IFERROR(記録[[#This Row],[水路]],"")</f>
        <v/>
      </c>
      <c r="J1476" t="str">
        <f>IFERROR(VLOOKUP(F1476,プログラムデータ!A:P,14,0),"")</f>
        <v/>
      </c>
      <c r="K1476" t="str">
        <f>IFERROR(VLOOKUP(F1476,プログラムデータ!A:O,15,0),"")</f>
        <v/>
      </c>
      <c r="L1476" t="str">
        <f>IFERROR(VLOOKUP(F1476,プログラムデータ!A:M,13,0),"")</f>
        <v/>
      </c>
      <c r="M1476" t="str">
        <f>IFERROR(VLOOKUP(F1476,プログラムデータ!A:J,10,0),"")</f>
        <v/>
      </c>
      <c r="N1476" t="str">
        <f>IFERROR(VLOOKUP(F1476,プログラムデータ!A:P,16,0),"")</f>
        <v/>
      </c>
      <c r="O1476" t="str">
        <f t="shared" si="46"/>
        <v xml:space="preserve">    </v>
      </c>
    </row>
    <row r="1477" spans="1:15" x14ac:dyDescent="0.15">
      <c r="A1477" t="str">
        <f>IFERROR(記録[[#This Row],[競技番号]],"")</f>
        <v/>
      </c>
      <c r="B1477" t="str">
        <f>IFERROR(記録[[#This Row],[選手番号]],"")</f>
        <v/>
      </c>
      <c r="C1477" t="str">
        <f>IFERROR(VLOOKUP(B1477,選手番号!F:J,4,0),"")</f>
        <v/>
      </c>
      <c r="D1477" t="str">
        <f>IFERROR(VLOOKUP(B1477,選手番号!F:K,6,0),"")</f>
        <v/>
      </c>
      <c r="E1477" t="str">
        <f>IFERROR(VLOOKUP(B1477,チーム番号!E:F,2,0),"")</f>
        <v/>
      </c>
      <c r="F1477" t="str">
        <f>IFERROR(VLOOKUP(A1477,プログラム!B:C,2,0),"")</f>
        <v/>
      </c>
      <c r="G1477" t="str">
        <f t="shared" si="47"/>
        <v>000</v>
      </c>
      <c r="H1477" t="str">
        <f>IFERROR(記録[[#This Row],[組]],"")</f>
        <v/>
      </c>
      <c r="I1477" t="str">
        <f>IFERROR(記録[[#This Row],[水路]],"")</f>
        <v/>
      </c>
      <c r="J1477" t="str">
        <f>IFERROR(VLOOKUP(F1477,プログラムデータ!A:P,14,0),"")</f>
        <v/>
      </c>
      <c r="K1477" t="str">
        <f>IFERROR(VLOOKUP(F1477,プログラムデータ!A:O,15,0),"")</f>
        <v/>
      </c>
      <c r="L1477" t="str">
        <f>IFERROR(VLOOKUP(F1477,プログラムデータ!A:M,13,0),"")</f>
        <v/>
      </c>
      <c r="M1477" t="str">
        <f>IFERROR(VLOOKUP(F1477,プログラムデータ!A:J,10,0),"")</f>
        <v/>
      </c>
      <c r="N1477" t="str">
        <f>IFERROR(VLOOKUP(F1477,プログラムデータ!A:P,16,0),"")</f>
        <v/>
      </c>
      <c r="O1477" t="str">
        <f t="shared" si="46"/>
        <v xml:space="preserve">    </v>
      </c>
    </row>
    <row r="1478" spans="1:15" x14ac:dyDescent="0.15">
      <c r="A1478" t="str">
        <f>IFERROR(記録[[#This Row],[競技番号]],"")</f>
        <v/>
      </c>
      <c r="B1478" t="str">
        <f>IFERROR(記録[[#This Row],[選手番号]],"")</f>
        <v/>
      </c>
      <c r="C1478" t="str">
        <f>IFERROR(VLOOKUP(B1478,選手番号!F:J,4,0),"")</f>
        <v/>
      </c>
      <c r="D1478" t="str">
        <f>IFERROR(VLOOKUP(B1478,選手番号!F:K,6,0),"")</f>
        <v/>
      </c>
      <c r="E1478" t="str">
        <f>IFERROR(VLOOKUP(B1478,チーム番号!E:F,2,0),"")</f>
        <v/>
      </c>
      <c r="F1478" t="str">
        <f>IFERROR(VLOOKUP(A1478,プログラム!B:C,2,0),"")</f>
        <v/>
      </c>
      <c r="G1478" t="str">
        <f t="shared" si="47"/>
        <v>000</v>
      </c>
      <c r="H1478" t="str">
        <f>IFERROR(記録[[#This Row],[組]],"")</f>
        <v/>
      </c>
      <c r="I1478" t="str">
        <f>IFERROR(記録[[#This Row],[水路]],"")</f>
        <v/>
      </c>
      <c r="J1478" t="str">
        <f>IFERROR(VLOOKUP(F1478,プログラムデータ!A:P,14,0),"")</f>
        <v/>
      </c>
      <c r="K1478" t="str">
        <f>IFERROR(VLOOKUP(F1478,プログラムデータ!A:O,15,0),"")</f>
        <v/>
      </c>
      <c r="L1478" t="str">
        <f>IFERROR(VLOOKUP(F1478,プログラムデータ!A:M,13,0),"")</f>
        <v/>
      </c>
      <c r="M1478" t="str">
        <f>IFERROR(VLOOKUP(F1478,プログラムデータ!A:J,10,0),"")</f>
        <v/>
      </c>
      <c r="N1478" t="str">
        <f>IFERROR(VLOOKUP(F1478,プログラムデータ!A:P,16,0),"")</f>
        <v/>
      </c>
      <c r="O1478" t="str">
        <f t="shared" si="46"/>
        <v xml:space="preserve">    </v>
      </c>
    </row>
    <row r="1479" spans="1:15" x14ac:dyDescent="0.15">
      <c r="A1479" t="str">
        <f>IFERROR(記録[[#This Row],[競技番号]],"")</f>
        <v/>
      </c>
      <c r="B1479" t="str">
        <f>IFERROR(記録[[#This Row],[選手番号]],"")</f>
        <v/>
      </c>
      <c r="C1479" t="str">
        <f>IFERROR(VLOOKUP(B1479,選手番号!F:J,4,0),"")</f>
        <v/>
      </c>
      <c r="D1479" t="str">
        <f>IFERROR(VLOOKUP(B1479,選手番号!F:K,6,0),"")</f>
        <v/>
      </c>
      <c r="E1479" t="str">
        <f>IFERROR(VLOOKUP(B1479,チーム番号!E:F,2,0),"")</f>
        <v/>
      </c>
      <c r="F1479" t="str">
        <f>IFERROR(VLOOKUP(A1479,プログラム!B:C,2,0),"")</f>
        <v/>
      </c>
      <c r="G1479" t="str">
        <f t="shared" si="47"/>
        <v>000</v>
      </c>
      <c r="H1479" t="str">
        <f>IFERROR(記録[[#This Row],[組]],"")</f>
        <v/>
      </c>
      <c r="I1479" t="str">
        <f>IFERROR(記録[[#This Row],[水路]],"")</f>
        <v/>
      </c>
      <c r="J1479" t="str">
        <f>IFERROR(VLOOKUP(F1479,プログラムデータ!A:P,14,0),"")</f>
        <v/>
      </c>
      <c r="K1479" t="str">
        <f>IFERROR(VLOOKUP(F1479,プログラムデータ!A:O,15,0),"")</f>
        <v/>
      </c>
      <c r="L1479" t="str">
        <f>IFERROR(VLOOKUP(F1479,プログラムデータ!A:M,13,0),"")</f>
        <v/>
      </c>
      <c r="M1479" t="str">
        <f>IFERROR(VLOOKUP(F1479,プログラムデータ!A:J,10,0),"")</f>
        <v/>
      </c>
      <c r="N1479" t="str">
        <f>IFERROR(VLOOKUP(F1479,プログラムデータ!A:P,16,0),"")</f>
        <v/>
      </c>
      <c r="O1479" t="str">
        <f t="shared" si="46"/>
        <v xml:space="preserve">    </v>
      </c>
    </row>
    <row r="1480" spans="1:15" x14ac:dyDescent="0.15">
      <c r="A1480" t="str">
        <f>IFERROR(記録[[#This Row],[競技番号]],"")</f>
        <v/>
      </c>
      <c r="B1480" t="str">
        <f>IFERROR(記録[[#This Row],[選手番号]],"")</f>
        <v/>
      </c>
      <c r="C1480" t="str">
        <f>IFERROR(VLOOKUP(B1480,選手番号!F:J,4,0),"")</f>
        <v/>
      </c>
      <c r="D1480" t="str">
        <f>IFERROR(VLOOKUP(B1480,選手番号!F:K,6,0),"")</f>
        <v/>
      </c>
      <c r="E1480" t="str">
        <f>IFERROR(VLOOKUP(B1480,チーム番号!E:F,2,0),"")</f>
        <v/>
      </c>
      <c r="F1480" t="str">
        <f>IFERROR(VLOOKUP(A1480,プログラム!B:C,2,0),"")</f>
        <v/>
      </c>
      <c r="G1480" t="str">
        <f t="shared" si="47"/>
        <v>000</v>
      </c>
      <c r="H1480" t="str">
        <f>IFERROR(記録[[#This Row],[組]],"")</f>
        <v/>
      </c>
      <c r="I1480" t="str">
        <f>IFERROR(記録[[#This Row],[水路]],"")</f>
        <v/>
      </c>
      <c r="J1480" t="str">
        <f>IFERROR(VLOOKUP(F1480,プログラムデータ!A:P,14,0),"")</f>
        <v/>
      </c>
      <c r="K1480" t="str">
        <f>IFERROR(VLOOKUP(F1480,プログラムデータ!A:O,15,0),"")</f>
        <v/>
      </c>
      <c r="L1480" t="str">
        <f>IFERROR(VLOOKUP(F1480,プログラムデータ!A:M,13,0),"")</f>
        <v/>
      </c>
      <c r="M1480" t="str">
        <f>IFERROR(VLOOKUP(F1480,プログラムデータ!A:J,10,0),"")</f>
        <v/>
      </c>
      <c r="N1480" t="str">
        <f>IFERROR(VLOOKUP(F1480,プログラムデータ!A:P,16,0),"")</f>
        <v/>
      </c>
      <c r="O1480" t="str">
        <f t="shared" si="46"/>
        <v xml:space="preserve">    </v>
      </c>
    </row>
    <row r="1481" spans="1:15" x14ac:dyDescent="0.15">
      <c r="A1481" t="str">
        <f>IFERROR(記録[[#This Row],[競技番号]],"")</f>
        <v/>
      </c>
      <c r="B1481" t="str">
        <f>IFERROR(記録[[#This Row],[選手番号]],"")</f>
        <v/>
      </c>
      <c r="C1481" t="str">
        <f>IFERROR(VLOOKUP(B1481,選手番号!F:J,4,0),"")</f>
        <v/>
      </c>
      <c r="D1481" t="str">
        <f>IFERROR(VLOOKUP(B1481,選手番号!F:K,6,0),"")</f>
        <v/>
      </c>
      <c r="E1481" t="str">
        <f>IFERROR(VLOOKUP(B1481,チーム番号!E:F,2,0),"")</f>
        <v/>
      </c>
      <c r="F1481" t="str">
        <f>IFERROR(VLOOKUP(A1481,プログラム!B:C,2,0),"")</f>
        <v/>
      </c>
      <c r="G1481" t="str">
        <f t="shared" si="47"/>
        <v>000</v>
      </c>
      <c r="H1481" t="str">
        <f>IFERROR(記録[[#This Row],[組]],"")</f>
        <v/>
      </c>
      <c r="I1481" t="str">
        <f>IFERROR(記録[[#This Row],[水路]],"")</f>
        <v/>
      </c>
      <c r="J1481" t="str">
        <f>IFERROR(VLOOKUP(F1481,プログラムデータ!A:P,14,0),"")</f>
        <v/>
      </c>
      <c r="K1481" t="str">
        <f>IFERROR(VLOOKUP(F1481,プログラムデータ!A:O,15,0),"")</f>
        <v/>
      </c>
      <c r="L1481" t="str">
        <f>IFERROR(VLOOKUP(F1481,プログラムデータ!A:M,13,0),"")</f>
        <v/>
      </c>
      <c r="M1481" t="str">
        <f>IFERROR(VLOOKUP(F1481,プログラムデータ!A:J,10,0),"")</f>
        <v/>
      </c>
      <c r="N1481" t="str">
        <f>IFERROR(VLOOKUP(F1481,プログラムデータ!A:P,16,0),"")</f>
        <v/>
      </c>
      <c r="O1481" t="str">
        <f t="shared" si="46"/>
        <v xml:space="preserve">    </v>
      </c>
    </row>
    <row r="1482" spans="1:15" x14ac:dyDescent="0.15">
      <c r="A1482" t="str">
        <f>IFERROR(記録[[#This Row],[競技番号]],"")</f>
        <v/>
      </c>
      <c r="B1482" t="str">
        <f>IFERROR(記録[[#This Row],[選手番号]],"")</f>
        <v/>
      </c>
      <c r="C1482" t="str">
        <f>IFERROR(VLOOKUP(B1482,選手番号!F:J,4,0),"")</f>
        <v/>
      </c>
      <c r="D1482" t="str">
        <f>IFERROR(VLOOKUP(B1482,選手番号!F:K,6,0),"")</f>
        <v/>
      </c>
      <c r="E1482" t="str">
        <f>IFERROR(VLOOKUP(B1482,チーム番号!E:F,2,0),"")</f>
        <v/>
      </c>
      <c r="F1482" t="str">
        <f>IFERROR(VLOOKUP(A1482,プログラム!B:C,2,0),"")</f>
        <v/>
      </c>
      <c r="G1482" t="str">
        <f t="shared" si="47"/>
        <v>000</v>
      </c>
      <c r="H1482" t="str">
        <f>IFERROR(記録[[#This Row],[組]],"")</f>
        <v/>
      </c>
      <c r="I1482" t="str">
        <f>IFERROR(記録[[#This Row],[水路]],"")</f>
        <v/>
      </c>
      <c r="J1482" t="str">
        <f>IFERROR(VLOOKUP(F1482,プログラムデータ!A:P,14,0),"")</f>
        <v/>
      </c>
      <c r="K1482" t="str">
        <f>IFERROR(VLOOKUP(F1482,プログラムデータ!A:O,15,0),"")</f>
        <v/>
      </c>
      <c r="L1482" t="str">
        <f>IFERROR(VLOOKUP(F1482,プログラムデータ!A:M,13,0),"")</f>
        <v/>
      </c>
      <c r="M1482" t="str">
        <f>IFERROR(VLOOKUP(F1482,プログラムデータ!A:J,10,0),"")</f>
        <v/>
      </c>
      <c r="N1482" t="str">
        <f>IFERROR(VLOOKUP(F1482,プログラムデータ!A:P,16,0),"")</f>
        <v/>
      </c>
      <c r="O1482" t="str">
        <f t="shared" si="46"/>
        <v xml:space="preserve">    </v>
      </c>
    </row>
    <row r="1483" spans="1:15" x14ac:dyDescent="0.15">
      <c r="A1483" t="str">
        <f>IFERROR(記録[[#This Row],[競技番号]],"")</f>
        <v/>
      </c>
      <c r="B1483" t="str">
        <f>IFERROR(記録[[#This Row],[選手番号]],"")</f>
        <v/>
      </c>
      <c r="C1483" t="str">
        <f>IFERROR(VLOOKUP(B1483,選手番号!F:J,4,0),"")</f>
        <v/>
      </c>
      <c r="D1483" t="str">
        <f>IFERROR(VLOOKUP(B1483,選手番号!F:K,6,0),"")</f>
        <v/>
      </c>
      <c r="E1483" t="str">
        <f>IFERROR(VLOOKUP(B1483,チーム番号!E:F,2,0),"")</f>
        <v/>
      </c>
      <c r="F1483" t="str">
        <f>IFERROR(VLOOKUP(A1483,プログラム!B:C,2,0),"")</f>
        <v/>
      </c>
      <c r="G1483" t="str">
        <f t="shared" si="47"/>
        <v>000</v>
      </c>
      <c r="H1483" t="str">
        <f>IFERROR(記録[[#This Row],[組]],"")</f>
        <v/>
      </c>
      <c r="I1483" t="str">
        <f>IFERROR(記録[[#This Row],[水路]],"")</f>
        <v/>
      </c>
      <c r="J1483" t="str">
        <f>IFERROR(VLOOKUP(F1483,プログラムデータ!A:P,14,0),"")</f>
        <v/>
      </c>
      <c r="K1483" t="str">
        <f>IFERROR(VLOOKUP(F1483,プログラムデータ!A:O,15,0),"")</f>
        <v/>
      </c>
      <c r="L1483" t="str">
        <f>IFERROR(VLOOKUP(F1483,プログラムデータ!A:M,13,0),"")</f>
        <v/>
      </c>
      <c r="M1483" t="str">
        <f>IFERROR(VLOOKUP(F1483,プログラムデータ!A:J,10,0),"")</f>
        <v/>
      </c>
      <c r="N1483" t="str">
        <f>IFERROR(VLOOKUP(F1483,プログラムデータ!A:P,16,0),"")</f>
        <v/>
      </c>
      <c r="O1483" t="str">
        <f t="shared" si="46"/>
        <v xml:space="preserve">    </v>
      </c>
    </row>
    <row r="1484" spans="1:15" x14ac:dyDescent="0.15">
      <c r="A1484" t="str">
        <f>IFERROR(記録[[#This Row],[競技番号]],"")</f>
        <v/>
      </c>
      <c r="B1484" t="str">
        <f>IFERROR(記録[[#This Row],[選手番号]],"")</f>
        <v/>
      </c>
      <c r="C1484" t="str">
        <f>IFERROR(VLOOKUP(B1484,選手番号!F:J,4,0),"")</f>
        <v/>
      </c>
      <c r="D1484" t="str">
        <f>IFERROR(VLOOKUP(B1484,選手番号!F:K,6,0),"")</f>
        <v/>
      </c>
      <c r="E1484" t="str">
        <f>IFERROR(VLOOKUP(B1484,チーム番号!E:F,2,0),"")</f>
        <v/>
      </c>
      <c r="F1484" t="str">
        <f>IFERROR(VLOOKUP(A1484,プログラム!B:C,2,0),"")</f>
        <v/>
      </c>
      <c r="G1484" t="str">
        <f t="shared" si="47"/>
        <v>000</v>
      </c>
      <c r="H1484" t="str">
        <f>IFERROR(記録[[#This Row],[組]],"")</f>
        <v/>
      </c>
      <c r="I1484" t="str">
        <f>IFERROR(記録[[#This Row],[水路]],"")</f>
        <v/>
      </c>
      <c r="J1484" t="str">
        <f>IFERROR(VLOOKUP(F1484,プログラムデータ!A:P,14,0),"")</f>
        <v/>
      </c>
      <c r="K1484" t="str">
        <f>IFERROR(VLOOKUP(F1484,プログラムデータ!A:O,15,0),"")</f>
        <v/>
      </c>
      <c r="L1484" t="str">
        <f>IFERROR(VLOOKUP(F1484,プログラムデータ!A:M,13,0),"")</f>
        <v/>
      </c>
      <c r="M1484" t="str">
        <f>IFERROR(VLOOKUP(F1484,プログラムデータ!A:J,10,0),"")</f>
        <v/>
      </c>
      <c r="N1484" t="str">
        <f>IFERROR(VLOOKUP(F1484,プログラムデータ!A:P,16,0),"")</f>
        <v/>
      </c>
      <c r="O1484" t="str">
        <f t="shared" si="46"/>
        <v xml:space="preserve">    </v>
      </c>
    </row>
    <row r="1485" spans="1:15" x14ac:dyDescent="0.15">
      <c r="A1485" t="str">
        <f>IFERROR(記録[[#This Row],[競技番号]],"")</f>
        <v/>
      </c>
      <c r="B1485" t="str">
        <f>IFERROR(記録[[#This Row],[選手番号]],"")</f>
        <v/>
      </c>
      <c r="C1485" t="str">
        <f>IFERROR(VLOOKUP(B1485,選手番号!F:J,4,0),"")</f>
        <v/>
      </c>
      <c r="D1485" t="str">
        <f>IFERROR(VLOOKUP(B1485,選手番号!F:K,6,0),"")</f>
        <v/>
      </c>
      <c r="E1485" t="str">
        <f>IFERROR(VLOOKUP(B1485,チーム番号!E:F,2,0),"")</f>
        <v/>
      </c>
      <c r="F1485" t="str">
        <f>IFERROR(VLOOKUP(A1485,プログラム!B:C,2,0),"")</f>
        <v/>
      </c>
      <c r="G1485" t="str">
        <f t="shared" si="47"/>
        <v>000</v>
      </c>
      <c r="H1485" t="str">
        <f>IFERROR(記録[[#This Row],[組]],"")</f>
        <v/>
      </c>
      <c r="I1485" t="str">
        <f>IFERROR(記録[[#This Row],[水路]],"")</f>
        <v/>
      </c>
      <c r="J1485" t="str">
        <f>IFERROR(VLOOKUP(F1485,プログラムデータ!A:P,14,0),"")</f>
        <v/>
      </c>
      <c r="K1485" t="str">
        <f>IFERROR(VLOOKUP(F1485,プログラムデータ!A:O,15,0),"")</f>
        <v/>
      </c>
      <c r="L1485" t="str">
        <f>IFERROR(VLOOKUP(F1485,プログラムデータ!A:M,13,0),"")</f>
        <v/>
      </c>
      <c r="M1485" t="str">
        <f>IFERROR(VLOOKUP(F1485,プログラムデータ!A:J,10,0),"")</f>
        <v/>
      </c>
      <c r="N1485" t="str">
        <f>IFERROR(VLOOKUP(F1485,プログラムデータ!A:P,16,0),"")</f>
        <v/>
      </c>
      <c r="O1485" t="str">
        <f t="shared" si="46"/>
        <v xml:space="preserve">    </v>
      </c>
    </row>
    <row r="1486" spans="1:15" x14ac:dyDescent="0.15">
      <c r="A1486" t="str">
        <f>IFERROR(記録[[#This Row],[競技番号]],"")</f>
        <v/>
      </c>
      <c r="B1486" t="str">
        <f>IFERROR(記録[[#This Row],[選手番号]],"")</f>
        <v/>
      </c>
      <c r="C1486" t="str">
        <f>IFERROR(VLOOKUP(B1486,選手番号!F:J,4,0),"")</f>
        <v/>
      </c>
      <c r="D1486" t="str">
        <f>IFERROR(VLOOKUP(B1486,選手番号!F:K,6,0),"")</f>
        <v/>
      </c>
      <c r="E1486" t="str">
        <f>IFERROR(VLOOKUP(B1486,チーム番号!E:F,2,0),"")</f>
        <v/>
      </c>
      <c r="F1486" t="str">
        <f>IFERROR(VLOOKUP(A1486,プログラム!B:C,2,0),"")</f>
        <v/>
      </c>
      <c r="G1486" t="str">
        <f t="shared" si="47"/>
        <v>000</v>
      </c>
      <c r="H1486" t="str">
        <f>IFERROR(記録[[#This Row],[組]],"")</f>
        <v/>
      </c>
      <c r="I1486" t="str">
        <f>IFERROR(記録[[#This Row],[水路]],"")</f>
        <v/>
      </c>
      <c r="J1486" t="str">
        <f>IFERROR(VLOOKUP(F1486,プログラムデータ!A:P,14,0),"")</f>
        <v/>
      </c>
      <c r="K1486" t="str">
        <f>IFERROR(VLOOKUP(F1486,プログラムデータ!A:O,15,0),"")</f>
        <v/>
      </c>
      <c r="L1486" t="str">
        <f>IFERROR(VLOOKUP(F1486,プログラムデータ!A:M,13,0),"")</f>
        <v/>
      </c>
      <c r="M1486" t="str">
        <f>IFERROR(VLOOKUP(F1486,プログラムデータ!A:J,10,0),"")</f>
        <v/>
      </c>
      <c r="N1486" t="str">
        <f>IFERROR(VLOOKUP(F1486,プログラムデータ!A:P,16,0),"")</f>
        <v/>
      </c>
      <c r="O1486" t="str">
        <f t="shared" si="46"/>
        <v xml:space="preserve">    </v>
      </c>
    </row>
    <row r="1487" spans="1:15" x14ac:dyDescent="0.15">
      <c r="A1487" t="str">
        <f>IFERROR(記録[[#This Row],[競技番号]],"")</f>
        <v/>
      </c>
      <c r="B1487" t="str">
        <f>IFERROR(記録[[#This Row],[選手番号]],"")</f>
        <v/>
      </c>
      <c r="C1487" t="str">
        <f>IFERROR(VLOOKUP(B1487,選手番号!F:J,4,0),"")</f>
        <v/>
      </c>
      <c r="D1487" t="str">
        <f>IFERROR(VLOOKUP(B1487,選手番号!F:K,6,0),"")</f>
        <v/>
      </c>
      <c r="E1487" t="str">
        <f>IFERROR(VLOOKUP(B1487,チーム番号!E:F,2,0),"")</f>
        <v/>
      </c>
      <c r="F1487" t="str">
        <f>IFERROR(VLOOKUP(A1487,プログラム!B:C,2,0),"")</f>
        <v/>
      </c>
      <c r="G1487" t="str">
        <f t="shared" si="47"/>
        <v>000</v>
      </c>
      <c r="H1487" t="str">
        <f>IFERROR(記録[[#This Row],[組]],"")</f>
        <v/>
      </c>
      <c r="I1487" t="str">
        <f>IFERROR(記録[[#This Row],[水路]],"")</f>
        <v/>
      </c>
      <c r="J1487" t="str">
        <f>IFERROR(VLOOKUP(F1487,プログラムデータ!A:P,14,0),"")</f>
        <v/>
      </c>
      <c r="K1487" t="str">
        <f>IFERROR(VLOOKUP(F1487,プログラムデータ!A:O,15,0),"")</f>
        <v/>
      </c>
      <c r="L1487" t="str">
        <f>IFERROR(VLOOKUP(F1487,プログラムデータ!A:M,13,0),"")</f>
        <v/>
      </c>
      <c r="M1487" t="str">
        <f>IFERROR(VLOOKUP(F1487,プログラムデータ!A:J,10,0),"")</f>
        <v/>
      </c>
      <c r="N1487" t="str">
        <f>IFERROR(VLOOKUP(F1487,プログラムデータ!A:P,16,0),"")</f>
        <v/>
      </c>
      <c r="O1487" t="str">
        <f t="shared" si="46"/>
        <v xml:space="preserve">    </v>
      </c>
    </row>
    <row r="1488" spans="1:15" x14ac:dyDescent="0.15">
      <c r="A1488" t="str">
        <f>IFERROR(記録[[#This Row],[競技番号]],"")</f>
        <v/>
      </c>
      <c r="B1488" t="str">
        <f>IFERROR(記録[[#This Row],[選手番号]],"")</f>
        <v/>
      </c>
      <c r="C1488" t="str">
        <f>IFERROR(VLOOKUP(B1488,選手番号!F:J,4,0),"")</f>
        <v/>
      </c>
      <c r="D1488" t="str">
        <f>IFERROR(VLOOKUP(B1488,選手番号!F:K,6,0),"")</f>
        <v/>
      </c>
      <c r="E1488" t="str">
        <f>IFERROR(VLOOKUP(B1488,チーム番号!E:F,2,0),"")</f>
        <v/>
      </c>
      <c r="F1488" t="str">
        <f>IFERROR(VLOOKUP(A1488,プログラム!B:C,2,0),"")</f>
        <v/>
      </c>
      <c r="G1488" t="str">
        <f t="shared" si="47"/>
        <v>000</v>
      </c>
      <c r="H1488" t="str">
        <f>IFERROR(記録[[#This Row],[組]],"")</f>
        <v/>
      </c>
      <c r="I1488" t="str">
        <f>IFERROR(記録[[#This Row],[水路]],"")</f>
        <v/>
      </c>
      <c r="J1488" t="str">
        <f>IFERROR(VLOOKUP(F1488,プログラムデータ!A:P,14,0),"")</f>
        <v/>
      </c>
      <c r="K1488" t="str">
        <f>IFERROR(VLOOKUP(F1488,プログラムデータ!A:O,15,0),"")</f>
        <v/>
      </c>
      <c r="L1488" t="str">
        <f>IFERROR(VLOOKUP(F1488,プログラムデータ!A:M,13,0),"")</f>
        <v/>
      </c>
      <c r="M1488" t="str">
        <f>IFERROR(VLOOKUP(F1488,プログラムデータ!A:J,10,0),"")</f>
        <v/>
      </c>
      <c r="N1488" t="str">
        <f>IFERROR(VLOOKUP(F1488,プログラムデータ!A:P,16,0),"")</f>
        <v/>
      </c>
      <c r="O1488" t="str">
        <f t="shared" si="46"/>
        <v xml:space="preserve">    </v>
      </c>
    </row>
    <row r="1489" spans="1:15" x14ac:dyDescent="0.15">
      <c r="A1489" t="str">
        <f>IFERROR(記録[[#This Row],[競技番号]],"")</f>
        <v/>
      </c>
      <c r="B1489" t="str">
        <f>IFERROR(記録[[#This Row],[選手番号]],"")</f>
        <v/>
      </c>
      <c r="C1489" t="str">
        <f>IFERROR(VLOOKUP(B1489,選手番号!F:J,4,0),"")</f>
        <v/>
      </c>
      <c r="D1489" t="str">
        <f>IFERROR(VLOOKUP(B1489,選手番号!F:K,6,0),"")</f>
        <v/>
      </c>
      <c r="E1489" t="str">
        <f>IFERROR(VLOOKUP(B1489,チーム番号!E:F,2,0),"")</f>
        <v/>
      </c>
      <c r="F1489" t="str">
        <f>IFERROR(VLOOKUP(A1489,プログラム!B:C,2,0),"")</f>
        <v/>
      </c>
      <c r="G1489" t="str">
        <f t="shared" si="47"/>
        <v>000</v>
      </c>
      <c r="H1489" t="str">
        <f>IFERROR(記録[[#This Row],[組]],"")</f>
        <v/>
      </c>
      <c r="I1489" t="str">
        <f>IFERROR(記録[[#This Row],[水路]],"")</f>
        <v/>
      </c>
      <c r="J1489" t="str">
        <f>IFERROR(VLOOKUP(F1489,プログラムデータ!A:P,14,0),"")</f>
        <v/>
      </c>
      <c r="K1489" t="str">
        <f>IFERROR(VLOOKUP(F1489,プログラムデータ!A:O,15,0),"")</f>
        <v/>
      </c>
      <c r="L1489" t="str">
        <f>IFERROR(VLOOKUP(F1489,プログラムデータ!A:M,13,0),"")</f>
        <v/>
      </c>
      <c r="M1489" t="str">
        <f>IFERROR(VLOOKUP(F1489,プログラムデータ!A:J,10,0),"")</f>
        <v/>
      </c>
      <c r="N1489" t="str">
        <f>IFERROR(VLOOKUP(F1489,プログラムデータ!A:P,16,0),"")</f>
        <v/>
      </c>
      <c r="O1489" t="str">
        <f t="shared" si="46"/>
        <v xml:space="preserve">    </v>
      </c>
    </row>
    <row r="1490" spans="1:15" x14ac:dyDescent="0.15">
      <c r="A1490" t="str">
        <f>IFERROR(記録[[#This Row],[競技番号]],"")</f>
        <v/>
      </c>
      <c r="B1490" t="str">
        <f>IFERROR(記録[[#This Row],[選手番号]],"")</f>
        <v/>
      </c>
      <c r="C1490" t="str">
        <f>IFERROR(VLOOKUP(B1490,選手番号!F:J,4,0),"")</f>
        <v/>
      </c>
      <c r="D1490" t="str">
        <f>IFERROR(VLOOKUP(B1490,選手番号!F:K,6,0),"")</f>
        <v/>
      </c>
      <c r="E1490" t="str">
        <f>IFERROR(VLOOKUP(B1490,チーム番号!E:F,2,0),"")</f>
        <v/>
      </c>
      <c r="F1490" t="str">
        <f>IFERROR(VLOOKUP(A1490,プログラム!B:C,2,0),"")</f>
        <v/>
      </c>
      <c r="G1490" t="str">
        <f t="shared" si="47"/>
        <v>000</v>
      </c>
      <c r="H1490" t="str">
        <f>IFERROR(記録[[#This Row],[組]],"")</f>
        <v/>
      </c>
      <c r="I1490" t="str">
        <f>IFERROR(記録[[#This Row],[水路]],"")</f>
        <v/>
      </c>
      <c r="J1490" t="str">
        <f>IFERROR(VLOOKUP(F1490,プログラムデータ!A:P,14,0),"")</f>
        <v/>
      </c>
      <c r="K1490" t="str">
        <f>IFERROR(VLOOKUP(F1490,プログラムデータ!A:O,15,0),"")</f>
        <v/>
      </c>
      <c r="L1490" t="str">
        <f>IFERROR(VLOOKUP(F1490,プログラムデータ!A:M,13,0),"")</f>
        <v/>
      </c>
      <c r="M1490" t="str">
        <f>IFERROR(VLOOKUP(F1490,プログラムデータ!A:J,10,0),"")</f>
        <v/>
      </c>
      <c r="N1490" t="str">
        <f>IFERROR(VLOOKUP(F1490,プログラムデータ!A:P,16,0),"")</f>
        <v/>
      </c>
      <c r="O1490" t="str">
        <f t="shared" si="46"/>
        <v xml:space="preserve">    </v>
      </c>
    </row>
    <row r="1491" spans="1:15" x14ac:dyDescent="0.15">
      <c r="A1491" t="str">
        <f>IFERROR(記録[[#This Row],[競技番号]],"")</f>
        <v/>
      </c>
      <c r="B1491" t="str">
        <f>IFERROR(記録[[#This Row],[選手番号]],"")</f>
        <v/>
      </c>
      <c r="C1491" t="str">
        <f>IFERROR(VLOOKUP(B1491,選手番号!F:J,4,0),"")</f>
        <v/>
      </c>
      <c r="D1491" t="str">
        <f>IFERROR(VLOOKUP(B1491,選手番号!F:K,6,0),"")</f>
        <v/>
      </c>
      <c r="E1491" t="str">
        <f>IFERROR(VLOOKUP(B1491,チーム番号!E:F,2,0),"")</f>
        <v/>
      </c>
      <c r="F1491" t="str">
        <f>IFERROR(VLOOKUP(A1491,プログラム!B:C,2,0),"")</f>
        <v/>
      </c>
      <c r="G1491" t="str">
        <f t="shared" si="47"/>
        <v>000</v>
      </c>
      <c r="H1491" t="str">
        <f>IFERROR(記録[[#This Row],[組]],"")</f>
        <v/>
      </c>
      <c r="I1491" t="str">
        <f>IFERROR(記録[[#This Row],[水路]],"")</f>
        <v/>
      </c>
      <c r="J1491" t="str">
        <f>IFERROR(VLOOKUP(F1491,プログラムデータ!A:P,14,0),"")</f>
        <v/>
      </c>
      <c r="K1491" t="str">
        <f>IFERROR(VLOOKUP(F1491,プログラムデータ!A:O,15,0),"")</f>
        <v/>
      </c>
      <c r="L1491" t="str">
        <f>IFERROR(VLOOKUP(F1491,プログラムデータ!A:M,13,0),"")</f>
        <v/>
      </c>
      <c r="M1491" t="str">
        <f>IFERROR(VLOOKUP(F1491,プログラムデータ!A:J,10,0),"")</f>
        <v/>
      </c>
      <c r="N1491" t="str">
        <f>IFERROR(VLOOKUP(F1491,プログラムデータ!A:P,16,0),"")</f>
        <v/>
      </c>
      <c r="O1491" t="str">
        <f t="shared" si="46"/>
        <v xml:space="preserve">    </v>
      </c>
    </row>
    <row r="1492" spans="1:15" x14ac:dyDescent="0.15">
      <c r="A1492" t="str">
        <f>IFERROR(記録[[#This Row],[競技番号]],"")</f>
        <v/>
      </c>
      <c r="B1492" t="str">
        <f>IFERROR(記録[[#This Row],[選手番号]],"")</f>
        <v/>
      </c>
      <c r="C1492" t="str">
        <f>IFERROR(VLOOKUP(B1492,選手番号!F:J,4,0),"")</f>
        <v/>
      </c>
      <c r="D1492" t="str">
        <f>IFERROR(VLOOKUP(B1492,選手番号!F:K,6,0),"")</f>
        <v/>
      </c>
      <c r="E1492" t="str">
        <f>IFERROR(VLOOKUP(B1492,チーム番号!E:F,2,0),"")</f>
        <v/>
      </c>
      <c r="F1492" t="str">
        <f>IFERROR(VLOOKUP(A1492,プログラム!B:C,2,0),"")</f>
        <v/>
      </c>
      <c r="G1492" t="str">
        <f t="shared" si="47"/>
        <v>000</v>
      </c>
      <c r="H1492" t="str">
        <f>IFERROR(記録[[#This Row],[組]],"")</f>
        <v/>
      </c>
      <c r="I1492" t="str">
        <f>IFERROR(記録[[#This Row],[水路]],"")</f>
        <v/>
      </c>
      <c r="J1492" t="str">
        <f>IFERROR(VLOOKUP(F1492,プログラムデータ!A:P,14,0),"")</f>
        <v/>
      </c>
      <c r="K1492" t="str">
        <f>IFERROR(VLOOKUP(F1492,プログラムデータ!A:O,15,0),"")</f>
        <v/>
      </c>
      <c r="L1492" t="str">
        <f>IFERROR(VLOOKUP(F1492,プログラムデータ!A:M,13,0),"")</f>
        <v/>
      </c>
      <c r="M1492" t="str">
        <f>IFERROR(VLOOKUP(F1492,プログラムデータ!A:J,10,0),"")</f>
        <v/>
      </c>
      <c r="N1492" t="str">
        <f>IFERROR(VLOOKUP(F1492,プログラムデータ!A:P,16,0),"")</f>
        <v/>
      </c>
      <c r="O1492" t="str">
        <f t="shared" si="46"/>
        <v xml:space="preserve">    </v>
      </c>
    </row>
    <row r="1493" spans="1:15" x14ac:dyDescent="0.15">
      <c r="A1493" t="str">
        <f>IFERROR(記録[[#This Row],[競技番号]],"")</f>
        <v/>
      </c>
      <c r="B1493" t="str">
        <f>IFERROR(記録[[#This Row],[選手番号]],"")</f>
        <v/>
      </c>
      <c r="C1493" t="str">
        <f>IFERROR(VLOOKUP(B1493,選手番号!F:J,4,0),"")</f>
        <v/>
      </c>
      <c r="D1493" t="str">
        <f>IFERROR(VLOOKUP(B1493,選手番号!F:K,6,0),"")</f>
        <v/>
      </c>
      <c r="E1493" t="str">
        <f>IFERROR(VLOOKUP(B1493,チーム番号!E:F,2,0),"")</f>
        <v/>
      </c>
      <c r="F1493" t="str">
        <f>IFERROR(VLOOKUP(A1493,プログラム!B:C,2,0),"")</f>
        <v/>
      </c>
      <c r="G1493" t="str">
        <f t="shared" si="47"/>
        <v>000</v>
      </c>
      <c r="H1493" t="str">
        <f>IFERROR(記録[[#This Row],[組]],"")</f>
        <v/>
      </c>
      <c r="I1493" t="str">
        <f>IFERROR(記録[[#This Row],[水路]],"")</f>
        <v/>
      </c>
      <c r="J1493" t="str">
        <f>IFERROR(VLOOKUP(F1493,プログラムデータ!A:P,14,0),"")</f>
        <v/>
      </c>
      <c r="K1493" t="str">
        <f>IFERROR(VLOOKUP(F1493,プログラムデータ!A:O,15,0),"")</f>
        <v/>
      </c>
      <c r="L1493" t="str">
        <f>IFERROR(VLOOKUP(F1493,プログラムデータ!A:M,13,0),"")</f>
        <v/>
      </c>
      <c r="M1493" t="str">
        <f>IFERROR(VLOOKUP(F1493,プログラムデータ!A:J,10,0),"")</f>
        <v/>
      </c>
      <c r="N1493" t="str">
        <f>IFERROR(VLOOKUP(F1493,プログラムデータ!A:P,16,0),"")</f>
        <v/>
      </c>
      <c r="O1493" t="str">
        <f t="shared" si="46"/>
        <v xml:space="preserve">    </v>
      </c>
    </row>
    <row r="1494" spans="1:15" x14ac:dyDescent="0.15">
      <c r="A1494" t="str">
        <f>IFERROR(記録[[#This Row],[競技番号]],"")</f>
        <v/>
      </c>
      <c r="B1494" t="str">
        <f>IFERROR(記録[[#This Row],[選手番号]],"")</f>
        <v/>
      </c>
      <c r="C1494" t="str">
        <f>IFERROR(VLOOKUP(B1494,選手番号!F:J,4,0),"")</f>
        <v/>
      </c>
      <c r="D1494" t="str">
        <f>IFERROR(VLOOKUP(B1494,選手番号!F:K,6,0),"")</f>
        <v/>
      </c>
      <c r="E1494" t="str">
        <f>IFERROR(VLOOKUP(B1494,チーム番号!E:F,2,0),"")</f>
        <v/>
      </c>
      <c r="F1494" t="str">
        <f>IFERROR(VLOOKUP(A1494,プログラム!B:C,2,0),"")</f>
        <v/>
      </c>
      <c r="G1494" t="str">
        <f t="shared" si="47"/>
        <v>000</v>
      </c>
      <c r="H1494" t="str">
        <f>IFERROR(記録[[#This Row],[組]],"")</f>
        <v/>
      </c>
      <c r="I1494" t="str">
        <f>IFERROR(記録[[#This Row],[水路]],"")</f>
        <v/>
      </c>
      <c r="J1494" t="str">
        <f>IFERROR(VLOOKUP(F1494,プログラムデータ!A:P,14,0),"")</f>
        <v/>
      </c>
      <c r="K1494" t="str">
        <f>IFERROR(VLOOKUP(F1494,プログラムデータ!A:O,15,0),"")</f>
        <v/>
      </c>
      <c r="L1494" t="str">
        <f>IFERROR(VLOOKUP(F1494,プログラムデータ!A:M,13,0),"")</f>
        <v/>
      </c>
      <c r="M1494" t="str">
        <f>IFERROR(VLOOKUP(F1494,プログラムデータ!A:J,10,0),"")</f>
        <v/>
      </c>
      <c r="N1494" t="str">
        <f>IFERROR(VLOOKUP(F1494,プログラムデータ!A:P,16,0),"")</f>
        <v/>
      </c>
      <c r="O1494" t="str">
        <f t="shared" si="46"/>
        <v xml:space="preserve">    </v>
      </c>
    </row>
    <row r="1495" spans="1:15" x14ac:dyDescent="0.15">
      <c r="A1495" t="str">
        <f>IFERROR(記録[[#This Row],[競技番号]],"")</f>
        <v/>
      </c>
      <c r="B1495" t="str">
        <f>IFERROR(記録[[#This Row],[選手番号]],"")</f>
        <v/>
      </c>
      <c r="C1495" t="str">
        <f>IFERROR(VLOOKUP(B1495,選手番号!F:J,4,0),"")</f>
        <v/>
      </c>
      <c r="D1495" t="str">
        <f>IFERROR(VLOOKUP(B1495,選手番号!F:K,6,0),"")</f>
        <v/>
      </c>
      <c r="E1495" t="str">
        <f>IFERROR(VLOOKUP(B1495,チーム番号!E:F,2,0),"")</f>
        <v/>
      </c>
      <c r="F1495" t="str">
        <f>IFERROR(VLOOKUP(A1495,プログラム!B:C,2,0),"")</f>
        <v/>
      </c>
      <c r="G1495" t="str">
        <f t="shared" si="47"/>
        <v>000</v>
      </c>
      <c r="H1495" t="str">
        <f>IFERROR(記録[[#This Row],[組]],"")</f>
        <v/>
      </c>
      <c r="I1495" t="str">
        <f>IFERROR(記録[[#This Row],[水路]],"")</f>
        <v/>
      </c>
      <c r="J1495" t="str">
        <f>IFERROR(VLOOKUP(F1495,プログラムデータ!A:P,14,0),"")</f>
        <v/>
      </c>
      <c r="K1495" t="str">
        <f>IFERROR(VLOOKUP(F1495,プログラムデータ!A:O,15,0),"")</f>
        <v/>
      </c>
      <c r="L1495" t="str">
        <f>IFERROR(VLOOKUP(F1495,プログラムデータ!A:M,13,0),"")</f>
        <v/>
      </c>
      <c r="M1495" t="str">
        <f>IFERROR(VLOOKUP(F1495,プログラムデータ!A:J,10,0),"")</f>
        <v/>
      </c>
      <c r="N1495" t="str">
        <f>IFERROR(VLOOKUP(F1495,プログラムデータ!A:P,16,0),"")</f>
        <v/>
      </c>
      <c r="O1495" t="str">
        <f t="shared" si="46"/>
        <v xml:space="preserve">    </v>
      </c>
    </row>
    <row r="1496" spans="1:15" x14ac:dyDescent="0.15">
      <c r="A1496" t="str">
        <f>IFERROR(記録[[#This Row],[競技番号]],"")</f>
        <v/>
      </c>
      <c r="B1496" t="str">
        <f>IFERROR(記録[[#This Row],[選手番号]],"")</f>
        <v/>
      </c>
      <c r="C1496" t="str">
        <f>IFERROR(VLOOKUP(B1496,選手番号!F:J,4,0),"")</f>
        <v/>
      </c>
      <c r="D1496" t="str">
        <f>IFERROR(VLOOKUP(B1496,選手番号!F:K,6,0),"")</f>
        <v/>
      </c>
      <c r="E1496" t="str">
        <f>IFERROR(VLOOKUP(B1496,チーム番号!E:F,2,0),"")</f>
        <v/>
      </c>
      <c r="F1496" t="str">
        <f>IFERROR(VLOOKUP(A1496,プログラム!B:C,2,0),"")</f>
        <v/>
      </c>
      <c r="G1496" t="str">
        <f t="shared" si="47"/>
        <v>000</v>
      </c>
      <c r="H1496" t="str">
        <f>IFERROR(記録[[#This Row],[組]],"")</f>
        <v/>
      </c>
      <c r="I1496" t="str">
        <f>IFERROR(記録[[#This Row],[水路]],"")</f>
        <v/>
      </c>
      <c r="J1496" t="str">
        <f>IFERROR(VLOOKUP(F1496,プログラムデータ!A:P,14,0),"")</f>
        <v/>
      </c>
      <c r="K1496" t="str">
        <f>IFERROR(VLOOKUP(F1496,プログラムデータ!A:O,15,0),"")</f>
        <v/>
      </c>
      <c r="L1496" t="str">
        <f>IFERROR(VLOOKUP(F1496,プログラムデータ!A:M,13,0),"")</f>
        <v/>
      </c>
      <c r="M1496" t="str">
        <f>IFERROR(VLOOKUP(F1496,プログラムデータ!A:J,10,0),"")</f>
        <v/>
      </c>
      <c r="N1496" t="str">
        <f>IFERROR(VLOOKUP(F1496,プログラムデータ!A:P,16,0),"")</f>
        <v/>
      </c>
      <c r="O1496" t="str">
        <f t="shared" si="46"/>
        <v xml:space="preserve">    </v>
      </c>
    </row>
    <row r="1497" spans="1:15" x14ac:dyDescent="0.15">
      <c r="A1497" t="str">
        <f>IFERROR(記録[[#This Row],[競技番号]],"")</f>
        <v/>
      </c>
      <c r="B1497" t="str">
        <f>IFERROR(記録[[#This Row],[選手番号]],"")</f>
        <v/>
      </c>
      <c r="C1497" t="str">
        <f>IFERROR(VLOOKUP(B1497,選手番号!F:J,4,0),"")</f>
        <v/>
      </c>
      <c r="D1497" t="str">
        <f>IFERROR(VLOOKUP(B1497,選手番号!F:K,6,0),"")</f>
        <v/>
      </c>
      <c r="E1497" t="str">
        <f>IFERROR(VLOOKUP(B1497,チーム番号!E:F,2,0),"")</f>
        <v/>
      </c>
      <c r="F1497" t="str">
        <f>IFERROR(VLOOKUP(A1497,プログラム!B:C,2,0),"")</f>
        <v/>
      </c>
      <c r="G1497" t="str">
        <f t="shared" si="47"/>
        <v>000</v>
      </c>
      <c r="H1497" t="str">
        <f>IFERROR(記録[[#This Row],[組]],"")</f>
        <v/>
      </c>
      <c r="I1497" t="str">
        <f>IFERROR(記録[[#This Row],[水路]],"")</f>
        <v/>
      </c>
      <c r="J1497" t="str">
        <f>IFERROR(VLOOKUP(F1497,プログラムデータ!A:P,14,0),"")</f>
        <v/>
      </c>
      <c r="K1497" t="str">
        <f>IFERROR(VLOOKUP(F1497,プログラムデータ!A:O,15,0),"")</f>
        <v/>
      </c>
      <c r="L1497" t="str">
        <f>IFERROR(VLOOKUP(F1497,プログラムデータ!A:M,13,0),"")</f>
        <v/>
      </c>
      <c r="M1497" t="str">
        <f>IFERROR(VLOOKUP(F1497,プログラムデータ!A:J,10,0),"")</f>
        <v/>
      </c>
      <c r="N1497" t="str">
        <f>IFERROR(VLOOKUP(F1497,プログラムデータ!A:P,16,0),"")</f>
        <v/>
      </c>
      <c r="O1497" t="str">
        <f t="shared" si="46"/>
        <v xml:space="preserve">    </v>
      </c>
    </row>
    <row r="1498" spans="1:15" x14ac:dyDescent="0.15">
      <c r="A1498" t="str">
        <f>IFERROR(記録[[#This Row],[競技番号]],"")</f>
        <v/>
      </c>
      <c r="B1498" t="str">
        <f>IFERROR(記録[[#This Row],[選手番号]],"")</f>
        <v/>
      </c>
      <c r="C1498" t="str">
        <f>IFERROR(VLOOKUP(B1498,選手番号!F:J,4,0),"")</f>
        <v/>
      </c>
      <c r="D1498" t="str">
        <f>IFERROR(VLOOKUP(B1498,選手番号!F:K,6,0),"")</f>
        <v/>
      </c>
      <c r="E1498" t="str">
        <f>IFERROR(VLOOKUP(B1498,チーム番号!E:F,2,0),"")</f>
        <v/>
      </c>
      <c r="F1498" t="str">
        <f>IFERROR(VLOOKUP(A1498,プログラム!B:C,2,0),"")</f>
        <v/>
      </c>
      <c r="G1498" t="str">
        <f t="shared" si="47"/>
        <v>000</v>
      </c>
      <c r="H1498" t="str">
        <f>IFERROR(記録[[#This Row],[組]],"")</f>
        <v/>
      </c>
      <c r="I1498" t="str">
        <f>IFERROR(記録[[#This Row],[水路]],"")</f>
        <v/>
      </c>
      <c r="J1498" t="str">
        <f>IFERROR(VLOOKUP(F1498,プログラムデータ!A:P,14,0),"")</f>
        <v/>
      </c>
      <c r="K1498" t="str">
        <f>IFERROR(VLOOKUP(F1498,プログラムデータ!A:O,15,0),"")</f>
        <v/>
      </c>
      <c r="L1498" t="str">
        <f>IFERROR(VLOOKUP(F1498,プログラムデータ!A:M,13,0),"")</f>
        <v/>
      </c>
      <c r="M1498" t="str">
        <f>IFERROR(VLOOKUP(F1498,プログラムデータ!A:J,10,0),"")</f>
        <v/>
      </c>
      <c r="N1498" t="str">
        <f>IFERROR(VLOOKUP(F1498,プログラムデータ!A:P,16,0),"")</f>
        <v/>
      </c>
      <c r="O1498" t="str">
        <f t="shared" si="46"/>
        <v xml:space="preserve">    </v>
      </c>
    </row>
    <row r="1499" spans="1:15" x14ac:dyDescent="0.15">
      <c r="A1499" t="str">
        <f>IFERROR(記録[[#This Row],[競技番号]],"")</f>
        <v/>
      </c>
      <c r="B1499" t="str">
        <f>IFERROR(記録[[#This Row],[選手番号]],"")</f>
        <v/>
      </c>
      <c r="C1499" t="str">
        <f>IFERROR(VLOOKUP(B1499,選手番号!F:J,4,0),"")</f>
        <v/>
      </c>
      <c r="D1499" t="str">
        <f>IFERROR(VLOOKUP(B1499,選手番号!F:K,6,0),"")</f>
        <v/>
      </c>
      <c r="E1499" t="str">
        <f>IFERROR(VLOOKUP(B1499,チーム番号!E:F,2,0),"")</f>
        <v/>
      </c>
      <c r="F1499" t="str">
        <f>IFERROR(VLOOKUP(A1499,プログラム!B:C,2,0),"")</f>
        <v/>
      </c>
      <c r="G1499" t="str">
        <f t="shared" si="47"/>
        <v>000</v>
      </c>
      <c r="H1499" t="str">
        <f>IFERROR(記録[[#This Row],[組]],"")</f>
        <v/>
      </c>
      <c r="I1499" t="str">
        <f>IFERROR(記録[[#This Row],[水路]],"")</f>
        <v/>
      </c>
      <c r="J1499" t="str">
        <f>IFERROR(VLOOKUP(F1499,プログラムデータ!A:P,14,0),"")</f>
        <v/>
      </c>
      <c r="K1499" t="str">
        <f>IFERROR(VLOOKUP(F1499,プログラムデータ!A:O,15,0),"")</f>
        <v/>
      </c>
      <c r="L1499" t="str">
        <f>IFERROR(VLOOKUP(F1499,プログラムデータ!A:M,13,0),"")</f>
        <v/>
      </c>
      <c r="M1499" t="str">
        <f>IFERROR(VLOOKUP(F1499,プログラムデータ!A:J,10,0),"")</f>
        <v/>
      </c>
      <c r="N1499" t="str">
        <f>IFERROR(VLOOKUP(F1499,プログラムデータ!A:P,16,0),"")</f>
        <v/>
      </c>
      <c r="O1499" t="str">
        <f t="shared" si="46"/>
        <v xml:space="preserve">    </v>
      </c>
    </row>
    <row r="1500" spans="1:15" x14ac:dyDescent="0.15">
      <c r="A1500" t="str">
        <f>IFERROR(記録[[#This Row],[競技番号]],"")</f>
        <v/>
      </c>
      <c r="B1500" t="str">
        <f>IFERROR(記録[[#This Row],[選手番号]],"")</f>
        <v/>
      </c>
      <c r="C1500" t="str">
        <f>IFERROR(VLOOKUP(B1500,選手番号!F:J,4,0),"")</f>
        <v/>
      </c>
      <c r="D1500" t="str">
        <f>IFERROR(VLOOKUP(B1500,選手番号!F:K,6,0),"")</f>
        <v/>
      </c>
      <c r="E1500" t="str">
        <f>IFERROR(VLOOKUP(B1500,チーム番号!E:F,2,0),"")</f>
        <v/>
      </c>
      <c r="F1500" t="str">
        <f>IFERROR(VLOOKUP(A1500,プログラム!B:C,2,0),"")</f>
        <v/>
      </c>
      <c r="G1500" t="str">
        <f t="shared" si="47"/>
        <v>000</v>
      </c>
      <c r="H1500" t="str">
        <f>IFERROR(記録[[#This Row],[組]],"")</f>
        <v/>
      </c>
      <c r="I1500" t="str">
        <f>IFERROR(記録[[#This Row],[水路]],"")</f>
        <v/>
      </c>
      <c r="J1500" t="str">
        <f>IFERROR(VLOOKUP(F1500,プログラムデータ!A:P,14,0),"")</f>
        <v/>
      </c>
      <c r="K1500" t="str">
        <f>IFERROR(VLOOKUP(F1500,プログラムデータ!A:O,15,0),"")</f>
        <v/>
      </c>
      <c r="L1500" t="str">
        <f>IFERROR(VLOOKUP(F1500,プログラムデータ!A:M,13,0),"")</f>
        <v/>
      </c>
      <c r="M1500" t="str">
        <f>IFERROR(VLOOKUP(F1500,プログラムデータ!A:J,10,0),"")</f>
        <v/>
      </c>
      <c r="N1500" t="str">
        <f>IFERROR(VLOOKUP(F1500,プログラムデータ!A:P,16,0),"")</f>
        <v/>
      </c>
      <c r="O1500" t="str">
        <f t="shared" si="46"/>
        <v xml:space="preserve">    </v>
      </c>
    </row>
    <row r="1501" spans="1:15" x14ac:dyDescent="0.15">
      <c r="A1501" t="str">
        <f>IFERROR(記録[[#This Row],[競技番号]],"")</f>
        <v/>
      </c>
      <c r="B1501" t="str">
        <f>IFERROR(記録[[#This Row],[選手番号]],"")</f>
        <v/>
      </c>
      <c r="C1501" t="str">
        <f>IFERROR(VLOOKUP(B1501,選手番号!F:J,4,0),"")</f>
        <v/>
      </c>
      <c r="D1501" t="str">
        <f>IFERROR(VLOOKUP(B1501,選手番号!F:K,6,0),"")</f>
        <v/>
      </c>
      <c r="E1501" t="str">
        <f>IFERROR(VLOOKUP(B1501,チーム番号!E:F,2,0),"")</f>
        <v/>
      </c>
      <c r="F1501" t="str">
        <f>IFERROR(VLOOKUP(A1501,プログラム!B:C,2,0),"")</f>
        <v/>
      </c>
      <c r="G1501" t="str">
        <f t="shared" si="47"/>
        <v>000</v>
      </c>
      <c r="H1501" t="str">
        <f>IFERROR(記録[[#This Row],[組]],"")</f>
        <v/>
      </c>
      <c r="I1501" t="str">
        <f>IFERROR(記録[[#This Row],[水路]],"")</f>
        <v/>
      </c>
      <c r="J1501" t="str">
        <f>IFERROR(VLOOKUP(F1501,プログラムデータ!A:P,14,0),"")</f>
        <v/>
      </c>
      <c r="K1501" t="str">
        <f>IFERROR(VLOOKUP(F1501,プログラムデータ!A:O,15,0),"")</f>
        <v/>
      </c>
      <c r="L1501" t="str">
        <f>IFERROR(VLOOKUP(F1501,プログラムデータ!A:M,13,0),"")</f>
        <v/>
      </c>
      <c r="M1501" t="str">
        <f>IFERROR(VLOOKUP(F1501,プログラムデータ!A:J,10,0),"")</f>
        <v/>
      </c>
      <c r="N1501" t="str">
        <f>IFERROR(VLOOKUP(F1501,プログラムデータ!A:P,16,0),"")</f>
        <v/>
      </c>
      <c r="O1501" t="str">
        <f t="shared" si="46"/>
        <v xml:space="preserve">    </v>
      </c>
    </row>
    <row r="1502" spans="1:15" x14ac:dyDescent="0.15">
      <c r="A1502" t="str">
        <f>IFERROR(記録[[#This Row],[競技番号]],"")</f>
        <v/>
      </c>
      <c r="B1502" t="str">
        <f>IFERROR(記録[[#This Row],[選手番号]],"")</f>
        <v/>
      </c>
      <c r="C1502" t="str">
        <f>IFERROR(VLOOKUP(B1502,選手番号!F:J,4,0),"")</f>
        <v/>
      </c>
      <c r="D1502" t="str">
        <f>IFERROR(VLOOKUP(B1502,選手番号!F:K,6,0),"")</f>
        <v/>
      </c>
      <c r="E1502" t="str">
        <f>IFERROR(VLOOKUP(B1502,チーム番号!E:F,2,0),"")</f>
        <v/>
      </c>
      <c r="F1502" t="str">
        <f>IFERROR(VLOOKUP(A1502,プログラム!B:C,2,0),"")</f>
        <v/>
      </c>
      <c r="G1502" t="str">
        <f t="shared" si="47"/>
        <v>000</v>
      </c>
      <c r="H1502" t="str">
        <f>IFERROR(記録[[#This Row],[組]],"")</f>
        <v/>
      </c>
      <c r="I1502" t="str">
        <f>IFERROR(記録[[#This Row],[水路]],"")</f>
        <v/>
      </c>
      <c r="J1502" t="str">
        <f>IFERROR(VLOOKUP(F1502,プログラムデータ!A:P,14,0),"")</f>
        <v/>
      </c>
      <c r="K1502" t="str">
        <f>IFERROR(VLOOKUP(F1502,プログラムデータ!A:O,15,0),"")</f>
        <v/>
      </c>
      <c r="L1502" t="str">
        <f>IFERROR(VLOOKUP(F1502,プログラムデータ!A:M,13,0),"")</f>
        <v/>
      </c>
      <c r="M1502" t="str">
        <f>IFERROR(VLOOKUP(F1502,プログラムデータ!A:J,10,0),"")</f>
        <v/>
      </c>
      <c r="N1502" t="str">
        <f>IFERROR(VLOOKUP(F1502,プログラムデータ!A:P,16,0),"")</f>
        <v/>
      </c>
      <c r="O1502" t="str">
        <f t="shared" si="46"/>
        <v xml:space="preserve">    </v>
      </c>
    </row>
    <row r="1503" spans="1:15" x14ac:dyDescent="0.15">
      <c r="A1503" t="str">
        <f>IFERROR(記録[[#This Row],[競技番号]],"")</f>
        <v/>
      </c>
      <c r="B1503" t="str">
        <f>IFERROR(記録[[#This Row],[選手番号]],"")</f>
        <v/>
      </c>
      <c r="C1503" t="str">
        <f>IFERROR(VLOOKUP(B1503,選手番号!F:J,4,0),"")</f>
        <v/>
      </c>
      <c r="D1503" t="str">
        <f>IFERROR(VLOOKUP(B1503,選手番号!F:K,6,0),"")</f>
        <v/>
      </c>
      <c r="E1503" t="str">
        <f>IFERROR(VLOOKUP(B1503,チーム番号!E:F,2,0),"")</f>
        <v/>
      </c>
      <c r="F1503" t="str">
        <f>IFERROR(VLOOKUP(A1503,プログラム!B:C,2,0),"")</f>
        <v/>
      </c>
      <c r="G1503" t="str">
        <f t="shared" si="47"/>
        <v>000</v>
      </c>
      <c r="H1503" t="str">
        <f>IFERROR(記録[[#This Row],[組]],"")</f>
        <v/>
      </c>
      <c r="I1503" t="str">
        <f>IFERROR(記録[[#This Row],[水路]],"")</f>
        <v/>
      </c>
      <c r="J1503" t="str">
        <f>IFERROR(VLOOKUP(F1503,プログラムデータ!A:P,14,0),"")</f>
        <v/>
      </c>
      <c r="K1503" t="str">
        <f>IFERROR(VLOOKUP(F1503,プログラムデータ!A:O,15,0),"")</f>
        <v/>
      </c>
      <c r="L1503" t="str">
        <f>IFERROR(VLOOKUP(F1503,プログラムデータ!A:M,13,0),"")</f>
        <v/>
      </c>
      <c r="M1503" t="str">
        <f>IFERROR(VLOOKUP(F1503,プログラムデータ!A:J,10,0),"")</f>
        <v/>
      </c>
      <c r="N1503" t="str">
        <f>IFERROR(VLOOKUP(F1503,プログラムデータ!A:P,16,0),"")</f>
        <v/>
      </c>
      <c r="O1503" t="str">
        <f t="shared" si="46"/>
        <v xml:space="preserve">    </v>
      </c>
    </row>
    <row r="1504" spans="1:15" x14ac:dyDescent="0.15">
      <c r="A1504" t="str">
        <f>IFERROR(記録[[#This Row],[競技番号]],"")</f>
        <v/>
      </c>
      <c r="B1504" t="str">
        <f>IFERROR(記録[[#This Row],[選手番号]],"")</f>
        <v/>
      </c>
      <c r="C1504" t="str">
        <f>IFERROR(VLOOKUP(B1504,選手番号!F:J,4,0),"")</f>
        <v/>
      </c>
      <c r="D1504" t="str">
        <f>IFERROR(VLOOKUP(B1504,選手番号!F:K,6,0),"")</f>
        <v/>
      </c>
      <c r="E1504" t="str">
        <f>IFERROR(VLOOKUP(B1504,チーム番号!E:F,2,0),"")</f>
        <v/>
      </c>
      <c r="F1504" t="str">
        <f>IFERROR(VLOOKUP(A1504,プログラム!B:C,2,0),"")</f>
        <v/>
      </c>
      <c r="G1504" t="str">
        <f t="shared" si="47"/>
        <v>000</v>
      </c>
      <c r="H1504" t="str">
        <f>IFERROR(記録[[#This Row],[組]],"")</f>
        <v/>
      </c>
      <c r="I1504" t="str">
        <f>IFERROR(記録[[#This Row],[水路]],"")</f>
        <v/>
      </c>
      <c r="J1504" t="str">
        <f>IFERROR(VLOOKUP(F1504,プログラムデータ!A:P,14,0),"")</f>
        <v/>
      </c>
      <c r="K1504" t="str">
        <f>IFERROR(VLOOKUP(F1504,プログラムデータ!A:O,15,0),"")</f>
        <v/>
      </c>
      <c r="L1504" t="str">
        <f>IFERROR(VLOOKUP(F1504,プログラムデータ!A:M,13,0),"")</f>
        <v/>
      </c>
      <c r="M1504" t="str">
        <f>IFERROR(VLOOKUP(F1504,プログラムデータ!A:J,10,0),"")</f>
        <v/>
      </c>
      <c r="N1504" t="str">
        <f>IFERROR(VLOOKUP(F1504,プログラムデータ!A:P,16,0),"")</f>
        <v/>
      </c>
      <c r="O1504" t="str">
        <f t="shared" si="46"/>
        <v xml:space="preserve">    </v>
      </c>
    </row>
    <row r="1505" spans="1:15" x14ac:dyDescent="0.15">
      <c r="A1505" t="str">
        <f>IFERROR(記録[[#This Row],[競技番号]],"")</f>
        <v/>
      </c>
      <c r="B1505" t="str">
        <f>IFERROR(記録[[#This Row],[選手番号]],"")</f>
        <v/>
      </c>
      <c r="C1505" t="str">
        <f>IFERROR(VLOOKUP(B1505,選手番号!F:J,4,0),"")</f>
        <v/>
      </c>
      <c r="D1505" t="str">
        <f>IFERROR(VLOOKUP(B1505,選手番号!F:K,6,0),"")</f>
        <v/>
      </c>
      <c r="E1505" t="str">
        <f>IFERROR(VLOOKUP(B1505,チーム番号!E:F,2,0),"")</f>
        <v/>
      </c>
      <c r="F1505" t="str">
        <f>IFERROR(VLOOKUP(A1505,プログラム!B:C,2,0),"")</f>
        <v/>
      </c>
      <c r="G1505" t="str">
        <f t="shared" si="47"/>
        <v>000</v>
      </c>
      <c r="H1505" t="str">
        <f>IFERROR(記録[[#This Row],[組]],"")</f>
        <v/>
      </c>
      <c r="I1505" t="str">
        <f>IFERROR(記録[[#This Row],[水路]],"")</f>
        <v/>
      </c>
      <c r="J1505" t="str">
        <f>IFERROR(VLOOKUP(F1505,プログラムデータ!A:P,14,0),"")</f>
        <v/>
      </c>
      <c r="K1505" t="str">
        <f>IFERROR(VLOOKUP(F1505,プログラムデータ!A:O,15,0),"")</f>
        <v/>
      </c>
      <c r="L1505" t="str">
        <f>IFERROR(VLOOKUP(F1505,プログラムデータ!A:M,13,0),"")</f>
        <v/>
      </c>
      <c r="M1505" t="str">
        <f>IFERROR(VLOOKUP(F1505,プログラムデータ!A:J,10,0),"")</f>
        <v/>
      </c>
      <c r="N1505" t="str">
        <f>IFERROR(VLOOKUP(F1505,プログラムデータ!A:P,16,0),"")</f>
        <v/>
      </c>
      <c r="O1505" t="str">
        <f t="shared" si="46"/>
        <v xml:space="preserve">    </v>
      </c>
    </row>
    <row r="1506" spans="1:15" x14ac:dyDescent="0.15">
      <c r="A1506" t="str">
        <f>IFERROR(記録[[#This Row],[競技番号]],"")</f>
        <v/>
      </c>
      <c r="B1506" t="str">
        <f>IFERROR(記録[[#This Row],[選手番号]],"")</f>
        <v/>
      </c>
      <c r="C1506" t="str">
        <f>IFERROR(VLOOKUP(B1506,選手番号!F:J,4,0),"")</f>
        <v/>
      </c>
      <c r="D1506" t="str">
        <f>IFERROR(VLOOKUP(B1506,選手番号!F:K,6,0),"")</f>
        <v/>
      </c>
      <c r="E1506" t="str">
        <f>IFERROR(VLOOKUP(B1506,チーム番号!E:F,2,0),"")</f>
        <v/>
      </c>
      <c r="F1506" t="str">
        <f>IFERROR(VLOOKUP(A1506,プログラム!B:C,2,0),"")</f>
        <v/>
      </c>
      <c r="G1506" t="str">
        <f t="shared" si="47"/>
        <v>000</v>
      </c>
      <c r="H1506" t="str">
        <f>IFERROR(記録[[#This Row],[組]],"")</f>
        <v/>
      </c>
      <c r="I1506" t="str">
        <f>IFERROR(記録[[#This Row],[水路]],"")</f>
        <v/>
      </c>
      <c r="J1506" t="str">
        <f>IFERROR(VLOOKUP(F1506,プログラムデータ!A:P,14,0),"")</f>
        <v/>
      </c>
      <c r="K1506" t="str">
        <f>IFERROR(VLOOKUP(F1506,プログラムデータ!A:O,15,0),"")</f>
        <v/>
      </c>
      <c r="L1506" t="str">
        <f>IFERROR(VLOOKUP(F1506,プログラムデータ!A:M,13,0),"")</f>
        <v/>
      </c>
      <c r="M1506" t="str">
        <f>IFERROR(VLOOKUP(F1506,プログラムデータ!A:J,10,0),"")</f>
        <v/>
      </c>
      <c r="N1506" t="str">
        <f>IFERROR(VLOOKUP(F1506,プログラムデータ!A:P,16,0),"")</f>
        <v/>
      </c>
      <c r="O1506" t="str">
        <f t="shared" si="46"/>
        <v xml:space="preserve">    </v>
      </c>
    </row>
    <row r="1507" spans="1:15" x14ac:dyDescent="0.15">
      <c r="A1507" t="str">
        <f>IFERROR(記録[[#This Row],[競技番号]],"")</f>
        <v/>
      </c>
      <c r="B1507" t="str">
        <f>IFERROR(記録[[#This Row],[選手番号]],"")</f>
        <v/>
      </c>
      <c r="C1507" t="str">
        <f>IFERROR(VLOOKUP(B1507,選手番号!F:J,4,0),"")</f>
        <v/>
      </c>
      <c r="D1507" t="str">
        <f>IFERROR(VLOOKUP(B1507,選手番号!F:K,6,0),"")</f>
        <v/>
      </c>
      <c r="E1507" t="str">
        <f>IFERROR(VLOOKUP(B1507,チーム番号!E:F,2,0),"")</f>
        <v/>
      </c>
      <c r="F1507" t="str">
        <f>IFERROR(VLOOKUP(A1507,プログラム!B:C,2,0),"")</f>
        <v/>
      </c>
      <c r="G1507" t="str">
        <f t="shared" si="47"/>
        <v>000</v>
      </c>
      <c r="H1507" t="str">
        <f>IFERROR(記録[[#This Row],[組]],"")</f>
        <v/>
      </c>
      <c r="I1507" t="str">
        <f>IFERROR(記録[[#This Row],[水路]],"")</f>
        <v/>
      </c>
      <c r="J1507" t="str">
        <f>IFERROR(VLOOKUP(F1507,プログラムデータ!A:P,14,0),"")</f>
        <v/>
      </c>
      <c r="K1507" t="str">
        <f>IFERROR(VLOOKUP(F1507,プログラムデータ!A:O,15,0),"")</f>
        <v/>
      </c>
      <c r="L1507" t="str">
        <f>IFERROR(VLOOKUP(F1507,プログラムデータ!A:M,13,0),"")</f>
        <v/>
      </c>
      <c r="M1507" t="str">
        <f>IFERROR(VLOOKUP(F1507,プログラムデータ!A:J,10,0),"")</f>
        <v/>
      </c>
      <c r="N1507" t="str">
        <f>IFERROR(VLOOKUP(F1507,プログラムデータ!A:P,16,0),"")</f>
        <v/>
      </c>
      <c r="O1507" t="str">
        <f t="shared" si="46"/>
        <v xml:space="preserve">    </v>
      </c>
    </row>
    <row r="1508" spans="1:15" x14ac:dyDescent="0.15">
      <c r="A1508" t="str">
        <f>IFERROR(記録[[#This Row],[競技番号]],"")</f>
        <v/>
      </c>
      <c r="B1508" t="str">
        <f>IFERROR(記録[[#This Row],[選手番号]],"")</f>
        <v/>
      </c>
      <c r="C1508" t="str">
        <f>IFERROR(VLOOKUP(B1508,選手番号!F:J,4,0),"")</f>
        <v/>
      </c>
      <c r="D1508" t="str">
        <f>IFERROR(VLOOKUP(B1508,選手番号!F:K,6,0),"")</f>
        <v/>
      </c>
      <c r="E1508" t="str">
        <f>IFERROR(VLOOKUP(B1508,チーム番号!E:F,2,0),"")</f>
        <v/>
      </c>
      <c r="F1508" t="str">
        <f>IFERROR(VLOOKUP(A1508,プログラム!B:C,2,0),"")</f>
        <v/>
      </c>
      <c r="G1508" t="str">
        <f t="shared" si="47"/>
        <v>000</v>
      </c>
      <c r="H1508" t="str">
        <f>IFERROR(記録[[#This Row],[組]],"")</f>
        <v/>
      </c>
      <c r="I1508" t="str">
        <f>IFERROR(記録[[#This Row],[水路]],"")</f>
        <v/>
      </c>
      <c r="J1508" t="str">
        <f>IFERROR(VLOOKUP(F1508,プログラムデータ!A:P,14,0),"")</f>
        <v/>
      </c>
      <c r="K1508" t="str">
        <f>IFERROR(VLOOKUP(F1508,プログラムデータ!A:O,15,0),"")</f>
        <v/>
      </c>
      <c r="L1508" t="str">
        <f>IFERROR(VLOOKUP(F1508,プログラムデータ!A:M,13,0),"")</f>
        <v/>
      </c>
      <c r="M1508" t="str">
        <f>IFERROR(VLOOKUP(F1508,プログラムデータ!A:J,10,0),"")</f>
        <v/>
      </c>
      <c r="N1508" t="str">
        <f>IFERROR(VLOOKUP(F1508,プログラムデータ!A:P,16,0),"")</f>
        <v/>
      </c>
      <c r="O1508" t="str">
        <f t="shared" si="46"/>
        <v xml:space="preserve">    </v>
      </c>
    </row>
    <row r="1509" spans="1:15" x14ac:dyDescent="0.15">
      <c r="A1509" t="str">
        <f>IFERROR(記録[[#This Row],[競技番号]],"")</f>
        <v/>
      </c>
      <c r="B1509" t="str">
        <f>IFERROR(記録[[#This Row],[選手番号]],"")</f>
        <v/>
      </c>
      <c r="C1509" t="str">
        <f>IFERROR(VLOOKUP(B1509,選手番号!F:J,4,0),"")</f>
        <v/>
      </c>
      <c r="D1509" t="str">
        <f>IFERROR(VLOOKUP(B1509,選手番号!F:K,6,0),"")</f>
        <v/>
      </c>
      <c r="E1509" t="str">
        <f>IFERROR(VLOOKUP(B1509,チーム番号!E:F,2,0),"")</f>
        <v/>
      </c>
      <c r="F1509" t="str">
        <f>IFERROR(VLOOKUP(A1509,プログラム!B:C,2,0),"")</f>
        <v/>
      </c>
      <c r="G1509" t="str">
        <f t="shared" si="47"/>
        <v>000</v>
      </c>
      <c r="H1509" t="str">
        <f>IFERROR(記録[[#This Row],[組]],"")</f>
        <v/>
      </c>
      <c r="I1509" t="str">
        <f>IFERROR(記録[[#This Row],[水路]],"")</f>
        <v/>
      </c>
      <c r="J1509" t="str">
        <f>IFERROR(VLOOKUP(F1509,プログラムデータ!A:P,14,0),"")</f>
        <v/>
      </c>
      <c r="K1509" t="str">
        <f>IFERROR(VLOOKUP(F1509,プログラムデータ!A:O,15,0),"")</f>
        <v/>
      </c>
      <c r="L1509" t="str">
        <f>IFERROR(VLOOKUP(F1509,プログラムデータ!A:M,13,0),"")</f>
        <v/>
      </c>
      <c r="M1509" t="str">
        <f>IFERROR(VLOOKUP(F1509,プログラムデータ!A:J,10,0),"")</f>
        <v/>
      </c>
      <c r="N1509" t="str">
        <f>IFERROR(VLOOKUP(F1509,プログラムデータ!A:P,16,0),"")</f>
        <v/>
      </c>
      <c r="O1509" t="str">
        <f t="shared" si="46"/>
        <v xml:space="preserve">    </v>
      </c>
    </row>
    <row r="1510" spans="1:15" x14ac:dyDescent="0.15">
      <c r="A1510" t="str">
        <f>IFERROR(記録[[#This Row],[競技番号]],"")</f>
        <v/>
      </c>
      <c r="B1510" t="str">
        <f>IFERROR(記録[[#This Row],[選手番号]],"")</f>
        <v/>
      </c>
      <c r="C1510" t="str">
        <f>IFERROR(VLOOKUP(B1510,選手番号!F:J,4,0),"")</f>
        <v/>
      </c>
      <c r="D1510" t="str">
        <f>IFERROR(VLOOKUP(B1510,選手番号!F:K,6,0),"")</f>
        <v/>
      </c>
      <c r="E1510" t="str">
        <f>IFERROR(VLOOKUP(B1510,チーム番号!E:F,2,0),"")</f>
        <v/>
      </c>
      <c r="F1510" t="str">
        <f>IFERROR(VLOOKUP(A1510,プログラム!B:C,2,0),"")</f>
        <v/>
      </c>
      <c r="G1510" t="str">
        <f t="shared" si="47"/>
        <v>000</v>
      </c>
      <c r="H1510" t="str">
        <f>IFERROR(記録[[#This Row],[組]],"")</f>
        <v/>
      </c>
      <c r="I1510" t="str">
        <f>IFERROR(記録[[#This Row],[水路]],"")</f>
        <v/>
      </c>
      <c r="J1510" t="str">
        <f>IFERROR(VLOOKUP(F1510,プログラムデータ!A:P,14,0),"")</f>
        <v/>
      </c>
      <c r="K1510" t="str">
        <f>IFERROR(VLOOKUP(F1510,プログラムデータ!A:O,15,0),"")</f>
        <v/>
      </c>
      <c r="L1510" t="str">
        <f>IFERROR(VLOOKUP(F1510,プログラムデータ!A:M,13,0),"")</f>
        <v/>
      </c>
      <c r="M1510" t="str">
        <f>IFERROR(VLOOKUP(F1510,プログラムデータ!A:J,10,0),"")</f>
        <v/>
      </c>
      <c r="N1510" t="str">
        <f>IFERROR(VLOOKUP(F1510,プログラムデータ!A:P,16,0),"")</f>
        <v/>
      </c>
      <c r="O1510" t="str">
        <f t="shared" si="46"/>
        <v xml:space="preserve">    </v>
      </c>
    </row>
    <row r="1511" spans="1:15" x14ac:dyDescent="0.15">
      <c r="A1511" t="str">
        <f>IFERROR(記録[[#This Row],[競技番号]],"")</f>
        <v/>
      </c>
      <c r="B1511" t="str">
        <f>IFERROR(記録[[#This Row],[選手番号]],"")</f>
        <v/>
      </c>
      <c r="C1511" t="str">
        <f>IFERROR(VLOOKUP(B1511,選手番号!F:J,4,0),"")</f>
        <v/>
      </c>
      <c r="D1511" t="str">
        <f>IFERROR(VLOOKUP(B1511,選手番号!F:K,6,0),"")</f>
        <v/>
      </c>
      <c r="E1511" t="str">
        <f>IFERROR(VLOOKUP(B1511,チーム番号!E:F,2,0),"")</f>
        <v/>
      </c>
      <c r="F1511" t="str">
        <f>IFERROR(VLOOKUP(A1511,プログラム!B:C,2,0),"")</f>
        <v/>
      </c>
      <c r="G1511" t="str">
        <f t="shared" si="47"/>
        <v>000</v>
      </c>
      <c r="H1511" t="str">
        <f>IFERROR(記録[[#This Row],[組]],"")</f>
        <v/>
      </c>
      <c r="I1511" t="str">
        <f>IFERROR(記録[[#This Row],[水路]],"")</f>
        <v/>
      </c>
      <c r="J1511" t="str">
        <f>IFERROR(VLOOKUP(F1511,プログラムデータ!A:P,14,0),"")</f>
        <v/>
      </c>
      <c r="K1511" t="str">
        <f>IFERROR(VLOOKUP(F1511,プログラムデータ!A:O,15,0),"")</f>
        <v/>
      </c>
      <c r="L1511" t="str">
        <f>IFERROR(VLOOKUP(F1511,プログラムデータ!A:M,13,0),"")</f>
        <v/>
      </c>
      <c r="M1511" t="str">
        <f>IFERROR(VLOOKUP(F1511,プログラムデータ!A:J,10,0),"")</f>
        <v/>
      </c>
      <c r="N1511" t="str">
        <f>IFERROR(VLOOKUP(F1511,プログラムデータ!A:P,16,0),"")</f>
        <v/>
      </c>
      <c r="O1511" t="str">
        <f t="shared" si="46"/>
        <v xml:space="preserve">    </v>
      </c>
    </row>
    <row r="1512" spans="1:15" x14ac:dyDescent="0.15">
      <c r="A1512" t="str">
        <f>IFERROR(記録[[#This Row],[競技番号]],"")</f>
        <v/>
      </c>
      <c r="B1512" t="str">
        <f>IFERROR(記録[[#This Row],[選手番号]],"")</f>
        <v/>
      </c>
      <c r="C1512" t="str">
        <f>IFERROR(VLOOKUP(B1512,選手番号!F:J,4,0),"")</f>
        <v/>
      </c>
      <c r="D1512" t="str">
        <f>IFERROR(VLOOKUP(B1512,選手番号!F:K,6,0),"")</f>
        <v/>
      </c>
      <c r="E1512" t="str">
        <f>IFERROR(VLOOKUP(B1512,チーム番号!E:F,2,0),"")</f>
        <v/>
      </c>
      <c r="F1512" t="str">
        <f>IFERROR(VLOOKUP(A1512,プログラム!B:C,2,0),"")</f>
        <v/>
      </c>
      <c r="G1512" t="str">
        <f t="shared" si="47"/>
        <v>000</v>
      </c>
      <c r="H1512" t="str">
        <f>IFERROR(記録[[#This Row],[組]],"")</f>
        <v/>
      </c>
      <c r="I1512" t="str">
        <f>IFERROR(記録[[#This Row],[水路]],"")</f>
        <v/>
      </c>
      <c r="J1512" t="str">
        <f>IFERROR(VLOOKUP(F1512,プログラムデータ!A:P,14,0),"")</f>
        <v/>
      </c>
      <c r="K1512" t="str">
        <f>IFERROR(VLOOKUP(F1512,プログラムデータ!A:O,15,0),"")</f>
        <v/>
      </c>
      <c r="L1512" t="str">
        <f>IFERROR(VLOOKUP(F1512,プログラムデータ!A:M,13,0),"")</f>
        <v/>
      </c>
      <c r="M1512" t="str">
        <f>IFERROR(VLOOKUP(F1512,プログラムデータ!A:J,10,0),"")</f>
        <v/>
      </c>
      <c r="N1512" t="str">
        <f>IFERROR(VLOOKUP(F1512,プログラムデータ!A:P,16,0),"")</f>
        <v/>
      </c>
      <c r="O1512" t="str">
        <f t="shared" si="46"/>
        <v xml:space="preserve">    </v>
      </c>
    </row>
    <row r="1513" spans="1:15" x14ac:dyDescent="0.15">
      <c r="A1513" t="str">
        <f>IFERROR(記録[[#This Row],[競技番号]],"")</f>
        <v/>
      </c>
      <c r="B1513" t="str">
        <f>IFERROR(記録[[#This Row],[選手番号]],"")</f>
        <v/>
      </c>
      <c r="C1513" t="str">
        <f>IFERROR(VLOOKUP(B1513,選手番号!F:J,4,0),"")</f>
        <v/>
      </c>
      <c r="D1513" t="str">
        <f>IFERROR(VLOOKUP(B1513,選手番号!F:K,6,0),"")</f>
        <v/>
      </c>
      <c r="E1513" t="str">
        <f>IFERROR(VLOOKUP(B1513,チーム番号!E:F,2,0),"")</f>
        <v/>
      </c>
      <c r="F1513" t="str">
        <f>IFERROR(VLOOKUP(A1513,プログラム!B:C,2,0),"")</f>
        <v/>
      </c>
      <c r="G1513" t="str">
        <f t="shared" si="47"/>
        <v>000</v>
      </c>
      <c r="H1513" t="str">
        <f>IFERROR(記録[[#This Row],[組]],"")</f>
        <v/>
      </c>
      <c r="I1513" t="str">
        <f>IFERROR(記録[[#This Row],[水路]],"")</f>
        <v/>
      </c>
      <c r="J1513" t="str">
        <f>IFERROR(VLOOKUP(F1513,プログラムデータ!A:P,14,0),"")</f>
        <v/>
      </c>
      <c r="K1513" t="str">
        <f>IFERROR(VLOOKUP(F1513,プログラムデータ!A:O,15,0),"")</f>
        <v/>
      </c>
      <c r="L1513" t="str">
        <f>IFERROR(VLOOKUP(F1513,プログラムデータ!A:M,13,0),"")</f>
        <v/>
      </c>
      <c r="M1513" t="str">
        <f>IFERROR(VLOOKUP(F1513,プログラムデータ!A:J,10,0),"")</f>
        <v/>
      </c>
      <c r="N1513" t="str">
        <f>IFERROR(VLOOKUP(F1513,プログラムデータ!A:P,16,0),"")</f>
        <v/>
      </c>
      <c r="O1513" t="str">
        <f t="shared" si="46"/>
        <v xml:space="preserve">    </v>
      </c>
    </row>
    <row r="1514" spans="1:15" x14ac:dyDescent="0.15">
      <c r="A1514" t="str">
        <f>IFERROR(記録[[#This Row],[競技番号]],"")</f>
        <v/>
      </c>
      <c r="B1514" t="str">
        <f>IFERROR(記録[[#This Row],[選手番号]],"")</f>
        <v/>
      </c>
      <c r="C1514" t="str">
        <f>IFERROR(VLOOKUP(B1514,選手番号!F:J,4,0),"")</f>
        <v/>
      </c>
      <c r="D1514" t="str">
        <f>IFERROR(VLOOKUP(B1514,選手番号!F:K,6,0),"")</f>
        <v/>
      </c>
      <c r="E1514" t="str">
        <f>IFERROR(VLOOKUP(B1514,チーム番号!E:F,2,0),"")</f>
        <v/>
      </c>
      <c r="F1514" t="str">
        <f>IFERROR(VLOOKUP(A1514,プログラム!B:C,2,0),"")</f>
        <v/>
      </c>
      <c r="G1514" t="str">
        <f t="shared" si="47"/>
        <v>000</v>
      </c>
      <c r="H1514" t="str">
        <f>IFERROR(記録[[#This Row],[組]],"")</f>
        <v/>
      </c>
      <c r="I1514" t="str">
        <f>IFERROR(記録[[#This Row],[水路]],"")</f>
        <v/>
      </c>
      <c r="J1514" t="str">
        <f>IFERROR(VLOOKUP(F1514,プログラムデータ!A:P,14,0),"")</f>
        <v/>
      </c>
      <c r="K1514" t="str">
        <f>IFERROR(VLOOKUP(F1514,プログラムデータ!A:O,15,0),"")</f>
        <v/>
      </c>
      <c r="L1514" t="str">
        <f>IFERROR(VLOOKUP(F1514,プログラムデータ!A:M,13,0),"")</f>
        <v/>
      </c>
      <c r="M1514" t="str">
        <f>IFERROR(VLOOKUP(F1514,プログラムデータ!A:J,10,0),"")</f>
        <v/>
      </c>
      <c r="N1514" t="str">
        <f>IFERROR(VLOOKUP(F1514,プログラムデータ!A:P,16,0),"")</f>
        <v/>
      </c>
      <c r="O1514" t="str">
        <f t="shared" si="46"/>
        <v xml:space="preserve">    </v>
      </c>
    </row>
    <row r="1515" spans="1:15" x14ac:dyDescent="0.15">
      <c r="A1515" t="str">
        <f>IFERROR(記録[[#This Row],[競技番号]],"")</f>
        <v/>
      </c>
      <c r="B1515" t="str">
        <f>IFERROR(記録[[#This Row],[選手番号]],"")</f>
        <v/>
      </c>
      <c r="C1515" t="str">
        <f>IFERROR(VLOOKUP(B1515,選手番号!F:J,4,0),"")</f>
        <v/>
      </c>
      <c r="D1515" t="str">
        <f>IFERROR(VLOOKUP(B1515,選手番号!F:K,6,0),"")</f>
        <v/>
      </c>
      <c r="E1515" t="str">
        <f>IFERROR(VLOOKUP(B1515,チーム番号!E:F,2,0),"")</f>
        <v/>
      </c>
      <c r="F1515" t="str">
        <f>IFERROR(VLOOKUP(A1515,プログラム!B:C,2,0),"")</f>
        <v/>
      </c>
      <c r="G1515" t="str">
        <f t="shared" si="47"/>
        <v>000</v>
      </c>
      <c r="H1515" t="str">
        <f>IFERROR(記録[[#This Row],[組]],"")</f>
        <v/>
      </c>
      <c r="I1515" t="str">
        <f>IFERROR(記録[[#This Row],[水路]],"")</f>
        <v/>
      </c>
      <c r="J1515" t="str">
        <f>IFERROR(VLOOKUP(F1515,プログラムデータ!A:P,14,0),"")</f>
        <v/>
      </c>
      <c r="K1515" t="str">
        <f>IFERROR(VLOOKUP(F1515,プログラムデータ!A:O,15,0),"")</f>
        <v/>
      </c>
      <c r="L1515" t="str">
        <f>IFERROR(VLOOKUP(F1515,プログラムデータ!A:M,13,0),"")</f>
        <v/>
      </c>
      <c r="M1515" t="str">
        <f>IFERROR(VLOOKUP(F1515,プログラムデータ!A:J,10,0),"")</f>
        <v/>
      </c>
      <c r="N1515" t="str">
        <f>IFERROR(VLOOKUP(F1515,プログラムデータ!A:P,16,0),"")</f>
        <v/>
      </c>
      <c r="O1515" t="str">
        <f t="shared" si="46"/>
        <v xml:space="preserve">    </v>
      </c>
    </row>
    <row r="1516" spans="1:15" x14ac:dyDescent="0.15">
      <c r="A1516" t="str">
        <f>IFERROR(記録[[#This Row],[競技番号]],"")</f>
        <v/>
      </c>
      <c r="B1516" t="str">
        <f>IFERROR(記録[[#This Row],[選手番号]],"")</f>
        <v/>
      </c>
      <c r="C1516" t="str">
        <f>IFERROR(VLOOKUP(B1516,選手番号!F:J,4,0),"")</f>
        <v/>
      </c>
      <c r="D1516" t="str">
        <f>IFERROR(VLOOKUP(B1516,選手番号!F:K,6,0),"")</f>
        <v/>
      </c>
      <c r="E1516" t="str">
        <f>IFERROR(VLOOKUP(B1516,チーム番号!E:F,2,0),"")</f>
        <v/>
      </c>
      <c r="F1516" t="str">
        <f>IFERROR(VLOOKUP(A1516,プログラム!B:C,2,0),"")</f>
        <v/>
      </c>
      <c r="G1516" t="str">
        <f t="shared" si="47"/>
        <v>000</v>
      </c>
      <c r="H1516" t="str">
        <f>IFERROR(記録[[#This Row],[組]],"")</f>
        <v/>
      </c>
      <c r="I1516" t="str">
        <f>IFERROR(記録[[#This Row],[水路]],"")</f>
        <v/>
      </c>
      <c r="J1516" t="str">
        <f>IFERROR(VLOOKUP(F1516,プログラムデータ!A:P,14,0),"")</f>
        <v/>
      </c>
      <c r="K1516" t="str">
        <f>IFERROR(VLOOKUP(F1516,プログラムデータ!A:O,15,0),"")</f>
        <v/>
      </c>
      <c r="L1516" t="str">
        <f>IFERROR(VLOOKUP(F1516,プログラムデータ!A:M,13,0),"")</f>
        <v/>
      </c>
      <c r="M1516" t="str">
        <f>IFERROR(VLOOKUP(F1516,プログラムデータ!A:J,10,0),"")</f>
        <v/>
      </c>
      <c r="N1516" t="str">
        <f>IFERROR(VLOOKUP(F1516,プログラムデータ!A:P,16,0),"")</f>
        <v/>
      </c>
      <c r="O1516" t="str">
        <f t="shared" si="46"/>
        <v xml:space="preserve">    </v>
      </c>
    </row>
    <row r="1517" spans="1:15" x14ac:dyDescent="0.15">
      <c r="A1517" t="str">
        <f>IFERROR(記録[[#This Row],[競技番号]],"")</f>
        <v/>
      </c>
      <c r="B1517" t="str">
        <f>IFERROR(記録[[#This Row],[選手番号]],"")</f>
        <v/>
      </c>
      <c r="C1517" t="str">
        <f>IFERROR(VLOOKUP(B1517,選手番号!F:J,4,0),"")</f>
        <v/>
      </c>
      <c r="D1517" t="str">
        <f>IFERROR(VLOOKUP(B1517,選手番号!F:K,6,0),"")</f>
        <v/>
      </c>
      <c r="E1517" t="str">
        <f>IFERROR(VLOOKUP(B1517,チーム番号!E:F,2,0),"")</f>
        <v/>
      </c>
      <c r="F1517" t="str">
        <f>IFERROR(VLOOKUP(A1517,プログラム!B:C,2,0),"")</f>
        <v/>
      </c>
      <c r="G1517" t="str">
        <f t="shared" si="47"/>
        <v>000</v>
      </c>
      <c r="H1517" t="str">
        <f>IFERROR(記録[[#This Row],[組]],"")</f>
        <v/>
      </c>
      <c r="I1517" t="str">
        <f>IFERROR(記録[[#This Row],[水路]],"")</f>
        <v/>
      </c>
      <c r="J1517" t="str">
        <f>IFERROR(VLOOKUP(F1517,プログラムデータ!A:P,14,0),"")</f>
        <v/>
      </c>
      <c r="K1517" t="str">
        <f>IFERROR(VLOOKUP(F1517,プログラムデータ!A:O,15,0),"")</f>
        <v/>
      </c>
      <c r="L1517" t="str">
        <f>IFERROR(VLOOKUP(F1517,プログラムデータ!A:M,13,0),"")</f>
        <v/>
      </c>
      <c r="M1517" t="str">
        <f>IFERROR(VLOOKUP(F1517,プログラムデータ!A:J,10,0),"")</f>
        <v/>
      </c>
      <c r="N1517" t="str">
        <f>IFERROR(VLOOKUP(F1517,プログラムデータ!A:P,16,0),"")</f>
        <v/>
      </c>
      <c r="O1517" t="str">
        <f t="shared" si="46"/>
        <v xml:space="preserve">    </v>
      </c>
    </row>
    <row r="1518" spans="1:15" x14ac:dyDescent="0.15">
      <c r="A1518" t="str">
        <f>IFERROR(記録[[#This Row],[競技番号]],"")</f>
        <v/>
      </c>
      <c r="B1518" t="str">
        <f>IFERROR(記録[[#This Row],[選手番号]],"")</f>
        <v/>
      </c>
      <c r="C1518" t="str">
        <f>IFERROR(VLOOKUP(B1518,選手番号!F:J,4,0),"")</f>
        <v/>
      </c>
      <c r="D1518" t="str">
        <f>IFERROR(VLOOKUP(B1518,選手番号!F:K,6,0),"")</f>
        <v/>
      </c>
      <c r="E1518" t="str">
        <f>IFERROR(VLOOKUP(B1518,チーム番号!E:F,2,0),"")</f>
        <v/>
      </c>
      <c r="F1518" t="str">
        <f>IFERROR(VLOOKUP(A1518,プログラム!B:C,2,0),"")</f>
        <v/>
      </c>
      <c r="G1518" t="str">
        <f t="shared" si="47"/>
        <v>000</v>
      </c>
      <c r="H1518" t="str">
        <f>IFERROR(記録[[#This Row],[組]],"")</f>
        <v/>
      </c>
      <c r="I1518" t="str">
        <f>IFERROR(記録[[#This Row],[水路]],"")</f>
        <v/>
      </c>
      <c r="J1518" t="str">
        <f>IFERROR(VLOOKUP(F1518,プログラムデータ!A:P,14,0),"")</f>
        <v/>
      </c>
      <c r="K1518" t="str">
        <f>IFERROR(VLOOKUP(F1518,プログラムデータ!A:O,15,0),"")</f>
        <v/>
      </c>
      <c r="L1518" t="str">
        <f>IFERROR(VLOOKUP(F1518,プログラムデータ!A:M,13,0),"")</f>
        <v/>
      </c>
      <c r="M1518" t="str">
        <f>IFERROR(VLOOKUP(F1518,プログラムデータ!A:J,10,0),"")</f>
        <v/>
      </c>
      <c r="N1518" t="str">
        <f>IFERROR(VLOOKUP(F1518,プログラムデータ!A:P,16,0),"")</f>
        <v/>
      </c>
      <c r="O1518" t="str">
        <f t="shared" ref="O1518:O1581" si="48">CONCATENATE(J1518," ",K1518," ",L1518," ",M1518," ",N1518)</f>
        <v xml:space="preserve">    </v>
      </c>
    </row>
    <row r="1519" spans="1:15" x14ac:dyDescent="0.15">
      <c r="A1519" t="str">
        <f>IFERROR(記録[[#This Row],[競技番号]],"")</f>
        <v/>
      </c>
      <c r="B1519" t="str">
        <f>IFERROR(記録[[#This Row],[選手番号]],"")</f>
        <v/>
      </c>
      <c r="C1519" t="str">
        <f>IFERROR(VLOOKUP(B1519,選手番号!F:J,4,0),"")</f>
        <v/>
      </c>
      <c r="D1519" t="str">
        <f>IFERROR(VLOOKUP(B1519,選手番号!F:K,6,0),"")</f>
        <v/>
      </c>
      <c r="E1519" t="str">
        <f>IFERROR(VLOOKUP(B1519,チーム番号!E:F,2,0),"")</f>
        <v/>
      </c>
      <c r="F1519" t="str">
        <f>IFERROR(VLOOKUP(A1519,プログラム!B:C,2,0),"")</f>
        <v/>
      </c>
      <c r="G1519" t="str">
        <f t="shared" si="47"/>
        <v>000</v>
      </c>
      <c r="H1519" t="str">
        <f>IFERROR(記録[[#This Row],[組]],"")</f>
        <v/>
      </c>
      <c r="I1519" t="str">
        <f>IFERROR(記録[[#This Row],[水路]],"")</f>
        <v/>
      </c>
      <c r="J1519" t="str">
        <f>IFERROR(VLOOKUP(F1519,プログラムデータ!A:P,14,0),"")</f>
        <v/>
      </c>
      <c r="K1519" t="str">
        <f>IFERROR(VLOOKUP(F1519,プログラムデータ!A:O,15,0),"")</f>
        <v/>
      </c>
      <c r="L1519" t="str">
        <f>IFERROR(VLOOKUP(F1519,プログラムデータ!A:M,13,0),"")</f>
        <v/>
      </c>
      <c r="M1519" t="str">
        <f>IFERROR(VLOOKUP(F1519,プログラムデータ!A:J,10,0),"")</f>
        <v/>
      </c>
      <c r="N1519" t="str">
        <f>IFERROR(VLOOKUP(F1519,プログラムデータ!A:P,16,0),"")</f>
        <v/>
      </c>
      <c r="O1519" t="str">
        <f t="shared" si="48"/>
        <v xml:space="preserve">    </v>
      </c>
    </row>
    <row r="1520" spans="1:15" x14ac:dyDescent="0.15">
      <c r="A1520" t="str">
        <f>IFERROR(記録[[#This Row],[競技番号]],"")</f>
        <v/>
      </c>
      <c r="B1520" t="str">
        <f>IFERROR(記録[[#This Row],[選手番号]],"")</f>
        <v/>
      </c>
      <c r="C1520" t="str">
        <f>IFERROR(VLOOKUP(B1520,選手番号!F:J,4,0),"")</f>
        <v/>
      </c>
      <c r="D1520" t="str">
        <f>IFERROR(VLOOKUP(B1520,選手番号!F:K,6,0),"")</f>
        <v/>
      </c>
      <c r="E1520" t="str">
        <f>IFERROR(VLOOKUP(B1520,チーム番号!E:F,2,0),"")</f>
        <v/>
      </c>
      <c r="F1520" t="str">
        <f>IFERROR(VLOOKUP(A1520,プログラム!B:C,2,0),"")</f>
        <v/>
      </c>
      <c r="G1520" t="str">
        <f t="shared" si="47"/>
        <v>000</v>
      </c>
      <c r="H1520" t="str">
        <f>IFERROR(記録[[#This Row],[組]],"")</f>
        <v/>
      </c>
      <c r="I1520" t="str">
        <f>IFERROR(記録[[#This Row],[水路]],"")</f>
        <v/>
      </c>
      <c r="J1520" t="str">
        <f>IFERROR(VLOOKUP(F1520,プログラムデータ!A:P,14,0),"")</f>
        <v/>
      </c>
      <c r="K1520" t="str">
        <f>IFERROR(VLOOKUP(F1520,プログラムデータ!A:O,15,0),"")</f>
        <v/>
      </c>
      <c r="L1520" t="str">
        <f>IFERROR(VLOOKUP(F1520,プログラムデータ!A:M,13,0),"")</f>
        <v/>
      </c>
      <c r="M1520" t="str">
        <f>IFERROR(VLOOKUP(F1520,プログラムデータ!A:J,10,0),"")</f>
        <v/>
      </c>
      <c r="N1520" t="str">
        <f>IFERROR(VLOOKUP(F1520,プログラムデータ!A:P,16,0),"")</f>
        <v/>
      </c>
      <c r="O1520" t="str">
        <f t="shared" si="48"/>
        <v xml:space="preserve">    </v>
      </c>
    </row>
    <row r="1521" spans="1:15" x14ac:dyDescent="0.15">
      <c r="A1521" t="str">
        <f>IFERROR(記録[[#This Row],[競技番号]],"")</f>
        <v/>
      </c>
      <c r="B1521" t="str">
        <f>IFERROR(記録[[#This Row],[選手番号]],"")</f>
        <v/>
      </c>
      <c r="C1521" t="str">
        <f>IFERROR(VLOOKUP(B1521,選手番号!F:J,4,0),"")</f>
        <v/>
      </c>
      <c r="D1521" t="str">
        <f>IFERROR(VLOOKUP(B1521,選手番号!F:K,6,0),"")</f>
        <v/>
      </c>
      <c r="E1521" t="str">
        <f>IFERROR(VLOOKUP(B1521,チーム番号!E:F,2,0),"")</f>
        <v/>
      </c>
      <c r="F1521" t="str">
        <f>IFERROR(VLOOKUP(A1521,プログラム!B:C,2,0),"")</f>
        <v/>
      </c>
      <c r="G1521" t="str">
        <f t="shared" si="47"/>
        <v>000</v>
      </c>
      <c r="H1521" t="str">
        <f>IFERROR(記録[[#This Row],[組]],"")</f>
        <v/>
      </c>
      <c r="I1521" t="str">
        <f>IFERROR(記録[[#This Row],[水路]],"")</f>
        <v/>
      </c>
      <c r="J1521" t="str">
        <f>IFERROR(VLOOKUP(F1521,プログラムデータ!A:P,14,0),"")</f>
        <v/>
      </c>
      <c r="K1521" t="str">
        <f>IFERROR(VLOOKUP(F1521,プログラムデータ!A:O,15,0),"")</f>
        <v/>
      </c>
      <c r="L1521" t="str">
        <f>IFERROR(VLOOKUP(F1521,プログラムデータ!A:M,13,0),"")</f>
        <v/>
      </c>
      <c r="M1521" t="str">
        <f>IFERROR(VLOOKUP(F1521,プログラムデータ!A:J,10,0),"")</f>
        <v/>
      </c>
      <c r="N1521" t="str">
        <f>IFERROR(VLOOKUP(F1521,プログラムデータ!A:P,16,0),"")</f>
        <v/>
      </c>
      <c r="O1521" t="str">
        <f t="shared" si="48"/>
        <v xml:space="preserve">    </v>
      </c>
    </row>
    <row r="1522" spans="1:15" x14ac:dyDescent="0.15">
      <c r="A1522" t="str">
        <f>IFERROR(記録[[#This Row],[競技番号]],"")</f>
        <v/>
      </c>
      <c r="B1522" t="str">
        <f>IFERROR(記録[[#This Row],[選手番号]],"")</f>
        <v/>
      </c>
      <c r="C1522" t="str">
        <f>IFERROR(VLOOKUP(B1522,選手番号!F:J,4,0),"")</f>
        <v/>
      </c>
      <c r="D1522" t="str">
        <f>IFERROR(VLOOKUP(B1522,選手番号!F:K,6,0),"")</f>
        <v/>
      </c>
      <c r="E1522" t="str">
        <f>IFERROR(VLOOKUP(B1522,チーム番号!E:F,2,0),"")</f>
        <v/>
      </c>
      <c r="F1522" t="str">
        <f>IFERROR(VLOOKUP(A1522,プログラム!B:C,2,0),"")</f>
        <v/>
      </c>
      <c r="G1522" t="str">
        <f t="shared" si="47"/>
        <v>000</v>
      </c>
      <c r="H1522" t="str">
        <f>IFERROR(記録[[#This Row],[組]],"")</f>
        <v/>
      </c>
      <c r="I1522" t="str">
        <f>IFERROR(記録[[#This Row],[水路]],"")</f>
        <v/>
      </c>
      <c r="J1522" t="str">
        <f>IFERROR(VLOOKUP(F1522,プログラムデータ!A:P,14,0),"")</f>
        <v/>
      </c>
      <c r="K1522" t="str">
        <f>IFERROR(VLOOKUP(F1522,プログラムデータ!A:O,15,0),"")</f>
        <v/>
      </c>
      <c r="L1522" t="str">
        <f>IFERROR(VLOOKUP(F1522,プログラムデータ!A:M,13,0),"")</f>
        <v/>
      </c>
      <c r="M1522" t="str">
        <f>IFERROR(VLOOKUP(F1522,プログラムデータ!A:J,10,0),"")</f>
        <v/>
      </c>
      <c r="N1522" t="str">
        <f>IFERROR(VLOOKUP(F1522,プログラムデータ!A:P,16,0),"")</f>
        <v/>
      </c>
      <c r="O1522" t="str">
        <f t="shared" si="48"/>
        <v xml:space="preserve">    </v>
      </c>
    </row>
    <row r="1523" spans="1:15" x14ac:dyDescent="0.15">
      <c r="A1523" t="str">
        <f>IFERROR(記録[[#This Row],[競技番号]],"")</f>
        <v/>
      </c>
      <c r="B1523" t="str">
        <f>IFERROR(記録[[#This Row],[選手番号]],"")</f>
        <v/>
      </c>
      <c r="C1523" t="str">
        <f>IFERROR(VLOOKUP(B1523,選手番号!F:J,4,0),"")</f>
        <v/>
      </c>
      <c r="D1523" t="str">
        <f>IFERROR(VLOOKUP(B1523,選手番号!F:K,6,0),"")</f>
        <v/>
      </c>
      <c r="E1523" t="str">
        <f>IFERROR(VLOOKUP(B1523,チーム番号!E:F,2,0),"")</f>
        <v/>
      </c>
      <c r="F1523" t="str">
        <f>IFERROR(VLOOKUP(A1523,プログラム!B:C,2,0),"")</f>
        <v/>
      </c>
      <c r="G1523" t="str">
        <f t="shared" si="47"/>
        <v>000</v>
      </c>
      <c r="H1523" t="str">
        <f>IFERROR(記録[[#This Row],[組]],"")</f>
        <v/>
      </c>
      <c r="I1523" t="str">
        <f>IFERROR(記録[[#This Row],[水路]],"")</f>
        <v/>
      </c>
      <c r="J1523" t="str">
        <f>IFERROR(VLOOKUP(F1523,プログラムデータ!A:P,14,0),"")</f>
        <v/>
      </c>
      <c r="K1523" t="str">
        <f>IFERROR(VLOOKUP(F1523,プログラムデータ!A:O,15,0),"")</f>
        <v/>
      </c>
      <c r="L1523" t="str">
        <f>IFERROR(VLOOKUP(F1523,プログラムデータ!A:M,13,0),"")</f>
        <v/>
      </c>
      <c r="M1523" t="str">
        <f>IFERROR(VLOOKUP(F1523,プログラムデータ!A:J,10,0),"")</f>
        <v/>
      </c>
      <c r="N1523" t="str">
        <f>IFERROR(VLOOKUP(F1523,プログラムデータ!A:P,16,0),"")</f>
        <v/>
      </c>
      <c r="O1523" t="str">
        <f t="shared" si="48"/>
        <v xml:space="preserve">    </v>
      </c>
    </row>
    <row r="1524" spans="1:15" x14ac:dyDescent="0.15">
      <c r="A1524" t="str">
        <f>IFERROR(記録[[#This Row],[競技番号]],"")</f>
        <v/>
      </c>
      <c r="B1524" t="str">
        <f>IFERROR(記録[[#This Row],[選手番号]],"")</f>
        <v/>
      </c>
      <c r="C1524" t="str">
        <f>IFERROR(VLOOKUP(B1524,選手番号!F:J,4,0),"")</f>
        <v/>
      </c>
      <c r="D1524" t="str">
        <f>IFERROR(VLOOKUP(B1524,選手番号!F:K,6,0),"")</f>
        <v/>
      </c>
      <c r="E1524" t="str">
        <f>IFERROR(VLOOKUP(B1524,チーム番号!E:F,2,0),"")</f>
        <v/>
      </c>
      <c r="F1524" t="str">
        <f>IFERROR(VLOOKUP(A1524,プログラム!B:C,2,0),"")</f>
        <v/>
      </c>
      <c r="G1524" t="str">
        <f t="shared" si="47"/>
        <v>000</v>
      </c>
      <c r="H1524" t="str">
        <f>IFERROR(記録[[#This Row],[組]],"")</f>
        <v/>
      </c>
      <c r="I1524" t="str">
        <f>IFERROR(記録[[#This Row],[水路]],"")</f>
        <v/>
      </c>
      <c r="J1524" t="str">
        <f>IFERROR(VLOOKUP(F1524,プログラムデータ!A:P,14,0),"")</f>
        <v/>
      </c>
      <c r="K1524" t="str">
        <f>IFERROR(VLOOKUP(F1524,プログラムデータ!A:O,15,0),"")</f>
        <v/>
      </c>
      <c r="L1524" t="str">
        <f>IFERROR(VLOOKUP(F1524,プログラムデータ!A:M,13,0),"")</f>
        <v/>
      </c>
      <c r="M1524" t="str">
        <f>IFERROR(VLOOKUP(F1524,プログラムデータ!A:J,10,0),"")</f>
        <v/>
      </c>
      <c r="N1524" t="str">
        <f>IFERROR(VLOOKUP(F1524,プログラムデータ!A:P,16,0),"")</f>
        <v/>
      </c>
      <c r="O1524" t="str">
        <f t="shared" si="48"/>
        <v xml:space="preserve">    </v>
      </c>
    </row>
    <row r="1525" spans="1:15" x14ac:dyDescent="0.15">
      <c r="A1525" t="str">
        <f>IFERROR(記録[[#This Row],[競技番号]],"")</f>
        <v/>
      </c>
      <c r="B1525" t="str">
        <f>IFERROR(記録[[#This Row],[選手番号]],"")</f>
        <v/>
      </c>
      <c r="C1525" t="str">
        <f>IFERROR(VLOOKUP(B1525,選手番号!F:J,4,0),"")</f>
        <v/>
      </c>
      <c r="D1525" t="str">
        <f>IFERROR(VLOOKUP(B1525,選手番号!F:K,6,0),"")</f>
        <v/>
      </c>
      <c r="E1525" t="str">
        <f>IFERROR(VLOOKUP(B1525,チーム番号!E:F,2,0),"")</f>
        <v/>
      </c>
      <c r="F1525" t="str">
        <f>IFERROR(VLOOKUP(A1525,プログラム!B:C,2,0),"")</f>
        <v/>
      </c>
      <c r="G1525" t="str">
        <f t="shared" si="47"/>
        <v>000</v>
      </c>
      <c r="H1525" t="str">
        <f>IFERROR(記録[[#This Row],[組]],"")</f>
        <v/>
      </c>
      <c r="I1525" t="str">
        <f>IFERROR(記録[[#This Row],[水路]],"")</f>
        <v/>
      </c>
      <c r="J1525" t="str">
        <f>IFERROR(VLOOKUP(F1525,プログラムデータ!A:P,14,0),"")</f>
        <v/>
      </c>
      <c r="K1525" t="str">
        <f>IFERROR(VLOOKUP(F1525,プログラムデータ!A:O,15,0),"")</f>
        <v/>
      </c>
      <c r="L1525" t="str">
        <f>IFERROR(VLOOKUP(F1525,プログラムデータ!A:M,13,0),"")</f>
        <v/>
      </c>
      <c r="M1525" t="str">
        <f>IFERROR(VLOOKUP(F1525,プログラムデータ!A:J,10,0),"")</f>
        <v/>
      </c>
      <c r="N1525" t="str">
        <f>IFERROR(VLOOKUP(F1525,プログラムデータ!A:P,16,0),"")</f>
        <v/>
      </c>
      <c r="O1525" t="str">
        <f t="shared" si="48"/>
        <v xml:space="preserve">    </v>
      </c>
    </row>
    <row r="1526" spans="1:15" x14ac:dyDescent="0.15">
      <c r="A1526" t="str">
        <f>IFERROR(記録[[#This Row],[競技番号]],"")</f>
        <v/>
      </c>
      <c r="B1526" t="str">
        <f>IFERROR(記録[[#This Row],[選手番号]],"")</f>
        <v/>
      </c>
      <c r="C1526" t="str">
        <f>IFERROR(VLOOKUP(B1526,選手番号!F:J,4,0),"")</f>
        <v/>
      </c>
      <c r="D1526" t="str">
        <f>IFERROR(VLOOKUP(B1526,選手番号!F:K,6,0),"")</f>
        <v/>
      </c>
      <c r="E1526" t="str">
        <f>IFERROR(VLOOKUP(B1526,チーム番号!E:F,2,0),"")</f>
        <v/>
      </c>
      <c r="F1526" t="str">
        <f>IFERROR(VLOOKUP(A1526,プログラム!B:C,2,0),"")</f>
        <v/>
      </c>
      <c r="G1526" t="str">
        <f t="shared" si="47"/>
        <v>000</v>
      </c>
      <c r="H1526" t="str">
        <f>IFERROR(記録[[#This Row],[組]],"")</f>
        <v/>
      </c>
      <c r="I1526" t="str">
        <f>IFERROR(記録[[#This Row],[水路]],"")</f>
        <v/>
      </c>
      <c r="J1526" t="str">
        <f>IFERROR(VLOOKUP(F1526,プログラムデータ!A:P,14,0),"")</f>
        <v/>
      </c>
      <c r="K1526" t="str">
        <f>IFERROR(VLOOKUP(F1526,プログラムデータ!A:O,15,0),"")</f>
        <v/>
      </c>
      <c r="L1526" t="str">
        <f>IFERROR(VLOOKUP(F1526,プログラムデータ!A:M,13,0),"")</f>
        <v/>
      </c>
      <c r="M1526" t="str">
        <f>IFERROR(VLOOKUP(F1526,プログラムデータ!A:J,10,0),"")</f>
        <v/>
      </c>
      <c r="N1526" t="str">
        <f>IFERROR(VLOOKUP(F1526,プログラムデータ!A:P,16,0),"")</f>
        <v/>
      </c>
      <c r="O1526" t="str">
        <f t="shared" si="48"/>
        <v xml:space="preserve">    </v>
      </c>
    </row>
    <row r="1527" spans="1:15" x14ac:dyDescent="0.15">
      <c r="A1527" t="str">
        <f>IFERROR(記録[[#This Row],[競技番号]],"")</f>
        <v/>
      </c>
      <c r="B1527" t="str">
        <f>IFERROR(記録[[#This Row],[選手番号]],"")</f>
        <v/>
      </c>
      <c r="C1527" t="str">
        <f>IFERROR(VLOOKUP(B1527,選手番号!F:J,4,0),"")</f>
        <v/>
      </c>
      <c r="D1527" t="str">
        <f>IFERROR(VLOOKUP(B1527,選手番号!F:K,6,0),"")</f>
        <v/>
      </c>
      <c r="E1527" t="str">
        <f>IFERROR(VLOOKUP(B1527,チーム番号!E:F,2,0),"")</f>
        <v/>
      </c>
      <c r="F1527" t="str">
        <f>IFERROR(VLOOKUP(A1527,プログラム!B:C,2,0),"")</f>
        <v/>
      </c>
      <c r="G1527" t="str">
        <f t="shared" si="47"/>
        <v>000</v>
      </c>
      <c r="H1527" t="str">
        <f>IFERROR(記録[[#This Row],[組]],"")</f>
        <v/>
      </c>
      <c r="I1527" t="str">
        <f>IFERROR(記録[[#This Row],[水路]],"")</f>
        <v/>
      </c>
      <c r="J1527" t="str">
        <f>IFERROR(VLOOKUP(F1527,プログラムデータ!A:P,14,0),"")</f>
        <v/>
      </c>
      <c r="K1527" t="str">
        <f>IFERROR(VLOOKUP(F1527,プログラムデータ!A:O,15,0),"")</f>
        <v/>
      </c>
      <c r="L1527" t="str">
        <f>IFERROR(VLOOKUP(F1527,プログラムデータ!A:M,13,0),"")</f>
        <v/>
      </c>
      <c r="M1527" t="str">
        <f>IFERROR(VLOOKUP(F1527,プログラムデータ!A:J,10,0),"")</f>
        <v/>
      </c>
      <c r="N1527" t="str">
        <f>IFERROR(VLOOKUP(F1527,プログラムデータ!A:P,16,0),"")</f>
        <v/>
      </c>
      <c r="O1527" t="str">
        <f t="shared" si="48"/>
        <v xml:space="preserve">    </v>
      </c>
    </row>
    <row r="1528" spans="1:15" x14ac:dyDescent="0.15">
      <c r="A1528" t="str">
        <f>IFERROR(記録[[#This Row],[競技番号]],"")</f>
        <v/>
      </c>
      <c r="B1528" t="str">
        <f>IFERROR(記録[[#This Row],[選手番号]],"")</f>
        <v/>
      </c>
      <c r="C1528" t="str">
        <f>IFERROR(VLOOKUP(B1528,選手番号!F:J,4,0),"")</f>
        <v/>
      </c>
      <c r="D1528" t="str">
        <f>IFERROR(VLOOKUP(B1528,選手番号!F:K,6,0),"")</f>
        <v/>
      </c>
      <c r="E1528" t="str">
        <f>IFERROR(VLOOKUP(B1528,チーム番号!E:F,2,0),"")</f>
        <v/>
      </c>
      <c r="F1528" t="str">
        <f>IFERROR(VLOOKUP(A1528,プログラム!B:C,2,0),"")</f>
        <v/>
      </c>
      <c r="G1528" t="str">
        <f t="shared" si="47"/>
        <v>000</v>
      </c>
      <c r="H1528" t="str">
        <f>IFERROR(記録[[#This Row],[組]],"")</f>
        <v/>
      </c>
      <c r="I1528" t="str">
        <f>IFERROR(記録[[#This Row],[水路]],"")</f>
        <v/>
      </c>
      <c r="J1528" t="str">
        <f>IFERROR(VLOOKUP(F1528,プログラムデータ!A:P,14,0),"")</f>
        <v/>
      </c>
      <c r="K1528" t="str">
        <f>IFERROR(VLOOKUP(F1528,プログラムデータ!A:O,15,0),"")</f>
        <v/>
      </c>
      <c r="L1528" t="str">
        <f>IFERROR(VLOOKUP(F1528,プログラムデータ!A:M,13,0),"")</f>
        <v/>
      </c>
      <c r="M1528" t="str">
        <f>IFERROR(VLOOKUP(F1528,プログラムデータ!A:J,10,0),"")</f>
        <v/>
      </c>
      <c r="N1528" t="str">
        <f>IFERROR(VLOOKUP(F1528,プログラムデータ!A:P,16,0),"")</f>
        <v/>
      </c>
      <c r="O1528" t="str">
        <f t="shared" si="48"/>
        <v xml:space="preserve">    </v>
      </c>
    </row>
    <row r="1529" spans="1:15" x14ac:dyDescent="0.15">
      <c r="A1529" t="str">
        <f>IFERROR(記録[[#This Row],[競技番号]],"")</f>
        <v/>
      </c>
      <c r="B1529" t="str">
        <f>IFERROR(記録[[#This Row],[選手番号]],"")</f>
        <v/>
      </c>
      <c r="C1529" t="str">
        <f>IFERROR(VLOOKUP(B1529,選手番号!F:J,4,0),"")</f>
        <v/>
      </c>
      <c r="D1529" t="str">
        <f>IFERROR(VLOOKUP(B1529,選手番号!F:K,6,0),"")</f>
        <v/>
      </c>
      <c r="E1529" t="str">
        <f>IFERROR(VLOOKUP(B1529,チーム番号!E:F,2,0),"")</f>
        <v/>
      </c>
      <c r="F1529" t="str">
        <f>IFERROR(VLOOKUP(A1529,プログラム!B:C,2,0),"")</f>
        <v/>
      </c>
      <c r="G1529" t="str">
        <f t="shared" si="47"/>
        <v>000</v>
      </c>
      <c r="H1529" t="str">
        <f>IFERROR(記録[[#This Row],[組]],"")</f>
        <v/>
      </c>
      <c r="I1529" t="str">
        <f>IFERROR(記録[[#This Row],[水路]],"")</f>
        <v/>
      </c>
      <c r="J1529" t="str">
        <f>IFERROR(VLOOKUP(F1529,プログラムデータ!A:P,14,0),"")</f>
        <v/>
      </c>
      <c r="K1529" t="str">
        <f>IFERROR(VLOOKUP(F1529,プログラムデータ!A:O,15,0),"")</f>
        <v/>
      </c>
      <c r="L1529" t="str">
        <f>IFERROR(VLOOKUP(F1529,プログラムデータ!A:M,13,0),"")</f>
        <v/>
      </c>
      <c r="M1529" t="str">
        <f>IFERROR(VLOOKUP(F1529,プログラムデータ!A:J,10,0),"")</f>
        <v/>
      </c>
      <c r="N1529" t="str">
        <f>IFERROR(VLOOKUP(F1529,プログラムデータ!A:P,16,0),"")</f>
        <v/>
      </c>
      <c r="O1529" t="str">
        <f t="shared" si="48"/>
        <v xml:space="preserve">    </v>
      </c>
    </row>
    <row r="1530" spans="1:15" x14ac:dyDescent="0.15">
      <c r="A1530" t="str">
        <f>IFERROR(記録[[#This Row],[競技番号]],"")</f>
        <v/>
      </c>
      <c r="B1530" t="str">
        <f>IFERROR(記録[[#This Row],[選手番号]],"")</f>
        <v/>
      </c>
      <c r="C1530" t="str">
        <f>IFERROR(VLOOKUP(B1530,選手番号!F:J,4,0),"")</f>
        <v/>
      </c>
      <c r="D1530" t="str">
        <f>IFERROR(VLOOKUP(B1530,選手番号!F:K,6,0),"")</f>
        <v/>
      </c>
      <c r="E1530" t="str">
        <f>IFERROR(VLOOKUP(B1530,チーム番号!E:F,2,0),"")</f>
        <v/>
      </c>
      <c r="F1530" t="str">
        <f>IFERROR(VLOOKUP(A1530,プログラム!B:C,2,0),"")</f>
        <v/>
      </c>
      <c r="G1530" t="str">
        <f t="shared" si="47"/>
        <v>000</v>
      </c>
      <c r="H1530" t="str">
        <f>IFERROR(記録[[#This Row],[組]],"")</f>
        <v/>
      </c>
      <c r="I1530" t="str">
        <f>IFERROR(記録[[#This Row],[水路]],"")</f>
        <v/>
      </c>
      <c r="J1530" t="str">
        <f>IFERROR(VLOOKUP(F1530,プログラムデータ!A:P,14,0),"")</f>
        <v/>
      </c>
      <c r="K1530" t="str">
        <f>IFERROR(VLOOKUP(F1530,プログラムデータ!A:O,15,0),"")</f>
        <v/>
      </c>
      <c r="L1530" t="str">
        <f>IFERROR(VLOOKUP(F1530,プログラムデータ!A:M,13,0),"")</f>
        <v/>
      </c>
      <c r="M1530" t="str">
        <f>IFERROR(VLOOKUP(F1530,プログラムデータ!A:J,10,0),"")</f>
        <v/>
      </c>
      <c r="N1530" t="str">
        <f>IFERROR(VLOOKUP(F1530,プログラムデータ!A:P,16,0),"")</f>
        <v/>
      </c>
      <c r="O1530" t="str">
        <f t="shared" si="48"/>
        <v xml:space="preserve">    </v>
      </c>
    </row>
    <row r="1531" spans="1:15" x14ac:dyDescent="0.15">
      <c r="A1531" t="str">
        <f>IFERROR(記録[[#This Row],[競技番号]],"")</f>
        <v/>
      </c>
      <c r="B1531" t="str">
        <f>IFERROR(記録[[#This Row],[選手番号]],"")</f>
        <v/>
      </c>
      <c r="C1531" t="str">
        <f>IFERROR(VLOOKUP(B1531,選手番号!F:J,4,0),"")</f>
        <v/>
      </c>
      <c r="D1531" t="str">
        <f>IFERROR(VLOOKUP(B1531,選手番号!F:K,6,0),"")</f>
        <v/>
      </c>
      <c r="E1531" t="str">
        <f>IFERROR(VLOOKUP(B1531,チーム番号!E:F,2,0),"")</f>
        <v/>
      </c>
      <c r="F1531" t="str">
        <f>IFERROR(VLOOKUP(A1531,プログラム!B:C,2,0),"")</f>
        <v/>
      </c>
      <c r="G1531" t="str">
        <f t="shared" si="47"/>
        <v>000</v>
      </c>
      <c r="H1531" t="str">
        <f>IFERROR(記録[[#This Row],[組]],"")</f>
        <v/>
      </c>
      <c r="I1531" t="str">
        <f>IFERROR(記録[[#This Row],[水路]],"")</f>
        <v/>
      </c>
      <c r="J1531" t="str">
        <f>IFERROR(VLOOKUP(F1531,プログラムデータ!A:P,14,0),"")</f>
        <v/>
      </c>
      <c r="K1531" t="str">
        <f>IFERROR(VLOOKUP(F1531,プログラムデータ!A:O,15,0),"")</f>
        <v/>
      </c>
      <c r="L1531" t="str">
        <f>IFERROR(VLOOKUP(F1531,プログラムデータ!A:M,13,0),"")</f>
        <v/>
      </c>
      <c r="M1531" t="str">
        <f>IFERROR(VLOOKUP(F1531,プログラムデータ!A:J,10,0),"")</f>
        <v/>
      </c>
      <c r="N1531" t="str">
        <f>IFERROR(VLOOKUP(F1531,プログラムデータ!A:P,16,0),"")</f>
        <v/>
      </c>
      <c r="O1531" t="str">
        <f t="shared" si="48"/>
        <v xml:space="preserve">    </v>
      </c>
    </row>
    <row r="1532" spans="1:15" x14ac:dyDescent="0.15">
      <c r="A1532" t="str">
        <f>IFERROR(記録[[#This Row],[競技番号]],"")</f>
        <v/>
      </c>
      <c r="B1532" t="str">
        <f>IFERROR(記録[[#This Row],[選手番号]],"")</f>
        <v/>
      </c>
      <c r="C1532" t="str">
        <f>IFERROR(VLOOKUP(B1532,選手番号!F:J,4,0),"")</f>
        <v/>
      </c>
      <c r="D1532" t="str">
        <f>IFERROR(VLOOKUP(B1532,選手番号!F:K,6,0),"")</f>
        <v/>
      </c>
      <c r="E1532" t="str">
        <f>IFERROR(VLOOKUP(B1532,チーム番号!E:F,2,0),"")</f>
        <v/>
      </c>
      <c r="F1532" t="str">
        <f>IFERROR(VLOOKUP(A1532,プログラム!B:C,2,0),"")</f>
        <v/>
      </c>
      <c r="G1532" t="str">
        <f t="shared" si="47"/>
        <v>000</v>
      </c>
      <c r="H1532" t="str">
        <f>IFERROR(記録[[#This Row],[組]],"")</f>
        <v/>
      </c>
      <c r="I1532" t="str">
        <f>IFERROR(記録[[#This Row],[水路]],"")</f>
        <v/>
      </c>
      <c r="J1532" t="str">
        <f>IFERROR(VLOOKUP(F1532,プログラムデータ!A:P,14,0),"")</f>
        <v/>
      </c>
      <c r="K1532" t="str">
        <f>IFERROR(VLOOKUP(F1532,プログラムデータ!A:O,15,0),"")</f>
        <v/>
      </c>
      <c r="L1532" t="str">
        <f>IFERROR(VLOOKUP(F1532,プログラムデータ!A:M,13,0),"")</f>
        <v/>
      </c>
      <c r="M1532" t="str">
        <f>IFERROR(VLOOKUP(F1532,プログラムデータ!A:J,10,0),"")</f>
        <v/>
      </c>
      <c r="N1532" t="str">
        <f>IFERROR(VLOOKUP(F1532,プログラムデータ!A:P,16,0),"")</f>
        <v/>
      </c>
      <c r="O1532" t="str">
        <f t="shared" si="48"/>
        <v xml:space="preserve">    </v>
      </c>
    </row>
    <row r="1533" spans="1:15" x14ac:dyDescent="0.15">
      <c r="A1533" t="str">
        <f>IFERROR(記録[[#This Row],[競技番号]],"")</f>
        <v/>
      </c>
      <c r="B1533" t="str">
        <f>IFERROR(記録[[#This Row],[選手番号]],"")</f>
        <v/>
      </c>
      <c r="C1533" t="str">
        <f>IFERROR(VLOOKUP(B1533,選手番号!F:J,4,0),"")</f>
        <v/>
      </c>
      <c r="D1533" t="str">
        <f>IFERROR(VLOOKUP(B1533,選手番号!F:K,6,0),"")</f>
        <v/>
      </c>
      <c r="E1533" t="str">
        <f>IFERROR(VLOOKUP(B1533,チーム番号!E:F,2,0),"")</f>
        <v/>
      </c>
      <c r="F1533" t="str">
        <f>IFERROR(VLOOKUP(A1533,プログラム!B:C,2,0),"")</f>
        <v/>
      </c>
      <c r="G1533" t="str">
        <f t="shared" si="47"/>
        <v>000</v>
      </c>
      <c r="H1533" t="str">
        <f>IFERROR(記録[[#This Row],[組]],"")</f>
        <v/>
      </c>
      <c r="I1533" t="str">
        <f>IFERROR(記録[[#This Row],[水路]],"")</f>
        <v/>
      </c>
      <c r="J1533" t="str">
        <f>IFERROR(VLOOKUP(F1533,プログラムデータ!A:P,14,0),"")</f>
        <v/>
      </c>
      <c r="K1533" t="str">
        <f>IFERROR(VLOOKUP(F1533,プログラムデータ!A:O,15,0),"")</f>
        <v/>
      </c>
      <c r="L1533" t="str">
        <f>IFERROR(VLOOKUP(F1533,プログラムデータ!A:M,13,0),"")</f>
        <v/>
      </c>
      <c r="M1533" t="str">
        <f>IFERROR(VLOOKUP(F1533,プログラムデータ!A:J,10,0),"")</f>
        <v/>
      </c>
      <c r="N1533" t="str">
        <f>IFERROR(VLOOKUP(F1533,プログラムデータ!A:P,16,0),"")</f>
        <v/>
      </c>
      <c r="O1533" t="str">
        <f t="shared" si="48"/>
        <v xml:space="preserve">    </v>
      </c>
    </row>
    <row r="1534" spans="1:15" x14ac:dyDescent="0.15">
      <c r="A1534" t="str">
        <f>IFERROR(記録[[#This Row],[競技番号]],"")</f>
        <v/>
      </c>
      <c r="B1534" t="str">
        <f>IFERROR(記録[[#This Row],[選手番号]],"")</f>
        <v/>
      </c>
      <c r="C1534" t="str">
        <f>IFERROR(VLOOKUP(B1534,選手番号!F:J,4,0),"")</f>
        <v/>
      </c>
      <c r="D1534" t="str">
        <f>IFERROR(VLOOKUP(B1534,選手番号!F:K,6,0),"")</f>
        <v/>
      </c>
      <c r="E1534" t="str">
        <f>IFERROR(VLOOKUP(B1534,チーム番号!E:F,2,0),"")</f>
        <v/>
      </c>
      <c r="F1534" t="str">
        <f>IFERROR(VLOOKUP(A1534,プログラム!B:C,2,0),"")</f>
        <v/>
      </c>
      <c r="G1534" t="str">
        <f t="shared" si="47"/>
        <v>000</v>
      </c>
      <c r="H1534" t="str">
        <f>IFERROR(記録[[#This Row],[組]],"")</f>
        <v/>
      </c>
      <c r="I1534" t="str">
        <f>IFERROR(記録[[#This Row],[水路]],"")</f>
        <v/>
      </c>
      <c r="J1534" t="str">
        <f>IFERROR(VLOOKUP(F1534,プログラムデータ!A:P,14,0),"")</f>
        <v/>
      </c>
      <c r="K1534" t="str">
        <f>IFERROR(VLOOKUP(F1534,プログラムデータ!A:O,15,0),"")</f>
        <v/>
      </c>
      <c r="L1534" t="str">
        <f>IFERROR(VLOOKUP(F1534,プログラムデータ!A:M,13,0),"")</f>
        <v/>
      </c>
      <c r="M1534" t="str">
        <f>IFERROR(VLOOKUP(F1534,プログラムデータ!A:J,10,0),"")</f>
        <v/>
      </c>
      <c r="N1534" t="str">
        <f>IFERROR(VLOOKUP(F1534,プログラムデータ!A:P,16,0),"")</f>
        <v/>
      </c>
      <c r="O1534" t="str">
        <f t="shared" si="48"/>
        <v xml:space="preserve">    </v>
      </c>
    </row>
    <row r="1535" spans="1:15" x14ac:dyDescent="0.15">
      <c r="A1535" t="str">
        <f>IFERROR(記録[[#This Row],[競技番号]],"")</f>
        <v/>
      </c>
      <c r="B1535" t="str">
        <f>IFERROR(記録[[#This Row],[選手番号]],"")</f>
        <v/>
      </c>
      <c r="C1535" t="str">
        <f>IFERROR(VLOOKUP(B1535,選手番号!F:J,4,0),"")</f>
        <v/>
      </c>
      <c r="D1535" t="str">
        <f>IFERROR(VLOOKUP(B1535,選手番号!F:K,6,0),"")</f>
        <v/>
      </c>
      <c r="E1535" t="str">
        <f>IFERROR(VLOOKUP(B1535,チーム番号!E:F,2,0),"")</f>
        <v/>
      </c>
      <c r="F1535" t="str">
        <f>IFERROR(VLOOKUP(A1535,プログラム!B:C,2,0),"")</f>
        <v/>
      </c>
      <c r="G1535" t="str">
        <f t="shared" si="47"/>
        <v>000</v>
      </c>
      <c r="H1535" t="str">
        <f>IFERROR(記録[[#This Row],[組]],"")</f>
        <v/>
      </c>
      <c r="I1535" t="str">
        <f>IFERROR(記録[[#This Row],[水路]],"")</f>
        <v/>
      </c>
      <c r="J1535" t="str">
        <f>IFERROR(VLOOKUP(F1535,プログラムデータ!A:P,14,0),"")</f>
        <v/>
      </c>
      <c r="K1535" t="str">
        <f>IFERROR(VLOOKUP(F1535,プログラムデータ!A:O,15,0),"")</f>
        <v/>
      </c>
      <c r="L1535" t="str">
        <f>IFERROR(VLOOKUP(F1535,プログラムデータ!A:M,13,0),"")</f>
        <v/>
      </c>
      <c r="M1535" t="str">
        <f>IFERROR(VLOOKUP(F1535,プログラムデータ!A:J,10,0),"")</f>
        <v/>
      </c>
      <c r="N1535" t="str">
        <f>IFERROR(VLOOKUP(F1535,プログラムデータ!A:P,16,0),"")</f>
        <v/>
      </c>
      <c r="O1535" t="str">
        <f t="shared" si="48"/>
        <v xml:space="preserve">    </v>
      </c>
    </row>
    <row r="1536" spans="1:15" x14ac:dyDescent="0.15">
      <c r="A1536" t="str">
        <f>IFERROR(記録[[#This Row],[競技番号]],"")</f>
        <v/>
      </c>
      <c r="B1536" t="str">
        <f>IFERROR(記録[[#This Row],[選手番号]],"")</f>
        <v/>
      </c>
      <c r="C1536" t="str">
        <f>IFERROR(VLOOKUP(B1536,選手番号!F:J,4,0),"")</f>
        <v/>
      </c>
      <c r="D1536" t="str">
        <f>IFERROR(VLOOKUP(B1536,選手番号!F:K,6,0),"")</f>
        <v/>
      </c>
      <c r="E1536" t="str">
        <f>IFERROR(VLOOKUP(B1536,チーム番号!E:F,2,0),"")</f>
        <v/>
      </c>
      <c r="F1536" t="str">
        <f>IFERROR(VLOOKUP(A1536,プログラム!B:C,2,0),"")</f>
        <v/>
      </c>
      <c r="G1536" t="str">
        <f t="shared" si="47"/>
        <v>000</v>
      </c>
      <c r="H1536" t="str">
        <f>IFERROR(記録[[#This Row],[組]],"")</f>
        <v/>
      </c>
      <c r="I1536" t="str">
        <f>IFERROR(記録[[#This Row],[水路]],"")</f>
        <v/>
      </c>
      <c r="J1536" t="str">
        <f>IFERROR(VLOOKUP(F1536,プログラムデータ!A:P,14,0),"")</f>
        <v/>
      </c>
      <c r="K1536" t="str">
        <f>IFERROR(VLOOKUP(F1536,プログラムデータ!A:O,15,0),"")</f>
        <v/>
      </c>
      <c r="L1536" t="str">
        <f>IFERROR(VLOOKUP(F1536,プログラムデータ!A:M,13,0),"")</f>
        <v/>
      </c>
      <c r="M1536" t="str">
        <f>IFERROR(VLOOKUP(F1536,プログラムデータ!A:J,10,0),"")</f>
        <v/>
      </c>
      <c r="N1536" t="str">
        <f>IFERROR(VLOOKUP(F1536,プログラムデータ!A:P,16,0),"")</f>
        <v/>
      </c>
      <c r="O1536" t="str">
        <f t="shared" si="48"/>
        <v xml:space="preserve">    </v>
      </c>
    </row>
    <row r="1537" spans="1:15" x14ac:dyDescent="0.15">
      <c r="A1537" t="str">
        <f>IFERROR(記録[[#This Row],[競技番号]],"")</f>
        <v/>
      </c>
      <c r="B1537" t="str">
        <f>IFERROR(記録[[#This Row],[選手番号]],"")</f>
        <v/>
      </c>
      <c r="C1537" t="str">
        <f>IFERROR(VLOOKUP(B1537,選手番号!F:J,4,0),"")</f>
        <v/>
      </c>
      <c r="D1537" t="str">
        <f>IFERROR(VLOOKUP(B1537,選手番号!F:K,6,0),"")</f>
        <v/>
      </c>
      <c r="E1537" t="str">
        <f>IFERROR(VLOOKUP(B1537,チーム番号!E:F,2,0),"")</f>
        <v/>
      </c>
      <c r="F1537" t="str">
        <f>IFERROR(VLOOKUP(A1537,プログラム!B:C,2,0),"")</f>
        <v/>
      </c>
      <c r="G1537" t="str">
        <f t="shared" si="47"/>
        <v>000</v>
      </c>
      <c r="H1537" t="str">
        <f>IFERROR(記録[[#This Row],[組]],"")</f>
        <v/>
      </c>
      <c r="I1537" t="str">
        <f>IFERROR(記録[[#This Row],[水路]],"")</f>
        <v/>
      </c>
      <c r="J1537" t="str">
        <f>IFERROR(VLOOKUP(F1537,プログラムデータ!A:P,14,0),"")</f>
        <v/>
      </c>
      <c r="K1537" t="str">
        <f>IFERROR(VLOOKUP(F1537,プログラムデータ!A:O,15,0),"")</f>
        <v/>
      </c>
      <c r="L1537" t="str">
        <f>IFERROR(VLOOKUP(F1537,プログラムデータ!A:M,13,0),"")</f>
        <v/>
      </c>
      <c r="M1537" t="str">
        <f>IFERROR(VLOOKUP(F1537,プログラムデータ!A:J,10,0),"")</f>
        <v/>
      </c>
      <c r="N1537" t="str">
        <f>IFERROR(VLOOKUP(F1537,プログラムデータ!A:P,16,0),"")</f>
        <v/>
      </c>
      <c r="O1537" t="str">
        <f t="shared" si="48"/>
        <v xml:space="preserve">    </v>
      </c>
    </row>
    <row r="1538" spans="1:15" x14ac:dyDescent="0.15">
      <c r="A1538" t="str">
        <f>IFERROR(記録[[#This Row],[競技番号]],"")</f>
        <v/>
      </c>
      <c r="B1538" t="str">
        <f>IFERROR(記録[[#This Row],[選手番号]],"")</f>
        <v/>
      </c>
      <c r="C1538" t="str">
        <f>IFERROR(VLOOKUP(B1538,選手番号!F:J,4,0),"")</f>
        <v/>
      </c>
      <c r="D1538" t="str">
        <f>IFERROR(VLOOKUP(B1538,選手番号!F:K,6,0),"")</f>
        <v/>
      </c>
      <c r="E1538" t="str">
        <f>IFERROR(VLOOKUP(B1538,チーム番号!E:F,2,0),"")</f>
        <v/>
      </c>
      <c r="F1538" t="str">
        <f>IFERROR(VLOOKUP(A1538,プログラム!B:C,2,0),"")</f>
        <v/>
      </c>
      <c r="G1538" t="str">
        <f t="shared" si="47"/>
        <v>000</v>
      </c>
      <c r="H1538" t="str">
        <f>IFERROR(記録[[#This Row],[組]],"")</f>
        <v/>
      </c>
      <c r="I1538" t="str">
        <f>IFERROR(記録[[#This Row],[水路]],"")</f>
        <v/>
      </c>
      <c r="J1538" t="str">
        <f>IFERROR(VLOOKUP(F1538,プログラムデータ!A:P,14,0),"")</f>
        <v/>
      </c>
      <c r="K1538" t="str">
        <f>IFERROR(VLOOKUP(F1538,プログラムデータ!A:O,15,0),"")</f>
        <v/>
      </c>
      <c r="L1538" t="str">
        <f>IFERROR(VLOOKUP(F1538,プログラムデータ!A:M,13,0),"")</f>
        <v/>
      </c>
      <c r="M1538" t="str">
        <f>IFERROR(VLOOKUP(F1538,プログラムデータ!A:J,10,0),"")</f>
        <v/>
      </c>
      <c r="N1538" t="str">
        <f>IFERROR(VLOOKUP(F1538,プログラムデータ!A:P,16,0),"")</f>
        <v/>
      </c>
      <c r="O1538" t="str">
        <f t="shared" si="48"/>
        <v xml:space="preserve">    </v>
      </c>
    </row>
    <row r="1539" spans="1:15" x14ac:dyDescent="0.15">
      <c r="A1539" t="str">
        <f>IFERROR(記録[[#This Row],[競技番号]],"")</f>
        <v/>
      </c>
      <c r="B1539" t="str">
        <f>IFERROR(記録[[#This Row],[選手番号]],"")</f>
        <v/>
      </c>
      <c r="C1539" t="str">
        <f>IFERROR(VLOOKUP(B1539,選手番号!F:J,4,0),"")</f>
        <v/>
      </c>
      <c r="D1539" t="str">
        <f>IFERROR(VLOOKUP(B1539,選手番号!F:K,6,0),"")</f>
        <v/>
      </c>
      <c r="E1539" t="str">
        <f>IFERROR(VLOOKUP(B1539,チーム番号!E:F,2,0),"")</f>
        <v/>
      </c>
      <c r="F1539" t="str">
        <f>IFERROR(VLOOKUP(A1539,プログラム!B:C,2,0),"")</f>
        <v/>
      </c>
      <c r="G1539" t="str">
        <f t="shared" ref="G1539:G1602" si="49">CONCATENATE(B1539,0,0,0,F1539)</f>
        <v>000</v>
      </c>
      <c r="H1539" t="str">
        <f>IFERROR(記録[[#This Row],[組]],"")</f>
        <v/>
      </c>
      <c r="I1539" t="str">
        <f>IFERROR(記録[[#This Row],[水路]],"")</f>
        <v/>
      </c>
      <c r="J1539" t="str">
        <f>IFERROR(VLOOKUP(F1539,プログラムデータ!A:P,14,0),"")</f>
        <v/>
      </c>
      <c r="K1539" t="str">
        <f>IFERROR(VLOOKUP(F1539,プログラムデータ!A:O,15,0),"")</f>
        <v/>
      </c>
      <c r="L1539" t="str">
        <f>IFERROR(VLOOKUP(F1539,プログラムデータ!A:M,13,0),"")</f>
        <v/>
      </c>
      <c r="M1539" t="str">
        <f>IFERROR(VLOOKUP(F1539,プログラムデータ!A:J,10,0),"")</f>
        <v/>
      </c>
      <c r="N1539" t="str">
        <f>IFERROR(VLOOKUP(F1539,プログラムデータ!A:P,16,0),"")</f>
        <v/>
      </c>
      <c r="O1539" t="str">
        <f t="shared" si="48"/>
        <v xml:space="preserve">    </v>
      </c>
    </row>
    <row r="1540" spans="1:15" x14ac:dyDescent="0.15">
      <c r="A1540" t="str">
        <f>IFERROR(記録[[#This Row],[競技番号]],"")</f>
        <v/>
      </c>
      <c r="B1540" t="str">
        <f>IFERROR(記録[[#This Row],[選手番号]],"")</f>
        <v/>
      </c>
      <c r="C1540" t="str">
        <f>IFERROR(VLOOKUP(B1540,選手番号!F:J,4,0),"")</f>
        <v/>
      </c>
      <c r="D1540" t="str">
        <f>IFERROR(VLOOKUP(B1540,選手番号!F:K,6,0),"")</f>
        <v/>
      </c>
      <c r="E1540" t="str">
        <f>IFERROR(VLOOKUP(B1540,チーム番号!E:F,2,0),"")</f>
        <v/>
      </c>
      <c r="F1540" t="str">
        <f>IFERROR(VLOOKUP(A1540,プログラム!B:C,2,0),"")</f>
        <v/>
      </c>
      <c r="G1540" t="str">
        <f t="shared" si="49"/>
        <v>000</v>
      </c>
      <c r="H1540" t="str">
        <f>IFERROR(記録[[#This Row],[組]],"")</f>
        <v/>
      </c>
      <c r="I1540" t="str">
        <f>IFERROR(記録[[#This Row],[水路]],"")</f>
        <v/>
      </c>
      <c r="J1540" t="str">
        <f>IFERROR(VLOOKUP(F1540,プログラムデータ!A:P,14,0),"")</f>
        <v/>
      </c>
      <c r="K1540" t="str">
        <f>IFERROR(VLOOKUP(F1540,プログラムデータ!A:O,15,0),"")</f>
        <v/>
      </c>
      <c r="L1540" t="str">
        <f>IFERROR(VLOOKUP(F1540,プログラムデータ!A:M,13,0),"")</f>
        <v/>
      </c>
      <c r="M1540" t="str">
        <f>IFERROR(VLOOKUP(F1540,プログラムデータ!A:J,10,0),"")</f>
        <v/>
      </c>
      <c r="N1540" t="str">
        <f>IFERROR(VLOOKUP(F1540,プログラムデータ!A:P,16,0),"")</f>
        <v/>
      </c>
      <c r="O1540" t="str">
        <f t="shared" si="48"/>
        <v xml:space="preserve">    </v>
      </c>
    </row>
    <row r="1541" spans="1:15" x14ac:dyDescent="0.15">
      <c r="A1541" t="str">
        <f>IFERROR(記録[[#This Row],[競技番号]],"")</f>
        <v/>
      </c>
      <c r="B1541" t="str">
        <f>IFERROR(記録[[#This Row],[選手番号]],"")</f>
        <v/>
      </c>
      <c r="C1541" t="str">
        <f>IFERROR(VLOOKUP(B1541,選手番号!F:J,4,0),"")</f>
        <v/>
      </c>
      <c r="D1541" t="str">
        <f>IFERROR(VLOOKUP(B1541,選手番号!F:K,6,0),"")</f>
        <v/>
      </c>
      <c r="E1541" t="str">
        <f>IFERROR(VLOOKUP(B1541,チーム番号!E:F,2,0),"")</f>
        <v/>
      </c>
      <c r="F1541" t="str">
        <f>IFERROR(VLOOKUP(A1541,プログラム!B:C,2,0),"")</f>
        <v/>
      </c>
      <c r="G1541" t="str">
        <f t="shared" si="49"/>
        <v>000</v>
      </c>
      <c r="H1541" t="str">
        <f>IFERROR(記録[[#This Row],[組]],"")</f>
        <v/>
      </c>
      <c r="I1541" t="str">
        <f>IFERROR(記録[[#This Row],[水路]],"")</f>
        <v/>
      </c>
      <c r="J1541" t="str">
        <f>IFERROR(VLOOKUP(F1541,プログラムデータ!A:P,14,0),"")</f>
        <v/>
      </c>
      <c r="K1541" t="str">
        <f>IFERROR(VLOOKUP(F1541,プログラムデータ!A:O,15,0),"")</f>
        <v/>
      </c>
      <c r="L1541" t="str">
        <f>IFERROR(VLOOKUP(F1541,プログラムデータ!A:M,13,0),"")</f>
        <v/>
      </c>
      <c r="M1541" t="str">
        <f>IFERROR(VLOOKUP(F1541,プログラムデータ!A:J,10,0),"")</f>
        <v/>
      </c>
      <c r="N1541" t="str">
        <f>IFERROR(VLOOKUP(F1541,プログラムデータ!A:P,16,0),"")</f>
        <v/>
      </c>
      <c r="O1541" t="str">
        <f t="shared" si="48"/>
        <v xml:space="preserve">    </v>
      </c>
    </row>
    <row r="1542" spans="1:15" x14ac:dyDescent="0.15">
      <c r="A1542" t="str">
        <f>IFERROR(記録[[#This Row],[競技番号]],"")</f>
        <v/>
      </c>
      <c r="B1542" t="str">
        <f>IFERROR(記録[[#This Row],[選手番号]],"")</f>
        <v/>
      </c>
      <c r="C1542" t="str">
        <f>IFERROR(VLOOKUP(B1542,選手番号!F:J,4,0),"")</f>
        <v/>
      </c>
      <c r="D1542" t="str">
        <f>IFERROR(VLOOKUP(B1542,選手番号!F:K,6,0),"")</f>
        <v/>
      </c>
      <c r="E1542" t="str">
        <f>IFERROR(VLOOKUP(B1542,チーム番号!E:F,2,0),"")</f>
        <v/>
      </c>
      <c r="F1542" t="str">
        <f>IFERROR(VLOOKUP(A1542,プログラム!B:C,2,0),"")</f>
        <v/>
      </c>
      <c r="G1542" t="str">
        <f t="shared" si="49"/>
        <v>000</v>
      </c>
      <c r="H1542" t="str">
        <f>IFERROR(記録[[#This Row],[組]],"")</f>
        <v/>
      </c>
      <c r="I1542" t="str">
        <f>IFERROR(記録[[#This Row],[水路]],"")</f>
        <v/>
      </c>
      <c r="J1542" t="str">
        <f>IFERROR(VLOOKUP(F1542,プログラムデータ!A:P,14,0),"")</f>
        <v/>
      </c>
      <c r="K1542" t="str">
        <f>IFERROR(VLOOKUP(F1542,プログラムデータ!A:O,15,0),"")</f>
        <v/>
      </c>
      <c r="L1542" t="str">
        <f>IFERROR(VLOOKUP(F1542,プログラムデータ!A:M,13,0),"")</f>
        <v/>
      </c>
      <c r="M1542" t="str">
        <f>IFERROR(VLOOKUP(F1542,プログラムデータ!A:J,10,0),"")</f>
        <v/>
      </c>
      <c r="N1542" t="str">
        <f>IFERROR(VLOOKUP(F1542,プログラムデータ!A:P,16,0),"")</f>
        <v/>
      </c>
      <c r="O1542" t="str">
        <f t="shared" si="48"/>
        <v xml:space="preserve">    </v>
      </c>
    </row>
    <row r="1543" spans="1:15" x14ac:dyDescent="0.15">
      <c r="A1543" t="str">
        <f>IFERROR(記録[[#This Row],[競技番号]],"")</f>
        <v/>
      </c>
      <c r="B1543" t="str">
        <f>IFERROR(記録[[#This Row],[選手番号]],"")</f>
        <v/>
      </c>
      <c r="C1543" t="str">
        <f>IFERROR(VLOOKUP(B1543,選手番号!F:J,4,0),"")</f>
        <v/>
      </c>
      <c r="D1543" t="str">
        <f>IFERROR(VLOOKUP(B1543,選手番号!F:K,6,0),"")</f>
        <v/>
      </c>
      <c r="E1543" t="str">
        <f>IFERROR(VLOOKUP(B1543,チーム番号!E:F,2,0),"")</f>
        <v/>
      </c>
      <c r="F1543" t="str">
        <f>IFERROR(VLOOKUP(A1543,プログラム!B:C,2,0),"")</f>
        <v/>
      </c>
      <c r="G1543" t="str">
        <f t="shared" si="49"/>
        <v>000</v>
      </c>
      <c r="H1543" t="str">
        <f>IFERROR(記録[[#This Row],[組]],"")</f>
        <v/>
      </c>
      <c r="I1543" t="str">
        <f>IFERROR(記録[[#This Row],[水路]],"")</f>
        <v/>
      </c>
      <c r="J1543" t="str">
        <f>IFERROR(VLOOKUP(F1543,プログラムデータ!A:P,14,0),"")</f>
        <v/>
      </c>
      <c r="K1543" t="str">
        <f>IFERROR(VLOOKUP(F1543,プログラムデータ!A:O,15,0),"")</f>
        <v/>
      </c>
      <c r="L1543" t="str">
        <f>IFERROR(VLOOKUP(F1543,プログラムデータ!A:M,13,0),"")</f>
        <v/>
      </c>
      <c r="M1543" t="str">
        <f>IFERROR(VLOOKUP(F1543,プログラムデータ!A:J,10,0),"")</f>
        <v/>
      </c>
      <c r="N1543" t="str">
        <f>IFERROR(VLOOKUP(F1543,プログラムデータ!A:P,16,0),"")</f>
        <v/>
      </c>
      <c r="O1543" t="str">
        <f t="shared" si="48"/>
        <v xml:space="preserve">    </v>
      </c>
    </row>
    <row r="1544" spans="1:15" x14ac:dyDescent="0.15">
      <c r="A1544" t="str">
        <f>IFERROR(記録[[#This Row],[競技番号]],"")</f>
        <v/>
      </c>
      <c r="B1544" t="str">
        <f>IFERROR(記録[[#This Row],[選手番号]],"")</f>
        <v/>
      </c>
      <c r="C1544" t="str">
        <f>IFERROR(VLOOKUP(B1544,選手番号!F:J,4,0),"")</f>
        <v/>
      </c>
      <c r="D1544" t="str">
        <f>IFERROR(VLOOKUP(B1544,選手番号!F:K,6,0),"")</f>
        <v/>
      </c>
      <c r="E1544" t="str">
        <f>IFERROR(VLOOKUP(B1544,チーム番号!E:F,2,0),"")</f>
        <v/>
      </c>
      <c r="F1544" t="str">
        <f>IFERROR(VLOOKUP(A1544,プログラム!B:C,2,0),"")</f>
        <v/>
      </c>
      <c r="G1544" t="str">
        <f t="shared" si="49"/>
        <v>000</v>
      </c>
      <c r="H1544" t="str">
        <f>IFERROR(記録[[#This Row],[組]],"")</f>
        <v/>
      </c>
      <c r="I1544" t="str">
        <f>IFERROR(記録[[#This Row],[水路]],"")</f>
        <v/>
      </c>
      <c r="J1544" t="str">
        <f>IFERROR(VLOOKUP(F1544,プログラムデータ!A:P,14,0),"")</f>
        <v/>
      </c>
      <c r="K1544" t="str">
        <f>IFERROR(VLOOKUP(F1544,プログラムデータ!A:O,15,0),"")</f>
        <v/>
      </c>
      <c r="L1544" t="str">
        <f>IFERROR(VLOOKUP(F1544,プログラムデータ!A:M,13,0),"")</f>
        <v/>
      </c>
      <c r="M1544" t="str">
        <f>IFERROR(VLOOKUP(F1544,プログラムデータ!A:J,10,0),"")</f>
        <v/>
      </c>
      <c r="N1544" t="str">
        <f>IFERROR(VLOOKUP(F1544,プログラムデータ!A:P,16,0),"")</f>
        <v/>
      </c>
      <c r="O1544" t="str">
        <f t="shared" si="48"/>
        <v xml:space="preserve">    </v>
      </c>
    </row>
    <row r="1545" spans="1:15" x14ac:dyDescent="0.15">
      <c r="A1545" t="str">
        <f>IFERROR(記録[[#This Row],[競技番号]],"")</f>
        <v/>
      </c>
      <c r="B1545" t="str">
        <f>IFERROR(記録[[#This Row],[選手番号]],"")</f>
        <v/>
      </c>
      <c r="C1545" t="str">
        <f>IFERROR(VLOOKUP(B1545,選手番号!F:J,4,0),"")</f>
        <v/>
      </c>
      <c r="D1545" t="str">
        <f>IFERROR(VLOOKUP(B1545,選手番号!F:K,6,0),"")</f>
        <v/>
      </c>
      <c r="E1545" t="str">
        <f>IFERROR(VLOOKUP(B1545,チーム番号!E:F,2,0),"")</f>
        <v/>
      </c>
      <c r="F1545" t="str">
        <f>IFERROR(VLOOKUP(A1545,プログラム!B:C,2,0),"")</f>
        <v/>
      </c>
      <c r="G1545" t="str">
        <f t="shared" si="49"/>
        <v>000</v>
      </c>
      <c r="H1545" t="str">
        <f>IFERROR(記録[[#This Row],[組]],"")</f>
        <v/>
      </c>
      <c r="I1545" t="str">
        <f>IFERROR(記録[[#This Row],[水路]],"")</f>
        <v/>
      </c>
      <c r="J1545" t="str">
        <f>IFERROR(VLOOKUP(F1545,プログラムデータ!A:P,14,0),"")</f>
        <v/>
      </c>
      <c r="K1545" t="str">
        <f>IFERROR(VLOOKUP(F1545,プログラムデータ!A:O,15,0),"")</f>
        <v/>
      </c>
      <c r="L1545" t="str">
        <f>IFERROR(VLOOKUP(F1545,プログラムデータ!A:M,13,0),"")</f>
        <v/>
      </c>
      <c r="M1545" t="str">
        <f>IFERROR(VLOOKUP(F1545,プログラムデータ!A:J,10,0),"")</f>
        <v/>
      </c>
      <c r="N1545" t="str">
        <f>IFERROR(VLOOKUP(F1545,プログラムデータ!A:P,16,0),"")</f>
        <v/>
      </c>
      <c r="O1545" t="str">
        <f t="shared" si="48"/>
        <v xml:space="preserve">    </v>
      </c>
    </row>
    <row r="1546" spans="1:15" x14ac:dyDescent="0.15">
      <c r="A1546" t="str">
        <f>IFERROR(記録[[#This Row],[競技番号]],"")</f>
        <v/>
      </c>
      <c r="B1546" t="str">
        <f>IFERROR(記録[[#This Row],[選手番号]],"")</f>
        <v/>
      </c>
      <c r="C1546" t="str">
        <f>IFERROR(VLOOKUP(B1546,選手番号!F:J,4,0),"")</f>
        <v/>
      </c>
      <c r="D1546" t="str">
        <f>IFERROR(VLOOKUP(B1546,選手番号!F:K,6,0),"")</f>
        <v/>
      </c>
      <c r="E1546" t="str">
        <f>IFERROR(VLOOKUP(B1546,チーム番号!E:F,2,0),"")</f>
        <v/>
      </c>
      <c r="F1546" t="str">
        <f>IFERROR(VLOOKUP(A1546,プログラム!B:C,2,0),"")</f>
        <v/>
      </c>
      <c r="G1546" t="str">
        <f t="shared" si="49"/>
        <v>000</v>
      </c>
      <c r="H1546" t="str">
        <f>IFERROR(記録[[#This Row],[組]],"")</f>
        <v/>
      </c>
      <c r="I1546" t="str">
        <f>IFERROR(記録[[#This Row],[水路]],"")</f>
        <v/>
      </c>
      <c r="J1546" t="str">
        <f>IFERROR(VLOOKUP(F1546,プログラムデータ!A:P,14,0),"")</f>
        <v/>
      </c>
      <c r="K1546" t="str">
        <f>IFERROR(VLOOKUP(F1546,プログラムデータ!A:O,15,0),"")</f>
        <v/>
      </c>
      <c r="L1546" t="str">
        <f>IFERROR(VLOOKUP(F1546,プログラムデータ!A:M,13,0),"")</f>
        <v/>
      </c>
      <c r="M1546" t="str">
        <f>IFERROR(VLOOKUP(F1546,プログラムデータ!A:J,10,0),"")</f>
        <v/>
      </c>
      <c r="N1546" t="str">
        <f>IFERROR(VLOOKUP(F1546,プログラムデータ!A:P,16,0),"")</f>
        <v/>
      </c>
      <c r="O1546" t="str">
        <f t="shared" si="48"/>
        <v xml:space="preserve">    </v>
      </c>
    </row>
    <row r="1547" spans="1:15" x14ac:dyDescent="0.15">
      <c r="A1547" t="str">
        <f>IFERROR(記録[[#This Row],[競技番号]],"")</f>
        <v/>
      </c>
      <c r="B1547" t="str">
        <f>IFERROR(記録[[#This Row],[選手番号]],"")</f>
        <v/>
      </c>
      <c r="C1547" t="str">
        <f>IFERROR(VLOOKUP(B1547,選手番号!F:J,4,0),"")</f>
        <v/>
      </c>
      <c r="D1547" t="str">
        <f>IFERROR(VLOOKUP(B1547,選手番号!F:K,6,0),"")</f>
        <v/>
      </c>
      <c r="E1547" t="str">
        <f>IFERROR(VLOOKUP(B1547,チーム番号!E:F,2,0),"")</f>
        <v/>
      </c>
      <c r="F1547" t="str">
        <f>IFERROR(VLOOKUP(A1547,プログラム!B:C,2,0),"")</f>
        <v/>
      </c>
      <c r="G1547" t="str">
        <f t="shared" si="49"/>
        <v>000</v>
      </c>
      <c r="H1547" t="str">
        <f>IFERROR(記録[[#This Row],[組]],"")</f>
        <v/>
      </c>
      <c r="I1547" t="str">
        <f>IFERROR(記録[[#This Row],[水路]],"")</f>
        <v/>
      </c>
      <c r="J1547" t="str">
        <f>IFERROR(VLOOKUP(F1547,プログラムデータ!A:P,14,0),"")</f>
        <v/>
      </c>
      <c r="K1547" t="str">
        <f>IFERROR(VLOOKUP(F1547,プログラムデータ!A:O,15,0),"")</f>
        <v/>
      </c>
      <c r="L1547" t="str">
        <f>IFERROR(VLOOKUP(F1547,プログラムデータ!A:M,13,0),"")</f>
        <v/>
      </c>
      <c r="M1547" t="str">
        <f>IFERROR(VLOOKUP(F1547,プログラムデータ!A:J,10,0),"")</f>
        <v/>
      </c>
      <c r="N1547" t="str">
        <f>IFERROR(VLOOKUP(F1547,プログラムデータ!A:P,16,0),"")</f>
        <v/>
      </c>
      <c r="O1547" t="str">
        <f t="shared" si="48"/>
        <v xml:space="preserve">    </v>
      </c>
    </row>
    <row r="1548" spans="1:15" x14ac:dyDescent="0.15">
      <c r="A1548" t="str">
        <f>IFERROR(記録[[#This Row],[競技番号]],"")</f>
        <v/>
      </c>
      <c r="B1548" t="str">
        <f>IFERROR(記録[[#This Row],[選手番号]],"")</f>
        <v/>
      </c>
      <c r="C1548" t="str">
        <f>IFERROR(VLOOKUP(B1548,選手番号!F:J,4,0),"")</f>
        <v/>
      </c>
      <c r="D1548" t="str">
        <f>IFERROR(VLOOKUP(B1548,選手番号!F:K,6,0),"")</f>
        <v/>
      </c>
      <c r="E1548" t="str">
        <f>IFERROR(VLOOKUP(B1548,チーム番号!E:F,2,0),"")</f>
        <v/>
      </c>
      <c r="F1548" t="str">
        <f>IFERROR(VLOOKUP(A1548,プログラム!B:C,2,0),"")</f>
        <v/>
      </c>
      <c r="G1548" t="str">
        <f t="shared" si="49"/>
        <v>000</v>
      </c>
      <c r="H1548" t="str">
        <f>IFERROR(記録[[#This Row],[組]],"")</f>
        <v/>
      </c>
      <c r="I1548" t="str">
        <f>IFERROR(記録[[#This Row],[水路]],"")</f>
        <v/>
      </c>
      <c r="J1548" t="str">
        <f>IFERROR(VLOOKUP(F1548,プログラムデータ!A:P,14,0),"")</f>
        <v/>
      </c>
      <c r="K1548" t="str">
        <f>IFERROR(VLOOKUP(F1548,プログラムデータ!A:O,15,0),"")</f>
        <v/>
      </c>
      <c r="L1548" t="str">
        <f>IFERROR(VLOOKUP(F1548,プログラムデータ!A:M,13,0),"")</f>
        <v/>
      </c>
      <c r="M1548" t="str">
        <f>IFERROR(VLOOKUP(F1548,プログラムデータ!A:J,10,0),"")</f>
        <v/>
      </c>
      <c r="N1548" t="str">
        <f>IFERROR(VLOOKUP(F1548,プログラムデータ!A:P,16,0),"")</f>
        <v/>
      </c>
      <c r="O1548" t="str">
        <f t="shared" si="48"/>
        <v xml:space="preserve">    </v>
      </c>
    </row>
    <row r="1549" spans="1:15" x14ac:dyDescent="0.15">
      <c r="A1549" t="str">
        <f>IFERROR(記録[[#This Row],[競技番号]],"")</f>
        <v/>
      </c>
      <c r="B1549" t="str">
        <f>IFERROR(記録[[#This Row],[選手番号]],"")</f>
        <v/>
      </c>
      <c r="C1549" t="str">
        <f>IFERROR(VLOOKUP(B1549,選手番号!F:J,4,0),"")</f>
        <v/>
      </c>
      <c r="D1549" t="str">
        <f>IFERROR(VLOOKUP(B1549,選手番号!F:K,6,0),"")</f>
        <v/>
      </c>
      <c r="E1549" t="str">
        <f>IFERROR(VLOOKUP(B1549,チーム番号!E:F,2,0),"")</f>
        <v/>
      </c>
      <c r="F1549" t="str">
        <f>IFERROR(VLOOKUP(A1549,プログラム!B:C,2,0),"")</f>
        <v/>
      </c>
      <c r="G1549" t="str">
        <f t="shared" si="49"/>
        <v>000</v>
      </c>
      <c r="H1549" t="str">
        <f>IFERROR(記録[[#This Row],[組]],"")</f>
        <v/>
      </c>
      <c r="I1549" t="str">
        <f>IFERROR(記録[[#This Row],[水路]],"")</f>
        <v/>
      </c>
      <c r="J1549" t="str">
        <f>IFERROR(VLOOKUP(F1549,プログラムデータ!A:P,14,0),"")</f>
        <v/>
      </c>
      <c r="K1549" t="str">
        <f>IFERROR(VLOOKUP(F1549,プログラムデータ!A:O,15,0),"")</f>
        <v/>
      </c>
      <c r="L1549" t="str">
        <f>IFERROR(VLOOKUP(F1549,プログラムデータ!A:M,13,0),"")</f>
        <v/>
      </c>
      <c r="M1549" t="str">
        <f>IFERROR(VLOOKUP(F1549,プログラムデータ!A:J,10,0),"")</f>
        <v/>
      </c>
      <c r="N1549" t="str">
        <f>IFERROR(VLOOKUP(F1549,プログラムデータ!A:P,16,0),"")</f>
        <v/>
      </c>
      <c r="O1549" t="str">
        <f t="shared" si="48"/>
        <v xml:space="preserve">    </v>
      </c>
    </row>
    <row r="1550" spans="1:15" x14ac:dyDescent="0.15">
      <c r="A1550" t="str">
        <f>IFERROR(記録[[#This Row],[競技番号]],"")</f>
        <v/>
      </c>
      <c r="B1550" t="str">
        <f>IFERROR(記録[[#This Row],[選手番号]],"")</f>
        <v/>
      </c>
      <c r="C1550" t="str">
        <f>IFERROR(VLOOKUP(B1550,選手番号!F:J,4,0),"")</f>
        <v/>
      </c>
      <c r="D1550" t="str">
        <f>IFERROR(VLOOKUP(B1550,選手番号!F:K,6,0),"")</f>
        <v/>
      </c>
      <c r="E1550" t="str">
        <f>IFERROR(VLOOKUP(B1550,チーム番号!E:F,2,0),"")</f>
        <v/>
      </c>
      <c r="F1550" t="str">
        <f>IFERROR(VLOOKUP(A1550,プログラム!B:C,2,0),"")</f>
        <v/>
      </c>
      <c r="G1550" t="str">
        <f t="shared" si="49"/>
        <v>000</v>
      </c>
      <c r="H1550" t="str">
        <f>IFERROR(記録[[#This Row],[組]],"")</f>
        <v/>
      </c>
      <c r="I1550" t="str">
        <f>IFERROR(記録[[#This Row],[水路]],"")</f>
        <v/>
      </c>
      <c r="J1550" t="str">
        <f>IFERROR(VLOOKUP(F1550,プログラムデータ!A:P,14,0),"")</f>
        <v/>
      </c>
      <c r="K1550" t="str">
        <f>IFERROR(VLOOKUP(F1550,プログラムデータ!A:O,15,0),"")</f>
        <v/>
      </c>
      <c r="L1550" t="str">
        <f>IFERROR(VLOOKUP(F1550,プログラムデータ!A:M,13,0),"")</f>
        <v/>
      </c>
      <c r="M1550" t="str">
        <f>IFERROR(VLOOKUP(F1550,プログラムデータ!A:J,10,0),"")</f>
        <v/>
      </c>
      <c r="N1550" t="str">
        <f>IFERROR(VLOOKUP(F1550,プログラムデータ!A:P,16,0),"")</f>
        <v/>
      </c>
      <c r="O1550" t="str">
        <f t="shared" si="48"/>
        <v xml:space="preserve">    </v>
      </c>
    </row>
    <row r="1551" spans="1:15" x14ac:dyDescent="0.15">
      <c r="A1551" t="str">
        <f>IFERROR(記録[[#This Row],[競技番号]],"")</f>
        <v/>
      </c>
      <c r="B1551" t="str">
        <f>IFERROR(記録[[#This Row],[選手番号]],"")</f>
        <v/>
      </c>
      <c r="C1551" t="str">
        <f>IFERROR(VLOOKUP(B1551,選手番号!F:J,4,0),"")</f>
        <v/>
      </c>
      <c r="D1551" t="str">
        <f>IFERROR(VLOOKUP(B1551,選手番号!F:K,6,0),"")</f>
        <v/>
      </c>
      <c r="E1551" t="str">
        <f>IFERROR(VLOOKUP(B1551,チーム番号!E:F,2,0),"")</f>
        <v/>
      </c>
      <c r="F1551" t="str">
        <f>IFERROR(VLOOKUP(A1551,プログラム!B:C,2,0),"")</f>
        <v/>
      </c>
      <c r="G1551" t="str">
        <f t="shared" si="49"/>
        <v>000</v>
      </c>
      <c r="H1551" t="str">
        <f>IFERROR(記録[[#This Row],[組]],"")</f>
        <v/>
      </c>
      <c r="I1551" t="str">
        <f>IFERROR(記録[[#This Row],[水路]],"")</f>
        <v/>
      </c>
      <c r="J1551" t="str">
        <f>IFERROR(VLOOKUP(F1551,プログラムデータ!A:P,14,0),"")</f>
        <v/>
      </c>
      <c r="K1551" t="str">
        <f>IFERROR(VLOOKUP(F1551,プログラムデータ!A:O,15,0),"")</f>
        <v/>
      </c>
      <c r="L1551" t="str">
        <f>IFERROR(VLOOKUP(F1551,プログラムデータ!A:M,13,0),"")</f>
        <v/>
      </c>
      <c r="M1551" t="str">
        <f>IFERROR(VLOOKUP(F1551,プログラムデータ!A:J,10,0),"")</f>
        <v/>
      </c>
      <c r="N1551" t="str">
        <f>IFERROR(VLOOKUP(F1551,プログラムデータ!A:P,16,0),"")</f>
        <v/>
      </c>
      <c r="O1551" t="str">
        <f t="shared" si="48"/>
        <v xml:space="preserve">    </v>
      </c>
    </row>
    <row r="1552" spans="1:15" x14ac:dyDescent="0.15">
      <c r="A1552" t="str">
        <f>IFERROR(記録[[#This Row],[競技番号]],"")</f>
        <v/>
      </c>
      <c r="B1552" t="str">
        <f>IFERROR(記録[[#This Row],[選手番号]],"")</f>
        <v/>
      </c>
      <c r="C1552" t="str">
        <f>IFERROR(VLOOKUP(B1552,選手番号!F:J,4,0),"")</f>
        <v/>
      </c>
      <c r="D1552" t="str">
        <f>IFERROR(VLOOKUP(B1552,選手番号!F:K,6,0),"")</f>
        <v/>
      </c>
      <c r="E1552" t="str">
        <f>IFERROR(VLOOKUP(B1552,チーム番号!E:F,2,0),"")</f>
        <v/>
      </c>
      <c r="F1552" t="str">
        <f>IFERROR(VLOOKUP(A1552,プログラム!B:C,2,0),"")</f>
        <v/>
      </c>
      <c r="G1552" t="str">
        <f t="shared" si="49"/>
        <v>000</v>
      </c>
      <c r="H1552" t="str">
        <f>IFERROR(記録[[#This Row],[組]],"")</f>
        <v/>
      </c>
      <c r="I1552" t="str">
        <f>IFERROR(記録[[#This Row],[水路]],"")</f>
        <v/>
      </c>
      <c r="J1552" t="str">
        <f>IFERROR(VLOOKUP(F1552,プログラムデータ!A:P,14,0),"")</f>
        <v/>
      </c>
      <c r="K1552" t="str">
        <f>IFERROR(VLOOKUP(F1552,プログラムデータ!A:O,15,0),"")</f>
        <v/>
      </c>
      <c r="L1552" t="str">
        <f>IFERROR(VLOOKUP(F1552,プログラムデータ!A:M,13,0),"")</f>
        <v/>
      </c>
      <c r="M1552" t="str">
        <f>IFERROR(VLOOKUP(F1552,プログラムデータ!A:J,10,0),"")</f>
        <v/>
      </c>
      <c r="N1552" t="str">
        <f>IFERROR(VLOOKUP(F1552,プログラムデータ!A:P,16,0),"")</f>
        <v/>
      </c>
      <c r="O1552" t="str">
        <f t="shared" si="48"/>
        <v xml:space="preserve">    </v>
      </c>
    </row>
    <row r="1553" spans="1:15" x14ac:dyDescent="0.15">
      <c r="A1553" t="str">
        <f>IFERROR(記録[[#This Row],[競技番号]],"")</f>
        <v/>
      </c>
      <c r="B1553" t="str">
        <f>IFERROR(記録[[#This Row],[選手番号]],"")</f>
        <v/>
      </c>
      <c r="C1553" t="str">
        <f>IFERROR(VLOOKUP(B1553,選手番号!F:J,4,0),"")</f>
        <v/>
      </c>
      <c r="D1553" t="str">
        <f>IFERROR(VLOOKUP(B1553,選手番号!F:K,6,0),"")</f>
        <v/>
      </c>
      <c r="E1553" t="str">
        <f>IFERROR(VLOOKUP(B1553,チーム番号!E:F,2,0),"")</f>
        <v/>
      </c>
      <c r="F1553" t="str">
        <f>IFERROR(VLOOKUP(A1553,プログラム!B:C,2,0),"")</f>
        <v/>
      </c>
      <c r="G1553" t="str">
        <f t="shared" si="49"/>
        <v>000</v>
      </c>
      <c r="H1553" t="str">
        <f>IFERROR(記録[[#This Row],[組]],"")</f>
        <v/>
      </c>
      <c r="I1553" t="str">
        <f>IFERROR(記録[[#This Row],[水路]],"")</f>
        <v/>
      </c>
      <c r="J1553" t="str">
        <f>IFERROR(VLOOKUP(F1553,プログラムデータ!A:P,14,0),"")</f>
        <v/>
      </c>
      <c r="K1553" t="str">
        <f>IFERROR(VLOOKUP(F1553,プログラムデータ!A:O,15,0),"")</f>
        <v/>
      </c>
      <c r="L1553" t="str">
        <f>IFERROR(VLOOKUP(F1553,プログラムデータ!A:M,13,0),"")</f>
        <v/>
      </c>
      <c r="M1553" t="str">
        <f>IFERROR(VLOOKUP(F1553,プログラムデータ!A:J,10,0),"")</f>
        <v/>
      </c>
      <c r="N1553" t="str">
        <f>IFERROR(VLOOKUP(F1553,プログラムデータ!A:P,16,0),"")</f>
        <v/>
      </c>
      <c r="O1553" t="str">
        <f t="shared" si="48"/>
        <v xml:space="preserve">    </v>
      </c>
    </row>
    <row r="1554" spans="1:15" x14ac:dyDescent="0.15">
      <c r="A1554" t="str">
        <f>IFERROR(記録[[#This Row],[競技番号]],"")</f>
        <v/>
      </c>
      <c r="B1554" t="str">
        <f>IFERROR(記録[[#This Row],[選手番号]],"")</f>
        <v/>
      </c>
      <c r="C1554" t="str">
        <f>IFERROR(VLOOKUP(B1554,選手番号!F:J,4,0),"")</f>
        <v/>
      </c>
      <c r="D1554" t="str">
        <f>IFERROR(VLOOKUP(B1554,選手番号!F:K,6,0),"")</f>
        <v/>
      </c>
      <c r="E1554" t="str">
        <f>IFERROR(VLOOKUP(B1554,チーム番号!E:F,2,0),"")</f>
        <v/>
      </c>
      <c r="F1554" t="str">
        <f>IFERROR(VLOOKUP(A1554,プログラム!B:C,2,0),"")</f>
        <v/>
      </c>
      <c r="G1554" t="str">
        <f t="shared" si="49"/>
        <v>000</v>
      </c>
      <c r="H1554" t="str">
        <f>IFERROR(記録[[#This Row],[組]],"")</f>
        <v/>
      </c>
      <c r="I1554" t="str">
        <f>IFERROR(記録[[#This Row],[水路]],"")</f>
        <v/>
      </c>
      <c r="J1554" t="str">
        <f>IFERROR(VLOOKUP(F1554,プログラムデータ!A:P,14,0),"")</f>
        <v/>
      </c>
      <c r="K1554" t="str">
        <f>IFERROR(VLOOKUP(F1554,プログラムデータ!A:O,15,0),"")</f>
        <v/>
      </c>
      <c r="L1554" t="str">
        <f>IFERROR(VLOOKUP(F1554,プログラムデータ!A:M,13,0),"")</f>
        <v/>
      </c>
      <c r="M1554" t="str">
        <f>IFERROR(VLOOKUP(F1554,プログラムデータ!A:J,10,0),"")</f>
        <v/>
      </c>
      <c r="N1554" t="str">
        <f>IFERROR(VLOOKUP(F1554,プログラムデータ!A:P,16,0),"")</f>
        <v/>
      </c>
      <c r="O1554" t="str">
        <f t="shared" si="48"/>
        <v xml:space="preserve">    </v>
      </c>
    </row>
    <row r="1555" spans="1:15" x14ac:dyDescent="0.15">
      <c r="A1555" t="str">
        <f>IFERROR(記録[[#This Row],[競技番号]],"")</f>
        <v/>
      </c>
      <c r="B1555" t="str">
        <f>IFERROR(記録[[#This Row],[選手番号]],"")</f>
        <v/>
      </c>
      <c r="C1555" t="str">
        <f>IFERROR(VLOOKUP(B1555,選手番号!F:J,4,0),"")</f>
        <v/>
      </c>
      <c r="D1555" t="str">
        <f>IFERROR(VLOOKUP(B1555,選手番号!F:K,6,0),"")</f>
        <v/>
      </c>
      <c r="E1555" t="str">
        <f>IFERROR(VLOOKUP(B1555,チーム番号!E:F,2,0),"")</f>
        <v/>
      </c>
      <c r="F1555" t="str">
        <f>IFERROR(VLOOKUP(A1555,プログラム!B:C,2,0),"")</f>
        <v/>
      </c>
      <c r="G1555" t="str">
        <f t="shared" si="49"/>
        <v>000</v>
      </c>
      <c r="H1555" t="str">
        <f>IFERROR(記録[[#This Row],[組]],"")</f>
        <v/>
      </c>
      <c r="I1555" t="str">
        <f>IFERROR(記録[[#This Row],[水路]],"")</f>
        <v/>
      </c>
      <c r="J1555" t="str">
        <f>IFERROR(VLOOKUP(F1555,プログラムデータ!A:P,14,0),"")</f>
        <v/>
      </c>
      <c r="K1555" t="str">
        <f>IFERROR(VLOOKUP(F1555,プログラムデータ!A:O,15,0),"")</f>
        <v/>
      </c>
      <c r="L1555" t="str">
        <f>IFERROR(VLOOKUP(F1555,プログラムデータ!A:M,13,0),"")</f>
        <v/>
      </c>
      <c r="M1555" t="str">
        <f>IFERROR(VLOOKUP(F1555,プログラムデータ!A:J,10,0),"")</f>
        <v/>
      </c>
      <c r="N1555" t="str">
        <f>IFERROR(VLOOKUP(F1555,プログラムデータ!A:P,16,0),"")</f>
        <v/>
      </c>
      <c r="O1555" t="str">
        <f t="shared" si="48"/>
        <v xml:space="preserve">    </v>
      </c>
    </row>
    <row r="1556" spans="1:15" x14ac:dyDescent="0.15">
      <c r="A1556" t="str">
        <f>IFERROR(記録[[#This Row],[競技番号]],"")</f>
        <v/>
      </c>
      <c r="B1556" t="str">
        <f>IFERROR(記録[[#This Row],[選手番号]],"")</f>
        <v/>
      </c>
      <c r="C1556" t="str">
        <f>IFERROR(VLOOKUP(B1556,選手番号!F:J,4,0),"")</f>
        <v/>
      </c>
      <c r="D1556" t="str">
        <f>IFERROR(VLOOKUP(B1556,選手番号!F:K,6,0),"")</f>
        <v/>
      </c>
      <c r="E1556" t="str">
        <f>IFERROR(VLOOKUP(B1556,チーム番号!E:F,2,0),"")</f>
        <v/>
      </c>
      <c r="F1556" t="str">
        <f>IFERROR(VLOOKUP(A1556,プログラム!B:C,2,0),"")</f>
        <v/>
      </c>
      <c r="G1556" t="str">
        <f t="shared" si="49"/>
        <v>000</v>
      </c>
      <c r="H1556" t="str">
        <f>IFERROR(記録[[#This Row],[組]],"")</f>
        <v/>
      </c>
      <c r="I1556" t="str">
        <f>IFERROR(記録[[#This Row],[水路]],"")</f>
        <v/>
      </c>
      <c r="J1556" t="str">
        <f>IFERROR(VLOOKUP(F1556,プログラムデータ!A:P,14,0),"")</f>
        <v/>
      </c>
      <c r="K1556" t="str">
        <f>IFERROR(VLOOKUP(F1556,プログラムデータ!A:O,15,0),"")</f>
        <v/>
      </c>
      <c r="L1556" t="str">
        <f>IFERROR(VLOOKUP(F1556,プログラムデータ!A:M,13,0),"")</f>
        <v/>
      </c>
      <c r="M1556" t="str">
        <f>IFERROR(VLOOKUP(F1556,プログラムデータ!A:J,10,0),"")</f>
        <v/>
      </c>
      <c r="N1556" t="str">
        <f>IFERROR(VLOOKUP(F1556,プログラムデータ!A:P,16,0),"")</f>
        <v/>
      </c>
      <c r="O1556" t="str">
        <f t="shared" si="48"/>
        <v xml:space="preserve">    </v>
      </c>
    </row>
    <row r="1557" spans="1:15" x14ac:dyDescent="0.15">
      <c r="A1557" t="str">
        <f>IFERROR(記録[[#This Row],[競技番号]],"")</f>
        <v/>
      </c>
      <c r="B1557" t="str">
        <f>IFERROR(記録[[#This Row],[選手番号]],"")</f>
        <v/>
      </c>
      <c r="C1557" t="str">
        <f>IFERROR(VLOOKUP(B1557,選手番号!F:J,4,0),"")</f>
        <v/>
      </c>
      <c r="D1557" t="str">
        <f>IFERROR(VLOOKUP(B1557,選手番号!F:K,6,0),"")</f>
        <v/>
      </c>
      <c r="E1557" t="str">
        <f>IFERROR(VLOOKUP(B1557,チーム番号!E:F,2,0),"")</f>
        <v/>
      </c>
      <c r="F1557" t="str">
        <f>IFERROR(VLOOKUP(A1557,プログラム!B:C,2,0),"")</f>
        <v/>
      </c>
      <c r="G1557" t="str">
        <f t="shared" si="49"/>
        <v>000</v>
      </c>
      <c r="H1557" t="str">
        <f>IFERROR(記録[[#This Row],[組]],"")</f>
        <v/>
      </c>
      <c r="I1557" t="str">
        <f>IFERROR(記録[[#This Row],[水路]],"")</f>
        <v/>
      </c>
      <c r="J1557" t="str">
        <f>IFERROR(VLOOKUP(F1557,プログラムデータ!A:P,14,0),"")</f>
        <v/>
      </c>
      <c r="K1557" t="str">
        <f>IFERROR(VLOOKUP(F1557,プログラムデータ!A:O,15,0),"")</f>
        <v/>
      </c>
      <c r="L1557" t="str">
        <f>IFERROR(VLOOKUP(F1557,プログラムデータ!A:M,13,0),"")</f>
        <v/>
      </c>
      <c r="M1557" t="str">
        <f>IFERROR(VLOOKUP(F1557,プログラムデータ!A:J,10,0),"")</f>
        <v/>
      </c>
      <c r="N1557" t="str">
        <f>IFERROR(VLOOKUP(F1557,プログラムデータ!A:P,16,0),"")</f>
        <v/>
      </c>
      <c r="O1557" t="str">
        <f t="shared" si="48"/>
        <v xml:space="preserve">    </v>
      </c>
    </row>
    <row r="1558" spans="1:15" x14ac:dyDescent="0.15">
      <c r="A1558" t="str">
        <f>IFERROR(記録[[#This Row],[競技番号]],"")</f>
        <v/>
      </c>
      <c r="B1558" t="str">
        <f>IFERROR(記録[[#This Row],[選手番号]],"")</f>
        <v/>
      </c>
      <c r="C1558" t="str">
        <f>IFERROR(VLOOKUP(B1558,選手番号!F:J,4,0),"")</f>
        <v/>
      </c>
      <c r="D1558" t="str">
        <f>IFERROR(VLOOKUP(B1558,選手番号!F:K,6,0),"")</f>
        <v/>
      </c>
      <c r="E1558" t="str">
        <f>IFERROR(VLOOKUP(B1558,チーム番号!E:F,2,0),"")</f>
        <v/>
      </c>
      <c r="F1558" t="str">
        <f>IFERROR(VLOOKUP(A1558,プログラム!B:C,2,0),"")</f>
        <v/>
      </c>
      <c r="G1558" t="str">
        <f t="shared" si="49"/>
        <v>000</v>
      </c>
      <c r="H1558" t="str">
        <f>IFERROR(記録[[#This Row],[組]],"")</f>
        <v/>
      </c>
      <c r="I1558" t="str">
        <f>IFERROR(記録[[#This Row],[水路]],"")</f>
        <v/>
      </c>
      <c r="J1558" t="str">
        <f>IFERROR(VLOOKUP(F1558,プログラムデータ!A:P,14,0),"")</f>
        <v/>
      </c>
      <c r="K1558" t="str">
        <f>IFERROR(VLOOKUP(F1558,プログラムデータ!A:O,15,0),"")</f>
        <v/>
      </c>
      <c r="L1558" t="str">
        <f>IFERROR(VLOOKUP(F1558,プログラムデータ!A:M,13,0),"")</f>
        <v/>
      </c>
      <c r="M1558" t="str">
        <f>IFERROR(VLOOKUP(F1558,プログラムデータ!A:J,10,0),"")</f>
        <v/>
      </c>
      <c r="N1558" t="str">
        <f>IFERROR(VLOOKUP(F1558,プログラムデータ!A:P,16,0),"")</f>
        <v/>
      </c>
      <c r="O1558" t="str">
        <f t="shared" si="48"/>
        <v xml:space="preserve">    </v>
      </c>
    </row>
    <row r="1559" spans="1:15" x14ac:dyDescent="0.15">
      <c r="A1559" t="str">
        <f>IFERROR(記録[[#This Row],[競技番号]],"")</f>
        <v/>
      </c>
      <c r="B1559" t="str">
        <f>IFERROR(記録[[#This Row],[選手番号]],"")</f>
        <v/>
      </c>
      <c r="C1559" t="str">
        <f>IFERROR(VLOOKUP(B1559,選手番号!F:J,4,0),"")</f>
        <v/>
      </c>
      <c r="D1559" t="str">
        <f>IFERROR(VLOOKUP(B1559,選手番号!F:K,6,0),"")</f>
        <v/>
      </c>
      <c r="E1559" t="str">
        <f>IFERROR(VLOOKUP(B1559,チーム番号!E:F,2,0),"")</f>
        <v/>
      </c>
      <c r="F1559" t="str">
        <f>IFERROR(VLOOKUP(A1559,プログラム!B:C,2,0),"")</f>
        <v/>
      </c>
      <c r="G1559" t="str">
        <f t="shared" si="49"/>
        <v>000</v>
      </c>
      <c r="H1559" t="str">
        <f>IFERROR(記録[[#This Row],[組]],"")</f>
        <v/>
      </c>
      <c r="I1559" t="str">
        <f>IFERROR(記録[[#This Row],[水路]],"")</f>
        <v/>
      </c>
      <c r="J1559" t="str">
        <f>IFERROR(VLOOKUP(F1559,プログラムデータ!A:P,14,0),"")</f>
        <v/>
      </c>
      <c r="K1559" t="str">
        <f>IFERROR(VLOOKUP(F1559,プログラムデータ!A:O,15,0),"")</f>
        <v/>
      </c>
      <c r="L1559" t="str">
        <f>IFERROR(VLOOKUP(F1559,プログラムデータ!A:M,13,0),"")</f>
        <v/>
      </c>
      <c r="M1559" t="str">
        <f>IFERROR(VLOOKUP(F1559,プログラムデータ!A:J,10,0),"")</f>
        <v/>
      </c>
      <c r="N1559" t="str">
        <f>IFERROR(VLOOKUP(F1559,プログラムデータ!A:P,16,0),"")</f>
        <v/>
      </c>
      <c r="O1559" t="str">
        <f t="shared" si="48"/>
        <v xml:space="preserve">    </v>
      </c>
    </row>
    <row r="1560" spans="1:15" x14ac:dyDescent="0.15">
      <c r="A1560" t="str">
        <f>IFERROR(記録[[#This Row],[競技番号]],"")</f>
        <v/>
      </c>
      <c r="B1560" t="str">
        <f>IFERROR(記録[[#This Row],[選手番号]],"")</f>
        <v/>
      </c>
      <c r="C1560" t="str">
        <f>IFERROR(VLOOKUP(B1560,選手番号!F:J,4,0),"")</f>
        <v/>
      </c>
      <c r="D1560" t="str">
        <f>IFERROR(VLOOKUP(B1560,選手番号!F:K,6,0),"")</f>
        <v/>
      </c>
      <c r="E1560" t="str">
        <f>IFERROR(VLOOKUP(B1560,チーム番号!E:F,2,0),"")</f>
        <v/>
      </c>
      <c r="F1560" t="str">
        <f>IFERROR(VLOOKUP(A1560,プログラム!B:C,2,0),"")</f>
        <v/>
      </c>
      <c r="G1560" t="str">
        <f t="shared" si="49"/>
        <v>000</v>
      </c>
      <c r="H1560" t="str">
        <f>IFERROR(記録[[#This Row],[組]],"")</f>
        <v/>
      </c>
      <c r="I1560" t="str">
        <f>IFERROR(記録[[#This Row],[水路]],"")</f>
        <v/>
      </c>
      <c r="J1560" t="str">
        <f>IFERROR(VLOOKUP(F1560,プログラムデータ!A:P,14,0),"")</f>
        <v/>
      </c>
      <c r="K1560" t="str">
        <f>IFERROR(VLOOKUP(F1560,プログラムデータ!A:O,15,0),"")</f>
        <v/>
      </c>
      <c r="L1560" t="str">
        <f>IFERROR(VLOOKUP(F1560,プログラムデータ!A:M,13,0),"")</f>
        <v/>
      </c>
      <c r="M1560" t="str">
        <f>IFERROR(VLOOKUP(F1560,プログラムデータ!A:J,10,0),"")</f>
        <v/>
      </c>
      <c r="N1560" t="str">
        <f>IFERROR(VLOOKUP(F1560,プログラムデータ!A:P,16,0),"")</f>
        <v/>
      </c>
      <c r="O1560" t="str">
        <f t="shared" si="48"/>
        <v xml:space="preserve">    </v>
      </c>
    </row>
    <row r="1561" spans="1:15" x14ac:dyDescent="0.15">
      <c r="A1561" t="str">
        <f>IFERROR(記録[[#This Row],[競技番号]],"")</f>
        <v/>
      </c>
      <c r="B1561" t="str">
        <f>IFERROR(記録[[#This Row],[選手番号]],"")</f>
        <v/>
      </c>
      <c r="C1561" t="str">
        <f>IFERROR(VLOOKUP(B1561,選手番号!F:J,4,0),"")</f>
        <v/>
      </c>
      <c r="D1561" t="str">
        <f>IFERROR(VLOOKUP(B1561,選手番号!F:K,6,0),"")</f>
        <v/>
      </c>
      <c r="E1561" t="str">
        <f>IFERROR(VLOOKUP(B1561,チーム番号!E:F,2,0),"")</f>
        <v/>
      </c>
      <c r="F1561" t="str">
        <f>IFERROR(VLOOKUP(A1561,プログラム!B:C,2,0),"")</f>
        <v/>
      </c>
      <c r="G1561" t="str">
        <f t="shared" si="49"/>
        <v>000</v>
      </c>
      <c r="H1561" t="str">
        <f>IFERROR(記録[[#This Row],[組]],"")</f>
        <v/>
      </c>
      <c r="I1561" t="str">
        <f>IFERROR(記録[[#This Row],[水路]],"")</f>
        <v/>
      </c>
      <c r="J1561" t="str">
        <f>IFERROR(VLOOKUP(F1561,プログラムデータ!A:P,14,0),"")</f>
        <v/>
      </c>
      <c r="K1561" t="str">
        <f>IFERROR(VLOOKUP(F1561,プログラムデータ!A:O,15,0),"")</f>
        <v/>
      </c>
      <c r="L1561" t="str">
        <f>IFERROR(VLOOKUP(F1561,プログラムデータ!A:M,13,0),"")</f>
        <v/>
      </c>
      <c r="M1561" t="str">
        <f>IFERROR(VLOOKUP(F1561,プログラムデータ!A:J,10,0),"")</f>
        <v/>
      </c>
      <c r="N1561" t="str">
        <f>IFERROR(VLOOKUP(F1561,プログラムデータ!A:P,16,0),"")</f>
        <v/>
      </c>
      <c r="O1561" t="str">
        <f t="shared" si="48"/>
        <v xml:space="preserve">    </v>
      </c>
    </row>
    <row r="1562" spans="1:15" x14ac:dyDescent="0.15">
      <c r="A1562" t="str">
        <f>IFERROR(記録[[#This Row],[競技番号]],"")</f>
        <v/>
      </c>
      <c r="B1562" t="str">
        <f>IFERROR(記録[[#This Row],[選手番号]],"")</f>
        <v/>
      </c>
      <c r="C1562" t="str">
        <f>IFERROR(VLOOKUP(B1562,選手番号!F:J,4,0),"")</f>
        <v/>
      </c>
      <c r="D1562" t="str">
        <f>IFERROR(VLOOKUP(B1562,選手番号!F:K,6,0),"")</f>
        <v/>
      </c>
      <c r="E1562" t="str">
        <f>IFERROR(VLOOKUP(B1562,チーム番号!E:F,2,0),"")</f>
        <v/>
      </c>
      <c r="F1562" t="str">
        <f>IFERROR(VLOOKUP(A1562,プログラム!B:C,2,0),"")</f>
        <v/>
      </c>
      <c r="G1562" t="str">
        <f t="shared" si="49"/>
        <v>000</v>
      </c>
      <c r="H1562" t="str">
        <f>IFERROR(記録[[#This Row],[組]],"")</f>
        <v/>
      </c>
      <c r="I1562" t="str">
        <f>IFERROR(記録[[#This Row],[水路]],"")</f>
        <v/>
      </c>
      <c r="J1562" t="str">
        <f>IFERROR(VLOOKUP(F1562,プログラムデータ!A:P,14,0),"")</f>
        <v/>
      </c>
      <c r="K1562" t="str">
        <f>IFERROR(VLOOKUP(F1562,プログラムデータ!A:O,15,0),"")</f>
        <v/>
      </c>
      <c r="L1562" t="str">
        <f>IFERROR(VLOOKUP(F1562,プログラムデータ!A:M,13,0),"")</f>
        <v/>
      </c>
      <c r="M1562" t="str">
        <f>IFERROR(VLOOKUP(F1562,プログラムデータ!A:J,10,0),"")</f>
        <v/>
      </c>
      <c r="N1562" t="str">
        <f>IFERROR(VLOOKUP(F1562,プログラムデータ!A:P,16,0),"")</f>
        <v/>
      </c>
      <c r="O1562" t="str">
        <f t="shared" si="48"/>
        <v xml:space="preserve">    </v>
      </c>
    </row>
    <row r="1563" spans="1:15" x14ac:dyDescent="0.15">
      <c r="A1563" t="str">
        <f>IFERROR(記録[[#This Row],[競技番号]],"")</f>
        <v/>
      </c>
      <c r="B1563" t="str">
        <f>IFERROR(記録[[#This Row],[選手番号]],"")</f>
        <v/>
      </c>
      <c r="C1563" t="str">
        <f>IFERROR(VLOOKUP(B1563,選手番号!F:J,4,0),"")</f>
        <v/>
      </c>
      <c r="D1563" t="str">
        <f>IFERROR(VLOOKUP(B1563,選手番号!F:K,6,0),"")</f>
        <v/>
      </c>
      <c r="E1563" t="str">
        <f>IFERROR(VLOOKUP(B1563,チーム番号!E:F,2,0),"")</f>
        <v/>
      </c>
      <c r="F1563" t="str">
        <f>IFERROR(VLOOKUP(A1563,プログラム!B:C,2,0),"")</f>
        <v/>
      </c>
      <c r="G1563" t="str">
        <f t="shared" si="49"/>
        <v>000</v>
      </c>
      <c r="H1563" t="str">
        <f>IFERROR(記録[[#This Row],[組]],"")</f>
        <v/>
      </c>
      <c r="I1563" t="str">
        <f>IFERROR(記録[[#This Row],[水路]],"")</f>
        <v/>
      </c>
      <c r="J1563" t="str">
        <f>IFERROR(VLOOKUP(F1563,プログラムデータ!A:P,14,0),"")</f>
        <v/>
      </c>
      <c r="K1563" t="str">
        <f>IFERROR(VLOOKUP(F1563,プログラムデータ!A:O,15,0),"")</f>
        <v/>
      </c>
      <c r="L1563" t="str">
        <f>IFERROR(VLOOKUP(F1563,プログラムデータ!A:M,13,0),"")</f>
        <v/>
      </c>
      <c r="M1563" t="str">
        <f>IFERROR(VLOOKUP(F1563,プログラムデータ!A:J,10,0),"")</f>
        <v/>
      </c>
      <c r="N1563" t="str">
        <f>IFERROR(VLOOKUP(F1563,プログラムデータ!A:P,16,0),"")</f>
        <v/>
      </c>
      <c r="O1563" t="str">
        <f t="shared" si="48"/>
        <v xml:space="preserve">    </v>
      </c>
    </row>
    <row r="1564" spans="1:15" x14ac:dyDescent="0.15">
      <c r="A1564" t="str">
        <f>IFERROR(記録[[#This Row],[競技番号]],"")</f>
        <v/>
      </c>
      <c r="B1564" t="str">
        <f>IFERROR(記録[[#This Row],[選手番号]],"")</f>
        <v/>
      </c>
      <c r="C1564" t="str">
        <f>IFERROR(VLOOKUP(B1564,選手番号!F:J,4,0),"")</f>
        <v/>
      </c>
      <c r="D1564" t="str">
        <f>IFERROR(VLOOKUP(B1564,選手番号!F:K,6,0),"")</f>
        <v/>
      </c>
      <c r="E1564" t="str">
        <f>IFERROR(VLOOKUP(B1564,チーム番号!E:F,2,0),"")</f>
        <v/>
      </c>
      <c r="F1564" t="str">
        <f>IFERROR(VLOOKUP(A1564,プログラム!B:C,2,0),"")</f>
        <v/>
      </c>
      <c r="G1564" t="str">
        <f t="shared" si="49"/>
        <v>000</v>
      </c>
      <c r="H1564" t="str">
        <f>IFERROR(記録[[#This Row],[組]],"")</f>
        <v/>
      </c>
      <c r="I1564" t="str">
        <f>IFERROR(記録[[#This Row],[水路]],"")</f>
        <v/>
      </c>
      <c r="J1564" t="str">
        <f>IFERROR(VLOOKUP(F1564,プログラムデータ!A:P,14,0),"")</f>
        <v/>
      </c>
      <c r="K1564" t="str">
        <f>IFERROR(VLOOKUP(F1564,プログラムデータ!A:O,15,0),"")</f>
        <v/>
      </c>
      <c r="L1564" t="str">
        <f>IFERROR(VLOOKUP(F1564,プログラムデータ!A:M,13,0),"")</f>
        <v/>
      </c>
      <c r="M1564" t="str">
        <f>IFERROR(VLOOKUP(F1564,プログラムデータ!A:J,10,0),"")</f>
        <v/>
      </c>
      <c r="N1564" t="str">
        <f>IFERROR(VLOOKUP(F1564,プログラムデータ!A:P,16,0),"")</f>
        <v/>
      </c>
      <c r="O1564" t="str">
        <f t="shared" si="48"/>
        <v xml:space="preserve">    </v>
      </c>
    </row>
    <row r="1565" spans="1:15" x14ac:dyDescent="0.15">
      <c r="A1565" t="str">
        <f>IFERROR(記録[[#This Row],[競技番号]],"")</f>
        <v/>
      </c>
      <c r="B1565" t="str">
        <f>IFERROR(記録[[#This Row],[選手番号]],"")</f>
        <v/>
      </c>
      <c r="C1565" t="str">
        <f>IFERROR(VLOOKUP(B1565,選手番号!F:J,4,0),"")</f>
        <v/>
      </c>
      <c r="D1565" t="str">
        <f>IFERROR(VLOOKUP(B1565,選手番号!F:K,6,0),"")</f>
        <v/>
      </c>
      <c r="E1565" t="str">
        <f>IFERROR(VLOOKUP(B1565,チーム番号!E:F,2,0),"")</f>
        <v/>
      </c>
      <c r="F1565" t="str">
        <f>IFERROR(VLOOKUP(A1565,プログラム!B:C,2,0),"")</f>
        <v/>
      </c>
      <c r="G1565" t="str">
        <f t="shared" si="49"/>
        <v>000</v>
      </c>
      <c r="H1565" t="str">
        <f>IFERROR(記録[[#This Row],[組]],"")</f>
        <v/>
      </c>
      <c r="I1565" t="str">
        <f>IFERROR(記録[[#This Row],[水路]],"")</f>
        <v/>
      </c>
      <c r="J1565" t="str">
        <f>IFERROR(VLOOKUP(F1565,プログラムデータ!A:P,14,0),"")</f>
        <v/>
      </c>
      <c r="K1565" t="str">
        <f>IFERROR(VLOOKUP(F1565,プログラムデータ!A:O,15,0),"")</f>
        <v/>
      </c>
      <c r="L1565" t="str">
        <f>IFERROR(VLOOKUP(F1565,プログラムデータ!A:M,13,0),"")</f>
        <v/>
      </c>
      <c r="M1565" t="str">
        <f>IFERROR(VLOOKUP(F1565,プログラムデータ!A:J,10,0),"")</f>
        <v/>
      </c>
      <c r="N1565" t="str">
        <f>IFERROR(VLOOKUP(F1565,プログラムデータ!A:P,16,0),"")</f>
        <v/>
      </c>
      <c r="O1565" t="str">
        <f t="shared" si="48"/>
        <v xml:space="preserve">    </v>
      </c>
    </row>
    <row r="1566" spans="1:15" x14ac:dyDescent="0.15">
      <c r="A1566" t="str">
        <f>IFERROR(記録[[#This Row],[競技番号]],"")</f>
        <v/>
      </c>
      <c r="B1566" t="str">
        <f>IFERROR(記録[[#This Row],[選手番号]],"")</f>
        <v/>
      </c>
      <c r="C1566" t="str">
        <f>IFERROR(VLOOKUP(B1566,選手番号!F:J,4,0),"")</f>
        <v/>
      </c>
      <c r="D1566" t="str">
        <f>IFERROR(VLOOKUP(B1566,選手番号!F:K,6,0),"")</f>
        <v/>
      </c>
      <c r="E1566" t="str">
        <f>IFERROR(VLOOKUP(B1566,チーム番号!E:F,2,0),"")</f>
        <v/>
      </c>
      <c r="F1566" t="str">
        <f>IFERROR(VLOOKUP(A1566,プログラム!B:C,2,0),"")</f>
        <v/>
      </c>
      <c r="G1566" t="str">
        <f t="shared" si="49"/>
        <v>000</v>
      </c>
      <c r="H1566" t="str">
        <f>IFERROR(記録[[#This Row],[組]],"")</f>
        <v/>
      </c>
      <c r="I1566" t="str">
        <f>IFERROR(記録[[#This Row],[水路]],"")</f>
        <v/>
      </c>
      <c r="J1566" t="str">
        <f>IFERROR(VLOOKUP(F1566,プログラムデータ!A:P,14,0),"")</f>
        <v/>
      </c>
      <c r="K1566" t="str">
        <f>IFERROR(VLOOKUP(F1566,プログラムデータ!A:O,15,0),"")</f>
        <v/>
      </c>
      <c r="L1566" t="str">
        <f>IFERROR(VLOOKUP(F1566,プログラムデータ!A:M,13,0),"")</f>
        <v/>
      </c>
      <c r="M1566" t="str">
        <f>IFERROR(VLOOKUP(F1566,プログラムデータ!A:J,10,0),"")</f>
        <v/>
      </c>
      <c r="N1566" t="str">
        <f>IFERROR(VLOOKUP(F1566,プログラムデータ!A:P,16,0),"")</f>
        <v/>
      </c>
      <c r="O1566" t="str">
        <f t="shared" si="48"/>
        <v xml:space="preserve">    </v>
      </c>
    </row>
    <row r="1567" spans="1:15" x14ac:dyDescent="0.15">
      <c r="A1567" t="str">
        <f>IFERROR(記録[[#This Row],[競技番号]],"")</f>
        <v/>
      </c>
      <c r="B1567" t="str">
        <f>IFERROR(記録[[#This Row],[選手番号]],"")</f>
        <v/>
      </c>
      <c r="C1567" t="str">
        <f>IFERROR(VLOOKUP(B1567,選手番号!F:J,4,0),"")</f>
        <v/>
      </c>
      <c r="D1567" t="str">
        <f>IFERROR(VLOOKUP(B1567,選手番号!F:K,6,0),"")</f>
        <v/>
      </c>
      <c r="E1567" t="str">
        <f>IFERROR(VLOOKUP(B1567,チーム番号!E:F,2,0),"")</f>
        <v/>
      </c>
      <c r="F1567" t="str">
        <f>IFERROR(VLOOKUP(A1567,プログラム!B:C,2,0),"")</f>
        <v/>
      </c>
      <c r="G1567" t="str">
        <f t="shared" si="49"/>
        <v>000</v>
      </c>
      <c r="H1567" t="str">
        <f>IFERROR(記録[[#This Row],[組]],"")</f>
        <v/>
      </c>
      <c r="I1567" t="str">
        <f>IFERROR(記録[[#This Row],[水路]],"")</f>
        <v/>
      </c>
      <c r="J1567" t="str">
        <f>IFERROR(VLOOKUP(F1567,プログラムデータ!A:P,14,0),"")</f>
        <v/>
      </c>
      <c r="K1567" t="str">
        <f>IFERROR(VLOOKUP(F1567,プログラムデータ!A:O,15,0),"")</f>
        <v/>
      </c>
      <c r="L1567" t="str">
        <f>IFERROR(VLOOKUP(F1567,プログラムデータ!A:M,13,0),"")</f>
        <v/>
      </c>
      <c r="M1567" t="str">
        <f>IFERROR(VLOOKUP(F1567,プログラムデータ!A:J,10,0),"")</f>
        <v/>
      </c>
      <c r="N1567" t="str">
        <f>IFERROR(VLOOKUP(F1567,プログラムデータ!A:P,16,0),"")</f>
        <v/>
      </c>
      <c r="O1567" t="str">
        <f t="shared" si="48"/>
        <v xml:space="preserve">    </v>
      </c>
    </row>
    <row r="1568" spans="1:15" x14ac:dyDescent="0.15">
      <c r="A1568" t="str">
        <f>IFERROR(記録[[#This Row],[競技番号]],"")</f>
        <v/>
      </c>
      <c r="B1568" t="str">
        <f>IFERROR(記録[[#This Row],[選手番号]],"")</f>
        <v/>
      </c>
      <c r="C1568" t="str">
        <f>IFERROR(VLOOKUP(B1568,選手番号!F:J,4,0),"")</f>
        <v/>
      </c>
      <c r="D1568" t="str">
        <f>IFERROR(VLOOKUP(B1568,選手番号!F:K,6,0),"")</f>
        <v/>
      </c>
      <c r="E1568" t="str">
        <f>IFERROR(VLOOKUP(B1568,チーム番号!E:F,2,0),"")</f>
        <v/>
      </c>
      <c r="F1568" t="str">
        <f>IFERROR(VLOOKUP(A1568,プログラム!B:C,2,0),"")</f>
        <v/>
      </c>
      <c r="G1568" t="str">
        <f t="shared" si="49"/>
        <v>000</v>
      </c>
      <c r="H1568" t="str">
        <f>IFERROR(記録[[#This Row],[組]],"")</f>
        <v/>
      </c>
      <c r="I1568" t="str">
        <f>IFERROR(記録[[#This Row],[水路]],"")</f>
        <v/>
      </c>
      <c r="J1568" t="str">
        <f>IFERROR(VLOOKUP(F1568,プログラムデータ!A:P,14,0),"")</f>
        <v/>
      </c>
      <c r="K1568" t="str">
        <f>IFERROR(VLOOKUP(F1568,プログラムデータ!A:O,15,0),"")</f>
        <v/>
      </c>
      <c r="L1568" t="str">
        <f>IFERROR(VLOOKUP(F1568,プログラムデータ!A:M,13,0),"")</f>
        <v/>
      </c>
      <c r="M1568" t="str">
        <f>IFERROR(VLOOKUP(F1568,プログラムデータ!A:J,10,0),"")</f>
        <v/>
      </c>
      <c r="N1568" t="str">
        <f>IFERROR(VLOOKUP(F1568,プログラムデータ!A:P,16,0),"")</f>
        <v/>
      </c>
      <c r="O1568" t="str">
        <f t="shared" si="48"/>
        <v xml:space="preserve">    </v>
      </c>
    </row>
    <row r="1569" spans="1:15" x14ac:dyDescent="0.15">
      <c r="A1569" t="str">
        <f>IFERROR(記録[[#This Row],[競技番号]],"")</f>
        <v/>
      </c>
      <c r="B1569" t="str">
        <f>IFERROR(記録[[#This Row],[選手番号]],"")</f>
        <v/>
      </c>
      <c r="C1569" t="str">
        <f>IFERROR(VLOOKUP(B1569,選手番号!F:J,4,0),"")</f>
        <v/>
      </c>
      <c r="D1569" t="str">
        <f>IFERROR(VLOOKUP(B1569,選手番号!F:K,6,0),"")</f>
        <v/>
      </c>
      <c r="E1569" t="str">
        <f>IFERROR(VLOOKUP(B1569,チーム番号!E:F,2,0),"")</f>
        <v/>
      </c>
      <c r="F1569" t="str">
        <f>IFERROR(VLOOKUP(A1569,プログラム!B:C,2,0),"")</f>
        <v/>
      </c>
      <c r="G1569" t="str">
        <f t="shared" si="49"/>
        <v>000</v>
      </c>
      <c r="H1569" t="str">
        <f>IFERROR(記録[[#This Row],[組]],"")</f>
        <v/>
      </c>
      <c r="I1569" t="str">
        <f>IFERROR(記録[[#This Row],[水路]],"")</f>
        <v/>
      </c>
      <c r="J1569" t="str">
        <f>IFERROR(VLOOKUP(F1569,プログラムデータ!A:P,14,0),"")</f>
        <v/>
      </c>
      <c r="K1569" t="str">
        <f>IFERROR(VLOOKUP(F1569,プログラムデータ!A:O,15,0),"")</f>
        <v/>
      </c>
      <c r="L1569" t="str">
        <f>IFERROR(VLOOKUP(F1569,プログラムデータ!A:M,13,0),"")</f>
        <v/>
      </c>
      <c r="M1569" t="str">
        <f>IFERROR(VLOOKUP(F1569,プログラムデータ!A:J,10,0),"")</f>
        <v/>
      </c>
      <c r="N1569" t="str">
        <f>IFERROR(VLOOKUP(F1569,プログラムデータ!A:P,16,0),"")</f>
        <v/>
      </c>
      <c r="O1569" t="str">
        <f t="shared" si="48"/>
        <v xml:space="preserve">    </v>
      </c>
    </row>
    <row r="1570" spans="1:15" x14ac:dyDescent="0.15">
      <c r="A1570" t="str">
        <f>IFERROR(記録[[#This Row],[競技番号]],"")</f>
        <v/>
      </c>
      <c r="B1570" t="str">
        <f>IFERROR(記録[[#This Row],[選手番号]],"")</f>
        <v/>
      </c>
      <c r="C1570" t="str">
        <f>IFERROR(VLOOKUP(B1570,選手番号!F:J,4,0),"")</f>
        <v/>
      </c>
      <c r="D1570" t="str">
        <f>IFERROR(VLOOKUP(B1570,選手番号!F:K,6,0),"")</f>
        <v/>
      </c>
      <c r="E1570" t="str">
        <f>IFERROR(VLOOKUP(B1570,チーム番号!E:F,2,0),"")</f>
        <v/>
      </c>
      <c r="F1570" t="str">
        <f>IFERROR(VLOOKUP(A1570,プログラム!B:C,2,0),"")</f>
        <v/>
      </c>
      <c r="G1570" t="str">
        <f t="shared" si="49"/>
        <v>000</v>
      </c>
      <c r="H1570" t="str">
        <f>IFERROR(記録[[#This Row],[組]],"")</f>
        <v/>
      </c>
      <c r="I1570" t="str">
        <f>IFERROR(記録[[#This Row],[水路]],"")</f>
        <v/>
      </c>
      <c r="J1570" t="str">
        <f>IFERROR(VLOOKUP(F1570,プログラムデータ!A:P,14,0),"")</f>
        <v/>
      </c>
      <c r="K1570" t="str">
        <f>IFERROR(VLOOKUP(F1570,プログラムデータ!A:O,15,0),"")</f>
        <v/>
      </c>
      <c r="L1570" t="str">
        <f>IFERROR(VLOOKUP(F1570,プログラムデータ!A:M,13,0),"")</f>
        <v/>
      </c>
      <c r="M1570" t="str">
        <f>IFERROR(VLOOKUP(F1570,プログラムデータ!A:J,10,0),"")</f>
        <v/>
      </c>
      <c r="N1570" t="str">
        <f>IFERROR(VLOOKUP(F1570,プログラムデータ!A:P,16,0),"")</f>
        <v/>
      </c>
      <c r="O1570" t="str">
        <f t="shared" si="48"/>
        <v xml:space="preserve">    </v>
      </c>
    </row>
    <row r="1571" spans="1:15" x14ac:dyDescent="0.15">
      <c r="A1571" t="str">
        <f>IFERROR(記録[[#This Row],[競技番号]],"")</f>
        <v/>
      </c>
      <c r="B1571" t="str">
        <f>IFERROR(記録[[#This Row],[選手番号]],"")</f>
        <v/>
      </c>
      <c r="C1571" t="str">
        <f>IFERROR(VLOOKUP(B1571,選手番号!F:J,4,0),"")</f>
        <v/>
      </c>
      <c r="D1571" t="str">
        <f>IFERROR(VLOOKUP(B1571,選手番号!F:K,6,0),"")</f>
        <v/>
      </c>
      <c r="E1571" t="str">
        <f>IFERROR(VLOOKUP(B1571,チーム番号!E:F,2,0),"")</f>
        <v/>
      </c>
      <c r="F1571" t="str">
        <f>IFERROR(VLOOKUP(A1571,プログラム!B:C,2,0),"")</f>
        <v/>
      </c>
      <c r="G1571" t="str">
        <f t="shared" si="49"/>
        <v>000</v>
      </c>
      <c r="H1571" t="str">
        <f>IFERROR(記録[[#This Row],[組]],"")</f>
        <v/>
      </c>
      <c r="I1571" t="str">
        <f>IFERROR(記録[[#This Row],[水路]],"")</f>
        <v/>
      </c>
      <c r="J1571" t="str">
        <f>IFERROR(VLOOKUP(F1571,プログラムデータ!A:P,14,0),"")</f>
        <v/>
      </c>
      <c r="K1571" t="str">
        <f>IFERROR(VLOOKUP(F1571,プログラムデータ!A:O,15,0),"")</f>
        <v/>
      </c>
      <c r="L1571" t="str">
        <f>IFERROR(VLOOKUP(F1571,プログラムデータ!A:M,13,0),"")</f>
        <v/>
      </c>
      <c r="M1571" t="str">
        <f>IFERROR(VLOOKUP(F1571,プログラムデータ!A:J,10,0),"")</f>
        <v/>
      </c>
      <c r="N1571" t="str">
        <f>IFERROR(VLOOKUP(F1571,プログラムデータ!A:P,16,0),"")</f>
        <v/>
      </c>
      <c r="O1571" t="str">
        <f t="shared" si="48"/>
        <v xml:space="preserve">    </v>
      </c>
    </row>
    <row r="1572" spans="1:15" x14ac:dyDescent="0.15">
      <c r="A1572" t="str">
        <f>IFERROR(記録[[#This Row],[競技番号]],"")</f>
        <v/>
      </c>
      <c r="B1572" t="str">
        <f>IFERROR(記録[[#This Row],[選手番号]],"")</f>
        <v/>
      </c>
      <c r="C1572" t="str">
        <f>IFERROR(VLOOKUP(B1572,選手番号!F:J,4,0),"")</f>
        <v/>
      </c>
      <c r="D1572" t="str">
        <f>IFERROR(VLOOKUP(B1572,選手番号!F:K,6,0),"")</f>
        <v/>
      </c>
      <c r="E1572" t="str">
        <f>IFERROR(VLOOKUP(B1572,チーム番号!E:F,2,0),"")</f>
        <v/>
      </c>
      <c r="F1572" t="str">
        <f>IFERROR(VLOOKUP(A1572,プログラム!B:C,2,0),"")</f>
        <v/>
      </c>
      <c r="G1572" t="str">
        <f t="shared" si="49"/>
        <v>000</v>
      </c>
      <c r="H1572" t="str">
        <f>IFERROR(記録[[#This Row],[組]],"")</f>
        <v/>
      </c>
      <c r="I1572" t="str">
        <f>IFERROR(記録[[#This Row],[水路]],"")</f>
        <v/>
      </c>
      <c r="J1572" t="str">
        <f>IFERROR(VLOOKUP(F1572,プログラムデータ!A:P,14,0),"")</f>
        <v/>
      </c>
      <c r="K1572" t="str">
        <f>IFERROR(VLOOKUP(F1572,プログラムデータ!A:O,15,0),"")</f>
        <v/>
      </c>
      <c r="L1572" t="str">
        <f>IFERROR(VLOOKUP(F1572,プログラムデータ!A:M,13,0),"")</f>
        <v/>
      </c>
      <c r="M1572" t="str">
        <f>IFERROR(VLOOKUP(F1572,プログラムデータ!A:J,10,0),"")</f>
        <v/>
      </c>
      <c r="N1572" t="str">
        <f>IFERROR(VLOOKUP(F1572,プログラムデータ!A:P,16,0),"")</f>
        <v/>
      </c>
      <c r="O1572" t="str">
        <f t="shared" si="48"/>
        <v xml:space="preserve">    </v>
      </c>
    </row>
    <row r="1573" spans="1:15" x14ac:dyDescent="0.15">
      <c r="A1573" t="str">
        <f>IFERROR(記録[[#This Row],[競技番号]],"")</f>
        <v/>
      </c>
      <c r="B1573" t="str">
        <f>IFERROR(記録[[#This Row],[選手番号]],"")</f>
        <v/>
      </c>
      <c r="C1573" t="str">
        <f>IFERROR(VLOOKUP(B1573,選手番号!F:J,4,0),"")</f>
        <v/>
      </c>
      <c r="D1573" t="str">
        <f>IFERROR(VLOOKUP(B1573,選手番号!F:K,6,0),"")</f>
        <v/>
      </c>
      <c r="E1573" t="str">
        <f>IFERROR(VLOOKUP(B1573,チーム番号!E:F,2,0),"")</f>
        <v/>
      </c>
      <c r="F1573" t="str">
        <f>IFERROR(VLOOKUP(A1573,プログラム!B:C,2,0),"")</f>
        <v/>
      </c>
      <c r="G1573" t="str">
        <f t="shared" si="49"/>
        <v>000</v>
      </c>
      <c r="H1573" t="str">
        <f>IFERROR(記録[[#This Row],[組]],"")</f>
        <v/>
      </c>
      <c r="I1573" t="str">
        <f>IFERROR(記録[[#This Row],[水路]],"")</f>
        <v/>
      </c>
      <c r="J1573" t="str">
        <f>IFERROR(VLOOKUP(F1573,プログラムデータ!A:P,14,0),"")</f>
        <v/>
      </c>
      <c r="K1573" t="str">
        <f>IFERROR(VLOOKUP(F1573,プログラムデータ!A:O,15,0),"")</f>
        <v/>
      </c>
      <c r="L1573" t="str">
        <f>IFERROR(VLOOKUP(F1573,プログラムデータ!A:M,13,0),"")</f>
        <v/>
      </c>
      <c r="M1573" t="str">
        <f>IFERROR(VLOOKUP(F1573,プログラムデータ!A:J,10,0),"")</f>
        <v/>
      </c>
      <c r="N1573" t="str">
        <f>IFERROR(VLOOKUP(F1573,プログラムデータ!A:P,16,0),"")</f>
        <v/>
      </c>
      <c r="O1573" t="str">
        <f t="shared" si="48"/>
        <v xml:space="preserve">    </v>
      </c>
    </row>
    <row r="1574" spans="1:15" x14ac:dyDescent="0.15">
      <c r="A1574" t="str">
        <f>IFERROR(記録[[#This Row],[競技番号]],"")</f>
        <v/>
      </c>
      <c r="B1574" t="str">
        <f>IFERROR(記録[[#This Row],[選手番号]],"")</f>
        <v/>
      </c>
      <c r="C1574" t="str">
        <f>IFERROR(VLOOKUP(B1574,選手番号!F:J,4,0),"")</f>
        <v/>
      </c>
      <c r="D1574" t="str">
        <f>IFERROR(VLOOKUP(B1574,選手番号!F:K,6,0),"")</f>
        <v/>
      </c>
      <c r="E1574" t="str">
        <f>IFERROR(VLOOKUP(B1574,チーム番号!E:F,2,0),"")</f>
        <v/>
      </c>
      <c r="F1574" t="str">
        <f>IFERROR(VLOOKUP(A1574,プログラム!B:C,2,0),"")</f>
        <v/>
      </c>
      <c r="G1574" t="str">
        <f t="shared" si="49"/>
        <v>000</v>
      </c>
      <c r="H1574" t="str">
        <f>IFERROR(記録[[#This Row],[組]],"")</f>
        <v/>
      </c>
      <c r="I1574" t="str">
        <f>IFERROR(記録[[#This Row],[水路]],"")</f>
        <v/>
      </c>
      <c r="J1574" t="str">
        <f>IFERROR(VLOOKUP(F1574,プログラムデータ!A:P,14,0),"")</f>
        <v/>
      </c>
      <c r="K1574" t="str">
        <f>IFERROR(VLOOKUP(F1574,プログラムデータ!A:O,15,0),"")</f>
        <v/>
      </c>
      <c r="L1574" t="str">
        <f>IFERROR(VLOOKUP(F1574,プログラムデータ!A:M,13,0),"")</f>
        <v/>
      </c>
      <c r="M1574" t="str">
        <f>IFERROR(VLOOKUP(F1574,プログラムデータ!A:J,10,0),"")</f>
        <v/>
      </c>
      <c r="N1574" t="str">
        <f>IFERROR(VLOOKUP(F1574,プログラムデータ!A:P,16,0),"")</f>
        <v/>
      </c>
      <c r="O1574" t="str">
        <f t="shared" si="48"/>
        <v xml:space="preserve">    </v>
      </c>
    </row>
    <row r="1575" spans="1:15" x14ac:dyDescent="0.15">
      <c r="A1575" t="str">
        <f>IFERROR(記録[[#This Row],[競技番号]],"")</f>
        <v/>
      </c>
      <c r="B1575" t="str">
        <f>IFERROR(記録[[#This Row],[選手番号]],"")</f>
        <v/>
      </c>
      <c r="C1575" t="str">
        <f>IFERROR(VLOOKUP(B1575,選手番号!F:J,4,0),"")</f>
        <v/>
      </c>
      <c r="D1575" t="str">
        <f>IFERROR(VLOOKUP(B1575,選手番号!F:K,6,0),"")</f>
        <v/>
      </c>
      <c r="E1575" t="str">
        <f>IFERROR(VLOOKUP(B1575,チーム番号!E:F,2,0),"")</f>
        <v/>
      </c>
      <c r="F1575" t="str">
        <f>IFERROR(VLOOKUP(A1575,プログラム!B:C,2,0),"")</f>
        <v/>
      </c>
      <c r="G1575" t="str">
        <f t="shared" si="49"/>
        <v>000</v>
      </c>
      <c r="H1575" t="str">
        <f>IFERROR(記録[[#This Row],[組]],"")</f>
        <v/>
      </c>
      <c r="I1575" t="str">
        <f>IFERROR(記録[[#This Row],[水路]],"")</f>
        <v/>
      </c>
      <c r="J1575" t="str">
        <f>IFERROR(VLOOKUP(F1575,プログラムデータ!A:P,14,0),"")</f>
        <v/>
      </c>
      <c r="K1575" t="str">
        <f>IFERROR(VLOOKUP(F1575,プログラムデータ!A:O,15,0),"")</f>
        <v/>
      </c>
      <c r="L1575" t="str">
        <f>IFERROR(VLOOKUP(F1575,プログラムデータ!A:M,13,0),"")</f>
        <v/>
      </c>
      <c r="M1575" t="str">
        <f>IFERROR(VLOOKUP(F1575,プログラムデータ!A:J,10,0),"")</f>
        <v/>
      </c>
      <c r="N1575" t="str">
        <f>IFERROR(VLOOKUP(F1575,プログラムデータ!A:P,16,0),"")</f>
        <v/>
      </c>
      <c r="O1575" t="str">
        <f t="shared" si="48"/>
        <v xml:space="preserve">    </v>
      </c>
    </row>
    <row r="1576" spans="1:15" x14ac:dyDescent="0.15">
      <c r="A1576" t="str">
        <f>IFERROR(記録[[#This Row],[競技番号]],"")</f>
        <v/>
      </c>
      <c r="B1576" t="str">
        <f>IFERROR(記録[[#This Row],[選手番号]],"")</f>
        <v/>
      </c>
      <c r="C1576" t="str">
        <f>IFERROR(VLOOKUP(B1576,選手番号!F:J,4,0),"")</f>
        <v/>
      </c>
      <c r="D1576" t="str">
        <f>IFERROR(VLOOKUP(B1576,選手番号!F:K,6,0),"")</f>
        <v/>
      </c>
      <c r="E1576" t="str">
        <f>IFERROR(VLOOKUP(B1576,チーム番号!E:F,2,0),"")</f>
        <v/>
      </c>
      <c r="F1576" t="str">
        <f>IFERROR(VLOOKUP(A1576,プログラム!B:C,2,0),"")</f>
        <v/>
      </c>
      <c r="G1576" t="str">
        <f t="shared" si="49"/>
        <v>000</v>
      </c>
      <c r="H1576" t="str">
        <f>IFERROR(記録[[#This Row],[組]],"")</f>
        <v/>
      </c>
      <c r="I1576" t="str">
        <f>IFERROR(記録[[#This Row],[水路]],"")</f>
        <v/>
      </c>
      <c r="J1576" t="str">
        <f>IFERROR(VLOOKUP(F1576,プログラムデータ!A:P,14,0),"")</f>
        <v/>
      </c>
      <c r="K1576" t="str">
        <f>IFERROR(VLOOKUP(F1576,プログラムデータ!A:O,15,0),"")</f>
        <v/>
      </c>
      <c r="L1576" t="str">
        <f>IFERROR(VLOOKUP(F1576,プログラムデータ!A:M,13,0),"")</f>
        <v/>
      </c>
      <c r="M1576" t="str">
        <f>IFERROR(VLOOKUP(F1576,プログラムデータ!A:J,10,0),"")</f>
        <v/>
      </c>
      <c r="N1576" t="str">
        <f>IFERROR(VLOOKUP(F1576,プログラムデータ!A:P,16,0),"")</f>
        <v/>
      </c>
      <c r="O1576" t="str">
        <f t="shared" si="48"/>
        <v xml:space="preserve">    </v>
      </c>
    </row>
    <row r="1577" spans="1:15" x14ac:dyDescent="0.15">
      <c r="A1577" t="str">
        <f>IFERROR(記録[[#This Row],[競技番号]],"")</f>
        <v/>
      </c>
      <c r="B1577" t="str">
        <f>IFERROR(記録[[#This Row],[選手番号]],"")</f>
        <v/>
      </c>
      <c r="C1577" t="str">
        <f>IFERROR(VLOOKUP(B1577,選手番号!F:J,4,0),"")</f>
        <v/>
      </c>
      <c r="D1577" t="str">
        <f>IFERROR(VLOOKUP(B1577,選手番号!F:K,6,0),"")</f>
        <v/>
      </c>
      <c r="E1577" t="str">
        <f>IFERROR(VLOOKUP(B1577,チーム番号!E:F,2,0),"")</f>
        <v/>
      </c>
      <c r="F1577" t="str">
        <f>IFERROR(VLOOKUP(A1577,プログラム!B:C,2,0),"")</f>
        <v/>
      </c>
      <c r="G1577" t="str">
        <f t="shared" si="49"/>
        <v>000</v>
      </c>
      <c r="H1577" t="str">
        <f>IFERROR(記録[[#This Row],[組]],"")</f>
        <v/>
      </c>
      <c r="I1577" t="str">
        <f>IFERROR(記録[[#This Row],[水路]],"")</f>
        <v/>
      </c>
      <c r="J1577" t="str">
        <f>IFERROR(VLOOKUP(F1577,プログラムデータ!A:P,14,0),"")</f>
        <v/>
      </c>
      <c r="K1577" t="str">
        <f>IFERROR(VLOOKUP(F1577,プログラムデータ!A:O,15,0),"")</f>
        <v/>
      </c>
      <c r="L1577" t="str">
        <f>IFERROR(VLOOKUP(F1577,プログラムデータ!A:M,13,0),"")</f>
        <v/>
      </c>
      <c r="M1577" t="str">
        <f>IFERROR(VLOOKUP(F1577,プログラムデータ!A:J,10,0),"")</f>
        <v/>
      </c>
      <c r="N1577" t="str">
        <f>IFERROR(VLOOKUP(F1577,プログラムデータ!A:P,16,0),"")</f>
        <v/>
      </c>
      <c r="O1577" t="str">
        <f t="shared" si="48"/>
        <v xml:space="preserve">    </v>
      </c>
    </row>
    <row r="1578" spans="1:15" x14ac:dyDescent="0.15">
      <c r="A1578" t="str">
        <f>IFERROR(記録[[#This Row],[競技番号]],"")</f>
        <v/>
      </c>
      <c r="B1578" t="str">
        <f>IFERROR(記録[[#This Row],[選手番号]],"")</f>
        <v/>
      </c>
      <c r="C1578" t="str">
        <f>IFERROR(VLOOKUP(B1578,選手番号!F:J,4,0),"")</f>
        <v/>
      </c>
      <c r="D1578" t="str">
        <f>IFERROR(VLOOKUP(B1578,選手番号!F:K,6,0),"")</f>
        <v/>
      </c>
      <c r="E1578" t="str">
        <f>IFERROR(VLOOKUP(B1578,チーム番号!E:F,2,0),"")</f>
        <v/>
      </c>
      <c r="F1578" t="str">
        <f>IFERROR(VLOOKUP(A1578,プログラム!B:C,2,0),"")</f>
        <v/>
      </c>
      <c r="G1578" t="str">
        <f t="shared" si="49"/>
        <v>000</v>
      </c>
      <c r="H1578" t="str">
        <f>IFERROR(記録[[#This Row],[組]],"")</f>
        <v/>
      </c>
      <c r="I1578" t="str">
        <f>IFERROR(記録[[#This Row],[水路]],"")</f>
        <v/>
      </c>
      <c r="J1578" t="str">
        <f>IFERROR(VLOOKUP(F1578,プログラムデータ!A:P,14,0),"")</f>
        <v/>
      </c>
      <c r="K1578" t="str">
        <f>IFERROR(VLOOKUP(F1578,プログラムデータ!A:O,15,0),"")</f>
        <v/>
      </c>
      <c r="L1578" t="str">
        <f>IFERROR(VLOOKUP(F1578,プログラムデータ!A:M,13,0),"")</f>
        <v/>
      </c>
      <c r="M1578" t="str">
        <f>IFERROR(VLOOKUP(F1578,プログラムデータ!A:J,10,0),"")</f>
        <v/>
      </c>
      <c r="N1578" t="str">
        <f>IFERROR(VLOOKUP(F1578,プログラムデータ!A:P,16,0),"")</f>
        <v/>
      </c>
      <c r="O1578" t="str">
        <f t="shared" si="48"/>
        <v xml:space="preserve">    </v>
      </c>
    </row>
    <row r="1579" spans="1:15" x14ac:dyDescent="0.15">
      <c r="A1579" t="str">
        <f>IFERROR(記録[[#This Row],[競技番号]],"")</f>
        <v/>
      </c>
      <c r="B1579" t="str">
        <f>IFERROR(記録[[#This Row],[選手番号]],"")</f>
        <v/>
      </c>
      <c r="C1579" t="str">
        <f>IFERROR(VLOOKUP(B1579,選手番号!F:J,4,0),"")</f>
        <v/>
      </c>
      <c r="D1579" t="str">
        <f>IFERROR(VLOOKUP(B1579,選手番号!F:K,6,0),"")</f>
        <v/>
      </c>
      <c r="E1579" t="str">
        <f>IFERROR(VLOOKUP(B1579,チーム番号!E:F,2,0),"")</f>
        <v/>
      </c>
      <c r="F1579" t="str">
        <f>IFERROR(VLOOKUP(A1579,プログラム!B:C,2,0),"")</f>
        <v/>
      </c>
      <c r="G1579" t="str">
        <f t="shared" si="49"/>
        <v>000</v>
      </c>
      <c r="H1579" t="str">
        <f>IFERROR(記録[[#This Row],[組]],"")</f>
        <v/>
      </c>
      <c r="I1579" t="str">
        <f>IFERROR(記録[[#This Row],[水路]],"")</f>
        <v/>
      </c>
      <c r="J1579" t="str">
        <f>IFERROR(VLOOKUP(F1579,プログラムデータ!A:P,14,0),"")</f>
        <v/>
      </c>
      <c r="K1579" t="str">
        <f>IFERROR(VLOOKUP(F1579,プログラムデータ!A:O,15,0),"")</f>
        <v/>
      </c>
      <c r="L1579" t="str">
        <f>IFERROR(VLOOKUP(F1579,プログラムデータ!A:M,13,0),"")</f>
        <v/>
      </c>
      <c r="M1579" t="str">
        <f>IFERROR(VLOOKUP(F1579,プログラムデータ!A:J,10,0),"")</f>
        <v/>
      </c>
      <c r="N1579" t="str">
        <f>IFERROR(VLOOKUP(F1579,プログラムデータ!A:P,16,0),"")</f>
        <v/>
      </c>
      <c r="O1579" t="str">
        <f t="shared" si="48"/>
        <v xml:space="preserve">    </v>
      </c>
    </row>
    <row r="1580" spans="1:15" x14ac:dyDescent="0.15">
      <c r="A1580" t="str">
        <f>IFERROR(記録[[#This Row],[競技番号]],"")</f>
        <v/>
      </c>
      <c r="B1580" t="str">
        <f>IFERROR(記録[[#This Row],[選手番号]],"")</f>
        <v/>
      </c>
      <c r="C1580" t="str">
        <f>IFERROR(VLOOKUP(B1580,選手番号!F:J,4,0),"")</f>
        <v/>
      </c>
      <c r="D1580" t="str">
        <f>IFERROR(VLOOKUP(B1580,選手番号!F:K,6,0),"")</f>
        <v/>
      </c>
      <c r="E1580" t="str">
        <f>IFERROR(VLOOKUP(B1580,チーム番号!E:F,2,0),"")</f>
        <v/>
      </c>
      <c r="F1580" t="str">
        <f>IFERROR(VLOOKUP(A1580,プログラム!B:C,2,0),"")</f>
        <v/>
      </c>
      <c r="G1580" t="str">
        <f t="shared" si="49"/>
        <v>000</v>
      </c>
      <c r="H1580" t="str">
        <f>IFERROR(記録[[#This Row],[組]],"")</f>
        <v/>
      </c>
      <c r="I1580" t="str">
        <f>IFERROR(記録[[#This Row],[水路]],"")</f>
        <v/>
      </c>
      <c r="J1580" t="str">
        <f>IFERROR(VLOOKUP(F1580,プログラムデータ!A:P,14,0),"")</f>
        <v/>
      </c>
      <c r="K1580" t="str">
        <f>IFERROR(VLOOKUP(F1580,プログラムデータ!A:O,15,0),"")</f>
        <v/>
      </c>
      <c r="L1580" t="str">
        <f>IFERROR(VLOOKUP(F1580,プログラムデータ!A:M,13,0),"")</f>
        <v/>
      </c>
      <c r="M1580" t="str">
        <f>IFERROR(VLOOKUP(F1580,プログラムデータ!A:J,10,0),"")</f>
        <v/>
      </c>
      <c r="N1580" t="str">
        <f>IFERROR(VLOOKUP(F1580,プログラムデータ!A:P,16,0),"")</f>
        <v/>
      </c>
      <c r="O1580" t="str">
        <f t="shared" si="48"/>
        <v xml:space="preserve">    </v>
      </c>
    </row>
    <row r="1581" spans="1:15" x14ac:dyDescent="0.15">
      <c r="A1581" t="str">
        <f>IFERROR(記録[[#This Row],[競技番号]],"")</f>
        <v/>
      </c>
      <c r="B1581" t="str">
        <f>IFERROR(記録[[#This Row],[選手番号]],"")</f>
        <v/>
      </c>
      <c r="C1581" t="str">
        <f>IFERROR(VLOOKUP(B1581,選手番号!F:J,4,0),"")</f>
        <v/>
      </c>
      <c r="D1581" t="str">
        <f>IFERROR(VLOOKUP(B1581,選手番号!F:K,6,0),"")</f>
        <v/>
      </c>
      <c r="E1581" t="str">
        <f>IFERROR(VLOOKUP(B1581,チーム番号!E:F,2,0),"")</f>
        <v/>
      </c>
      <c r="F1581" t="str">
        <f>IFERROR(VLOOKUP(A1581,プログラム!B:C,2,0),"")</f>
        <v/>
      </c>
      <c r="G1581" t="str">
        <f t="shared" si="49"/>
        <v>000</v>
      </c>
      <c r="H1581" t="str">
        <f>IFERROR(記録[[#This Row],[組]],"")</f>
        <v/>
      </c>
      <c r="I1581" t="str">
        <f>IFERROR(記録[[#This Row],[水路]],"")</f>
        <v/>
      </c>
      <c r="J1581" t="str">
        <f>IFERROR(VLOOKUP(F1581,プログラムデータ!A:P,14,0),"")</f>
        <v/>
      </c>
      <c r="K1581" t="str">
        <f>IFERROR(VLOOKUP(F1581,プログラムデータ!A:O,15,0),"")</f>
        <v/>
      </c>
      <c r="L1581" t="str">
        <f>IFERROR(VLOOKUP(F1581,プログラムデータ!A:M,13,0),"")</f>
        <v/>
      </c>
      <c r="M1581" t="str">
        <f>IFERROR(VLOOKUP(F1581,プログラムデータ!A:J,10,0),"")</f>
        <v/>
      </c>
      <c r="N1581" t="str">
        <f>IFERROR(VLOOKUP(F1581,プログラムデータ!A:P,16,0),"")</f>
        <v/>
      </c>
      <c r="O1581" t="str">
        <f t="shared" si="48"/>
        <v xml:space="preserve">    </v>
      </c>
    </row>
    <row r="1582" spans="1:15" x14ac:dyDescent="0.15">
      <c r="A1582" t="str">
        <f>IFERROR(記録[[#This Row],[競技番号]],"")</f>
        <v/>
      </c>
      <c r="B1582" t="str">
        <f>IFERROR(記録[[#This Row],[選手番号]],"")</f>
        <v/>
      </c>
      <c r="C1582" t="str">
        <f>IFERROR(VLOOKUP(B1582,選手番号!F:J,4,0),"")</f>
        <v/>
      </c>
      <c r="D1582" t="str">
        <f>IFERROR(VLOOKUP(B1582,選手番号!F:K,6,0),"")</f>
        <v/>
      </c>
      <c r="E1582" t="str">
        <f>IFERROR(VLOOKUP(B1582,チーム番号!E:F,2,0),"")</f>
        <v/>
      </c>
      <c r="F1582" t="str">
        <f>IFERROR(VLOOKUP(A1582,プログラム!B:C,2,0),"")</f>
        <v/>
      </c>
      <c r="G1582" t="str">
        <f t="shared" si="49"/>
        <v>000</v>
      </c>
      <c r="H1582" t="str">
        <f>IFERROR(記録[[#This Row],[組]],"")</f>
        <v/>
      </c>
      <c r="I1582" t="str">
        <f>IFERROR(記録[[#This Row],[水路]],"")</f>
        <v/>
      </c>
      <c r="J1582" t="str">
        <f>IFERROR(VLOOKUP(F1582,プログラムデータ!A:P,14,0),"")</f>
        <v/>
      </c>
      <c r="K1582" t="str">
        <f>IFERROR(VLOOKUP(F1582,プログラムデータ!A:O,15,0),"")</f>
        <v/>
      </c>
      <c r="L1582" t="str">
        <f>IFERROR(VLOOKUP(F1582,プログラムデータ!A:M,13,0),"")</f>
        <v/>
      </c>
      <c r="M1582" t="str">
        <f>IFERROR(VLOOKUP(F1582,プログラムデータ!A:J,10,0),"")</f>
        <v/>
      </c>
      <c r="N1582" t="str">
        <f>IFERROR(VLOOKUP(F1582,プログラムデータ!A:P,16,0),"")</f>
        <v/>
      </c>
      <c r="O1582" t="str">
        <f t="shared" ref="O1582:O1645" si="50">CONCATENATE(J1582," ",K1582," ",L1582," ",M1582," ",N1582)</f>
        <v xml:space="preserve">    </v>
      </c>
    </row>
    <row r="1583" spans="1:15" x14ac:dyDescent="0.15">
      <c r="A1583" t="str">
        <f>IFERROR(記録[[#This Row],[競技番号]],"")</f>
        <v/>
      </c>
      <c r="B1583" t="str">
        <f>IFERROR(記録[[#This Row],[選手番号]],"")</f>
        <v/>
      </c>
      <c r="C1583" t="str">
        <f>IFERROR(VLOOKUP(B1583,選手番号!F:J,4,0),"")</f>
        <v/>
      </c>
      <c r="D1583" t="str">
        <f>IFERROR(VLOOKUP(B1583,選手番号!F:K,6,0),"")</f>
        <v/>
      </c>
      <c r="E1583" t="str">
        <f>IFERROR(VLOOKUP(B1583,チーム番号!E:F,2,0),"")</f>
        <v/>
      </c>
      <c r="F1583" t="str">
        <f>IFERROR(VLOOKUP(A1583,プログラム!B:C,2,0),"")</f>
        <v/>
      </c>
      <c r="G1583" t="str">
        <f t="shared" si="49"/>
        <v>000</v>
      </c>
      <c r="H1583" t="str">
        <f>IFERROR(記録[[#This Row],[組]],"")</f>
        <v/>
      </c>
      <c r="I1583" t="str">
        <f>IFERROR(記録[[#This Row],[水路]],"")</f>
        <v/>
      </c>
      <c r="J1583" t="str">
        <f>IFERROR(VLOOKUP(F1583,プログラムデータ!A:P,14,0),"")</f>
        <v/>
      </c>
      <c r="K1583" t="str">
        <f>IFERROR(VLOOKUP(F1583,プログラムデータ!A:O,15,0),"")</f>
        <v/>
      </c>
      <c r="L1583" t="str">
        <f>IFERROR(VLOOKUP(F1583,プログラムデータ!A:M,13,0),"")</f>
        <v/>
      </c>
      <c r="M1583" t="str">
        <f>IFERROR(VLOOKUP(F1583,プログラムデータ!A:J,10,0),"")</f>
        <v/>
      </c>
      <c r="N1583" t="str">
        <f>IFERROR(VLOOKUP(F1583,プログラムデータ!A:P,16,0),"")</f>
        <v/>
      </c>
      <c r="O1583" t="str">
        <f t="shared" si="50"/>
        <v xml:space="preserve">    </v>
      </c>
    </row>
    <row r="1584" spans="1:15" x14ac:dyDescent="0.15">
      <c r="A1584" t="str">
        <f>IFERROR(記録[[#This Row],[競技番号]],"")</f>
        <v/>
      </c>
      <c r="B1584" t="str">
        <f>IFERROR(記録[[#This Row],[選手番号]],"")</f>
        <v/>
      </c>
      <c r="C1584" t="str">
        <f>IFERROR(VLOOKUP(B1584,選手番号!F:J,4,0),"")</f>
        <v/>
      </c>
      <c r="D1584" t="str">
        <f>IFERROR(VLOOKUP(B1584,選手番号!F:K,6,0),"")</f>
        <v/>
      </c>
      <c r="E1584" t="str">
        <f>IFERROR(VLOOKUP(B1584,チーム番号!E:F,2,0),"")</f>
        <v/>
      </c>
      <c r="F1584" t="str">
        <f>IFERROR(VLOOKUP(A1584,プログラム!B:C,2,0),"")</f>
        <v/>
      </c>
      <c r="G1584" t="str">
        <f t="shared" si="49"/>
        <v>000</v>
      </c>
      <c r="H1584" t="str">
        <f>IFERROR(記録[[#This Row],[組]],"")</f>
        <v/>
      </c>
      <c r="I1584" t="str">
        <f>IFERROR(記録[[#This Row],[水路]],"")</f>
        <v/>
      </c>
      <c r="J1584" t="str">
        <f>IFERROR(VLOOKUP(F1584,プログラムデータ!A:P,14,0),"")</f>
        <v/>
      </c>
      <c r="K1584" t="str">
        <f>IFERROR(VLOOKUP(F1584,プログラムデータ!A:O,15,0),"")</f>
        <v/>
      </c>
      <c r="L1584" t="str">
        <f>IFERROR(VLOOKUP(F1584,プログラムデータ!A:M,13,0),"")</f>
        <v/>
      </c>
      <c r="M1584" t="str">
        <f>IFERROR(VLOOKUP(F1584,プログラムデータ!A:J,10,0),"")</f>
        <v/>
      </c>
      <c r="N1584" t="str">
        <f>IFERROR(VLOOKUP(F1584,プログラムデータ!A:P,16,0),"")</f>
        <v/>
      </c>
      <c r="O1584" t="str">
        <f t="shared" si="50"/>
        <v xml:space="preserve">    </v>
      </c>
    </row>
    <row r="1585" spans="1:15" x14ac:dyDescent="0.15">
      <c r="A1585" t="str">
        <f>IFERROR(記録[[#This Row],[競技番号]],"")</f>
        <v/>
      </c>
      <c r="B1585" t="str">
        <f>IFERROR(記録[[#This Row],[選手番号]],"")</f>
        <v/>
      </c>
      <c r="C1585" t="str">
        <f>IFERROR(VLOOKUP(B1585,選手番号!F:J,4,0),"")</f>
        <v/>
      </c>
      <c r="D1585" t="str">
        <f>IFERROR(VLOOKUP(B1585,選手番号!F:K,6,0),"")</f>
        <v/>
      </c>
      <c r="E1585" t="str">
        <f>IFERROR(VLOOKUP(B1585,チーム番号!E:F,2,0),"")</f>
        <v/>
      </c>
      <c r="F1585" t="str">
        <f>IFERROR(VLOOKUP(A1585,プログラム!B:C,2,0),"")</f>
        <v/>
      </c>
      <c r="G1585" t="str">
        <f t="shared" si="49"/>
        <v>000</v>
      </c>
      <c r="H1585" t="str">
        <f>IFERROR(記録[[#This Row],[組]],"")</f>
        <v/>
      </c>
      <c r="I1585" t="str">
        <f>IFERROR(記録[[#This Row],[水路]],"")</f>
        <v/>
      </c>
      <c r="J1585" t="str">
        <f>IFERROR(VLOOKUP(F1585,プログラムデータ!A:P,14,0),"")</f>
        <v/>
      </c>
      <c r="K1585" t="str">
        <f>IFERROR(VLOOKUP(F1585,プログラムデータ!A:O,15,0),"")</f>
        <v/>
      </c>
      <c r="L1585" t="str">
        <f>IFERROR(VLOOKUP(F1585,プログラムデータ!A:M,13,0),"")</f>
        <v/>
      </c>
      <c r="M1585" t="str">
        <f>IFERROR(VLOOKUP(F1585,プログラムデータ!A:J,10,0),"")</f>
        <v/>
      </c>
      <c r="N1585" t="str">
        <f>IFERROR(VLOOKUP(F1585,プログラムデータ!A:P,16,0),"")</f>
        <v/>
      </c>
      <c r="O1585" t="str">
        <f t="shared" si="50"/>
        <v xml:space="preserve">    </v>
      </c>
    </row>
    <row r="1586" spans="1:15" x14ac:dyDescent="0.15">
      <c r="A1586" t="str">
        <f>IFERROR(記録[[#This Row],[競技番号]],"")</f>
        <v/>
      </c>
      <c r="B1586" t="str">
        <f>IFERROR(記録[[#This Row],[選手番号]],"")</f>
        <v/>
      </c>
      <c r="C1586" t="str">
        <f>IFERROR(VLOOKUP(B1586,選手番号!F:J,4,0),"")</f>
        <v/>
      </c>
      <c r="D1586" t="str">
        <f>IFERROR(VLOOKUP(B1586,選手番号!F:K,6,0),"")</f>
        <v/>
      </c>
      <c r="E1586" t="str">
        <f>IFERROR(VLOOKUP(B1586,チーム番号!E:F,2,0),"")</f>
        <v/>
      </c>
      <c r="F1586" t="str">
        <f>IFERROR(VLOOKUP(A1586,プログラム!B:C,2,0),"")</f>
        <v/>
      </c>
      <c r="G1586" t="str">
        <f t="shared" si="49"/>
        <v>000</v>
      </c>
      <c r="H1586" t="str">
        <f>IFERROR(記録[[#This Row],[組]],"")</f>
        <v/>
      </c>
      <c r="I1586" t="str">
        <f>IFERROR(記録[[#This Row],[水路]],"")</f>
        <v/>
      </c>
      <c r="J1586" t="str">
        <f>IFERROR(VLOOKUP(F1586,プログラムデータ!A:P,14,0),"")</f>
        <v/>
      </c>
      <c r="K1586" t="str">
        <f>IFERROR(VLOOKUP(F1586,プログラムデータ!A:O,15,0),"")</f>
        <v/>
      </c>
      <c r="L1586" t="str">
        <f>IFERROR(VLOOKUP(F1586,プログラムデータ!A:M,13,0),"")</f>
        <v/>
      </c>
      <c r="M1586" t="str">
        <f>IFERROR(VLOOKUP(F1586,プログラムデータ!A:J,10,0),"")</f>
        <v/>
      </c>
      <c r="N1586" t="str">
        <f>IFERROR(VLOOKUP(F1586,プログラムデータ!A:P,16,0),"")</f>
        <v/>
      </c>
      <c r="O1586" t="str">
        <f t="shared" si="50"/>
        <v xml:space="preserve">    </v>
      </c>
    </row>
    <row r="1587" spans="1:15" x14ac:dyDescent="0.15">
      <c r="A1587" t="str">
        <f>IFERROR(記録[[#This Row],[競技番号]],"")</f>
        <v/>
      </c>
      <c r="B1587" t="str">
        <f>IFERROR(記録[[#This Row],[選手番号]],"")</f>
        <v/>
      </c>
      <c r="C1587" t="str">
        <f>IFERROR(VLOOKUP(B1587,選手番号!F:J,4,0),"")</f>
        <v/>
      </c>
      <c r="D1587" t="str">
        <f>IFERROR(VLOOKUP(B1587,選手番号!F:K,6,0),"")</f>
        <v/>
      </c>
      <c r="E1587" t="str">
        <f>IFERROR(VLOOKUP(B1587,チーム番号!E:F,2,0),"")</f>
        <v/>
      </c>
      <c r="F1587" t="str">
        <f>IFERROR(VLOOKUP(A1587,プログラム!B:C,2,0),"")</f>
        <v/>
      </c>
      <c r="G1587" t="str">
        <f t="shared" si="49"/>
        <v>000</v>
      </c>
      <c r="H1587" t="str">
        <f>IFERROR(記録[[#This Row],[組]],"")</f>
        <v/>
      </c>
      <c r="I1587" t="str">
        <f>IFERROR(記録[[#This Row],[水路]],"")</f>
        <v/>
      </c>
      <c r="J1587" t="str">
        <f>IFERROR(VLOOKUP(F1587,プログラムデータ!A:P,14,0),"")</f>
        <v/>
      </c>
      <c r="K1587" t="str">
        <f>IFERROR(VLOOKUP(F1587,プログラムデータ!A:O,15,0),"")</f>
        <v/>
      </c>
      <c r="L1587" t="str">
        <f>IFERROR(VLOOKUP(F1587,プログラムデータ!A:M,13,0),"")</f>
        <v/>
      </c>
      <c r="M1587" t="str">
        <f>IFERROR(VLOOKUP(F1587,プログラムデータ!A:J,10,0),"")</f>
        <v/>
      </c>
      <c r="N1587" t="str">
        <f>IFERROR(VLOOKUP(F1587,プログラムデータ!A:P,16,0),"")</f>
        <v/>
      </c>
      <c r="O1587" t="str">
        <f t="shared" si="50"/>
        <v xml:space="preserve">    </v>
      </c>
    </row>
    <row r="1588" spans="1:15" x14ac:dyDescent="0.15">
      <c r="A1588" t="str">
        <f>IFERROR(記録[[#This Row],[競技番号]],"")</f>
        <v/>
      </c>
      <c r="B1588" t="str">
        <f>IFERROR(記録[[#This Row],[選手番号]],"")</f>
        <v/>
      </c>
      <c r="C1588" t="str">
        <f>IFERROR(VLOOKUP(B1588,選手番号!F:J,4,0),"")</f>
        <v/>
      </c>
      <c r="D1588" t="str">
        <f>IFERROR(VLOOKUP(B1588,選手番号!F:K,6,0),"")</f>
        <v/>
      </c>
      <c r="E1588" t="str">
        <f>IFERROR(VLOOKUP(B1588,チーム番号!E:F,2,0),"")</f>
        <v/>
      </c>
      <c r="F1588" t="str">
        <f>IFERROR(VLOOKUP(A1588,プログラム!B:C,2,0),"")</f>
        <v/>
      </c>
      <c r="G1588" t="str">
        <f t="shared" si="49"/>
        <v>000</v>
      </c>
      <c r="H1588" t="str">
        <f>IFERROR(記録[[#This Row],[組]],"")</f>
        <v/>
      </c>
      <c r="I1588" t="str">
        <f>IFERROR(記録[[#This Row],[水路]],"")</f>
        <v/>
      </c>
      <c r="J1588" t="str">
        <f>IFERROR(VLOOKUP(F1588,プログラムデータ!A:P,14,0),"")</f>
        <v/>
      </c>
      <c r="K1588" t="str">
        <f>IFERROR(VLOOKUP(F1588,プログラムデータ!A:O,15,0),"")</f>
        <v/>
      </c>
      <c r="L1588" t="str">
        <f>IFERROR(VLOOKUP(F1588,プログラムデータ!A:M,13,0),"")</f>
        <v/>
      </c>
      <c r="M1588" t="str">
        <f>IFERROR(VLOOKUP(F1588,プログラムデータ!A:J,10,0),"")</f>
        <v/>
      </c>
      <c r="N1588" t="str">
        <f>IFERROR(VLOOKUP(F1588,プログラムデータ!A:P,16,0),"")</f>
        <v/>
      </c>
      <c r="O1588" t="str">
        <f t="shared" si="50"/>
        <v xml:space="preserve">    </v>
      </c>
    </row>
    <row r="1589" spans="1:15" x14ac:dyDescent="0.15">
      <c r="A1589" t="str">
        <f>IFERROR(記録[[#This Row],[競技番号]],"")</f>
        <v/>
      </c>
      <c r="B1589" t="str">
        <f>IFERROR(記録[[#This Row],[選手番号]],"")</f>
        <v/>
      </c>
      <c r="C1589" t="str">
        <f>IFERROR(VLOOKUP(B1589,選手番号!F:J,4,0),"")</f>
        <v/>
      </c>
      <c r="D1589" t="str">
        <f>IFERROR(VLOOKUP(B1589,選手番号!F:K,6,0),"")</f>
        <v/>
      </c>
      <c r="E1589" t="str">
        <f>IFERROR(VLOOKUP(B1589,チーム番号!E:F,2,0),"")</f>
        <v/>
      </c>
      <c r="F1589" t="str">
        <f>IFERROR(VLOOKUP(A1589,プログラム!B:C,2,0),"")</f>
        <v/>
      </c>
      <c r="G1589" t="str">
        <f t="shared" si="49"/>
        <v>000</v>
      </c>
      <c r="H1589" t="str">
        <f>IFERROR(記録[[#This Row],[組]],"")</f>
        <v/>
      </c>
      <c r="I1589" t="str">
        <f>IFERROR(記録[[#This Row],[水路]],"")</f>
        <v/>
      </c>
      <c r="J1589" t="str">
        <f>IFERROR(VLOOKUP(F1589,プログラムデータ!A:P,14,0),"")</f>
        <v/>
      </c>
      <c r="K1589" t="str">
        <f>IFERROR(VLOOKUP(F1589,プログラムデータ!A:O,15,0),"")</f>
        <v/>
      </c>
      <c r="L1589" t="str">
        <f>IFERROR(VLOOKUP(F1589,プログラムデータ!A:M,13,0),"")</f>
        <v/>
      </c>
      <c r="M1589" t="str">
        <f>IFERROR(VLOOKUP(F1589,プログラムデータ!A:J,10,0),"")</f>
        <v/>
      </c>
      <c r="N1589" t="str">
        <f>IFERROR(VLOOKUP(F1589,プログラムデータ!A:P,16,0),"")</f>
        <v/>
      </c>
      <c r="O1589" t="str">
        <f t="shared" si="50"/>
        <v xml:space="preserve">    </v>
      </c>
    </row>
    <row r="1590" spans="1:15" x14ac:dyDescent="0.15">
      <c r="A1590" t="str">
        <f>IFERROR(記録[[#This Row],[競技番号]],"")</f>
        <v/>
      </c>
      <c r="B1590" t="str">
        <f>IFERROR(記録[[#This Row],[選手番号]],"")</f>
        <v/>
      </c>
      <c r="C1590" t="str">
        <f>IFERROR(VLOOKUP(B1590,選手番号!F:J,4,0),"")</f>
        <v/>
      </c>
      <c r="D1590" t="str">
        <f>IFERROR(VLOOKUP(B1590,選手番号!F:K,6,0),"")</f>
        <v/>
      </c>
      <c r="E1590" t="str">
        <f>IFERROR(VLOOKUP(B1590,チーム番号!E:F,2,0),"")</f>
        <v/>
      </c>
      <c r="F1590" t="str">
        <f>IFERROR(VLOOKUP(A1590,プログラム!B:C,2,0),"")</f>
        <v/>
      </c>
      <c r="G1590" t="str">
        <f t="shared" si="49"/>
        <v>000</v>
      </c>
      <c r="H1590" t="str">
        <f>IFERROR(記録[[#This Row],[組]],"")</f>
        <v/>
      </c>
      <c r="I1590" t="str">
        <f>IFERROR(記録[[#This Row],[水路]],"")</f>
        <v/>
      </c>
      <c r="J1590" t="str">
        <f>IFERROR(VLOOKUP(F1590,プログラムデータ!A:P,14,0),"")</f>
        <v/>
      </c>
      <c r="K1590" t="str">
        <f>IFERROR(VLOOKUP(F1590,プログラムデータ!A:O,15,0),"")</f>
        <v/>
      </c>
      <c r="L1590" t="str">
        <f>IFERROR(VLOOKUP(F1590,プログラムデータ!A:M,13,0),"")</f>
        <v/>
      </c>
      <c r="M1590" t="str">
        <f>IFERROR(VLOOKUP(F1590,プログラムデータ!A:J,10,0),"")</f>
        <v/>
      </c>
      <c r="N1590" t="str">
        <f>IFERROR(VLOOKUP(F1590,プログラムデータ!A:P,16,0),"")</f>
        <v/>
      </c>
      <c r="O1590" t="str">
        <f t="shared" si="50"/>
        <v xml:space="preserve">    </v>
      </c>
    </row>
    <row r="1591" spans="1:15" x14ac:dyDescent="0.15">
      <c r="A1591" t="str">
        <f>IFERROR(記録[[#This Row],[競技番号]],"")</f>
        <v/>
      </c>
      <c r="B1591" t="str">
        <f>IFERROR(記録[[#This Row],[選手番号]],"")</f>
        <v/>
      </c>
      <c r="C1591" t="str">
        <f>IFERROR(VLOOKUP(B1591,選手番号!F:J,4,0),"")</f>
        <v/>
      </c>
      <c r="D1591" t="str">
        <f>IFERROR(VLOOKUP(B1591,選手番号!F:K,6,0),"")</f>
        <v/>
      </c>
      <c r="E1591" t="str">
        <f>IFERROR(VLOOKUP(B1591,チーム番号!E:F,2,0),"")</f>
        <v/>
      </c>
      <c r="F1591" t="str">
        <f>IFERROR(VLOOKUP(A1591,プログラム!B:C,2,0),"")</f>
        <v/>
      </c>
      <c r="G1591" t="str">
        <f t="shared" si="49"/>
        <v>000</v>
      </c>
      <c r="H1591" t="str">
        <f>IFERROR(記録[[#This Row],[組]],"")</f>
        <v/>
      </c>
      <c r="I1591" t="str">
        <f>IFERROR(記録[[#This Row],[水路]],"")</f>
        <v/>
      </c>
      <c r="J1591" t="str">
        <f>IFERROR(VLOOKUP(F1591,プログラムデータ!A:P,14,0),"")</f>
        <v/>
      </c>
      <c r="K1591" t="str">
        <f>IFERROR(VLOOKUP(F1591,プログラムデータ!A:O,15,0),"")</f>
        <v/>
      </c>
      <c r="L1591" t="str">
        <f>IFERROR(VLOOKUP(F1591,プログラムデータ!A:M,13,0),"")</f>
        <v/>
      </c>
      <c r="M1591" t="str">
        <f>IFERROR(VLOOKUP(F1591,プログラムデータ!A:J,10,0),"")</f>
        <v/>
      </c>
      <c r="N1591" t="str">
        <f>IFERROR(VLOOKUP(F1591,プログラムデータ!A:P,16,0),"")</f>
        <v/>
      </c>
      <c r="O1591" t="str">
        <f t="shared" si="50"/>
        <v xml:space="preserve">    </v>
      </c>
    </row>
    <row r="1592" spans="1:15" x14ac:dyDescent="0.15">
      <c r="A1592" t="str">
        <f>IFERROR(記録[[#This Row],[競技番号]],"")</f>
        <v/>
      </c>
      <c r="B1592" t="str">
        <f>IFERROR(記録[[#This Row],[選手番号]],"")</f>
        <v/>
      </c>
      <c r="C1592" t="str">
        <f>IFERROR(VLOOKUP(B1592,選手番号!F:J,4,0),"")</f>
        <v/>
      </c>
      <c r="D1592" t="str">
        <f>IFERROR(VLOOKUP(B1592,選手番号!F:K,6,0),"")</f>
        <v/>
      </c>
      <c r="E1592" t="str">
        <f>IFERROR(VLOOKUP(B1592,チーム番号!E:F,2,0),"")</f>
        <v/>
      </c>
      <c r="F1592" t="str">
        <f>IFERROR(VLOOKUP(A1592,プログラム!B:C,2,0),"")</f>
        <v/>
      </c>
      <c r="G1592" t="str">
        <f t="shared" si="49"/>
        <v>000</v>
      </c>
      <c r="H1592" t="str">
        <f>IFERROR(記録[[#This Row],[組]],"")</f>
        <v/>
      </c>
      <c r="I1592" t="str">
        <f>IFERROR(記録[[#This Row],[水路]],"")</f>
        <v/>
      </c>
      <c r="J1592" t="str">
        <f>IFERROR(VLOOKUP(F1592,プログラムデータ!A:P,14,0),"")</f>
        <v/>
      </c>
      <c r="K1592" t="str">
        <f>IFERROR(VLOOKUP(F1592,プログラムデータ!A:O,15,0),"")</f>
        <v/>
      </c>
      <c r="L1592" t="str">
        <f>IFERROR(VLOOKUP(F1592,プログラムデータ!A:M,13,0),"")</f>
        <v/>
      </c>
      <c r="M1592" t="str">
        <f>IFERROR(VLOOKUP(F1592,プログラムデータ!A:J,10,0),"")</f>
        <v/>
      </c>
      <c r="N1592" t="str">
        <f>IFERROR(VLOOKUP(F1592,プログラムデータ!A:P,16,0),"")</f>
        <v/>
      </c>
      <c r="O1592" t="str">
        <f t="shared" si="50"/>
        <v xml:space="preserve">    </v>
      </c>
    </row>
    <row r="1593" spans="1:15" x14ac:dyDescent="0.15">
      <c r="A1593" t="str">
        <f>IFERROR(記録[[#This Row],[競技番号]],"")</f>
        <v/>
      </c>
      <c r="B1593" t="str">
        <f>IFERROR(記録[[#This Row],[選手番号]],"")</f>
        <v/>
      </c>
      <c r="C1593" t="str">
        <f>IFERROR(VLOOKUP(B1593,選手番号!F:J,4,0),"")</f>
        <v/>
      </c>
      <c r="D1593" t="str">
        <f>IFERROR(VLOOKUP(B1593,選手番号!F:K,6,0),"")</f>
        <v/>
      </c>
      <c r="E1593" t="str">
        <f>IFERROR(VLOOKUP(B1593,チーム番号!E:F,2,0),"")</f>
        <v/>
      </c>
      <c r="F1593" t="str">
        <f>IFERROR(VLOOKUP(A1593,プログラム!B:C,2,0),"")</f>
        <v/>
      </c>
      <c r="G1593" t="str">
        <f t="shared" si="49"/>
        <v>000</v>
      </c>
      <c r="H1593" t="str">
        <f>IFERROR(記録[[#This Row],[組]],"")</f>
        <v/>
      </c>
      <c r="I1593" t="str">
        <f>IFERROR(記録[[#This Row],[水路]],"")</f>
        <v/>
      </c>
      <c r="J1593" t="str">
        <f>IFERROR(VLOOKUP(F1593,プログラムデータ!A:P,14,0),"")</f>
        <v/>
      </c>
      <c r="K1593" t="str">
        <f>IFERROR(VLOOKUP(F1593,プログラムデータ!A:O,15,0),"")</f>
        <v/>
      </c>
      <c r="L1593" t="str">
        <f>IFERROR(VLOOKUP(F1593,プログラムデータ!A:M,13,0),"")</f>
        <v/>
      </c>
      <c r="M1593" t="str">
        <f>IFERROR(VLOOKUP(F1593,プログラムデータ!A:J,10,0),"")</f>
        <v/>
      </c>
      <c r="N1593" t="str">
        <f>IFERROR(VLOOKUP(F1593,プログラムデータ!A:P,16,0),"")</f>
        <v/>
      </c>
      <c r="O1593" t="str">
        <f t="shared" si="50"/>
        <v xml:space="preserve">    </v>
      </c>
    </row>
    <row r="1594" spans="1:15" x14ac:dyDescent="0.15">
      <c r="A1594" t="str">
        <f>IFERROR(記録[[#This Row],[競技番号]],"")</f>
        <v/>
      </c>
      <c r="B1594" t="str">
        <f>IFERROR(記録[[#This Row],[選手番号]],"")</f>
        <v/>
      </c>
      <c r="C1594" t="str">
        <f>IFERROR(VLOOKUP(B1594,選手番号!F:J,4,0),"")</f>
        <v/>
      </c>
      <c r="D1594" t="str">
        <f>IFERROR(VLOOKUP(B1594,選手番号!F:K,6,0),"")</f>
        <v/>
      </c>
      <c r="E1594" t="str">
        <f>IFERROR(VLOOKUP(B1594,チーム番号!E:F,2,0),"")</f>
        <v/>
      </c>
      <c r="F1594" t="str">
        <f>IFERROR(VLOOKUP(A1594,プログラム!B:C,2,0),"")</f>
        <v/>
      </c>
      <c r="G1594" t="str">
        <f t="shared" si="49"/>
        <v>000</v>
      </c>
      <c r="H1594" t="str">
        <f>IFERROR(記録[[#This Row],[組]],"")</f>
        <v/>
      </c>
      <c r="I1594" t="str">
        <f>IFERROR(記録[[#This Row],[水路]],"")</f>
        <v/>
      </c>
      <c r="J1594" t="str">
        <f>IFERROR(VLOOKUP(F1594,プログラムデータ!A:P,14,0),"")</f>
        <v/>
      </c>
      <c r="K1594" t="str">
        <f>IFERROR(VLOOKUP(F1594,プログラムデータ!A:O,15,0),"")</f>
        <v/>
      </c>
      <c r="L1594" t="str">
        <f>IFERROR(VLOOKUP(F1594,プログラムデータ!A:M,13,0),"")</f>
        <v/>
      </c>
      <c r="M1594" t="str">
        <f>IFERROR(VLOOKUP(F1594,プログラムデータ!A:J,10,0),"")</f>
        <v/>
      </c>
      <c r="N1594" t="str">
        <f>IFERROR(VLOOKUP(F1594,プログラムデータ!A:P,16,0),"")</f>
        <v/>
      </c>
      <c r="O1594" t="str">
        <f t="shared" si="50"/>
        <v xml:space="preserve">    </v>
      </c>
    </row>
    <row r="1595" spans="1:15" x14ac:dyDescent="0.15">
      <c r="A1595" t="str">
        <f>IFERROR(記録[[#This Row],[競技番号]],"")</f>
        <v/>
      </c>
      <c r="B1595" t="str">
        <f>IFERROR(記録[[#This Row],[選手番号]],"")</f>
        <v/>
      </c>
      <c r="C1595" t="str">
        <f>IFERROR(VLOOKUP(B1595,選手番号!F:J,4,0),"")</f>
        <v/>
      </c>
      <c r="D1595" t="str">
        <f>IFERROR(VLOOKUP(B1595,選手番号!F:K,6,0),"")</f>
        <v/>
      </c>
      <c r="E1595" t="str">
        <f>IFERROR(VLOOKUP(B1595,チーム番号!E:F,2,0),"")</f>
        <v/>
      </c>
      <c r="F1595" t="str">
        <f>IFERROR(VLOOKUP(A1595,プログラム!B:C,2,0),"")</f>
        <v/>
      </c>
      <c r="G1595" t="str">
        <f t="shared" si="49"/>
        <v>000</v>
      </c>
      <c r="H1595" t="str">
        <f>IFERROR(記録[[#This Row],[組]],"")</f>
        <v/>
      </c>
      <c r="I1595" t="str">
        <f>IFERROR(記録[[#This Row],[水路]],"")</f>
        <v/>
      </c>
      <c r="J1595" t="str">
        <f>IFERROR(VLOOKUP(F1595,プログラムデータ!A:P,14,0),"")</f>
        <v/>
      </c>
      <c r="K1595" t="str">
        <f>IFERROR(VLOOKUP(F1595,プログラムデータ!A:O,15,0),"")</f>
        <v/>
      </c>
      <c r="L1595" t="str">
        <f>IFERROR(VLOOKUP(F1595,プログラムデータ!A:M,13,0),"")</f>
        <v/>
      </c>
      <c r="M1595" t="str">
        <f>IFERROR(VLOOKUP(F1595,プログラムデータ!A:J,10,0),"")</f>
        <v/>
      </c>
      <c r="N1595" t="str">
        <f>IFERROR(VLOOKUP(F1595,プログラムデータ!A:P,16,0),"")</f>
        <v/>
      </c>
      <c r="O1595" t="str">
        <f t="shared" si="50"/>
        <v xml:space="preserve">    </v>
      </c>
    </row>
    <row r="1596" spans="1:15" x14ac:dyDescent="0.15">
      <c r="A1596" t="str">
        <f>IFERROR(記録[[#This Row],[競技番号]],"")</f>
        <v/>
      </c>
      <c r="B1596" t="str">
        <f>IFERROR(記録[[#This Row],[選手番号]],"")</f>
        <v/>
      </c>
      <c r="C1596" t="str">
        <f>IFERROR(VLOOKUP(B1596,選手番号!F:J,4,0),"")</f>
        <v/>
      </c>
      <c r="D1596" t="str">
        <f>IFERROR(VLOOKUP(B1596,選手番号!F:K,6,0),"")</f>
        <v/>
      </c>
      <c r="E1596" t="str">
        <f>IFERROR(VLOOKUP(B1596,チーム番号!E:F,2,0),"")</f>
        <v/>
      </c>
      <c r="F1596" t="str">
        <f>IFERROR(VLOOKUP(A1596,プログラム!B:C,2,0),"")</f>
        <v/>
      </c>
      <c r="G1596" t="str">
        <f t="shared" si="49"/>
        <v>000</v>
      </c>
      <c r="H1596" t="str">
        <f>IFERROR(記録[[#This Row],[組]],"")</f>
        <v/>
      </c>
      <c r="I1596" t="str">
        <f>IFERROR(記録[[#This Row],[水路]],"")</f>
        <v/>
      </c>
      <c r="J1596" t="str">
        <f>IFERROR(VLOOKUP(F1596,プログラムデータ!A:P,14,0),"")</f>
        <v/>
      </c>
      <c r="K1596" t="str">
        <f>IFERROR(VLOOKUP(F1596,プログラムデータ!A:O,15,0),"")</f>
        <v/>
      </c>
      <c r="L1596" t="str">
        <f>IFERROR(VLOOKUP(F1596,プログラムデータ!A:M,13,0),"")</f>
        <v/>
      </c>
      <c r="M1596" t="str">
        <f>IFERROR(VLOOKUP(F1596,プログラムデータ!A:J,10,0),"")</f>
        <v/>
      </c>
      <c r="N1596" t="str">
        <f>IFERROR(VLOOKUP(F1596,プログラムデータ!A:P,16,0),"")</f>
        <v/>
      </c>
      <c r="O1596" t="str">
        <f t="shared" si="50"/>
        <v xml:space="preserve">    </v>
      </c>
    </row>
    <row r="1597" spans="1:15" x14ac:dyDescent="0.15">
      <c r="A1597" t="str">
        <f>IFERROR(記録[[#This Row],[競技番号]],"")</f>
        <v/>
      </c>
      <c r="B1597" t="str">
        <f>IFERROR(記録[[#This Row],[選手番号]],"")</f>
        <v/>
      </c>
      <c r="C1597" t="str">
        <f>IFERROR(VLOOKUP(B1597,選手番号!F:J,4,0),"")</f>
        <v/>
      </c>
      <c r="D1597" t="str">
        <f>IFERROR(VLOOKUP(B1597,選手番号!F:K,6,0),"")</f>
        <v/>
      </c>
      <c r="E1597" t="str">
        <f>IFERROR(VLOOKUP(B1597,チーム番号!E:F,2,0),"")</f>
        <v/>
      </c>
      <c r="F1597" t="str">
        <f>IFERROR(VLOOKUP(A1597,プログラム!B:C,2,0),"")</f>
        <v/>
      </c>
      <c r="G1597" t="str">
        <f t="shared" si="49"/>
        <v>000</v>
      </c>
      <c r="H1597" t="str">
        <f>IFERROR(記録[[#This Row],[組]],"")</f>
        <v/>
      </c>
      <c r="I1597" t="str">
        <f>IFERROR(記録[[#This Row],[水路]],"")</f>
        <v/>
      </c>
      <c r="J1597" t="str">
        <f>IFERROR(VLOOKUP(F1597,プログラムデータ!A:P,14,0),"")</f>
        <v/>
      </c>
      <c r="K1597" t="str">
        <f>IFERROR(VLOOKUP(F1597,プログラムデータ!A:O,15,0),"")</f>
        <v/>
      </c>
      <c r="L1597" t="str">
        <f>IFERROR(VLOOKUP(F1597,プログラムデータ!A:M,13,0),"")</f>
        <v/>
      </c>
      <c r="M1597" t="str">
        <f>IFERROR(VLOOKUP(F1597,プログラムデータ!A:J,10,0),"")</f>
        <v/>
      </c>
      <c r="N1597" t="str">
        <f>IFERROR(VLOOKUP(F1597,プログラムデータ!A:P,16,0),"")</f>
        <v/>
      </c>
      <c r="O1597" t="str">
        <f t="shared" si="50"/>
        <v xml:space="preserve">    </v>
      </c>
    </row>
    <row r="1598" spans="1:15" x14ac:dyDescent="0.15">
      <c r="A1598" t="str">
        <f>IFERROR(記録[[#This Row],[競技番号]],"")</f>
        <v/>
      </c>
      <c r="B1598" t="str">
        <f>IFERROR(記録[[#This Row],[選手番号]],"")</f>
        <v/>
      </c>
      <c r="C1598" t="str">
        <f>IFERROR(VLOOKUP(B1598,選手番号!F:J,4,0),"")</f>
        <v/>
      </c>
      <c r="D1598" t="str">
        <f>IFERROR(VLOOKUP(B1598,選手番号!F:K,6,0),"")</f>
        <v/>
      </c>
      <c r="E1598" t="str">
        <f>IFERROR(VLOOKUP(B1598,チーム番号!E:F,2,0),"")</f>
        <v/>
      </c>
      <c r="F1598" t="str">
        <f>IFERROR(VLOOKUP(A1598,プログラム!B:C,2,0),"")</f>
        <v/>
      </c>
      <c r="G1598" t="str">
        <f t="shared" si="49"/>
        <v>000</v>
      </c>
      <c r="H1598" t="str">
        <f>IFERROR(記録[[#This Row],[組]],"")</f>
        <v/>
      </c>
      <c r="I1598" t="str">
        <f>IFERROR(記録[[#This Row],[水路]],"")</f>
        <v/>
      </c>
      <c r="J1598" t="str">
        <f>IFERROR(VLOOKUP(F1598,プログラムデータ!A:P,14,0),"")</f>
        <v/>
      </c>
      <c r="K1598" t="str">
        <f>IFERROR(VLOOKUP(F1598,プログラムデータ!A:O,15,0),"")</f>
        <v/>
      </c>
      <c r="L1598" t="str">
        <f>IFERROR(VLOOKUP(F1598,プログラムデータ!A:M,13,0),"")</f>
        <v/>
      </c>
      <c r="M1598" t="str">
        <f>IFERROR(VLOOKUP(F1598,プログラムデータ!A:J,10,0),"")</f>
        <v/>
      </c>
      <c r="N1598" t="str">
        <f>IFERROR(VLOOKUP(F1598,プログラムデータ!A:P,16,0),"")</f>
        <v/>
      </c>
      <c r="O1598" t="str">
        <f t="shared" si="50"/>
        <v xml:space="preserve">    </v>
      </c>
    </row>
    <row r="1599" spans="1:15" x14ac:dyDescent="0.15">
      <c r="A1599" t="str">
        <f>IFERROR(記録[[#This Row],[競技番号]],"")</f>
        <v/>
      </c>
      <c r="B1599" t="str">
        <f>IFERROR(記録[[#This Row],[選手番号]],"")</f>
        <v/>
      </c>
      <c r="C1599" t="str">
        <f>IFERROR(VLOOKUP(B1599,選手番号!F:J,4,0),"")</f>
        <v/>
      </c>
      <c r="D1599" t="str">
        <f>IFERROR(VLOOKUP(B1599,選手番号!F:K,6,0),"")</f>
        <v/>
      </c>
      <c r="E1599" t="str">
        <f>IFERROR(VLOOKUP(B1599,チーム番号!E:F,2,0),"")</f>
        <v/>
      </c>
      <c r="F1599" t="str">
        <f>IFERROR(VLOOKUP(A1599,プログラム!B:C,2,0),"")</f>
        <v/>
      </c>
      <c r="G1599" t="str">
        <f t="shared" si="49"/>
        <v>000</v>
      </c>
      <c r="H1599" t="str">
        <f>IFERROR(記録[[#This Row],[組]],"")</f>
        <v/>
      </c>
      <c r="I1599" t="str">
        <f>IFERROR(記録[[#This Row],[水路]],"")</f>
        <v/>
      </c>
      <c r="J1599" t="str">
        <f>IFERROR(VLOOKUP(F1599,プログラムデータ!A:P,14,0),"")</f>
        <v/>
      </c>
      <c r="K1599" t="str">
        <f>IFERROR(VLOOKUP(F1599,プログラムデータ!A:O,15,0),"")</f>
        <v/>
      </c>
      <c r="L1599" t="str">
        <f>IFERROR(VLOOKUP(F1599,プログラムデータ!A:M,13,0),"")</f>
        <v/>
      </c>
      <c r="M1599" t="str">
        <f>IFERROR(VLOOKUP(F1599,プログラムデータ!A:J,10,0),"")</f>
        <v/>
      </c>
      <c r="N1599" t="str">
        <f>IFERROR(VLOOKUP(F1599,プログラムデータ!A:P,16,0),"")</f>
        <v/>
      </c>
      <c r="O1599" t="str">
        <f t="shared" si="50"/>
        <v xml:space="preserve">    </v>
      </c>
    </row>
    <row r="1600" spans="1:15" x14ac:dyDescent="0.15">
      <c r="A1600" t="str">
        <f>IFERROR(記録[[#This Row],[競技番号]],"")</f>
        <v/>
      </c>
      <c r="B1600" t="str">
        <f>IFERROR(記録[[#This Row],[選手番号]],"")</f>
        <v/>
      </c>
      <c r="C1600" t="str">
        <f>IFERROR(VLOOKUP(B1600,選手番号!F:J,4,0),"")</f>
        <v/>
      </c>
      <c r="D1600" t="str">
        <f>IFERROR(VLOOKUP(B1600,選手番号!F:K,6,0),"")</f>
        <v/>
      </c>
      <c r="E1600" t="str">
        <f>IFERROR(VLOOKUP(B1600,チーム番号!E:F,2,0),"")</f>
        <v/>
      </c>
      <c r="F1600" t="str">
        <f>IFERROR(VLOOKUP(A1600,プログラム!B:C,2,0),"")</f>
        <v/>
      </c>
      <c r="G1600" t="str">
        <f t="shared" si="49"/>
        <v>000</v>
      </c>
      <c r="H1600" t="str">
        <f>IFERROR(記録[[#This Row],[組]],"")</f>
        <v/>
      </c>
      <c r="I1600" t="str">
        <f>IFERROR(記録[[#This Row],[水路]],"")</f>
        <v/>
      </c>
      <c r="J1600" t="str">
        <f>IFERROR(VLOOKUP(F1600,プログラムデータ!A:P,14,0),"")</f>
        <v/>
      </c>
      <c r="K1600" t="str">
        <f>IFERROR(VLOOKUP(F1600,プログラムデータ!A:O,15,0),"")</f>
        <v/>
      </c>
      <c r="L1600" t="str">
        <f>IFERROR(VLOOKUP(F1600,プログラムデータ!A:M,13,0),"")</f>
        <v/>
      </c>
      <c r="M1600" t="str">
        <f>IFERROR(VLOOKUP(F1600,プログラムデータ!A:J,10,0),"")</f>
        <v/>
      </c>
      <c r="N1600" t="str">
        <f>IFERROR(VLOOKUP(F1600,プログラムデータ!A:P,16,0),"")</f>
        <v/>
      </c>
      <c r="O1600" t="str">
        <f t="shared" si="50"/>
        <v xml:space="preserve">    </v>
      </c>
    </row>
    <row r="1601" spans="1:15" x14ac:dyDescent="0.15">
      <c r="A1601" t="str">
        <f>IFERROR(記録[[#This Row],[競技番号]],"")</f>
        <v/>
      </c>
      <c r="B1601" t="str">
        <f>IFERROR(記録[[#This Row],[選手番号]],"")</f>
        <v/>
      </c>
      <c r="C1601" t="str">
        <f>IFERROR(VLOOKUP(B1601,選手番号!F:J,4,0),"")</f>
        <v/>
      </c>
      <c r="D1601" t="str">
        <f>IFERROR(VLOOKUP(B1601,選手番号!F:K,6,0),"")</f>
        <v/>
      </c>
      <c r="E1601" t="str">
        <f>IFERROR(VLOOKUP(B1601,チーム番号!E:F,2,0),"")</f>
        <v/>
      </c>
      <c r="F1601" t="str">
        <f>IFERROR(VLOOKUP(A1601,プログラム!B:C,2,0),"")</f>
        <v/>
      </c>
      <c r="G1601" t="str">
        <f t="shared" si="49"/>
        <v>000</v>
      </c>
      <c r="H1601" t="str">
        <f>IFERROR(記録[[#This Row],[組]],"")</f>
        <v/>
      </c>
      <c r="I1601" t="str">
        <f>IFERROR(記録[[#This Row],[水路]],"")</f>
        <v/>
      </c>
      <c r="J1601" t="str">
        <f>IFERROR(VLOOKUP(F1601,プログラムデータ!A:P,14,0),"")</f>
        <v/>
      </c>
      <c r="K1601" t="str">
        <f>IFERROR(VLOOKUP(F1601,プログラムデータ!A:O,15,0),"")</f>
        <v/>
      </c>
      <c r="L1601" t="str">
        <f>IFERROR(VLOOKUP(F1601,プログラムデータ!A:M,13,0),"")</f>
        <v/>
      </c>
      <c r="M1601" t="str">
        <f>IFERROR(VLOOKUP(F1601,プログラムデータ!A:J,10,0),"")</f>
        <v/>
      </c>
      <c r="N1601" t="str">
        <f>IFERROR(VLOOKUP(F1601,プログラムデータ!A:P,16,0),"")</f>
        <v/>
      </c>
      <c r="O1601" t="str">
        <f t="shared" si="50"/>
        <v xml:space="preserve">    </v>
      </c>
    </row>
    <row r="1602" spans="1:15" x14ac:dyDescent="0.15">
      <c r="A1602" t="str">
        <f>IFERROR(記録[[#This Row],[競技番号]],"")</f>
        <v/>
      </c>
      <c r="B1602" t="str">
        <f>IFERROR(記録[[#This Row],[選手番号]],"")</f>
        <v/>
      </c>
      <c r="C1602" t="str">
        <f>IFERROR(VLOOKUP(B1602,選手番号!F:J,4,0),"")</f>
        <v/>
      </c>
      <c r="D1602" t="str">
        <f>IFERROR(VLOOKUP(B1602,選手番号!F:K,6,0),"")</f>
        <v/>
      </c>
      <c r="E1602" t="str">
        <f>IFERROR(VLOOKUP(B1602,チーム番号!E:F,2,0),"")</f>
        <v/>
      </c>
      <c r="F1602" t="str">
        <f>IFERROR(VLOOKUP(A1602,プログラム!B:C,2,0),"")</f>
        <v/>
      </c>
      <c r="G1602" t="str">
        <f t="shared" si="49"/>
        <v>000</v>
      </c>
      <c r="H1602" t="str">
        <f>IFERROR(記録[[#This Row],[組]],"")</f>
        <v/>
      </c>
      <c r="I1602" t="str">
        <f>IFERROR(記録[[#This Row],[水路]],"")</f>
        <v/>
      </c>
      <c r="J1602" t="str">
        <f>IFERROR(VLOOKUP(F1602,プログラムデータ!A:P,14,0),"")</f>
        <v/>
      </c>
      <c r="K1602" t="str">
        <f>IFERROR(VLOOKUP(F1602,プログラムデータ!A:O,15,0),"")</f>
        <v/>
      </c>
      <c r="L1602" t="str">
        <f>IFERROR(VLOOKUP(F1602,プログラムデータ!A:M,13,0),"")</f>
        <v/>
      </c>
      <c r="M1602" t="str">
        <f>IFERROR(VLOOKUP(F1602,プログラムデータ!A:J,10,0),"")</f>
        <v/>
      </c>
      <c r="N1602" t="str">
        <f>IFERROR(VLOOKUP(F1602,プログラムデータ!A:P,16,0),"")</f>
        <v/>
      </c>
      <c r="O1602" t="str">
        <f t="shared" si="50"/>
        <v xml:space="preserve">    </v>
      </c>
    </row>
    <row r="1603" spans="1:15" x14ac:dyDescent="0.15">
      <c r="A1603" t="str">
        <f>IFERROR(記録[[#This Row],[競技番号]],"")</f>
        <v/>
      </c>
      <c r="B1603" t="str">
        <f>IFERROR(記録[[#This Row],[選手番号]],"")</f>
        <v/>
      </c>
      <c r="C1603" t="str">
        <f>IFERROR(VLOOKUP(B1603,選手番号!F:J,4,0),"")</f>
        <v/>
      </c>
      <c r="D1603" t="str">
        <f>IFERROR(VLOOKUP(B1603,選手番号!F:K,6,0),"")</f>
        <v/>
      </c>
      <c r="E1603" t="str">
        <f>IFERROR(VLOOKUP(B1603,チーム番号!E:F,2,0),"")</f>
        <v/>
      </c>
      <c r="F1603" t="str">
        <f>IFERROR(VLOOKUP(A1603,プログラム!B:C,2,0),"")</f>
        <v/>
      </c>
      <c r="G1603" t="str">
        <f t="shared" ref="G1603:G1666" si="51">CONCATENATE(B1603,0,0,0,F1603)</f>
        <v>000</v>
      </c>
      <c r="H1603" t="str">
        <f>IFERROR(記録[[#This Row],[組]],"")</f>
        <v/>
      </c>
      <c r="I1603" t="str">
        <f>IFERROR(記録[[#This Row],[水路]],"")</f>
        <v/>
      </c>
      <c r="J1603" t="str">
        <f>IFERROR(VLOOKUP(F1603,プログラムデータ!A:P,14,0),"")</f>
        <v/>
      </c>
      <c r="K1603" t="str">
        <f>IFERROR(VLOOKUP(F1603,プログラムデータ!A:O,15,0),"")</f>
        <v/>
      </c>
      <c r="L1603" t="str">
        <f>IFERROR(VLOOKUP(F1603,プログラムデータ!A:M,13,0),"")</f>
        <v/>
      </c>
      <c r="M1603" t="str">
        <f>IFERROR(VLOOKUP(F1603,プログラムデータ!A:J,10,0),"")</f>
        <v/>
      </c>
      <c r="N1603" t="str">
        <f>IFERROR(VLOOKUP(F1603,プログラムデータ!A:P,16,0),"")</f>
        <v/>
      </c>
      <c r="O1603" t="str">
        <f t="shared" si="50"/>
        <v xml:space="preserve">    </v>
      </c>
    </row>
    <row r="1604" spans="1:15" x14ac:dyDescent="0.15">
      <c r="A1604" t="str">
        <f>IFERROR(記録[[#This Row],[競技番号]],"")</f>
        <v/>
      </c>
      <c r="B1604" t="str">
        <f>IFERROR(記録[[#This Row],[選手番号]],"")</f>
        <v/>
      </c>
      <c r="C1604" t="str">
        <f>IFERROR(VLOOKUP(B1604,選手番号!F:J,4,0),"")</f>
        <v/>
      </c>
      <c r="D1604" t="str">
        <f>IFERROR(VLOOKUP(B1604,選手番号!F:K,6,0),"")</f>
        <v/>
      </c>
      <c r="E1604" t="str">
        <f>IFERROR(VLOOKUP(B1604,チーム番号!E:F,2,0),"")</f>
        <v/>
      </c>
      <c r="F1604" t="str">
        <f>IFERROR(VLOOKUP(A1604,プログラム!B:C,2,0),"")</f>
        <v/>
      </c>
      <c r="G1604" t="str">
        <f t="shared" si="51"/>
        <v>000</v>
      </c>
      <c r="H1604" t="str">
        <f>IFERROR(記録[[#This Row],[組]],"")</f>
        <v/>
      </c>
      <c r="I1604" t="str">
        <f>IFERROR(記録[[#This Row],[水路]],"")</f>
        <v/>
      </c>
      <c r="J1604" t="str">
        <f>IFERROR(VLOOKUP(F1604,プログラムデータ!A:P,14,0),"")</f>
        <v/>
      </c>
      <c r="K1604" t="str">
        <f>IFERROR(VLOOKUP(F1604,プログラムデータ!A:O,15,0),"")</f>
        <v/>
      </c>
      <c r="L1604" t="str">
        <f>IFERROR(VLOOKUP(F1604,プログラムデータ!A:M,13,0),"")</f>
        <v/>
      </c>
      <c r="M1604" t="str">
        <f>IFERROR(VLOOKUP(F1604,プログラムデータ!A:J,10,0),"")</f>
        <v/>
      </c>
      <c r="N1604" t="str">
        <f>IFERROR(VLOOKUP(F1604,プログラムデータ!A:P,16,0),"")</f>
        <v/>
      </c>
      <c r="O1604" t="str">
        <f t="shared" si="50"/>
        <v xml:space="preserve">    </v>
      </c>
    </row>
    <row r="1605" spans="1:15" x14ac:dyDescent="0.15">
      <c r="A1605" t="str">
        <f>IFERROR(記録[[#This Row],[競技番号]],"")</f>
        <v/>
      </c>
      <c r="B1605" t="str">
        <f>IFERROR(記録[[#This Row],[選手番号]],"")</f>
        <v/>
      </c>
      <c r="C1605" t="str">
        <f>IFERROR(VLOOKUP(B1605,選手番号!F:J,4,0),"")</f>
        <v/>
      </c>
      <c r="D1605" t="str">
        <f>IFERROR(VLOOKUP(B1605,選手番号!F:K,6,0),"")</f>
        <v/>
      </c>
      <c r="E1605" t="str">
        <f>IFERROR(VLOOKUP(B1605,チーム番号!E:F,2,0),"")</f>
        <v/>
      </c>
      <c r="F1605" t="str">
        <f>IFERROR(VLOOKUP(A1605,プログラム!B:C,2,0),"")</f>
        <v/>
      </c>
      <c r="G1605" t="str">
        <f t="shared" si="51"/>
        <v>000</v>
      </c>
      <c r="H1605" t="str">
        <f>IFERROR(記録[[#This Row],[組]],"")</f>
        <v/>
      </c>
      <c r="I1605" t="str">
        <f>IFERROR(記録[[#This Row],[水路]],"")</f>
        <v/>
      </c>
      <c r="J1605" t="str">
        <f>IFERROR(VLOOKUP(F1605,プログラムデータ!A:P,14,0),"")</f>
        <v/>
      </c>
      <c r="K1605" t="str">
        <f>IFERROR(VLOOKUP(F1605,プログラムデータ!A:O,15,0),"")</f>
        <v/>
      </c>
      <c r="L1605" t="str">
        <f>IFERROR(VLOOKUP(F1605,プログラムデータ!A:M,13,0),"")</f>
        <v/>
      </c>
      <c r="M1605" t="str">
        <f>IFERROR(VLOOKUP(F1605,プログラムデータ!A:J,10,0),"")</f>
        <v/>
      </c>
      <c r="N1605" t="str">
        <f>IFERROR(VLOOKUP(F1605,プログラムデータ!A:P,16,0),"")</f>
        <v/>
      </c>
      <c r="O1605" t="str">
        <f t="shared" si="50"/>
        <v xml:space="preserve">    </v>
      </c>
    </row>
    <row r="1606" spans="1:15" x14ac:dyDescent="0.15">
      <c r="A1606" t="str">
        <f>IFERROR(記録[[#This Row],[競技番号]],"")</f>
        <v/>
      </c>
      <c r="B1606" t="str">
        <f>IFERROR(記録[[#This Row],[選手番号]],"")</f>
        <v/>
      </c>
      <c r="C1606" t="str">
        <f>IFERROR(VLOOKUP(B1606,選手番号!F:J,4,0),"")</f>
        <v/>
      </c>
      <c r="D1606" t="str">
        <f>IFERROR(VLOOKUP(B1606,選手番号!F:K,6,0),"")</f>
        <v/>
      </c>
      <c r="E1606" t="str">
        <f>IFERROR(VLOOKUP(B1606,チーム番号!E:F,2,0),"")</f>
        <v/>
      </c>
      <c r="F1606" t="str">
        <f>IFERROR(VLOOKUP(A1606,プログラム!B:C,2,0),"")</f>
        <v/>
      </c>
      <c r="G1606" t="str">
        <f t="shared" si="51"/>
        <v>000</v>
      </c>
      <c r="H1606" t="str">
        <f>IFERROR(記録[[#This Row],[組]],"")</f>
        <v/>
      </c>
      <c r="I1606" t="str">
        <f>IFERROR(記録[[#This Row],[水路]],"")</f>
        <v/>
      </c>
      <c r="J1606" t="str">
        <f>IFERROR(VLOOKUP(F1606,プログラムデータ!A:P,14,0),"")</f>
        <v/>
      </c>
      <c r="K1606" t="str">
        <f>IFERROR(VLOOKUP(F1606,プログラムデータ!A:O,15,0),"")</f>
        <v/>
      </c>
      <c r="L1606" t="str">
        <f>IFERROR(VLOOKUP(F1606,プログラムデータ!A:M,13,0),"")</f>
        <v/>
      </c>
      <c r="M1606" t="str">
        <f>IFERROR(VLOOKUP(F1606,プログラムデータ!A:J,10,0),"")</f>
        <v/>
      </c>
      <c r="N1606" t="str">
        <f>IFERROR(VLOOKUP(F1606,プログラムデータ!A:P,16,0),"")</f>
        <v/>
      </c>
      <c r="O1606" t="str">
        <f t="shared" si="50"/>
        <v xml:space="preserve">    </v>
      </c>
    </row>
    <row r="1607" spans="1:15" x14ac:dyDescent="0.15">
      <c r="A1607" t="str">
        <f>IFERROR(記録[[#This Row],[競技番号]],"")</f>
        <v/>
      </c>
      <c r="B1607" t="str">
        <f>IFERROR(記録[[#This Row],[選手番号]],"")</f>
        <v/>
      </c>
      <c r="C1607" t="str">
        <f>IFERROR(VLOOKUP(B1607,選手番号!F:J,4,0),"")</f>
        <v/>
      </c>
      <c r="D1607" t="str">
        <f>IFERROR(VLOOKUP(B1607,選手番号!F:K,6,0),"")</f>
        <v/>
      </c>
      <c r="E1607" t="str">
        <f>IFERROR(VLOOKUP(B1607,チーム番号!E:F,2,0),"")</f>
        <v/>
      </c>
      <c r="F1607" t="str">
        <f>IFERROR(VLOOKUP(A1607,プログラム!B:C,2,0),"")</f>
        <v/>
      </c>
      <c r="G1607" t="str">
        <f t="shared" si="51"/>
        <v>000</v>
      </c>
      <c r="H1607" t="str">
        <f>IFERROR(記録[[#This Row],[組]],"")</f>
        <v/>
      </c>
      <c r="I1607" t="str">
        <f>IFERROR(記録[[#This Row],[水路]],"")</f>
        <v/>
      </c>
      <c r="J1607" t="str">
        <f>IFERROR(VLOOKUP(F1607,プログラムデータ!A:P,14,0),"")</f>
        <v/>
      </c>
      <c r="K1607" t="str">
        <f>IFERROR(VLOOKUP(F1607,プログラムデータ!A:O,15,0),"")</f>
        <v/>
      </c>
      <c r="L1607" t="str">
        <f>IFERROR(VLOOKUP(F1607,プログラムデータ!A:M,13,0),"")</f>
        <v/>
      </c>
      <c r="M1607" t="str">
        <f>IFERROR(VLOOKUP(F1607,プログラムデータ!A:J,10,0),"")</f>
        <v/>
      </c>
      <c r="N1607" t="str">
        <f>IFERROR(VLOOKUP(F1607,プログラムデータ!A:P,16,0),"")</f>
        <v/>
      </c>
      <c r="O1607" t="str">
        <f t="shared" si="50"/>
        <v xml:space="preserve">    </v>
      </c>
    </row>
    <row r="1608" spans="1:15" x14ac:dyDescent="0.15">
      <c r="A1608" t="str">
        <f>IFERROR(記録[[#This Row],[競技番号]],"")</f>
        <v/>
      </c>
      <c r="B1608" t="str">
        <f>IFERROR(記録[[#This Row],[選手番号]],"")</f>
        <v/>
      </c>
      <c r="C1608" t="str">
        <f>IFERROR(VLOOKUP(B1608,選手番号!F:J,4,0),"")</f>
        <v/>
      </c>
      <c r="D1608" t="str">
        <f>IFERROR(VLOOKUP(B1608,選手番号!F:K,6,0),"")</f>
        <v/>
      </c>
      <c r="E1608" t="str">
        <f>IFERROR(VLOOKUP(B1608,チーム番号!E:F,2,0),"")</f>
        <v/>
      </c>
      <c r="F1608" t="str">
        <f>IFERROR(VLOOKUP(A1608,プログラム!B:C,2,0),"")</f>
        <v/>
      </c>
      <c r="G1608" t="str">
        <f t="shared" si="51"/>
        <v>000</v>
      </c>
      <c r="H1608" t="str">
        <f>IFERROR(記録[[#This Row],[組]],"")</f>
        <v/>
      </c>
      <c r="I1608" t="str">
        <f>IFERROR(記録[[#This Row],[水路]],"")</f>
        <v/>
      </c>
      <c r="J1608" t="str">
        <f>IFERROR(VLOOKUP(F1608,プログラムデータ!A:P,14,0),"")</f>
        <v/>
      </c>
      <c r="K1608" t="str">
        <f>IFERROR(VLOOKUP(F1608,プログラムデータ!A:O,15,0),"")</f>
        <v/>
      </c>
      <c r="L1608" t="str">
        <f>IFERROR(VLOOKUP(F1608,プログラムデータ!A:M,13,0),"")</f>
        <v/>
      </c>
      <c r="M1608" t="str">
        <f>IFERROR(VLOOKUP(F1608,プログラムデータ!A:J,10,0),"")</f>
        <v/>
      </c>
      <c r="N1608" t="str">
        <f>IFERROR(VLOOKUP(F1608,プログラムデータ!A:P,16,0),"")</f>
        <v/>
      </c>
      <c r="O1608" t="str">
        <f t="shared" si="50"/>
        <v xml:space="preserve">    </v>
      </c>
    </row>
    <row r="1609" spans="1:15" x14ac:dyDescent="0.15">
      <c r="A1609" t="str">
        <f>IFERROR(記録[[#This Row],[競技番号]],"")</f>
        <v/>
      </c>
      <c r="B1609" t="str">
        <f>IFERROR(記録[[#This Row],[選手番号]],"")</f>
        <v/>
      </c>
      <c r="C1609" t="str">
        <f>IFERROR(VLOOKUP(B1609,選手番号!F:J,4,0),"")</f>
        <v/>
      </c>
      <c r="D1609" t="str">
        <f>IFERROR(VLOOKUP(B1609,選手番号!F:K,6,0),"")</f>
        <v/>
      </c>
      <c r="E1609" t="str">
        <f>IFERROR(VLOOKUP(B1609,チーム番号!E:F,2,0),"")</f>
        <v/>
      </c>
      <c r="F1609" t="str">
        <f>IFERROR(VLOOKUP(A1609,プログラム!B:C,2,0),"")</f>
        <v/>
      </c>
      <c r="G1609" t="str">
        <f t="shared" si="51"/>
        <v>000</v>
      </c>
      <c r="H1609" t="str">
        <f>IFERROR(記録[[#This Row],[組]],"")</f>
        <v/>
      </c>
      <c r="I1609" t="str">
        <f>IFERROR(記録[[#This Row],[水路]],"")</f>
        <v/>
      </c>
      <c r="J1609" t="str">
        <f>IFERROR(VLOOKUP(F1609,プログラムデータ!A:P,14,0),"")</f>
        <v/>
      </c>
      <c r="K1609" t="str">
        <f>IFERROR(VLOOKUP(F1609,プログラムデータ!A:O,15,0),"")</f>
        <v/>
      </c>
      <c r="L1609" t="str">
        <f>IFERROR(VLOOKUP(F1609,プログラムデータ!A:M,13,0),"")</f>
        <v/>
      </c>
      <c r="M1609" t="str">
        <f>IFERROR(VLOOKUP(F1609,プログラムデータ!A:J,10,0),"")</f>
        <v/>
      </c>
      <c r="N1609" t="str">
        <f>IFERROR(VLOOKUP(F1609,プログラムデータ!A:P,16,0),"")</f>
        <v/>
      </c>
      <c r="O1609" t="str">
        <f t="shared" si="50"/>
        <v xml:space="preserve">    </v>
      </c>
    </row>
    <row r="1610" spans="1:15" x14ac:dyDescent="0.15">
      <c r="A1610" t="str">
        <f>IFERROR(記録[[#This Row],[競技番号]],"")</f>
        <v/>
      </c>
      <c r="B1610" t="str">
        <f>IFERROR(記録[[#This Row],[選手番号]],"")</f>
        <v/>
      </c>
      <c r="C1610" t="str">
        <f>IFERROR(VLOOKUP(B1610,選手番号!F:J,4,0),"")</f>
        <v/>
      </c>
      <c r="D1610" t="str">
        <f>IFERROR(VLOOKUP(B1610,選手番号!F:K,6,0),"")</f>
        <v/>
      </c>
      <c r="E1610" t="str">
        <f>IFERROR(VLOOKUP(B1610,チーム番号!E:F,2,0),"")</f>
        <v/>
      </c>
      <c r="F1610" t="str">
        <f>IFERROR(VLOOKUP(A1610,プログラム!B:C,2,0),"")</f>
        <v/>
      </c>
      <c r="G1610" t="str">
        <f t="shared" si="51"/>
        <v>000</v>
      </c>
      <c r="H1610" t="str">
        <f>IFERROR(記録[[#This Row],[組]],"")</f>
        <v/>
      </c>
      <c r="I1610" t="str">
        <f>IFERROR(記録[[#This Row],[水路]],"")</f>
        <v/>
      </c>
      <c r="J1610" t="str">
        <f>IFERROR(VLOOKUP(F1610,プログラムデータ!A:P,14,0),"")</f>
        <v/>
      </c>
      <c r="K1610" t="str">
        <f>IFERROR(VLOOKUP(F1610,プログラムデータ!A:O,15,0),"")</f>
        <v/>
      </c>
      <c r="L1610" t="str">
        <f>IFERROR(VLOOKUP(F1610,プログラムデータ!A:M,13,0),"")</f>
        <v/>
      </c>
      <c r="M1610" t="str">
        <f>IFERROR(VLOOKUP(F1610,プログラムデータ!A:J,10,0),"")</f>
        <v/>
      </c>
      <c r="N1610" t="str">
        <f>IFERROR(VLOOKUP(F1610,プログラムデータ!A:P,16,0),"")</f>
        <v/>
      </c>
      <c r="O1610" t="str">
        <f t="shared" si="50"/>
        <v xml:space="preserve">    </v>
      </c>
    </row>
    <row r="1611" spans="1:15" x14ac:dyDescent="0.15">
      <c r="A1611" t="str">
        <f>IFERROR(記録[[#This Row],[競技番号]],"")</f>
        <v/>
      </c>
      <c r="B1611" t="str">
        <f>IFERROR(記録[[#This Row],[選手番号]],"")</f>
        <v/>
      </c>
      <c r="C1611" t="str">
        <f>IFERROR(VLOOKUP(B1611,選手番号!F:J,4,0),"")</f>
        <v/>
      </c>
      <c r="D1611" t="str">
        <f>IFERROR(VLOOKUP(B1611,選手番号!F:K,6,0),"")</f>
        <v/>
      </c>
      <c r="E1611" t="str">
        <f>IFERROR(VLOOKUP(B1611,チーム番号!E:F,2,0),"")</f>
        <v/>
      </c>
      <c r="F1611" t="str">
        <f>IFERROR(VLOOKUP(A1611,プログラム!B:C,2,0),"")</f>
        <v/>
      </c>
      <c r="G1611" t="str">
        <f t="shared" si="51"/>
        <v>000</v>
      </c>
      <c r="H1611" t="str">
        <f>IFERROR(記録[[#This Row],[組]],"")</f>
        <v/>
      </c>
      <c r="I1611" t="str">
        <f>IFERROR(記録[[#This Row],[水路]],"")</f>
        <v/>
      </c>
      <c r="J1611" t="str">
        <f>IFERROR(VLOOKUP(F1611,プログラムデータ!A:P,14,0),"")</f>
        <v/>
      </c>
      <c r="K1611" t="str">
        <f>IFERROR(VLOOKUP(F1611,プログラムデータ!A:O,15,0),"")</f>
        <v/>
      </c>
      <c r="L1611" t="str">
        <f>IFERROR(VLOOKUP(F1611,プログラムデータ!A:M,13,0),"")</f>
        <v/>
      </c>
      <c r="M1611" t="str">
        <f>IFERROR(VLOOKUP(F1611,プログラムデータ!A:J,10,0),"")</f>
        <v/>
      </c>
      <c r="N1611" t="str">
        <f>IFERROR(VLOOKUP(F1611,プログラムデータ!A:P,16,0),"")</f>
        <v/>
      </c>
      <c r="O1611" t="str">
        <f t="shared" si="50"/>
        <v xml:space="preserve">    </v>
      </c>
    </row>
    <row r="1612" spans="1:15" x14ac:dyDescent="0.15">
      <c r="A1612" t="str">
        <f>IFERROR(記録[[#This Row],[競技番号]],"")</f>
        <v/>
      </c>
      <c r="B1612" t="str">
        <f>IFERROR(記録[[#This Row],[選手番号]],"")</f>
        <v/>
      </c>
      <c r="C1612" t="str">
        <f>IFERROR(VLOOKUP(B1612,選手番号!F:J,4,0),"")</f>
        <v/>
      </c>
      <c r="D1612" t="str">
        <f>IFERROR(VLOOKUP(B1612,選手番号!F:K,6,0),"")</f>
        <v/>
      </c>
      <c r="E1612" t="str">
        <f>IFERROR(VLOOKUP(B1612,チーム番号!E:F,2,0),"")</f>
        <v/>
      </c>
      <c r="F1612" t="str">
        <f>IFERROR(VLOOKUP(A1612,プログラム!B:C,2,0),"")</f>
        <v/>
      </c>
      <c r="G1612" t="str">
        <f t="shared" si="51"/>
        <v>000</v>
      </c>
      <c r="H1612" t="str">
        <f>IFERROR(記録[[#This Row],[組]],"")</f>
        <v/>
      </c>
      <c r="I1612" t="str">
        <f>IFERROR(記録[[#This Row],[水路]],"")</f>
        <v/>
      </c>
      <c r="J1612" t="str">
        <f>IFERROR(VLOOKUP(F1612,プログラムデータ!A:P,14,0),"")</f>
        <v/>
      </c>
      <c r="K1612" t="str">
        <f>IFERROR(VLOOKUP(F1612,プログラムデータ!A:O,15,0),"")</f>
        <v/>
      </c>
      <c r="L1612" t="str">
        <f>IFERROR(VLOOKUP(F1612,プログラムデータ!A:M,13,0),"")</f>
        <v/>
      </c>
      <c r="M1612" t="str">
        <f>IFERROR(VLOOKUP(F1612,プログラムデータ!A:J,10,0),"")</f>
        <v/>
      </c>
      <c r="N1612" t="str">
        <f>IFERROR(VLOOKUP(F1612,プログラムデータ!A:P,16,0),"")</f>
        <v/>
      </c>
      <c r="O1612" t="str">
        <f t="shared" si="50"/>
        <v xml:space="preserve">    </v>
      </c>
    </row>
    <row r="1613" spans="1:15" x14ac:dyDescent="0.15">
      <c r="A1613" t="str">
        <f>IFERROR(記録[[#This Row],[競技番号]],"")</f>
        <v/>
      </c>
      <c r="B1613" t="str">
        <f>IFERROR(記録[[#This Row],[選手番号]],"")</f>
        <v/>
      </c>
      <c r="C1613" t="str">
        <f>IFERROR(VLOOKUP(B1613,選手番号!F:J,4,0),"")</f>
        <v/>
      </c>
      <c r="D1613" t="str">
        <f>IFERROR(VLOOKUP(B1613,選手番号!F:K,6,0),"")</f>
        <v/>
      </c>
      <c r="E1613" t="str">
        <f>IFERROR(VLOOKUP(B1613,チーム番号!E:F,2,0),"")</f>
        <v/>
      </c>
      <c r="F1613" t="str">
        <f>IFERROR(VLOOKUP(A1613,プログラム!B:C,2,0),"")</f>
        <v/>
      </c>
      <c r="G1613" t="str">
        <f t="shared" si="51"/>
        <v>000</v>
      </c>
      <c r="H1613" t="str">
        <f>IFERROR(記録[[#This Row],[組]],"")</f>
        <v/>
      </c>
      <c r="I1613" t="str">
        <f>IFERROR(記録[[#This Row],[水路]],"")</f>
        <v/>
      </c>
      <c r="J1613" t="str">
        <f>IFERROR(VLOOKUP(F1613,プログラムデータ!A:P,14,0),"")</f>
        <v/>
      </c>
      <c r="K1613" t="str">
        <f>IFERROR(VLOOKUP(F1613,プログラムデータ!A:O,15,0),"")</f>
        <v/>
      </c>
      <c r="L1613" t="str">
        <f>IFERROR(VLOOKUP(F1613,プログラムデータ!A:M,13,0),"")</f>
        <v/>
      </c>
      <c r="M1613" t="str">
        <f>IFERROR(VLOOKUP(F1613,プログラムデータ!A:J,10,0),"")</f>
        <v/>
      </c>
      <c r="N1613" t="str">
        <f>IFERROR(VLOOKUP(F1613,プログラムデータ!A:P,16,0),"")</f>
        <v/>
      </c>
      <c r="O1613" t="str">
        <f t="shared" si="50"/>
        <v xml:space="preserve">    </v>
      </c>
    </row>
    <row r="1614" spans="1:15" x14ac:dyDescent="0.15">
      <c r="A1614" t="str">
        <f>IFERROR(記録[[#This Row],[競技番号]],"")</f>
        <v/>
      </c>
      <c r="B1614" t="str">
        <f>IFERROR(記録[[#This Row],[選手番号]],"")</f>
        <v/>
      </c>
      <c r="C1614" t="str">
        <f>IFERROR(VLOOKUP(B1614,選手番号!F:J,4,0),"")</f>
        <v/>
      </c>
      <c r="D1614" t="str">
        <f>IFERROR(VLOOKUP(B1614,選手番号!F:K,6,0),"")</f>
        <v/>
      </c>
      <c r="E1614" t="str">
        <f>IFERROR(VLOOKUP(B1614,チーム番号!E:F,2,0),"")</f>
        <v/>
      </c>
      <c r="F1614" t="str">
        <f>IFERROR(VLOOKUP(A1614,プログラム!B:C,2,0),"")</f>
        <v/>
      </c>
      <c r="G1614" t="str">
        <f t="shared" si="51"/>
        <v>000</v>
      </c>
      <c r="H1614" t="str">
        <f>IFERROR(記録[[#This Row],[組]],"")</f>
        <v/>
      </c>
      <c r="I1614" t="str">
        <f>IFERROR(記録[[#This Row],[水路]],"")</f>
        <v/>
      </c>
      <c r="J1614" t="str">
        <f>IFERROR(VLOOKUP(F1614,プログラムデータ!A:P,14,0),"")</f>
        <v/>
      </c>
      <c r="K1614" t="str">
        <f>IFERROR(VLOOKUP(F1614,プログラムデータ!A:O,15,0),"")</f>
        <v/>
      </c>
      <c r="L1614" t="str">
        <f>IFERROR(VLOOKUP(F1614,プログラムデータ!A:M,13,0),"")</f>
        <v/>
      </c>
      <c r="M1614" t="str">
        <f>IFERROR(VLOOKUP(F1614,プログラムデータ!A:J,10,0),"")</f>
        <v/>
      </c>
      <c r="N1614" t="str">
        <f>IFERROR(VLOOKUP(F1614,プログラムデータ!A:P,16,0),"")</f>
        <v/>
      </c>
      <c r="O1614" t="str">
        <f t="shared" si="50"/>
        <v xml:space="preserve">    </v>
      </c>
    </row>
    <row r="1615" spans="1:15" x14ac:dyDescent="0.15">
      <c r="A1615" t="str">
        <f>IFERROR(記録[[#This Row],[競技番号]],"")</f>
        <v/>
      </c>
      <c r="B1615" t="str">
        <f>IFERROR(記録[[#This Row],[選手番号]],"")</f>
        <v/>
      </c>
      <c r="C1615" t="str">
        <f>IFERROR(VLOOKUP(B1615,選手番号!F:J,4,0),"")</f>
        <v/>
      </c>
      <c r="D1615" t="str">
        <f>IFERROR(VLOOKUP(B1615,選手番号!F:K,6,0),"")</f>
        <v/>
      </c>
      <c r="E1615" t="str">
        <f>IFERROR(VLOOKUP(B1615,チーム番号!E:F,2,0),"")</f>
        <v/>
      </c>
      <c r="F1615" t="str">
        <f>IFERROR(VLOOKUP(A1615,プログラム!B:C,2,0),"")</f>
        <v/>
      </c>
      <c r="G1615" t="str">
        <f t="shared" si="51"/>
        <v>000</v>
      </c>
      <c r="H1615" t="str">
        <f>IFERROR(記録[[#This Row],[組]],"")</f>
        <v/>
      </c>
      <c r="I1615" t="str">
        <f>IFERROR(記録[[#This Row],[水路]],"")</f>
        <v/>
      </c>
      <c r="J1615" t="str">
        <f>IFERROR(VLOOKUP(F1615,プログラムデータ!A:P,14,0),"")</f>
        <v/>
      </c>
      <c r="K1615" t="str">
        <f>IFERROR(VLOOKUP(F1615,プログラムデータ!A:O,15,0),"")</f>
        <v/>
      </c>
      <c r="L1615" t="str">
        <f>IFERROR(VLOOKUP(F1615,プログラムデータ!A:M,13,0),"")</f>
        <v/>
      </c>
      <c r="M1615" t="str">
        <f>IFERROR(VLOOKUP(F1615,プログラムデータ!A:J,10,0),"")</f>
        <v/>
      </c>
      <c r="N1615" t="str">
        <f>IFERROR(VLOOKUP(F1615,プログラムデータ!A:P,16,0),"")</f>
        <v/>
      </c>
      <c r="O1615" t="str">
        <f t="shared" si="50"/>
        <v xml:space="preserve">    </v>
      </c>
    </row>
    <row r="1616" spans="1:15" x14ac:dyDescent="0.15">
      <c r="A1616" t="str">
        <f>IFERROR(記録[[#This Row],[競技番号]],"")</f>
        <v/>
      </c>
      <c r="B1616" t="str">
        <f>IFERROR(記録[[#This Row],[選手番号]],"")</f>
        <v/>
      </c>
      <c r="C1616" t="str">
        <f>IFERROR(VLOOKUP(B1616,選手番号!F:J,4,0),"")</f>
        <v/>
      </c>
      <c r="D1616" t="str">
        <f>IFERROR(VLOOKUP(B1616,選手番号!F:K,6,0),"")</f>
        <v/>
      </c>
      <c r="E1616" t="str">
        <f>IFERROR(VLOOKUP(B1616,チーム番号!E:F,2,0),"")</f>
        <v/>
      </c>
      <c r="F1616" t="str">
        <f>IFERROR(VLOOKUP(A1616,プログラム!B:C,2,0),"")</f>
        <v/>
      </c>
      <c r="G1616" t="str">
        <f t="shared" si="51"/>
        <v>000</v>
      </c>
      <c r="H1616" t="str">
        <f>IFERROR(記録[[#This Row],[組]],"")</f>
        <v/>
      </c>
      <c r="I1616" t="str">
        <f>IFERROR(記録[[#This Row],[水路]],"")</f>
        <v/>
      </c>
      <c r="J1616" t="str">
        <f>IFERROR(VLOOKUP(F1616,プログラムデータ!A:P,14,0),"")</f>
        <v/>
      </c>
      <c r="K1616" t="str">
        <f>IFERROR(VLOOKUP(F1616,プログラムデータ!A:O,15,0),"")</f>
        <v/>
      </c>
      <c r="L1616" t="str">
        <f>IFERROR(VLOOKUP(F1616,プログラムデータ!A:M,13,0),"")</f>
        <v/>
      </c>
      <c r="M1616" t="str">
        <f>IFERROR(VLOOKUP(F1616,プログラムデータ!A:J,10,0),"")</f>
        <v/>
      </c>
      <c r="N1616" t="str">
        <f>IFERROR(VLOOKUP(F1616,プログラムデータ!A:P,16,0),"")</f>
        <v/>
      </c>
      <c r="O1616" t="str">
        <f t="shared" si="50"/>
        <v xml:space="preserve">    </v>
      </c>
    </row>
    <row r="1617" spans="1:15" x14ac:dyDescent="0.15">
      <c r="A1617" t="str">
        <f>IFERROR(記録[[#This Row],[競技番号]],"")</f>
        <v/>
      </c>
      <c r="B1617" t="str">
        <f>IFERROR(記録[[#This Row],[選手番号]],"")</f>
        <v/>
      </c>
      <c r="C1617" t="str">
        <f>IFERROR(VLOOKUP(B1617,選手番号!F:J,4,0),"")</f>
        <v/>
      </c>
      <c r="D1617" t="str">
        <f>IFERROR(VLOOKUP(B1617,選手番号!F:K,6,0),"")</f>
        <v/>
      </c>
      <c r="E1617" t="str">
        <f>IFERROR(VLOOKUP(B1617,チーム番号!E:F,2,0),"")</f>
        <v/>
      </c>
      <c r="F1617" t="str">
        <f>IFERROR(VLOOKUP(A1617,プログラム!B:C,2,0),"")</f>
        <v/>
      </c>
      <c r="G1617" t="str">
        <f t="shared" si="51"/>
        <v>000</v>
      </c>
      <c r="H1617" t="str">
        <f>IFERROR(記録[[#This Row],[組]],"")</f>
        <v/>
      </c>
      <c r="I1617" t="str">
        <f>IFERROR(記録[[#This Row],[水路]],"")</f>
        <v/>
      </c>
      <c r="J1617" t="str">
        <f>IFERROR(VLOOKUP(F1617,プログラムデータ!A:P,14,0),"")</f>
        <v/>
      </c>
      <c r="K1617" t="str">
        <f>IFERROR(VLOOKUP(F1617,プログラムデータ!A:O,15,0),"")</f>
        <v/>
      </c>
      <c r="L1617" t="str">
        <f>IFERROR(VLOOKUP(F1617,プログラムデータ!A:M,13,0),"")</f>
        <v/>
      </c>
      <c r="M1617" t="str">
        <f>IFERROR(VLOOKUP(F1617,プログラムデータ!A:J,10,0),"")</f>
        <v/>
      </c>
      <c r="N1617" t="str">
        <f>IFERROR(VLOOKUP(F1617,プログラムデータ!A:P,16,0),"")</f>
        <v/>
      </c>
      <c r="O1617" t="str">
        <f t="shared" si="50"/>
        <v xml:space="preserve">    </v>
      </c>
    </row>
    <row r="1618" spans="1:15" x14ac:dyDescent="0.15">
      <c r="A1618" t="str">
        <f>IFERROR(記録[[#This Row],[競技番号]],"")</f>
        <v/>
      </c>
      <c r="B1618" t="str">
        <f>IFERROR(記録[[#This Row],[選手番号]],"")</f>
        <v/>
      </c>
      <c r="C1618" t="str">
        <f>IFERROR(VLOOKUP(B1618,選手番号!F:J,4,0),"")</f>
        <v/>
      </c>
      <c r="D1618" t="str">
        <f>IFERROR(VLOOKUP(B1618,選手番号!F:K,6,0),"")</f>
        <v/>
      </c>
      <c r="E1618" t="str">
        <f>IFERROR(VLOOKUP(B1618,チーム番号!E:F,2,0),"")</f>
        <v/>
      </c>
      <c r="F1618" t="str">
        <f>IFERROR(VLOOKUP(A1618,プログラム!B:C,2,0),"")</f>
        <v/>
      </c>
      <c r="G1618" t="str">
        <f t="shared" si="51"/>
        <v>000</v>
      </c>
      <c r="H1618" t="str">
        <f>IFERROR(記録[[#This Row],[組]],"")</f>
        <v/>
      </c>
      <c r="I1618" t="str">
        <f>IFERROR(記録[[#This Row],[水路]],"")</f>
        <v/>
      </c>
      <c r="J1618" t="str">
        <f>IFERROR(VLOOKUP(F1618,プログラムデータ!A:P,14,0),"")</f>
        <v/>
      </c>
      <c r="K1618" t="str">
        <f>IFERROR(VLOOKUP(F1618,プログラムデータ!A:O,15,0),"")</f>
        <v/>
      </c>
      <c r="L1618" t="str">
        <f>IFERROR(VLOOKUP(F1618,プログラムデータ!A:M,13,0),"")</f>
        <v/>
      </c>
      <c r="M1618" t="str">
        <f>IFERROR(VLOOKUP(F1618,プログラムデータ!A:J,10,0),"")</f>
        <v/>
      </c>
      <c r="N1618" t="str">
        <f>IFERROR(VLOOKUP(F1618,プログラムデータ!A:P,16,0),"")</f>
        <v/>
      </c>
      <c r="O1618" t="str">
        <f t="shared" si="50"/>
        <v xml:space="preserve">    </v>
      </c>
    </row>
    <row r="1619" spans="1:15" x14ac:dyDescent="0.15">
      <c r="A1619" t="str">
        <f>IFERROR(記録[[#This Row],[競技番号]],"")</f>
        <v/>
      </c>
      <c r="B1619" t="str">
        <f>IFERROR(記録[[#This Row],[選手番号]],"")</f>
        <v/>
      </c>
      <c r="C1619" t="str">
        <f>IFERROR(VLOOKUP(B1619,選手番号!F:J,4,0),"")</f>
        <v/>
      </c>
      <c r="D1619" t="str">
        <f>IFERROR(VLOOKUP(B1619,選手番号!F:K,6,0),"")</f>
        <v/>
      </c>
      <c r="E1619" t="str">
        <f>IFERROR(VLOOKUP(B1619,チーム番号!E:F,2,0),"")</f>
        <v/>
      </c>
      <c r="F1619" t="str">
        <f>IFERROR(VLOOKUP(A1619,プログラム!B:C,2,0),"")</f>
        <v/>
      </c>
      <c r="G1619" t="str">
        <f t="shared" si="51"/>
        <v>000</v>
      </c>
      <c r="H1619" t="str">
        <f>IFERROR(記録[[#This Row],[組]],"")</f>
        <v/>
      </c>
      <c r="I1619" t="str">
        <f>IFERROR(記録[[#This Row],[水路]],"")</f>
        <v/>
      </c>
      <c r="J1619" t="str">
        <f>IFERROR(VLOOKUP(F1619,プログラムデータ!A:P,14,0),"")</f>
        <v/>
      </c>
      <c r="K1619" t="str">
        <f>IFERROR(VLOOKUP(F1619,プログラムデータ!A:O,15,0),"")</f>
        <v/>
      </c>
      <c r="L1619" t="str">
        <f>IFERROR(VLOOKUP(F1619,プログラムデータ!A:M,13,0),"")</f>
        <v/>
      </c>
      <c r="M1619" t="str">
        <f>IFERROR(VLOOKUP(F1619,プログラムデータ!A:J,10,0),"")</f>
        <v/>
      </c>
      <c r="N1619" t="str">
        <f>IFERROR(VLOOKUP(F1619,プログラムデータ!A:P,16,0),"")</f>
        <v/>
      </c>
      <c r="O1619" t="str">
        <f t="shared" si="50"/>
        <v xml:space="preserve">    </v>
      </c>
    </row>
    <row r="1620" spans="1:15" x14ac:dyDescent="0.15">
      <c r="A1620" t="str">
        <f>IFERROR(記録[[#This Row],[競技番号]],"")</f>
        <v/>
      </c>
      <c r="B1620" t="str">
        <f>IFERROR(記録[[#This Row],[選手番号]],"")</f>
        <v/>
      </c>
      <c r="C1620" t="str">
        <f>IFERROR(VLOOKUP(B1620,選手番号!F:J,4,0),"")</f>
        <v/>
      </c>
      <c r="D1620" t="str">
        <f>IFERROR(VLOOKUP(B1620,選手番号!F:K,6,0),"")</f>
        <v/>
      </c>
      <c r="E1620" t="str">
        <f>IFERROR(VLOOKUP(B1620,チーム番号!E:F,2,0),"")</f>
        <v/>
      </c>
      <c r="F1620" t="str">
        <f>IFERROR(VLOOKUP(A1620,プログラム!B:C,2,0),"")</f>
        <v/>
      </c>
      <c r="G1620" t="str">
        <f t="shared" si="51"/>
        <v>000</v>
      </c>
      <c r="H1620" t="str">
        <f>IFERROR(記録[[#This Row],[組]],"")</f>
        <v/>
      </c>
      <c r="I1620" t="str">
        <f>IFERROR(記録[[#This Row],[水路]],"")</f>
        <v/>
      </c>
      <c r="J1620" t="str">
        <f>IFERROR(VLOOKUP(F1620,プログラムデータ!A:P,14,0),"")</f>
        <v/>
      </c>
      <c r="K1620" t="str">
        <f>IFERROR(VLOOKUP(F1620,プログラムデータ!A:O,15,0),"")</f>
        <v/>
      </c>
      <c r="L1620" t="str">
        <f>IFERROR(VLOOKUP(F1620,プログラムデータ!A:M,13,0),"")</f>
        <v/>
      </c>
      <c r="M1620" t="str">
        <f>IFERROR(VLOOKUP(F1620,プログラムデータ!A:J,10,0),"")</f>
        <v/>
      </c>
      <c r="N1620" t="str">
        <f>IFERROR(VLOOKUP(F1620,プログラムデータ!A:P,16,0),"")</f>
        <v/>
      </c>
      <c r="O1620" t="str">
        <f t="shared" si="50"/>
        <v xml:space="preserve">    </v>
      </c>
    </row>
    <row r="1621" spans="1:15" x14ac:dyDescent="0.15">
      <c r="A1621" t="str">
        <f>IFERROR(記録[[#This Row],[競技番号]],"")</f>
        <v/>
      </c>
      <c r="B1621" t="str">
        <f>IFERROR(記録[[#This Row],[選手番号]],"")</f>
        <v/>
      </c>
      <c r="C1621" t="str">
        <f>IFERROR(VLOOKUP(B1621,選手番号!F:J,4,0),"")</f>
        <v/>
      </c>
      <c r="D1621" t="str">
        <f>IFERROR(VLOOKUP(B1621,選手番号!F:K,6,0),"")</f>
        <v/>
      </c>
      <c r="E1621" t="str">
        <f>IFERROR(VLOOKUP(B1621,チーム番号!E:F,2,0),"")</f>
        <v/>
      </c>
      <c r="F1621" t="str">
        <f>IFERROR(VLOOKUP(A1621,プログラム!B:C,2,0),"")</f>
        <v/>
      </c>
      <c r="G1621" t="str">
        <f t="shared" si="51"/>
        <v>000</v>
      </c>
      <c r="H1621" t="str">
        <f>IFERROR(記録[[#This Row],[組]],"")</f>
        <v/>
      </c>
      <c r="I1621" t="str">
        <f>IFERROR(記録[[#This Row],[水路]],"")</f>
        <v/>
      </c>
      <c r="J1621" t="str">
        <f>IFERROR(VLOOKUP(F1621,プログラムデータ!A:P,14,0),"")</f>
        <v/>
      </c>
      <c r="K1621" t="str">
        <f>IFERROR(VLOOKUP(F1621,プログラムデータ!A:O,15,0),"")</f>
        <v/>
      </c>
      <c r="L1621" t="str">
        <f>IFERROR(VLOOKUP(F1621,プログラムデータ!A:M,13,0),"")</f>
        <v/>
      </c>
      <c r="M1621" t="str">
        <f>IFERROR(VLOOKUP(F1621,プログラムデータ!A:J,10,0),"")</f>
        <v/>
      </c>
      <c r="N1621" t="str">
        <f>IFERROR(VLOOKUP(F1621,プログラムデータ!A:P,16,0),"")</f>
        <v/>
      </c>
      <c r="O1621" t="str">
        <f t="shared" si="50"/>
        <v xml:space="preserve">    </v>
      </c>
    </row>
    <row r="1622" spans="1:15" x14ac:dyDescent="0.15">
      <c r="A1622" t="str">
        <f>IFERROR(記録[[#This Row],[競技番号]],"")</f>
        <v/>
      </c>
      <c r="B1622" t="str">
        <f>IFERROR(記録[[#This Row],[選手番号]],"")</f>
        <v/>
      </c>
      <c r="C1622" t="str">
        <f>IFERROR(VLOOKUP(B1622,選手番号!F:J,4,0),"")</f>
        <v/>
      </c>
      <c r="D1622" t="str">
        <f>IFERROR(VLOOKUP(B1622,選手番号!F:K,6,0),"")</f>
        <v/>
      </c>
      <c r="E1622" t="str">
        <f>IFERROR(VLOOKUP(B1622,チーム番号!E:F,2,0),"")</f>
        <v/>
      </c>
      <c r="F1622" t="str">
        <f>IFERROR(VLOOKUP(A1622,プログラム!B:C,2,0),"")</f>
        <v/>
      </c>
      <c r="G1622" t="str">
        <f t="shared" si="51"/>
        <v>000</v>
      </c>
      <c r="H1622" t="str">
        <f>IFERROR(記録[[#This Row],[組]],"")</f>
        <v/>
      </c>
      <c r="I1622" t="str">
        <f>IFERROR(記録[[#This Row],[水路]],"")</f>
        <v/>
      </c>
      <c r="J1622" t="str">
        <f>IFERROR(VLOOKUP(F1622,プログラムデータ!A:P,14,0),"")</f>
        <v/>
      </c>
      <c r="K1622" t="str">
        <f>IFERROR(VLOOKUP(F1622,プログラムデータ!A:O,15,0),"")</f>
        <v/>
      </c>
      <c r="L1622" t="str">
        <f>IFERROR(VLOOKUP(F1622,プログラムデータ!A:M,13,0),"")</f>
        <v/>
      </c>
      <c r="M1622" t="str">
        <f>IFERROR(VLOOKUP(F1622,プログラムデータ!A:J,10,0),"")</f>
        <v/>
      </c>
      <c r="N1622" t="str">
        <f>IFERROR(VLOOKUP(F1622,プログラムデータ!A:P,16,0),"")</f>
        <v/>
      </c>
      <c r="O1622" t="str">
        <f t="shared" si="50"/>
        <v xml:space="preserve">    </v>
      </c>
    </row>
    <row r="1623" spans="1:15" x14ac:dyDescent="0.15">
      <c r="A1623" t="str">
        <f>IFERROR(記録[[#This Row],[競技番号]],"")</f>
        <v/>
      </c>
      <c r="B1623" t="str">
        <f>IFERROR(記録[[#This Row],[選手番号]],"")</f>
        <v/>
      </c>
      <c r="C1623" t="str">
        <f>IFERROR(VLOOKUP(B1623,選手番号!F:J,4,0),"")</f>
        <v/>
      </c>
      <c r="D1623" t="str">
        <f>IFERROR(VLOOKUP(B1623,選手番号!F:K,6,0),"")</f>
        <v/>
      </c>
      <c r="E1623" t="str">
        <f>IFERROR(VLOOKUP(B1623,チーム番号!E:F,2,0),"")</f>
        <v/>
      </c>
      <c r="F1623" t="str">
        <f>IFERROR(VLOOKUP(A1623,プログラム!B:C,2,0),"")</f>
        <v/>
      </c>
      <c r="G1623" t="str">
        <f t="shared" si="51"/>
        <v>000</v>
      </c>
      <c r="H1623" t="str">
        <f>IFERROR(記録[[#This Row],[組]],"")</f>
        <v/>
      </c>
      <c r="I1623" t="str">
        <f>IFERROR(記録[[#This Row],[水路]],"")</f>
        <v/>
      </c>
      <c r="J1623" t="str">
        <f>IFERROR(VLOOKUP(F1623,プログラムデータ!A:P,14,0),"")</f>
        <v/>
      </c>
      <c r="K1623" t="str">
        <f>IFERROR(VLOOKUP(F1623,プログラムデータ!A:O,15,0),"")</f>
        <v/>
      </c>
      <c r="L1623" t="str">
        <f>IFERROR(VLOOKUP(F1623,プログラムデータ!A:M,13,0),"")</f>
        <v/>
      </c>
      <c r="M1623" t="str">
        <f>IFERROR(VLOOKUP(F1623,プログラムデータ!A:J,10,0),"")</f>
        <v/>
      </c>
      <c r="N1623" t="str">
        <f>IFERROR(VLOOKUP(F1623,プログラムデータ!A:P,16,0),"")</f>
        <v/>
      </c>
      <c r="O1623" t="str">
        <f t="shared" si="50"/>
        <v xml:space="preserve">    </v>
      </c>
    </row>
    <row r="1624" spans="1:15" x14ac:dyDescent="0.15">
      <c r="A1624" t="str">
        <f>IFERROR(記録[[#This Row],[競技番号]],"")</f>
        <v/>
      </c>
      <c r="B1624" t="str">
        <f>IFERROR(記録[[#This Row],[選手番号]],"")</f>
        <v/>
      </c>
      <c r="C1624" t="str">
        <f>IFERROR(VLOOKUP(B1624,選手番号!F:J,4,0),"")</f>
        <v/>
      </c>
      <c r="D1624" t="str">
        <f>IFERROR(VLOOKUP(B1624,選手番号!F:K,6,0),"")</f>
        <v/>
      </c>
      <c r="E1624" t="str">
        <f>IFERROR(VLOOKUP(B1624,チーム番号!E:F,2,0),"")</f>
        <v/>
      </c>
      <c r="F1624" t="str">
        <f>IFERROR(VLOOKUP(A1624,プログラム!B:C,2,0),"")</f>
        <v/>
      </c>
      <c r="G1624" t="str">
        <f t="shared" si="51"/>
        <v>000</v>
      </c>
      <c r="H1624" t="str">
        <f>IFERROR(記録[[#This Row],[組]],"")</f>
        <v/>
      </c>
      <c r="I1624" t="str">
        <f>IFERROR(記録[[#This Row],[水路]],"")</f>
        <v/>
      </c>
      <c r="J1624" t="str">
        <f>IFERROR(VLOOKUP(F1624,プログラムデータ!A:P,14,0),"")</f>
        <v/>
      </c>
      <c r="K1624" t="str">
        <f>IFERROR(VLOOKUP(F1624,プログラムデータ!A:O,15,0),"")</f>
        <v/>
      </c>
      <c r="L1624" t="str">
        <f>IFERROR(VLOOKUP(F1624,プログラムデータ!A:M,13,0),"")</f>
        <v/>
      </c>
      <c r="M1624" t="str">
        <f>IFERROR(VLOOKUP(F1624,プログラムデータ!A:J,10,0),"")</f>
        <v/>
      </c>
      <c r="N1624" t="str">
        <f>IFERROR(VLOOKUP(F1624,プログラムデータ!A:P,16,0),"")</f>
        <v/>
      </c>
      <c r="O1624" t="str">
        <f t="shared" si="50"/>
        <v xml:space="preserve">    </v>
      </c>
    </row>
    <row r="1625" spans="1:15" x14ac:dyDescent="0.15">
      <c r="A1625" t="str">
        <f>IFERROR(記録[[#This Row],[競技番号]],"")</f>
        <v/>
      </c>
      <c r="B1625" t="str">
        <f>IFERROR(記録[[#This Row],[選手番号]],"")</f>
        <v/>
      </c>
      <c r="C1625" t="str">
        <f>IFERROR(VLOOKUP(B1625,選手番号!F:J,4,0),"")</f>
        <v/>
      </c>
      <c r="D1625" t="str">
        <f>IFERROR(VLOOKUP(B1625,選手番号!F:K,6,0),"")</f>
        <v/>
      </c>
      <c r="E1625" t="str">
        <f>IFERROR(VLOOKUP(B1625,チーム番号!E:F,2,0),"")</f>
        <v/>
      </c>
      <c r="F1625" t="str">
        <f>IFERROR(VLOOKUP(A1625,プログラム!B:C,2,0),"")</f>
        <v/>
      </c>
      <c r="G1625" t="str">
        <f t="shared" si="51"/>
        <v>000</v>
      </c>
      <c r="H1625" t="str">
        <f>IFERROR(記録[[#This Row],[組]],"")</f>
        <v/>
      </c>
      <c r="I1625" t="str">
        <f>IFERROR(記録[[#This Row],[水路]],"")</f>
        <v/>
      </c>
      <c r="J1625" t="str">
        <f>IFERROR(VLOOKUP(F1625,プログラムデータ!A:P,14,0),"")</f>
        <v/>
      </c>
      <c r="K1625" t="str">
        <f>IFERROR(VLOOKUP(F1625,プログラムデータ!A:O,15,0),"")</f>
        <v/>
      </c>
      <c r="L1625" t="str">
        <f>IFERROR(VLOOKUP(F1625,プログラムデータ!A:M,13,0),"")</f>
        <v/>
      </c>
      <c r="M1625" t="str">
        <f>IFERROR(VLOOKUP(F1625,プログラムデータ!A:J,10,0),"")</f>
        <v/>
      </c>
      <c r="N1625" t="str">
        <f>IFERROR(VLOOKUP(F1625,プログラムデータ!A:P,16,0),"")</f>
        <v/>
      </c>
      <c r="O1625" t="str">
        <f t="shared" si="50"/>
        <v xml:space="preserve">    </v>
      </c>
    </row>
    <row r="1626" spans="1:15" x14ac:dyDescent="0.15">
      <c r="A1626" t="str">
        <f>IFERROR(記録[[#This Row],[競技番号]],"")</f>
        <v/>
      </c>
      <c r="B1626" t="str">
        <f>IFERROR(記録[[#This Row],[選手番号]],"")</f>
        <v/>
      </c>
      <c r="C1626" t="str">
        <f>IFERROR(VLOOKUP(B1626,選手番号!F:J,4,0),"")</f>
        <v/>
      </c>
      <c r="D1626" t="str">
        <f>IFERROR(VLOOKUP(B1626,選手番号!F:K,6,0),"")</f>
        <v/>
      </c>
      <c r="E1626" t="str">
        <f>IFERROR(VLOOKUP(B1626,チーム番号!E:F,2,0),"")</f>
        <v/>
      </c>
      <c r="F1626" t="str">
        <f>IFERROR(VLOOKUP(A1626,プログラム!B:C,2,0),"")</f>
        <v/>
      </c>
      <c r="G1626" t="str">
        <f t="shared" si="51"/>
        <v>000</v>
      </c>
      <c r="H1626" t="str">
        <f>IFERROR(記録[[#This Row],[組]],"")</f>
        <v/>
      </c>
      <c r="I1626" t="str">
        <f>IFERROR(記録[[#This Row],[水路]],"")</f>
        <v/>
      </c>
      <c r="J1626" t="str">
        <f>IFERROR(VLOOKUP(F1626,プログラムデータ!A:P,14,0),"")</f>
        <v/>
      </c>
      <c r="K1626" t="str">
        <f>IFERROR(VLOOKUP(F1626,プログラムデータ!A:O,15,0),"")</f>
        <v/>
      </c>
      <c r="L1626" t="str">
        <f>IFERROR(VLOOKUP(F1626,プログラムデータ!A:M,13,0),"")</f>
        <v/>
      </c>
      <c r="M1626" t="str">
        <f>IFERROR(VLOOKUP(F1626,プログラムデータ!A:J,10,0),"")</f>
        <v/>
      </c>
      <c r="N1626" t="str">
        <f>IFERROR(VLOOKUP(F1626,プログラムデータ!A:P,16,0),"")</f>
        <v/>
      </c>
      <c r="O1626" t="str">
        <f t="shared" si="50"/>
        <v xml:space="preserve">    </v>
      </c>
    </row>
    <row r="1627" spans="1:15" x14ac:dyDescent="0.15">
      <c r="A1627" t="str">
        <f>IFERROR(記録[[#This Row],[競技番号]],"")</f>
        <v/>
      </c>
      <c r="B1627" t="str">
        <f>IFERROR(記録[[#This Row],[選手番号]],"")</f>
        <v/>
      </c>
      <c r="C1627" t="str">
        <f>IFERROR(VLOOKUP(B1627,選手番号!F:J,4,0),"")</f>
        <v/>
      </c>
      <c r="D1627" t="str">
        <f>IFERROR(VLOOKUP(B1627,選手番号!F:K,6,0),"")</f>
        <v/>
      </c>
      <c r="E1627" t="str">
        <f>IFERROR(VLOOKUP(B1627,チーム番号!E:F,2,0),"")</f>
        <v/>
      </c>
      <c r="F1627" t="str">
        <f>IFERROR(VLOOKUP(A1627,プログラム!B:C,2,0),"")</f>
        <v/>
      </c>
      <c r="G1627" t="str">
        <f t="shared" si="51"/>
        <v>000</v>
      </c>
      <c r="H1627" t="str">
        <f>IFERROR(記録[[#This Row],[組]],"")</f>
        <v/>
      </c>
      <c r="I1627" t="str">
        <f>IFERROR(記録[[#This Row],[水路]],"")</f>
        <v/>
      </c>
      <c r="J1627" t="str">
        <f>IFERROR(VLOOKUP(F1627,プログラムデータ!A:P,14,0),"")</f>
        <v/>
      </c>
      <c r="K1627" t="str">
        <f>IFERROR(VLOOKUP(F1627,プログラムデータ!A:O,15,0),"")</f>
        <v/>
      </c>
      <c r="L1627" t="str">
        <f>IFERROR(VLOOKUP(F1627,プログラムデータ!A:M,13,0),"")</f>
        <v/>
      </c>
      <c r="M1627" t="str">
        <f>IFERROR(VLOOKUP(F1627,プログラムデータ!A:J,10,0),"")</f>
        <v/>
      </c>
      <c r="N1627" t="str">
        <f>IFERROR(VLOOKUP(F1627,プログラムデータ!A:P,16,0),"")</f>
        <v/>
      </c>
      <c r="O1627" t="str">
        <f t="shared" si="50"/>
        <v xml:space="preserve">    </v>
      </c>
    </row>
    <row r="1628" spans="1:15" x14ac:dyDescent="0.15">
      <c r="A1628" t="str">
        <f>IFERROR(記録[[#This Row],[競技番号]],"")</f>
        <v/>
      </c>
      <c r="B1628" t="str">
        <f>IFERROR(記録[[#This Row],[選手番号]],"")</f>
        <v/>
      </c>
      <c r="C1628" t="str">
        <f>IFERROR(VLOOKUP(B1628,選手番号!F:J,4,0),"")</f>
        <v/>
      </c>
      <c r="D1628" t="str">
        <f>IFERROR(VLOOKUP(B1628,選手番号!F:K,6,0),"")</f>
        <v/>
      </c>
      <c r="E1628" t="str">
        <f>IFERROR(VLOOKUP(B1628,チーム番号!E:F,2,0),"")</f>
        <v/>
      </c>
      <c r="F1628" t="str">
        <f>IFERROR(VLOOKUP(A1628,プログラム!B:C,2,0),"")</f>
        <v/>
      </c>
      <c r="G1628" t="str">
        <f t="shared" si="51"/>
        <v>000</v>
      </c>
      <c r="H1628" t="str">
        <f>IFERROR(記録[[#This Row],[組]],"")</f>
        <v/>
      </c>
      <c r="I1628" t="str">
        <f>IFERROR(記録[[#This Row],[水路]],"")</f>
        <v/>
      </c>
      <c r="J1628" t="str">
        <f>IFERROR(VLOOKUP(F1628,プログラムデータ!A:P,14,0),"")</f>
        <v/>
      </c>
      <c r="K1628" t="str">
        <f>IFERROR(VLOOKUP(F1628,プログラムデータ!A:O,15,0),"")</f>
        <v/>
      </c>
      <c r="L1628" t="str">
        <f>IFERROR(VLOOKUP(F1628,プログラムデータ!A:M,13,0),"")</f>
        <v/>
      </c>
      <c r="M1628" t="str">
        <f>IFERROR(VLOOKUP(F1628,プログラムデータ!A:J,10,0),"")</f>
        <v/>
      </c>
      <c r="N1628" t="str">
        <f>IFERROR(VLOOKUP(F1628,プログラムデータ!A:P,16,0),"")</f>
        <v/>
      </c>
      <c r="O1628" t="str">
        <f t="shared" si="50"/>
        <v xml:space="preserve">    </v>
      </c>
    </row>
    <row r="1629" spans="1:15" x14ac:dyDescent="0.15">
      <c r="A1629" t="str">
        <f>IFERROR(記録[[#This Row],[競技番号]],"")</f>
        <v/>
      </c>
      <c r="B1629" t="str">
        <f>IFERROR(記録[[#This Row],[選手番号]],"")</f>
        <v/>
      </c>
      <c r="C1629" t="str">
        <f>IFERROR(VLOOKUP(B1629,選手番号!F:J,4,0),"")</f>
        <v/>
      </c>
      <c r="D1629" t="str">
        <f>IFERROR(VLOOKUP(B1629,選手番号!F:K,6,0),"")</f>
        <v/>
      </c>
      <c r="E1629" t="str">
        <f>IFERROR(VLOOKUP(B1629,チーム番号!E:F,2,0),"")</f>
        <v/>
      </c>
      <c r="F1629" t="str">
        <f>IFERROR(VLOOKUP(A1629,プログラム!B:C,2,0),"")</f>
        <v/>
      </c>
      <c r="G1629" t="str">
        <f t="shared" si="51"/>
        <v>000</v>
      </c>
      <c r="H1629" t="str">
        <f>IFERROR(記録[[#This Row],[組]],"")</f>
        <v/>
      </c>
      <c r="I1629" t="str">
        <f>IFERROR(記録[[#This Row],[水路]],"")</f>
        <v/>
      </c>
      <c r="J1629" t="str">
        <f>IFERROR(VLOOKUP(F1629,プログラムデータ!A:P,14,0),"")</f>
        <v/>
      </c>
      <c r="K1629" t="str">
        <f>IFERROR(VLOOKUP(F1629,プログラムデータ!A:O,15,0),"")</f>
        <v/>
      </c>
      <c r="L1629" t="str">
        <f>IFERROR(VLOOKUP(F1629,プログラムデータ!A:M,13,0),"")</f>
        <v/>
      </c>
      <c r="M1629" t="str">
        <f>IFERROR(VLOOKUP(F1629,プログラムデータ!A:J,10,0),"")</f>
        <v/>
      </c>
      <c r="N1629" t="str">
        <f>IFERROR(VLOOKUP(F1629,プログラムデータ!A:P,16,0),"")</f>
        <v/>
      </c>
      <c r="O1629" t="str">
        <f t="shared" si="50"/>
        <v xml:space="preserve">    </v>
      </c>
    </row>
    <row r="1630" spans="1:15" x14ac:dyDescent="0.15">
      <c r="A1630" t="str">
        <f>IFERROR(記録[[#This Row],[競技番号]],"")</f>
        <v/>
      </c>
      <c r="B1630" t="str">
        <f>IFERROR(記録[[#This Row],[選手番号]],"")</f>
        <v/>
      </c>
      <c r="C1630" t="str">
        <f>IFERROR(VLOOKUP(B1630,選手番号!F:J,4,0),"")</f>
        <v/>
      </c>
      <c r="D1630" t="str">
        <f>IFERROR(VLOOKUP(B1630,選手番号!F:K,6,0),"")</f>
        <v/>
      </c>
      <c r="E1630" t="str">
        <f>IFERROR(VLOOKUP(B1630,チーム番号!E:F,2,0),"")</f>
        <v/>
      </c>
      <c r="F1630" t="str">
        <f>IFERROR(VLOOKUP(A1630,プログラム!B:C,2,0),"")</f>
        <v/>
      </c>
      <c r="G1630" t="str">
        <f t="shared" si="51"/>
        <v>000</v>
      </c>
      <c r="H1630" t="str">
        <f>IFERROR(記録[[#This Row],[組]],"")</f>
        <v/>
      </c>
      <c r="I1630" t="str">
        <f>IFERROR(記録[[#This Row],[水路]],"")</f>
        <v/>
      </c>
      <c r="J1630" t="str">
        <f>IFERROR(VLOOKUP(F1630,プログラムデータ!A:P,14,0),"")</f>
        <v/>
      </c>
      <c r="K1630" t="str">
        <f>IFERROR(VLOOKUP(F1630,プログラムデータ!A:O,15,0),"")</f>
        <v/>
      </c>
      <c r="L1630" t="str">
        <f>IFERROR(VLOOKUP(F1630,プログラムデータ!A:M,13,0),"")</f>
        <v/>
      </c>
      <c r="M1630" t="str">
        <f>IFERROR(VLOOKUP(F1630,プログラムデータ!A:J,10,0),"")</f>
        <v/>
      </c>
      <c r="N1630" t="str">
        <f>IFERROR(VLOOKUP(F1630,プログラムデータ!A:P,16,0),"")</f>
        <v/>
      </c>
      <c r="O1630" t="str">
        <f t="shared" si="50"/>
        <v xml:space="preserve">    </v>
      </c>
    </row>
    <row r="1631" spans="1:15" x14ac:dyDescent="0.15">
      <c r="A1631" t="str">
        <f>IFERROR(記録[[#This Row],[競技番号]],"")</f>
        <v/>
      </c>
      <c r="B1631" t="str">
        <f>IFERROR(記録[[#This Row],[選手番号]],"")</f>
        <v/>
      </c>
      <c r="C1631" t="str">
        <f>IFERROR(VLOOKUP(B1631,選手番号!F:J,4,0),"")</f>
        <v/>
      </c>
      <c r="D1631" t="str">
        <f>IFERROR(VLOOKUP(B1631,選手番号!F:K,6,0),"")</f>
        <v/>
      </c>
      <c r="E1631" t="str">
        <f>IFERROR(VLOOKUP(B1631,チーム番号!E:F,2,0),"")</f>
        <v/>
      </c>
      <c r="F1631" t="str">
        <f>IFERROR(VLOOKUP(A1631,プログラム!B:C,2,0),"")</f>
        <v/>
      </c>
      <c r="G1631" t="str">
        <f t="shared" si="51"/>
        <v>000</v>
      </c>
      <c r="H1631" t="str">
        <f>IFERROR(記録[[#This Row],[組]],"")</f>
        <v/>
      </c>
      <c r="I1631" t="str">
        <f>IFERROR(記録[[#This Row],[水路]],"")</f>
        <v/>
      </c>
      <c r="J1631" t="str">
        <f>IFERROR(VLOOKUP(F1631,プログラムデータ!A:P,14,0),"")</f>
        <v/>
      </c>
      <c r="K1631" t="str">
        <f>IFERROR(VLOOKUP(F1631,プログラムデータ!A:O,15,0),"")</f>
        <v/>
      </c>
      <c r="L1631" t="str">
        <f>IFERROR(VLOOKUP(F1631,プログラムデータ!A:M,13,0),"")</f>
        <v/>
      </c>
      <c r="M1631" t="str">
        <f>IFERROR(VLOOKUP(F1631,プログラムデータ!A:J,10,0),"")</f>
        <v/>
      </c>
      <c r="N1631" t="str">
        <f>IFERROR(VLOOKUP(F1631,プログラムデータ!A:P,16,0),"")</f>
        <v/>
      </c>
      <c r="O1631" t="str">
        <f t="shared" si="50"/>
        <v xml:space="preserve">    </v>
      </c>
    </row>
    <row r="1632" spans="1:15" x14ac:dyDescent="0.15">
      <c r="A1632" t="str">
        <f>IFERROR(記録[[#This Row],[競技番号]],"")</f>
        <v/>
      </c>
      <c r="B1632" t="str">
        <f>IFERROR(記録[[#This Row],[選手番号]],"")</f>
        <v/>
      </c>
      <c r="C1632" t="str">
        <f>IFERROR(VLOOKUP(B1632,選手番号!F:J,4,0),"")</f>
        <v/>
      </c>
      <c r="D1632" t="str">
        <f>IFERROR(VLOOKUP(B1632,選手番号!F:K,6,0),"")</f>
        <v/>
      </c>
      <c r="E1632" t="str">
        <f>IFERROR(VLOOKUP(B1632,チーム番号!E:F,2,0),"")</f>
        <v/>
      </c>
      <c r="F1632" t="str">
        <f>IFERROR(VLOOKUP(A1632,プログラム!B:C,2,0),"")</f>
        <v/>
      </c>
      <c r="G1632" t="str">
        <f t="shared" si="51"/>
        <v>000</v>
      </c>
      <c r="H1632" t="str">
        <f>IFERROR(記録[[#This Row],[組]],"")</f>
        <v/>
      </c>
      <c r="I1632" t="str">
        <f>IFERROR(記録[[#This Row],[水路]],"")</f>
        <v/>
      </c>
      <c r="J1632" t="str">
        <f>IFERROR(VLOOKUP(F1632,プログラムデータ!A:P,14,0),"")</f>
        <v/>
      </c>
      <c r="K1632" t="str">
        <f>IFERROR(VLOOKUP(F1632,プログラムデータ!A:O,15,0),"")</f>
        <v/>
      </c>
      <c r="L1632" t="str">
        <f>IFERROR(VLOOKUP(F1632,プログラムデータ!A:M,13,0),"")</f>
        <v/>
      </c>
      <c r="M1632" t="str">
        <f>IFERROR(VLOOKUP(F1632,プログラムデータ!A:J,10,0),"")</f>
        <v/>
      </c>
      <c r="N1632" t="str">
        <f>IFERROR(VLOOKUP(F1632,プログラムデータ!A:P,16,0),"")</f>
        <v/>
      </c>
      <c r="O1632" t="str">
        <f t="shared" si="50"/>
        <v xml:space="preserve">    </v>
      </c>
    </row>
    <row r="1633" spans="1:15" x14ac:dyDescent="0.15">
      <c r="A1633" t="str">
        <f>IFERROR(記録[[#This Row],[競技番号]],"")</f>
        <v/>
      </c>
      <c r="B1633" t="str">
        <f>IFERROR(記録[[#This Row],[選手番号]],"")</f>
        <v/>
      </c>
      <c r="C1633" t="str">
        <f>IFERROR(VLOOKUP(B1633,選手番号!F:J,4,0),"")</f>
        <v/>
      </c>
      <c r="D1633" t="str">
        <f>IFERROR(VLOOKUP(B1633,選手番号!F:K,6,0),"")</f>
        <v/>
      </c>
      <c r="E1633" t="str">
        <f>IFERROR(VLOOKUP(B1633,チーム番号!E:F,2,0),"")</f>
        <v/>
      </c>
      <c r="F1633" t="str">
        <f>IFERROR(VLOOKUP(A1633,プログラム!B:C,2,0),"")</f>
        <v/>
      </c>
      <c r="G1633" t="str">
        <f t="shared" si="51"/>
        <v>000</v>
      </c>
      <c r="H1633" t="str">
        <f>IFERROR(記録[[#This Row],[組]],"")</f>
        <v/>
      </c>
      <c r="I1633" t="str">
        <f>IFERROR(記録[[#This Row],[水路]],"")</f>
        <v/>
      </c>
      <c r="J1633" t="str">
        <f>IFERROR(VLOOKUP(F1633,プログラムデータ!A:P,14,0),"")</f>
        <v/>
      </c>
      <c r="K1633" t="str">
        <f>IFERROR(VLOOKUP(F1633,プログラムデータ!A:O,15,0),"")</f>
        <v/>
      </c>
      <c r="L1633" t="str">
        <f>IFERROR(VLOOKUP(F1633,プログラムデータ!A:M,13,0),"")</f>
        <v/>
      </c>
      <c r="M1633" t="str">
        <f>IFERROR(VLOOKUP(F1633,プログラムデータ!A:J,10,0),"")</f>
        <v/>
      </c>
      <c r="N1633" t="str">
        <f>IFERROR(VLOOKUP(F1633,プログラムデータ!A:P,16,0),"")</f>
        <v/>
      </c>
      <c r="O1633" t="str">
        <f t="shared" si="50"/>
        <v xml:space="preserve">    </v>
      </c>
    </row>
    <row r="1634" spans="1:15" x14ac:dyDescent="0.15">
      <c r="A1634" t="str">
        <f>IFERROR(記録[[#This Row],[競技番号]],"")</f>
        <v/>
      </c>
      <c r="B1634" t="str">
        <f>IFERROR(記録[[#This Row],[選手番号]],"")</f>
        <v/>
      </c>
      <c r="C1634" t="str">
        <f>IFERROR(VLOOKUP(B1634,選手番号!F:J,4,0),"")</f>
        <v/>
      </c>
      <c r="D1634" t="str">
        <f>IFERROR(VLOOKUP(B1634,選手番号!F:K,6,0),"")</f>
        <v/>
      </c>
      <c r="E1634" t="str">
        <f>IFERROR(VLOOKUP(B1634,チーム番号!E:F,2,0),"")</f>
        <v/>
      </c>
      <c r="F1634" t="str">
        <f>IFERROR(VLOOKUP(A1634,プログラム!B:C,2,0),"")</f>
        <v/>
      </c>
      <c r="G1634" t="str">
        <f t="shared" si="51"/>
        <v>000</v>
      </c>
      <c r="H1634" t="str">
        <f>IFERROR(記録[[#This Row],[組]],"")</f>
        <v/>
      </c>
      <c r="I1634" t="str">
        <f>IFERROR(記録[[#This Row],[水路]],"")</f>
        <v/>
      </c>
      <c r="J1634" t="str">
        <f>IFERROR(VLOOKUP(F1634,プログラムデータ!A:P,14,0),"")</f>
        <v/>
      </c>
      <c r="K1634" t="str">
        <f>IFERROR(VLOOKUP(F1634,プログラムデータ!A:O,15,0),"")</f>
        <v/>
      </c>
      <c r="L1634" t="str">
        <f>IFERROR(VLOOKUP(F1634,プログラムデータ!A:M,13,0),"")</f>
        <v/>
      </c>
      <c r="M1634" t="str">
        <f>IFERROR(VLOOKUP(F1634,プログラムデータ!A:J,10,0),"")</f>
        <v/>
      </c>
      <c r="N1634" t="str">
        <f>IFERROR(VLOOKUP(F1634,プログラムデータ!A:P,16,0),"")</f>
        <v/>
      </c>
      <c r="O1634" t="str">
        <f t="shared" si="50"/>
        <v xml:space="preserve">    </v>
      </c>
    </row>
    <row r="1635" spans="1:15" x14ac:dyDescent="0.15">
      <c r="A1635" t="str">
        <f>IFERROR(記録[[#This Row],[競技番号]],"")</f>
        <v/>
      </c>
      <c r="B1635" t="str">
        <f>IFERROR(記録[[#This Row],[選手番号]],"")</f>
        <v/>
      </c>
      <c r="C1635" t="str">
        <f>IFERROR(VLOOKUP(B1635,選手番号!F:J,4,0),"")</f>
        <v/>
      </c>
      <c r="D1635" t="str">
        <f>IFERROR(VLOOKUP(B1635,選手番号!F:K,6,0),"")</f>
        <v/>
      </c>
      <c r="E1635" t="str">
        <f>IFERROR(VLOOKUP(B1635,チーム番号!E:F,2,0),"")</f>
        <v/>
      </c>
      <c r="F1635" t="str">
        <f>IFERROR(VLOOKUP(A1635,プログラム!B:C,2,0),"")</f>
        <v/>
      </c>
      <c r="G1635" t="str">
        <f t="shared" si="51"/>
        <v>000</v>
      </c>
      <c r="H1635" t="str">
        <f>IFERROR(記録[[#This Row],[組]],"")</f>
        <v/>
      </c>
      <c r="I1635" t="str">
        <f>IFERROR(記録[[#This Row],[水路]],"")</f>
        <v/>
      </c>
      <c r="J1635" t="str">
        <f>IFERROR(VLOOKUP(F1635,プログラムデータ!A:P,14,0),"")</f>
        <v/>
      </c>
      <c r="K1635" t="str">
        <f>IFERROR(VLOOKUP(F1635,プログラムデータ!A:O,15,0),"")</f>
        <v/>
      </c>
      <c r="L1635" t="str">
        <f>IFERROR(VLOOKUP(F1635,プログラムデータ!A:M,13,0),"")</f>
        <v/>
      </c>
      <c r="M1635" t="str">
        <f>IFERROR(VLOOKUP(F1635,プログラムデータ!A:J,10,0),"")</f>
        <v/>
      </c>
      <c r="N1635" t="str">
        <f>IFERROR(VLOOKUP(F1635,プログラムデータ!A:P,16,0),"")</f>
        <v/>
      </c>
      <c r="O1635" t="str">
        <f t="shared" si="50"/>
        <v xml:space="preserve">    </v>
      </c>
    </row>
    <row r="1636" spans="1:15" x14ac:dyDescent="0.15">
      <c r="A1636" t="str">
        <f>IFERROR(記録[[#This Row],[競技番号]],"")</f>
        <v/>
      </c>
      <c r="B1636" t="str">
        <f>IFERROR(記録[[#This Row],[選手番号]],"")</f>
        <v/>
      </c>
      <c r="C1636" t="str">
        <f>IFERROR(VLOOKUP(B1636,選手番号!F:J,4,0),"")</f>
        <v/>
      </c>
      <c r="D1636" t="str">
        <f>IFERROR(VLOOKUP(B1636,選手番号!F:K,6,0),"")</f>
        <v/>
      </c>
      <c r="E1636" t="str">
        <f>IFERROR(VLOOKUP(B1636,チーム番号!E:F,2,0),"")</f>
        <v/>
      </c>
      <c r="F1636" t="str">
        <f>IFERROR(VLOOKUP(A1636,プログラム!B:C,2,0),"")</f>
        <v/>
      </c>
      <c r="G1636" t="str">
        <f t="shared" si="51"/>
        <v>000</v>
      </c>
      <c r="H1636" t="str">
        <f>IFERROR(記録[[#This Row],[組]],"")</f>
        <v/>
      </c>
      <c r="I1636" t="str">
        <f>IFERROR(記録[[#This Row],[水路]],"")</f>
        <v/>
      </c>
      <c r="J1636" t="str">
        <f>IFERROR(VLOOKUP(F1636,プログラムデータ!A:P,14,0),"")</f>
        <v/>
      </c>
      <c r="K1636" t="str">
        <f>IFERROR(VLOOKUP(F1636,プログラムデータ!A:O,15,0),"")</f>
        <v/>
      </c>
      <c r="L1636" t="str">
        <f>IFERROR(VLOOKUP(F1636,プログラムデータ!A:M,13,0),"")</f>
        <v/>
      </c>
      <c r="M1636" t="str">
        <f>IFERROR(VLOOKUP(F1636,プログラムデータ!A:J,10,0),"")</f>
        <v/>
      </c>
      <c r="N1636" t="str">
        <f>IFERROR(VLOOKUP(F1636,プログラムデータ!A:P,16,0),"")</f>
        <v/>
      </c>
      <c r="O1636" t="str">
        <f t="shared" si="50"/>
        <v xml:space="preserve">    </v>
      </c>
    </row>
    <row r="1637" spans="1:15" x14ac:dyDescent="0.15">
      <c r="A1637" t="str">
        <f>IFERROR(記録[[#This Row],[競技番号]],"")</f>
        <v/>
      </c>
      <c r="B1637" t="str">
        <f>IFERROR(記録[[#This Row],[選手番号]],"")</f>
        <v/>
      </c>
      <c r="C1637" t="str">
        <f>IFERROR(VLOOKUP(B1637,選手番号!F:J,4,0),"")</f>
        <v/>
      </c>
      <c r="D1637" t="str">
        <f>IFERROR(VLOOKUP(B1637,選手番号!F:K,6,0),"")</f>
        <v/>
      </c>
      <c r="E1637" t="str">
        <f>IFERROR(VLOOKUP(B1637,チーム番号!E:F,2,0),"")</f>
        <v/>
      </c>
      <c r="F1637" t="str">
        <f>IFERROR(VLOOKUP(A1637,プログラム!B:C,2,0),"")</f>
        <v/>
      </c>
      <c r="G1637" t="str">
        <f t="shared" si="51"/>
        <v>000</v>
      </c>
      <c r="H1637" t="str">
        <f>IFERROR(記録[[#This Row],[組]],"")</f>
        <v/>
      </c>
      <c r="I1637" t="str">
        <f>IFERROR(記録[[#This Row],[水路]],"")</f>
        <v/>
      </c>
      <c r="J1637" t="str">
        <f>IFERROR(VLOOKUP(F1637,プログラムデータ!A:P,14,0),"")</f>
        <v/>
      </c>
      <c r="K1637" t="str">
        <f>IFERROR(VLOOKUP(F1637,プログラムデータ!A:O,15,0),"")</f>
        <v/>
      </c>
      <c r="L1637" t="str">
        <f>IFERROR(VLOOKUP(F1637,プログラムデータ!A:M,13,0),"")</f>
        <v/>
      </c>
      <c r="M1637" t="str">
        <f>IFERROR(VLOOKUP(F1637,プログラムデータ!A:J,10,0),"")</f>
        <v/>
      </c>
      <c r="N1637" t="str">
        <f>IFERROR(VLOOKUP(F1637,プログラムデータ!A:P,16,0),"")</f>
        <v/>
      </c>
      <c r="O1637" t="str">
        <f t="shared" si="50"/>
        <v xml:space="preserve">    </v>
      </c>
    </row>
    <row r="1638" spans="1:15" x14ac:dyDescent="0.15">
      <c r="A1638" t="str">
        <f>IFERROR(記録[[#This Row],[競技番号]],"")</f>
        <v/>
      </c>
      <c r="B1638" t="str">
        <f>IFERROR(記録[[#This Row],[選手番号]],"")</f>
        <v/>
      </c>
      <c r="C1638" t="str">
        <f>IFERROR(VLOOKUP(B1638,選手番号!F:J,4,0),"")</f>
        <v/>
      </c>
      <c r="D1638" t="str">
        <f>IFERROR(VLOOKUP(B1638,選手番号!F:K,6,0),"")</f>
        <v/>
      </c>
      <c r="E1638" t="str">
        <f>IFERROR(VLOOKUP(B1638,チーム番号!E:F,2,0),"")</f>
        <v/>
      </c>
      <c r="F1638" t="str">
        <f>IFERROR(VLOOKUP(A1638,プログラム!B:C,2,0),"")</f>
        <v/>
      </c>
      <c r="G1638" t="str">
        <f t="shared" si="51"/>
        <v>000</v>
      </c>
      <c r="H1638" t="str">
        <f>IFERROR(記録[[#This Row],[組]],"")</f>
        <v/>
      </c>
      <c r="I1638" t="str">
        <f>IFERROR(記録[[#This Row],[水路]],"")</f>
        <v/>
      </c>
      <c r="J1638" t="str">
        <f>IFERROR(VLOOKUP(F1638,プログラムデータ!A:P,14,0),"")</f>
        <v/>
      </c>
      <c r="K1638" t="str">
        <f>IFERROR(VLOOKUP(F1638,プログラムデータ!A:O,15,0),"")</f>
        <v/>
      </c>
      <c r="L1638" t="str">
        <f>IFERROR(VLOOKUP(F1638,プログラムデータ!A:M,13,0),"")</f>
        <v/>
      </c>
      <c r="M1638" t="str">
        <f>IFERROR(VLOOKUP(F1638,プログラムデータ!A:J,10,0),"")</f>
        <v/>
      </c>
      <c r="N1638" t="str">
        <f>IFERROR(VLOOKUP(F1638,プログラムデータ!A:P,16,0),"")</f>
        <v/>
      </c>
      <c r="O1638" t="str">
        <f t="shared" si="50"/>
        <v xml:space="preserve">    </v>
      </c>
    </row>
    <row r="1639" spans="1:15" x14ac:dyDescent="0.15">
      <c r="A1639" t="str">
        <f>IFERROR(記録[[#This Row],[競技番号]],"")</f>
        <v/>
      </c>
      <c r="B1639" t="str">
        <f>IFERROR(記録[[#This Row],[選手番号]],"")</f>
        <v/>
      </c>
      <c r="C1639" t="str">
        <f>IFERROR(VLOOKUP(B1639,選手番号!F:J,4,0),"")</f>
        <v/>
      </c>
      <c r="D1639" t="str">
        <f>IFERROR(VLOOKUP(B1639,選手番号!F:K,6,0),"")</f>
        <v/>
      </c>
      <c r="E1639" t="str">
        <f>IFERROR(VLOOKUP(B1639,チーム番号!E:F,2,0),"")</f>
        <v/>
      </c>
      <c r="F1639" t="str">
        <f>IFERROR(VLOOKUP(A1639,プログラム!B:C,2,0),"")</f>
        <v/>
      </c>
      <c r="G1639" t="str">
        <f t="shared" si="51"/>
        <v>000</v>
      </c>
      <c r="H1639" t="str">
        <f>IFERROR(記録[[#This Row],[組]],"")</f>
        <v/>
      </c>
      <c r="I1639" t="str">
        <f>IFERROR(記録[[#This Row],[水路]],"")</f>
        <v/>
      </c>
      <c r="J1639" t="str">
        <f>IFERROR(VLOOKUP(F1639,プログラムデータ!A:P,14,0),"")</f>
        <v/>
      </c>
      <c r="K1639" t="str">
        <f>IFERROR(VLOOKUP(F1639,プログラムデータ!A:O,15,0),"")</f>
        <v/>
      </c>
      <c r="L1639" t="str">
        <f>IFERROR(VLOOKUP(F1639,プログラムデータ!A:M,13,0),"")</f>
        <v/>
      </c>
      <c r="M1639" t="str">
        <f>IFERROR(VLOOKUP(F1639,プログラムデータ!A:J,10,0),"")</f>
        <v/>
      </c>
      <c r="N1639" t="str">
        <f>IFERROR(VLOOKUP(F1639,プログラムデータ!A:P,16,0),"")</f>
        <v/>
      </c>
      <c r="O1639" t="str">
        <f t="shared" si="50"/>
        <v xml:space="preserve">    </v>
      </c>
    </row>
    <row r="1640" spans="1:15" x14ac:dyDescent="0.15">
      <c r="A1640" t="str">
        <f>IFERROR(記録[[#This Row],[競技番号]],"")</f>
        <v/>
      </c>
      <c r="B1640" t="str">
        <f>IFERROR(記録[[#This Row],[選手番号]],"")</f>
        <v/>
      </c>
      <c r="C1640" t="str">
        <f>IFERROR(VLOOKUP(B1640,選手番号!F:J,4,0),"")</f>
        <v/>
      </c>
      <c r="D1640" t="str">
        <f>IFERROR(VLOOKUP(B1640,選手番号!F:K,6,0),"")</f>
        <v/>
      </c>
      <c r="E1640" t="str">
        <f>IFERROR(VLOOKUP(B1640,チーム番号!E:F,2,0),"")</f>
        <v/>
      </c>
      <c r="F1640" t="str">
        <f>IFERROR(VLOOKUP(A1640,プログラム!B:C,2,0),"")</f>
        <v/>
      </c>
      <c r="G1640" t="str">
        <f t="shared" si="51"/>
        <v>000</v>
      </c>
      <c r="H1640" t="str">
        <f>IFERROR(記録[[#This Row],[組]],"")</f>
        <v/>
      </c>
      <c r="I1640" t="str">
        <f>IFERROR(記録[[#This Row],[水路]],"")</f>
        <v/>
      </c>
      <c r="J1640" t="str">
        <f>IFERROR(VLOOKUP(F1640,プログラムデータ!A:P,14,0),"")</f>
        <v/>
      </c>
      <c r="K1640" t="str">
        <f>IFERROR(VLOOKUP(F1640,プログラムデータ!A:O,15,0),"")</f>
        <v/>
      </c>
      <c r="L1640" t="str">
        <f>IFERROR(VLOOKUP(F1640,プログラムデータ!A:M,13,0),"")</f>
        <v/>
      </c>
      <c r="M1640" t="str">
        <f>IFERROR(VLOOKUP(F1640,プログラムデータ!A:J,10,0),"")</f>
        <v/>
      </c>
      <c r="N1640" t="str">
        <f>IFERROR(VLOOKUP(F1640,プログラムデータ!A:P,16,0),"")</f>
        <v/>
      </c>
      <c r="O1640" t="str">
        <f t="shared" si="50"/>
        <v xml:space="preserve">    </v>
      </c>
    </row>
    <row r="1641" spans="1:15" x14ac:dyDescent="0.15">
      <c r="A1641" t="str">
        <f>IFERROR(記録[[#This Row],[競技番号]],"")</f>
        <v/>
      </c>
      <c r="B1641" t="str">
        <f>IFERROR(記録[[#This Row],[選手番号]],"")</f>
        <v/>
      </c>
      <c r="C1641" t="str">
        <f>IFERROR(VLOOKUP(B1641,選手番号!F:J,4,0),"")</f>
        <v/>
      </c>
      <c r="D1641" t="str">
        <f>IFERROR(VLOOKUP(B1641,選手番号!F:K,6,0),"")</f>
        <v/>
      </c>
      <c r="E1641" t="str">
        <f>IFERROR(VLOOKUP(B1641,チーム番号!E:F,2,0),"")</f>
        <v/>
      </c>
      <c r="F1641" t="str">
        <f>IFERROR(VLOOKUP(A1641,プログラム!B:C,2,0),"")</f>
        <v/>
      </c>
      <c r="G1641" t="str">
        <f t="shared" si="51"/>
        <v>000</v>
      </c>
      <c r="H1641" t="str">
        <f>IFERROR(記録[[#This Row],[組]],"")</f>
        <v/>
      </c>
      <c r="I1641" t="str">
        <f>IFERROR(記録[[#This Row],[水路]],"")</f>
        <v/>
      </c>
      <c r="J1641" t="str">
        <f>IFERROR(VLOOKUP(F1641,プログラムデータ!A:P,14,0),"")</f>
        <v/>
      </c>
      <c r="K1641" t="str">
        <f>IFERROR(VLOOKUP(F1641,プログラムデータ!A:O,15,0),"")</f>
        <v/>
      </c>
      <c r="L1641" t="str">
        <f>IFERROR(VLOOKUP(F1641,プログラムデータ!A:M,13,0),"")</f>
        <v/>
      </c>
      <c r="M1641" t="str">
        <f>IFERROR(VLOOKUP(F1641,プログラムデータ!A:J,10,0),"")</f>
        <v/>
      </c>
      <c r="N1641" t="str">
        <f>IFERROR(VLOOKUP(F1641,プログラムデータ!A:P,16,0),"")</f>
        <v/>
      </c>
      <c r="O1641" t="str">
        <f t="shared" si="50"/>
        <v xml:space="preserve">    </v>
      </c>
    </row>
    <row r="1642" spans="1:15" x14ac:dyDescent="0.15">
      <c r="A1642" t="str">
        <f>IFERROR(記録[[#This Row],[競技番号]],"")</f>
        <v/>
      </c>
      <c r="B1642" t="str">
        <f>IFERROR(記録[[#This Row],[選手番号]],"")</f>
        <v/>
      </c>
      <c r="C1642" t="str">
        <f>IFERROR(VLOOKUP(B1642,選手番号!F:J,4,0),"")</f>
        <v/>
      </c>
      <c r="D1642" t="str">
        <f>IFERROR(VLOOKUP(B1642,選手番号!F:K,6,0),"")</f>
        <v/>
      </c>
      <c r="E1642" t="str">
        <f>IFERROR(VLOOKUP(B1642,チーム番号!E:F,2,0),"")</f>
        <v/>
      </c>
      <c r="F1642" t="str">
        <f>IFERROR(VLOOKUP(A1642,プログラム!B:C,2,0),"")</f>
        <v/>
      </c>
      <c r="G1642" t="str">
        <f t="shared" si="51"/>
        <v>000</v>
      </c>
      <c r="H1642" t="str">
        <f>IFERROR(記録[[#This Row],[組]],"")</f>
        <v/>
      </c>
      <c r="I1642" t="str">
        <f>IFERROR(記録[[#This Row],[水路]],"")</f>
        <v/>
      </c>
      <c r="J1642" t="str">
        <f>IFERROR(VLOOKUP(F1642,プログラムデータ!A:P,14,0),"")</f>
        <v/>
      </c>
      <c r="K1642" t="str">
        <f>IFERROR(VLOOKUP(F1642,プログラムデータ!A:O,15,0),"")</f>
        <v/>
      </c>
      <c r="L1642" t="str">
        <f>IFERROR(VLOOKUP(F1642,プログラムデータ!A:M,13,0),"")</f>
        <v/>
      </c>
      <c r="M1642" t="str">
        <f>IFERROR(VLOOKUP(F1642,プログラムデータ!A:J,10,0),"")</f>
        <v/>
      </c>
      <c r="N1642" t="str">
        <f>IFERROR(VLOOKUP(F1642,プログラムデータ!A:P,16,0),"")</f>
        <v/>
      </c>
      <c r="O1642" t="str">
        <f t="shared" si="50"/>
        <v xml:space="preserve">    </v>
      </c>
    </row>
    <row r="1643" spans="1:15" x14ac:dyDescent="0.15">
      <c r="A1643" t="str">
        <f>IFERROR(記録[[#This Row],[競技番号]],"")</f>
        <v/>
      </c>
      <c r="B1643" t="str">
        <f>IFERROR(記録[[#This Row],[選手番号]],"")</f>
        <v/>
      </c>
      <c r="C1643" t="str">
        <f>IFERROR(VLOOKUP(B1643,選手番号!F:J,4,0),"")</f>
        <v/>
      </c>
      <c r="D1643" t="str">
        <f>IFERROR(VLOOKUP(B1643,選手番号!F:K,6,0),"")</f>
        <v/>
      </c>
      <c r="E1643" t="str">
        <f>IFERROR(VLOOKUP(B1643,チーム番号!E:F,2,0),"")</f>
        <v/>
      </c>
      <c r="F1643" t="str">
        <f>IFERROR(VLOOKUP(A1643,プログラム!B:C,2,0),"")</f>
        <v/>
      </c>
      <c r="G1643" t="str">
        <f t="shared" si="51"/>
        <v>000</v>
      </c>
      <c r="H1643" t="str">
        <f>IFERROR(記録[[#This Row],[組]],"")</f>
        <v/>
      </c>
      <c r="I1643" t="str">
        <f>IFERROR(記録[[#This Row],[水路]],"")</f>
        <v/>
      </c>
      <c r="J1643" t="str">
        <f>IFERROR(VLOOKUP(F1643,プログラムデータ!A:P,14,0),"")</f>
        <v/>
      </c>
      <c r="K1643" t="str">
        <f>IFERROR(VLOOKUP(F1643,プログラムデータ!A:O,15,0),"")</f>
        <v/>
      </c>
      <c r="L1643" t="str">
        <f>IFERROR(VLOOKUP(F1643,プログラムデータ!A:M,13,0),"")</f>
        <v/>
      </c>
      <c r="M1643" t="str">
        <f>IFERROR(VLOOKUP(F1643,プログラムデータ!A:J,10,0),"")</f>
        <v/>
      </c>
      <c r="N1643" t="str">
        <f>IFERROR(VLOOKUP(F1643,プログラムデータ!A:P,16,0),"")</f>
        <v/>
      </c>
      <c r="O1643" t="str">
        <f t="shared" si="50"/>
        <v xml:space="preserve">    </v>
      </c>
    </row>
    <row r="1644" spans="1:15" x14ac:dyDescent="0.15">
      <c r="A1644" t="str">
        <f>IFERROR(記録[[#This Row],[競技番号]],"")</f>
        <v/>
      </c>
      <c r="B1644" t="str">
        <f>IFERROR(記録[[#This Row],[選手番号]],"")</f>
        <v/>
      </c>
      <c r="C1644" t="str">
        <f>IFERROR(VLOOKUP(B1644,選手番号!F:J,4,0),"")</f>
        <v/>
      </c>
      <c r="D1644" t="str">
        <f>IFERROR(VLOOKUP(B1644,選手番号!F:K,6,0),"")</f>
        <v/>
      </c>
      <c r="E1644" t="str">
        <f>IFERROR(VLOOKUP(B1644,チーム番号!E:F,2,0),"")</f>
        <v/>
      </c>
      <c r="F1644" t="str">
        <f>IFERROR(VLOOKUP(A1644,プログラム!B:C,2,0),"")</f>
        <v/>
      </c>
      <c r="G1644" t="str">
        <f t="shared" si="51"/>
        <v>000</v>
      </c>
      <c r="H1644" t="str">
        <f>IFERROR(記録[[#This Row],[組]],"")</f>
        <v/>
      </c>
      <c r="I1644" t="str">
        <f>IFERROR(記録[[#This Row],[水路]],"")</f>
        <v/>
      </c>
      <c r="J1644" t="str">
        <f>IFERROR(VLOOKUP(F1644,プログラムデータ!A:P,14,0),"")</f>
        <v/>
      </c>
      <c r="K1644" t="str">
        <f>IFERROR(VLOOKUP(F1644,プログラムデータ!A:O,15,0),"")</f>
        <v/>
      </c>
      <c r="L1644" t="str">
        <f>IFERROR(VLOOKUP(F1644,プログラムデータ!A:M,13,0),"")</f>
        <v/>
      </c>
      <c r="M1644" t="str">
        <f>IFERROR(VLOOKUP(F1644,プログラムデータ!A:J,10,0),"")</f>
        <v/>
      </c>
      <c r="N1644" t="str">
        <f>IFERROR(VLOOKUP(F1644,プログラムデータ!A:P,16,0),"")</f>
        <v/>
      </c>
      <c r="O1644" t="str">
        <f t="shared" si="50"/>
        <v xml:space="preserve">    </v>
      </c>
    </row>
    <row r="1645" spans="1:15" x14ac:dyDescent="0.15">
      <c r="A1645" t="str">
        <f>IFERROR(記録[[#This Row],[競技番号]],"")</f>
        <v/>
      </c>
      <c r="B1645" t="str">
        <f>IFERROR(記録[[#This Row],[選手番号]],"")</f>
        <v/>
      </c>
      <c r="C1645" t="str">
        <f>IFERROR(VLOOKUP(B1645,選手番号!F:J,4,0),"")</f>
        <v/>
      </c>
      <c r="D1645" t="str">
        <f>IFERROR(VLOOKUP(B1645,選手番号!F:K,6,0),"")</f>
        <v/>
      </c>
      <c r="E1645" t="str">
        <f>IFERROR(VLOOKUP(B1645,チーム番号!E:F,2,0),"")</f>
        <v/>
      </c>
      <c r="F1645" t="str">
        <f>IFERROR(VLOOKUP(A1645,プログラム!B:C,2,0),"")</f>
        <v/>
      </c>
      <c r="G1645" t="str">
        <f t="shared" si="51"/>
        <v>000</v>
      </c>
      <c r="H1645" t="str">
        <f>IFERROR(記録[[#This Row],[組]],"")</f>
        <v/>
      </c>
      <c r="I1645" t="str">
        <f>IFERROR(記録[[#This Row],[水路]],"")</f>
        <v/>
      </c>
      <c r="J1645" t="str">
        <f>IFERROR(VLOOKUP(F1645,プログラムデータ!A:P,14,0),"")</f>
        <v/>
      </c>
      <c r="K1645" t="str">
        <f>IFERROR(VLOOKUP(F1645,プログラムデータ!A:O,15,0),"")</f>
        <v/>
      </c>
      <c r="L1645" t="str">
        <f>IFERROR(VLOOKUP(F1645,プログラムデータ!A:M,13,0),"")</f>
        <v/>
      </c>
      <c r="M1645" t="str">
        <f>IFERROR(VLOOKUP(F1645,プログラムデータ!A:J,10,0),"")</f>
        <v/>
      </c>
      <c r="N1645" t="str">
        <f>IFERROR(VLOOKUP(F1645,プログラムデータ!A:P,16,0),"")</f>
        <v/>
      </c>
      <c r="O1645" t="str">
        <f t="shared" si="50"/>
        <v xml:space="preserve">    </v>
      </c>
    </row>
    <row r="1646" spans="1:15" x14ac:dyDescent="0.15">
      <c r="A1646" t="str">
        <f>IFERROR(記録[[#This Row],[競技番号]],"")</f>
        <v/>
      </c>
      <c r="B1646" t="str">
        <f>IFERROR(記録[[#This Row],[選手番号]],"")</f>
        <v/>
      </c>
      <c r="C1646" t="str">
        <f>IFERROR(VLOOKUP(B1646,選手番号!F:J,4,0),"")</f>
        <v/>
      </c>
      <c r="D1646" t="str">
        <f>IFERROR(VLOOKUP(B1646,選手番号!F:K,6,0),"")</f>
        <v/>
      </c>
      <c r="E1646" t="str">
        <f>IFERROR(VLOOKUP(B1646,チーム番号!E:F,2,0),"")</f>
        <v/>
      </c>
      <c r="F1646" t="str">
        <f>IFERROR(VLOOKUP(A1646,プログラム!B:C,2,0),"")</f>
        <v/>
      </c>
      <c r="G1646" t="str">
        <f t="shared" si="51"/>
        <v>000</v>
      </c>
      <c r="H1646" t="str">
        <f>IFERROR(記録[[#This Row],[組]],"")</f>
        <v/>
      </c>
      <c r="I1646" t="str">
        <f>IFERROR(記録[[#This Row],[水路]],"")</f>
        <v/>
      </c>
      <c r="J1646" t="str">
        <f>IFERROR(VLOOKUP(F1646,プログラムデータ!A:P,14,0),"")</f>
        <v/>
      </c>
      <c r="K1646" t="str">
        <f>IFERROR(VLOOKUP(F1646,プログラムデータ!A:O,15,0),"")</f>
        <v/>
      </c>
      <c r="L1646" t="str">
        <f>IFERROR(VLOOKUP(F1646,プログラムデータ!A:M,13,0),"")</f>
        <v/>
      </c>
      <c r="M1646" t="str">
        <f>IFERROR(VLOOKUP(F1646,プログラムデータ!A:J,10,0),"")</f>
        <v/>
      </c>
      <c r="N1646" t="str">
        <f>IFERROR(VLOOKUP(F1646,プログラムデータ!A:P,16,0),"")</f>
        <v/>
      </c>
      <c r="O1646" t="str">
        <f t="shared" ref="O1646:O1709" si="52">CONCATENATE(J1646," ",K1646," ",L1646," ",M1646," ",N1646)</f>
        <v xml:space="preserve">    </v>
      </c>
    </row>
    <row r="1647" spans="1:15" x14ac:dyDescent="0.15">
      <c r="A1647" t="str">
        <f>IFERROR(記録[[#This Row],[競技番号]],"")</f>
        <v/>
      </c>
      <c r="B1647" t="str">
        <f>IFERROR(記録[[#This Row],[選手番号]],"")</f>
        <v/>
      </c>
      <c r="C1647" t="str">
        <f>IFERROR(VLOOKUP(B1647,選手番号!F:J,4,0),"")</f>
        <v/>
      </c>
      <c r="D1647" t="str">
        <f>IFERROR(VLOOKUP(B1647,選手番号!F:K,6,0),"")</f>
        <v/>
      </c>
      <c r="E1647" t="str">
        <f>IFERROR(VLOOKUP(B1647,チーム番号!E:F,2,0),"")</f>
        <v/>
      </c>
      <c r="F1647" t="str">
        <f>IFERROR(VLOOKUP(A1647,プログラム!B:C,2,0),"")</f>
        <v/>
      </c>
      <c r="G1647" t="str">
        <f t="shared" si="51"/>
        <v>000</v>
      </c>
      <c r="H1647" t="str">
        <f>IFERROR(記録[[#This Row],[組]],"")</f>
        <v/>
      </c>
      <c r="I1647" t="str">
        <f>IFERROR(記録[[#This Row],[水路]],"")</f>
        <v/>
      </c>
      <c r="J1647" t="str">
        <f>IFERROR(VLOOKUP(F1647,プログラムデータ!A:P,14,0),"")</f>
        <v/>
      </c>
      <c r="K1647" t="str">
        <f>IFERROR(VLOOKUP(F1647,プログラムデータ!A:O,15,0),"")</f>
        <v/>
      </c>
      <c r="L1647" t="str">
        <f>IFERROR(VLOOKUP(F1647,プログラムデータ!A:M,13,0),"")</f>
        <v/>
      </c>
      <c r="M1647" t="str">
        <f>IFERROR(VLOOKUP(F1647,プログラムデータ!A:J,10,0),"")</f>
        <v/>
      </c>
      <c r="N1647" t="str">
        <f>IFERROR(VLOOKUP(F1647,プログラムデータ!A:P,16,0),"")</f>
        <v/>
      </c>
      <c r="O1647" t="str">
        <f t="shared" si="52"/>
        <v xml:space="preserve">    </v>
      </c>
    </row>
    <row r="1648" spans="1:15" x14ac:dyDescent="0.15">
      <c r="A1648" t="str">
        <f>IFERROR(記録[[#This Row],[競技番号]],"")</f>
        <v/>
      </c>
      <c r="B1648" t="str">
        <f>IFERROR(記録[[#This Row],[選手番号]],"")</f>
        <v/>
      </c>
      <c r="C1648" t="str">
        <f>IFERROR(VLOOKUP(B1648,選手番号!F:J,4,0),"")</f>
        <v/>
      </c>
      <c r="D1648" t="str">
        <f>IFERROR(VLOOKUP(B1648,選手番号!F:K,6,0),"")</f>
        <v/>
      </c>
      <c r="E1648" t="str">
        <f>IFERROR(VLOOKUP(B1648,チーム番号!E:F,2,0),"")</f>
        <v/>
      </c>
      <c r="F1648" t="str">
        <f>IFERROR(VLOOKUP(A1648,プログラム!B:C,2,0),"")</f>
        <v/>
      </c>
      <c r="G1648" t="str">
        <f t="shared" si="51"/>
        <v>000</v>
      </c>
      <c r="H1648" t="str">
        <f>IFERROR(記録[[#This Row],[組]],"")</f>
        <v/>
      </c>
      <c r="I1648" t="str">
        <f>IFERROR(記録[[#This Row],[水路]],"")</f>
        <v/>
      </c>
      <c r="J1648" t="str">
        <f>IFERROR(VLOOKUP(F1648,プログラムデータ!A:P,14,0),"")</f>
        <v/>
      </c>
      <c r="K1648" t="str">
        <f>IFERROR(VLOOKUP(F1648,プログラムデータ!A:O,15,0),"")</f>
        <v/>
      </c>
      <c r="L1648" t="str">
        <f>IFERROR(VLOOKUP(F1648,プログラムデータ!A:M,13,0),"")</f>
        <v/>
      </c>
      <c r="M1648" t="str">
        <f>IFERROR(VLOOKUP(F1648,プログラムデータ!A:J,10,0),"")</f>
        <v/>
      </c>
      <c r="N1648" t="str">
        <f>IFERROR(VLOOKUP(F1648,プログラムデータ!A:P,16,0),"")</f>
        <v/>
      </c>
      <c r="O1648" t="str">
        <f t="shared" si="52"/>
        <v xml:space="preserve">    </v>
      </c>
    </row>
    <row r="1649" spans="1:15" x14ac:dyDescent="0.15">
      <c r="A1649" t="str">
        <f>IFERROR(記録[[#This Row],[競技番号]],"")</f>
        <v/>
      </c>
      <c r="B1649" t="str">
        <f>IFERROR(記録[[#This Row],[選手番号]],"")</f>
        <v/>
      </c>
      <c r="C1649" t="str">
        <f>IFERROR(VLOOKUP(B1649,選手番号!F:J,4,0),"")</f>
        <v/>
      </c>
      <c r="D1649" t="str">
        <f>IFERROR(VLOOKUP(B1649,選手番号!F:K,6,0),"")</f>
        <v/>
      </c>
      <c r="E1649" t="str">
        <f>IFERROR(VLOOKUP(B1649,チーム番号!E:F,2,0),"")</f>
        <v/>
      </c>
      <c r="F1649" t="str">
        <f>IFERROR(VLOOKUP(A1649,プログラム!B:C,2,0),"")</f>
        <v/>
      </c>
      <c r="G1649" t="str">
        <f t="shared" si="51"/>
        <v>000</v>
      </c>
      <c r="H1649" t="str">
        <f>IFERROR(記録[[#This Row],[組]],"")</f>
        <v/>
      </c>
      <c r="I1649" t="str">
        <f>IFERROR(記録[[#This Row],[水路]],"")</f>
        <v/>
      </c>
      <c r="J1649" t="str">
        <f>IFERROR(VLOOKUP(F1649,プログラムデータ!A:P,14,0),"")</f>
        <v/>
      </c>
      <c r="K1649" t="str">
        <f>IFERROR(VLOOKUP(F1649,プログラムデータ!A:O,15,0),"")</f>
        <v/>
      </c>
      <c r="L1649" t="str">
        <f>IFERROR(VLOOKUP(F1649,プログラムデータ!A:M,13,0),"")</f>
        <v/>
      </c>
      <c r="M1649" t="str">
        <f>IFERROR(VLOOKUP(F1649,プログラムデータ!A:J,10,0),"")</f>
        <v/>
      </c>
      <c r="N1649" t="str">
        <f>IFERROR(VLOOKUP(F1649,プログラムデータ!A:P,16,0),"")</f>
        <v/>
      </c>
      <c r="O1649" t="str">
        <f t="shared" si="52"/>
        <v xml:space="preserve">    </v>
      </c>
    </row>
    <row r="1650" spans="1:15" x14ac:dyDescent="0.15">
      <c r="A1650" t="str">
        <f>IFERROR(記録[[#This Row],[競技番号]],"")</f>
        <v/>
      </c>
      <c r="B1650" t="str">
        <f>IFERROR(記録[[#This Row],[選手番号]],"")</f>
        <v/>
      </c>
      <c r="C1650" t="str">
        <f>IFERROR(VLOOKUP(B1650,選手番号!F:J,4,0),"")</f>
        <v/>
      </c>
      <c r="D1650" t="str">
        <f>IFERROR(VLOOKUP(B1650,選手番号!F:K,6,0),"")</f>
        <v/>
      </c>
      <c r="E1650" t="str">
        <f>IFERROR(VLOOKUP(B1650,チーム番号!E:F,2,0),"")</f>
        <v/>
      </c>
      <c r="F1650" t="str">
        <f>IFERROR(VLOOKUP(A1650,プログラム!B:C,2,0),"")</f>
        <v/>
      </c>
      <c r="G1650" t="str">
        <f t="shared" si="51"/>
        <v>000</v>
      </c>
      <c r="H1650" t="str">
        <f>IFERROR(記録[[#This Row],[組]],"")</f>
        <v/>
      </c>
      <c r="I1650" t="str">
        <f>IFERROR(記録[[#This Row],[水路]],"")</f>
        <v/>
      </c>
      <c r="J1650" t="str">
        <f>IFERROR(VLOOKUP(F1650,プログラムデータ!A:P,14,0),"")</f>
        <v/>
      </c>
      <c r="K1650" t="str">
        <f>IFERROR(VLOOKUP(F1650,プログラムデータ!A:O,15,0),"")</f>
        <v/>
      </c>
      <c r="L1650" t="str">
        <f>IFERROR(VLOOKUP(F1650,プログラムデータ!A:M,13,0),"")</f>
        <v/>
      </c>
      <c r="M1650" t="str">
        <f>IFERROR(VLOOKUP(F1650,プログラムデータ!A:J,10,0),"")</f>
        <v/>
      </c>
      <c r="N1650" t="str">
        <f>IFERROR(VLOOKUP(F1650,プログラムデータ!A:P,16,0),"")</f>
        <v/>
      </c>
      <c r="O1650" t="str">
        <f t="shared" si="52"/>
        <v xml:space="preserve">    </v>
      </c>
    </row>
    <row r="1651" spans="1:15" x14ac:dyDescent="0.15">
      <c r="A1651" t="str">
        <f>IFERROR(記録[[#This Row],[競技番号]],"")</f>
        <v/>
      </c>
      <c r="B1651" t="str">
        <f>IFERROR(記録[[#This Row],[選手番号]],"")</f>
        <v/>
      </c>
      <c r="C1651" t="str">
        <f>IFERROR(VLOOKUP(B1651,選手番号!F:J,4,0),"")</f>
        <v/>
      </c>
      <c r="D1651" t="str">
        <f>IFERROR(VLOOKUP(B1651,選手番号!F:K,6,0),"")</f>
        <v/>
      </c>
      <c r="E1651" t="str">
        <f>IFERROR(VLOOKUP(B1651,チーム番号!E:F,2,0),"")</f>
        <v/>
      </c>
      <c r="F1651" t="str">
        <f>IFERROR(VLOOKUP(A1651,プログラム!B:C,2,0),"")</f>
        <v/>
      </c>
      <c r="G1651" t="str">
        <f t="shared" si="51"/>
        <v>000</v>
      </c>
      <c r="H1651" t="str">
        <f>IFERROR(記録[[#This Row],[組]],"")</f>
        <v/>
      </c>
      <c r="I1651" t="str">
        <f>IFERROR(記録[[#This Row],[水路]],"")</f>
        <v/>
      </c>
      <c r="J1651" t="str">
        <f>IFERROR(VLOOKUP(F1651,プログラムデータ!A:P,14,0),"")</f>
        <v/>
      </c>
      <c r="K1651" t="str">
        <f>IFERROR(VLOOKUP(F1651,プログラムデータ!A:O,15,0),"")</f>
        <v/>
      </c>
      <c r="L1651" t="str">
        <f>IFERROR(VLOOKUP(F1651,プログラムデータ!A:M,13,0),"")</f>
        <v/>
      </c>
      <c r="M1651" t="str">
        <f>IFERROR(VLOOKUP(F1651,プログラムデータ!A:J,10,0),"")</f>
        <v/>
      </c>
      <c r="N1651" t="str">
        <f>IFERROR(VLOOKUP(F1651,プログラムデータ!A:P,16,0),"")</f>
        <v/>
      </c>
      <c r="O1651" t="str">
        <f t="shared" si="52"/>
        <v xml:space="preserve">    </v>
      </c>
    </row>
    <row r="1652" spans="1:15" x14ac:dyDescent="0.15">
      <c r="A1652" t="str">
        <f>IFERROR(記録[[#This Row],[競技番号]],"")</f>
        <v/>
      </c>
      <c r="B1652" t="str">
        <f>IFERROR(記録[[#This Row],[選手番号]],"")</f>
        <v/>
      </c>
      <c r="C1652" t="str">
        <f>IFERROR(VLOOKUP(B1652,選手番号!F:J,4,0),"")</f>
        <v/>
      </c>
      <c r="D1652" t="str">
        <f>IFERROR(VLOOKUP(B1652,選手番号!F:K,6,0),"")</f>
        <v/>
      </c>
      <c r="E1652" t="str">
        <f>IFERROR(VLOOKUP(B1652,チーム番号!E:F,2,0),"")</f>
        <v/>
      </c>
      <c r="F1652" t="str">
        <f>IFERROR(VLOOKUP(A1652,プログラム!B:C,2,0),"")</f>
        <v/>
      </c>
      <c r="G1652" t="str">
        <f t="shared" si="51"/>
        <v>000</v>
      </c>
      <c r="H1652" t="str">
        <f>IFERROR(記録[[#This Row],[組]],"")</f>
        <v/>
      </c>
      <c r="I1652" t="str">
        <f>IFERROR(記録[[#This Row],[水路]],"")</f>
        <v/>
      </c>
      <c r="J1652" t="str">
        <f>IFERROR(VLOOKUP(F1652,プログラムデータ!A:P,14,0),"")</f>
        <v/>
      </c>
      <c r="K1652" t="str">
        <f>IFERROR(VLOOKUP(F1652,プログラムデータ!A:O,15,0),"")</f>
        <v/>
      </c>
      <c r="L1652" t="str">
        <f>IFERROR(VLOOKUP(F1652,プログラムデータ!A:M,13,0),"")</f>
        <v/>
      </c>
      <c r="M1652" t="str">
        <f>IFERROR(VLOOKUP(F1652,プログラムデータ!A:J,10,0),"")</f>
        <v/>
      </c>
      <c r="N1652" t="str">
        <f>IFERROR(VLOOKUP(F1652,プログラムデータ!A:P,16,0),"")</f>
        <v/>
      </c>
      <c r="O1652" t="str">
        <f t="shared" si="52"/>
        <v xml:space="preserve">    </v>
      </c>
    </row>
    <row r="1653" spans="1:15" x14ac:dyDescent="0.15">
      <c r="A1653" t="str">
        <f>IFERROR(記録[[#This Row],[競技番号]],"")</f>
        <v/>
      </c>
      <c r="B1653" t="str">
        <f>IFERROR(記録[[#This Row],[選手番号]],"")</f>
        <v/>
      </c>
      <c r="C1653" t="str">
        <f>IFERROR(VLOOKUP(B1653,選手番号!F:J,4,0),"")</f>
        <v/>
      </c>
      <c r="D1653" t="str">
        <f>IFERROR(VLOOKUP(B1653,選手番号!F:K,6,0),"")</f>
        <v/>
      </c>
      <c r="E1653" t="str">
        <f>IFERROR(VLOOKUP(B1653,チーム番号!E:F,2,0),"")</f>
        <v/>
      </c>
      <c r="F1653" t="str">
        <f>IFERROR(VLOOKUP(A1653,プログラム!B:C,2,0),"")</f>
        <v/>
      </c>
      <c r="G1653" t="str">
        <f t="shared" si="51"/>
        <v>000</v>
      </c>
      <c r="H1653" t="str">
        <f>IFERROR(記録[[#This Row],[組]],"")</f>
        <v/>
      </c>
      <c r="I1653" t="str">
        <f>IFERROR(記録[[#This Row],[水路]],"")</f>
        <v/>
      </c>
      <c r="J1653" t="str">
        <f>IFERROR(VLOOKUP(F1653,プログラムデータ!A:P,14,0),"")</f>
        <v/>
      </c>
      <c r="K1653" t="str">
        <f>IFERROR(VLOOKUP(F1653,プログラムデータ!A:O,15,0),"")</f>
        <v/>
      </c>
      <c r="L1653" t="str">
        <f>IFERROR(VLOOKUP(F1653,プログラムデータ!A:M,13,0),"")</f>
        <v/>
      </c>
      <c r="M1653" t="str">
        <f>IFERROR(VLOOKUP(F1653,プログラムデータ!A:J,10,0),"")</f>
        <v/>
      </c>
      <c r="N1653" t="str">
        <f>IFERROR(VLOOKUP(F1653,プログラムデータ!A:P,16,0),"")</f>
        <v/>
      </c>
      <c r="O1653" t="str">
        <f t="shared" si="52"/>
        <v xml:space="preserve">    </v>
      </c>
    </row>
    <row r="1654" spans="1:15" x14ac:dyDescent="0.15">
      <c r="A1654" t="str">
        <f>IFERROR(記録[[#This Row],[競技番号]],"")</f>
        <v/>
      </c>
      <c r="B1654" t="str">
        <f>IFERROR(記録[[#This Row],[選手番号]],"")</f>
        <v/>
      </c>
      <c r="C1654" t="str">
        <f>IFERROR(VLOOKUP(B1654,選手番号!F:J,4,0),"")</f>
        <v/>
      </c>
      <c r="D1654" t="str">
        <f>IFERROR(VLOOKUP(B1654,選手番号!F:K,6,0),"")</f>
        <v/>
      </c>
      <c r="E1654" t="str">
        <f>IFERROR(VLOOKUP(B1654,チーム番号!E:F,2,0),"")</f>
        <v/>
      </c>
      <c r="F1654" t="str">
        <f>IFERROR(VLOOKUP(A1654,プログラム!B:C,2,0),"")</f>
        <v/>
      </c>
      <c r="G1654" t="str">
        <f t="shared" si="51"/>
        <v>000</v>
      </c>
      <c r="H1654" t="str">
        <f>IFERROR(記録[[#This Row],[組]],"")</f>
        <v/>
      </c>
      <c r="I1654" t="str">
        <f>IFERROR(記録[[#This Row],[水路]],"")</f>
        <v/>
      </c>
      <c r="J1654" t="str">
        <f>IFERROR(VLOOKUP(F1654,プログラムデータ!A:P,14,0),"")</f>
        <v/>
      </c>
      <c r="K1654" t="str">
        <f>IFERROR(VLOOKUP(F1654,プログラムデータ!A:O,15,0),"")</f>
        <v/>
      </c>
      <c r="L1654" t="str">
        <f>IFERROR(VLOOKUP(F1654,プログラムデータ!A:M,13,0),"")</f>
        <v/>
      </c>
      <c r="M1654" t="str">
        <f>IFERROR(VLOOKUP(F1654,プログラムデータ!A:J,10,0),"")</f>
        <v/>
      </c>
      <c r="N1654" t="str">
        <f>IFERROR(VLOOKUP(F1654,プログラムデータ!A:P,16,0),"")</f>
        <v/>
      </c>
      <c r="O1654" t="str">
        <f t="shared" si="52"/>
        <v xml:space="preserve">    </v>
      </c>
    </row>
    <row r="1655" spans="1:15" x14ac:dyDescent="0.15">
      <c r="A1655" t="str">
        <f>IFERROR(記録[[#This Row],[競技番号]],"")</f>
        <v/>
      </c>
      <c r="B1655" t="str">
        <f>IFERROR(記録[[#This Row],[選手番号]],"")</f>
        <v/>
      </c>
      <c r="C1655" t="str">
        <f>IFERROR(VLOOKUP(B1655,選手番号!F:J,4,0),"")</f>
        <v/>
      </c>
      <c r="D1655" t="str">
        <f>IFERROR(VLOOKUP(B1655,選手番号!F:K,6,0),"")</f>
        <v/>
      </c>
      <c r="E1655" t="str">
        <f>IFERROR(VLOOKUP(B1655,チーム番号!E:F,2,0),"")</f>
        <v/>
      </c>
      <c r="F1655" t="str">
        <f>IFERROR(VLOOKUP(A1655,プログラム!B:C,2,0),"")</f>
        <v/>
      </c>
      <c r="G1655" t="str">
        <f t="shared" si="51"/>
        <v>000</v>
      </c>
      <c r="H1655" t="str">
        <f>IFERROR(記録[[#This Row],[組]],"")</f>
        <v/>
      </c>
      <c r="I1655" t="str">
        <f>IFERROR(記録[[#This Row],[水路]],"")</f>
        <v/>
      </c>
      <c r="J1655" t="str">
        <f>IFERROR(VLOOKUP(F1655,プログラムデータ!A:P,14,0),"")</f>
        <v/>
      </c>
      <c r="K1655" t="str">
        <f>IFERROR(VLOOKUP(F1655,プログラムデータ!A:O,15,0),"")</f>
        <v/>
      </c>
      <c r="L1655" t="str">
        <f>IFERROR(VLOOKUP(F1655,プログラムデータ!A:M,13,0),"")</f>
        <v/>
      </c>
      <c r="M1655" t="str">
        <f>IFERROR(VLOOKUP(F1655,プログラムデータ!A:J,10,0),"")</f>
        <v/>
      </c>
      <c r="N1655" t="str">
        <f>IFERROR(VLOOKUP(F1655,プログラムデータ!A:P,16,0),"")</f>
        <v/>
      </c>
      <c r="O1655" t="str">
        <f t="shared" si="52"/>
        <v xml:space="preserve">    </v>
      </c>
    </row>
    <row r="1656" spans="1:15" x14ac:dyDescent="0.15">
      <c r="A1656" t="str">
        <f>IFERROR(記録[[#This Row],[競技番号]],"")</f>
        <v/>
      </c>
      <c r="B1656" t="str">
        <f>IFERROR(記録[[#This Row],[選手番号]],"")</f>
        <v/>
      </c>
      <c r="C1656" t="str">
        <f>IFERROR(VLOOKUP(B1656,選手番号!F:J,4,0),"")</f>
        <v/>
      </c>
      <c r="D1656" t="str">
        <f>IFERROR(VLOOKUP(B1656,選手番号!F:K,6,0),"")</f>
        <v/>
      </c>
      <c r="E1656" t="str">
        <f>IFERROR(VLOOKUP(B1656,チーム番号!E:F,2,0),"")</f>
        <v/>
      </c>
      <c r="F1656" t="str">
        <f>IFERROR(VLOOKUP(A1656,プログラム!B:C,2,0),"")</f>
        <v/>
      </c>
      <c r="G1656" t="str">
        <f t="shared" si="51"/>
        <v>000</v>
      </c>
      <c r="H1656" t="str">
        <f>IFERROR(記録[[#This Row],[組]],"")</f>
        <v/>
      </c>
      <c r="I1656" t="str">
        <f>IFERROR(記録[[#This Row],[水路]],"")</f>
        <v/>
      </c>
      <c r="J1656" t="str">
        <f>IFERROR(VLOOKUP(F1656,プログラムデータ!A:P,14,0),"")</f>
        <v/>
      </c>
      <c r="K1656" t="str">
        <f>IFERROR(VLOOKUP(F1656,プログラムデータ!A:O,15,0),"")</f>
        <v/>
      </c>
      <c r="L1656" t="str">
        <f>IFERROR(VLOOKUP(F1656,プログラムデータ!A:M,13,0),"")</f>
        <v/>
      </c>
      <c r="M1656" t="str">
        <f>IFERROR(VLOOKUP(F1656,プログラムデータ!A:J,10,0),"")</f>
        <v/>
      </c>
      <c r="N1656" t="str">
        <f>IFERROR(VLOOKUP(F1656,プログラムデータ!A:P,16,0),"")</f>
        <v/>
      </c>
      <c r="O1656" t="str">
        <f t="shared" si="52"/>
        <v xml:space="preserve">    </v>
      </c>
    </row>
    <row r="1657" spans="1:15" x14ac:dyDescent="0.15">
      <c r="A1657" t="str">
        <f>IFERROR(記録[[#This Row],[競技番号]],"")</f>
        <v/>
      </c>
      <c r="B1657" t="str">
        <f>IFERROR(記録[[#This Row],[選手番号]],"")</f>
        <v/>
      </c>
      <c r="C1657" t="str">
        <f>IFERROR(VLOOKUP(B1657,選手番号!F:J,4,0),"")</f>
        <v/>
      </c>
      <c r="D1657" t="str">
        <f>IFERROR(VLOOKUP(B1657,選手番号!F:K,6,0),"")</f>
        <v/>
      </c>
      <c r="E1657" t="str">
        <f>IFERROR(VLOOKUP(B1657,チーム番号!E:F,2,0),"")</f>
        <v/>
      </c>
      <c r="F1657" t="str">
        <f>IFERROR(VLOOKUP(A1657,プログラム!B:C,2,0),"")</f>
        <v/>
      </c>
      <c r="G1657" t="str">
        <f t="shared" si="51"/>
        <v>000</v>
      </c>
      <c r="H1657" t="str">
        <f>IFERROR(記録[[#This Row],[組]],"")</f>
        <v/>
      </c>
      <c r="I1657" t="str">
        <f>IFERROR(記録[[#This Row],[水路]],"")</f>
        <v/>
      </c>
      <c r="J1657" t="str">
        <f>IFERROR(VLOOKUP(F1657,プログラムデータ!A:P,14,0),"")</f>
        <v/>
      </c>
      <c r="K1657" t="str">
        <f>IFERROR(VLOOKUP(F1657,プログラムデータ!A:O,15,0),"")</f>
        <v/>
      </c>
      <c r="L1657" t="str">
        <f>IFERROR(VLOOKUP(F1657,プログラムデータ!A:M,13,0),"")</f>
        <v/>
      </c>
      <c r="M1657" t="str">
        <f>IFERROR(VLOOKUP(F1657,プログラムデータ!A:J,10,0),"")</f>
        <v/>
      </c>
      <c r="N1657" t="str">
        <f>IFERROR(VLOOKUP(F1657,プログラムデータ!A:P,16,0),"")</f>
        <v/>
      </c>
      <c r="O1657" t="str">
        <f t="shared" si="52"/>
        <v xml:space="preserve">    </v>
      </c>
    </row>
    <row r="1658" spans="1:15" x14ac:dyDescent="0.15">
      <c r="A1658" t="str">
        <f>IFERROR(記録[[#This Row],[競技番号]],"")</f>
        <v/>
      </c>
      <c r="B1658" t="str">
        <f>IFERROR(記録[[#This Row],[選手番号]],"")</f>
        <v/>
      </c>
      <c r="C1658" t="str">
        <f>IFERROR(VLOOKUP(B1658,選手番号!F:J,4,0),"")</f>
        <v/>
      </c>
      <c r="D1658" t="str">
        <f>IFERROR(VLOOKUP(B1658,選手番号!F:K,6,0),"")</f>
        <v/>
      </c>
      <c r="E1658" t="str">
        <f>IFERROR(VLOOKUP(B1658,チーム番号!E:F,2,0),"")</f>
        <v/>
      </c>
      <c r="F1658" t="str">
        <f>IFERROR(VLOOKUP(A1658,プログラム!B:C,2,0),"")</f>
        <v/>
      </c>
      <c r="G1658" t="str">
        <f t="shared" si="51"/>
        <v>000</v>
      </c>
      <c r="H1658" t="str">
        <f>IFERROR(記録[[#This Row],[組]],"")</f>
        <v/>
      </c>
      <c r="I1658" t="str">
        <f>IFERROR(記録[[#This Row],[水路]],"")</f>
        <v/>
      </c>
      <c r="J1658" t="str">
        <f>IFERROR(VLOOKUP(F1658,プログラムデータ!A:P,14,0),"")</f>
        <v/>
      </c>
      <c r="K1658" t="str">
        <f>IFERROR(VLOOKUP(F1658,プログラムデータ!A:O,15,0),"")</f>
        <v/>
      </c>
      <c r="L1658" t="str">
        <f>IFERROR(VLOOKUP(F1658,プログラムデータ!A:M,13,0),"")</f>
        <v/>
      </c>
      <c r="M1658" t="str">
        <f>IFERROR(VLOOKUP(F1658,プログラムデータ!A:J,10,0),"")</f>
        <v/>
      </c>
      <c r="N1658" t="str">
        <f>IFERROR(VLOOKUP(F1658,プログラムデータ!A:P,16,0),"")</f>
        <v/>
      </c>
      <c r="O1658" t="str">
        <f t="shared" si="52"/>
        <v xml:space="preserve">    </v>
      </c>
    </row>
    <row r="1659" spans="1:15" x14ac:dyDescent="0.15">
      <c r="A1659" t="str">
        <f>IFERROR(記録[[#This Row],[競技番号]],"")</f>
        <v/>
      </c>
      <c r="B1659" t="str">
        <f>IFERROR(記録[[#This Row],[選手番号]],"")</f>
        <v/>
      </c>
      <c r="C1659" t="str">
        <f>IFERROR(VLOOKUP(B1659,選手番号!F:J,4,0),"")</f>
        <v/>
      </c>
      <c r="D1659" t="str">
        <f>IFERROR(VLOOKUP(B1659,選手番号!F:K,6,0),"")</f>
        <v/>
      </c>
      <c r="E1659" t="str">
        <f>IFERROR(VLOOKUP(B1659,チーム番号!E:F,2,0),"")</f>
        <v/>
      </c>
      <c r="F1659" t="str">
        <f>IFERROR(VLOOKUP(A1659,プログラム!B:C,2,0),"")</f>
        <v/>
      </c>
      <c r="G1659" t="str">
        <f t="shared" si="51"/>
        <v>000</v>
      </c>
      <c r="H1659" t="str">
        <f>IFERROR(記録[[#This Row],[組]],"")</f>
        <v/>
      </c>
      <c r="I1659" t="str">
        <f>IFERROR(記録[[#This Row],[水路]],"")</f>
        <v/>
      </c>
      <c r="J1659" t="str">
        <f>IFERROR(VLOOKUP(F1659,プログラムデータ!A:P,14,0),"")</f>
        <v/>
      </c>
      <c r="K1659" t="str">
        <f>IFERROR(VLOOKUP(F1659,プログラムデータ!A:O,15,0),"")</f>
        <v/>
      </c>
      <c r="L1659" t="str">
        <f>IFERROR(VLOOKUP(F1659,プログラムデータ!A:M,13,0),"")</f>
        <v/>
      </c>
      <c r="M1659" t="str">
        <f>IFERROR(VLOOKUP(F1659,プログラムデータ!A:J,10,0),"")</f>
        <v/>
      </c>
      <c r="N1659" t="str">
        <f>IFERROR(VLOOKUP(F1659,プログラムデータ!A:P,16,0),"")</f>
        <v/>
      </c>
      <c r="O1659" t="str">
        <f t="shared" si="52"/>
        <v xml:space="preserve">    </v>
      </c>
    </row>
    <row r="1660" spans="1:15" x14ac:dyDescent="0.15">
      <c r="A1660" t="str">
        <f>IFERROR(記録[[#This Row],[競技番号]],"")</f>
        <v/>
      </c>
      <c r="B1660" t="str">
        <f>IFERROR(記録[[#This Row],[選手番号]],"")</f>
        <v/>
      </c>
      <c r="C1660" t="str">
        <f>IFERROR(VLOOKUP(B1660,選手番号!F:J,4,0),"")</f>
        <v/>
      </c>
      <c r="D1660" t="str">
        <f>IFERROR(VLOOKUP(B1660,選手番号!F:K,6,0),"")</f>
        <v/>
      </c>
      <c r="E1660" t="str">
        <f>IFERROR(VLOOKUP(B1660,チーム番号!E:F,2,0),"")</f>
        <v/>
      </c>
      <c r="F1660" t="str">
        <f>IFERROR(VLOOKUP(A1660,プログラム!B:C,2,0),"")</f>
        <v/>
      </c>
      <c r="G1660" t="str">
        <f t="shared" si="51"/>
        <v>000</v>
      </c>
      <c r="H1660" t="str">
        <f>IFERROR(記録[[#This Row],[組]],"")</f>
        <v/>
      </c>
      <c r="I1660" t="str">
        <f>IFERROR(記録[[#This Row],[水路]],"")</f>
        <v/>
      </c>
      <c r="J1660" t="str">
        <f>IFERROR(VLOOKUP(F1660,プログラムデータ!A:P,14,0),"")</f>
        <v/>
      </c>
      <c r="K1660" t="str">
        <f>IFERROR(VLOOKUP(F1660,プログラムデータ!A:O,15,0),"")</f>
        <v/>
      </c>
      <c r="L1660" t="str">
        <f>IFERROR(VLOOKUP(F1660,プログラムデータ!A:M,13,0),"")</f>
        <v/>
      </c>
      <c r="M1660" t="str">
        <f>IFERROR(VLOOKUP(F1660,プログラムデータ!A:J,10,0),"")</f>
        <v/>
      </c>
      <c r="N1660" t="str">
        <f>IFERROR(VLOOKUP(F1660,プログラムデータ!A:P,16,0),"")</f>
        <v/>
      </c>
      <c r="O1660" t="str">
        <f t="shared" si="52"/>
        <v xml:space="preserve">    </v>
      </c>
    </row>
    <row r="1661" spans="1:15" x14ac:dyDescent="0.15">
      <c r="A1661" t="str">
        <f>IFERROR(記録[[#This Row],[競技番号]],"")</f>
        <v/>
      </c>
      <c r="B1661" t="str">
        <f>IFERROR(記録[[#This Row],[選手番号]],"")</f>
        <v/>
      </c>
      <c r="C1661" t="str">
        <f>IFERROR(VLOOKUP(B1661,選手番号!F:J,4,0),"")</f>
        <v/>
      </c>
      <c r="D1661" t="str">
        <f>IFERROR(VLOOKUP(B1661,選手番号!F:K,6,0),"")</f>
        <v/>
      </c>
      <c r="E1661" t="str">
        <f>IFERROR(VLOOKUP(B1661,チーム番号!E:F,2,0),"")</f>
        <v/>
      </c>
      <c r="F1661" t="str">
        <f>IFERROR(VLOOKUP(A1661,プログラム!B:C,2,0),"")</f>
        <v/>
      </c>
      <c r="G1661" t="str">
        <f t="shared" si="51"/>
        <v>000</v>
      </c>
      <c r="H1661" t="str">
        <f>IFERROR(記録[[#This Row],[組]],"")</f>
        <v/>
      </c>
      <c r="I1661" t="str">
        <f>IFERROR(記録[[#This Row],[水路]],"")</f>
        <v/>
      </c>
      <c r="J1661" t="str">
        <f>IFERROR(VLOOKUP(F1661,プログラムデータ!A:P,14,0),"")</f>
        <v/>
      </c>
      <c r="K1661" t="str">
        <f>IFERROR(VLOOKUP(F1661,プログラムデータ!A:O,15,0),"")</f>
        <v/>
      </c>
      <c r="L1661" t="str">
        <f>IFERROR(VLOOKUP(F1661,プログラムデータ!A:M,13,0),"")</f>
        <v/>
      </c>
      <c r="M1661" t="str">
        <f>IFERROR(VLOOKUP(F1661,プログラムデータ!A:J,10,0),"")</f>
        <v/>
      </c>
      <c r="N1661" t="str">
        <f>IFERROR(VLOOKUP(F1661,プログラムデータ!A:P,16,0),"")</f>
        <v/>
      </c>
      <c r="O1661" t="str">
        <f t="shared" si="52"/>
        <v xml:space="preserve">    </v>
      </c>
    </row>
    <row r="1662" spans="1:15" x14ac:dyDescent="0.15">
      <c r="A1662" t="str">
        <f>IFERROR(記録[[#This Row],[競技番号]],"")</f>
        <v/>
      </c>
      <c r="B1662" t="str">
        <f>IFERROR(記録[[#This Row],[選手番号]],"")</f>
        <v/>
      </c>
      <c r="C1662" t="str">
        <f>IFERROR(VLOOKUP(B1662,選手番号!F:J,4,0),"")</f>
        <v/>
      </c>
      <c r="D1662" t="str">
        <f>IFERROR(VLOOKUP(B1662,選手番号!F:K,6,0),"")</f>
        <v/>
      </c>
      <c r="E1662" t="str">
        <f>IFERROR(VLOOKUP(B1662,チーム番号!E:F,2,0),"")</f>
        <v/>
      </c>
      <c r="F1662" t="str">
        <f>IFERROR(VLOOKUP(A1662,プログラム!B:C,2,0),"")</f>
        <v/>
      </c>
      <c r="G1662" t="str">
        <f t="shared" si="51"/>
        <v>000</v>
      </c>
      <c r="H1662" t="str">
        <f>IFERROR(記録[[#This Row],[組]],"")</f>
        <v/>
      </c>
      <c r="I1662" t="str">
        <f>IFERROR(記録[[#This Row],[水路]],"")</f>
        <v/>
      </c>
      <c r="J1662" t="str">
        <f>IFERROR(VLOOKUP(F1662,プログラムデータ!A:P,14,0),"")</f>
        <v/>
      </c>
      <c r="K1662" t="str">
        <f>IFERROR(VLOOKUP(F1662,プログラムデータ!A:O,15,0),"")</f>
        <v/>
      </c>
      <c r="L1662" t="str">
        <f>IFERROR(VLOOKUP(F1662,プログラムデータ!A:M,13,0),"")</f>
        <v/>
      </c>
      <c r="M1662" t="str">
        <f>IFERROR(VLOOKUP(F1662,プログラムデータ!A:J,10,0),"")</f>
        <v/>
      </c>
      <c r="N1662" t="str">
        <f>IFERROR(VLOOKUP(F1662,プログラムデータ!A:P,16,0),"")</f>
        <v/>
      </c>
      <c r="O1662" t="str">
        <f t="shared" si="52"/>
        <v xml:space="preserve">    </v>
      </c>
    </row>
    <row r="1663" spans="1:15" x14ac:dyDescent="0.15">
      <c r="A1663" t="str">
        <f>IFERROR(記録[[#This Row],[競技番号]],"")</f>
        <v/>
      </c>
      <c r="B1663" t="str">
        <f>IFERROR(記録[[#This Row],[選手番号]],"")</f>
        <v/>
      </c>
      <c r="C1663" t="str">
        <f>IFERROR(VLOOKUP(B1663,選手番号!F:J,4,0),"")</f>
        <v/>
      </c>
      <c r="D1663" t="str">
        <f>IFERROR(VLOOKUP(B1663,選手番号!F:K,6,0),"")</f>
        <v/>
      </c>
      <c r="E1663" t="str">
        <f>IFERROR(VLOOKUP(B1663,チーム番号!E:F,2,0),"")</f>
        <v/>
      </c>
      <c r="F1663" t="str">
        <f>IFERROR(VLOOKUP(A1663,プログラム!B:C,2,0),"")</f>
        <v/>
      </c>
      <c r="G1663" t="str">
        <f t="shared" si="51"/>
        <v>000</v>
      </c>
      <c r="H1663" t="str">
        <f>IFERROR(記録[[#This Row],[組]],"")</f>
        <v/>
      </c>
      <c r="I1663" t="str">
        <f>IFERROR(記録[[#This Row],[水路]],"")</f>
        <v/>
      </c>
      <c r="J1663" t="str">
        <f>IFERROR(VLOOKUP(F1663,プログラムデータ!A:P,14,0),"")</f>
        <v/>
      </c>
      <c r="K1663" t="str">
        <f>IFERROR(VLOOKUP(F1663,プログラムデータ!A:O,15,0),"")</f>
        <v/>
      </c>
      <c r="L1663" t="str">
        <f>IFERROR(VLOOKUP(F1663,プログラムデータ!A:M,13,0),"")</f>
        <v/>
      </c>
      <c r="M1663" t="str">
        <f>IFERROR(VLOOKUP(F1663,プログラムデータ!A:J,10,0),"")</f>
        <v/>
      </c>
      <c r="N1663" t="str">
        <f>IFERROR(VLOOKUP(F1663,プログラムデータ!A:P,16,0),"")</f>
        <v/>
      </c>
      <c r="O1663" t="str">
        <f t="shared" si="52"/>
        <v xml:space="preserve">    </v>
      </c>
    </row>
    <row r="1664" spans="1:15" x14ac:dyDescent="0.15">
      <c r="A1664" t="str">
        <f>IFERROR(記録[[#This Row],[競技番号]],"")</f>
        <v/>
      </c>
      <c r="B1664" t="str">
        <f>IFERROR(記録[[#This Row],[選手番号]],"")</f>
        <v/>
      </c>
      <c r="C1664" t="str">
        <f>IFERROR(VLOOKUP(B1664,選手番号!F:J,4,0),"")</f>
        <v/>
      </c>
      <c r="D1664" t="str">
        <f>IFERROR(VLOOKUP(B1664,選手番号!F:K,6,0),"")</f>
        <v/>
      </c>
      <c r="E1664" t="str">
        <f>IFERROR(VLOOKUP(B1664,チーム番号!E:F,2,0),"")</f>
        <v/>
      </c>
      <c r="F1664" t="str">
        <f>IFERROR(VLOOKUP(A1664,プログラム!B:C,2,0),"")</f>
        <v/>
      </c>
      <c r="G1664" t="str">
        <f t="shared" si="51"/>
        <v>000</v>
      </c>
      <c r="H1664" t="str">
        <f>IFERROR(記録[[#This Row],[組]],"")</f>
        <v/>
      </c>
      <c r="I1664" t="str">
        <f>IFERROR(記録[[#This Row],[水路]],"")</f>
        <v/>
      </c>
      <c r="J1664" t="str">
        <f>IFERROR(VLOOKUP(F1664,プログラムデータ!A:P,14,0),"")</f>
        <v/>
      </c>
      <c r="K1664" t="str">
        <f>IFERROR(VLOOKUP(F1664,プログラムデータ!A:O,15,0),"")</f>
        <v/>
      </c>
      <c r="L1664" t="str">
        <f>IFERROR(VLOOKUP(F1664,プログラムデータ!A:M,13,0),"")</f>
        <v/>
      </c>
      <c r="M1664" t="str">
        <f>IFERROR(VLOOKUP(F1664,プログラムデータ!A:J,10,0),"")</f>
        <v/>
      </c>
      <c r="N1664" t="str">
        <f>IFERROR(VLOOKUP(F1664,プログラムデータ!A:P,16,0),"")</f>
        <v/>
      </c>
      <c r="O1664" t="str">
        <f t="shared" si="52"/>
        <v xml:space="preserve">    </v>
      </c>
    </row>
    <row r="1665" spans="1:15" x14ac:dyDescent="0.15">
      <c r="A1665" t="str">
        <f>IFERROR(記録[[#This Row],[競技番号]],"")</f>
        <v/>
      </c>
      <c r="B1665" t="str">
        <f>IFERROR(記録[[#This Row],[選手番号]],"")</f>
        <v/>
      </c>
      <c r="C1665" t="str">
        <f>IFERROR(VLOOKUP(B1665,選手番号!F:J,4,0),"")</f>
        <v/>
      </c>
      <c r="D1665" t="str">
        <f>IFERROR(VLOOKUP(B1665,選手番号!F:K,6,0),"")</f>
        <v/>
      </c>
      <c r="E1665" t="str">
        <f>IFERROR(VLOOKUP(B1665,チーム番号!E:F,2,0),"")</f>
        <v/>
      </c>
      <c r="F1665" t="str">
        <f>IFERROR(VLOOKUP(A1665,プログラム!B:C,2,0),"")</f>
        <v/>
      </c>
      <c r="G1665" t="str">
        <f t="shared" si="51"/>
        <v>000</v>
      </c>
      <c r="H1665" t="str">
        <f>IFERROR(記録[[#This Row],[組]],"")</f>
        <v/>
      </c>
      <c r="I1665" t="str">
        <f>IFERROR(記録[[#This Row],[水路]],"")</f>
        <v/>
      </c>
      <c r="J1665" t="str">
        <f>IFERROR(VLOOKUP(F1665,プログラムデータ!A:P,14,0),"")</f>
        <v/>
      </c>
      <c r="K1665" t="str">
        <f>IFERROR(VLOOKUP(F1665,プログラムデータ!A:O,15,0),"")</f>
        <v/>
      </c>
      <c r="L1665" t="str">
        <f>IFERROR(VLOOKUP(F1665,プログラムデータ!A:M,13,0),"")</f>
        <v/>
      </c>
      <c r="M1665" t="str">
        <f>IFERROR(VLOOKUP(F1665,プログラムデータ!A:J,10,0),"")</f>
        <v/>
      </c>
      <c r="N1665" t="str">
        <f>IFERROR(VLOOKUP(F1665,プログラムデータ!A:P,16,0),"")</f>
        <v/>
      </c>
      <c r="O1665" t="str">
        <f t="shared" si="52"/>
        <v xml:space="preserve">    </v>
      </c>
    </row>
    <row r="1666" spans="1:15" x14ac:dyDescent="0.15">
      <c r="A1666" t="str">
        <f>IFERROR(記録[[#This Row],[競技番号]],"")</f>
        <v/>
      </c>
      <c r="B1666" t="str">
        <f>IFERROR(記録[[#This Row],[選手番号]],"")</f>
        <v/>
      </c>
      <c r="C1666" t="str">
        <f>IFERROR(VLOOKUP(B1666,選手番号!F:J,4,0),"")</f>
        <v/>
      </c>
      <c r="D1666" t="str">
        <f>IFERROR(VLOOKUP(B1666,選手番号!F:K,6,0),"")</f>
        <v/>
      </c>
      <c r="E1666" t="str">
        <f>IFERROR(VLOOKUP(B1666,チーム番号!E:F,2,0),"")</f>
        <v/>
      </c>
      <c r="F1666" t="str">
        <f>IFERROR(VLOOKUP(A1666,プログラム!B:C,2,0),"")</f>
        <v/>
      </c>
      <c r="G1666" t="str">
        <f t="shared" si="51"/>
        <v>000</v>
      </c>
      <c r="H1666" t="str">
        <f>IFERROR(記録[[#This Row],[組]],"")</f>
        <v/>
      </c>
      <c r="I1666" t="str">
        <f>IFERROR(記録[[#This Row],[水路]],"")</f>
        <v/>
      </c>
      <c r="J1666" t="str">
        <f>IFERROR(VLOOKUP(F1666,プログラムデータ!A:P,14,0),"")</f>
        <v/>
      </c>
      <c r="K1666" t="str">
        <f>IFERROR(VLOOKUP(F1666,プログラムデータ!A:O,15,0),"")</f>
        <v/>
      </c>
      <c r="L1666" t="str">
        <f>IFERROR(VLOOKUP(F1666,プログラムデータ!A:M,13,0),"")</f>
        <v/>
      </c>
      <c r="M1666" t="str">
        <f>IFERROR(VLOOKUP(F1666,プログラムデータ!A:J,10,0),"")</f>
        <v/>
      </c>
      <c r="N1666" t="str">
        <f>IFERROR(VLOOKUP(F1666,プログラムデータ!A:P,16,0),"")</f>
        <v/>
      </c>
      <c r="O1666" t="str">
        <f t="shared" si="52"/>
        <v xml:space="preserve">    </v>
      </c>
    </row>
    <row r="1667" spans="1:15" x14ac:dyDescent="0.15">
      <c r="A1667" t="str">
        <f>IFERROR(記録[[#This Row],[競技番号]],"")</f>
        <v/>
      </c>
      <c r="B1667" t="str">
        <f>IFERROR(記録[[#This Row],[選手番号]],"")</f>
        <v/>
      </c>
      <c r="C1667" t="str">
        <f>IFERROR(VLOOKUP(B1667,選手番号!F:J,4,0),"")</f>
        <v/>
      </c>
      <c r="D1667" t="str">
        <f>IFERROR(VLOOKUP(B1667,選手番号!F:K,6,0),"")</f>
        <v/>
      </c>
      <c r="E1667" t="str">
        <f>IFERROR(VLOOKUP(B1667,チーム番号!E:F,2,0),"")</f>
        <v/>
      </c>
      <c r="F1667" t="str">
        <f>IFERROR(VLOOKUP(A1667,プログラム!B:C,2,0),"")</f>
        <v/>
      </c>
      <c r="G1667" t="str">
        <f t="shared" ref="G1667:G1730" si="53">CONCATENATE(B1667,0,0,0,F1667)</f>
        <v>000</v>
      </c>
      <c r="H1667" t="str">
        <f>IFERROR(記録[[#This Row],[組]],"")</f>
        <v/>
      </c>
      <c r="I1667" t="str">
        <f>IFERROR(記録[[#This Row],[水路]],"")</f>
        <v/>
      </c>
      <c r="J1667" t="str">
        <f>IFERROR(VLOOKUP(F1667,プログラムデータ!A:P,14,0),"")</f>
        <v/>
      </c>
      <c r="K1667" t="str">
        <f>IFERROR(VLOOKUP(F1667,プログラムデータ!A:O,15,0),"")</f>
        <v/>
      </c>
      <c r="L1667" t="str">
        <f>IFERROR(VLOOKUP(F1667,プログラムデータ!A:M,13,0),"")</f>
        <v/>
      </c>
      <c r="M1667" t="str">
        <f>IFERROR(VLOOKUP(F1667,プログラムデータ!A:J,10,0),"")</f>
        <v/>
      </c>
      <c r="N1667" t="str">
        <f>IFERROR(VLOOKUP(F1667,プログラムデータ!A:P,16,0),"")</f>
        <v/>
      </c>
      <c r="O1667" t="str">
        <f t="shared" si="52"/>
        <v xml:space="preserve">    </v>
      </c>
    </row>
    <row r="1668" spans="1:15" x14ac:dyDescent="0.15">
      <c r="A1668" t="str">
        <f>IFERROR(記録[[#This Row],[競技番号]],"")</f>
        <v/>
      </c>
      <c r="B1668" t="str">
        <f>IFERROR(記録[[#This Row],[選手番号]],"")</f>
        <v/>
      </c>
      <c r="C1668" t="str">
        <f>IFERROR(VLOOKUP(B1668,選手番号!F:J,4,0),"")</f>
        <v/>
      </c>
      <c r="D1668" t="str">
        <f>IFERROR(VLOOKUP(B1668,選手番号!F:K,6,0),"")</f>
        <v/>
      </c>
      <c r="E1668" t="str">
        <f>IFERROR(VLOOKUP(B1668,チーム番号!E:F,2,0),"")</f>
        <v/>
      </c>
      <c r="F1668" t="str">
        <f>IFERROR(VLOOKUP(A1668,プログラム!B:C,2,0),"")</f>
        <v/>
      </c>
      <c r="G1668" t="str">
        <f t="shared" si="53"/>
        <v>000</v>
      </c>
      <c r="H1668" t="str">
        <f>IFERROR(記録[[#This Row],[組]],"")</f>
        <v/>
      </c>
      <c r="I1668" t="str">
        <f>IFERROR(記録[[#This Row],[水路]],"")</f>
        <v/>
      </c>
      <c r="J1668" t="str">
        <f>IFERROR(VLOOKUP(F1668,プログラムデータ!A:P,14,0),"")</f>
        <v/>
      </c>
      <c r="K1668" t="str">
        <f>IFERROR(VLOOKUP(F1668,プログラムデータ!A:O,15,0),"")</f>
        <v/>
      </c>
      <c r="L1668" t="str">
        <f>IFERROR(VLOOKUP(F1668,プログラムデータ!A:M,13,0),"")</f>
        <v/>
      </c>
      <c r="M1668" t="str">
        <f>IFERROR(VLOOKUP(F1668,プログラムデータ!A:J,10,0),"")</f>
        <v/>
      </c>
      <c r="N1668" t="str">
        <f>IFERROR(VLOOKUP(F1668,プログラムデータ!A:P,16,0),"")</f>
        <v/>
      </c>
      <c r="O1668" t="str">
        <f t="shared" si="52"/>
        <v xml:space="preserve">    </v>
      </c>
    </row>
    <row r="1669" spans="1:15" x14ac:dyDescent="0.15">
      <c r="A1669" t="str">
        <f>IFERROR(記録[[#This Row],[競技番号]],"")</f>
        <v/>
      </c>
      <c r="B1669" t="str">
        <f>IFERROR(記録[[#This Row],[選手番号]],"")</f>
        <v/>
      </c>
      <c r="C1669" t="str">
        <f>IFERROR(VLOOKUP(B1669,選手番号!F:J,4,0),"")</f>
        <v/>
      </c>
      <c r="D1669" t="str">
        <f>IFERROR(VLOOKUP(B1669,選手番号!F:K,6,0),"")</f>
        <v/>
      </c>
      <c r="E1669" t="str">
        <f>IFERROR(VLOOKUP(B1669,チーム番号!E:F,2,0),"")</f>
        <v/>
      </c>
      <c r="F1669" t="str">
        <f>IFERROR(VLOOKUP(A1669,プログラム!B:C,2,0),"")</f>
        <v/>
      </c>
      <c r="G1669" t="str">
        <f t="shared" si="53"/>
        <v>000</v>
      </c>
      <c r="H1669" t="str">
        <f>IFERROR(記録[[#This Row],[組]],"")</f>
        <v/>
      </c>
      <c r="I1669" t="str">
        <f>IFERROR(記録[[#This Row],[水路]],"")</f>
        <v/>
      </c>
      <c r="J1669" t="str">
        <f>IFERROR(VLOOKUP(F1669,プログラムデータ!A:P,14,0),"")</f>
        <v/>
      </c>
      <c r="K1669" t="str">
        <f>IFERROR(VLOOKUP(F1669,プログラムデータ!A:O,15,0),"")</f>
        <v/>
      </c>
      <c r="L1669" t="str">
        <f>IFERROR(VLOOKUP(F1669,プログラムデータ!A:M,13,0),"")</f>
        <v/>
      </c>
      <c r="M1669" t="str">
        <f>IFERROR(VLOOKUP(F1669,プログラムデータ!A:J,10,0),"")</f>
        <v/>
      </c>
      <c r="N1669" t="str">
        <f>IFERROR(VLOOKUP(F1669,プログラムデータ!A:P,16,0),"")</f>
        <v/>
      </c>
      <c r="O1669" t="str">
        <f t="shared" si="52"/>
        <v xml:space="preserve">    </v>
      </c>
    </row>
    <row r="1670" spans="1:15" x14ac:dyDescent="0.15">
      <c r="A1670" t="str">
        <f>IFERROR(記録[[#This Row],[競技番号]],"")</f>
        <v/>
      </c>
      <c r="B1670" t="str">
        <f>IFERROR(記録[[#This Row],[選手番号]],"")</f>
        <v/>
      </c>
      <c r="C1670" t="str">
        <f>IFERROR(VLOOKUP(B1670,選手番号!F:J,4,0),"")</f>
        <v/>
      </c>
      <c r="D1670" t="str">
        <f>IFERROR(VLOOKUP(B1670,選手番号!F:K,6,0),"")</f>
        <v/>
      </c>
      <c r="E1670" t="str">
        <f>IFERROR(VLOOKUP(B1670,チーム番号!E:F,2,0),"")</f>
        <v/>
      </c>
      <c r="F1670" t="str">
        <f>IFERROR(VLOOKUP(A1670,プログラム!B:C,2,0),"")</f>
        <v/>
      </c>
      <c r="G1670" t="str">
        <f t="shared" si="53"/>
        <v>000</v>
      </c>
      <c r="H1670" t="str">
        <f>IFERROR(記録[[#This Row],[組]],"")</f>
        <v/>
      </c>
      <c r="I1670" t="str">
        <f>IFERROR(記録[[#This Row],[水路]],"")</f>
        <v/>
      </c>
      <c r="J1670" t="str">
        <f>IFERROR(VLOOKUP(F1670,プログラムデータ!A:P,14,0),"")</f>
        <v/>
      </c>
      <c r="K1670" t="str">
        <f>IFERROR(VLOOKUP(F1670,プログラムデータ!A:O,15,0),"")</f>
        <v/>
      </c>
      <c r="L1670" t="str">
        <f>IFERROR(VLOOKUP(F1670,プログラムデータ!A:M,13,0),"")</f>
        <v/>
      </c>
      <c r="M1670" t="str">
        <f>IFERROR(VLOOKUP(F1670,プログラムデータ!A:J,10,0),"")</f>
        <v/>
      </c>
      <c r="N1670" t="str">
        <f>IFERROR(VLOOKUP(F1670,プログラムデータ!A:P,16,0),"")</f>
        <v/>
      </c>
      <c r="O1670" t="str">
        <f t="shared" si="52"/>
        <v xml:space="preserve">    </v>
      </c>
    </row>
    <row r="1671" spans="1:15" x14ac:dyDescent="0.15">
      <c r="A1671" t="str">
        <f>IFERROR(記録[[#This Row],[競技番号]],"")</f>
        <v/>
      </c>
      <c r="B1671" t="str">
        <f>IFERROR(記録[[#This Row],[選手番号]],"")</f>
        <v/>
      </c>
      <c r="C1671" t="str">
        <f>IFERROR(VLOOKUP(B1671,選手番号!F:J,4,0),"")</f>
        <v/>
      </c>
      <c r="D1671" t="str">
        <f>IFERROR(VLOOKUP(B1671,選手番号!F:K,6,0),"")</f>
        <v/>
      </c>
      <c r="E1671" t="str">
        <f>IFERROR(VLOOKUP(B1671,チーム番号!E:F,2,0),"")</f>
        <v/>
      </c>
      <c r="F1671" t="str">
        <f>IFERROR(VLOOKUP(A1671,プログラム!B:C,2,0),"")</f>
        <v/>
      </c>
      <c r="G1671" t="str">
        <f t="shared" si="53"/>
        <v>000</v>
      </c>
      <c r="H1671" t="str">
        <f>IFERROR(記録[[#This Row],[組]],"")</f>
        <v/>
      </c>
      <c r="I1671" t="str">
        <f>IFERROR(記録[[#This Row],[水路]],"")</f>
        <v/>
      </c>
      <c r="J1671" t="str">
        <f>IFERROR(VLOOKUP(F1671,プログラムデータ!A:P,14,0),"")</f>
        <v/>
      </c>
      <c r="K1671" t="str">
        <f>IFERROR(VLOOKUP(F1671,プログラムデータ!A:O,15,0),"")</f>
        <v/>
      </c>
      <c r="L1671" t="str">
        <f>IFERROR(VLOOKUP(F1671,プログラムデータ!A:M,13,0),"")</f>
        <v/>
      </c>
      <c r="M1671" t="str">
        <f>IFERROR(VLOOKUP(F1671,プログラムデータ!A:J,10,0),"")</f>
        <v/>
      </c>
      <c r="N1671" t="str">
        <f>IFERROR(VLOOKUP(F1671,プログラムデータ!A:P,16,0),"")</f>
        <v/>
      </c>
      <c r="O1671" t="str">
        <f t="shared" si="52"/>
        <v xml:space="preserve">    </v>
      </c>
    </row>
    <row r="1672" spans="1:15" x14ac:dyDescent="0.15">
      <c r="A1672" t="str">
        <f>IFERROR(記録[[#This Row],[競技番号]],"")</f>
        <v/>
      </c>
      <c r="B1672" t="str">
        <f>IFERROR(記録[[#This Row],[選手番号]],"")</f>
        <v/>
      </c>
      <c r="C1672" t="str">
        <f>IFERROR(VLOOKUP(B1672,選手番号!F:J,4,0),"")</f>
        <v/>
      </c>
      <c r="D1672" t="str">
        <f>IFERROR(VLOOKUP(B1672,選手番号!F:K,6,0),"")</f>
        <v/>
      </c>
      <c r="E1672" t="str">
        <f>IFERROR(VLOOKUP(B1672,チーム番号!E:F,2,0),"")</f>
        <v/>
      </c>
      <c r="F1672" t="str">
        <f>IFERROR(VLOOKUP(A1672,プログラム!B:C,2,0),"")</f>
        <v/>
      </c>
      <c r="G1672" t="str">
        <f t="shared" si="53"/>
        <v>000</v>
      </c>
      <c r="H1672" t="str">
        <f>IFERROR(記録[[#This Row],[組]],"")</f>
        <v/>
      </c>
      <c r="I1672" t="str">
        <f>IFERROR(記録[[#This Row],[水路]],"")</f>
        <v/>
      </c>
      <c r="J1672" t="str">
        <f>IFERROR(VLOOKUP(F1672,プログラムデータ!A:P,14,0),"")</f>
        <v/>
      </c>
      <c r="K1672" t="str">
        <f>IFERROR(VLOOKUP(F1672,プログラムデータ!A:O,15,0),"")</f>
        <v/>
      </c>
      <c r="L1672" t="str">
        <f>IFERROR(VLOOKUP(F1672,プログラムデータ!A:M,13,0),"")</f>
        <v/>
      </c>
      <c r="M1672" t="str">
        <f>IFERROR(VLOOKUP(F1672,プログラムデータ!A:J,10,0),"")</f>
        <v/>
      </c>
      <c r="N1672" t="str">
        <f>IFERROR(VLOOKUP(F1672,プログラムデータ!A:P,16,0),"")</f>
        <v/>
      </c>
      <c r="O1672" t="str">
        <f t="shared" si="52"/>
        <v xml:space="preserve">    </v>
      </c>
    </row>
    <row r="1673" spans="1:15" x14ac:dyDescent="0.15">
      <c r="A1673" t="str">
        <f>IFERROR(記録[[#This Row],[競技番号]],"")</f>
        <v/>
      </c>
      <c r="B1673" t="str">
        <f>IFERROR(記録[[#This Row],[選手番号]],"")</f>
        <v/>
      </c>
      <c r="C1673" t="str">
        <f>IFERROR(VLOOKUP(B1673,選手番号!F:J,4,0),"")</f>
        <v/>
      </c>
      <c r="D1673" t="str">
        <f>IFERROR(VLOOKUP(B1673,選手番号!F:K,6,0),"")</f>
        <v/>
      </c>
      <c r="E1673" t="str">
        <f>IFERROR(VLOOKUP(B1673,チーム番号!E:F,2,0),"")</f>
        <v/>
      </c>
      <c r="F1673" t="str">
        <f>IFERROR(VLOOKUP(A1673,プログラム!B:C,2,0),"")</f>
        <v/>
      </c>
      <c r="G1673" t="str">
        <f t="shared" si="53"/>
        <v>000</v>
      </c>
      <c r="H1673" t="str">
        <f>IFERROR(記録[[#This Row],[組]],"")</f>
        <v/>
      </c>
      <c r="I1673" t="str">
        <f>IFERROR(記録[[#This Row],[水路]],"")</f>
        <v/>
      </c>
      <c r="J1673" t="str">
        <f>IFERROR(VLOOKUP(F1673,プログラムデータ!A:P,14,0),"")</f>
        <v/>
      </c>
      <c r="K1673" t="str">
        <f>IFERROR(VLOOKUP(F1673,プログラムデータ!A:O,15,0),"")</f>
        <v/>
      </c>
      <c r="L1673" t="str">
        <f>IFERROR(VLOOKUP(F1673,プログラムデータ!A:M,13,0),"")</f>
        <v/>
      </c>
      <c r="M1673" t="str">
        <f>IFERROR(VLOOKUP(F1673,プログラムデータ!A:J,10,0),"")</f>
        <v/>
      </c>
      <c r="N1673" t="str">
        <f>IFERROR(VLOOKUP(F1673,プログラムデータ!A:P,16,0),"")</f>
        <v/>
      </c>
      <c r="O1673" t="str">
        <f t="shared" si="52"/>
        <v xml:space="preserve">    </v>
      </c>
    </row>
    <row r="1674" spans="1:15" x14ac:dyDescent="0.15">
      <c r="A1674" t="str">
        <f>IFERROR(記録[[#This Row],[競技番号]],"")</f>
        <v/>
      </c>
      <c r="B1674" t="str">
        <f>IFERROR(記録[[#This Row],[選手番号]],"")</f>
        <v/>
      </c>
      <c r="C1674" t="str">
        <f>IFERROR(VLOOKUP(B1674,選手番号!F:J,4,0),"")</f>
        <v/>
      </c>
      <c r="D1674" t="str">
        <f>IFERROR(VLOOKUP(B1674,選手番号!F:K,6,0),"")</f>
        <v/>
      </c>
      <c r="E1674" t="str">
        <f>IFERROR(VLOOKUP(B1674,チーム番号!E:F,2,0),"")</f>
        <v/>
      </c>
      <c r="F1674" t="str">
        <f>IFERROR(VLOOKUP(A1674,プログラム!B:C,2,0),"")</f>
        <v/>
      </c>
      <c r="G1674" t="str">
        <f t="shared" si="53"/>
        <v>000</v>
      </c>
      <c r="H1674" t="str">
        <f>IFERROR(記録[[#This Row],[組]],"")</f>
        <v/>
      </c>
      <c r="I1674" t="str">
        <f>IFERROR(記録[[#This Row],[水路]],"")</f>
        <v/>
      </c>
      <c r="J1674" t="str">
        <f>IFERROR(VLOOKUP(F1674,プログラムデータ!A:P,14,0),"")</f>
        <v/>
      </c>
      <c r="K1674" t="str">
        <f>IFERROR(VLOOKUP(F1674,プログラムデータ!A:O,15,0),"")</f>
        <v/>
      </c>
      <c r="L1674" t="str">
        <f>IFERROR(VLOOKUP(F1674,プログラムデータ!A:M,13,0),"")</f>
        <v/>
      </c>
      <c r="M1674" t="str">
        <f>IFERROR(VLOOKUP(F1674,プログラムデータ!A:J,10,0),"")</f>
        <v/>
      </c>
      <c r="N1674" t="str">
        <f>IFERROR(VLOOKUP(F1674,プログラムデータ!A:P,16,0),"")</f>
        <v/>
      </c>
      <c r="O1674" t="str">
        <f t="shared" si="52"/>
        <v xml:space="preserve">    </v>
      </c>
    </row>
    <row r="1675" spans="1:15" x14ac:dyDescent="0.15">
      <c r="A1675" t="str">
        <f>IFERROR(記録[[#This Row],[競技番号]],"")</f>
        <v/>
      </c>
      <c r="B1675" t="str">
        <f>IFERROR(記録[[#This Row],[選手番号]],"")</f>
        <v/>
      </c>
      <c r="C1675" t="str">
        <f>IFERROR(VLOOKUP(B1675,選手番号!F:J,4,0),"")</f>
        <v/>
      </c>
      <c r="D1675" t="str">
        <f>IFERROR(VLOOKUP(B1675,選手番号!F:K,6,0),"")</f>
        <v/>
      </c>
      <c r="E1675" t="str">
        <f>IFERROR(VLOOKUP(B1675,チーム番号!E:F,2,0),"")</f>
        <v/>
      </c>
      <c r="F1675" t="str">
        <f>IFERROR(VLOOKUP(A1675,プログラム!B:C,2,0),"")</f>
        <v/>
      </c>
      <c r="G1675" t="str">
        <f t="shared" si="53"/>
        <v>000</v>
      </c>
      <c r="H1675" t="str">
        <f>IFERROR(記録[[#This Row],[組]],"")</f>
        <v/>
      </c>
      <c r="I1675" t="str">
        <f>IFERROR(記録[[#This Row],[水路]],"")</f>
        <v/>
      </c>
      <c r="J1675" t="str">
        <f>IFERROR(VLOOKUP(F1675,プログラムデータ!A:P,14,0),"")</f>
        <v/>
      </c>
      <c r="K1675" t="str">
        <f>IFERROR(VLOOKUP(F1675,プログラムデータ!A:O,15,0),"")</f>
        <v/>
      </c>
      <c r="L1675" t="str">
        <f>IFERROR(VLOOKUP(F1675,プログラムデータ!A:M,13,0),"")</f>
        <v/>
      </c>
      <c r="M1675" t="str">
        <f>IFERROR(VLOOKUP(F1675,プログラムデータ!A:J,10,0),"")</f>
        <v/>
      </c>
      <c r="N1675" t="str">
        <f>IFERROR(VLOOKUP(F1675,プログラムデータ!A:P,16,0),"")</f>
        <v/>
      </c>
      <c r="O1675" t="str">
        <f t="shared" si="52"/>
        <v xml:space="preserve">    </v>
      </c>
    </row>
    <row r="1676" spans="1:15" x14ac:dyDescent="0.15">
      <c r="A1676" t="str">
        <f>IFERROR(記録[[#This Row],[競技番号]],"")</f>
        <v/>
      </c>
      <c r="B1676" t="str">
        <f>IFERROR(記録[[#This Row],[選手番号]],"")</f>
        <v/>
      </c>
      <c r="C1676" t="str">
        <f>IFERROR(VLOOKUP(B1676,選手番号!F:J,4,0),"")</f>
        <v/>
      </c>
      <c r="D1676" t="str">
        <f>IFERROR(VLOOKUP(B1676,選手番号!F:K,6,0),"")</f>
        <v/>
      </c>
      <c r="E1676" t="str">
        <f>IFERROR(VLOOKUP(B1676,チーム番号!E:F,2,0),"")</f>
        <v/>
      </c>
      <c r="F1676" t="str">
        <f>IFERROR(VLOOKUP(A1676,プログラム!B:C,2,0),"")</f>
        <v/>
      </c>
      <c r="G1676" t="str">
        <f t="shared" si="53"/>
        <v>000</v>
      </c>
      <c r="H1676" t="str">
        <f>IFERROR(記録[[#This Row],[組]],"")</f>
        <v/>
      </c>
      <c r="I1676" t="str">
        <f>IFERROR(記録[[#This Row],[水路]],"")</f>
        <v/>
      </c>
      <c r="J1676" t="str">
        <f>IFERROR(VLOOKUP(F1676,プログラムデータ!A:P,14,0),"")</f>
        <v/>
      </c>
      <c r="K1676" t="str">
        <f>IFERROR(VLOOKUP(F1676,プログラムデータ!A:O,15,0),"")</f>
        <v/>
      </c>
      <c r="L1676" t="str">
        <f>IFERROR(VLOOKUP(F1676,プログラムデータ!A:M,13,0),"")</f>
        <v/>
      </c>
      <c r="M1676" t="str">
        <f>IFERROR(VLOOKUP(F1676,プログラムデータ!A:J,10,0),"")</f>
        <v/>
      </c>
      <c r="N1676" t="str">
        <f>IFERROR(VLOOKUP(F1676,プログラムデータ!A:P,16,0),"")</f>
        <v/>
      </c>
      <c r="O1676" t="str">
        <f t="shared" si="52"/>
        <v xml:space="preserve">    </v>
      </c>
    </row>
    <row r="1677" spans="1:15" x14ac:dyDescent="0.15">
      <c r="A1677" t="str">
        <f>IFERROR(記録[[#This Row],[競技番号]],"")</f>
        <v/>
      </c>
      <c r="B1677" t="str">
        <f>IFERROR(記録[[#This Row],[選手番号]],"")</f>
        <v/>
      </c>
      <c r="C1677" t="str">
        <f>IFERROR(VLOOKUP(B1677,選手番号!F:J,4,0),"")</f>
        <v/>
      </c>
      <c r="D1677" t="str">
        <f>IFERROR(VLOOKUP(B1677,選手番号!F:K,6,0),"")</f>
        <v/>
      </c>
      <c r="E1677" t="str">
        <f>IFERROR(VLOOKUP(B1677,チーム番号!E:F,2,0),"")</f>
        <v/>
      </c>
      <c r="F1677" t="str">
        <f>IFERROR(VLOOKUP(A1677,プログラム!B:C,2,0),"")</f>
        <v/>
      </c>
      <c r="G1677" t="str">
        <f t="shared" si="53"/>
        <v>000</v>
      </c>
      <c r="H1677" t="str">
        <f>IFERROR(記録[[#This Row],[組]],"")</f>
        <v/>
      </c>
      <c r="I1677" t="str">
        <f>IFERROR(記録[[#This Row],[水路]],"")</f>
        <v/>
      </c>
      <c r="J1677" t="str">
        <f>IFERROR(VLOOKUP(F1677,プログラムデータ!A:P,14,0),"")</f>
        <v/>
      </c>
      <c r="K1677" t="str">
        <f>IFERROR(VLOOKUP(F1677,プログラムデータ!A:O,15,0),"")</f>
        <v/>
      </c>
      <c r="L1677" t="str">
        <f>IFERROR(VLOOKUP(F1677,プログラムデータ!A:M,13,0),"")</f>
        <v/>
      </c>
      <c r="M1677" t="str">
        <f>IFERROR(VLOOKUP(F1677,プログラムデータ!A:J,10,0),"")</f>
        <v/>
      </c>
      <c r="N1677" t="str">
        <f>IFERROR(VLOOKUP(F1677,プログラムデータ!A:P,16,0),"")</f>
        <v/>
      </c>
      <c r="O1677" t="str">
        <f t="shared" si="52"/>
        <v xml:space="preserve">    </v>
      </c>
    </row>
    <row r="1678" spans="1:15" x14ac:dyDescent="0.15">
      <c r="A1678" t="str">
        <f>IFERROR(記録[[#This Row],[競技番号]],"")</f>
        <v/>
      </c>
      <c r="B1678" t="str">
        <f>IFERROR(記録[[#This Row],[選手番号]],"")</f>
        <v/>
      </c>
      <c r="C1678" t="str">
        <f>IFERROR(VLOOKUP(B1678,選手番号!F:J,4,0),"")</f>
        <v/>
      </c>
      <c r="D1678" t="str">
        <f>IFERROR(VLOOKUP(B1678,選手番号!F:K,6,0),"")</f>
        <v/>
      </c>
      <c r="E1678" t="str">
        <f>IFERROR(VLOOKUP(B1678,チーム番号!E:F,2,0),"")</f>
        <v/>
      </c>
      <c r="F1678" t="str">
        <f>IFERROR(VLOOKUP(A1678,プログラム!B:C,2,0),"")</f>
        <v/>
      </c>
      <c r="G1678" t="str">
        <f t="shared" si="53"/>
        <v>000</v>
      </c>
      <c r="H1678" t="str">
        <f>IFERROR(記録[[#This Row],[組]],"")</f>
        <v/>
      </c>
      <c r="I1678" t="str">
        <f>IFERROR(記録[[#This Row],[水路]],"")</f>
        <v/>
      </c>
      <c r="J1678" t="str">
        <f>IFERROR(VLOOKUP(F1678,プログラムデータ!A:P,14,0),"")</f>
        <v/>
      </c>
      <c r="K1678" t="str">
        <f>IFERROR(VLOOKUP(F1678,プログラムデータ!A:O,15,0),"")</f>
        <v/>
      </c>
      <c r="L1678" t="str">
        <f>IFERROR(VLOOKUP(F1678,プログラムデータ!A:M,13,0),"")</f>
        <v/>
      </c>
      <c r="M1678" t="str">
        <f>IFERROR(VLOOKUP(F1678,プログラムデータ!A:J,10,0),"")</f>
        <v/>
      </c>
      <c r="N1678" t="str">
        <f>IFERROR(VLOOKUP(F1678,プログラムデータ!A:P,16,0),"")</f>
        <v/>
      </c>
      <c r="O1678" t="str">
        <f t="shared" si="52"/>
        <v xml:space="preserve">    </v>
      </c>
    </row>
    <row r="1679" spans="1:15" x14ac:dyDescent="0.15">
      <c r="A1679" t="str">
        <f>IFERROR(記録[[#This Row],[競技番号]],"")</f>
        <v/>
      </c>
      <c r="B1679" t="str">
        <f>IFERROR(記録[[#This Row],[選手番号]],"")</f>
        <v/>
      </c>
      <c r="C1679" t="str">
        <f>IFERROR(VLOOKUP(B1679,選手番号!F:J,4,0),"")</f>
        <v/>
      </c>
      <c r="D1679" t="str">
        <f>IFERROR(VLOOKUP(B1679,選手番号!F:K,6,0),"")</f>
        <v/>
      </c>
      <c r="E1679" t="str">
        <f>IFERROR(VLOOKUP(B1679,チーム番号!E:F,2,0),"")</f>
        <v/>
      </c>
      <c r="F1679" t="str">
        <f>IFERROR(VLOOKUP(A1679,プログラム!B:C,2,0),"")</f>
        <v/>
      </c>
      <c r="G1679" t="str">
        <f t="shared" si="53"/>
        <v>000</v>
      </c>
      <c r="H1679" t="str">
        <f>IFERROR(記録[[#This Row],[組]],"")</f>
        <v/>
      </c>
      <c r="I1679" t="str">
        <f>IFERROR(記録[[#This Row],[水路]],"")</f>
        <v/>
      </c>
      <c r="J1679" t="str">
        <f>IFERROR(VLOOKUP(F1679,プログラムデータ!A:P,14,0),"")</f>
        <v/>
      </c>
      <c r="K1679" t="str">
        <f>IFERROR(VLOOKUP(F1679,プログラムデータ!A:O,15,0),"")</f>
        <v/>
      </c>
      <c r="L1679" t="str">
        <f>IFERROR(VLOOKUP(F1679,プログラムデータ!A:M,13,0),"")</f>
        <v/>
      </c>
      <c r="M1679" t="str">
        <f>IFERROR(VLOOKUP(F1679,プログラムデータ!A:J,10,0),"")</f>
        <v/>
      </c>
      <c r="N1679" t="str">
        <f>IFERROR(VLOOKUP(F1679,プログラムデータ!A:P,16,0),"")</f>
        <v/>
      </c>
      <c r="O1679" t="str">
        <f t="shared" si="52"/>
        <v xml:space="preserve">    </v>
      </c>
    </row>
    <row r="1680" spans="1:15" x14ac:dyDescent="0.15">
      <c r="A1680" t="str">
        <f>IFERROR(記録[[#This Row],[競技番号]],"")</f>
        <v/>
      </c>
      <c r="B1680" t="str">
        <f>IFERROR(記録[[#This Row],[選手番号]],"")</f>
        <v/>
      </c>
      <c r="C1680" t="str">
        <f>IFERROR(VLOOKUP(B1680,選手番号!F:J,4,0),"")</f>
        <v/>
      </c>
      <c r="D1680" t="str">
        <f>IFERROR(VLOOKUP(B1680,選手番号!F:K,6,0),"")</f>
        <v/>
      </c>
      <c r="E1680" t="str">
        <f>IFERROR(VLOOKUP(B1680,チーム番号!E:F,2,0),"")</f>
        <v/>
      </c>
      <c r="F1680" t="str">
        <f>IFERROR(VLOOKUP(A1680,プログラム!B:C,2,0),"")</f>
        <v/>
      </c>
      <c r="G1680" t="str">
        <f t="shared" si="53"/>
        <v>000</v>
      </c>
      <c r="H1680" t="str">
        <f>IFERROR(記録[[#This Row],[組]],"")</f>
        <v/>
      </c>
      <c r="I1680" t="str">
        <f>IFERROR(記録[[#This Row],[水路]],"")</f>
        <v/>
      </c>
      <c r="J1680" t="str">
        <f>IFERROR(VLOOKUP(F1680,プログラムデータ!A:P,14,0),"")</f>
        <v/>
      </c>
      <c r="K1680" t="str">
        <f>IFERROR(VLOOKUP(F1680,プログラムデータ!A:O,15,0),"")</f>
        <v/>
      </c>
      <c r="L1680" t="str">
        <f>IFERROR(VLOOKUP(F1680,プログラムデータ!A:M,13,0),"")</f>
        <v/>
      </c>
      <c r="M1680" t="str">
        <f>IFERROR(VLOOKUP(F1680,プログラムデータ!A:J,10,0),"")</f>
        <v/>
      </c>
      <c r="N1680" t="str">
        <f>IFERROR(VLOOKUP(F1680,プログラムデータ!A:P,16,0),"")</f>
        <v/>
      </c>
      <c r="O1680" t="str">
        <f t="shared" si="52"/>
        <v xml:space="preserve">    </v>
      </c>
    </row>
    <row r="1681" spans="1:15" x14ac:dyDescent="0.15">
      <c r="A1681" t="str">
        <f>IFERROR(記録[[#This Row],[競技番号]],"")</f>
        <v/>
      </c>
      <c r="B1681" t="str">
        <f>IFERROR(記録[[#This Row],[選手番号]],"")</f>
        <v/>
      </c>
      <c r="C1681" t="str">
        <f>IFERROR(VLOOKUP(B1681,選手番号!F:J,4,0),"")</f>
        <v/>
      </c>
      <c r="D1681" t="str">
        <f>IFERROR(VLOOKUP(B1681,選手番号!F:K,6,0),"")</f>
        <v/>
      </c>
      <c r="E1681" t="str">
        <f>IFERROR(VLOOKUP(B1681,チーム番号!E:F,2,0),"")</f>
        <v/>
      </c>
      <c r="F1681" t="str">
        <f>IFERROR(VLOOKUP(A1681,プログラム!B:C,2,0),"")</f>
        <v/>
      </c>
      <c r="G1681" t="str">
        <f t="shared" si="53"/>
        <v>000</v>
      </c>
      <c r="H1681" t="str">
        <f>IFERROR(記録[[#This Row],[組]],"")</f>
        <v/>
      </c>
      <c r="I1681" t="str">
        <f>IFERROR(記録[[#This Row],[水路]],"")</f>
        <v/>
      </c>
      <c r="J1681" t="str">
        <f>IFERROR(VLOOKUP(F1681,プログラムデータ!A:P,14,0),"")</f>
        <v/>
      </c>
      <c r="K1681" t="str">
        <f>IFERROR(VLOOKUP(F1681,プログラムデータ!A:O,15,0),"")</f>
        <v/>
      </c>
      <c r="L1681" t="str">
        <f>IFERROR(VLOOKUP(F1681,プログラムデータ!A:M,13,0),"")</f>
        <v/>
      </c>
      <c r="M1681" t="str">
        <f>IFERROR(VLOOKUP(F1681,プログラムデータ!A:J,10,0),"")</f>
        <v/>
      </c>
      <c r="N1681" t="str">
        <f>IFERROR(VLOOKUP(F1681,プログラムデータ!A:P,16,0),"")</f>
        <v/>
      </c>
      <c r="O1681" t="str">
        <f t="shared" si="52"/>
        <v xml:space="preserve">    </v>
      </c>
    </row>
    <row r="1682" spans="1:15" x14ac:dyDescent="0.15">
      <c r="A1682" t="str">
        <f>IFERROR(記録[[#This Row],[競技番号]],"")</f>
        <v/>
      </c>
      <c r="B1682" t="str">
        <f>IFERROR(記録[[#This Row],[選手番号]],"")</f>
        <v/>
      </c>
      <c r="C1682" t="str">
        <f>IFERROR(VLOOKUP(B1682,選手番号!F:J,4,0),"")</f>
        <v/>
      </c>
      <c r="D1682" t="str">
        <f>IFERROR(VLOOKUP(B1682,選手番号!F:K,6,0),"")</f>
        <v/>
      </c>
      <c r="E1682" t="str">
        <f>IFERROR(VLOOKUP(B1682,チーム番号!E:F,2,0),"")</f>
        <v/>
      </c>
      <c r="F1682" t="str">
        <f>IFERROR(VLOOKUP(A1682,プログラム!B:C,2,0),"")</f>
        <v/>
      </c>
      <c r="G1682" t="str">
        <f t="shared" si="53"/>
        <v>000</v>
      </c>
      <c r="H1682" t="str">
        <f>IFERROR(記録[[#This Row],[組]],"")</f>
        <v/>
      </c>
      <c r="I1682" t="str">
        <f>IFERROR(記録[[#This Row],[水路]],"")</f>
        <v/>
      </c>
      <c r="J1682" t="str">
        <f>IFERROR(VLOOKUP(F1682,プログラムデータ!A:P,14,0),"")</f>
        <v/>
      </c>
      <c r="K1682" t="str">
        <f>IFERROR(VLOOKUP(F1682,プログラムデータ!A:O,15,0),"")</f>
        <v/>
      </c>
      <c r="L1682" t="str">
        <f>IFERROR(VLOOKUP(F1682,プログラムデータ!A:M,13,0),"")</f>
        <v/>
      </c>
      <c r="M1682" t="str">
        <f>IFERROR(VLOOKUP(F1682,プログラムデータ!A:J,10,0),"")</f>
        <v/>
      </c>
      <c r="N1682" t="str">
        <f>IFERROR(VLOOKUP(F1682,プログラムデータ!A:P,16,0),"")</f>
        <v/>
      </c>
      <c r="O1682" t="str">
        <f t="shared" si="52"/>
        <v xml:space="preserve">    </v>
      </c>
    </row>
    <row r="1683" spans="1:15" x14ac:dyDescent="0.15">
      <c r="A1683" t="str">
        <f>IFERROR(記録[[#This Row],[競技番号]],"")</f>
        <v/>
      </c>
      <c r="B1683" t="str">
        <f>IFERROR(記録[[#This Row],[選手番号]],"")</f>
        <v/>
      </c>
      <c r="C1683" t="str">
        <f>IFERROR(VLOOKUP(B1683,選手番号!F:J,4,0),"")</f>
        <v/>
      </c>
      <c r="D1683" t="str">
        <f>IFERROR(VLOOKUP(B1683,選手番号!F:K,6,0),"")</f>
        <v/>
      </c>
      <c r="E1683" t="str">
        <f>IFERROR(VLOOKUP(B1683,チーム番号!E:F,2,0),"")</f>
        <v/>
      </c>
      <c r="F1683" t="str">
        <f>IFERROR(VLOOKUP(A1683,プログラム!B:C,2,0),"")</f>
        <v/>
      </c>
      <c r="G1683" t="str">
        <f t="shared" si="53"/>
        <v>000</v>
      </c>
      <c r="H1683" t="str">
        <f>IFERROR(記録[[#This Row],[組]],"")</f>
        <v/>
      </c>
      <c r="I1683" t="str">
        <f>IFERROR(記録[[#This Row],[水路]],"")</f>
        <v/>
      </c>
      <c r="J1683" t="str">
        <f>IFERROR(VLOOKUP(F1683,プログラムデータ!A:P,14,0),"")</f>
        <v/>
      </c>
      <c r="K1683" t="str">
        <f>IFERROR(VLOOKUP(F1683,プログラムデータ!A:O,15,0),"")</f>
        <v/>
      </c>
      <c r="L1683" t="str">
        <f>IFERROR(VLOOKUP(F1683,プログラムデータ!A:M,13,0),"")</f>
        <v/>
      </c>
      <c r="M1683" t="str">
        <f>IFERROR(VLOOKUP(F1683,プログラムデータ!A:J,10,0),"")</f>
        <v/>
      </c>
      <c r="N1683" t="str">
        <f>IFERROR(VLOOKUP(F1683,プログラムデータ!A:P,16,0),"")</f>
        <v/>
      </c>
      <c r="O1683" t="str">
        <f t="shared" si="52"/>
        <v xml:space="preserve">    </v>
      </c>
    </row>
    <row r="1684" spans="1:15" x14ac:dyDescent="0.15">
      <c r="A1684" t="str">
        <f>IFERROR(記録[[#This Row],[競技番号]],"")</f>
        <v/>
      </c>
      <c r="B1684" t="str">
        <f>IFERROR(記録[[#This Row],[選手番号]],"")</f>
        <v/>
      </c>
      <c r="C1684" t="str">
        <f>IFERROR(VLOOKUP(B1684,選手番号!F:J,4,0),"")</f>
        <v/>
      </c>
      <c r="D1684" t="str">
        <f>IFERROR(VLOOKUP(B1684,選手番号!F:K,6,0),"")</f>
        <v/>
      </c>
      <c r="E1684" t="str">
        <f>IFERROR(VLOOKUP(B1684,チーム番号!E:F,2,0),"")</f>
        <v/>
      </c>
      <c r="F1684" t="str">
        <f>IFERROR(VLOOKUP(A1684,プログラム!B:C,2,0),"")</f>
        <v/>
      </c>
      <c r="G1684" t="str">
        <f t="shared" si="53"/>
        <v>000</v>
      </c>
      <c r="H1684" t="str">
        <f>IFERROR(記録[[#This Row],[組]],"")</f>
        <v/>
      </c>
      <c r="I1684" t="str">
        <f>IFERROR(記録[[#This Row],[水路]],"")</f>
        <v/>
      </c>
      <c r="J1684" t="str">
        <f>IFERROR(VLOOKUP(F1684,プログラムデータ!A:P,14,0),"")</f>
        <v/>
      </c>
      <c r="K1684" t="str">
        <f>IFERROR(VLOOKUP(F1684,プログラムデータ!A:O,15,0),"")</f>
        <v/>
      </c>
      <c r="L1684" t="str">
        <f>IFERROR(VLOOKUP(F1684,プログラムデータ!A:M,13,0),"")</f>
        <v/>
      </c>
      <c r="M1684" t="str">
        <f>IFERROR(VLOOKUP(F1684,プログラムデータ!A:J,10,0),"")</f>
        <v/>
      </c>
      <c r="N1684" t="str">
        <f>IFERROR(VLOOKUP(F1684,プログラムデータ!A:P,16,0),"")</f>
        <v/>
      </c>
      <c r="O1684" t="str">
        <f t="shared" si="52"/>
        <v xml:space="preserve">    </v>
      </c>
    </row>
    <row r="1685" spans="1:15" x14ac:dyDescent="0.15">
      <c r="A1685" t="str">
        <f>IFERROR(記録[[#This Row],[競技番号]],"")</f>
        <v/>
      </c>
      <c r="B1685" t="str">
        <f>IFERROR(記録[[#This Row],[選手番号]],"")</f>
        <v/>
      </c>
      <c r="C1685" t="str">
        <f>IFERROR(VLOOKUP(B1685,選手番号!F:J,4,0),"")</f>
        <v/>
      </c>
      <c r="D1685" t="str">
        <f>IFERROR(VLOOKUP(B1685,選手番号!F:K,6,0),"")</f>
        <v/>
      </c>
      <c r="E1685" t="str">
        <f>IFERROR(VLOOKUP(B1685,チーム番号!E:F,2,0),"")</f>
        <v/>
      </c>
      <c r="F1685" t="str">
        <f>IFERROR(VLOOKUP(A1685,プログラム!B:C,2,0),"")</f>
        <v/>
      </c>
      <c r="G1685" t="str">
        <f t="shared" si="53"/>
        <v>000</v>
      </c>
      <c r="H1685" t="str">
        <f>IFERROR(記録[[#This Row],[組]],"")</f>
        <v/>
      </c>
      <c r="I1685" t="str">
        <f>IFERROR(記録[[#This Row],[水路]],"")</f>
        <v/>
      </c>
      <c r="J1685" t="str">
        <f>IFERROR(VLOOKUP(F1685,プログラムデータ!A:P,14,0),"")</f>
        <v/>
      </c>
      <c r="K1685" t="str">
        <f>IFERROR(VLOOKUP(F1685,プログラムデータ!A:O,15,0),"")</f>
        <v/>
      </c>
      <c r="L1685" t="str">
        <f>IFERROR(VLOOKUP(F1685,プログラムデータ!A:M,13,0),"")</f>
        <v/>
      </c>
      <c r="M1685" t="str">
        <f>IFERROR(VLOOKUP(F1685,プログラムデータ!A:J,10,0),"")</f>
        <v/>
      </c>
      <c r="N1685" t="str">
        <f>IFERROR(VLOOKUP(F1685,プログラムデータ!A:P,16,0),"")</f>
        <v/>
      </c>
      <c r="O1685" t="str">
        <f t="shared" si="52"/>
        <v xml:space="preserve">    </v>
      </c>
    </row>
    <row r="1686" spans="1:15" x14ac:dyDescent="0.15">
      <c r="A1686" t="str">
        <f>IFERROR(記録[[#This Row],[競技番号]],"")</f>
        <v/>
      </c>
      <c r="B1686" t="str">
        <f>IFERROR(記録[[#This Row],[選手番号]],"")</f>
        <v/>
      </c>
      <c r="C1686" t="str">
        <f>IFERROR(VLOOKUP(B1686,選手番号!F:J,4,0),"")</f>
        <v/>
      </c>
      <c r="D1686" t="str">
        <f>IFERROR(VLOOKUP(B1686,選手番号!F:K,6,0),"")</f>
        <v/>
      </c>
      <c r="E1686" t="str">
        <f>IFERROR(VLOOKUP(B1686,チーム番号!E:F,2,0),"")</f>
        <v/>
      </c>
      <c r="F1686" t="str">
        <f>IFERROR(VLOOKUP(A1686,プログラム!B:C,2,0),"")</f>
        <v/>
      </c>
      <c r="G1686" t="str">
        <f t="shared" si="53"/>
        <v>000</v>
      </c>
      <c r="H1686" t="str">
        <f>IFERROR(記録[[#This Row],[組]],"")</f>
        <v/>
      </c>
      <c r="I1686" t="str">
        <f>IFERROR(記録[[#This Row],[水路]],"")</f>
        <v/>
      </c>
      <c r="J1686" t="str">
        <f>IFERROR(VLOOKUP(F1686,プログラムデータ!A:P,14,0),"")</f>
        <v/>
      </c>
      <c r="K1686" t="str">
        <f>IFERROR(VLOOKUP(F1686,プログラムデータ!A:O,15,0),"")</f>
        <v/>
      </c>
      <c r="L1686" t="str">
        <f>IFERROR(VLOOKUP(F1686,プログラムデータ!A:M,13,0),"")</f>
        <v/>
      </c>
      <c r="M1686" t="str">
        <f>IFERROR(VLOOKUP(F1686,プログラムデータ!A:J,10,0),"")</f>
        <v/>
      </c>
      <c r="N1686" t="str">
        <f>IFERROR(VLOOKUP(F1686,プログラムデータ!A:P,16,0),"")</f>
        <v/>
      </c>
      <c r="O1686" t="str">
        <f t="shared" si="52"/>
        <v xml:space="preserve">    </v>
      </c>
    </row>
    <row r="1687" spans="1:15" x14ac:dyDescent="0.15">
      <c r="A1687" t="str">
        <f>IFERROR(記録[[#This Row],[競技番号]],"")</f>
        <v/>
      </c>
      <c r="B1687" t="str">
        <f>IFERROR(記録[[#This Row],[選手番号]],"")</f>
        <v/>
      </c>
      <c r="C1687" t="str">
        <f>IFERROR(VLOOKUP(B1687,選手番号!F:J,4,0),"")</f>
        <v/>
      </c>
      <c r="D1687" t="str">
        <f>IFERROR(VLOOKUP(B1687,選手番号!F:K,6,0),"")</f>
        <v/>
      </c>
      <c r="E1687" t="str">
        <f>IFERROR(VLOOKUP(B1687,チーム番号!E:F,2,0),"")</f>
        <v/>
      </c>
      <c r="F1687" t="str">
        <f>IFERROR(VLOOKUP(A1687,プログラム!B:C,2,0),"")</f>
        <v/>
      </c>
      <c r="G1687" t="str">
        <f t="shared" si="53"/>
        <v>000</v>
      </c>
      <c r="H1687" t="str">
        <f>IFERROR(記録[[#This Row],[組]],"")</f>
        <v/>
      </c>
      <c r="I1687" t="str">
        <f>IFERROR(記録[[#This Row],[水路]],"")</f>
        <v/>
      </c>
      <c r="J1687" t="str">
        <f>IFERROR(VLOOKUP(F1687,プログラムデータ!A:P,14,0),"")</f>
        <v/>
      </c>
      <c r="K1687" t="str">
        <f>IFERROR(VLOOKUP(F1687,プログラムデータ!A:O,15,0),"")</f>
        <v/>
      </c>
      <c r="L1687" t="str">
        <f>IFERROR(VLOOKUP(F1687,プログラムデータ!A:M,13,0),"")</f>
        <v/>
      </c>
      <c r="M1687" t="str">
        <f>IFERROR(VLOOKUP(F1687,プログラムデータ!A:J,10,0),"")</f>
        <v/>
      </c>
      <c r="N1687" t="str">
        <f>IFERROR(VLOOKUP(F1687,プログラムデータ!A:P,16,0),"")</f>
        <v/>
      </c>
      <c r="O1687" t="str">
        <f t="shared" si="52"/>
        <v xml:space="preserve">    </v>
      </c>
    </row>
    <row r="1688" spans="1:15" x14ac:dyDescent="0.15">
      <c r="A1688" t="str">
        <f>IFERROR(記録[[#This Row],[競技番号]],"")</f>
        <v/>
      </c>
      <c r="B1688" t="str">
        <f>IFERROR(記録[[#This Row],[選手番号]],"")</f>
        <v/>
      </c>
      <c r="C1688" t="str">
        <f>IFERROR(VLOOKUP(B1688,選手番号!F:J,4,0),"")</f>
        <v/>
      </c>
      <c r="D1688" t="str">
        <f>IFERROR(VLOOKUP(B1688,選手番号!F:K,6,0),"")</f>
        <v/>
      </c>
      <c r="E1688" t="str">
        <f>IFERROR(VLOOKUP(B1688,チーム番号!E:F,2,0),"")</f>
        <v/>
      </c>
      <c r="F1688" t="str">
        <f>IFERROR(VLOOKUP(A1688,プログラム!B:C,2,0),"")</f>
        <v/>
      </c>
      <c r="G1688" t="str">
        <f t="shared" si="53"/>
        <v>000</v>
      </c>
      <c r="H1688" t="str">
        <f>IFERROR(記録[[#This Row],[組]],"")</f>
        <v/>
      </c>
      <c r="I1688" t="str">
        <f>IFERROR(記録[[#This Row],[水路]],"")</f>
        <v/>
      </c>
      <c r="J1688" t="str">
        <f>IFERROR(VLOOKUP(F1688,プログラムデータ!A:P,14,0),"")</f>
        <v/>
      </c>
      <c r="K1688" t="str">
        <f>IFERROR(VLOOKUP(F1688,プログラムデータ!A:O,15,0),"")</f>
        <v/>
      </c>
      <c r="L1688" t="str">
        <f>IFERROR(VLOOKUP(F1688,プログラムデータ!A:M,13,0),"")</f>
        <v/>
      </c>
      <c r="M1688" t="str">
        <f>IFERROR(VLOOKUP(F1688,プログラムデータ!A:J,10,0),"")</f>
        <v/>
      </c>
      <c r="N1688" t="str">
        <f>IFERROR(VLOOKUP(F1688,プログラムデータ!A:P,16,0),"")</f>
        <v/>
      </c>
      <c r="O1688" t="str">
        <f t="shared" si="52"/>
        <v xml:space="preserve">    </v>
      </c>
    </row>
    <row r="1689" spans="1:15" x14ac:dyDescent="0.15">
      <c r="A1689" t="str">
        <f>IFERROR(記録[[#This Row],[競技番号]],"")</f>
        <v/>
      </c>
      <c r="B1689" t="str">
        <f>IFERROR(記録[[#This Row],[選手番号]],"")</f>
        <v/>
      </c>
      <c r="C1689" t="str">
        <f>IFERROR(VLOOKUP(B1689,選手番号!F:J,4,0),"")</f>
        <v/>
      </c>
      <c r="D1689" t="str">
        <f>IFERROR(VLOOKUP(B1689,選手番号!F:K,6,0),"")</f>
        <v/>
      </c>
      <c r="E1689" t="str">
        <f>IFERROR(VLOOKUP(B1689,チーム番号!E:F,2,0),"")</f>
        <v/>
      </c>
      <c r="F1689" t="str">
        <f>IFERROR(VLOOKUP(A1689,プログラム!B:C,2,0),"")</f>
        <v/>
      </c>
      <c r="G1689" t="str">
        <f t="shared" si="53"/>
        <v>000</v>
      </c>
      <c r="H1689" t="str">
        <f>IFERROR(記録[[#This Row],[組]],"")</f>
        <v/>
      </c>
      <c r="I1689" t="str">
        <f>IFERROR(記録[[#This Row],[水路]],"")</f>
        <v/>
      </c>
      <c r="J1689" t="str">
        <f>IFERROR(VLOOKUP(F1689,プログラムデータ!A:P,14,0),"")</f>
        <v/>
      </c>
      <c r="K1689" t="str">
        <f>IFERROR(VLOOKUP(F1689,プログラムデータ!A:O,15,0),"")</f>
        <v/>
      </c>
      <c r="L1689" t="str">
        <f>IFERROR(VLOOKUP(F1689,プログラムデータ!A:M,13,0),"")</f>
        <v/>
      </c>
      <c r="M1689" t="str">
        <f>IFERROR(VLOOKUP(F1689,プログラムデータ!A:J,10,0),"")</f>
        <v/>
      </c>
      <c r="N1689" t="str">
        <f>IFERROR(VLOOKUP(F1689,プログラムデータ!A:P,16,0),"")</f>
        <v/>
      </c>
      <c r="O1689" t="str">
        <f t="shared" si="52"/>
        <v xml:space="preserve">    </v>
      </c>
    </row>
    <row r="1690" spans="1:15" x14ac:dyDescent="0.15">
      <c r="A1690" t="str">
        <f>IFERROR(記録[[#This Row],[競技番号]],"")</f>
        <v/>
      </c>
      <c r="B1690" t="str">
        <f>IFERROR(記録[[#This Row],[選手番号]],"")</f>
        <v/>
      </c>
      <c r="C1690" t="str">
        <f>IFERROR(VLOOKUP(B1690,選手番号!F:J,4,0),"")</f>
        <v/>
      </c>
      <c r="D1690" t="str">
        <f>IFERROR(VLOOKUP(B1690,選手番号!F:K,6,0),"")</f>
        <v/>
      </c>
      <c r="E1690" t="str">
        <f>IFERROR(VLOOKUP(B1690,チーム番号!E:F,2,0),"")</f>
        <v/>
      </c>
      <c r="F1690" t="str">
        <f>IFERROR(VLOOKUP(A1690,プログラム!B:C,2,0),"")</f>
        <v/>
      </c>
      <c r="G1690" t="str">
        <f t="shared" si="53"/>
        <v>000</v>
      </c>
      <c r="H1690" t="str">
        <f>IFERROR(記録[[#This Row],[組]],"")</f>
        <v/>
      </c>
      <c r="I1690" t="str">
        <f>IFERROR(記録[[#This Row],[水路]],"")</f>
        <v/>
      </c>
      <c r="J1690" t="str">
        <f>IFERROR(VLOOKUP(F1690,プログラムデータ!A:P,14,0),"")</f>
        <v/>
      </c>
      <c r="K1690" t="str">
        <f>IFERROR(VLOOKUP(F1690,プログラムデータ!A:O,15,0),"")</f>
        <v/>
      </c>
      <c r="L1690" t="str">
        <f>IFERROR(VLOOKUP(F1690,プログラムデータ!A:M,13,0),"")</f>
        <v/>
      </c>
      <c r="M1690" t="str">
        <f>IFERROR(VLOOKUP(F1690,プログラムデータ!A:J,10,0),"")</f>
        <v/>
      </c>
      <c r="N1690" t="str">
        <f>IFERROR(VLOOKUP(F1690,プログラムデータ!A:P,16,0),"")</f>
        <v/>
      </c>
      <c r="O1690" t="str">
        <f t="shared" si="52"/>
        <v xml:space="preserve">    </v>
      </c>
    </row>
    <row r="1691" spans="1:15" x14ac:dyDescent="0.15">
      <c r="A1691" t="str">
        <f>IFERROR(記録[[#This Row],[競技番号]],"")</f>
        <v/>
      </c>
      <c r="B1691" t="str">
        <f>IFERROR(記録[[#This Row],[選手番号]],"")</f>
        <v/>
      </c>
      <c r="C1691" t="str">
        <f>IFERROR(VLOOKUP(B1691,選手番号!F:J,4,0),"")</f>
        <v/>
      </c>
      <c r="D1691" t="str">
        <f>IFERROR(VLOOKUP(B1691,選手番号!F:K,6,0),"")</f>
        <v/>
      </c>
      <c r="E1691" t="str">
        <f>IFERROR(VLOOKUP(B1691,チーム番号!E:F,2,0),"")</f>
        <v/>
      </c>
      <c r="F1691" t="str">
        <f>IFERROR(VLOOKUP(A1691,プログラム!B:C,2,0),"")</f>
        <v/>
      </c>
      <c r="G1691" t="str">
        <f t="shared" si="53"/>
        <v>000</v>
      </c>
      <c r="H1691" t="str">
        <f>IFERROR(記録[[#This Row],[組]],"")</f>
        <v/>
      </c>
      <c r="I1691" t="str">
        <f>IFERROR(記録[[#This Row],[水路]],"")</f>
        <v/>
      </c>
      <c r="J1691" t="str">
        <f>IFERROR(VLOOKUP(F1691,プログラムデータ!A:P,14,0),"")</f>
        <v/>
      </c>
      <c r="K1691" t="str">
        <f>IFERROR(VLOOKUP(F1691,プログラムデータ!A:O,15,0),"")</f>
        <v/>
      </c>
      <c r="L1691" t="str">
        <f>IFERROR(VLOOKUP(F1691,プログラムデータ!A:M,13,0),"")</f>
        <v/>
      </c>
      <c r="M1691" t="str">
        <f>IFERROR(VLOOKUP(F1691,プログラムデータ!A:J,10,0),"")</f>
        <v/>
      </c>
      <c r="N1691" t="str">
        <f>IFERROR(VLOOKUP(F1691,プログラムデータ!A:P,16,0),"")</f>
        <v/>
      </c>
      <c r="O1691" t="str">
        <f t="shared" si="52"/>
        <v xml:space="preserve">    </v>
      </c>
    </row>
    <row r="1692" spans="1:15" x14ac:dyDescent="0.15">
      <c r="A1692" t="str">
        <f>IFERROR(記録[[#This Row],[競技番号]],"")</f>
        <v/>
      </c>
      <c r="B1692" t="str">
        <f>IFERROR(記録[[#This Row],[選手番号]],"")</f>
        <v/>
      </c>
      <c r="C1692" t="str">
        <f>IFERROR(VLOOKUP(B1692,選手番号!F:J,4,0),"")</f>
        <v/>
      </c>
      <c r="D1692" t="str">
        <f>IFERROR(VLOOKUP(B1692,選手番号!F:K,6,0),"")</f>
        <v/>
      </c>
      <c r="E1692" t="str">
        <f>IFERROR(VLOOKUP(B1692,チーム番号!E:F,2,0),"")</f>
        <v/>
      </c>
      <c r="F1692" t="str">
        <f>IFERROR(VLOOKUP(A1692,プログラム!B:C,2,0),"")</f>
        <v/>
      </c>
      <c r="G1692" t="str">
        <f t="shared" si="53"/>
        <v>000</v>
      </c>
      <c r="H1692" t="str">
        <f>IFERROR(記録[[#This Row],[組]],"")</f>
        <v/>
      </c>
      <c r="I1692" t="str">
        <f>IFERROR(記録[[#This Row],[水路]],"")</f>
        <v/>
      </c>
      <c r="J1692" t="str">
        <f>IFERROR(VLOOKUP(F1692,プログラムデータ!A:P,14,0),"")</f>
        <v/>
      </c>
      <c r="K1692" t="str">
        <f>IFERROR(VLOOKUP(F1692,プログラムデータ!A:O,15,0),"")</f>
        <v/>
      </c>
      <c r="L1692" t="str">
        <f>IFERROR(VLOOKUP(F1692,プログラムデータ!A:M,13,0),"")</f>
        <v/>
      </c>
      <c r="M1692" t="str">
        <f>IFERROR(VLOOKUP(F1692,プログラムデータ!A:J,10,0),"")</f>
        <v/>
      </c>
      <c r="N1692" t="str">
        <f>IFERROR(VLOOKUP(F1692,プログラムデータ!A:P,16,0),"")</f>
        <v/>
      </c>
      <c r="O1692" t="str">
        <f t="shared" si="52"/>
        <v xml:space="preserve">    </v>
      </c>
    </row>
    <row r="1693" spans="1:15" x14ac:dyDescent="0.15">
      <c r="A1693" t="str">
        <f>IFERROR(記録[[#This Row],[競技番号]],"")</f>
        <v/>
      </c>
      <c r="B1693" t="str">
        <f>IFERROR(記録[[#This Row],[選手番号]],"")</f>
        <v/>
      </c>
      <c r="C1693" t="str">
        <f>IFERROR(VLOOKUP(B1693,選手番号!F:J,4,0),"")</f>
        <v/>
      </c>
      <c r="D1693" t="str">
        <f>IFERROR(VLOOKUP(B1693,選手番号!F:K,6,0),"")</f>
        <v/>
      </c>
      <c r="E1693" t="str">
        <f>IFERROR(VLOOKUP(B1693,チーム番号!E:F,2,0),"")</f>
        <v/>
      </c>
      <c r="F1693" t="str">
        <f>IFERROR(VLOOKUP(A1693,プログラム!B:C,2,0),"")</f>
        <v/>
      </c>
      <c r="G1693" t="str">
        <f t="shared" si="53"/>
        <v>000</v>
      </c>
      <c r="H1693" t="str">
        <f>IFERROR(記録[[#This Row],[組]],"")</f>
        <v/>
      </c>
      <c r="I1693" t="str">
        <f>IFERROR(記録[[#This Row],[水路]],"")</f>
        <v/>
      </c>
      <c r="J1693" t="str">
        <f>IFERROR(VLOOKUP(F1693,プログラムデータ!A:P,14,0),"")</f>
        <v/>
      </c>
      <c r="K1693" t="str">
        <f>IFERROR(VLOOKUP(F1693,プログラムデータ!A:O,15,0),"")</f>
        <v/>
      </c>
      <c r="L1693" t="str">
        <f>IFERROR(VLOOKUP(F1693,プログラムデータ!A:M,13,0),"")</f>
        <v/>
      </c>
      <c r="M1693" t="str">
        <f>IFERROR(VLOOKUP(F1693,プログラムデータ!A:J,10,0),"")</f>
        <v/>
      </c>
      <c r="N1693" t="str">
        <f>IFERROR(VLOOKUP(F1693,プログラムデータ!A:P,16,0),"")</f>
        <v/>
      </c>
      <c r="O1693" t="str">
        <f t="shared" si="52"/>
        <v xml:space="preserve">    </v>
      </c>
    </row>
    <row r="1694" spans="1:15" x14ac:dyDescent="0.15">
      <c r="A1694" t="str">
        <f>IFERROR(記録[[#This Row],[競技番号]],"")</f>
        <v/>
      </c>
      <c r="B1694" t="str">
        <f>IFERROR(記録[[#This Row],[選手番号]],"")</f>
        <v/>
      </c>
      <c r="C1694" t="str">
        <f>IFERROR(VLOOKUP(B1694,選手番号!F:J,4,0),"")</f>
        <v/>
      </c>
      <c r="D1694" t="str">
        <f>IFERROR(VLOOKUP(B1694,選手番号!F:K,6,0),"")</f>
        <v/>
      </c>
      <c r="E1694" t="str">
        <f>IFERROR(VLOOKUP(B1694,チーム番号!E:F,2,0),"")</f>
        <v/>
      </c>
      <c r="F1694" t="str">
        <f>IFERROR(VLOOKUP(A1694,プログラム!B:C,2,0),"")</f>
        <v/>
      </c>
      <c r="G1694" t="str">
        <f t="shared" si="53"/>
        <v>000</v>
      </c>
      <c r="H1694" t="str">
        <f>IFERROR(記録[[#This Row],[組]],"")</f>
        <v/>
      </c>
      <c r="I1694" t="str">
        <f>IFERROR(記録[[#This Row],[水路]],"")</f>
        <v/>
      </c>
      <c r="J1694" t="str">
        <f>IFERROR(VLOOKUP(F1694,プログラムデータ!A:P,14,0),"")</f>
        <v/>
      </c>
      <c r="K1694" t="str">
        <f>IFERROR(VLOOKUP(F1694,プログラムデータ!A:O,15,0),"")</f>
        <v/>
      </c>
      <c r="L1694" t="str">
        <f>IFERROR(VLOOKUP(F1694,プログラムデータ!A:M,13,0),"")</f>
        <v/>
      </c>
      <c r="M1694" t="str">
        <f>IFERROR(VLOOKUP(F1694,プログラムデータ!A:J,10,0),"")</f>
        <v/>
      </c>
      <c r="N1694" t="str">
        <f>IFERROR(VLOOKUP(F1694,プログラムデータ!A:P,16,0),"")</f>
        <v/>
      </c>
      <c r="O1694" t="str">
        <f t="shared" si="52"/>
        <v xml:space="preserve">    </v>
      </c>
    </row>
    <row r="1695" spans="1:15" x14ac:dyDescent="0.15">
      <c r="A1695" t="str">
        <f>IFERROR(記録[[#This Row],[競技番号]],"")</f>
        <v/>
      </c>
      <c r="B1695" t="str">
        <f>IFERROR(記録[[#This Row],[選手番号]],"")</f>
        <v/>
      </c>
      <c r="C1695" t="str">
        <f>IFERROR(VLOOKUP(B1695,選手番号!F:J,4,0),"")</f>
        <v/>
      </c>
      <c r="D1695" t="str">
        <f>IFERROR(VLOOKUP(B1695,選手番号!F:K,6,0),"")</f>
        <v/>
      </c>
      <c r="E1695" t="str">
        <f>IFERROR(VLOOKUP(B1695,チーム番号!E:F,2,0),"")</f>
        <v/>
      </c>
      <c r="F1695" t="str">
        <f>IFERROR(VLOOKUP(A1695,プログラム!B:C,2,0),"")</f>
        <v/>
      </c>
      <c r="G1695" t="str">
        <f t="shared" si="53"/>
        <v>000</v>
      </c>
      <c r="H1695" t="str">
        <f>IFERROR(記録[[#This Row],[組]],"")</f>
        <v/>
      </c>
      <c r="I1695" t="str">
        <f>IFERROR(記録[[#This Row],[水路]],"")</f>
        <v/>
      </c>
      <c r="J1695" t="str">
        <f>IFERROR(VLOOKUP(F1695,プログラムデータ!A:P,14,0),"")</f>
        <v/>
      </c>
      <c r="K1695" t="str">
        <f>IFERROR(VLOOKUP(F1695,プログラムデータ!A:O,15,0),"")</f>
        <v/>
      </c>
      <c r="L1695" t="str">
        <f>IFERROR(VLOOKUP(F1695,プログラムデータ!A:M,13,0),"")</f>
        <v/>
      </c>
      <c r="M1695" t="str">
        <f>IFERROR(VLOOKUP(F1695,プログラムデータ!A:J,10,0),"")</f>
        <v/>
      </c>
      <c r="N1695" t="str">
        <f>IFERROR(VLOOKUP(F1695,プログラムデータ!A:P,16,0),"")</f>
        <v/>
      </c>
      <c r="O1695" t="str">
        <f t="shared" si="52"/>
        <v xml:space="preserve">    </v>
      </c>
    </row>
    <row r="1696" spans="1:15" x14ac:dyDescent="0.15">
      <c r="A1696" t="str">
        <f>IFERROR(記録[[#This Row],[競技番号]],"")</f>
        <v/>
      </c>
      <c r="B1696" t="str">
        <f>IFERROR(記録[[#This Row],[選手番号]],"")</f>
        <v/>
      </c>
      <c r="C1696" t="str">
        <f>IFERROR(VLOOKUP(B1696,選手番号!F:J,4,0),"")</f>
        <v/>
      </c>
      <c r="D1696" t="str">
        <f>IFERROR(VLOOKUP(B1696,選手番号!F:K,6,0),"")</f>
        <v/>
      </c>
      <c r="E1696" t="str">
        <f>IFERROR(VLOOKUP(B1696,チーム番号!E:F,2,0),"")</f>
        <v/>
      </c>
      <c r="F1696" t="str">
        <f>IFERROR(VLOOKUP(A1696,プログラム!B:C,2,0),"")</f>
        <v/>
      </c>
      <c r="G1696" t="str">
        <f t="shared" si="53"/>
        <v>000</v>
      </c>
      <c r="H1696" t="str">
        <f>IFERROR(記録[[#This Row],[組]],"")</f>
        <v/>
      </c>
      <c r="I1696" t="str">
        <f>IFERROR(記録[[#This Row],[水路]],"")</f>
        <v/>
      </c>
      <c r="J1696" t="str">
        <f>IFERROR(VLOOKUP(F1696,プログラムデータ!A:P,14,0),"")</f>
        <v/>
      </c>
      <c r="K1696" t="str">
        <f>IFERROR(VLOOKUP(F1696,プログラムデータ!A:O,15,0),"")</f>
        <v/>
      </c>
      <c r="L1696" t="str">
        <f>IFERROR(VLOOKUP(F1696,プログラムデータ!A:M,13,0),"")</f>
        <v/>
      </c>
      <c r="M1696" t="str">
        <f>IFERROR(VLOOKUP(F1696,プログラムデータ!A:J,10,0),"")</f>
        <v/>
      </c>
      <c r="N1696" t="str">
        <f>IFERROR(VLOOKUP(F1696,プログラムデータ!A:P,16,0),"")</f>
        <v/>
      </c>
      <c r="O1696" t="str">
        <f t="shared" si="52"/>
        <v xml:space="preserve">    </v>
      </c>
    </row>
    <row r="1697" spans="1:15" x14ac:dyDescent="0.15">
      <c r="A1697" t="str">
        <f>IFERROR(記録[[#This Row],[競技番号]],"")</f>
        <v/>
      </c>
      <c r="B1697" t="str">
        <f>IFERROR(記録[[#This Row],[選手番号]],"")</f>
        <v/>
      </c>
      <c r="C1697" t="str">
        <f>IFERROR(VLOOKUP(B1697,選手番号!F:J,4,0),"")</f>
        <v/>
      </c>
      <c r="D1697" t="str">
        <f>IFERROR(VLOOKUP(B1697,選手番号!F:K,6,0),"")</f>
        <v/>
      </c>
      <c r="E1697" t="str">
        <f>IFERROR(VLOOKUP(B1697,チーム番号!E:F,2,0),"")</f>
        <v/>
      </c>
      <c r="F1697" t="str">
        <f>IFERROR(VLOOKUP(A1697,プログラム!B:C,2,0),"")</f>
        <v/>
      </c>
      <c r="G1697" t="str">
        <f t="shared" si="53"/>
        <v>000</v>
      </c>
      <c r="H1697" t="str">
        <f>IFERROR(記録[[#This Row],[組]],"")</f>
        <v/>
      </c>
      <c r="I1697" t="str">
        <f>IFERROR(記録[[#This Row],[水路]],"")</f>
        <v/>
      </c>
      <c r="J1697" t="str">
        <f>IFERROR(VLOOKUP(F1697,プログラムデータ!A:P,14,0),"")</f>
        <v/>
      </c>
      <c r="K1697" t="str">
        <f>IFERROR(VLOOKUP(F1697,プログラムデータ!A:O,15,0),"")</f>
        <v/>
      </c>
      <c r="L1697" t="str">
        <f>IFERROR(VLOOKUP(F1697,プログラムデータ!A:M,13,0),"")</f>
        <v/>
      </c>
      <c r="M1697" t="str">
        <f>IFERROR(VLOOKUP(F1697,プログラムデータ!A:J,10,0),"")</f>
        <v/>
      </c>
      <c r="N1697" t="str">
        <f>IFERROR(VLOOKUP(F1697,プログラムデータ!A:P,16,0),"")</f>
        <v/>
      </c>
      <c r="O1697" t="str">
        <f t="shared" si="52"/>
        <v xml:space="preserve">    </v>
      </c>
    </row>
    <row r="1698" spans="1:15" x14ac:dyDescent="0.15">
      <c r="A1698" t="str">
        <f>IFERROR(記録[[#This Row],[競技番号]],"")</f>
        <v/>
      </c>
      <c r="B1698" t="str">
        <f>IFERROR(記録[[#This Row],[選手番号]],"")</f>
        <v/>
      </c>
      <c r="C1698" t="str">
        <f>IFERROR(VLOOKUP(B1698,選手番号!F:J,4,0),"")</f>
        <v/>
      </c>
      <c r="D1698" t="str">
        <f>IFERROR(VLOOKUP(B1698,選手番号!F:K,6,0),"")</f>
        <v/>
      </c>
      <c r="E1698" t="str">
        <f>IFERROR(VLOOKUP(B1698,チーム番号!E:F,2,0),"")</f>
        <v/>
      </c>
      <c r="F1698" t="str">
        <f>IFERROR(VLOOKUP(A1698,プログラム!B:C,2,0),"")</f>
        <v/>
      </c>
      <c r="G1698" t="str">
        <f t="shared" si="53"/>
        <v>000</v>
      </c>
      <c r="H1698" t="str">
        <f>IFERROR(記録[[#This Row],[組]],"")</f>
        <v/>
      </c>
      <c r="I1698" t="str">
        <f>IFERROR(記録[[#This Row],[水路]],"")</f>
        <v/>
      </c>
      <c r="J1698" t="str">
        <f>IFERROR(VLOOKUP(F1698,プログラムデータ!A:P,14,0),"")</f>
        <v/>
      </c>
      <c r="K1698" t="str">
        <f>IFERROR(VLOOKUP(F1698,プログラムデータ!A:O,15,0),"")</f>
        <v/>
      </c>
      <c r="L1698" t="str">
        <f>IFERROR(VLOOKUP(F1698,プログラムデータ!A:M,13,0),"")</f>
        <v/>
      </c>
      <c r="M1698" t="str">
        <f>IFERROR(VLOOKUP(F1698,プログラムデータ!A:J,10,0),"")</f>
        <v/>
      </c>
      <c r="N1698" t="str">
        <f>IFERROR(VLOOKUP(F1698,プログラムデータ!A:P,16,0),"")</f>
        <v/>
      </c>
      <c r="O1698" t="str">
        <f t="shared" si="52"/>
        <v xml:space="preserve">    </v>
      </c>
    </row>
    <row r="1699" spans="1:15" x14ac:dyDescent="0.15">
      <c r="A1699" t="str">
        <f>IFERROR(記録[[#This Row],[競技番号]],"")</f>
        <v/>
      </c>
      <c r="B1699" t="str">
        <f>IFERROR(記録[[#This Row],[選手番号]],"")</f>
        <v/>
      </c>
      <c r="C1699" t="str">
        <f>IFERROR(VLOOKUP(B1699,選手番号!F:J,4,0),"")</f>
        <v/>
      </c>
      <c r="D1699" t="str">
        <f>IFERROR(VLOOKUP(B1699,選手番号!F:K,6,0),"")</f>
        <v/>
      </c>
      <c r="E1699" t="str">
        <f>IFERROR(VLOOKUP(B1699,チーム番号!E:F,2,0),"")</f>
        <v/>
      </c>
      <c r="F1699" t="str">
        <f>IFERROR(VLOOKUP(A1699,プログラム!B:C,2,0),"")</f>
        <v/>
      </c>
      <c r="G1699" t="str">
        <f t="shared" si="53"/>
        <v>000</v>
      </c>
      <c r="H1699" t="str">
        <f>IFERROR(記録[[#This Row],[組]],"")</f>
        <v/>
      </c>
      <c r="I1699" t="str">
        <f>IFERROR(記録[[#This Row],[水路]],"")</f>
        <v/>
      </c>
      <c r="J1699" t="str">
        <f>IFERROR(VLOOKUP(F1699,プログラムデータ!A:P,14,0),"")</f>
        <v/>
      </c>
      <c r="K1699" t="str">
        <f>IFERROR(VLOOKUP(F1699,プログラムデータ!A:O,15,0),"")</f>
        <v/>
      </c>
      <c r="L1699" t="str">
        <f>IFERROR(VLOOKUP(F1699,プログラムデータ!A:M,13,0),"")</f>
        <v/>
      </c>
      <c r="M1699" t="str">
        <f>IFERROR(VLOOKUP(F1699,プログラムデータ!A:J,10,0),"")</f>
        <v/>
      </c>
      <c r="N1699" t="str">
        <f>IFERROR(VLOOKUP(F1699,プログラムデータ!A:P,16,0),"")</f>
        <v/>
      </c>
      <c r="O1699" t="str">
        <f t="shared" si="52"/>
        <v xml:space="preserve">    </v>
      </c>
    </row>
    <row r="1700" spans="1:15" x14ac:dyDescent="0.15">
      <c r="A1700" t="str">
        <f>IFERROR(記録[[#This Row],[競技番号]],"")</f>
        <v/>
      </c>
      <c r="B1700" t="str">
        <f>IFERROR(記録[[#This Row],[選手番号]],"")</f>
        <v/>
      </c>
      <c r="C1700" t="str">
        <f>IFERROR(VLOOKUP(B1700,選手番号!F:J,4,0),"")</f>
        <v/>
      </c>
      <c r="D1700" t="str">
        <f>IFERROR(VLOOKUP(B1700,選手番号!F:K,6,0),"")</f>
        <v/>
      </c>
      <c r="E1700" t="str">
        <f>IFERROR(VLOOKUP(B1700,チーム番号!E:F,2,0),"")</f>
        <v/>
      </c>
      <c r="F1700" t="str">
        <f>IFERROR(VLOOKUP(A1700,プログラム!B:C,2,0),"")</f>
        <v/>
      </c>
      <c r="G1700" t="str">
        <f t="shared" si="53"/>
        <v>000</v>
      </c>
      <c r="H1700" t="str">
        <f>IFERROR(記録[[#This Row],[組]],"")</f>
        <v/>
      </c>
      <c r="I1700" t="str">
        <f>IFERROR(記録[[#This Row],[水路]],"")</f>
        <v/>
      </c>
      <c r="J1700" t="str">
        <f>IFERROR(VLOOKUP(F1700,プログラムデータ!A:P,14,0),"")</f>
        <v/>
      </c>
      <c r="K1700" t="str">
        <f>IFERROR(VLOOKUP(F1700,プログラムデータ!A:O,15,0),"")</f>
        <v/>
      </c>
      <c r="L1700" t="str">
        <f>IFERROR(VLOOKUP(F1700,プログラムデータ!A:M,13,0),"")</f>
        <v/>
      </c>
      <c r="M1700" t="str">
        <f>IFERROR(VLOOKUP(F1700,プログラムデータ!A:J,10,0),"")</f>
        <v/>
      </c>
      <c r="N1700" t="str">
        <f>IFERROR(VLOOKUP(F1700,プログラムデータ!A:P,16,0),"")</f>
        <v/>
      </c>
      <c r="O1700" t="str">
        <f t="shared" si="52"/>
        <v xml:space="preserve">    </v>
      </c>
    </row>
    <row r="1701" spans="1:15" x14ac:dyDescent="0.15">
      <c r="A1701" t="str">
        <f>IFERROR(記録[[#This Row],[競技番号]],"")</f>
        <v/>
      </c>
      <c r="B1701" t="str">
        <f>IFERROR(記録[[#This Row],[選手番号]],"")</f>
        <v/>
      </c>
      <c r="C1701" t="str">
        <f>IFERROR(VLOOKUP(B1701,選手番号!F:J,4,0),"")</f>
        <v/>
      </c>
      <c r="D1701" t="str">
        <f>IFERROR(VLOOKUP(B1701,選手番号!F:K,6,0),"")</f>
        <v/>
      </c>
      <c r="E1701" t="str">
        <f>IFERROR(VLOOKUP(B1701,チーム番号!E:F,2,0),"")</f>
        <v/>
      </c>
      <c r="F1701" t="str">
        <f>IFERROR(VLOOKUP(A1701,プログラム!B:C,2,0),"")</f>
        <v/>
      </c>
      <c r="G1701" t="str">
        <f t="shared" si="53"/>
        <v>000</v>
      </c>
      <c r="H1701" t="str">
        <f>IFERROR(記録[[#This Row],[組]],"")</f>
        <v/>
      </c>
      <c r="I1701" t="str">
        <f>IFERROR(記録[[#This Row],[水路]],"")</f>
        <v/>
      </c>
      <c r="J1701" t="str">
        <f>IFERROR(VLOOKUP(F1701,プログラムデータ!A:P,14,0),"")</f>
        <v/>
      </c>
      <c r="K1701" t="str">
        <f>IFERROR(VLOOKUP(F1701,プログラムデータ!A:O,15,0),"")</f>
        <v/>
      </c>
      <c r="L1701" t="str">
        <f>IFERROR(VLOOKUP(F1701,プログラムデータ!A:M,13,0),"")</f>
        <v/>
      </c>
      <c r="M1701" t="str">
        <f>IFERROR(VLOOKUP(F1701,プログラムデータ!A:J,10,0),"")</f>
        <v/>
      </c>
      <c r="N1701" t="str">
        <f>IFERROR(VLOOKUP(F1701,プログラムデータ!A:P,16,0),"")</f>
        <v/>
      </c>
      <c r="O1701" t="str">
        <f t="shared" si="52"/>
        <v xml:space="preserve">    </v>
      </c>
    </row>
    <row r="1702" spans="1:15" x14ac:dyDescent="0.15">
      <c r="A1702" t="str">
        <f>IFERROR(記録[[#This Row],[競技番号]],"")</f>
        <v/>
      </c>
      <c r="B1702" t="str">
        <f>IFERROR(記録[[#This Row],[選手番号]],"")</f>
        <v/>
      </c>
      <c r="C1702" t="str">
        <f>IFERROR(VLOOKUP(B1702,選手番号!F:J,4,0),"")</f>
        <v/>
      </c>
      <c r="D1702" t="str">
        <f>IFERROR(VLOOKUP(B1702,選手番号!F:K,6,0),"")</f>
        <v/>
      </c>
      <c r="E1702" t="str">
        <f>IFERROR(VLOOKUP(B1702,チーム番号!E:F,2,0),"")</f>
        <v/>
      </c>
      <c r="F1702" t="str">
        <f>IFERROR(VLOOKUP(A1702,プログラム!B:C,2,0),"")</f>
        <v/>
      </c>
      <c r="G1702" t="str">
        <f t="shared" si="53"/>
        <v>000</v>
      </c>
      <c r="H1702" t="str">
        <f>IFERROR(記録[[#This Row],[組]],"")</f>
        <v/>
      </c>
      <c r="I1702" t="str">
        <f>IFERROR(記録[[#This Row],[水路]],"")</f>
        <v/>
      </c>
      <c r="J1702" t="str">
        <f>IFERROR(VLOOKUP(F1702,プログラムデータ!A:P,14,0),"")</f>
        <v/>
      </c>
      <c r="K1702" t="str">
        <f>IFERROR(VLOOKUP(F1702,プログラムデータ!A:O,15,0),"")</f>
        <v/>
      </c>
      <c r="L1702" t="str">
        <f>IFERROR(VLOOKUP(F1702,プログラムデータ!A:M,13,0),"")</f>
        <v/>
      </c>
      <c r="M1702" t="str">
        <f>IFERROR(VLOOKUP(F1702,プログラムデータ!A:J,10,0),"")</f>
        <v/>
      </c>
      <c r="N1702" t="str">
        <f>IFERROR(VLOOKUP(F1702,プログラムデータ!A:P,16,0),"")</f>
        <v/>
      </c>
      <c r="O1702" t="str">
        <f t="shared" si="52"/>
        <v xml:space="preserve">    </v>
      </c>
    </row>
    <row r="1703" spans="1:15" x14ac:dyDescent="0.15">
      <c r="A1703" t="str">
        <f>IFERROR(記録[[#This Row],[競技番号]],"")</f>
        <v/>
      </c>
      <c r="B1703" t="str">
        <f>IFERROR(記録[[#This Row],[選手番号]],"")</f>
        <v/>
      </c>
      <c r="C1703" t="str">
        <f>IFERROR(VLOOKUP(B1703,選手番号!F:J,4,0),"")</f>
        <v/>
      </c>
      <c r="D1703" t="str">
        <f>IFERROR(VLOOKUP(B1703,選手番号!F:K,6,0),"")</f>
        <v/>
      </c>
      <c r="E1703" t="str">
        <f>IFERROR(VLOOKUP(B1703,チーム番号!E:F,2,0),"")</f>
        <v/>
      </c>
      <c r="F1703" t="str">
        <f>IFERROR(VLOOKUP(A1703,プログラム!B:C,2,0),"")</f>
        <v/>
      </c>
      <c r="G1703" t="str">
        <f t="shared" si="53"/>
        <v>000</v>
      </c>
      <c r="H1703" t="str">
        <f>IFERROR(記録[[#This Row],[組]],"")</f>
        <v/>
      </c>
      <c r="I1703" t="str">
        <f>IFERROR(記録[[#This Row],[水路]],"")</f>
        <v/>
      </c>
      <c r="J1703" t="str">
        <f>IFERROR(VLOOKUP(F1703,プログラムデータ!A:P,14,0),"")</f>
        <v/>
      </c>
      <c r="K1703" t="str">
        <f>IFERROR(VLOOKUP(F1703,プログラムデータ!A:O,15,0),"")</f>
        <v/>
      </c>
      <c r="L1703" t="str">
        <f>IFERROR(VLOOKUP(F1703,プログラムデータ!A:M,13,0),"")</f>
        <v/>
      </c>
      <c r="M1703" t="str">
        <f>IFERROR(VLOOKUP(F1703,プログラムデータ!A:J,10,0),"")</f>
        <v/>
      </c>
      <c r="N1703" t="str">
        <f>IFERROR(VLOOKUP(F1703,プログラムデータ!A:P,16,0),"")</f>
        <v/>
      </c>
      <c r="O1703" t="str">
        <f t="shared" si="52"/>
        <v xml:space="preserve">    </v>
      </c>
    </row>
    <row r="1704" spans="1:15" x14ac:dyDescent="0.15">
      <c r="A1704" t="str">
        <f>IFERROR(記録[[#This Row],[競技番号]],"")</f>
        <v/>
      </c>
      <c r="B1704" t="str">
        <f>IFERROR(記録[[#This Row],[選手番号]],"")</f>
        <v/>
      </c>
      <c r="C1704" t="str">
        <f>IFERROR(VLOOKUP(B1704,選手番号!F:J,4,0),"")</f>
        <v/>
      </c>
      <c r="D1704" t="str">
        <f>IFERROR(VLOOKUP(B1704,選手番号!F:K,6,0),"")</f>
        <v/>
      </c>
      <c r="E1704" t="str">
        <f>IFERROR(VLOOKUP(B1704,チーム番号!E:F,2,0),"")</f>
        <v/>
      </c>
      <c r="F1704" t="str">
        <f>IFERROR(VLOOKUP(A1704,プログラム!B:C,2,0),"")</f>
        <v/>
      </c>
      <c r="G1704" t="str">
        <f t="shared" si="53"/>
        <v>000</v>
      </c>
      <c r="H1704" t="str">
        <f>IFERROR(記録[[#This Row],[組]],"")</f>
        <v/>
      </c>
      <c r="I1704" t="str">
        <f>IFERROR(記録[[#This Row],[水路]],"")</f>
        <v/>
      </c>
      <c r="J1704" t="str">
        <f>IFERROR(VLOOKUP(F1704,プログラムデータ!A:P,14,0),"")</f>
        <v/>
      </c>
      <c r="K1704" t="str">
        <f>IFERROR(VLOOKUP(F1704,プログラムデータ!A:O,15,0),"")</f>
        <v/>
      </c>
      <c r="L1704" t="str">
        <f>IFERROR(VLOOKUP(F1704,プログラムデータ!A:M,13,0),"")</f>
        <v/>
      </c>
      <c r="M1704" t="str">
        <f>IFERROR(VLOOKUP(F1704,プログラムデータ!A:J,10,0),"")</f>
        <v/>
      </c>
      <c r="N1704" t="str">
        <f>IFERROR(VLOOKUP(F1704,プログラムデータ!A:P,16,0),"")</f>
        <v/>
      </c>
      <c r="O1704" t="str">
        <f t="shared" si="52"/>
        <v xml:space="preserve">    </v>
      </c>
    </row>
    <row r="1705" spans="1:15" x14ac:dyDescent="0.15">
      <c r="A1705" t="str">
        <f>IFERROR(記録[[#This Row],[競技番号]],"")</f>
        <v/>
      </c>
      <c r="B1705" t="str">
        <f>IFERROR(記録[[#This Row],[選手番号]],"")</f>
        <v/>
      </c>
      <c r="C1705" t="str">
        <f>IFERROR(VLOOKUP(B1705,選手番号!F:J,4,0),"")</f>
        <v/>
      </c>
      <c r="D1705" t="str">
        <f>IFERROR(VLOOKUP(B1705,選手番号!F:K,6,0),"")</f>
        <v/>
      </c>
      <c r="E1705" t="str">
        <f>IFERROR(VLOOKUP(B1705,チーム番号!E:F,2,0),"")</f>
        <v/>
      </c>
      <c r="F1705" t="str">
        <f>IFERROR(VLOOKUP(A1705,プログラム!B:C,2,0),"")</f>
        <v/>
      </c>
      <c r="G1705" t="str">
        <f t="shared" si="53"/>
        <v>000</v>
      </c>
      <c r="H1705" t="str">
        <f>IFERROR(記録[[#This Row],[組]],"")</f>
        <v/>
      </c>
      <c r="I1705" t="str">
        <f>IFERROR(記録[[#This Row],[水路]],"")</f>
        <v/>
      </c>
      <c r="J1705" t="str">
        <f>IFERROR(VLOOKUP(F1705,プログラムデータ!A:P,14,0),"")</f>
        <v/>
      </c>
      <c r="K1705" t="str">
        <f>IFERROR(VLOOKUP(F1705,プログラムデータ!A:O,15,0),"")</f>
        <v/>
      </c>
      <c r="L1705" t="str">
        <f>IFERROR(VLOOKUP(F1705,プログラムデータ!A:M,13,0),"")</f>
        <v/>
      </c>
      <c r="M1705" t="str">
        <f>IFERROR(VLOOKUP(F1705,プログラムデータ!A:J,10,0),"")</f>
        <v/>
      </c>
      <c r="N1705" t="str">
        <f>IFERROR(VLOOKUP(F1705,プログラムデータ!A:P,16,0),"")</f>
        <v/>
      </c>
      <c r="O1705" t="str">
        <f t="shared" si="52"/>
        <v xml:space="preserve">    </v>
      </c>
    </row>
    <row r="1706" spans="1:15" x14ac:dyDescent="0.15">
      <c r="A1706" t="str">
        <f>IFERROR(記録[[#This Row],[競技番号]],"")</f>
        <v/>
      </c>
      <c r="B1706" t="str">
        <f>IFERROR(記録[[#This Row],[選手番号]],"")</f>
        <v/>
      </c>
      <c r="C1706" t="str">
        <f>IFERROR(VLOOKUP(B1706,選手番号!F:J,4,0),"")</f>
        <v/>
      </c>
      <c r="D1706" t="str">
        <f>IFERROR(VLOOKUP(B1706,選手番号!F:K,6,0),"")</f>
        <v/>
      </c>
      <c r="E1706" t="str">
        <f>IFERROR(VLOOKUP(B1706,チーム番号!E:F,2,0),"")</f>
        <v/>
      </c>
      <c r="F1706" t="str">
        <f>IFERROR(VLOOKUP(A1706,プログラム!B:C,2,0),"")</f>
        <v/>
      </c>
      <c r="G1706" t="str">
        <f t="shared" si="53"/>
        <v>000</v>
      </c>
      <c r="H1706" t="str">
        <f>IFERROR(記録[[#This Row],[組]],"")</f>
        <v/>
      </c>
      <c r="I1706" t="str">
        <f>IFERROR(記録[[#This Row],[水路]],"")</f>
        <v/>
      </c>
      <c r="J1706" t="str">
        <f>IFERROR(VLOOKUP(F1706,プログラムデータ!A:P,14,0),"")</f>
        <v/>
      </c>
      <c r="K1706" t="str">
        <f>IFERROR(VLOOKUP(F1706,プログラムデータ!A:O,15,0),"")</f>
        <v/>
      </c>
      <c r="L1706" t="str">
        <f>IFERROR(VLOOKUP(F1706,プログラムデータ!A:M,13,0),"")</f>
        <v/>
      </c>
      <c r="M1706" t="str">
        <f>IFERROR(VLOOKUP(F1706,プログラムデータ!A:J,10,0),"")</f>
        <v/>
      </c>
      <c r="N1706" t="str">
        <f>IFERROR(VLOOKUP(F1706,プログラムデータ!A:P,16,0),"")</f>
        <v/>
      </c>
      <c r="O1706" t="str">
        <f t="shared" si="52"/>
        <v xml:space="preserve">    </v>
      </c>
    </row>
    <row r="1707" spans="1:15" x14ac:dyDescent="0.15">
      <c r="A1707" t="str">
        <f>IFERROR(記録[[#This Row],[競技番号]],"")</f>
        <v/>
      </c>
      <c r="B1707" t="str">
        <f>IFERROR(記録[[#This Row],[選手番号]],"")</f>
        <v/>
      </c>
      <c r="C1707" t="str">
        <f>IFERROR(VLOOKUP(B1707,選手番号!F:J,4,0),"")</f>
        <v/>
      </c>
      <c r="D1707" t="str">
        <f>IFERROR(VLOOKUP(B1707,選手番号!F:K,6,0),"")</f>
        <v/>
      </c>
      <c r="E1707" t="str">
        <f>IFERROR(VLOOKUP(B1707,チーム番号!E:F,2,0),"")</f>
        <v/>
      </c>
      <c r="F1707" t="str">
        <f>IFERROR(VLOOKUP(A1707,プログラム!B:C,2,0),"")</f>
        <v/>
      </c>
      <c r="G1707" t="str">
        <f t="shared" si="53"/>
        <v>000</v>
      </c>
      <c r="H1707" t="str">
        <f>IFERROR(記録[[#This Row],[組]],"")</f>
        <v/>
      </c>
      <c r="I1707" t="str">
        <f>IFERROR(記録[[#This Row],[水路]],"")</f>
        <v/>
      </c>
      <c r="J1707" t="str">
        <f>IFERROR(VLOOKUP(F1707,プログラムデータ!A:P,14,0),"")</f>
        <v/>
      </c>
      <c r="K1707" t="str">
        <f>IFERROR(VLOOKUP(F1707,プログラムデータ!A:O,15,0),"")</f>
        <v/>
      </c>
      <c r="L1707" t="str">
        <f>IFERROR(VLOOKUP(F1707,プログラムデータ!A:M,13,0),"")</f>
        <v/>
      </c>
      <c r="M1707" t="str">
        <f>IFERROR(VLOOKUP(F1707,プログラムデータ!A:J,10,0),"")</f>
        <v/>
      </c>
      <c r="N1707" t="str">
        <f>IFERROR(VLOOKUP(F1707,プログラムデータ!A:P,16,0),"")</f>
        <v/>
      </c>
      <c r="O1707" t="str">
        <f t="shared" si="52"/>
        <v xml:space="preserve">    </v>
      </c>
    </row>
    <row r="1708" spans="1:15" x14ac:dyDescent="0.15">
      <c r="A1708" t="str">
        <f>IFERROR(記録[[#This Row],[競技番号]],"")</f>
        <v/>
      </c>
      <c r="B1708" t="str">
        <f>IFERROR(記録[[#This Row],[選手番号]],"")</f>
        <v/>
      </c>
      <c r="C1708" t="str">
        <f>IFERROR(VLOOKUP(B1708,選手番号!F:J,4,0),"")</f>
        <v/>
      </c>
      <c r="D1708" t="str">
        <f>IFERROR(VLOOKUP(B1708,選手番号!F:K,6,0),"")</f>
        <v/>
      </c>
      <c r="E1708" t="str">
        <f>IFERROR(VLOOKUP(B1708,チーム番号!E:F,2,0),"")</f>
        <v/>
      </c>
      <c r="F1708" t="str">
        <f>IFERROR(VLOOKUP(A1708,プログラム!B:C,2,0),"")</f>
        <v/>
      </c>
      <c r="G1708" t="str">
        <f t="shared" si="53"/>
        <v>000</v>
      </c>
      <c r="H1708" t="str">
        <f>IFERROR(記録[[#This Row],[組]],"")</f>
        <v/>
      </c>
      <c r="I1708" t="str">
        <f>IFERROR(記録[[#This Row],[水路]],"")</f>
        <v/>
      </c>
      <c r="J1708" t="str">
        <f>IFERROR(VLOOKUP(F1708,プログラムデータ!A:P,14,0),"")</f>
        <v/>
      </c>
      <c r="K1708" t="str">
        <f>IFERROR(VLOOKUP(F1708,プログラムデータ!A:O,15,0),"")</f>
        <v/>
      </c>
      <c r="L1708" t="str">
        <f>IFERROR(VLOOKUP(F1708,プログラムデータ!A:M,13,0),"")</f>
        <v/>
      </c>
      <c r="M1708" t="str">
        <f>IFERROR(VLOOKUP(F1708,プログラムデータ!A:J,10,0),"")</f>
        <v/>
      </c>
      <c r="N1708" t="str">
        <f>IFERROR(VLOOKUP(F1708,プログラムデータ!A:P,16,0),"")</f>
        <v/>
      </c>
      <c r="O1708" t="str">
        <f t="shared" si="52"/>
        <v xml:space="preserve">    </v>
      </c>
    </row>
    <row r="1709" spans="1:15" x14ac:dyDescent="0.15">
      <c r="A1709" t="str">
        <f>IFERROR(記録[[#This Row],[競技番号]],"")</f>
        <v/>
      </c>
      <c r="B1709" t="str">
        <f>IFERROR(記録[[#This Row],[選手番号]],"")</f>
        <v/>
      </c>
      <c r="C1709" t="str">
        <f>IFERROR(VLOOKUP(B1709,選手番号!F:J,4,0),"")</f>
        <v/>
      </c>
      <c r="D1709" t="str">
        <f>IFERROR(VLOOKUP(B1709,選手番号!F:K,6,0),"")</f>
        <v/>
      </c>
      <c r="E1709" t="str">
        <f>IFERROR(VLOOKUP(B1709,チーム番号!E:F,2,0),"")</f>
        <v/>
      </c>
      <c r="F1709" t="str">
        <f>IFERROR(VLOOKUP(A1709,プログラム!B:C,2,0),"")</f>
        <v/>
      </c>
      <c r="G1709" t="str">
        <f t="shared" si="53"/>
        <v>000</v>
      </c>
      <c r="H1709" t="str">
        <f>IFERROR(記録[[#This Row],[組]],"")</f>
        <v/>
      </c>
      <c r="I1709" t="str">
        <f>IFERROR(記録[[#This Row],[水路]],"")</f>
        <v/>
      </c>
      <c r="J1709" t="str">
        <f>IFERROR(VLOOKUP(F1709,プログラムデータ!A:P,14,0),"")</f>
        <v/>
      </c>
      <c r="K1709" t="str">
        <f>IFERROR(VLOOKUP(F1709,プログラムデータ!A:O,15,0),"")</f>
        <v/>
      </c>
      <c r="L1709" t="str">
        <f>IFERROR(VLOOKUP(F1709,プログラムデータ!A:M,13,0),"")</f>
        <v/>
      </c>
      <c r="M1709" t="str">
        <f>IFERROR(VLOOKUP(F1709,プログラムデータ!A:J,10,0),"")</f>
        <v/>
      </c>
      <c r="N1709" t="str">
        <f>IFERROR(VLOOKUP(F1709,プログラムデータ!A:P,16,0),"")</f>
        <v/>
      </c>
      <c r="O1709" t="str">
        <f t="shared" si="52"/>
        <v xml:space="preserve">    </v>
      </c>
    </row>
    <row r="1710" spans="1:15" x14ac:dyDescent="0.15">
      <c r="A1710" t="str">
        <f>IFERROR(記録[[#This Row],[競技番号]],"")</f>
        <v/>
      </c>
      <c r="B1710" t="str">
        <f>IFERROR(記録[[#This Row],[選手番号]],"")</f>
        <v/>
      </c>
      <c r="C1710" t="str">
        <f>IFERROR(VLOOKUP(B1710,選手番号!F:J,4,0),"")</f>
        <v/>
      </c>
      <c r="D1710" t="str">
        <f>IFERROR(VLOOKUP(B1710,選手番号!F:K,6,0),"")</f>
        <v/>
      </c>
      <c r="E1710" t="str">
        <f>IFERROR(VLOOKUP(B1710,チーム番号!E:F,2,0),"")</f>
        <v/>
      </c>
      <c r="F1710" t="str">
        <f>IFERROR(VLOOKUP(A1710,プログラム!B:C,2,0),"")</f>
        <v/>
      </c>
      <c r="G1710" t="str">
        <f t="shared" si="53"/>
        <v>000</v>
      </c>
      <c r="H1710" t="str">
        <f>IFERROR(記録[[#This Row],[組]],"")</f>
        <v/>
      </c>
      <c r="I1710" t="str">
        <f>IFERROR(記録[[#This Row],[水路]],"")</f>
        <v/>
      </c>
      <c r="J1710" t="str">
        <f>IFERROR(VLOOKUP(F1710,プログラムデータ!A:P,14,0),"")</f>
        <v/>
      </c>
      <c r="K1710" t="str">
        <f>IFERROR(VLOOKUP(F1710,プログラムデータ!A:O,15,0),"")</f>
        <v/>
      </c>
      <c r="L1710" t="str">
        <f>IFERROR(VLOOKUP(F1710,プログラムデータ!A:M,13,0),"")</f>
        <v/>
      </c>
      <c r="M1710" t="str">
        <f>IFERROR(VLOOKUP(F1710,プログラムデータ!A:J,10,0),"")</f>
        <v/>
      </c>
      <c r="N1710" t="str">
        <f>IFERROR(VLOOKUP(F1710,プログラムデータ!A:P,16,0),"")</f>
        <v/>
      </c>
      <c r="O1710" t="str">
        <f t="shared" ref="O1710:O1773" si="54">CONCATENATE(J1710," ",K1710," ",L1710," ",M1710," ",N1710)</f>
        <v xml:space="preserve">    </v>
      </c>
    </row>
    <row r="1711" spans="1:15" x14ac:dyDescent="0.15">
      <c r="A1711" t="str">
        <f>IFERROR(記録[[#This Row],[競技番号]],"")</f>
        <v/>
      </c>
      <c r="B1711" t="str">
        <f>IFERROR(記録[[#This Row],[選手番号]],"")</f>
        <v/>
      </c>
      <c r="C1711" t="str">
        <f>IFERROR(VLOOKUP(B1711,選手番号!F:J,4,0),"")</f>
        <v/>
      </c>
      <c r="D1711" t="str">
        <f>IFERROR(VLOOKUP(B1711,選手番号!F:K,6,0),"")</f>
        <v/>
      </c>
      <c r="E1711" t="str">
        <f>IFERROR(VLOOKUP(B1711,チーム番号!E:F,2,0),"")</f>
        <v/>
      </c>
      <c r="F1711" t="str">
        <f>IFERROR(VLOOKUP(A1711,プログラム!B:C,2,0),"")</f>
        <v/>
      </c>
      <c r="G1711" t="str">
        <f t="shared" si="53"/>
        <v>000</v>
      </c>
      <c r="H1711" t="str">
        <f>IFERROR(記録[[#This Row],[組]],"")</f>
        <v/>
      </c>
      <c r="I1711" t="str">
        <f>IFERROR(記録[[#This Row],[水路]],"")</f>
        <v/>
      </c>
      <c r="J1711" t="str">
        <f>IFERROR(VLOOKUP(F1711,プログラムデータ!A:P,14,0),"")</f>
        <v/>
      </c>
      <c r="K1711" t="str">
        <f>IFERROR(VLOOKUP(F1711,プログラムデータ!A:O,15,0),"")</f>
        <v/>
      </c>
      <c r="L1711" t="str">
        <f>IFERROR(VLOOKUP(F1711,プログラムデータ!A:M,13,0),"")</f>
        <v/>
      </c>
      <c r="M1711" t="str">
        <f>IFERROR(VLOOKUP(F1711,プログラムデータ!A:J,10,0),"")</f>
        <v/>
      </c>
      <c r="N1711" t="str">
        <f>IFERROR(VLOOKUP(F1711,プログラムデータ!A:P,16,0),"")</f>
        <v/>
      </c>
      <c r="O1711" t="str">
        <f t="shared" si="54"/>
        <v xml:space="preserve">    </v>
      </c>
    </row>
    <row r="1712" spans="1:15" x14ac:dyDescent="0.15">
      <c r="A1712" t="str">
        <f>IFERROR(記録[[#This Row],[競技番号]],"")</f>
        <v/>
      </c>
      <c r="B1712" t="str">
        <f>IFERROR(記録[[#This Row],[選手番号]],"")</f>
        <v/>
      </c>
      <c r="C1712" t="str">
        <f>IFERROR(VLOOKUP(B1712,選手番号!F:J,4,0),"")</f>
        <v/>
      </c>
      <c r="D1712" t="str">
        <f>IFERROR(VLOOKUP(B1712,選手番号!F:K,6,0),"")</f>
        <v/>
      </c>
      <c r="E1712" t="str">
        <f>IFERROR(VLOOKUP(B1712,チーム番号!E:F,2,0),"")</f>
        <v/>
      </c>
      <c r="F1712" t="str">
        <f>IFERROR(VLOOKUP(A1712,プログラム!B:C,2,0),"")</f>
        <v/>
      </c>
      <c r="G1712" t="str">
        <f t="shared" si="53"/>
        <v>000</v>
      </c>
      <c r="H1712" t="str">
        <f>IFERROR(記録[[#This Row],[組]],"")</f>
        <v/>
      </c>
      <c r="I1712" t="str">
        <f>IFERROR(記録[[#This Row],[水路]],"")</f>
        <v/>
      </c>
      <c r="J1712" t="str">
        <f>IFERROR(VLOOKUP(F1712,プログラムデータ!A:P,14,0),"")</f>
        <v/>
      </c>
      <c r="K1712" t="str">
        <f>IFERROR(VLOOKUP(F1712,プログラムデータ!A:O,15,0),"")</f>
        <v/>
      </c>
      <c r="L1712" t="str">
        <f>IFERROR(VLOOKUP(F1712,プログラムデータ!A:M,13,0),"")</f>
        <v/>
      </c>
      <c r="M1712" t="str">
        <f>IFERROR(VLOOKUP(F1712,プログラムデータ!A:J,10,0),"")</f>
        <v/>
      </c>
      <c r="N1712" t="str">
        <f>IFERROR(VLOOKUP(F1712,プログラムデータ!A:P,16,0),"")</f>
        <v/>
      </c>
      <c r="O1712" t="str">
        <f t="shared" si="54"/>
        <v xml:space="preserve">    </v>
      </c>
    </row>
    <row r="1713" spans="1:15" x14ac:dyDescent="0.15">
      <c r="A1713" t="str">
        <f>IFERROR(記録[[#This Row],[競技番号]],"")</f>
        <v/>
      </c>
      <c r="B1713" t="str">
        <f>IFERROR(記録[[#This Row],[選手番号]],"")</f>
        <v/>
      </c>
      <c r="C1713" t="str">
        <f>IFERROR(VLOOKUP(B1713,選手番号!F:J,4,0),"")</f>
        <v/>
      </c>
      <c r="D1713" t="str">
        <f>IFERROR(VLOOKUP(B1713,選手番号!F:K,6,0),"")</f>
        <v/>
      </c>
      <c r="E1713" t="str">
        <f>IFERROR(VLOOKUP(B1713,チーム番号!E:F,2,0),"")</f>
        <v/>
      </c>
      <c r="F1713" t="str">
        <f>IFERROR(VLOOKUP(A1713,プログラム!B:C,2,0),"")</f>
        <v/>
      </c>
      <c r="G1713" t="str">
        <f t="shared" si="53"/>
        <v>000</v>
      </c>
      <c r="H1713" t="str">
        <f>IFERROR(記録[[#This Row],[組]],"")</f>
        <v/>
      </c>
      <c r="I1713" t="str">
        <f>IFERROR(記録[[#This Row],[水路]],"")</f>
        <v/>
      </c>
      <c r="J1713" t="str">
        <f>IFERROR(VLOOKUP(F1713,プログラムデータ!A:P,14,0),"")</f>
        <v/>
      </c>
      <c r="K1713" t="str">
        <f>IFERROR(VLOOKUP(F1713,プログラムデータ!A:O,15,0),"")</f>
        <v/>
      </c>
      <c r="L1713" t="str">
        <f>IFERROR(VLOOKUP(F1713,プログラムデータ!A:M,13,0),"")</f>
        <v/>
      </c>
      <c r="M1713" t="str">
        <f>IFERROR(VLOOKUP(F1713,プログラムデータ!A:J,10,0),"")</f>
        <v/>
      </c>
      <c r="N1713" t="str">
        <f>IFERROR(VLOOKUP(F1713,プログラムデータ!A:P,16,0),"")</f>
        <v/>
      </c>
      <c r="O1713" t="str">
        <f t="shared" si="54"/>
        <v xml:space="preserve">    </v>
      </c>
    </row>
    <row r="1714" spans="1:15" x14ac:dyDescent="0.15">
      <c r="A1714" t="str">
        <f>IFERROR(記録[[#This Row],[競技番号]],"")</f>
        <v/>
      </c>
      <c r="B1714" t="str">
        <f>IFERROR(記録[[#This Row],[選手番号]],"")</f>
        <v/>
      </c>
      <c r="C1714" t="str">
        <f>IFERROR(VLOOKUP(B1714,選手番号!F:J,4,0),"")</f>
        <v/>
      </c>
      <c r="D1714" t="str">
        <f>IFERROR(VLOOKUP(B1714,選手番号!F:K,6,0),"")</f>
        <v/>
      </c>
      <c r="E1714" t="str">
        <f>IFERROR(VLOOKUP(B1714,チーム番号!E:F,2,0),"")</f>
        <v/>
      </c>
      <c r="F1714" t="str">
        <f>IFERROR(VLOOKUP(A1714,プログラム!B:C,2,0),"")</f>
        <v/>
      </c>
      <c r="G1714" t="str">
        <f t="shared" si="53"/>
        <v>000</v>
      </c>
      <c r="H1714" t="str">
        <f>IFERROR(記録[[#This Row],[組]],"")</f>
        <v/>
      </c>
      <c r="I1714" t="str">
        <f>IFERROR(記録[[#This Row],[水路]],"")</f>
        <v/>
      </c>
      <c r="J1714" t="str">
        <f>IFERROR(VLOOKUP(F1714,プログラムデータ!A:P,14,0),"")</f>
        <v/>
      </c>
      <c r="K1714" t="str">
        <f>IFERROR(VLOOKUP(F1714,プログラムデータ!A:O,15,0),"")</f>
        <v/>
      </c>
      <c r="L1714" t="str">
        <f>IFERROR(VLOOKUP(F1714,プログラムデータ!A:M,13,0),"")</f>
        <v/>
      </c>
      <c r="M1714" t="str">
        <f>IFERROR(VLOOKUP(F1714,プログラムデータ!A:J,10,0),"")</f>
        <v/>
      </c>
      <c r="N1714" t="str">
        <f>IFERROR(VLOOKUP(F1714,プログラムデータ!A:P,16,0),"")</f>
        <v/>
      </c>
      <c r="O1714" t="str">
        <f t="shared" si="54"/>
        <v xml:space="preserve">    </v>
      </c>
    </row>
    <row r="1715" spans="1:15" x14ac:dyDescent="0.15">
      <c r="A1715" t="str">
        <f>IFERROR(記録[[#This Row],[競技番号]],"")</f>
        <v/>
      </c>
      <c r="B1715" t="str">
        <f>IFERROR(記録[[#This Row],[選手番号]],"")</f>
        <v/>
      </c>
      <c r="C1715" t="str">
        <f>IFERROR(VLOOKUP(B1715,選手番号!F:J,4,0),"")</f>
        <v/>
      </c>
      <c r="D1715" t="str">
        <f>IFERROR(VLOOKUP(B1715,選手番号!F:K,6,0),"")</f>
        <v/>
      </c>
      <c r="E1715" t="str">
        <f>IFERROR(VLOOKUP(B1715,チーム番号!E:F,2,0),"")</f>
        <v/>
      </c>
      <c r="F1715" t="str">
        <f>IFERROR(VLOOKUP(A1715,プログラム!B:C,2,0),"")</f>
        <v/>
      </c>
      <c r="G1715" t="str">
        <f t="shared" si="53"/>
        <v>000</v>
      </c>
      <c r="H1715" t="str">
        <f>IFERROR(記録[[#This Row],[組]],"")</f>
        <v/>
      </c>
      <c r="I1715" t="str">
        <f>IFERROR(記録[[#This Row],[水路]],"")</f>
        <v/>
      </c>
      <c r="J1715" t="str">
        <f>IFERROR(VLOOKUP(F1715,プログラムデータ!A:P,14,0),"")</f>
        <v/>
      </c>
      <c r="K1715" t="str">
        <f>IFERROR(VLOOKUP(F1715,プログラムデータ!A:O,15,0),"")</f>
        <v/>
      </c>
      <c r="L1715" t="str">
        <f>IFERROR(VLOOKUP(F1715,プログラムデータ!A:M,13,0),"")</f>
        <v/>
      </c>
      <c r="M1715" t="str">
        <f>IFERROR(VLOOKUP(F1715,プログラムデータ!A:J,10,0),"")</f>
        <v/>
      </c>
      <c r="N1715" t="str">
        <f>IFERROR(VLOOKUP(F1715,プログラムデータ!A:P,16,0),"")</f>
        <v/>
      </c>
      <c r="O1715" t="str">
        <f t="shared" si="54"/>
        <v xml:space="preserve">    </v>
      </c>
    </row>
    <row r="1716" spans="1:15" x14ac:dyDescent="0.15">
      <c r="A1716" t="str">
        <f>IFERROR(記録[[#This Row],[競技番号]],"")</f>
        <v/>
      </c>
      <c r="B1716" t="str">
        <f>IFERROR(記録[[#This Row],[選手番号]],"")</f>
        <v/>
      </c>
      <c r="C1716" t="str">
        <f>IFERROR(VLOOKUP(B1716,選手番号!F:J,4,0),"")</f>
        <v/>
      </c>
      <c r="D1716" t="str">
        <f>IFERROR(VLOOKUP(B1716,選手番号!F:K,6,0),"")</f>
        <v/>
      </c>
      <c r="E1716" t="str">
        <f>IFERROR(VLOOKUP(B1716,チーム番号!E:F,2,0),"")</f>
        <v/>
      </c>
      <c r="F1716" t="str">
        <f>IFERROR(VLOOKUP(A1716,プログラム!B:C,2,0),"")</f>
        <v/>
      </c>
      <c r="G1716" t="str">
        <f t="shared" si="53"/>
        <v>000</v>
      </c>
      <c r="H1716" t="str">
        <f>IFERROR(記録[[#This Row],[組]],"")</f>
        <v/>
      </c>
      <c r="I1716" t="str">
        <f>IFERROR(記録[[#This Row],[水路]],"")</f>
        <v/>
      </c>
      <c r="J1716" t="str">
        <f>IFERROR(VLOOKUP(F1716,プログラムデータ!A:P,14,0),"")</f>
        <v/>
      </c>
      <c r="K1716" t="str">
        <f>IFERROR(VLOOKUP(F1716,プログラムデータ!A:O,15,0),"")</f>
        <v/>
      </c>
      <c r="L1716" t="str">
        <f>IFERROR(VLOOKUP(F1716,プログラムデータ!A:M,13,0),"")</f>
        <v/>
      </c>
      <c r="M1716" t="str">
        <f>IFERROR(VLOOKUP(F1716,プログラムデータ!A:J,10,0),"")</f>
        <v/>
      </c>
      <c r="N1716" t="str">
        <f>IFERROR(VLOOKUP(F1716,プログラムデータ!A:P,16,0),"")</f>
        <v/>
      </c>
      <c r="O1716" t="str">
        <f t="shared" si="54"/>
        <v xml:space="preserve">    </v>
      </c>
    </row>
    <row r="1717" spans="1:15" x14ac:dyDescent="0.15">
      <c r="A1717" t="str">
        <f>IFERROR(記録[[#This Row],[競技番号]],"")</f>
        <v/>
      </c>
      <c r="B1717" t="str">
        <f>IFERROR(記録[[#This Row],[選手番号]],"")</f>
        <v/>
      </c>
      <c r="C1717" t="str">
        <f>IFERROR(VLOOKUP(B1717,選手番号!F:J,4,0),"")</f>
        <v/>
      </c>
      <c r="D1717" t="str">
        <f>IFERROR(VLOOKUP(B1717,選手番号!F:K,6,0),"")</f>
        <v/>
      </c>
      <c r="E1717" t="str">
        <f>IFERROR(VLOOKUP(B1717,チーム番号!E:F,2,0),"")</f>
        <v/>
      </c>
      <c r="F1717" t="str">
        <f>IFERROR(VLOOKUP(A1717,プログラム!B:C,2,0),"")</f>
        <v/>
      </c>
      <c r="G1717" t="str">
        <f t="shared" si="53"/>
        <v>000</v>
      </c>
      <c r="H1717" t="str">
        <f>IFERROR(記録[[#This Row],[組]],"")</f>
        <v/>
      </c>
      <c r="I1717" t="str">
        <f>IFERROR(記録[[#This Row],[水路]],"")</f>
        <v/>
      </c>
      <c r="J1717" t="str">
        <f>IFERROR(VLOOKUP(F1717,プログラムデータ!A:P,14,0),"")</f>
        <v/>
      </c>
      <c r="K1717" t="str">
        <f>IFERROR(VLOOKUP(F1717,プログラムデータ!A:O,15,0),"")</f>
        <v/>
      </c>
      <c r="L1717" t="str">
        <f>IFERROR(VLOOKUP(F1717,プログラムデータ!A:M,13,0),"")</f>
        <v/>
      </c>
      <c r="M1717" t="str">
        <f>IFERROR(VLOOKUP(F1717,プログラムデータ!A:J,10,0),"")</f>
        <v/>
      </c>
      <c r="N1717" t="str">
        <f>IFERROR(VLOOKUP(F1717,プログラムデータ!A:P,16,0),"")</f>
        <v/>
      </c>
      <c r="O1717" t="str">
        <f t="shared" si="54"/>
        <v xml:space="preserve">    </v>
      </c>
    </row>
    <row r="1718" spans="1:15" x14ac:dyDescent="0.15">
      <c r="A1718" t="str">
        <f>IFERROR(記録[[#This Row],[競技番号]],"")</f>
        <v/>
      </c>
      <c r="B1718" t="str">
        <f>IFERROR(記録[[#This Row],[選手番号]],"")</f>
        <v/>
      </c>
      <c r="C1718" t="str">
        <f>IFERROR(VLOOKUP(B1718,選手番号!F:J,4,0),"")</f>
        <v/>
      </c>
      <c r="D1718" t="str">
        <f>IFERROR(VLOOKUP(B1718,選手番号!F:K,6,0),"")</f>
        <v/>
      </c>
      <c r="E1718" t="str">
        <f>IFERROR(VLOOKUP(B1718,チーム番号!E:F,2,0),"")</f>
        <v/>
      </c>
      <c r="F1718" t="str">
        <f>IFERROR(VLOOKUP(A1718,プログラム!B:C,2,0),"")</f>
        <v/>
      </c>
      <c r="G1718" t="str">
        <f t="shared" si="53"/>
        <v>000</v>
      </c>
      <c r="H1718" t="str">
        <f>IFERROR(記録[[#This Row],[組]],"")</f>
        <v/>
      </c>
      <c r="I1718" t="str">
        <f>IFERROR(記録[[#This Row],[水路]],"")</f>
        <v/>
      </c>
      <c r="J1718" t="str">
        <f>IFERROR(VLOOKUP(F1718,プログラムデータ!A:P,14,0),"")</f>
        <v/>
      </c>
      <c r="K1718" t="str">
        <f>IFERROR(VLOOKUP(F1718,プログラムデータ!A:O,15,0),"")</f>
        <v/>
      </c>
      <c r="L1718" t="str">
        <f>IFERROR(VLOOKUP(F1718,プログラムデータ!A:M,13,0),"")</f>
        <v/>
      </c>
      <c r="M1718" t="str">
        <f>IFERROR(VLOOKUP(F1718,プログラムデータ!A:J,10,0),"")</f>
        <v/>
      </c>
      <c r="N1718" t="str">
        <f>IFERROR(VLOOKUP(F1718,プログラムデータ!A:P,16,0),"")</f>
        <v/>
      </c>
      <c r="O1718" t="str">
        <f t="shared" si="54"/>
        <v xml:space="preserve">    </v>
      </c>
    </row>
    <row r="1719" spans="1:15" x14ac:dyDescent="0.15">
      <c r="A1719" t="str">
        <f>IFERROR(記録[[#This Row],[競技番号]],"")</f>
        <v/>
      </c>
      <c r="B1719" t="str">
        <f>IFERROR(記録[[#This Row],[選手番号]],"")</f>
        <v/>
      </c>
      <c r="C1719" t="str">
        <f>IFERROR(VLOOKUP(B1719,選手番号!F:J,4,0),"")</f>
        <v/>
      </c>
      <c r="D1719" t="str">
        <f>IFERROR(VLOOKUP(B1719,選手番号!F:K,6,0),"")</f>
        <v/>
      </c>
      <c r="E1719" t="str">
        <f>IFERROR(VLOOKUP(B1719,チーム番号!E:F,2,0),"")</f>
        <v/>
      </c>
      <c r="F1719" t="str">
        <f>IFERROR(VLOOKUP(A1719,プログラム!B:C,2,0),"")</f>
        <v/>
      </c>
      <c r="G1719" t="str">
        <f t="shared" si="53"/>
        <v>000</v>
      </c>
      <c r="H1719" t="str">
        <f>IFERROR(記録[[#This Row],[組]],"")</f>
        <v/>
      </c>
      <c r="I1719" t="str">
        <f>IFERROR(記録[[#This Row],[水路]],"")</f>
        <v/>
      </c>
      <c r="J1719" t="str">
        <f>IFERROR(VLOOKUP(F1719,プログラムデータ!A:P,14,0),"")</f>
        <v/>
      </c>
      <c r="K1719" t="str">
        <f>IFERROR(VLOOKUP(F1719,プログラムデータ!A:O,15,0),"")</f>
        <v/>
      </c>
      <c r="L1719" t="str">
        <f>IFERROR(VLOOKUP(F1719,プログラムデータ!A:M,13,0),"")</f>
        <v/>
      </c>
      <c r="M1719" t="str">
        <f>IFERROR(VLOOKUP(F1719,プログラムデータ!A:J,10,0),"")</f>
        <v/>
      </c>
      <c r="N1719" t="str">
        <f>IFERROR(VLOOKUP(F1719,プログラムデータ!A:P,16,0),"")</f>
        <v/>
      </c>
      <c r="O1719" t="str">
        <f t="shared" si="54"/>
        <v xml:space="preserve">    </v>
      </c>
    </row>
    <row r="1720" spans="1:15" x14ac:dyDescent="0.15">
      <c r="A1720" t="str">
        <f>IFERROR(記録[[#This Row],[競技番号]],"")</f>
        <v/>
      </c>
      <c r="B1720" t="str">
        <f>IFERROR(記録[[#This Row],[選手番号]],"")</f>
        <v/>
      </c>
      <c r="C1720" t="str">
        <f>IFERROR(VLOOKUP(B1720,選手番号!F:J,4,0),"")</f>
        <v/>
      </c>
      <c r="D1720" t="str">
        <f>IFERROR(VLOOKUP(B1720,選手番号!F:K,6,0),"")</f>
        <v/>
      </c>
      <c r="E1720" t="str">
        <f>IFERROR(VLOOKUP(B1720,チーム番号!E:F,2,0),"")</f>
        <v/>
      </c>
      <c r="F1720" t="str">
        <f>IFERROR(VLOOKUP(A1720,プログラム!B:C,2,0),"")</f>
        <v/>
      </c>
      <c r="G1720" t="str">
        <f t="shared" si="53"/>
        <v>000</v>
      </c>
      <c r="H1720" t="str">
        <f>IFERROR(記録[[#This Row],[組]],"")</f>
        <v/>
      </c>
      <c r="I1720" t="str">
        <f>IFERROR(記録[[#This Row],[水路]],"")</f>
        <v/>
      </c>
      <c r="J1720" t="str">
        <f>IFERROR(VLOOKUP(F1720,プログラムデータ!A:P,14,0),"")</f>
        <v/>
      </c>
      <c r="K1720" t="str">
        <f>IFERROR(VLOOKUP(F1720,プログラムデータ!A:O,15,0),"")</f>
        <v/>
      </c>
      <c r="L1720" t="str">
        <f>IFERROR(VLOOKUP(F1720,プログラムデータ!A:M,13,0),"")</f>
        <v/>
      </c>
      <c r="M1720" t="str">
        <f>IFERROR(VLOOKUP(F1720,プログラムデータ!A:J,10,0),"")</f>
        <v/>
      </c>
      <c r="N1720" t="str">
        <f>IFERROR(VLOOKUP(F1720,プログラムデータ!A:P,16,0),"")</f>
        <v/>
      </c>
      <c r="O1720" t="str">
        <f t="shared" si="54"/>
        <v xml:space="preserve">    </v>
      </c>
    </row>
    <row r="1721" spans="1:15" x14ac:dyDescent="0.15">
      <c r="A1721" t="str">
        <f>IFERROR(記録[[#This Row],[競技番号]],"")</f>
        <v/>
      </c>
      <c r="B1721" t="str">
        <f>IFERROR(記録[[#This Row],[選手番号]],"")</f>
        <v/>
      </c>
      <c r="C1721" t="str">
        <f>IFERROR(VLOOKUP(B1721,選手番号!F:J,4,0),"")</f>
        <v/>
      </c>
      <c r="D1721" t="str">
        <f>IFERROR(VLOOKUP(B1721,選手番号!F:K,6,0),"")</f>
        <v/>
      </c>
      <c r="E1721" t="str">
        <f>IFERROR(VLOOKUP(B1721,チーム番号!E:F,2,0),"")</f>
        <v/>
      </c>
      <c r="F1721" t="str">
        <f>IFERROR(VLOOKUP(A1721,プログラム!B:C,2,0),"")</f>
        <v/>
      </c>
      <c r="G1721" t="str">
        <f t="shared" si="53"/>
        <v>000</v>
      </c>
      <c r="H1721" t="str">
        <f>IFERROR(記録[[#This Row],[組]],"")</f>
        <v/>
      </c>
      <c r="I1721" t="str">
        <f>IFERROR(記録[[#This Row],[水路]],"")</f>
        <v/>
      </c>
      <c r="J1721" t="str">
        <f>IFERROR(VLOOKUP(F1721,プログラムデータ!A:P,14,0),"")</f>
        <v/>
      </c>
      <c r="K1721" t="str">
        <f>IFERROR(VLOOKUP(F1721,プログラムデータ!A:O,15,0),"")</f>
        <v/>
      </c>
      <c r="L1721" t="str">
        <f>IFERROR(VLOOKUP(F1721,プログラムデータ!A:M,13,0),"")</f>
        <v/>
      </c>
      <c r="M1721" t="str">
        <f>IFERROR(VLOOKUP(F1721,プログラムデータ!A:J,10,0),"")</f>
        <v/>
      </c>
      <c r="N1721" t="str">
        <f>IFERROR(VLOOKUP(F1721,プログラムデータ!A:P,16,0),"")</f>
        <v/>
      </c>
      <c r="O1721" t="str">
        <f t="shared" si="54"/>
        <v xml:space="preserve">    </v>
      </c>
    </row>
    <row r="1722" spans="1:15" x14ac:dyDescent="0.15">
      <c r="A1722" t="str">
        <f>IFERROR(記録[[#This Row],[競技番号]],"")</f>
        <v/>
      </c>
      <c r="B1722" t="str">
        <f>IFERROR(記録[[#This Row],[選手番号]],"")</f>
        <v/>
      </c>
      <c r="C1722" t="str">
        <f>IFERROR(VLOOKUP(B1722,選手番号!F:J,4,0),"")</f>
        <v/>
      </c>
      <c r="D1722" t="str">
        <f>IFERROR(VLOOKUP(B1722,選手番号!F:K,6,0),"")</f>
        <v/>
      </c>
      <c r="E1722" t="str">
        <f>IFERROR(VLOOKUP(B1722,チーム番号!E:F,2,0),"")</f>
        <v/>
      </c>
      <c r="F1722" t="str">
        <f>IFERROR(VLOOKUP(A1722,プログラム!B:C,2,0),"")</f>
        <v/>
      </c>
      <c r="G1722" t="str">
        <f t="shared" si="53"/>
        <v>000</v>
      </c>
      <c r="H1722" t="str">
        <f>IFERROR(記録[[#This Row],[組]],"")</f>
        <v/>
      </c>
      <c r="I1722" t="str">
        <f>IFERROR(記録[[#This Row],[水路]],"")</f>
        <v/>
      </c>
      <c r="J1722" t="str">
        <f>IFERROR(VLOOKUP(F1722,プログラムデータ!A:P,14,0),"")</f>
        <v/>
      </c>
      <c r="K1722" t="str">
        <f>IFERROR(VLOOKUP(F1722,プログラムデータ!A:O,15,0),"")</f>
        <v/>
      </c>
      <c r="L1722" t="str">
        <f>IFERROR(VLOOKUP(F1722,プログラムデータ!A:M,13,0),"")</f>
        <v/>
      </c>
      <c r="M1722" t="str">
        <f>IFERROR(VLOOKUP(F1722,プログラムデータ!A:J,10,0),"")</f>
        <v/>
      </c>
      <c r="N1722" t="str">
        <f>IFERROR(VLOOKUP(F1722,プログラムデータ!A:P,16,0),"")</f>
        <v/>
      </c>
      <c r="O1722" t="str">
        <f t="shared" si="54"/>
        <v xml:space="preserve">    </v>
      </c>
    </row>
    <row r="1723" spans="1:15" x14ac:dyDescent="0.15">
      <c r="A1723" t="str">
        <f>IFERROR(記録[[#This Row],[競技番号]],"")</f>
        <v/>
      </c>
      <c r="B1723" t="str">
        <f>IFERROR(記録[[#This Row],[選手番号]],"")</f>
        <v/>
      </c>
      <c r="C1723" t="str">
        <f>IFERROR(VLOOKUP(B1723,選手番号!F:J,4,0),"")</f>
        <v/>
      </c>
      <c r="D1723" t="str">
        <f>IFERROR(VLOOKUP(B1723,選手番号!F:K,6,0),"")</f>
        <v/>
      </c>
      <c r="E1723" t="str">
        <f>IFERROR(VLOOKUP(B1723,チーム番号!E:F,2,0),"")</f>
        <v/>
      </c>
      <c r="F1723" t="str">
        <f>IFERROR(VLOOKUP(A1723,プログラム!B:C,2,0),"")</f>
        <v/>
      </c>
      <c r="G1723" t="str">
        <f t="shared" si="53"/>
        <v>000</v>
      </c>
      <c r="H1723" t="str">
        <f>IFERROR(記録[[#This Row],[組]],"")</f>
        <v/>
      </c>
      <c r="I1723" t="str">
        <f>IFERROR(記録[[#This Row],[水路]],"")</f>
        <v/>
      </c>
      <c r="J1723" t="str">
        <f>IFERROR(VLOOKUP(F1723,プログラムデータ!A:P,14,0),"")</f>
        <v/>
      </c>
      <c r="K1723" t="str">
        <f>IFERROR(VLOOKUP(F1723,プログラムデータ!A:O,15,0),"")</f>
        <v/>
      </c>
      <c r="L1723" t="str">
        <f>IFERROR(VLOOKUP(F1723,プログラムデータ!A:M,13,0),"")</f>
        <v/>
      </c>
      <c r="M1723" t="str">
        <f>IFERROR(VLOOKUP(F1723,プログラムデータ!A:J,10,0),"")</f>
        <v/>
      </c>
      <c r="N1723" t="str">
        <f>IFERROR(VLOOKUP(F1723,プログラムデータ!A:P,16,0),"")</f>
        <v/>
      </c>
      <c r="O1723" t="str">
        <f t="shared" si="54"/>
        <v xml:space="preserve">    </v>
      </c>
    </row>
    <row r="1724" spans="1:15" x14ac:dyDescent="0.15">
      <c r="A1724" t="str">
        <f>IFERROR(記録[[#This Row],[競技番号]],"")</f>
        <v/>
      </c>
      <c r="B1724" t="str">
        <f>IFERROR(記録[[#This Row],[選手番号]],"")</f>
        <v/>
      </c>
      <c r="C1724" t="str">
        <f>IFERROR(VLOOKUP(B1724,選手番号!F:J,4,0),"")</f>
        <v/>
      </c>
      <c r="D1724" t="str">
        <f>IFERROR(VLOOKUP(B1724,選手番号!F:K,6,0),"")</f>
        <v/>
      </c>
      <c r="E1724" t="str">
        <f>IFERROR(VLOOKUP(B1724,チーム番号!E:F,2,0),"")</f>
        <v/>
      </c>
      <c r="F1724" t="str">
        <f>IFERROR(VLOOKUP(A1724,プログラム!B:C,2,0),"")</f>
        <v/>
      </c>
      <c r="G1724" t="str">
        <f t="shared" si="53"/>
        <v>000</v>
      </c>
      <c r="H1724" t="str">
        <f>IFERROR(記録[[#This Row],[組]],"")</f>
        <v/>
      </c>
      <c r="I1724" t="str">
        <f>IFERROR(記録[[#This Row],[水路]],"")</f>
        <v/>
      </c>
      <c r="J1724" t="str">
        <f>IFERROR(VLOOKUP(F1724,プログラムデータ!A:P,14,0),"")</f>
        <v/>
      </c>
      <c r="K1724" t="str">
        <f>IFERROR(VLOOKUP(F1724,プログラムデータ!A:O,15,0),"")</f>
        <v/>
      </c>
      <c r="L1724" t="str">
        <f>IFERROR(VLOOKUP(F1724,プログラムデータ!A:M,13,0),"")</f>
        <v/>
      </c>
      <c r="M1724" t="str">
        <f>IFERROR(VLOOKUP(F1724,プログラムデータ!A:J,10,0),"")</f>
        <v/>
      </c>
      <c r="N1724" t="str">
        <f>IFERROR(VLOOKUP(F1724,プログラムデータ!A:P,16,0),"")</f>
        <v/>
      </c>
      <c r="O1724" t="str">
        <f t="shared" si="54"/>
        <v xml:space="preserve">    </v>
      </c>
    </row>
    <row r="1725" spans="1:15" x14ac:dyDescent="0.15">
      <c r="A1725" t="str">
        <f>IFERROR(記録[[#This Row],[競技番号]],"")</f>
        <v/>
      </c>
      <c r="B1725" t="str">
        <f>IFERROR(記録[[#This Row],[選手番号]],"")</f>
        <v/>
      </c>
      <c r="C1725" t="str">
        <f>IFERROR(VLOOKUP(B1725,選手番号!F:J,4,0),"")</f>
        <v/>
      </c>
      <c r="D1725" t="str">
        <f>IFERROR(VLOOKUP(B1725,選手番号!F:K,6,0),"")</f>
        <v/>
      </c>
      <c r="E1725" t="str">
        <f>IFERROR(VLOOKUP(B1725,チーム番号!E:F,2,0),"")</f>
        <v/>
      </c>
      <c r="F1725" t="str">
        <f>IFERROR(VLOOKUP(A1725,プログラム!B:C,2,0),"")</f>
        <v/>
      </c>
      <c r="G1725" t="str">
        <f t="shared" si="53"/>
        <v>000</v>
      </c>
      <c r="H1725" t="str">
        <f>IFERROR(記録[[#This Row],[組]],"")</f>
        <v/>
      </c>
      <c r="I1725" t="str">
        <f>IFERROR(記録[[#This Row],[水路]],"")</f>
        <v/>
      </c>
      <c r="J1725" t="str">
        <f>IFERROR(VLOOKUP(F1725,プログラムデータ!A:P,14,0),"")</f>
        <v/>
      </c>
      <c r="K1725" t="str">
        <f>IFERROR(VLOOKUP(F1725,プログラムデータ!A:O,15,0),"")</f>
        <v/>
      </c>
      <c r="L1725" t="str">
        <f>IFERROR(VLOOKUP(F1725,プログラムデータ!A:M,13,0),"")</f>
        <v/>
      </c>
      <c r="M1725" t="str">
        <f>IFERROR(VLOOKUP(F1725,プログラムデータ!A:J,10,0),"")</f>
        <v/>
      </c>
      <c r="N1725" t="str">
        <f>IFERROR(VLOOKUP(F1725,プログラムデータ!A:P,16,0),"")</f>
        <v/>
      </c>
      <c r="O1725" t="str">
        <f t="shared" si="54"/>
        <v xml:space="preserve">    </v>
      </c>
    </row>
    <row r="1726" spans="1:15" x14ac:dyDescent="0.15">
      <c r="A1726" t="str">
        <f>IFERROR(記録[[#This Row],[競技番号]],"")</f>
        <v/>
      </c>
      <c r="B1726" t="str">
        <f>IFERROR(記録[[#This Row],[選手番号]],"")</f>
        <v/>
      </c>
      <c r="C1726" t="str">
        <f>IFERROR(VLOOKUP(B1726,選手番号!F:J,4,0),"")</f>
        <v/>
      </c>
      <c r="D1726" t="str">
        <f>IFERROR(VLOOKUP(B1726,選手番号!F:K,6,0),"")</f>
        <v/>
      </c>
      <c r="E1726" t="str">
        <f>IFERROR(VLOOKUP(B1726,チーム番号!E:F,2,0),"")</f>
        <v/>
      </c>
      <c r="F1726" t="str">
        <f>IFERROR(VLOOKUP(A1726,プログラム!B:C,2,0),"")</f>
        <v/>
      </c>
      <c r="G1726" t="str">
        <f t="shared" si="53"/>
        <v>000</v>
      </c>
      <c r="H1726" t="str">
        <f>IFERROR(記録[[#This Row],[組]],"")</f>
        <v/>
      </c>
      <c r="I1726" t="str">
        <f>IFERROR(記録[[#This Row],[水路]],"")</f>
        <v/>
      </c>
      <c r="J1726" t="str">
        <f>IFERROR(VLOOKUP(F1726,プログラムデータ!A:P,14,0),"")</f>
        <v/>
      </c>
      <c r="K1726" t="str">
        <f>IFERROR(VLOOKUP(F1726,プログラムデータ!A:O,15,0),"")</f>
        <v/>
      </c>
      <c r="L1726" t="str">
        <f>IFERROR(VLOOKUP(F1726,プログラムデータ!A:M,13,0),"")</f>
        <v/>
      </c>
      <c r="M1726" t="str">
        <f>IFERROR(VLOOKUP(F1726,プログラムデータ!A:J,10,0),"")</f>
        <v/>
      </c>
      <c r="N1726" t="str">
        <f>IFERROR(VLOOKUP(F1726,プログラムデータ!A:P,16,0),"")</f>
        <v/>
      </c>
      <c r="O1726" t="str">
        <f t="shared" si="54"/>
        <v xml:space="preserve">    </v>
      </c>
    </row>
    <row r="1727" spans="1:15" x14ac:dyDescent="0.15">
      <c r="A1727" t="str">
        <f>IFERROR(記録[[#This Row],[競技番号]],"")</f>
        <v/>
      </c>
      <c r="B1727" t="str">
        <f>IFERROR(記録[[#This Row],[選手番号]],"")</f>
        <v/>
      </c>
      <c r="C1727" t="str">
        <f>IFERROR(VLOOKUP(B1727,選手番号!F:J,4,0),"")</f>
        <v/>
      </c>
      <c r="D1727" t="str">
        <f>IFERROR(VLOOKUP(B1727,選手番号!F:K,6,0),"")</f>
        <v/>
      </c>
      <c r="E1727" t="str">
        <f>IFERROR(VLOOKUP(B1727,チーム番号!E:F,2,0),"")</f>
        <v/>
      </c>
      <c r="F1727" t="str">
        <f>IFERROR(VLOOKUP(A1727,プログラム!B:C,2,0),"")</f>
        <v/>
      </c>
      <c r="G1727" t="str">
        <f t="shared" si="53"/>
        <v>000</v>
      </c>
      <c r="H1727" t="str">
        <f>IFERROR(記録[[#This Row],[組]],"")</f>
        <v/>
      </c>
      <c r="I1727" t="str">
        <f>IFERROR(記録[[#This Row],[水路]],"")</f>
        <v/>
      </c>
      <c r="J1727" t="str">
        <f>IFERROR(VLOOKUP(F1727,プログラムデータ!A:P,14,0),"")</f>
        <v/>
      </c>
      <c r="K1727" t="str">
        <f>IFERROR(VLOOKUP(F1727,プログラムデータ!A:O,15,0),"")</f>
        <v/>
      </c>
      <c r="L1727" t="str">
        <f>IFERROR(VLOOKUP(F1727,プログラムデータ!A:M,13,0),"")</f>
        <v/>
      </c>
      <c r="M1727" t="str">
        <f>IFERROR(VLOOKUP(F1727,プログラムデータ!A:J,10,0),"")</f>
        <v/>
      </c>
      <c r="N1727" t="str">
        <f>IFERROR(VLOOKUP(F1727,プログラムデータ!A:P,16,0),"")</f>
        <v/>
      </c>
      <c r="O1727" t="str">
        <f t="shared" si="54"/>
        <v xml:space="preserve">    </v>
      </c>
    </row>
    <row r="1728" spans="1:15" x14ac:dyDescent="0.15">
      <c r="A1728" t="str">
        <f>IFERROR(記録[[#This Row],[競技番号]],"")</f>
        <v/>
      </c>
      <c r="B1728" t="str">
        <f>IFERROR(記録[[#This Row],[選手番号]],"")</f>
        <v/>
      </c>
      <c r="C1728" t="str">
        <f>IFERROR(VLOOKUP(B1728,選手番号!F:J,4,0),"")</f>
        <v/>
      </c>
      <c r="D1728" t="str">
        <f>IFERROR(VLOOKUP(B1728,選手番号!F:K,6,0),"")</f>
        <v/>
      </c>
      <c r="E1728" t="str">
        <f>IFERROR(VLOOKUP(B1728,チーム番号!E:F,2,0),"")</f>
        <v/>
      </c>
      <c r="F1728" t="str">
        <f>IFERROR(VLOOKUP(A1728,プログラム!B:C,2,0),"")</f>
        <v/>
      </c>
      <c r="G1728" t="str">
        <f t="shared" si="53"/>
        <v>000</v>
      </c>
      <c r="H1728" t="str">
        <f>IFERROR(記録[[#This Row],[組]],"")</f>
        <v/>
      </c>
      <c r="I1728" t="str">
        <f>IFERROR(記録[[#This Row],[水路]],"")</f>
        <v/>
      </c>
      <c r="J1728" t="str">
        <f>IFERROR(VLOOKUP(F1728,プログラムデータ!A:P,14,0),"")</f>
        <v/>
      </c>
      <c r="K1728" t="str">
        <f>IFERROR(VLOOKUP(F1728,プログラムデータ!A:O,15,0),"")</f>
        <v/>
      </c>
      <c r="L1728" t="str">
        <f>IFERROR(VLOOKUP(F1728,プログラムデータ!A:M,13,0),"")</f>
        <v/>
      </c>
      <c r="M1728" t="str">
        <f>IFERROR(VLOOKUP(F1728,プログラムデータ!A:J,10,0),"")</f>
        <v/>
      </c>
      <c r="N1728" t="str">
        <f>IFERROR(VLOOKUP(F1728,プログラムデータ!A:P,16,0),"")</f>
        <v/>
      </c>
      <c r="O1728" t="str">
        <f t="shared" si="54"/>
        <v xml:space="preserve">    </v>
      </c>
    </row>
    <row r="1729" spans="1:15" x14ac:dyDescent="0.15">
      <c r="A1729" t="str">
        <f>IFERROR(記録[[#This Row],[競技番号]],"")</f>
        <v/>
      </c>
      <c r="B1729" t="str">
        <f>IFERROR(記録[[#This Row],[選手番号]],"")</f>
        <v/>
      </c>
      <c r="C1729" t="str">
        <f>IFERROR(VLOOKUP(B1729,選手番号!F:J,4,0),"")</f>
        <v/>
      </c>
      <c r="D1729" t="str">
        <f>IFERROR(VLOOKUP(B1729,選手番号!F:K,6,0),"")</f>
        <v/>
      </c>
      <c r="E1729" t="str">
        <f>IFERROR(VLOOKUP(B1729,チーム番号!E:F,2,0),"")</f>
        <v/>
      </c>
      <c r="F1729" t="str">
        <f>IFERROR(VLOOKUP(A1729,プログラム!B:C,2,0),"")</f>
        <v/>
      </c>
      <c r="G1729" t="str">
        <f t="shared" si="53"/>
        <v>000</v>
      </c>
      <c r="H1729" t="str">
        <f>IFERROR(記録[[#This Row],[組]],"")</f>
        <v/>
      </c>
      <c r="I1729" t="str">
        <f>IFERROR(記録[[#This Row],[水路]],"")</f>
        <v/>
      </c>
      <c r="J1729" t="str">
        <f>IFERROR(VLOOKUP(F1729,プログラムデータ!A:P,14,0),"")</f>
        <v/>
      </c>
      <c r="K1729" t="str">
        <f>IFERROR(VLOOKUP(F1729,プログラムデータ!A:O,15,0),"")</f>
        <v/>
      </c>
      <c r="L1729" t="str">
        <f>IFERROR(VLOOKUP(F1729,プログラムデータ!A:M,13,0),"")</f>
        <v/>
      </c>
      <c r="M1729" t="str">
        <f>IFERROR(VLOOKUP(F1729,プログラムデータ!A:J,10,0),"")</f>
        <v/>
      </c>
      <c r="N1729" t="str">
        <f>IFERROR(VLOOKUP(F1729,プログラムデータ!A:P,16,0),"")</f>
        <v/>
      </c>
      <c r="O1729" t="str">
        <f t="shared" si="54"/>
        <v xml:space="preserve">    </v>
      </c>
    </row>
    <row r="1730" spans="1:15" x14ac:dyDescent="0.15">
      <c r="A1730" t="str">
        <f>IFERROR(記録[[#This Row],[競技番号]],"")</f>
        <v/>
      </c>
      <c r="B1730" t="str">
        <f>IFERROR(記録[[#This Row],[選手番号]],"")</f>
        <v/>
      </c>
      <c r="C1730" t="str">
        <f>IFERROR(VLOOKUP(B1730,選手番号!F:J,4,0),"")</f>
        <v/>
      </c>
      <c r="D1730" t="str">
        <f>IFERROR(VLOOKUP(B1730,選手番号!F:K,6,0),"")</f>
        <v/>
      </c>
      <c r="E1730" t="str">
        <f>IFERROR(VLOOKUP(B1730,チーム番号!E:F,2,0),"")</f>
        <v/>
      </c>
      <c r="F1730" t="str">
        <f>IFERROR(VLOOKUP(A1730,プログラム!B:C,2,0),"")</f>
        <v/>
      </c>
      <c r="G1730" t="str">
        <f t="shared" si="53"/>
        <v>000</v>
      </c>
      <c r="H1730" t="str">
        <f>IFERROR(記録[[#This Row],[組]],"")</f>
        <v/>
      </c>
      <c r="I1730" t="str">
        <f>IFERROR(記録[[#This Row],[水路]],"")</f>
        <v/>
      </c>
      <c r="J1730" t="str">
        <f>IFERROR(VLOOKUP(F1730,プログラムデータ!A:P,14,0),"")</f>
        <v/>
      </c>
      <c r="K1730" t="str">
        <f>IFERROR(VLOOKUP(F1730,プログラムデータ!A:O,15,0),"")</f>
        <v/>
      </c>
      <c r="L1730" t="str">
        <f>IFERROR(VLOOKUP(F1730,プログラムデータ!A:M,13,0),"")</f>
        <v/>
      </c>
      <c r="M1730" t="str">
        <f>IFERROR(VLOOKUP(F1730,プログラムデータ!A:J,10,0),"")</f>
        <v/>
      </c>
      <c r="N1730" t="str">
        <f>IFERROR(VLOOKUP(F1730,プログラムデータ!A:P,16,0),"")</f>
        <v/>
      </c>
      <c r="O1730" t="str">
        <f t="shared" si="54"/>
        <v xml:space="preserve">    </v>
      </c>
    </row>
    <row r="1731" spans="1:15" x14ac:dyDescent="0.15">
      <c r="A1731" t="str">
        <f>IFERROR(記録[[#This Row],[競技番号]],"")</f>
        <v/>
      </c>
      <c r="B1731" t="str">
        <f>IFERROR(記録[[#This Row],[選手番号]],"")</f>
        <v/>
      </c>
      <c r="C1731" t="str">
        <f>IFERROR(VLOOKUP(B1731,選手番号!F:J,4,0),"")</f>
        <v/>
      </c>
      <c r="D1731" t="str">
        <f>IFERROR(VLOOKUP(B1731,選手番号!F:K,6,0),"")</f>
        <v/>
      </c>
      <c r="E1731" t="str">
        <f>IFERROR(VLOOKUP(B1731,チーム番号!E:F,2,0),"")</f>
        <v/>
      </c>
      <c r="F1731" t="str">
        <f>IFERROR(VLOOKUP(A1731,プログラム!B:C,2,0),"")</f>
        <v/>
      </c>
      <c r="G1731" t="str">
        <f t="shared" ref="G1731:G1794" si="55">CONCATENATE(B1731,0,0,0,F1731)</f>
        <v>000</v>
      </c>
      <c r="H1731" t="str">
        <f>IFERROR(記録[[#This Row],[組]],"")</f>
        <v/>
      </c>
      <c r="I1731" t="str">
        <f>IFERROR(記録[[#This Row],[水路]],"")</f>
        <v/>
      </c>
      <c r="J1731" t="str">
        <f>IFERROR(VLOOKUP(F1731,プログラムデータ!A:P,14,0),"")</f>
        <v/>
      </c>
      <c r="K1731" t="str">
        <f>IFERROR(VLOOKUP(F1731,プログラムデータ!A:O,15,0),"")</f>
        <v/>
      </c>
      <c r="L1731" t="str">
        <f>IFERROR(VLOOKUP(F1731,プログラムデータ!A:M,13,0),"")</f>
        <v/>
      </c>
      <c r="M1731" t="str">
        <f>IFERROR(VLOOKUP(F1731,プログラムデータ!A:J,10,0),"")</f>
        <v/>
      </c>
      <c r="N1731" t="str">
        <f>IFERROR(VLOOKUP(F1731,プログラムデータ!A:P,16,0),"")</f>
        <v/>
      </c>
      <c r="O1731" t="str">
        <f t="shared" si="54"/>
        <v xml:space="preserve">    </v>
      </c>
    </row>
    <row r="1732" spans="1:15" x14ac:dyDescent="0.15">
      <c r="A1732" t="str">
        <f>IFERROR(記録[[#This Row],[競技番号]],"")</f>
        <v/>
      </c>
      <c r="B1732" t="str">
        <f>IFERROR(記録[[#This Row],[選手番号]],"")</f>
        <v/>
      </c>
      <c r="C1732" t="str">
        <f>IFERROR(VLOOKUP(B1732,選手番号!F:J,4,0),"")</f>
        <v/>
      </c>
      <c r="D1732" t="str">
        <f>IFERROR(VLOOKUP(B1732,選手番号!F:K,6,0),"")</f>
        <v/>
      </c>
      <c r="E1732" t="str">
        <f>IFERROR(VLOOKUP(B1732,チーム番号!E:F,2,0),"")</f>
        <v/>
      </c>
      <c r="F1732" t="str">
        <f>IFERROR(VLOOKUP(A1732,プログラム!B:C,2,0),"")</f>
        <v/>
      </c>
      <c r="G1732" t="str">
        <f t="shared" si="55"/>
        <v>000</v>
      </c>
      <c r="H1732" t="str">
        <f>IFERROR(記録[[#This Row],[組]],"")</f>
        <v/>
      </c>
      <c r="I1732" t="str">
        <f>IFERROR(記録[[#This Row],[水路]],"")</f>
        <v/>
      </c>
      <c r="J1732" t="str">
        <f>IFERROR(VLOOKUP(F1732,プログラムデータ!A:P,14,0),"")</f>
        <v/>
      </c>
      <c r="K1732" t="str">
        <f>IFERROR(VLOOKUP(F1732,プログラムデータ!A:O,15,0),"")</f>
        <v/>
      </c>
      <c r="L1732" t="str">
        <f>IFERROR(VLOOKUP(F1732,プログラムデータ!A:M,13,0),"")</f>
        <v/>
      </c>
      <c r="M1732" t="str">
        <f>IFERROR(VLOOKUP(F1732,プログラムデータ!A:J,10,0),"")</f>
        <v/>
      </c>
      <c r="N1732" t="str">
        <f>IFERROR(VLOOKUP(F1732,プログラムデータ!A:P,16,0),"")</f>
        <v/>
      </c>
      <c r="O1732" t="str">
        <f t="shared" si="54"/>
        <v xml:space="preserve">    </v>
      </c>
    </row>
    <row r="1733" spans="1:15" x14ac:dyDescent="0.15">
      <c r="A1733" t="str">
        <f>IFERROR(記録[[#This Row],[競技番号]],"")</f>
        <v/>
      </c>
      <c r="B1733" t="str">
        <f>IFERROR(記録[[#This Row],[選手番号]],"")</f>
        <v/>
      </c>
      <c r="C1733" t="str">
        <f>IFERROR(VLOOKUP(B1733,選手番号!F:J,4,0),"")</f>
        <v/>
      </c>
      <c r="D1733" t="str">
        <f>IFERROR(VLOOKUP(B1733,選手番号!F:K,6,0),"")</f>
        <v/>
      </c>
      <c r="E1733" t="str">
        <f>IFERROR(VLOOKUP(B1733,チーム番号!E:F,2,0),"")</f>
        <v/>
      </c>
      <c r="F1733" t="str">
        <f>IFERROR(VLOOKUP(A1733,プログラム!B:C,2,0),"")</f>
        <v/>
      </c>
      <c r="G1733" t="str">
        <f t="shared" si="55"/>
        <v>000</v>
      </c>
      <c r="H1733" t="str">
        <f>IFERROR(記録[[#This Row],[組]],"")</f>
        <v/>
      </c>
      <c r="I1733" t="str">
        <f>IFERROR(記録[[#This Row],[水路]],"")</f>
        <v/>
      </c>
      <c r="J1733" t="str">
        <f>IFERROR(VLOOKUP(F1733,プログラムデータ!A:P,14,0),"")</f>
        <v/>
      </c>
      <c r="K1733" t="str">
        <f>IFERROR(VLOOKUP(F1733,プログラムデータ!A:O,15,0),"")</f>
        <v/>
      </c>
      <c r="L1733" t="str">
        <f>IFERROR(VLOOKUP(F1733,プログラムデータ!A:M,13,0),"")</f>
        <v/>
      </c>
      <c r="M1733" t="str">
        <f>IFERROR(VLOOKUP(F1733,プログラムデータ!A:J,10,0),"")</f>
        <v/>
      </c>
      <c r="N1733" t="str">
        <f>IFERROR(VLOOKUP(F1733,プログラムデータ!A:P,16,0),"")</f>
        <v/>
      </c>
      <c r="O1733" t="str">
        <f t="shared" si="54"/>
        <v xml:space="preserve">    </v>
      </c>
    </row>
    <row r="1734" spans="1:15" x14ac:dyDescent="0.15">
      <c r="A1734" t="str">
        <f>IFERROR(記録[[#This Row],[競技番号]],"")</f>
        <v/>
      </c>
      <c r="B1734" t="str">
        <f>IFERROR(記録[[#This Row],[選手番号]],"")</f>
        <v/>
      </c>
      <c r="C1734" t="str">
        <f>IFERROR(VLOOKUP(B1734,選手番号!F:J,4,0),"")</f>
        <v/>
      </c>
      <c r="D1734" t="str">
        <f>IFERROR(VLOOKUP(B1734,選手番号!F:K,6,0),"")</f>
        <v/>
      </c>
      <c r="E1734" t="str">
        <f>IFERROR(VLOOKUP(B1734,チーム番号!E:F,2,0),"")</f>
        <v/>
      </c>
      <c r="F1734" t="str">
        <f>IFERROR(VLOOKUP(A1734,プログラム!B:C,2,0),"")</f>
        <v/>
      </c>
      <c r="G1734" t="str">
        <f t="shared" si="55"/>
        <v>000</v>
      </c>
      <c r="H1734" t="str">
        <f>IFERROR(記録[[#This Row],[組]],"")</f>
        <v/>
      </c>
      <c r="I1734" t="str">
        <f>IFERROR(記録[[#This Row],[水路]],"")</f>
        <v/>
      </c>
      <c r="J1734" t="str">
        <f>IFERROR(VLOOKUP(F1734,プログラムデータ!A:P,14,0),"")</f>
        <v/>
      </c>
      <c r="K1734" t="str">
        <f>IFERROR(VLOOKUP(F1734,プログラムデータ!A:O,15,0),"")</f>
        <v/>
      </c>
      <c r="L1734" t="str">
        <f>IFERROR(VLOOKUP(F1734,プログラムデータ!A:M,13,0),"")</f>
        <v/>
      </c>
      <c r="M1734" t="str">
        <f>IFERROR(VLOOKUP(F1734,プログラムデータ!A:J,10,0),"")</f>
        <v/>
      </c>
      <c r="N1734" t="str">
        <f>IFERROR(VLOOKUP(F1734,プログラムデータ!A:P,16,0),"")</f>
        <v/>
      </c>
      <c r="O1734" t="str">
        <f t="shared" si="54"/>
        <v xml:space="preserve">    </v>
      </c>
    </row>
    <row r="1735" spans="1:15" x14ac:dyDescent="0.15">
      <c r="A1735" t="str">
        <f>IFERROR(記録[[#This Row],[競技番号]],"")</f>
        <v/>
      </c>
      <c r="B1735" t="str">
        <f>IFERROR(記録[[#This Row],[選手番号]],"")</f>
        <v/>
      </c>
      <c r="C1735" t="str">
        <f>IFERROR(VLOOKUP(B1735,選手番号!F:J,4,0),"")</f>
        <v/>
      </c>
      <c r="D1735" t="str">
        <f>IFERROR(VLOOKUP(B1735,選手番号!F:K,6,0),"")</f>
        <v/>
      </c>
      <c r="E1735" t="str">
        <f>IFERROR(VLOOKUP(B1735,チーム番号!E:F,2,0),"")</f>
        <v/>
      </c>
      <c r="F1735" t="str">
        <f>IFERROR(VLOOKUP(A1735,プログラム!B:C,2,0),"")</f>
        <v/>
      </c>
      <c r="G1735" t="str">
        <f t="shared" si="55"/>
        <v>000</v>
      </c>
      <c r="H1735" t="str">
        <f>IFERROR(記録[[#This Row],[組]],"")</f>
        <v/>
      </c>
      <c r="I1735" t="str">
        <f>IFERROR(記録[[#This Row],[水路]],"")</f>
        <v/>
      </c>
      <c r="J1735" t="str">
        <f>IFERROR(VLOOKUP(F1735,プログラムデータ!A:P,14,0),"")</f>
        <v/>
      </c>
      <c r="K1735" t="str">
        <f>IFERROR(VLOOKUP(F1735,プログラムデータ!A:O,15,0),"")</f>
        <v/>
      </c>
      <c r="L1735" t="str">
        <f>IFERROR(VLOOKUP(F1735,プログラムデータ!A:M,13,0),"")</f>
        <v/>
      </c>
      <c r="M1735" t="str">
        <f>IFERROR(VLOOKUP(F1735,プログラムデータ!A:J,10,0),"")</f>
        <v/>
      </c>
      <c r="N1735" t="str">
        <f>IFERROR(VLOOKUP(F1735,プログラムデータ!A:P,16,0),"")</f>
        <v/>
      </c>
      <c r="O1735" t="str">
        <f t="shared" si="54"/>
        <v xml:space="preserve">    </v>
      </c>
    </row>
    <row r="1736" spans="1:15" x14ac:dyDescent="0.15">
      <c r="A1736" t="str">
        <f>IFERROR(記録[[#This Row],[競技番号]],"")</f>
        <v/>
      </c>
      <c r="B1736" t="str">
        <f>IFERROR(記録[[#This Row],[選手番号]],"")</f>
        <v/>
      </c>
      <c r="C1736" t="str">
        <f>IFERROR(VLOOKUP(B1736,選手番号!F:J,4,0),"")</f>
        <v/>
      </c>
      <c r="D1736" t="str">
        <f>IFERROR(VLOOKUP(B1736,選手番号!F:K,6,0),"")</f>
        <v/>
      </c>
      <c r="E1736" t="str">
        <f>IFERROR(VLOOKUP(B1736,チーム番号!E:F,2,0),"")</f>
        <v/>
      </c>
      <c r="F1736" t="str">
        <f>IFERROR(VLOOKUP(A1736,プログラム!B:C,2,0),"")</f>
        <v/>
      </c>
      <c r="G1736" t="str">
        <f t="shared" si="55"/>
        <v>000</v>
      </c>
      <c r="H1736" t="str">
        <f>IFERROR(記録[[#This Row],[組]],"")</f>
        <v/>
      </c>
      <c r="I1736" t="str">
        <f>IFERROR(記録[[#This Row],[水路]],"")</f>
        <v/>
      </c>
      <c r="J1736" t="str">
        <f>IFERROR(VLOOKUP(F1736,プログラムデータ!A:P,14,0),"")</f>
        <v/>
      </c>
      <c r="K1736" t="str">
        <f>IFERROR(VLOOKUP(F1736,プログラムデータ!A:O,15,0),"")</f>
        <v/>
      </c>
      <c r="L1736" t="str">
        <f>IFERROR(VLOOKUP(F1736,プログラムデータ!A:M,13,0),"")</f>
        <v/>
      </c>
      <c r="M1736" t="str">
        <f>IFERROR(VLOOKUP(F1736,プログラムデータ!A:J,10,0),"")</f>
        <v/>
      </c>
      <c r="N1736" t="str">
        <f>IFERROR(VLOOKUP(F1736,プログラムデータ!A:P,16,0),"")</f>
        <v/>
      </c>
      <c r="O1736" t="str">
        <f t="shared" si="54"/>
        <v xml:space="preserve">    </v>
      </c>
    </row>
    <row r="1737" spans="1:15" x14ac:dyDescent="0.15">
      <c r="A1737" t="str">
        <f>IFERROR(記録[[#This Row],[競技番号]],"")</f>
        <v/>
      </c>
      <c r="B1737" t="str">
        <f>IFERROR(記録[[#This Row],[選手番号]],"")</f>
        <v/>
      </c>
      <c r="C1737" t="str">
        <f>IFERROR(VLOOKUP(B1737,選手番号!F:J,4,0),"")</f>
        <v/>
      </c>
      <c r="D1737" t="str">
        <f>IFERROR(VLOOKUP(B1737,選手番号!F:K,6,0),"")</f>
        <v/>
      </c>
      <c r="E1737" t="str">
        <f>IFERROR(VLOOKUP(B1737,チーム番号!E:F,2,0),"")</f>
        <v/>
      </c>
      <c r="F1737" t="str">
        <f>IFERROR(VLOOKUP(A1737,プログラム!B:C,2,0),"")</f>
        <v/>
      </c>
      <c r="G1737" t="str">
        <f t="shared" si="55"/>
        <v>000</v>
      </c>
      <c r="H1737" t="str">
        <f>IFERROR(記録[[#This Row],[組]],"")</f>
        <v/>
      </c>
      <c r="I1737" t="str">
        <f>IFERROR(記録[[#This Row],[水路]],"")</f>
        <v/>
      </c>
      <c r="J1737" t="str">
        <f>IFERROR(VLOOKUP(F1737,プログラムデータ!A:P,14,0),"")</f>
        <v/>
      </c>
      <c r="K1737" t="str">
        <f>IFERROR(VLOOKUP(F1737,プログラムデータ!A:O,15,0),"")</f>
        <v/>
      </c>
      <c r="L1737" t="str">
        <f>IFERROR(VLOOKUP(F1737,プログラムデータ!A:M,13,0),"")</f>
        <v/>
      </c>
      <c r="M1737" t="str">
        <f>IFERROR(VLOOKUP(F1737,プログラムデータ!A:J,10,0),"")</f>
        <v/>
      </c>
      <c r="N1737" t="str">
        <f>IFERROR(VLOOKUP(F1737,プログラムデータ!A:P,16,0),"")</f>
        <v/>
      </c>
      <c r="O1737" t="str">
        <f t="shared" si="54"/>
        <v xml:space="preserve">    </v>
      </c>
    </row>
    <row r="1738" spans="1:15" x14ac:dyDescent="0.15">
      <c r="A1738" t="str">
        <f>IFERROR(記録[[#This Row],[競技番号]],"")</f>
        <v/>
      </c>
      <c r="B1738" t="str">
        <f>IFERROR(記録[[#This Row],[選手番号]],"")</f>
        <v/>
      </c>
      <c r="C1738" t="str">
        <f>IFERROR(VLOOKUP(B1738,選手番号!F:J,4,0),"")</f>
        <v/>
      </c>
      <c r="D1738" t="str">
        <f>IFERROR(VLOOKUP(B1738,選手番号!F:K,6,0),"")</f>
        <v/>
      </c>
      <c r="E1738" t="str">
        <f>IFERROR(VLOOKUP(B1738,チーム番号!E:F,2,0),"")</f>
        <v/>
      </c>
      <c r="F1738" t="str">
        <f>IFERROR(VLOOKUP(A1738,プログラム!B:C,2,0),"")</f>
        <v/>
      </c>
      <c r="G1738" t="str">
        <f t="shared" si="55"/>
        <v>000</v>
      </c>
      <c r="H1738" t="str">
        <f>IFERROR(記録[[#This Row],[組]],"")</f>
        <v/>
      </c>
      <c r="I1738" t="str">
        <f>IFERROR(記録[[#This Row],[水路]],"")</f>
        <v/>
      </c>
      <c r="J1738" t="str">
        <f>IFERROR(VLOOKUP(F1738,プログラムデータ!A:P,14,0),"")</f>
        <v/>
      </c>
      <c r="K1738" t="str">
        <f>IFERROR(VLOOKUP(F1738,プログラムデータ!A:O,15,0),"")</f>
        <v/>
      </c>
      <c r="L1738" t="str">
        <f>IFERROR(VLOOKUP(F1738,プログラムデータ!A:M,13,0),"")</f>
        <v/>
      </c>
      <c r="M1738" t="str">
        <f>IFERROR(VLOOKUP(F1738,プログラムデータ!A:J,10,0),"")</f>
        <v/>
      </c>
      <c r="N1738" t="str">
        <f>IFERROR(VLOOKUP(F1738,プログラムデータ!A:P,16,0),"")</f>
        <v/>
      </c>
      <c r="O1738" t="str">
        <f t="shared" si="54"/>
        <v xml:space="preserve">    </v>
      </c>
    </row>
    <row r="1739" spans="1:15" x14ac:dyDescent="0.15">
      <c r="A1739" t="str">
        <f>IFERROR(記録[[#This Row],[競技番号]],"")</f>
        <v/>
      </c>
      <c r="B1739" t="str">
        <f>IFERROR(記録[[#This Row],[選手番号]],"")</f>
        <v/>
      </c>
      <c r="C1739" t="str">
        <f>IFERROR(VLOOKUP(B1739,選手番号!F:J,4,0),"")</f>
        <v/>
      </c>
      <c r="D1739" t="str">
        <f>IFERROR(VLOOKUP(B1739,選手番号!F:K,6,0),"")</f>
        <v/>
      </c>
      <c r="E1739" t="str">
        <f>IFERROR(VLOOKUP(B1739,チーム番号!E:F,2,0),"")</f>
        <v/>
      </c>
      <c r="F1739" t="str">
        <f>IFERROR(VLOOKUP(A1739,プログラム!B:C,2,0),"")</f>
        <v/>
      </c>
      <c r="G1739" t="str">
        <f t="shared" si="55"/>
        <v>000</v>
      </c>
      <c r="H1739" t="str">
        <f>IFERROR(記録[[#This Row],[組]],"")</f>
        <v/>
      </c>
      <c r="I1739" t="str">
        <f>IFERROR(記録[[#This Row],[水路]],"")</f>
        <v/>
      </c>
      <c r="J1739" t="str">
        <f>IFERROR(VLOOKUP(F1739,プログラムデータ!A:P,14,0),"")</f>
        <v/>
      </c>
      <c r="K1739" t="str">
        <f>IFERROR(VLOOKUP(F1739,プログラムデータ!A:O,15,0),"")</f>
        <v/>
      </c>
      <c r="L1739" t="str">
        <f>IFERROR(VLOOKUP(F1739,プログラムデータ!A:M,13,0),"")</f>
        <v/>
      </c>
      <c r="M1739" t="str">
        <f>IFERROR(VLOOKUP(F1739,プログラムデータ!A:J,10,0),"")</f>
        <v/>
      </c>
      <c r="N1739" t="str">
        <f>IFERROR(VLOOKUP(F1739,プログラムデータ!A:P,16,0),"")</f>
        <v/>
      </c>
      <c r="O1739" t="str">
        <f t="shared" si="54"/>
        <v xml:space="preserve">    </v>
      </c>
    </row>
    <row r="1740" spans="1:15" x14ac:dyDescent="0.15">
      <c r="A1740" t="str">
        <f>IFERROR(記録[[#This Row],[競技番号]],"")</f>
        <v/>
      </c>
      <c r="B1740" t="str">
        <f>IFERROR(記録[[#This Row],[選手番号]],"")</f>
        <v/>
      </c>
      <c r="C1740" t="str">
        <f>IFERROR(VLOOKUP(B1740,選手番号!F:J,4,0),"")</f>
        <v/>
      </c>
      <c r="D1740" t="str">
        <f>IFERROR(VLOOKUP(B1740,選手番号!F:K,6,0),"")</f>
        <v/>
      </c>
      <c r="E1740" t="str">
        <f>IFERROR(VLOOKUP(B1740,チーム番号!E:F,2,0),"")</f>
        <v/>
      </c>
      <c r="F1740" t="str">
        <f>IFERROR(VLOOKUP(A1740,プログラム!B:C,2,0),"")</f>
        <v/>
      </c>
      <c r="G1740" t="str">
        <f t="shared" si="55"/>
        <v>000</v>
      </c>
      <c r="H1740" t="str">
        <f>IFERROR(記録[[#This Row],[組]],"")</f>
        <v/>
      </c>
      <c r="I1740" t="str">
        <f>IFERROR(記録[[#This Row],[水路]],"")</f>
        <v/>
      </c>
      <c r="J1740" t="str">
        <f>IFERROR(VLOOKUP(F1740,プログラムデータ!A:P,14,0),"")</f>
        <v/>
      </c>
      <c r="K1740" t="str">
        <f>IFERROR(VLOOKUP(F1740,プログラムデータ!A:O,15,0),"")</f>
        <v/>
      </c>
      <c r="L1740" t="str">
        <f>IFERROR(VLOOKUP(F1740,プログラムデータ!A:M,13,0),"")</f>
        <v/>
      </c>
      <c r="M1740" t="str">
        <f>IFERROR(VLOOKUP(F1740,プログラムデータ!A:J,10,0),"")</f>
        <v/>
      </c>
      <c r="N1740" t="str">
        <f>IFERROR(VLOOKUP(F1740,プログラムデータ!A:P,16,0),"")</f>
        <v/>
      </c>
      <c r="O1740" t="str">
        <f t="shared" si="54"/>
        <v xml:space="preserve">    </v>
      </c>
    </row>
    <row r="1741" spans="1:15" x14ac:dyDescent="0.15">
      <c r="A1741" t="str">
        <f>IFERROR(記録[[#This Row],[競技番号]],"")</f>
        <v/>
      </c>
      <c r="B1741" t="str">
        <f>IFERROR(記録[[#This Row],[選手番号]],"")</f>
        <v/>
      </c>
      <c r="C1741" t="str">
        <f>IFERROR(VLOOKUP(B1741,選手番号!F:J,4,0),"")</f>
        <v/>
      </c>
      <c r="D1741" t="str">
        <f>IFERROR(VLOOKUP(B1741,選手番号!F:K,6,0),"")</f>
        <v/>
      </c>
      <c r="E1741" t="str">
        <f>IFERROR(VLOOKUP(B1741,チーム番号!E:F,2,0),"")</f>
        <v/>
      </c>
      <c r="F1741" t="str">
        <f>IFERROR(VLOOKUP(A1741,プログラム!B:C,2,0),"")</f>
        <v/>
      </c>
      <c r="G1741" t="str">
        <f t="shared" si="55"/>
        <v>000</v>
      </c>
      <c r="H1741" t="str">
        <f>IFERROR(記録[[#This Row],[組]],"")</f>
        <v/>
      </c>
      <c r="I1741" t="str">
        <f>IFERROR(記録[[#This Row],[水路]],"")</f>
        <v/>
      </c>
      <c r="J1741" t="str">
        <f>IFERROR(VLOOKUP(F1741,プログラムデータ!A:P,14,0),"")</f>
        <v/>
      </c>
      <c r="K1741" t="str">
        <f>IFERROR(VLOOKUP(F1741,プログラムデータ!A:O,15,0),"")</f>
        <v/>
      </c>
      <c r="L1741" t="str">
        <f>IFERROR(VLOOKUP(F1741,プログラムデータ!A:M,13,0),"")</f>
        <v/>
      </c>
      <c r="M1741" t="str">
        <f>IFERROR(VLOOKUP(F1741,プログラムデータ!A:J,10,0),"")</f>
        <v/>
      </c>
      <c r="N1741" t="str">
        <f>IFERROR(VLOOKUP(F1741,プログラムデータ!A:P,16,0),"")</f>
        <v/>
      </c>
      <c r="O1741" t="str">
        <f t="shared" si="54"/>
        <v xml:space="preserve">    </v>
      </c>
    </row>
    <row r="1742" spans="1:15" x14ac:dyDescent="0.15">
      <c r="A1742" t="str">
        <f>IFERROR(記録[[#This Row],[競技番号]],"")</f>
        <v/>
      </c>
      <c r="B1742" t="str">
        <f>IFERROR(記録[[#This Row],[選手番号]],"")</f>
        <v/>
      </c>
      <c r="C1742" t="str">
        <f>IFERROR(VLOOKUP(B1742,選手番号!F:J,4,0),"")</f>
        <v/>
      </c>
      <c r="D1742" t="str">
        <f>IFERROR(VLOOKUP(B1742,選手番号!F:K,6,0),"")</f>
        <v/>
      </c>
      <c r="E1742" t="str">
        <f>IFERROR(VLOOKUP(B1742,チーム番号!E:F,2,0),"")</f>
        <v/>
      </c>
      <c r="F1742" t="str">
        <f>IFERROR(VLOOKUP(A1742,プログラム!B:C,2,0),"")</f>
        <v/>
      </c>
      <c r="G1742" t="str">
        <f t="shared" si="55"/>
        <v>000</v>
      </c>
      <c r="H1742" t="str">
        <f>IFERROR(記録[[#This Row],[組]],"")</f>
        <v/>
      </c>
      <c r="I1742" t="str">
        <f>IFERROR(記録[[#This Row],[水路]],"")</f>
        <v/>
      </c>
      <c r="J1742" t="str">
        <f>IFERROR(VLOOKUP(F1742,プログラムデータ!A:P,14,0),"")</f>
        <v/>
      </c>
      <c r="K1742" t="str">
        <f>IFERROR(VLOOKUP(F1742,プログラムデータ!A:O,15,0),"")</f>
        <v/>
      </c>
      <c r="L1742" t="str">
        <f>IFERROR(VLOOKUP(F1742,プログラムデータ!A:M,13,0),"")</f>
        <v/>
      </c>
      <c r="M1742" t="str">
        <f>IFERROR(VLOOKUP(F1742,プログラムデータ!A:J,10,0),"")</f>
        <v/>
      </c>
      <c r="N1742" t="str">
        <f>IFERROR(VLOOKUP(F1742,プログラムデータ!A:P,16,0),"")</f>
        <v/>
      </c>
      <c r="O1742" t="str">
        <f t="shared" si="54"/>
        <v xml:space="preserve">    </v>
      </c>
    </row>
    <row r="1743" spans="1:15" x14ac:dyDescent="0.15">
      <c r="A1743" t="str">
        <f>IFERROR(記録[[#This Row],[競技番号]],"")</f>
        <v/>
      </c>
      <c r="B1743" t="str">
        <f>IFERROR(記録[[#This Row],[選手番号]],"")</f>
        <v/>
      </c>
      <c r="C1743" t="str">
        <f>IFERROR(VLOOKUP(B1743,選手番号!F:J,4,0),"")</f>
        <v/>
      </c>
      <c r="D1743" t="str">
        <f>IFERROR(VLOOKUP(B1743,選手番号!F:K,6,0),"")</f>
        <v/>
      </c>
      <c r="E1743" t="str">
        <f>IFERROR(VLOOKUP(B1743,チーム番号!E:F,2,0),"")</f>
        <v/>
      </c>
      <c r="F1743" t="str">
        <f>IFERROR(VLOOKUP(A1743,プログラム!B:C,2,0),"")</f>
        <v/>
      </c>
      <c r="G1743" t="str">
        <f t="shared" si="55"/>
        <v>000</v>
      </c>
      <c r="H1743" t="str">
        <f>IFERROR(記録[[#This Row],[組]],"")</f>
        <v/>
      </c>
      <c r="I1743" t="str">
        <f>IFERROR(記録[[#This Row],[水路]],"")</f>
        <v/>
      </c>
      <c r="J1743" t="str">
        <f>IFERROR(VLOOKUP(F1743,プログラムデータ!A:P,14,0),"")</f>
        <v/>
      </c>
      <c r="K1743" t="str">
        <f>IFERROR(VLOOKUP(F1743,プログラムデータ!A:O,15,0),"")</f>
        <v/>
      </c>
      <c r="L1743" t="str">
        <f>IFERROR(VLOOKUP(F1743,プログラムデータ!A:M,13,0),"")</f>
        <v/>
      </c>
      <c r="M1743" t="str">
        <f>IFERROR(VLOOKUP(F1743,プログラムデータ!A:J,10,0),"")</f>
        <v/>
      </c>
      <c r="N1743" t="str">
        <f>IFERROR(VLOOKUP(F1743,プログラムデータ!A:P,16,0),"")</f>
        <v/>
      </c>
      <c r="O1743" t="str">
        <f t="shared" si="54"/>
        <v xml:space="preserve">    </v>
      </c>
    </row>
    <row r="1744" spans="1:15" x14ac:dyDescent="0.15">
      <c r="A1744" t="str">
        <f>IFERROR(記録[[#This Row],[競技番号]],"")</f>
        <v/>
      </c>
      <c r="B1744" t="str">
        <f>IFERROR(記録[[#This Row],[選手番号]],"")</f>
        <v/>
      </c>
      <c r="C1744" t="str">
        <f>IFERROR(VLOOKUP(B1744,選手番号!F:J,4,0),"")</f>
        <v/>
      </c>
      <c r="D1744" t="str">
        <f>IFERROR(VLOOKUP(B1744,選手番号!F:K,6,0),"")</f>
        <v/>
      </c>
      <c r="E1744" t="str">
        <f>IFERROR(VLOOKUP(B1744,チーム番号!E:F,2,0),"")</f>
        <v/>
      </c>
      <c r="F1744" t="str">
        <f>IFERROR(VLOOKUP(A1744,プログラム!B:C,2,0),"")</f>
        <v/>
      </c>
      <c r="G1744" t="str">
        <f t="shared" si="55"/>
        <v>000</v>
      </c>
      <c r="H1744" t="str">
        <f>IFERROR(記録[[#This Row],[組]],"")</f>
        <v/>
      </c>
      <c r="I1744" t="str">
        <f>IFERROR(記録[[#This Row],[水路]],"")</f>
        <v/>
      </c>
      <c r="J1744" t="str">
        <f>IFERROR(VLOOKUP(F1744,プログラムデータ!A:P,14,0),"")</f>
        <v/>
      </c>
      <c r="K1744" t="str">
        <f>IFERROR(VLOOKUP(F1744,プログラムデータ!A:O,15,0),"")</f>
        <v/>
      </c>
      <c r="L1744" t="str">
        <f>IFERROR(VLOOKUP(F1744,プログラムデータ!A:M,13,0),"")</f>
        <v/>
      </c>
      <c r="M1744" t="str">
        <f>IFERROR(VLOOKUP(F1744,プログラムデータ!A:J,10,0),"")</f>
        <v/>
      </c>
      <c r="N1744" t="str">
        <f>IFERROR(VLOOKUP(F1744,プログラムデータ!A:P,16,0),"")</f>
        <v/>
      </c>
      <c r="O1744" t="str">
        <f t="shared" si="54"/>
        <v xml:space="preserve">    </v>
      </c>
    </row>
    <row r="1745" spans="1:15" x14ac:dyDescent="0.15">
      <c r="A1745" t="str">
        <f>IFERROR(記録[[#This Row],[競技番号]],"")</f>
        <v/>
      </c>
      <c r="B1745" t="str">
        <f>IFERROR(記録[[#This Row],[選手番号]],"")</f>
        <v/>
      </c>
      <c r="C1745" t="str">
        <f>IFERROR(VLOOKUP(B1745,選手番号!F:J,4,0),"")</f>
        <v/>
      </c>
      <c r="D1745" t="str">
        <f>IFERROR(VLOOKUP(B1745,選手番号!F:K,6,0),"")</f>
        <v/>
      </c>
      <c r="E1745" t="str">
        <f>IFERROR(VLOOKUP(B1745,チーム番号!E:F,2,0),"")</f>
        <v/>
      </c>
      <c r="F1745" t="str">
        <f>IFERROR(VLOOKUP(A1745,プログラム!B:C,2,0),"")</f>
        <v/>
      </c>
      <c r="G1745" t="str">
        <f t="shared" si="55"/>
        <v>000</v>
      </c>
      <c r="H1745" t="str">
        <f>IFERROR(記録[[#This Row],[組]],"")</f>
        <v/>
      </c>
      <c r="I1745" t="str">
        <f>IFERROR(記録[[#This Row],[水路]],"")</f>
        <v/>
      </c>
      <c r="J1745" t="str">
        <f>IFERROR(VLOOKUP(F1745,プログラムデータ!A:P,14,0),"")</f>
        <v/>
      </c>
      <c r="K1745" t="str">
        <f>IFERROR(VLOOKUP(F1745,プログラムデータ!A:O,15,0),"")</f>
        <v/>
      </c>
      <c r="L1745" t="str">
        <f>IFERROR(VLOOKUP(F1745,プログラムデータ!A:M,13,0),"")</f>
        <v/>
      </c>
      <c r="M1745" t="str">
        <f>IFERROR(VLOOKUP(F1745,プログラムデータ!A:J,10,0),"")</f>
        <v/>
      </c>
      <c r="N1745" t="str">
        <f>IFERROR(VLOOKUP(F1745,プログラムデータ!A:P,16,0),"")</f>
        <v/>
      </c>
      <c r="O1745" t="str">
        <f t="shared" si="54"/>
        <v xml:space="preserve">    </v>
      </c>
    </row>
    <row r="1746" spans="1:15" x14ac:dyDescent="0.15">
      <c r="A1746" t="str">
        <f>IFERROR(記録[[#This Row],[競技番号]],"")</f>
        <v/>
      </c>
      <c r="B1746" t="str">
        <f>IFERROR(記録[[#This Row],[選手番号]],"")</f>
        <v/>
      </c>
      <c r="C1746" t="str">
        <f>IFERROR(VLOOKUP(B1746,選手番号!F:J,4,0),"")</f>
        <v/>
      </c>
      <c r="D1746" t="str">
        <f>IFERROR(VLOOKUP(B1746,選手番号!F:K,6,0),"")</f>
        <v/>
      </c>
      <c r="E1746" t="str">
        <f>IFERROR(VLOOKUP(B1746,チーム番号!E:F,2,0),"")</f>
        <v/>
      </c>
      <c r="F1746" t="str">
        <f>IFERROR(VLOOKUP(A1746,プログラム!B:C,2,0),"")</f>
        <v/>
      </c>
      <c r="G1746" t="str">
        <f t="shared" si="55"/>
        <v>000</v>
      </c>
      <c r="H1746" t="str">
        <f>IFERROR(記録[[#This Row],[組]],"")</f>
        <v/>
      </c>
      <c r="I1746" t="str">
        <f>IFERROR(記録[[#This Row],[水路]],"")</f>
        <v/>
      </c>
      <c r="J1746" t="str">
        <f>IFERROR(VLOOKUP(F1746,プログラムデータ!A:P,14,0),"")</f>
        <v/>
      </c>
      <c r="K1746" t="str">
        <f>IFERROR(VLOOKUP(F1746,プログラムデータ!A:O,15,0),"")</f>
        <v/>
      </c>
      <c r="L1746" t="str">
        <f>IFERROR(VLOOKUP(F1746,プログラムデータ!A:M,13,0),"")</f>
        <v/>
      </c>
      <c r="M1746" t="str">
        <f>IFERROR(VLOOKUP(F1746,プログラムデータ!A:J,10,0),"")</f>
        <v/>
      </c>
      <c r="N1746" t="str">
        <f>IFERROR(VLOOKUP(F1746,プログラムデータ!A:P,16,0),"")</f>
        <v/>
      </c>
      <c r="O1746" t="str">
        <f t="shared" si="54"/>
        <v xml:space="preserve">    </v>
      </c>
    </row>
    <row r="1747" spans="1:15" x14ac:dyDescent="0.15">
      <c r="A1747" t="str">
        <f>IFERROR(記録[[#This Row],[競技番号]],"")</f>
        <v/>
      </c>
      <c r="B1747" t="str">
        <f>IFERROR(記録[[#This Row],[選手番号]],"")</f>
        <v/>
      </c>
      <c r="C1747" t="str">
        <f>IFERROR(VLOOKUP(B1747,選手番号!F:J,4,0),"")</f>
        <v/>
      </c>
      <c r="D1747" t="str">
        <f>IFERROR(VLOOKUP(B1747,選手番号!F:K,6,0),"")</f>
        <v/>
      </c>
      <c r="E1747" t="str">
        <f>IFERROR(VLOOKUP(B1747,チーム番号!E:F,2,0),"")</f>
        <v/>
      </c>
      <c r="F1747" t="str">
        <f>IFERROR(VLOOKUP(A1747,プログラム!B:C,2,0),"")</f>
        <v/>
      </c>
      <c r="G1747" t="str">
        <f t="shared" si="55"/>
        <v>000</v>
      </c>
      <c r="H1747" t="str">
        <f>IFERROR(記録[[#This Row],[組]],"")</f>
        <v/>
      </c>
      <c r="I1747" t="str">
        <f>IFERROR(記録[[#This Row],[水路]],"")</f>
        <v/>
      </c>
      <c r="J1747" t="str">
        <f>IFERROR(VLOOKUP(F1747,プログラムデータ!A:P,14,0),"")</f>
        <v/>
      </c>
      <c r="K1747" t="str">
        <f>IFERROR(VLOOKUP(F1747,プログラムデータ!A:O,15,0),"")</f>
        <v/>
      </c>
      <c r="L1747" t="str">
        <f>IFERROR(VLOOKUP(F1747,プログラムデータ!A:M,13,0),"")</f>
        <v/>
      </c>
      <c r="M1747" t="str">
        <f>IFERROR(VLOOKUP(F1747,プログラムデータ!A:J,10,0),"")</f>
        <v/>
      </c>
      <c r="N1747" t="str">
        <f>IFERROR(VLOOKUP(F1747,プログラムデータ!A:P,16,0),"")</f>
        <v/>
      </c>
      <c r="O1747" t="str">
        <f t="shared" si="54"/>
        <v xml:space="preserve">    </v>
      </c>
    </row>
    <row r="1748" spans="1:15" x14ac:dyDescent="0.15">
      <c r="A1748" t="str">
        <f>IFERROR(記録[[#This Row],[競技番号]],"")</f>
        <v/>
      </c>
      <c r="B1748" t="str">
        <f>IFERROR(記録[[#This Row],[選手番号]],"")</f>
        <v/>
      </c>
      <c r="C1748" t="str">
        <f>IFERROR(VLOOKUP(B1748,選手番号!F:J,4,0),"")</f>
        <v/>
      </c>
      <c r="D1748" t="str">
        <f>IFERROR(VLOOKUP(B1748,選手番号!F:K,6,0),"")</f>
        <v/>
      </c>
      <c r="E1748" t="str">
        <f>IFERROR(VLOOKUP(B1748,チーム番号!E:F,2,0),"")</f>
        <v/>
      </c>
      <c r="F1748" t="str">
        <f>IFERROR(VLOOKUP(A1748,プログラム!B:C,2,0),"")</f>
        <v/>
      </c>
      <c r="G1748" t="str">
        <f t="shared" si="55"/>
        <v>000</v>
      </c>
      <c r="H1748" t="str">
        <f>IFERROR(記録[[#This Row],[組]],"")</f>
        <v/>
      </c>
      <c r="I1748" t="str">
        <f>IFERROR(記録[[#This Row],[水路]],"")</f>
        <v/>
      </c>
      <c r="J1748" t="str">
        <f>IFERROR(VLOOKUP(F1748,プログラムデータ!A:P,14,0),"")</f>
        <v/>
      </c>
      <c r="K1748" t="str">
        <f>IFERROR(VLOOKUP(F1748,プログラムデータ!A:O,15,0),"")</f>
        <v/>
      </c>
      <c r="L1748" t="str">
        <f>IFERROR(VLOOKUP(F1748,プログラムデータ!A:M,13,0),"")</f>
        <v/>
      </c>
      <c r="M1748" t="str">
        <f>IFERROR(VLOOKUP(F1748,プログラムデータ!A:J,10,0),"")</f>
        <v/>
      </c>
      <c r="N1748" t="str">
        <f>IFERROR(VLOOKUP(F1748,プログラムデータ!A:P,16,0),"")</f>
        <v/>
      </c>
      <c r="O1748" t="str">
        <f t="shared" si="54"/>
        <v xml:space="preserve">    </v>
      </c>
    </row>
    <row r="1749" spans="1:15" x14ac:dyDescent="0.15">
      <c r="A1749" t="str">
        <f>IFERROR(記録[[#This Row],[競技番号]],"")</f>
        <v/>
      </c>
      <c r="B1749" t="str">
        <f>IFERROR(記録[[#This Row],[選手番号]],"")</f>
        <v/>
      </c>
      <c r="C1749" t="str">
        <f>IFERROR(VLOOKUP(B1749,選手番号!F:J,4,0),"")</f>
        <v/>
      </c>
      <c r="D1749" t="str">
        <f>IFERROR(VLOOKUP(B1749,選手番号!F:K,6,0),"")</f>
        <v/>
      </c>
      <c r="E1749" t="str">
        <f>IFERROR(VLOOKUP(B1749,チーム番号!E:F,2,0),"")</f>
        <v/>
      </c>
      <c r="F1749" t="str">
        <f>IFERROR(VLOOKUP(A1749,プログラム!B:C,2,0),"")</f>
        <v/>
      </c>
      <c r="G1749" t="str">
        <f t="shared" si="55"/>
        <v>000</v>
      </c>
      <c r="H1749" t="str">
        <f>IFERROR(記録[[#This Row],[組]],"")</f>
        <v/>
      </c>
      <c r="I1749" t="str">
        <f>IFERROR(記録[[#This Row],[水路]],"")</f>
        <v/>
      </c>
      <c r="J1749" t="str">
        <f>IFERROR(VLOOKUP(F1749,プログラムデータ!A:P,14,0),"")</f>
        <v/>
      </c>
      <c r="K1749" t="str">
        <f>IFERROR(VLOOKUP(F1749,プログラムデータ!A:O,15,0),"")</f>
        <v/>
      </c>
      <c r="L1749" t="str">
        <f>IFERROR(VLOOKUP(F1749,プログラムデータ!A:M,13,0),"")</f>
        <v/>
      </c>
      <c r="M1749" t="str">
        <f>IFERROR(VLOOKUP(F1749,プログラムデータ!A:J,10,0),"")</f>
        <v/>
      </c>
      <c r="N1749" t="str">
        <f>IFERROR(VLOOKUP(F1749,プログラムデータ!A:P,16,0),"")</f>
        <v/>
      </c>
      <c r="O1749" t="str">
        <f t="shared" si="54"/>
        <v xml:space="preserve">    </v>
      </c>
    </row>
    <row r="1750" spans="1:15" x14ac:dyDescent="0.15">
      <c r="A1750" t="str">
        <f>IFERROR(記録[[#This Row],[競技番号]],"")</f>
        <v/>
      </c>
      <c r="B1750" t="str">
        <f>IFERROR(記録[[#This Row],[選手番号]],"")</f>
        <v/>
      </c>
      <c r="C1750" t="str">
        <f>IFERROR(VLOOKUP(B1750,選手番号!F:J,4,0),"")</f>
        <v/>
      </c>
      <c r="D1750" t="str">
        <f>IFERROR(VLOOKUP(B1750,選手番号!F:K,6,0),"")</f>
        <v/>
      </c>
      <c r="E1750" t="str">
        <f>IFERROR(VLOOKUP(B1750,チーム番号!E:F,2,0),"")</f>
        <v/>
      </c>
      <c r="F1750" t="str">
        <f>IFERROR(VLOOKUP(A1750,プログラム!B:C,2,0),"")</f>
        <v/>
      </c>
      <c r="G1750" t="str">
        <f t="shared" si="55"/>
        <v>000</v>
      </c>
      <c r="H1750" t="str">
        <f>IFERROR(記録[[#This Row],[組]],"")</f>
        <v/>
      </c>
      <c r="I1750" t="str">
        <f>IFERROR(記録[[#This Row],[水路]],"")</f>
        <v/>
      </c>
      <c r="J1750" t="str">
        <f>IFERROR(VLOOKUP(F1750,プログラムデータ!A:P,14,0),"")</f>
        <v/>
      </c>
      <c r="K1750" t="str">
        <f>IFERROR(VLOOKUP(F1750,プログラムデータ!A:O,15,0),"")</f>
        <v/>
      </c>
      <c r="L1750" t="str">
        <f>IFERROR(VLOOKUP(F1750,プログラムデータ!A:M,13,0),"")</f>
        <v/>
      </c>
      <c r="M1750" t="str">
        <f>IFERROR(VLOOKUP(F1750,プログラムデータ!A:J,10,0),"")</f>
        <v/>
      </c>
      <c r="N1750" t="str">
        <f>IFERROR(VLOOKUP(F1750,プログラムデータ!A:P,16,0),"")</f>
        <v/>
      </c>
      <c r="O1750" t="str">
        <f t="shared" si="54"/>
        <v xml:space="preserve">    </v>
      </c>
    </row>
    <row r="1751" spans="1:15" x14ac:dyDescent="0.15">
      <c r="A1751" t="str">
        <f>IFERROR(記録[[#This Row],[競技番号]],"")</f>
        <v/>
      </c>
      <c r="B1751" t="str">
        <f>IFERROR(記録[[#This Row],[選手番号]],"")</f>
        <v/>
      </c>
      <c r="C1751" t="str">
        <f>IFERROR(VLOOKUP(B1751,選手番号!F:J,4,0),"")</f>
        <v/>
      </c>
      <c r="D1751" t="str">
        <f>IFERROR(VLOOKUP(B1751,選手番号!F:K,6,0),"")</f>
        <v/>
      </c>
      <c r="E1751" t="str">
        <f>IFERROR(VLOOKUP(B1751,チーム番号!E:F,2,0),"")</f>
        <v/>
      </c>
      <c r="F1751" t="str">
        <f>IFERROR(VLOOKUP(A1751,プログラム!B:C,2,0),"")</f>
        <v/>
      </c>
      <c r="G1751" t="str">
        <f t="shared" si="55"/>
        <v>000</v>
      </c>
      <c r="H1751" t="str">
        <f>IFERROR(記録[[#This Row],[組]],"")</f>
        <v/>
      </c>
      <c r="I1751" t="str">
        <f>IFERROR(記録[[#This Row],[水路]],"")</f>
        <v/>
      </c>
      <c r="J1751" t="str">
        <f>IFERROR(VLOOKUP(F1751,プログラムデータ!A:P,14,0),"")</f>
        <v/>
      </c>
      <c r="K1751" t="str">
        <f>IFERROR(VLOOKUP(F1751,プログラムデータ!A:O,15,0),"")</f>
        <v/>
      </c>
      <c r="L1751" t="str">
        <f>IFERROR(VLOOKUP(F1751,プログラムデータ!A:M,13,0),"")</f>
        <v/>
      </c>
      <c r="M1751" t="str">
        <f>IFERROR(VLOOKUP(F1751,プログラムデータ!A:J,10,0),"")</f>
        <v/>
      </c>
      <c r="N1751" t="str">
        <f>IFERROR(VLOOKUP(F1751,プログラムデータ!A:P,16,0),"")</f>
        <v/>
      </c>
      <c r="O1751" t="str">
        <f t="shared" si="54"/>
        <v xml:space="preserve">    </v>
      </c>
    </row>
    <row r="1752" spans="1:15" x14ac:dyDescent="0.15">
      <c r="A1752" t="str">
        <f>IFERROR(記録[[#This Row],[競技番号]],"")</f>
        <v/>
      </c>
      <c r="B1752" t="str">
        <f>IFERROR(記録[[#This Row],[選手番号]],"")</f>
        <v/>
      </c>
      <c r="C1752" t="str">
        <f>IFERROR(VLOOKUP(B1752,選手番号!F:J,4,0),"")</f>
        <v/>
      </c>
      <c r="D1752" t="str">
        <f>IFERROR(VLOOKUP(B1752,選手番号!F:K,6,0),"")</f>
        <v/>
      </c>
      <c r="E1752" t="str">
        <f>IFERROR(VLOOKUP(B1752,チーム番号!E:F,2,0),"")</f>
        <v/>
      </c>
      <c r="F1752" t="str">
        <f>IFERROR(VLOOKUP(A1752,プログラム!B:C,2,0),"")</f>
        <v/>
      </c>
      <c r="G1752" t="str">
        <f t="shared" si="55"/>
        <v>000</v>
      </c>
      <c r="H1752" t="str">
        <f>IFERROR(記録[[#This Row],[組]],"")</f>
        <v/>
      </c>
      <c r="I1752" t="str">
        <f>IFERROR(記録[[#This Row],[水路]],"")</f>
        <v/>
      </c>
      <c r="J1752" t="str">
        <f>IFERROR(VLOOKUP(F1752,プログラムデータ!A:P,14,0),"")</f>
        <v/>
      </c>
      <c r="K1752" t="str">
        <f>IFERROR(VLOOKUP(F1752,プログラムデータ!A:O,15,0),"")</f>
        <v/>
      </c>
      <c r="L1752" t="str">
        <f>IFERROR(VLOOKUP(F1752,プログラムデータ!A:M,13,0),"")</f>
        <v/>
      </c>
      <c r="M1752" t="str">
        <f>IFERROR(VLOOKUP(F1752,プログラムデータ!A:J,10,0),"")</f>
        <v/>
      </c>
      <c r="N1752" t="str">
        <f>IFERROR(VLOOKUP(F1752,プログラムデータ!A:P,16,0),"")</f>
        <v/>
      </c>
      <c r="O1752" t="str">
        <f t="shared" si="54"/>
        <v xml:space="preserve">    </v>
      </c>
    </row>
    <row r="1753" spans="1:15" x14ac:dyDescent="0.15">
      <c r="A1753" t="str">
        <f>IFERROR(記録[[#This Row],[競技番号]],"")</f>
        <v/>
      </c>
      <c r="B1753" t="str">
        <f>IFERROR(記録[[#This Row],[選手番号]],"")</f>
        <v/>
      </c>
      <c r="C1753" t="str">
        <f>IFERROR(VLOOKUP(B1753,選手番号!F:J,4,0),"")</f>
        <v/>
      </c>
      <c r="D1753" t="str">
        <f>IFERROR(VLOOKUP(B1753,選手番号!F:K,6,0),"")</f>
        <v/>
      </c>
      <c r="E1753" t="str">
        <f>IFERROR(VLOOKUP(B1753,チーム番号!E:F,2,0),"")</f>
        <v/>
      </c>
      <c r="F1753" t="str">
        <f>IFERROR(VLOOKUP(A1753,プログラム!B:C,2,0),"")</f>
        <v/>
      </c>
      <c r="G1753" t="str">
        <f t="shared" si="55"/>
        <v>000</v>
      </c>
      <c r="H1753" t="str">
        <f>IFERROR(記録[[#This Row],[組]],"")</f>
        <v/>
      </c>
      <c r="I1753" t="str">
        <f>IFERROR(記録[[#This Row],[水路]],"")</f>
        <v/>
      </c>
      <c r="J1753" t="str">
        <f>IFERROR(VLOOKUP(F1753,プログラムデータ!A:P,14,0),"")</f>
        <v/>
      </c>
      <c r="K1753" t="str">
        <f>IFERROR(VLOOKUP(F1753,プログラムデータ!A:O,15,0),"")</f>
        <v/>
      </c>
      <c r="L1753" t="str">
        <f>IFERROR(VLOOKUP(F1753,プログラムデータ!A:M,13,0),"")</f>
        <v/>
      </c>
      <c r="M1753" t="str">
        <f>IFERROR(VLOOKUP(F1753,プログラムデータ!A:J,10,0),"")</f>
        <v/>
      </c>
      <c r="N1753" t="str">
        <f>IFERROR(VLOOKUP(F1753,プログラムデータ!A:P,16,0),"")</f>
        <v/>
      </c>
      <c r="O1753" t="str">
        <f t="shared" si="54"/>
        <v xml:space="preserve">    </v>
      </c>
    </row>
    <row r="1754" spans="1:15" x14ac:dyDescent="0.15">
      <c r="A1754" t="str">
        <f>IFERROR(記録[[#This Row],[競技番号]],"")</f>
        <v/>
      </c>
      <c r="B1754" t="str">
        <f>IFERROR(記録[[#This Row],[選手番号]],"")</f>
        <v/>
      </c>
      <c r="C1754" t="str">
        <f>IFERROR(VLOOKUP(B1754,選手番号!F:J,4,0),"")</f>
        <v/>
      </c>
      <c r="D1754" t="str">
        <f>IFERROR(VLOOKUP(B1754,選手番号!F:K,6,0),"")</f>
        <v/>
      </c>
      <c r="E1754" t="str">
        <f>IFERROR(VLOOKUP(B1754,チーム番号!E:F,2,0),"")</f>
        <v/>
      </c>
      <c r="F1754" t="str">
        <f>IFERROR(VLOOKUP(A1754,プログラム!B:C,2,0),"")</f>
        <v/>
      </c>
      <c r="G1754" t="str">
        <f t="shared" si="55"/>
        <v>000</v>
      </c>
      <c r="H1754" t="str">
        <f>IFERROR(記録[[#This Row],[組]],"")</f>
        <v/>
      </c>
      <c r="I1754" t="str">
        <f>IFERROR(記録[[#This Row],[水路]],"")</f>
        <v/>
      </c>
      <c r="J1754" t="str">
        <f>IFERROR(VLOOKUP(F1754,プログラムデータ!A:P,14,0),"")</f>
        <v/>
      </c>
      <c r="K1754" t="str">
        <f>IFERROR(VLOOKUP(F1754,プログラムデータ!A:O,15,0),"")</f>
        <v/>
      </c>
      <c r="L1754" t="str">
        <f>IFERROR(VLOOKUP(F1754,プログラムデータ!A:M,13,0),"")</f>
        <v/>
      </c>
      <c r="M1754" t="str">
        <f>IFERROR(VLOOKUP(F1754,プログラムデータ!A:J,10,0),"")</f>
        <v/>
      </c>
      <c r="N1754" t="str">
        <f>IFERROR(VLOOKUP(F1754,プログラムデータ!A:P,16,0),"")</f>
        <v/>
      </c>
      <c r="O1754" t="str">
        <f t="shared" si="54"/>
        <v xml:space="preserve">    </v>
      </c>
    </row>
    <row r="1755" spans="1:15" x14ac:dyDescent="0.15">
      <c r="A1755" t="str">
        <f>IFERROR(記録[[#This Row],[競技番号]],"")</f>
        <v/>
      </c>
      <c r="B1755" t="str">
        <f>IFERROR(記録[[#This Row],[選手番号]],"")</f>
        <v/>
      </c>
      <c r="C1755" t="str">
        <f>IFERROR(VLOOKUP(B1755,選手番号!F:J,4,0),"")</f>
        <v/>
      </c>
      <c r="D1755" t="str">
        <f>IFERROR(VLOOKUP(B1755,選手番号!F:K,6,0),"")</f>
        <v/>
      </c>
      <c r="E1755" t="str">
        <f>IFERROR(VLOOKUP(B1755,チーム番号!E:F,2,0),"")</f>
        <v/>
      </c>
      <c r="F1755" t="str">
        <f>IFERROR(VLOOKUP(A1755,プログラム!B:C,2,0),"")</f>
        <v/>
      </c>
      <c r="G1755" t="str">
        <f t="shared" si="55"/>
        <v>000</v>
      </c>
      <c r="H1755" t="str">
        <f>IFERROR(記録[[#This Row],[組]],"")</f>
        <v/>
      </c>
      <c r="I1755" t="str">
        <f>IFERROR(記録[[#This Row],[水路]],"")</f>
        <v/>
      </c>
      <c r="J1755" t="str">
        <f>IFERROR(VLOOKUP(F1755,プログラムデータ!A:P,14,0),"")</f>
        <v/>
      </c>
      <c r="K1755" t="str">
        <f>IFERROR(VLOOKUP(F1755,プログラムデータ!A:O,15,0),"")</f>
        <v/>
      </c>
      <c r="L1755" t="str">
        <f>IFERROR(VLOOKUP(F1755,プログラムデータ!A:M,13,0),"")</f>
        <v/>
      </c>
      <c r="M1755" t="str">
        <f>IFERROR(VLOOKUP(F1755,プログラムデータ!A:J,10,0),"")</f>
        <v/>
      </c>
      <c r="N1755" t="str">
        <f>IFERROR(VLOOKUP(F1755,プログラムデータ!A:P,16,0),"")</f>
        <v/>
      </c>
      <c r="O1755" t="str">
        <f t="shared" si="54"/>
        <v xml:space="preserve">    </v>
      </c>
    </row>
    <row r="1756" spans="1:15" x14ac:dyDescent="0.15">
      <c r="A1756" t="str">
        <f>IFERROR(記録[[#This Row],[競技番号]],"")</f>
        <v/>
      </c>
      <c r="B1756" t="str">
        <f>IFERROR(記録[[#This Row],[選手番号]],"")</f>
        <v/>
      </c>
      <c r="C1756" t="str">
        <f>IFERROR(VLOOKUP(B1756,選手番号!F:J,4,0),"")</f>
        <v/>
      </c>
      <c r="D1756" t="str">
        <f>IFERROR(VLOOKUP(B1756,選手番号!F:K,6,0),"")</f>
        <v/>
      </c>
      <c r="E1756" t="str">
        <f>IFERROR(VLOOKUP(B1756,チーム番号!E:F,2,0),"")</f>
        <v/>
      </c>
      <c r="F1756" t="str">
        <f>IFERROR(VLOOKUP(A1756,プログラム!B:C,2,0),"")</f>
        <v/>
      </c>
      <c r="G1756" t="str">
        <f t="shared" si="55"/>
        <v>000</v>
      </c>
      <c r="H1756" t="str">
        <f>IFERROR(記録[[#This Row],[組]],"")</f>
        <v/>
      </c>
      <c r="I1756" t="str">
        <f>IFERROR(記録[[#This Row],[水路]],"")</f>
        <v/>
      </c>
      <c r="J1756" t="str">
        <f>IFERROR(VLOOKUP(F1756,プログラムデータ!A:P,14,0),"")</f>
        <v/>
      </c>
      <c r="K1756" t="str">
        <f>IFERROR(VLOOKUP(F1756,プログラムデータ!A:O,15,0),"")</f>
        <v/>
      </c>
      <c r="L1756" t="str">
        <f>IFERROR(VLOOKUP(F1756,プログラムデータ!A:M,13,0),"")</f>
        <v/>
      </c>
      <c r="M1756" t="str">
        <f>IFERROR(VLOOKUP(F1756,プログラムデータ!A:J,10,0),"")</f>
        <v/>
      </c>
      <c r="N1756" t="str">
        <f>IFERROR(VLOOKUP(F1756,プログラムデータ!A:P,16,0),"")</f>
        <v/>
      </c>
      <c r="O1756" t="str">
        <f t="shared" si="54"/>
        <v xml:space="preserve">    </v>
      </c>
    </row>
    <row r="1757" spans="1:15" x14ac:dyDescent="0.15">
      <c r="A1757" t="str">
        <f>IFERROR(記録[[#This Row],[競技番号]],"")</f>
        <v/>
      </c>
      <c r="B1757" t="str">
        <f>IFERROR(記録[[#This Row],[選手番号]],"")</f>
        <v/>
      </c>
      <c r="C1757" t="str">
        <f>IFERROR(VLOOKUP(B1757,選手番号!F:J,4,0),"")</f>
        <v/>
      </c>
      <c r="D1757" t="str">
        <f>IFERROR(VLOOKUP(B1757,選手番号!F:K,6,0),"")</f>
        <v/>
      </c>
      <c r="E1757" t="str">
        <f>IFERROR(VLOOKUP(B1757,チーム番号!E:F,2,0),"")</f>
        <v/>
      </c>
      <c r="F1757" t="str">
        <f>IFERROR(VLOOKUP(A1757,プログラム!B:C,2,0),"")</f>
        <v/>
      </c>
      <c r="G1757" t="str">
        <f t="shared" si="55"/>
        <v>000</v>
      </c>
      <c r="H1757" t="str">
        <f>IFERROR(記録[[#This Row],[組]],"")</f>
        <v/>
      </c>
      <c r="I1757" t="str">
        <f>IFERROR(記録[[#This Row],[水路]],"")</f>
        <v/>
      </c>
      <c r="J1757" t="str">
        <f>IFERROR(VLOOKUP(F1757,プログラムデータ!A:P,14,0),"")</f>
        <v/>
      </c>
      <c r="K1757" t="str">
        <f>IFERROR(VLOOKUP(F1757,プログラムデータ!A:O,15,0),"")</f>
        <v/>
      </c>
      <c r="L1757" t="str">
        <f>IFERROR(VLOOKUP(F1757,プログラムデータ!A:M,13,0),"")</f>
        <v/>
      </c>
      <c r="M1757" t="str">
        <f>IFERROR(VLOOKUP(F1757,プログラムデータ!A:J,10,0),"")</f>
        <v/>
      </c>
      <c r="N1757" t="str">
        <f>IFERROR(VLOOKUP(F1757,プログラムデータ!A:P,16,0),"")</f>
        <v/>
      </c>
      <c r="O1757" t="str">
        <f t="shared" si="54"/>
        <v xml:space="preserve">    </v>
      </c>
    </row>
    <row r="1758" spans="1:15" x14ac:dyDescent="0.15">
      <c r="A1758" t="str">
        <f>IFERROR(記録[[#This Row],[競技番号]],"")</f>
        <v/>
      </c>
      <c r="B1758" t="str">
        <f>IFERROR(記録[[#This Row],[選手番号]],"")</f>
        <v/>
      </c>
      <c r="C1758" t="str">
        <f>IFERROR(VLOOKUP(B1758,選手番号!F:J,4,0),"")</f>
        <v/>
      </c>
      <c r="D1758" t="str">
        <f>IFERROR(VLOOKUP(B1758,選手番号!F:K,6,0),"")</f>
        <v/>
      </c>
      <c r="E1758" t="str">
        <f>IFERROR(VLOOKUP(B1758,チーム番号!E:F,2,0),"")</f>
        <v/>
      </c>
      <c r="F1758" t="str">
        <f>IFERROR(VLOOKUP(A1758,プログラム!B:C,2,0),"")</f>
        <v/>
      </c>
      <c r="G1758" t="str">
        <f t="shared" si="55"/>
        <v>000</v>
      </c>
      <c r="H1758" t="str">
        <f>IFERROR(記録[[#This Row],[組]],"")</f>
        <v/>
      </c>
      <c r="I1758" t="str">
        <f>IFERROR(記録[[#This Row],[水路]],"")</f>
        <v/>
      </c>
      <c r="J1758" t="str">
        <f>IFERROR(VLOOKUP(F1758,プログラムデータ!A:P,14,0),"")</f>
        <v/>
      </c>
      <c r="K1758" t="str">
        <f>IFERROR(VLOOKUP(F1758,プログラムデータ!A:O,15,0),"")</f>
        <v/>
      </c>
      <c r="L1758" t="str">
        <f>IFERROR(VLOOKUP(F1758,プログラムデータ!A:M,13,0),"")</f>
        <v/>
      </c>
      <c r="M1758" t="str">
        <f>IFERROR(VLOOKUP(F1758,プログラムデータ!A:J,10,0),"")</f>
        <v/>
      </c>
      <c r="N1758" t="str">
        <f>IFERROR(VLOOKUP(F1758,プログラムデータ!A:P,16,0),"")</f>
        <v/>
      </c>
      <c r="O1758" t="str">
        <f t="shared" si="54"/>
        <v xml:space="preserve">    </v>
      </c>
    </row>
    <row r="1759" spans="1:15" x14ac:dyDescent="0.15">
      <c r="A1759" t="str">
        <f>IFERROR(記録[[#This Row],[競技番号]],"")</f>
        <v/>
      </c>
      <c r="B1759" t="str">
        <f>IFERROR(記録[[#This Row],[選手番号]],"")</f>
        <v/>
      </c>
      <c r="C1759" t="str">
        <f>IFERROR(VLOOKUP(B1759,選手番号!F:J,4,0),"")</f>
        <v/>
      </c>
      <c r="D1759" t="str">
        <f>IFERROR(VLOOKUP(B1759,選手番号!F:K,6,0),"")</f>
        <v/>
      </c>
      <c r="E1759" t="str">
        <f>IFERROR(VLOOKUP(B1759,チーム番号!E:F,2,0),"")</f>
        <v/>
      </c>
      <c r="F1759" t="str">
        <f>IFERROR(VLOOKUP(A1759,プログラム!B:C,2,0),"")</f>
        <v/>
      </c>
      <c r="G1759" t="str">
        <f t="shared" si="55"/>
        <v>000</v>
      </c>
      <c r="H1759" t="str">
        <f>IFERROR(記録[[#This Row],[組]],"")</f>
        <v/>
      </c>
      <c r="I1759" t="str">
        <f>IFERROR(記録[[#This Row],[水路]],"")</f>
        <v/>
      </c>
      <c r="J1759" t="str">
        <f>IFERROR(VLOOKUP(F1759,プログラムデータ!A:P,14,0),"")</f>
        <v/>
      </c>
      <c r="K1759" t="str">
        <f>IFERROR(VLOOKUP(F1759,プログラムデータ!A:O,15,0),"")</f>
        <v/>
      </c>
      <c r="L1759" t="str">
        <f>IFERROR(VLOOKUP(F1759,プログラムデータ!A:M,13,0),"")</f>
        <v/>
      </c>
      <c r="M1759" t="str">
        <f>IFERROR(VLOOKUP(F1759,プログラムデータ!A:J,10,0),"")</f>
        <v/>
      </c>
      <c r="N1759" t="str">
        <f>IFERROR(VLOOKUP(F1759,プログラムデータ!A:P,16,0),"")</f>
        <v/>
      </c>
      <c r="O1759" t="str">
        <f t="shared" si="54"/>
        <v xml:space="preserve">    </v>
      </c>
    </row>
    <row r="1760" spans="1:15" x14ac:dyDescent="0.15">
      <c r="A1760" t="str">
        <f>IFERROR(記録[[#This Row],[競技番号]],"")</f>
        <v/>
      </c>
      <c r="B1760" t="str">
        <f>IFERROR(記録[[#This Row],[選手番号]],"")</f>
        <v/>
      </c>
      <c r="C1760" t="str">
        <f>IFERROR(VLOOKUP(B1760,選手番号!F:J,4,0),"")</f>
        <v/>
      </c>
      <c r="D1760" t="str">
        <f>IFERROR(VLOOKUP(B1760,選手番号!F:K,6,0),"")</f>
        <v/>
      </c>
      <c r="E1760" t="str">
        <f>IFERROR(VLOOKUP(B1760,チーム番号!E:F,2,0),"")</f>
        <v/>
      </c>
      <c r="F1760" t="str">
        <f>IFERROR(VLOOKUP(A1760,プログラム!B:C,2,0),"")</f>
        <v/>
      </c>
      <c r="G1760" t="str">
        <f t="shared" si="55"/>
        <v>000</v>
      </c>
      <c r="H1760" t="str">
        <f>IFERROR(記録[[#This Row],[組]],"")</f>
        <v/>
      </c>
      <c r="I1760" t="str">
        <f>IFERROR(記録[[#This Row],[水路]],"")</f>
        <v/>
      </c>
      <c r="J1760" t="str">
        <f>IFERROR(VLOOKUP(F1760,プログラムデータ!A:P,14,0),"")</f>
        <v/>
      </c>
      <c r="K1760" t="str">
        <f>IFERROR(VLOOKUP(F1760,プログラムデータ!A:O,15,0),"")</f>
        <v/>
      </c>
      <c r="L1760" t="str">
        <f>IFERROR(VLOOKUP(F1760,プログラムデータ!A:M,13,0),"")</f>
        <v/>
      </c>
      <c r="M1760" t="str">
        <f>IFERROR(VLOOKUP(F1760,プログラムデータ!A:J,10,0),"")</f>
        <v/>
      </c>
      <c r="N1760" t="str">
        <f>IFERROR(VLOOKUP(F1760,プログラムデータ!A:P,16,0),"")</f>
        <v/>
      </c>
      <c r="O1760" t="str">
        <f t="shared" si="54"/>
        <v xml:space="preserve">    </v>
      </c>
    </row>
    <row r="1761" spans="1:15" x14ac:dyDescent="0.15">
      <c r="A1761" t="str">
        <f>IFERROR(記録[[#This Row],[競技番号]],"")</f>
        <v/>
      </c>
      <c r="B1761" t="str">
        <f>IFERROR(記録[[#This Row],[選手番号]],"")</f>
        <v/>
      </c>
      <c r="C1761" t="str">
        <f>IFERROR(VLOOKUP(B1761,選手番号!F:J,4,0),"")</f>
        <v/>
      </c>
      <c r="D1761" t="str">
        <f>IFERROR(VLOOKUP(B1761,選手番号!F:K,6,0),"")</f>
        <v/>
      </c>
      <c r="E1761" t="str">
        <f>IFERROR(VLOOKUP(B1761,チーム番号!E:F,2,0),"")</f>
        <v/>
      </c>
      <c r="F1761" t="str">
        <f>IFERROR(VLOOKUP(A1761,プログラム!B:C,2,0),"")</f>
        <v/>
      </c>
      <c r="G1761" t="str">
        <f t="shared" si="55"/>
        <v>000</v>
      </c>
      <c r="H1761" t="str">
        <f>IFERROR(記録[[#This Row],[組]],"")</f>
        <v/>
      </c>
      <c r="I1761" t="str">
        <f>IFERROR(記録[[#This Row],[水路]],"")</f>
        <v/>
      </c>
      <c r="J1761" t="str">
        <f>IFERROR(VLOOKUP(F1761,プログラムデータ!A:P,14,0),"")</f>
        <v/>
      </c>
      <c r="K1761" t="str">
        <f>IFERROR(VLOOKUP(F1761,プログラムデータ!A:O,15,0),"")</f>
        <v/>
      </c>
      <c r="L1761" t="str">
        <f>IFERROR(VLOOKUP(F1761,プログラムデータ!A:M,13,0),"")</f>
        <v/>
      </c>
      <c r="M1761" t="str">
        <f>IFERROR(VLOOKUP(F1761,プログラムデータ!A:J,10,0),"")</f>
        <v/>
      </c>
      <c r="N1761" t="str">
        <f>IFERROR(VLOOKUP(F1761,プログラムデータ!A:P,16,0),"")</f>
        <v/>
      </c>
      <c r="O1761" t="str">
        <f t="shared" si="54"/>
        <v xml:space="preserve">    </v>
      </c>
    </row>
    <row r="1762" spans="1:15" x14ac:dyDescent="0.15">
      <c r="A1762" t="str">
        <f>IFERROR(記録[[#This Row],[競技番号]],"")</f>
        <v/>
      </c>
      <c r="B1762" t="str">
        <f>IFERROR(記録[[#This Row],[選手番号]],"")</f>
        <v/>
      </c>
      <c r="C1762" t="str">
        <f>IFERROR(VLOOKUP(B1762,選手番号!F:J,4,0),"")</f>
        <v/>
      </c>
      <c r="D1762" t="str">
        <f>IFERROR(VLOOKUP(B1762,選手番号!F:K,6,0),"")</f>
        <v/>
      </c>
      <c r="E1762" t="str">
        <f>IFERROR(VLOOKUP(B1762,チーム番号!E:F,2,0),"")</f>
        <v/>
      </c>
      <c r="F1762" t="str">
        <f>IFERROR(VLOOKUP(A1762,プログラム!B:C,2,0),"")</f>
        <v/>
      </c>
      <c r="G1762" t="str">
        <f t="shared" si="55"/>
        <v>000</v>
      </c>
      <c r="H1762" t="str">
        <f>IFERROR(記録[[#This Row],[組]],"")</f>
        <v/>
      </c>
      <c r="I1762" t="str">
        <f>IFERROR(記録[[#This Row],[水路]],"")</f>
        <v/>
      </c>
      <c r="J1762" t="str">
        <f>IFERROR(VLOOKUP(F1762,プログラムデータ!A:P,14,0),"")</f>
        <v/>
      </c>
      <c r="K1762" t="str">
        <f>IFERROR(VLOOKUP(F1762,プログラムデータ!A:O,15,0),"")</f>
        <v/>
      </c>
      <c r="L1762" t="str">
        <f>IFERROR(VLOOKUP(F1762,プログラムデータ!A:M,13,0),"")</f>
        <v/>
      </c>
      <c r="M1762" t="str">
        <f>IFERROR(VLOOKUP(F1762,プログラムデータ!A:J,10,0),"")</f>
        <v/>
      </c>
      <c r="N1762" t="str">
        <f>IFERROR(VLOOKUP(F1762,プログラムデータ!A:P,16,0),"")</f>
        <v/>
      </c>
      <c r="O1762" t="str">
        <f t="shared" si="54"/>
        <v xml:space="preserve">    </v>
      </c>
    </row>
    <row r="1763" spans="1:15" x14ac:dyDescent="0.15">
      <c r="A1763" t="str">
        <f>IFERROR(記録[[#This Row],[競技番号]],"")</f>
        <v/>
      </c>
      <c r="B1763" t="str">
        <f>IFERROR(記録[[#This Row],[選手番号]],"")</f>
        <v/>
      </c>
      <c r="C1763" t="str">
        <f>IFERROR(VLOOKUP(B1763,選手番号!F:J,4,0),"")</f>
        <v/>
      </c>
      <c r="D1763" t="str">
        <f>IFERROR(VLOOKUP(B1763,選手番号!F:K,6,0),"")</f>
        <v/>
      </c>
      <c r="E1763" t="str">
        <f>IFERROR(VLOOKUP(B1763,チーム番号!E:F,2,0),"")</f>
        <v/>
      </c>
      <c r="F1763" t="str">
        <f>IFERROR(VLOOKUP(A1763,プログラム!B:C,2,0),"")</f>
        <v/>
      </c>
      <c r="G1763" t="str">
        <f t="shared" si="55"/>
        <v>000</v>
      </c>
      <c r="H1763" t="str">
        <f>IFERROR(記録[[#This Row],[組]],"")</f>
        <v/>
      </c>
      <c r="I1763" t="str">
        <f>IFERROR(記録[[#This Row],[水路]],"")</f>
        <v/>
      </c>
      <c r="J1763" t="str">
        <f>IFERROR(VLOOKUP(F1763,プログラムデータ!A:P,14,0),"")</f>
        <v/>
      </c>
      <c r="K1763" t="str">
        <f>IFERROR(VLOOKUP(F1763,プログラムデータ!A:O,15,0),"")</f>
        <v/>
      </c>
      <c r="L1763" t="str">
        <f>IFERROR(VLOOKUP(F1763,プログラムデータ!A:M,13,0),"")</f>
        <v/>
      </c>
      <c r="M1763" t="str">
        <f>IFERROR(VLOOKUP(F1763,プログラムデータ!A:J,10,0),"")</f>
        <v/>
      </c>
      <c r="N1763" t="str">
        <f>IFERROR(VLOOKUP(F1763,プログラムデータ!A:P,16,0),"")</f>
        <v/>
      </c>
      <c r="O1763" t="str">
        <f t="shared" si="54"/>
        <v xml:space="preserve">    </v>
      </c>
    </row>
    <row r="1764" spans="1:15" x14ac:dyDescent="0.15">
      <c r="A1764" t="str">
        <f>IFERROR(記録[[#This Row],[競技番号]],"")</f>
        <v/>
      </c>
      <c r="B1764" t="str">
        <f>IFERROR(記録[[#This Row],[選手番号]],"")</f>
        <v/>
      </c>
      <c r="C1764" t="str">
        <f>IFERROR(VLOOKUP(B1764,選手番号!F:J,4,0),"")</f>
        <v/>
      </c>
      <c r="D1764" t="str">
        <f>IFERROR(VLOOKUP(B1764,選手番号!F:K,6,0),"")</f>
        <v/>
      </c>
      <c r="E1764" t="str">
        <f>IFERROR(VLOOKUP(B1764,チーム番号!E:F,2,0),"")</f>
        <v/>
      </c>
      <c r="F1764" t="str">
        <f>IFERROR(VLOOKUP(A1764,プログラム!B:C,2,0),"")</f>
        <v/>
      </c>
      <c r="G1764" t="str">
        <f t="shared" si="55"/>
        <v>000</v>
      </c>
      <c r="H1764" t="str">
        <f>IFERROR(記録[[#This Row],[組]],"")</f>
        <v/>
      </c>
      <c r="I1764" t="str">
        <f>IFERROR(記録[[#This Row],[水路]],"")</f>
        <v/>
      </c>
      <c r="J1764" t="str">
        <f>IFERROR(VLOOKUP(F1764,プログラムデータ!A:P,14,0),"")</f>
        <v/>
      </c>
      <c r="K1764" t="str">
        <f>IFERROR(VLOOKUP(F1764,プログラムデータ!A:O,15,0),"")</f>
        <v/>
      </c>
      <c r="L1764" t="str">
        <f>IFERROR(VLOOKUP(F1764,プログラムデータ!A:M,13,0),"")</f>
        <v/>
      </c>
      <c r="M1764" t="str">
        <f>IFERROR(VLOOKUP(F1764,プログラムデータ!A:J,10,0),"")</f>
        <v/>
      </c>
      <c r="N1764" t="str">
        <f>IFERROR(VLOOKUP(F1764,プログラムデータ!A:P,16,0),"")</f>
        <v/>
      </c>
      <c r="O1764" t="str">
        <f t="shared" si="54"/>
        <v xml:space="preserve">    </v>
      </c>
    </row>
    <row r="1765" spans="1:15" x14ac:dyDescent="0.15">
      <c r="A1765" t="str">
        <f>IFERROR(記録[[#This Row],[競技番号]],"")</f>
        <v/>
      </c>
      <c r="B1765" t="str">
        <f>IFERROR(記録[[#This Row],[選手番号]],"")</f>
        <v/>
      </c>
      <c r="C1765" t="str">
        <f>IFERROR(VLOOKUP(B1765,選手番号!F:J,4,0),"")</f>
        <v/>
      </c>
      <c r="D1765" t="str">
        <f>IFERROR(VLOOKUP(B1765,選手番号!F:K,6,0),"")</f>
        <v/>
      </c>
      <c r="E1765" t="str">
        <f>IFERROR(VLOOKUP(B1765,チーム番号!E:F,2,0),"")</f>
        <v/>
      </c>
      <c r="F1765" t="str">
        <f>IFERROR(VLOOKUP(A1765,プログラム!B:C,2,0),"")</f>
        <v/>
      </c>
      <c r="G1765" t="str">
        <f t="shared" si="55"/>
        <v>000</v>
      </c>
      <c r="H1765" t="str">
        <f>IFERROR(記録[[#This Row],[組]],"")</f>
        <v/>
      </c>
      <c r="I1765" t="str">
        <f>IFERROR(記録[[#This Row],[水路]],"")</f>
        <v/>
      </c>
      <c r="J1765" t="str">
        <f>IFERROR(VLOOKUP(F1765,プログラムデータ!A:P,14,0),"")</f>
        <v/>
      </c>
      <c r="K1765" t="str">
        <f>IFERROR(VLOOKUP(F1765,プログラムデータ!A:O,15,0),"")</f>
        <v/>
      </c>
      <c r="L1765" t="str">
        <f>IFERROR(VLOOKUP(F1765,プログラムデータ!A:M,13,0),"")</f>
        <v/>
      </c>
      <c r="M1765" t="str">
        <f>IFERROR(VLOOKUP(F1765,プログラムデータ!A:J,10,0),"")</f>
        <v/>
      </c>
      <c r="N1765" t="str">
        <f>IFERROR(VLOOKUP(F1765,プログラムデータ!A:P,16,0),"")</f>
        <v/>
      </c>
      <c r="O1765" t="str">
        <f t="shared" si="54"/>
        <v xml:space="preserve">    </v>
      </c>
    </row>
    <row r="1766" spans="1:15" x14ac:dyDescent="0.15">
      <c r="A1766" t="str">
        <f>IFERROR(記録[[#This Row],[競技番号]],"")</f>
        <v/>
      </c>
      <c r="B1766" t="str">
        <f>IFERROR(記録[[#This Row],[選手番号]],"")</f>
        <v/>
      </c>
      <c r="C1766" t="str">
        <f>IFERROR(VLOOKUP(B1766,選手番号!F:J,4,0),"")</f>
        <v/>
      </c>
      <c r="D1766" t="str">
        <f>IFERROR(VLOOKUP(B1766,選手番号!F:K,6,0),"")</f>
        <v/>
      </c>
      <c r="E1766" t="str">
        <f>IFERROR(VLOOKUP(B1766,チーム番号!E:F,2,0),"")</f>
        <v/>
      </c>
      <c r="F1766" t="str">
        <f>IFERROR(VLOOKUP(A1766,プログラム!B:C,2,0),"")</f>
        <v/>
      </c>
      <c r="G1766" t="str">
        <f t="shared" si="55"/>
        <v>000</v>
      </c>
      <c r="H1766" t="str">
        <f>IFERROR(記録[[#This Row],[組]],"")</f>
        <v/>
      </c>
      <c r="I1766" t="str">
        <f>IFERROR(記録[[#This Row],[水路]],"")</f>
        <v/>
      </c>
      <c r="J1766" t="str">
        <f>IFERROR(VLOOKUP(F1766,プログラムデータ!A:P,14,0),"")</f>
        <v/>
      </c>
      <c r="K1766" t="str">
        <f>IFERROR(VLOOKUP(F1766,プログラムデータ!A:O,15,0),"")</f>
        <v/>
      </c>
      <c r="L1766" t="str">
        <f>IFERROR(VLOOKUP(F1766,プログラムデータ!A:M,13,0),"")</f>
        <v/>
      </c>
      <c r="M1766" t="str">
        <f>IFERROR(VLOOKUP(F1766,プログラムデータ!A:J,10,0),"")</f>
        <v/>
      </c>
      <c r="N1766" t="str">
        <f>IFERROR(VLOOKUP(F1766,プログラムデータ!A:P,16,0),"")</f>
        <v/>
      </c>
      <c r="O1766" t="str">
        <f t="shared" si="54"/>
        <v xml:space="preserve">    </v>
      </c>
    </row>
    <row r="1767" spans="1:15" x14ac:dyDescent="0.15">
      <c r="A1767" t="str">
        <f>IFERROR(記録[[#This Row],[競技番号]],"")</f>
        <v/>
      </c>
      <c r="B1767" t="str">
        <f>IFERROR(記録[[#This Row],[選手番号]],"")</f>
        <v/>
      </c>
      <c r="C1767" t="str">
        <f>IFERROR(VLOOKUP(B1767,選手番号!F:J,4,0),"")</f>
        <v/>
      </c>
      <c r="D1767" t="str">
        <f>IFERROR(VLOOKUP(B1767,選手番号!F:K,6,0),"")</f>
        <v/>
      </c>
      <c r="E1767" t="str">
        <f>IFERROR(VLOOKUP(B1767,チーム番号!E:F,2,0),"")</f>
        <v/>
      </c>
      <c r="F1767" t="str">
        <f>IFERROR(VLOOKUP(A1767,プログラム!B:C,2,0),"")</f>
        <v/>
      </c>
      <c r="G1767" t="str">
        <f t="shared" si="55"/>
        <v>000</v>
      </c>
      <c r="H1767" t="str">
        <f>IFERROR(記録[[#This Row],[組]],"")</f>
        <v/>
      </c>
      <c r="I1767" t="str">
        <f>IFERROR(記録[[#This Row],[水路]],"")</f>
        <v/>
      </c>
      <c r="J1767" t="str">
        <f>IFERROR(VLOOKUP(F1767,プログラムデータ!A:P,14,0),"")</f>
        <v/>
      </c>
      <c r="K1767" t="str">
        <f>IFERROR(VLOOKUP(F1767,プログラムデータ!A:O,15,0),"")</f>
        <v/>
      </c>
      <c r="L1767" t="str">
        <f>IFERROR(VLOOKUP(F1767,プログラムデータ!A:M,13,0),"")</f>
        <v/>
      </c>
      <c r="M1767" t="str">
        <f>IFERROR(VLOOKUP(F1767,プログラムデータ!A:J,10,0),"")</f>
        <v/>
      </c>
      <c r="N1767" t="str">
        <f>IFERROR(VLOOKUP(F1767,プログラムデータ!A:P,16,0),"")</f>
        <v/>
      </c>
      <c r="O1767" t="str">
        <f t="shared" si="54"/>
        <v xml:space="preserve">    </v>
      </c>
    </row>
    <row r="1768" spans="1:15" x14ac:dyDescent="0.15">
      <c r="A1768" t="str">
        <f>IFERROR(記録[[#This Row],[競技番号]],"")</f>
        <v/>
      </c>
      <c r="B1768" t="str">
        <f>IFERROR(記録[[#This Row],[選手番号]],"")</f>
        <v/>
      </c>
      <c r="C1768" t="str">
        <f>IFERROR(VLOOKUP(B1768,選手番号!F:J,4,0),"")</f>
        <v/>
      </c>
      <c r="D1768" t="str">
        <f>IFERROR(VLOOKUP(B1768,選手番号!F:K,6,0),"")</f>
        <v/>
      </c>
      <c r="E1768" t="str">
        <f>IFERROR(VLOOKUP(B1768,チーム番号!E:F,2,0),"")</f>
        <v/>
      </c>
      <c r="F1768" t="str">
        <f>IFERROR(VLOOKUP(A1768,プログラム!B:C,2,0),"")</f>
        <v/>
      </c>
      <c r="G1768" t="str">
        <f t="shared" si="55"/>
        <v>000</v>
      </c>
      <c r="H1768" t="str">
        <f>IFERROR(記録[[#This Row],[組]],"")</f>
        <v/>
      </c>
      <c r="I1768" t="str">
        <f>IFERROR(記録[[#This Row],[水路]],"")</f>
        <v/>
      </c>
      <c r="J1768" t="str">
        <f>IFERROR(VLOOKUP(F1768,プログラムデータ!A:P,14,0),"")</f>
        <v/>
      </c>
      <c r="K1768" t="str">
        <f>IFERROR(VLOOKUP(F1768,プログラムデータ!A:O,15,0),"")</f>
        <v/>
      </c>
      <c r="L1768" t="str">
        <f>IFERROR(VLOOKUP(F1768,プログラムデータ!A:M,13,0),"")</f>
        <v/>
      </c>
      <c r="M1768" t="str">
        <f>IFERROR(VLOOKUP(F1768,プログラムデータ!A:J,10,0),"")</f>
        <v/>
      </c>
      <c r="N1768" t="str">
        <f>IFERROR(VLOOKUP(F1768,プログラムデータ!A:P,16,0),"")</f>
        <v/>
      </c>
      <c r="O1768" t="str">
        <f t="shared" si="54"/>
        <v xml:space="preserve">    </v>
      </c>
    </row>
    <row r="1769" spans="1:15" x14ac:dyDescent="0.15">
      <c r="A1769" t="str">
        <f>IFERROR(記録[[#This Row],[競技番号]],"")</f>
        <v/>
      </c>
      <c r="B1769" t="str">
        <f>IFERROR(記録[[#This Row],[選手番号]],"")</f>
        <v/>
      </c>
      <c r="C1769" t="str">
        <f>IFERROR(VLOOKUP(B1769,選手番号!F:J,4,0),"")</f>
        <v/>
      </c>
      <c r="D1769" t="str">
        <f>IFERROR(VLOOKUP(B1769,選手番号!F:K,6,0),"")</f>
        <v/>
      </c>
      <c r="E1769" t="str">
        <f>IFERROR(VLOOKUP(B1769,チーム番号!E:F,2,0),"")</f>
        <v/>
      </c>
      <c r="F1769" t="str">
        <f>IFERROR(VLOOKUP(A1769,プログラム!B:C,2,0),"")</f>
        <v/>
      </c>
      <c r="G1769" t="str">
        <f t="shared" si="55"/>
        <v>000</v>
      </c>
      <c r="H1769" t="str">
        <f>IFERROR(記録[[#This Row],[組]],"")</f>
        <v/>
      </c>
      <c r="I1769" t="str">
        <f>IFERROR(記録[[#This Row],[水路]],"")</f>
        <v/>
      </c>
      <c r="J1769" t="str">
        <f>IFERROR(VLOOKUP(F1769,プログラムデータ!A:P,14,0),"")</f>
        <v/>
      </c>
      <c r="K1769" t="str">
        <f>IFERROR(VLOOKUP(F1769,プログラムデータ!A:O,15,0),"")</f>
        <v/>
      </c>
      <c r="L1769" t="str">
        <f>IFERROR(VLOOKUP(F1769,プログラムデータ!A:M,13,0),"")</f>
        <v/>
      </c>
      <c r="M1769" t="str">
        <f>IFERROR(VLOOKUP(F1769,プログラムデータ!A:J,10,0),"")</f>
        <v/>
      </c>
      <c r="N1769" t="str">
        <f>IFERROR(VLOOKUP(F1769,プログラムデータ!A:P,16,0),"")</f>
        <v/>
      </c>
      <c r="O1769" t="str">
        <f t="shared" si="54"/>
        <v xml:space="preserve">    </v>
      </c>
    </row>
    <row r="1770" spans="1:15" x14ac:dyDescent="0.15">
      <c r="A1770" t="str">
        <f>IFERROR(記録[[#This Row],[競技番号]],"")</f>
        <v/>
      </c>
      <c r="B1770" t="str">
        <f>IFERROR(記録[[#This Row],[選手番号]],"")</f>
        <v/>
      </c>
      <c r="C1770" t="str">
        <f>IFERROR(VLOOKUP(B1770,選手番号!F:J,4,0),"")</f>
        <v/>
      </c>
      <c r="D1770" t="str">
        <f>IFERROR(VLOOKUP(B1770,選手番号!F:K,6,0),"")</f>
        <v/>
      </c>
      <c r="E1770" t="str">
        <f>IFERROR(VLOOKUP(B1770,チーム番号!E:F,2,0),"")</f>
        <v/>
      </c>
      <c r="F1770" t="str">
        <f>IFERROR(VLOOKUP(A1770,プログラム!B:C,2,0),"")</f>
        <v/>
      </c>
      <c r="G1770" t="str">
        <f t="shared" si="55"/>
        <v>000</v>
      </c>
      <c r="H1770" t="str">
        <f>IFERROR(記録[[#This Row],[組]],"")</f>
        <v/>
      </c>
      <c r="I1770" t="str">
        <f>IFERROR(記録[[#This Row],[水路]],"")</f>
        <v/>
      </c>
      <c r="J1770" t="str">
        <f>IFERROR(VLOOKUP(F1770,プログラムデータ!A:P,14,0),"")</f>
        <v/>
      </c>
      <c r="K1770" t="str">
        <f>IFERROR(VLOOKUP(F1770,プログラムデータ!A:O,15,0),"")</f>
        <v/>
      </c>
      <c r="L1770" t="str">
        <f>IFERROR(VLOOKUP(F1770,プログラムデータ!A:M,13,0),"")</f>
        <v/>
      </c>
      <c r="M1770" t="str">
        <f>IFERROR(VLOOKUP(F1770,プログラムデータ!A:J,10,0),"")</f>
        <v/>
      </c>
      <c r="N1770" t="str">
        <f>IFERROR(VLOOKUP(F1770,プログラムデータ!A:P,16,0),"")</f>
        <v/>
      </c>
      <c r="O1770" t="str">
        <f t="shared" si="54"/>
        <v xml:space="preserve">    </v>
      </c>
    </row>
    <row r="1771" spans="1:15" x14ac:dyDescent="0.15">
      <c r="A1771" t="str">
        <f>IFERROR(記録[[#This Row],[競技番号]],"")</f>
        <v/>
      </c>
      <c r="B1771" t="str">
        <f>IFERROR(記録[[#This Row],[選手番号]],"")</f>
        <v/>
      </c>
      <c r="C1771" t="str">
        <f>IFERROR(VLOOKUP(B1771,選手番号!F:J,4,0),"")</f>
        <v/>
      </c>
      <c r="D1771" t="str">
        <f>IFERROR(VLOOKUP(B1771,選手番号!F:K,6,0),"")</f>
        <v/>
      </c>
      <c r="E1771" t="str">
        <f>IFERROR(VLOOKUP(B1771,チーム番号!E:F,2,0),"")</f>
        <v/>
      </c>
      <c r="F1771" t="str">
        <f>IFERROR(VLOOKUP(A1771,プログラム!B:C,2,0),"")</f>
        <v/>
      </c>
      <c r="G1771" t="str">
        <f t="shared" si="55"/>
        <v>000</v>
      </c>
      <c r="H1771" t="str">
        <f>IFERROR(記録[[#This Row],[組]],"")</f>
        <v/>
      </c>
      <c r="I1771" t="str">
        <f>IFERROR(記録[[#This Row],[水路]],"")</f>
        <v/>
      </c>
      <c r="J1771" t="str">
        <f>IFERROR(VLOOKUP(F1771,プログラムデータ!A:P,14,0),"")</f>
        <v/>
      </c>
      <c r="K1771" t="str">
        <f>IFERROR(VLOOKUP(F1771,プログラムデータ!A:O,15,0),"")</f>
        <v/>
      </c>
      <c r="L1771" t="str">
        <f>IFERROR(VLOOKUP(F1771,プログラムデータ!A:M,13,0),"")</f>
        <v/>
      </c>
      <c r="M1771" t="str">
        <f>IFERROR(VLOOKUP(F1771,プログラムデータ!A:J,10,0),"")</f>
        <v/>
      </c>
      <c r="N1771" t="str">
        <f>IFERROR(VLOOKUP(F1771,プログラムデータ!A:P,16,0),"")</f>
        <v/>
      </c>
      <c r="O1771" t="str">
        <f t="shared" si="54"/>
        <v xml:space="preserve">    </v>
      </c>
    </row>
    <row r="1772" spans="1:15" x14ac:dyDescent="0.15">
      <c r="A1772" t="str">
        <f>IFERROR(記録[[#This Row],[競技番号]],"")</f>
        <v/>
      </c>
      <c r="B1772" t="str">
        <f>IFERROR(記録[[#This Row],[選手番号]],"")</f>
        <v/>
      </c>
      <c r="C1772" t="str">
        <f>IFERROR(VLOOKUP(B1772,選手番号!F:J,4,0),"")</f>
        <v/>
      </c>
      <c r="D1772" t="str">
        <f>IFERROR(VLOOKUP(B1772,選手番号!F:K,6,0),"")</f>
        <v/>
      </c>
      <c r="E1772" t="str">
        <f>IFERROR(VLOOKUP(B1772,チーム番号!E:F,2,0),"")</f>
        <v/>
      </c>
      <c r="F1772" t="str">
        <f>IFERROR(VLOOKUP(A1772,プログラム!B:C,2,0),"")</f>
        <v/>
      </c>
      <c r="G1772" t="str">
        <f t="shared" si="55"/>
        <v>000</v>
      </c>
      <c r="H1772" t="str">
        <f>IFERROR(記録[[#This Row],[組]],"")</f>
        <v/>
      </c>
      <c r="I1772" t="str">
        <f>IFERROR(記録[[#This Row],[水路]],"")</f>
        <v/>
      </c>
      <c r="J1772" t="str">
        <f>IFERROR(VLOOKUP(F1772,プログラムデータ!A:P,14,0),"")</f>
        <v/>
      </c>
      <c r="K1772" t="str">
        <f>IFERROR(VLOOKUP(F1772,プログラムデータ!A:O,15,0),"")</f>
        <v/>
      </c>
      <c r="L1772" t="str">
        <f>IFERROR(VLOOKUP(F1772,プログラムデータ!A:M,13,0),"")</f>
        <v/>
      </c>
      <c r="M1772" t="str">
        <f>IFERROR(VLOOKUP(F1772,プログラムデータ!A:J,10,0),"")</f>
        <v/>
      </c>
      <c r="N1772" t="str">
        <f>IFERROR(VLOOKUP(F1772,プログラムデータ!A:P,16,0),"")</f>
        <v/>
      </c>
      <c r="O1772" t="str">
        <f t="shared" si="54"/>
        <v xml:space="preserve">    </v>
      </c>
    </row>
    <row r="1773" spans="1:15" x14ac:dyDescent="0.15">
      <c r="A1773" t="str">
        <f>IFERROR(記録[[#This Row],[競技番号]],"")</f>
        <v/>
      </c>
      <c r="B1773" t="str">
        <f>IFERROR(記録[[#This Row],[選手番号]],"")</f>
        <v/>
      </c>
      <c r="C1773" t="str">
        <f>IFERROR(VLOOKUP(B1773,選手番号!F:J,4,0),"")</f>
        <v/>
      </c>
      <c r="D1773" t="str">
        <f>IFERROR(VLOOKUP(B1773,選手番号!F:K,6,0),"")</f>
        <v/>
      </c>
      <c r="E1773" t="str">
        <f>IFERROR(VLOOKUP(B1773,チーム番号!E:F,2,0),"")</f>
        <v/>
      </c>
      <c r="F1773" t="str">
        <f>IFERROR(VLOOKUP(A1773,プログラム!B:C,2,0),"")</f>
        <v/>
      </c>
      <c r="G1773" t="str">
        <f t="shared" si="55"/>
        <v>000</v>
      </c>
      <c r="H1773" t="str">
        <f>IFERROR(記録[[#This Row],[組]],"")</f>
        <v/>
      </c>
      <c r="I1773" t="str">
        <f>IFERROR(記録[[#This Row],[水路]],"")</f>
        <v/>
      </c>
      <c r="J1773" t="str">
        <f>IFERROR(VLOOKUP(F1773,プログラムデータ!A:P,14,0),"")</f>
        <v/>
      </c>
      <c r="K1773" t="str">
        <f>IFERROR(VLOOKUP(F1773,プログラムデータ!A:O,15,0),"")</f>
        <v/>
      </c>
      <c r="L1773" t="str">
        <f>IFERROR(VLOOKUP(F1773,プログラムデータ!A:M,13,0),"")</f>
        <v/>
      </c>
      <c r="M1773" t="str">
        <f>IFERROR(VLOOKUP(F1773,プログラムデータ!A:J,10,0),"")</f>
        <v/>
      </c>
      <c r="N1773" t="str">
        <f>IFERROR(VLOOKUP(F1773,プログラムデータ!A:P,16,0),"")</f>
        <v/>
      </c>
      <c r="O1773" t="str">
        <f t="shared" si="54"/>
        <v xml:space="preserve">    </v>
      </c>
    </row>
    <row r="1774" spans="1:15" x14ac:dyDescent="0.15">
      <c r="A1774" t="str">
        <f>IFERROR(記録[[#This Row],[競技番号]],"")</f>
        <v/>
      </c>
      <c r="B1774" t="str">
        <f>IFERROR(記録[[#This Row],[選手番号]],"")</f>
        <v/>
      </c>
      <c r="C1774" t="str">
        <f>IFERROR(VLOOKUP(B1774,選手番号!F:J,4,0),"")</f>
        <v/>
      </c>
      <c r="D1774" t="str">
        <f>IFERROR(VLOOKUP(B1774,選手番号!F:K,6,0),"")</f>
        <v/>
      </c>
      <c r="E1774" t="str">
        <f>IFERROR(VLOOKUP(B1774,チーム番号!E:F,2,0),"")</f>
        <v/>
      </c>
      <c r="F1774" t="str">
        <f>IFERROR(VLOOKUP(A1774,プログラム!B:C,2,0),"")</f>
        <v/>
      </c>
      <c r="G1774" t="str">
        <f t="shared" si="55"/>
        <v>000</v>
      </c>
      <c r="H1774" t="str">
        <f>IFERROR(記録[[#This Row],[組]],"")</f>
        <v/>
      </c>
      <c r="I1774" t="str">
        <f>IFERROR(記録[[#This Row],[水路]],"")</f>
        <v/>
      </c>
      <c r="J1774" t="str">
        <f>IFERROR(VLOOKUP(F1774,プログラムデータ!A:P,14,0),"")</f>
        <v/>
      </c>
      <c r="K1774" t="str">
        <f>IFERROR(VLOOKUP(F1774,プログラムデータ!A:O,15,0),"")</f>
        <v/>
      </c>
      <c r="L1774" t="str">
        <f>IFERROR(VLOOKUP(F1774,プログラムデータ!A:M,13,0),"")</f>
        <v/>
      </c>
      <c r="M1774" t="str">
        <f>IFERROR(VLOOKUP(F1774,プログラムデータ!A:J,10,0),"")</f>
        <v/>
      </c>
      <c r="N1774" t="str">
        <f>IFERROR(VLOOKUP(F1774,プログラムデータ!A:P,16,0),"")</f>
        <v/>
      </c>
      <c r="O1774" t="str">
        <f t="shared" ref="O1774:O1837" si="56">CONCATENATE(J1774," ",K1774," ",L1774," ",M1774," ",N1774)</f>
        <v xml:space="preserve">    </v>
      </c>
    </row>
    <row r="1775" spans="1:15" x14ac:dyDescent="0.15">
      <c r="A1775" t="str">
        <f>IFERROR(記録[[#This Row],[競技番号]],"")</f>
        <v/>
      </c>
      <c r="B1775" t="str">
        <f>IFERROR(記録[[#This Row],[選手番号]],"")</f>
        <v/>
      </c>
      <c r="C1775" t="str">
        <f>IFERROR(VLOOKUP(B1775,選手番号!F:J,4,0),"")</f>
        <v/>
      </c>
      <c r="D1775" t="str">
        <f>IFERROR(VLOOKUP(B1775,選手番号!F:K,6,0),"")</f>
        <v/>
      </c>
      <c r="E1775" t="str">
        <f>IFERROR(VLOOKUP(B1775,チーム番号!E:F,2,0),"")</f>
        <v/>
      </c>
      <c r="F1775" t="str">
        <f>IFERROR(VLOOKUP(A1775,プログラム!B:C,2,0),"")</f>
        <v/>
      </c>
      <c r="G1775" t="str">
        <f t="shared" si="55"/>
        <v>000</v>
      </c>
      <c r="H1775" t="str">
        <f>IFERROR(記録[[#This Row],[組]],"")</f>
        <v/>
      </c>
      <c r="I1775" t="str">
        <f>IFERROR(記録[[#This Row],[水路]],"")</f>
        <v/>
      </c>
      <c r="J1775" t="str">
        <f>IFERROR(VLOOKUP(F1775,プログラムデータ!A:P,14,0),"")</f>
        <v/>
      </c>
      <c r="K1775" t="str">
        <f>IFERROR(VLOOKUP(F1775,プログラムデータ!A:O,15,0),"")</f>
        <v/>
      </c>
      <c r="L1775" t="str">
        <f>IFERROR(VLOOKUP(F1775,プログラムデータ!A:M,13,0),"")</f>
        <v/>
      </c>
      <c r="M1775" t="str">
        <f>IFERROR(VLOOKUP(F1775,プログラムデータ!A:J,10,0),"")</f>
        <v/>
      </c>
      <c r="N1775" t="str">
        <f>IFERROR(VLOOKUP(F1775,プログラムデータ!A:P,16,0),"")</f>
        <v/>
      </c>
      <c r="O1775" t="str">
        <f t="shared" si="56"/>
        <v xml:space="preserve">    </v>
      </c>
    </row>
    <row r="1776" spans="1:15" x14ac:dyDescent="0.15">
      <c r="A1776" t="str">
        <f>IFERROR(記録[[#This Row],[競技番号]],"")</f>
        <v/>
      </c>
      <c r="B1776" t="str">
        <f>IFERROR(記録[[#This Row],[選手番号]],"")</f>
        <v/>
      </c>
      <c r="C1776" t="str">
        <f>IFERROR(VLOOKUP(B1776,選手番号!F:J,4,0),"")</f>
        <v/>
      </c>
      <c r="D1776" t="str">
        <f>IFERROR(VLOOKUP(B1776,選手番号!F:K,6,0),"")</f>
        <v/>
      </c>
      <c r="E1776" t="str">
        <f>IFERROR(VLOOKUP(B1776,チーム番号!E:F,2,0),"")</f>
        <v/>
      </c>
      <c r="F1776" t="str">
        <f>IFERROR(VLOOKUP(A1776,プログラム!B:C,2,0),"")</f>
        <v/>
      </c>
      <c r="G1776" t="str">
        <f t="shared" si="55"/>
        <v>000</v>
      </c>
      <c r="H1776" t="str">
        <f>IFERROR(記録[[#This Row],[組]],"")</f>
        <v/>
      </c>
      <c r="I1776" t="str">
        <f>IFERROR(記録[[#This Row],[水路]],"")</f>
        <v/>
      </c>
      <c r="J1776" t="str">
        <f>IFERROR(VLOOKUP(F1776,プログラムデータ!A:P,14,0),"")</f>
        <v/>
      </c>
      <c r="K1776" t="str">
        <f>IFERROR(VLOOKUP(F1776,プログラムデータ!A:O,15,0),"")</f>
        <v/>
      </c>
      <c r="L1776" t="str">
        <f>IFERROR(VLOOKUP(F1776,プログラムデータ!A:M,13,0),"")</f>
        <v/>
      </c>
      <c r="M1776" t="str">
        <f>IFERROR(VLOOKUP(F1776,プログラムデータ!A:J,10,0),"")</f>
        <v/>
      </c>
      <c r="N1776" t="str">
        <f>IFERROR(VLOOKUP(F1776,プログラムデータ!A:P,16,0),"")</f>
        <v/>
      </c>
      <c r="O1776" t="str">
        <f t="shared" si="56"/>
        <v xml:space="preserve">    </v>
      </c>
    </row>
    <row r="1777" spans="1:15" x14ac:dyDescent="0.15">
      <c r="A1777" t="str">
        <f>IFERROR(記録[[#This Row],[競技番号]],"")</f>
        <v/>
      </c>
      <c r="B1777" t="str">
        <f>IFERROR(記録[[#This Row],[選手番号]],"")</f>
        <v/>
      </c>
      <c r="C1777" t="str">
        <f>IFERROR(VLOOKUP(B1777,選手番号!F:J,4,0),"")</f>
        <v/>
      </c>
      <c r="D1777" t="str">
        <f>IFERROR(VLOOKUP(B1777,選手番号!F:K,6,0),"")</f>
        <v/>
      </c>
      <c r="E1777" t="str">
        <f>IFERROR(VLOOKUP(B1777,チーム番号!E:F,2,0),"")</f>
        <v/>
      </c>
      <c r="F1777" t="str">
        <f>IFERROR(VLOOKUP(A1777,プログラム!B:C,2,0),"")</f>
        <v/>
      </c>
      <c r="G1777" t="str">
        <f t="shared" si="55"/>
        <v>000</v>
      </c>
      <c r="H1777" t="str">
        <f>IFERROR(記録[[#This Row],[組]],"")</f>
        <v/>
      </c>
      <c r="I1777" t="str">
        <f>IFERROR(記録[[#This Row],[水路]],"")</f>
        <v/>
      </c>
      <c r="J1777" t="str">
        <f>IFERROR(VLOOKUP(F1777,プログラムデータ!A:P,14,0),"")</f>
        <v/>
      </c>
      <c r="K1777" t="str">
        <f>IFERROR(VLOOKUP(F1777,プログラムデータ!A:O,15,0),"")</f>
        <v/>
      </c>
      <c r="L1777" t="str">
        <f>IFERROR(VLOOKUP(F1777,プログラムデータ!A:M,13,0),"")</f>
        <v/>
      </c>
      <c r="M1777" t="str">
        <f>IFERROR(VLOOKUP(F1777,プログラムデータ!A:J,10,0),"")</f>
        <v/>
      </c>
      <c r="N1777" t="str">
        <f>IFERROR(VLOOKUP(F1777,プログラムデータ!A:P,16,0),"")</f>
        <v/>
      </c>
      <c r="O1777" t="str">
        <f t="shared" si="56"/>
        <v xml:space="preserve">    </v>
      </c>
    </row>
    <row r="1778" spans="1:15" x14ac:dyDescent="0.15">
      <c r="A1778" t="str">
        <f>IFERROR(記録[[#This Row],[競技番号]],"")</f>
        <v/>
      </c>
      <c r="B1778" t="str">
        <f>IFERROR(記録[[#This Row],[選手番号]],"")</f>
        <v/>
      </c>
      <c r="C1778" t="str">
        <f>IFERROR(VLOOKUP(B1778,選手番号!F:J,4,0),"")</f>
        <v/>
      </c>
      <c r="D1778" t="str">
        <f>IFERROR(VLOOKUP(B1778,選手番号!F:K,6,0),"")</f>
        <v/>
      </c>
      <c r="E1778" t="str">
        <f>IFERROR(VLOOKUP(B1778,チーム番号!E:F,2,0),"")</f>
        <v/>
      </c>
      <c r="F1778" t="str">
        <f>IFERROR(VLOOKUP(A1778,プログラム!B:C,2,0),"")</f>
        <v/>
      </c>
      <c r="G1778" t="str">
        <f t="shared" si="55"/>
        <v>000</v>
      </c>
      <c r="H1778" t="str">
        <f>IFERROR(記録[[#This Row],[組]],"")</f>
        <v/>
      </c>
      <c r="I1778" t="str">
        <f>IFERROR(記録[[#This Row],[水路]],"")</f>
        <v/>
      </c>
      <c r="J1778" t="str">
        <f>IFERROR(VLOOKUP(F1778,プログラムデータ!A:P,14,0),"")</f>
        <v/>
      </c>
      <c r="K1778" t="str">
        <f>IFERROR(VLOOKUP(F1778,プログラムデータ!A:O,15,0),"")</f>
        <v/>
      </c>
      <c r="L1778" t="str">
        <f>IFERROR(VLOOKUP(F1778,プログラムデータ!A:M,13,0),"")</f>
        <v/>
      </c>
      <c r="M1778" t="str">
        <f>IFERROR(VLOOKUP(F1778,プログラムデータ!A:J,10,0),"")</f>
        <v/>
      </c>
      <c r="N1778" t="str">
        <f>IFERROR(VLOOKUP(F1778,プログラムデータ!A:P,16,0),"")</f>
        <v/>
      </c>
      <c r="O1778" t="str">
        <f t="shared" si="56"/>
        <v xml:space="preserve">    </v>
      </c>
    </row>
    <row r="1779" spans="1:15" x14ac:dyDescent="0.15">
      <c r="A1779" t="str">
        <f>IFERROR(記録[[#This Row],[競技番号]],"")</f>
        <v/>
      </c>
      <c r="B1779" t="str">
        <f>IFERROR(記録[[#This Row],[選手番号]],"")</f>
        <v/>
      </c>
      <c r="C1779" t="str">
        <f>IFERROR(VLOOKUP(B1779,選手番号!F:J,4,0),"")</f>
        <v/>
      </c>
      <c r="D1779" t="str">
        <f>IFERROR(VLOOKUP(B1779,選手番号!F:K,6,0),"")</f>
        <v/>
      </c>
      <c r="E1779" t="str">
        <f>IFERROR(VLOOKUP(B1779,チーム番号!E:F,2,0),"")</f>
        <v/>
      </c>
      <c r="F1779" t="str">
        <f>IFERROR(VLOOKUP(A1779,プログラム!B:C,2,0),"")</f>
        <v/>
      </c>
      <c r="G1779" t="str">
        <f t="shared" si="55"/>
        <v>000</v>
      </c>
      <c r="H1779" t="str">
        <f>IFERROR(記録[[#This Row],[組]],"")</f>
        <v/>
      </c>
      <c r="I1779" t="str">
        <f>IFERROR(記録[[#This Row],[水路]],"")</f>
        <v/>
      </c>
      <c r="J1779" t="str">
        <f>IFERROR(VLOOKUP(F1779,プログラムデータ!A:P,14,0),"")</f>
        <v/>
      </c>
      <c r="K1779" t="str">
        <f>IFERROR(VLOOKUP(F1779,プログラムデータ!A:O,15,0),"")</f>
        <v/>
      </c>
      <c r="L1779" t="str">
        <f>IFERROR(VLOOKUP(F1779,プログラムデータ!A:M,13,0),"")</f>
        <v/>
      </c>
      <c r="M1779" t="str">
        <f>IFERROR(VLOOKUP(F1779,プログラムデータ!A:J,10,0),"")</f>
        <v/>
      </c>
      <c r="N1779" t="str">
        <f>IFERROR(VLOOKUP(F1779,プログラムデータ!A:P,16,0),"")</f>
        <v/>
      </c>
      <c r="O1779" t="str">
        <f t="shared" si="56"/>
        <v xml:space="preserve">    </v>
      </c>
    </row>
    <row r="1780" spans="1:15" x14ac:dyDescent="0.15">
      <c r="A1780" t="str">
        <f>IFERROR(記録[[#This Row],[競技番号]],"")</f>
        <v/>
      </c>
      <c r="B1780" t="str">
        <f>IFERROR(記録[[#This Row],[選手番号]],"")</f>
        <v/>
      </c>
      <c r="C1780" t="str">
        <f>IFERROR(VLOOKUP(B1780,選手番号!F:J,4,0),"")</f>
        <v/>
      </c>
      <c r="D1780" t="str">
        <f>IFERROR(VLOOKUP(B1780,選手番号!F:K,6,0),"")</f>
        <v/>
      </c>
      <c r="E1780" t="str">
        <f>IFERROR(VLOOKUP(B1780,チーム番号!E:F,2,0),"")</f>
        <v/>
      </c>
      <c r="F1780" t="str">
        <f>IFERROR(VLOOKUP(A1780,プログラム!B:C,2,0),"")</f>
        <v/>
      </c>
      <c r="G1780" t="str">
        <f t="shared" si="55"/>
        <v>000</v>
      </c>
      <c r="H1780" t="str">
        <f>IFERROR(記録[[#This Row],[組]],"")</f>
        <v/>
      </c>
      <c r="I1780" t="str">
        <f>IFERROR(記録[[#This Row],[水路]],"")</f>
        <v/>
      </c>
      <c r="J1780" t="str">
        <f>IFERROR(VLOOKUP(F1780,プログラムデータ!A:P,14,0),"")</f>
        <v/>
      </c>
      <c r="K1780" t="str">
        <f>IFERROR(VLOOKUP(F1780,プログラムデータ!A:O,15,0),"")</f>
        <v/>
      </c>
      <c r="L1780" t="str">
        <f>IFERROR(VLOOKUP(F1780,プログラムデータ!A:M,13,0),"")</f>
        <v/>
      </c>
      <c r="M1780" t="str">
        <f>IFERROR(VLOOKUP(F1780,プログラムデータ!A:J,10,0),"")</f>
        <v/>
      </c>
      <c r="N1780" t="str">
        <f>IFERROR(VLOOKUP(F1780,プログラムデータ!A:P,16,0),"")</f>
        <v/>
      </c>
      <c r="O1780" t="str">
        <f t="shared" si="56"/>
        <v xml:space="preserve">    </v>
      </c>
    </row>
    <row r="1781" spans="1:15" x14ac:dyDescent="0.15">
      <c r="A1781" t="str">
        <f>IFERROR(記録[[#This Row],[競技番号]],"")</f>
        <v/>
      </c>
      <c r="B1781" t="str">
        <f>IFERROR(記録[[#This Row],[選手番号]],"")</f>
        <v/>
      </c>
      <c r="C1781" t="str">
        <f>IFERROR(VLOOKUP(B1781,選手番号!F:J,4,0),"")</f>
        <v/>
      </c>
      <c r="D1781" t="str">
        <f>IFERROR(VLOOKUP(B1781,選手番号!F:K,6,0),"")</f>
        <v/>
      </c>
      <c r="E1781" t="str">
        <f>IFERROR(VLOOKUP(B1781,チーム番号!E:F,2,0),"")</f>
        <v/>
      </c>
      <c r="F1781" t="str">
        <f>IFERROR(VLOOKUP(A1781,プログラム!B:C,2,0),"")</f>
        <v/>
      </c>
      <c r="G1781" t="str">
        <f t="shared" si="55"/>
        <v>000</v>
      </c>
      <c r="H1781" t="str">
        <f>IFERROR(記録[[#This Row],[組]],"")</f>
        <v/>
      </c>
      <c r="I1781" t="str">
        <f>IFERROR(記録[[#This Row],[水路]],"")</f>
        <v/>
      </c>
      <c r="J1781" t="str">
        <f>IFERROR(VLOOKUP(F1781,プログラムデータ!A:P,14,0),"")</f>
        <v/>
      </c>
      <c r="K1781" t="str">
        <f>IFERROR(VLOOKUP(F1781,プログラムデータ!A:O,15,0),"")</f>
        <v/>
      </c>
      <c r="L1781" t="str">
        <f>IFERROR(VLOOKUP(F1781,プログラムデータ!A:M,13,0),"")</f>
        <v/>
      </c>
      <c r="M1781" t="str">
        <f>IFERROR(VLOOKUP(F1781,プログラムデータ!A:J,10,0),"")</f>
        <v/>
      </c>
      <c r="N1781" t="str">
        <f>IFERROR(VLOOKUP(F1781,プログラムデータ!A:P,16,0),"")</f>
        <v/>
      </c>
      <c r="O1781" t="str">
        <f t="shared" si="56"/>
        <v xml:space="preserve">    </v>
      </c>
    </row>
    <row r="1782" spans="1:15" x14ac:dyDescent="0.15">
      <c r="A1782" t="str">
        <f>IFERROR(記録[[#This Row],[競技番号]],"")</f>
        <v/>
      </c>
      <c r="B1782" t="str">
        <f>IFERROR(記録[[#This Row],[選手番号]],"")</f>
        <v/>
      </c>
      <c r="C1782" t="str">
        <f>IFERROR(VLOOKUP(B1782,選手番号!F:J,4,0),"")</f>
        <v/>
      </c>
      <c r="D1782" t="str">
        <f>IFERROR(VLOOKUP(B1782,選手番号!F:K,6,0),"")</f>
        <v/>
      </c>
      <c r="E1782" t="str">
        <f>IFERROR(VLOOKUP(B1782,チーム番号!E:F,2,0),"")</f>
        <v/>
      </c>
      <c r="F1782" t="str">
        <f>IFERROR(VLOOKUP(A1782,プログラム!B:C,2,0),"")</f>
        <v/>
      </c>
      <c r="G1782" t="str">
        <f t="shared" si="55"/>
        <v>000</v>
      </c>
      <c r="H1782" t="str">
        <f>IFERROR(記録[[#This Row],[組]],"")</f>
        <v/>
      </c>
      <c r="I1782" t="str">
        <f>IFERROR(記録[[#This Row],[水路]],"")</f>
        <v/>
      </c>
      <c r="J1782" t="str">
        <f>IFERROR(VLOOKUP(F1782,プログラムデータ!A:P,14,0),"")</f>
        <v/>
      </c>
      <c r="K1782" t="str">
        <f>IFERROR(VLOOKUP(F1782,プログラムデータ!A:O,15,0),"")</f>
        <v/>
      </c>
      <c r="L1782" t="str">
        <f>IFERROR(VLOOKUP(F1782,プログラムデータ!A:M,13,0),"")</f>
        <v/>
      </c>
      <c r="M1782" t="str">
        <f>IFERROR(VLOOKUP(F1782,プログラムデータ!A:J,10,0),"")</f>
        <v/>
      </c>
      <c r="N1782" t="str">
        <f>IFERROR(VLOOKUP(F1782,プログラムデータ!A:P,16,0),"")</f>
        <v/>
      </c>
      <c r="O1782" t="str">
        <f t="shared" si="56"/>
        <v xml:space="preserve">    </v>
      </c>
    </row>
    <row r="1783" spans="1:15" x14ac:dyDescent="0.15">
      <c r="A1783" t="str">
        <f>IFERROR(記録[[#This Row],[競技番号]],"")</f>
        <v/>
      </c>
      <c r="B1783" t="str">
        <f>IFERROR(記録[[#This Row],[選手番号]],"")</f>
        <v/>
      </c>
      <c r="C1783" t="str">
        <f>IFERROR(VLOOKUP(B1783,選手番号!F:J,4,0),"")</f>
        <v/>
      </c>
      <c r="D1783" t="str">
        <f>IFERROR(VLOOKUP(B1783,選手番号!F:K,6,0),"")</f>
        <v/>
      </c>
      <c r="E1783" t="str">
        <f>IFERROR(VLOOKUP(B1783,チーム番号!E:F,2,0),"")</f>
        <v/>
      </c>
      <c r="F1783" t="str">
        <f>IFERROR(VLOOKUP(A1783,プログラム!B:C,2,0),"")</f>
        <v/>
      </c>
      <c r="G1783" t="str">
        <f t="shared" si="55"/>
        <v>000</v>
      </c>
      <c r="H1783" t="str">
        <f>IFERROR(記録[[#This Row],[組]],"")</f>
        <v/>
      </c>
      <c r="I1783" t="str">
        <f>IFERROR(記録[[#This Row],[水路]],"")</f>
        <v/>
      </c>
      <c r="J1783" t="str">
        <f>IFERROR(VLOOKUP(F1783,プログラムデータ!A:P,14,0),"")</f>
        <v/>
      </c>
      <c r="K1783" t="str">
        <f>IFERROR(VLOOKUP(F1783,プログラムデータ!A:O,15,0),"")</f>
        <v/>
      </c>
      <c r="L1783" t="str">
        <f>IFERROR(VLOOKUP(F1783,プログラムデータ!A:M,13,0),"")</f>
        <v/>
      </c>
      <c r="M1783" t="str">
        <f>IFERROR(VLOOKUP(F1783,プログラムデータ!A:J,10,0),"")</f>
        <v/>
      </c>
      <c r="N1783" t="str">
        <f>IFERROR(VLOOKUP(F1783,プログラムデータ!A:P,16,0),"")</f>
        <v/>
      </c>
      <c r="O1783" t="str">
        <f t="shared" si="56"/>
        <v xml:space="preserve">    </v>
      </c>
    </row>
    <row r="1784" spans="1:15" x14ac:dyDescent="0.15">
      <c r="A1784" t="str">
        <f>IFERROR(記録[[#This Row],[競技番号]],"")</f>
        <v/>
      </c>
      <c r="B1784" t="str">
        <f>IFERROR(記録[[#This Row],[選手番号]],"")</f>
        <v/>
      </c>
      <c r="C1784" t="str">
        <f>IFERROR(VLOOKUP(B1784,選手番号!F:J,4,0),"")</f>
        <v/>
      </c>
      <c r="D1784" t="str">
        <f>IFERROR(VLOOKUP(B1784,選手番号!F:K,6,0),"")</f>
        <v/>
      </c>
      <c r="E1784" t="str">
        <f>IFERROR(VLOOKUP(B1784,チーム番号!E:F,2,0),"")</f>
        <v/>
      </c>
      <c r="F1784" t="str">
        <f>IFERROR(VLOOKUP(A1784,プログラム!B:C,2,0),"")</f>
        <v/>
      </c>
      <c r="G1784" t="str">
        <f t="shared" si="55"/>
        <v>000</v>
      </c>
      <c r="H1784" t="str">
        <f>IFERROR(記録[[#This Row],[組]],"")</f>
        <v/>
      </c>
      <c r="I1784" t="str">
        <f>IFERROR(記録[[#This Row],[水路]],"")</f>
        <v/>
      </c>
      <c r="J1784" t="str">
        <f>IFERROR(VLOOKUP(F1784,プログラムデータ!A:P,14,0),"")</f>
        <v/>
      </c>
      <c r="K1784" t="str">
        <f>IFERROR(VLOOKUP(F1784,プログラムデータ!A:O,15,0),"")</f>
        <v/>
      </c>
      <c r="L1784" t="str">
        <f>IFERROR(VLOOKUP(F1784,プログラムデータ!A:M,13,0),"")</f>
        <v/>
      </c>
      <c r="M1784" t="str">
        <f>IFERROR(VLOOKUP(F1784,プログラムデータ!A:J,10,0),"")</f>
        <v/>
      </c>
      <c r="N1784" t="str">
        <f>IFERROR(VLOOKUP(F1784,プログラムデータ!A:P,16,0),"")</f>
        <v/>
      </c>
      <c r="O1784" t="str">
        <f t="shared" si="56"/>
        <v xml:space="preserve">    </v>
      </c>
    </row>
    <row r="1785" spans="1:15" x14ac:dyDescent="0.15">
      <c r="A1785" t="str">
        <f>IFERROR(記録[[#This Row],[競技番号]],"")</f>
        <v/>
      </c>
      <c r="B1785" t="str">
        <f>IFERROR(記録[[#This Row],[選手番号]],"")</f>
        <v/>
      </c>
      <c r="C1785" t="str">
        <f>IFERROR(VLOOKUP(B1785,選手番号!F:J,4,0),"")</f>
        <v/>
      </c>
      <c r="D1785" t="str">
        <f>IFERROR(VLOOKUP(B1785,選手番号!F:K,6,0),"")</f>
        <v/>
      </c>
      <c r="E1785" t="str">
        <f>IFERROR(VLOOKUP(B1785,チーム番号!E:F,2,0),"")</f>
        <v/>
      </c>
      <c r="F1785" t="str">
        <f>IFERROR(VLOOKUP(A1785,プログラム!B:C,2,0),"")</f>
        <v/>
      </c>
      <c r="G1785" t="str">
        <f t="shared" si="55"/>
        <v>000</v>
      </c>
      <c r="H1785" t="str">
        <f>IFERROR(記録[[#This Row],[組]],"")</f>
        <v/>
      </c>
      <c r="I1785" t="str">
        <f>IFERROR(記録[[#This Row],[水路]],"")</f>
        <v/>
      </c>
      <c r="J1785" t="str">
        <f>IFERROR(VLOOKUP(F1785,プログラムデータ!A:P,14,0),"")</f>
        <v/>
      </c>
      <c r="K1785" t="str">
        <f>IFERROR(VLOOKUP(F1785,プログラムデータ!A:O,15,0),"")</f>
        <v/>
      </c>
      <c r="L1785" t="str">
        <f>IFERROR(VLOOKUP(F1785,プログラムデータ!A:M,13,0),"")</f>
        <v/>
      </c>
      <c r="M1785" t="str">
        <f>IFERROR(VLOOKUP(F1785,プログラムデータ!A:J,10,0),"")</f>
        <v/>
      </c>
      <c r="N1785" t="str">
        <f>IFERROR(VLOOKUP(F1785,プログラムデータ!A:P,16,0),"")</f>
        <v/>
      </c>
      <c r="O1785" t="str">
        <f t="shared" si="56"/>
        <v xml:space="preserve">    </v>
      </c>
    </row>
    <row r="1786" spans="1:15" x14ac:dyDescent="0.15">
      <c r="A1786" t="str">
        <f>IFERROR(記録[[#This Row],[競技番号]],"")</f>
        <v/>
      </c>
      <c r="B1786" t="str">
        <f>IFERROR(記録[[#This Row],[選手番号]],"")</f>
        <v/>
      </c>
      <c r="C1786" t="str">
        <f>IFERROR(VLOOKUP(B1786,選手番号!F:J,4,0),"")</f>
        <v/>
      </c>
      <c r="D1786" t="str">
        <f>IFERROR(VLOOKUP(B1786,選手番号!F:K,6,0),"")</f>
        <v/>
      </c>
      <c r="E1786" t="str">
        <f>IFERROR(VLOOKUP(B1786,チーム番号!E:F,2,0),"")</f>
        <v/>
      </c>
      <c r="F1786" t="str">
        <f>IFERROR(VLOOKUP(A1786,プログラム!B:C,2,0),"")</f>
        <v/>
      </c>
      <c r="G1786" t="str">
        <f t="shared" si="55"/>
        <v>000</v>
      </c>
      <c r="H1786" t="str">
        <f>IFERROR(記録[[#This Row],[組]],"")</f>
        <v/>
      </c>
      <c r="I1786" t="str">
        <f>IFERROR(記録[[#This Row],[水路]],"")</f>
        <v/>
      </c>
      <c r="J1786" t="str">
        <f>IFERROR(VLOOKUP(F1786,プログラムデータ!A:P,14,0),"")</f>
        <v/>
      </c>
      <c r="K1786" t="str">
        <f>IFERROR(VLOOKUP(F1786,プログラムデータ!A:O,15,0),"")</f>
        <v/>
      </c>
      <c r="L1786" t="str">
        <f>IFERROR(VLOOKUP(F1786,プログラムデータ!A:M,13,0),"")</f>
        <v/>
      </c>
      <c r="M1786" t="str">
        <f>IFERROR(VLOOKUP(F1786,プログラムデータ!A:J,10,0),"")</f>
        <v/>
      </c>
      <c r="N1786" t="str">
        <f>IFERROR(VLOOKUP(F1786,プログラムデータ!A:P,16,0),"")</f>
        <v/>
      </c>
      <c r="O1786" t="str">
        <f t="shared" si="56"/>
        <v xml:space="preserve">    </v>
      </c>
    </row>
    <row r="1787" spans="1:15" x14ac:dyDescent="0.15">
      <c r="A1787" t="str">
        <f>IFERROR(記録[[#This Row],[競技番号]],"")</f>
        <v/>
      </c>
      <c r="B1787" t="str">
        <f>IFERROR(記録[[#This Row],[選手番号]],"")</f>
        <v/>
      </c>
      <c r="C1787" t="str">
        <f>IFERROR(VLOOKUP(B1787,選手番号!F:J,4,0),"")</f>
        <v/>
      </c>
      <c r="D1787" t="str">
        <f>IFERROR(VLOOKUP(B1787,選手番号!F:K,6,0),"")</f>
        <v/>
      </c>
      <c r="E1787" t="str">
        <f>IFERROR(VLOOKUP(B1787,チーム番号!E:F,2,0),"")</f>
        <v/>
      </c>
      <c r="F1787" t="str">
        <f>IFERROR(VLOOKUP(A1787,プログラム!B:C,2,0),"")</f>
        <v/>
      </c>
      <c r="G1787" t="str">
        <f t="shared" si="55"/>
        <v>000</v>
      </c>
      <c r="H1787" t="str">
        <f>IFERROR(記録[[#This Row],[組]],"")</f>
        <v/>
      </c>
      <c r="I1787" t="str">
        <f>IFERROR(記録[[#This Row],[水路]],"")</f>
        <v/>
      </c>
      <c r="J1787" t="str">
        <f>IFERROR(VLOOKUP(F1787,プログラムデータ!A:P,14,0),"")</f>
        <v/>
      </c>
      <c r="K1787" t="str">
        <f>IFERROR(VLOOKUP(F1787,プログラムデータ!A:O,15,0),"")</f>
        <v/>
      </c>
      <c r="L1787" t="str">
        <f>IFERROR(VLOOKUP(F1787,プログラムデータ!A:M,13,0),"")</f>
        <v/>
      </c>
      <c r="M1787" t="str">
        <f>IFERROR(VLOOKUP(F1787,プログラムデータ!A:J,10,0),"")</f>
        <v/>
      </c>
      <c r="N1787" t="str">
        <f>IFERROR(VLOOKUP(F1787,プログラムデータ!A:P,16,0),"")</f>
        <v/>
      </c>
      <c r="O1787" t="str">
        <f t="shared" si="56"/>
        <v xml:space="preserve">    </v>
      </c>
    </row>
    <row r="1788" spans="1:15" x14ac:dyDescent="0.15">
      <c r="A1788" t="str">
        <f>IFERROR(記録[[#This Row],[競技番号]],"")</f>
        <v/>
      </c>
      <c r="B1788" t="str">
        <f>IFERROR(記録[[#This Row],[選手番号]],"")</f>
        <v/>
      </c>
      <c r="C1788" t="str">
        <f>IFERROR(VLOOKUP(B1788,選手番号!F:J,4,0),"")</f>
        <v/>
      </c>
      <c r="D1788" t="str">
        <f>IFERROR(VLOOKUP(B1788,選手番号!F:K,6,0),"")</f>
        <v/>
      </c>
      <c r="E1788" t="str">
        <f>IFERROR(VLOOKUP(B1788,チーム番号!E:F,2,0),"")</f>
        <v/>
      </c>
      <c r="F1788" t="str">
        <f>IFERROR(VLOOKUP(A1788,プログラム!B:C,2,0),"")</f>
        <v/>
      </c>
      <c r="G1788" t="str">
        <f t="shared" si="55"/>
        <v>000</v>
      </c>
      <c r="H1788" t="str">
        <f>IFERROR(記録[[#This Row],[組]],"")</f>
        <v/>
      </c>
      <c r="I1788" t="str">
        <f>IFERROR(記録[[#This Row],[水路]],"")</f>
        <v/>
      </c>
      <c r="J1788" t="str">
        <f>IFERROR(VLOOKUP(F1788,プログラムデータ!A:P,14,0),"")</f>
        <v/>
      </c>
      <c r="K1788" t="str">
        <f>IFERROR(VLOOKUP(F1788,プログラムデータ!A:O,15,0),"")</f>
        <v/>
      </c>
      <c r="L1788" t="str">
        <f>IFERROR(VLOOKUP(F1788,プログラムデータ!A:M,13,0),"")</f>
        <v/>
      </c>
      <c r="M1788" t="str">
        <f>IFERROR(VLOOKUP(F1788,プログラムデータ!A:J,10,0),"")</f>
        <v/>
      </c>
      <c r="N1788" t="str">
        <f>IFERROR(VLOOKUP(F1788,プログラムデータ!A:P,16,0),"")</f>
        <v/>
      </c>
      <c r="O1788" t="str">
        <f t="shared" si="56"/>
        <v xml:space="preserve">    </v>
      </c>
    </row>
    <row r="1789" spans="1:15" x14ac:dyDescent="0.15">
      <c r="A1789" t="str">
        <f>IFERROR(記録[[#This Row],[競技番号]],"")</f>
        <v/>
      </c>
      <c r="B1789" t="str">
        <f>IFERROR(記録[[#This Row],[選手番号]],"")</f>
        <v/>
      </c>
      <c r="C1789" t="str">
        <f>IFERROR(VLOOKUP(B1789,選手番号!F:J,4,0),"")</f>
        <v/>
      </c>
      <c r="D1789" t="str">
        <f>IFERROR(VLOOKUP(B1789,選手番号!F:K,6,0),"")</f>
        <v/>
      </c>
      <c r="E1789" t="str">
        <f>IFERROR(VLOOKUP(B1789,チーム番号!E:F,2,0),"")</f>
        <v/>
      </c>
      <c r="F1789" t="str">
        <f>IFERROR(VLOOKUP(A1789,プログラム!B:C,2,0),"")</f>
        <v/>
      </c>
      <c r="G1789" t="str">
        <f t="shared" si="55"/>
        <v>000</v>
      </c>
      <c r="H1789" t="str">
        <f>IFERROR(記録[[#This Row],[組]],"")</f>
        <v/>
      </c>
      <c r="I1789" t="str">
        <f>IFERROR(記録[[#This Row],[水路]],"")</f>
        <v/>
      </c>
      <c r="J1789" t="str">
        <f>IFERROR(VLOOKUP(F1789,プログラムデータ!A:P,14,0),"")</f>
        <v/>
      </c>
      <c r="K1789" t="str">
        <f>IFERROR(VLOOKUP(F1789,プログラムデータ!A:O,15,0),"")</f>
        <v/>
      </c>
      <c r="L1789" t="str">
        <f>IFERROR(VLOOKUP(F1789,プログラムデータ!A:M,13,0),"")</f>
        <v/>
      </c>
      <c r="M1789" t="str">
        <f>IFERROR(VLOOKUP(F1789,プログラムデータ!A:J,10,0),"")</f>
        <v/>
      </c>
      <c r="N1789" t="str">
        <f>IFERROR(VLOOKUP(F1789,プログラムデータ!A:P,16,0),"")</f>
        <v/>
      </c>
      <c r="O1789" t="str">
        <f t="shared" si="56"/>
        <v xml:space="preserve">    </v>
      </c>
    </row>
    <row r="1790" spans="1:15" x14ac:dyDescent="0.15">
      <c r="A1790" t="str">
        <f>IFERROR(記録[[#This Row],[競技番号]],"")</f>
        <v/>
      </c>
      <c r="B1790" t="str">
        <f>IFERROR(記録[[#This Row],[選手番号]],"")</f>
        <v/>
      </c>
      <c r="C1790" t="str">
        <f>IFERROR(VLOOKUP(B1790,選手番号!F:J,4,0),"")</f>
        <v/>
      </c>
      <c r="D1790" t="str">
        <f>IFERROR(VLOOKUP(B1790,選手番号!F:K,6,0),"")</f>
        <v/>
      </c>
      <c r="E1790" t="str">
        <f>IFERROR(VLOOKUP(B1790,チーム番号!E:F,2,0),"")</f>
        <v/>
      </c>
      <c r="F1790" t="str">
        <f>IFERROR(VLOOKUP(A1790,プログラム!B:C,2,0),"")</f>
        <v/>
      </c>
      <c r="G1790" t="str">
        <f t="shared" si="55"/>
        <v>000</v>
      </c>
      <c r="H1790" t="str">
        <f>IFERROR(記録[[#This Row],[組]],"")</f>
        <v/>
      </c>
      <c r="I1790" t="str">
        <f>IFERROR(記録[[#This Row],[水路]],"")</f>
        <v/>
      </c>
      <c r="J1790" t="str">
        <f>IFERROR(VLOOKUP(F1790,プログラムデータ!A:P,14,0),"")</f>
        <v/>
      </c>
      <c r="K1790" t="str">
        <f>IFERROR(VLOOKUP(F1790,プログラムデータ!A:O,15,0),"")</f>
        <v/>
      </c>
      <c r="L1790" t="str">
        <f>IFERROR(VLOOKUP(F1790,プログラムデータ!A:M,13,0),"")</f>
        <v/>
      </c>
      <c r="M1790" t="str">
        <f>IFERROR(VLOOKUP(F1790,プログラムデータ!A:J,10,0),"")</f>
        <v/>
      </c>
      <c r="N1790" t="str">
        <f>IFERROR(VLOOKUP(F1790,プログラムデータ!A:P,16,0),"")</f>
        <v/>
      </c>
      <c r="O1790" t="str">
        <f t="shared" si="56"/>
        <v xml:space="preserve">    </v>
      </c>
    </row>
    <row r="1791" spans="1:15" x14ac:dyDescent="0.15">
      <c r="A1791" t="str">
        <f>IFERROR(記録[[#This Row],[競技番号]],"")</f>
        <v/>
      </c>
      <c r="B1791" t="str">
        <f>IFERROR(記録[[#This Row],[選手番号]],"")</f>
        <v/>
      </c>
      <c r="C1791" t="str">
        <f>IFERROR(VLOOKUP(B1791,選手番号!F:J,4,0),"")</f>
        <v/>
      </c>
      <c r="D1791" t="str">
        <f>IFERROR(VLOOKUP(B1791,選手番号!F:K,6,0),"")</f>
        <v/>
      </c>
      <c r="E1791" t="str">
        <f>IFERROR(VLOOKUP(B1791,チーム番号!E:F,2,0),"")</f>
        <v/>
      </c>
      <c r="F1791" t="str">
        <f>IFERROR(VLOOKUP(A1791,プログラム!B:C,2,0),"")</f>
        <v/>
      </c>
      <c r="G1791" t="str">
        <f t="shared" si="55"/>
        <v>000</v>
      </c>
      <c r="H1791" t="str">
        <f>IFERROR(記録[[#This Row],[組]],"")</f>
        <v/>
      </c>
      <c r="I1791" t="str">
        <f>IFERROR(記録[[#This Row],[水路]],"")</f>
        <v/>
      </c>
      <c r="J1791" t="str">
        <f>IFERROR(VLOOKUP(F1791,プログラムデータ!A:P,14,0),"")</f>
        <v/>
      </c>
      <c r="K1791" t="str">
        <f>IFERROR(VLOOKUP(F1791,プログラムデータ!A:O,15,0),"")</f>
        <v/>
      </c>
      <c r="L1791" t="str">
        <f>IFERROR(VLOOKUP(F1791,プログラムデータ!A:M,13,0),"")</f>
        <v/>
      </c>
      <c r="M1791" t="str">
        <f>IFERROR(VLOOKUP(F1791,プログラムデータ!A:J,10,0),"")</f>
        <v/>
      </c>
      <c r="N1791" t="str">
        <f>IFERROR(VLOOKUP(F1791,プログラムデータ!A:P,16,0),"")</f>
        <v/>
      </c>
      <c r="O1791" t="str">
        <f t="shared" si="56"/>
        <v xml:space="preserve">    </v>
      </c>
    </row>
    <row r="1792" spans="1:15" x14ac:dyDescent="0.15">
      <c r="A1792" t="str">
        <f>IFERROR(記録[[#This Row],[競技番号]],"")</f>
        <v/>
      </c>
      <c r="B1792" t="str">
        <f>IFERROR(記録[[#This Row],[選手番号]],"")</f>
        <v/>
      </c>
      <c r="C1792" t="str">
        <f>IFERROR(VLOOKUP(B1792,選手番号!F:J,4,0),"")</f>
        <v/>
      </c>
      <c r="D1792" t="str">
        <f>IFERROR(VLOOKUP(B1792,選手番号!F:K,6,0),"")</f>
        <v/>
      </c>
      <c r="E1792" t="str">
        <f>IFERROR(VLOOKUP(B1792,チーム番号!E:F,2,0),"")</f>
        <v/>
      </c>
      <c r="F1792" t="str">
        <f>IFERROR(VLOOKUP(A1792,プログラム!B:C,2,0),"")</f>
        <v/>
      </c>
      <c r="G1792" t="str">
        <f t="shared" si="55"/>
        <v>000</v>
      </c>
      <c r="H1792" t="str">
        <f>IFERROR(記録[[#This Row],[組]],"")</f>
        <v/>
      </c>
      <c r="I1792" t="str">
        <f>IFERROR(記録[[#This Row],[水路]],"")</f>
        <v/>
      </c>
      <c r="J1792" t="str">
        <f>IFERROR(VLOOKUP(F1792,プログラムデータ!A:P,14,0),"")</f>
        <v/>
      </c>
      <c r="K1792" t="str">
        <f>IFERROR(VLOOKUP(F1792,プログラムデータ!A:O,15,0),"")</f>
        <v/>
      </c>
      <c r="L1792" t="str">
        <f>IFERROR(VLOOKUP(F1792,プログラムデータ!A:M,13,0),"")</f>
        <v/>
      </c>
      <c r="M1792" t="str">
        <f>IFERROR(VLOOKUP(F1792,プログラムデータ!A:J,10,0),"")</f>
        <v/>
      </c>
      <c r="N1792" t="str">
        <f>IFERROR(VLOOKUP(F1792,プログラムデータ!A:P,16,0),"")</f>
        <v/>
      </c>
      <c r="O1792" t="str">
        <f t="shared" si="56"/>
        <v xml:space="preserve">    </v>
      </c>
    </row>
    <row r="1793" spans="1:15" x14ac:dyDescent="0.15">
      <c r="A1793" t="str">
        <f>IFERROR(記録[[#This Row],[競技番号]],"")</f>
        <v/>
      </c>
      <c r="B1793" t="str">
        <f>IFERROR(記録[[#This Row],[選手番号]],"")</f>
        <v/>
      </c>
      <c r="C1793" t="str">
        <f>IFERROR(VLOOKUP(B1793,選手番号!F:J,4,0),"")</f>
        <v/>
      </c>
      <c r="D1793" t="str">
        <f>IFERROR(VLOOKUP(B1793,選手番号!F:K,6,0),"")</f>
        <v/>
      </c>
      <c r="E1793" t="str">
        <f>IFERROR(VLOOKUP(B1793,チーム番号!E:F,2,0),"")</f>
        <v/>
      </c>
      <c r="F1793" t="str">
        <f>IFERROR(VLOOKUP(A1793,プログラム!B:C,2,0),"")</f>
        <v/>
      </c>
      <c r="G1793" t="str">
        <f t="shared" si="55"/>
        <v>000</v>
      </c>
      <c r="H1793" t="str">
        <f>IFERROR(記録[[#This Row],[組]],"")</f>
        <v/>
      </c>
      <c r="I1793" t="str">
        <f>IFERROR(記録[[#This Row],[水路]],"")</f>
        <v/>
      </c>
      <c r="J1793" t="str">
        <f>IFERROR(VLOOKUP(F1793,プログラムデータ!A:P,14,0),"")</f>
        <v/>
      </c>
      <c r="K1793" t="str">
        <f>IFERROR(VLOOKUP(F1793,プログラムデータ!A:O,15,0),"")</f>
        <v/>
      </c>
      <c r="L1793" t="str">
        <f>IFERROR(VLOOKUP(F1793,プログラムデータ!A:M,13,0),"")</f>
        <v/>
      </c>
      <c r="M1793" t="str">
        <f>IFERROR(VLOOKUP(F1793,プログラムデータ!A:J,10,0),"")</f>
        <v/>
      </c>
      <c r="N1793" t="str">
        <f>IFERROR(VLOOKUP(F1793,プログラムデータ!A:P,16,0),"")</f>
        <v/>
      </c>
      <c r="O1793" t="str">
        <f t="shared" si="56"/>
        <v xml:space="preserve">    </v>
      </c>
    </row>
    <row r="1794" spans="1:15" x14ac:dyDescent="0.15">
      <c r="A1794" t="str">
        <f>IFERROR(記録[[#This Row],[競技番号]],"")</f>
        <v/>
      </c>
      <c r="B1794" t="str">
        <f>IFERROR(記録[[#This Row],[選手番号]],"")</f>
        <v/>
      </c>
      <c r="C1794" t="str">
        <f>IFERROR(VLOOKUP(B1794,選手番号!F:J,4,0),"")</f>
        <v/>
      </c>
      <c r="D1794" t="str">
        <f>IFERROR(VLOOKUP(B1794,選手番号!F:K,6,0),"")</f>
        <v/>
      </c>
      <c r="E1794" t="str">
        <f>IFERROR(VLOOKUP(B1794,チーム番号!E:F,2,0),"")</f>
        <v/>
      </c>
      <c r="F1794" t="str">
        <f>IFERROR(VLOOKUP(A1794,プログラム!B:C,2,0),"")</f>
        <v/>
      </c>
      <c r="G1794" t="str">
        <f t="shared" si="55"/>
        <v>000</v>
      </c>
      <c r="H1794" t="str">
        <f>IFERROR(記録[[#This Row],[組]],"")</f>
        <v/>
      </c>
      <c r="I1794" t="str">
        <f>IFERROR(記録[[#This Row],[水路]],"")</f>
        <v/>
      </c>
      <c r="J1794" t="str">
        <f>IFERROR(VLOOKUP(F1794,プログラムデータ!A:P,14,0),"")</f>
        <v/>
      </c>
      <c r="K1794" t="str">
        <f>IFERROR(VLOOKUP(F1794,プログラムデータ!A:O,15,0),"")</f>
        <v/>
      </c>
      <c r="L1794" t="str">
        <f>IFERROR(VLOOKUP(F1794,プログラムデータ!A:M,13,0),"")</f>
        <v/>
      </c>
      <c r="M1794" t="str">
        <f>IFERROR(VLOOKUP(F1794,プログラムデータ!A:J,10,0),"")</f>
        <v/>
      </c>
      <c r="N1794" t="str">
        <f>IFERROR(VLOOKUP(F1794,プログラムデータ!A:P,16,0),"")</f>
        <v/>
      </c>
      <c r="O1794" t="str">
        <f t="shared" si="56"/>
        <v xml:space="preserve">    </v>
      </c>
    </row>
    <row r="1795" spans="1:15" x14ac:dyDescent="0.15">
      <c r="A1795" t="str">
        <f>IFERROR(記録[[#This Row],[競技番号]],"")</f>
        <v/>
      </c>
      <c r="B1795" t="str">
        <f>IFERROR(記録[[#This Row],[選手番号]],"")</f>
        <v/>
      </c>
      <c r="C1795" t="str">
        <f>IFERROR(VLOOKUP(B1795,選手番号!F:J,4,0),"")</f>
        <v/>
      </c>
      <c r="D1795" t="str">
        <f>IFERROR(VLOOKUP(B1795,選手番号!F:K,6,0),"")</f>
        <v/>
      </c>
      <c r="E1795" t="str">
        <f>IFERROR(VLOOKUP(B1795,チーム番号!E:F,2,0),"")</f>
        <v/>
      </c>
      <c r="F1795" t="str">
        <f>IFERROR(VLOOKUP(A1795,プログラム!B:C,2,0),"")</f>
        <v/>
      </c>
      <c r="G1795" t="str">
        <f t="shared" ref="G1795:G1858" si="57">CONCATENATE(B1795,0,0,0,F1795)</f>
        <v>000</v>
      </c>
      <c r="H1795" t="str">
        <f>IFERROR(記録[[#This Row],[組]],"")</f>
        <v/>
      </c>
      <c r="I1795" t="str">
        <f>IFERROR(記録[[#This Row],[水路]],"")</f>
        <v/>
      </c>
      <c r="J1795" t="str">
        <f>IFERROR(VLOOKUP(F1795,プログラムデータ!A:P,14,0),"")</f>
        <v/>
      </c>
      <c r="K1795" t="str">
        <f>IFERROR(VLOOKUP(F1795,プログラムデータ!A:O,15,0),"")</f>
        <v/>
      </c>
      <c r="L1795" t="str">
        <f>IFERROR(VLOOKUP(F1795,プログラムデータ!A:M,13,0),"")</f>
        <v/>
      </c>
      <c r="M1795" t="str">
        <f>IFERROR(VLOOKUP(F1795,プログラムデータ!A:J,10,0),"")</f>
        <v/>
      </c>
      <c r="N1795" t="str">
        <f>IFERROR(VLOOKUP(F1795,プログラムデータ!A:P,16,0),"")</f>
        <v/>
      </c>
      <c r="O1795" t="str">
        <f t="shared" si="56"/>
        <v xml:space="preserve">    </v>
      </c>
    </row>
    <row r="1796" spans="1:15" x14ac:dyDescent="0.15">
      <c r="A1796" t="str">
        <f>IFERROR(記録[[#This Row],[競技番号]],"")</f>
        <v/>
      </c>
      <c r="B1796" t="str">
        <f>IFERROR(記録[[#This Row],[選手番号]],"")</f>
        <v/>
      </c>
      <c r="C1796" t="str">
        <f>IFERROR(VLOOKUP(B1796,選手番号!F:J,4,0),"")</f>
        <v/>
      </c>
      <c r="D1796" t="str">
        <f>IFERROR(VLOOKUP(B1796,選手番号!F:K,6,0),"")</f>
        <v/>
      </c>
      <c r="E1796" t="str">
        <f>IFERROR(VLOOKUP(B1796,チーム番号!E:F,2,0),"")</f>
        <v/>
      </c>
      <c r="F1796" t="str">
        <f>IFERROR(VLOOKUP(A1796,プログラム!B:C,2,0),"")</f>
        <v/>
      </c>
      <c r="G1796" t="str">
        <f t="shared" si="57"/>
        <v>000</v>
      </c>
      <c r="H1796" t="str">
        <f>IFERROR(記録[[#This Row],[組]],"")</f>
        <v/>
      </c>
      <c r="I1796" t="str">
        <f>IFERROR(記録[[#This Row],[水路]],"")</f>
        <v/>
      </c>
      <c r="J1796" t="str">
        <f>IFERROR(VLOOKUP(F1796,プログラムデータ!A:P,14,0),"")</f>
        <v/>
      </c>
      <c r="K1796" t="str">
        <f>IFERROR(VLOOKUP(F1796,プログラムデータ!A:O,15,0),"")</f>
        <v/>
      </c>
      <c r="L1796" t="str">
        <f>IFERROR(VLOOKUP(F1796,プログラムデータ!A:M,13,0),"")</f>
        <v/>
      </c>
      <c r="M1796" t="str">
        <f>IFERROR(VLOOKUP(F1796,プログラムデータ!A:J,10,0),"")</f>
        <v/>
      </c>
      <c r="N1796" t="str">
        <f>IFERROR(VLOOKUP(F1796,プログラムデータ!A:P,16,0),"")</f>
        <v/>
      </c>
      <c r="O1796" t="str">
        <f t="shared" si="56"/>
        <v xml:space="preserve">    </v>
      </c>
    </row>
    <row r="1797" spans="1:15" x14ac:dyDescent="0.15">
      <c r="A1797" t="str">
        <f>IFERROR(記録[[#This Row],[競技番号]],"")</f>
        <v/>
      </c>
      <c r="B1797" t="str">
        <f>IFERROR(記録[[#This Row],[選手番号]],"")</f>
        <v/>
      </c>
      <c r="C1797" t="str">
        <f>IFERROR(VLOOKUP(B1797,選手番号!F:J,4,0),"")</f>
        <v/>
      </c>
      <c r="D1797" t="str">
        <f>IFERROR(VLOOKUP(B1797,選手番号!F:K,6,0),"")</f>
        <v/>
      </c>
      <c r="E1797" t="str">
        <f>IFERROR(VLOOKUP(B1797,チーム番号!E:F,2,0),"")</f>
        <v/>
      </c>
      <c r="F1797" t="str">
        <f>IFERROR(VLOOKUP(A1797,プログラム!B:C,2,0),"")</f>
        <v/>
      </c>
      <c r="G1797" t="str">
        <f t="shared" si="57"/>
        <v>000</v>
      </c>
      <c r="H1797" t="str">
        <f>IFERROR(記録[[#This Row],[組]],"")</f>
        <v/>
      </c>
      <c r="I1797" t="str">
        <f>IFERROR(記録[[#This Row],[水路]],"")</f>
        <v/>
      </c>
      <c r="J1797" t="str">
        <f>IFERROR(VLOOKUP(F1797,プログラムデータ!A:P,14,0),"")</f>
        <v/>
      </c>
      <c r="K1797" t="str">
        <f>IFERROR(VLOOKUP(F1797,プログラムデータ!A:O,15,0),"")</f>
        <v/>
      </c>
      <c r="L1797" t="str">
        <f>IFERROR(VLOOKUP(F1797,プログラムデータ!A:M,13,0),"")</f>
        <v/>
      </c>
      <c r="M1797" t="str">
        <f>IFERROR(VLOOKUP(F1797,プログラムデータ!A:J,10,0),"")</f>
        <v/>
      </c>
      <c r="N1797" t="str">
        <f>IFERROR(VLOOKUP(F1797,プログラムデータ!A:P,16,0),"")</f>
        <v/>
      </c>
      <c r="O1797" t="str">
        <f t="shared" si="56"/>
        <v xml:space="preserve">    </v>
      </c>
    </row>
    <row r="1798" spans="1:15" x14ac:dyDescent="0.15">
      <c r="A1798" t="str">
        <f>IFERROR(記録[[#This Row],[競技番号]],"")</f>
        <v/>
      </c>
      <c r="B1798" t="str">
        <f>IFERROR(記録[[#This Row],[選手番号]],"")</f>
        <v/>
      </c>
      <c r="C1798" t="str">
        <f>IFERROR(VLOOKUP(B1798,選手番号!F:J,4,0),"")</f>
        <v/>
      </c>
      <c r="D1798" t="str">
        <f>IFERROR(VLOOKUP(B1798,選手番号!F:K,6,0),"")</f>
        <v/>
      </c>
      <c r="E1798" t="str">
        <f>IFERROR(VLOOKUP(B1798,チーム番号!E:F,2,0),"")</f>
        <v/>
      </c>
      <c r="F1798" t="str">
        <f>IFERROR(VLOOKUP(A1798,プログラム!B:C,2,0),"")</f>
        <v/>
      </c>
      <c r="G1798" t="str">
        <f t="shared" si="57"/>
        <v>000</v>
      </c>
      <c r="H1798" t="str">
        <f>IFERROR(記録[[#This Row],[組]],"")</f>
        <v/>
      </c>
      <c r="I1798" t="str">
        <f>IFERROR(記録[[#This Row],[水路]],"")</f>
        <v/>
      </c>
      <c r="J1798" t="str">
        <f>IFERROR(VLOOKUP(F1798,プログラムデータ!A:P,14,0),"")</f>
        <v/>
      </c>
      <c r="K1798" t="str">
        <f>IFERROR(VLOOKUP(F1798,プログラムデータ!A:O,15,0),"")</f>
        <v/>
      </c>
      <c r="L1798" t="str">
        <f>IFERROR(VLOOKUP(F1798,プログラムデータ!A:M,13,0),"")</f>
        <v/>
      </c>
      <c r="M1798" t="str">
        <f>IFERROR(VLOOKUP(F1798,プログラムデータ!A:J,10,0),"")</f>
        <v/>
      </c>
      <c r="N1798" t="str">
        <f>IFERROR(VLOOKUP(F1798,プログラムデータ!A:P,16,0),"")</f>
        <v/>
      </c>
      <c r="O1798" t="str">
        <f t="shared" si="56"/>
        <v xml:space="preserve">    </v>
      </c>
    </row>
    <row r="1799" spans="1:15" x14ac:dyDescent="0.15">
      <c r="A1799" t="str">
        <f>IFERROR(記録[[#This Row],[競技番号]],"")</f>
        <v/>
      </c>
      <c r="B1799" t="str">
        <f>IFERROR(記録[[#This Row],[選手番号]],"")</f>
        <v/>
      </c>
      <c r="C1799" t="str">
        <f>IFERROR(VLOOKUP(B1799,選手番号!F:J,4,0),"")</f>
        <v/>
      </c>
      <c r="D1799" t="str">
        <f>IFERROR(VLOOKUP(B1799,選手番号!F:K,6,0),"")</f>
        <v/>
      </c>
      <c r="E1799" t="str">
        <f>IFERROR(VLOOKUP(B1799,チーム番号!E:F,2,0),"")</f>
        <v/>
      </c>
      <c r="F1799" t="str">
        <f>IFERROR(VLOOKUP(A1799,プログラム!B:C,2,0),"")</f>
        <v/>
      </c>
      <c r="G1799" t="str">
        <f t="shared" si="57"/>
        <v>000</v>
      </c>
      <c r="H1799" t="str">
        <f>IFERROR(記録[[#This Row],[組]],"")</f>
        <v/>
      </c>
      <c r="I1799" t="str">
        <f>IFERROR(記録[[#This Row],[水路]],"")</f>
        <v/>
      </c>
      <c r="J1799" t="str">
        <f>IFERROR(VLOOKUP(F1799,プログラムデータ!A:P,14,0),"")</f>
        <v/>
      </c>
      <c r="K1799" t="str">
        <f>IFERROR(VLOOKUP(F1799,プログラムデータ!A:O,15,0),"")</f>
        <v/>
      </c>
      <c r="L1799" t="str">
        <f>IFERROR(VLOOKUP(F1799,プログラムデータ!A:M,13,0),"")</f>
        <v/>
      </c>
      <c r="M1799" t="str">
        <f>IFERROR(VLOOKUP(F1799,プログラムデータ!A:J,10,0),"")</f>
        <v/>
      </c>
      <c r="N1799" t="str">
        <f>IFERROR(VLOOKUP(F1799,プログラムデータ!A:P,16,0),"")</f>
        <v/>
      </c>
      <c r="O1799" t="str">
        <f t="shared" si="56"/>
        <v xml:space="preserve">    </v>
      </c>
    </row>
    <row r="1800" spans="1:15" x14ac:dyDescent="0.15">
      <c r="A1800" t="str">
        <f>IFERROR(記録[[#This Row],[競技番号]],"")</f>
        <v/>
      </c>
      <c r="B1800" t="str">
        <f>IFERROR(記録[[#This Row],[選手番号]],"")</f>
        <v/>
      </c>
      <c r="C1800" t="str">
        <f>IFERROR(VLOOKUP(B1800,選手番号!F:J,4,0),"")</f>
        <v/>
      </c>
      <c r="D1800" t="str">
        <f>IFERROR(VLOOKUP(B1800,選手番号!F:K,6,0),"")</f>
        <v/>
      </c>
      <c r="E1800" t="str">
        <f>IFERROR(VLOOKUP(B1800,チーム番号!E:F,2,0),"")</f>
        <v/>
      </c>
      <c r="F1800" t="str">
        <f>IFERROR(VLOOKUP(A1800,プログラム!B:C,2,0),"")</f>
        <v/>
      </c>
      <c r="G1800" t="str">
        <f t="shared" si="57"/>
        <v>000</v>
      </c>
      <c r="H1800" t="str">
        <f>IFERROR(記録[[#This Row],[組]],"")</f>
        <v/>
      </c>
      <c r="I1800" t="str">
        <f>IFERROR(記録[[#This Row],[水路]],"")</f>
        <v/>
      </c>
      <c r="J1800" t="str">
        <f>IFERROR(VLOOKUP(F1800,プログラムデータ!A:P,14,0),"")</f>
        <v/>
      </c>
      <c r="K1800" t="str">
        <f>IFERROR(VLOOKUP(F1800,プログラムデータ!A:O,15,0),"")</f>
        <v/>
      </c>
      <c r="L1800" t="str">
        <f>IFERROR(VLOOKUP(F1800,プログラムデータ!A:M,13,0),"")</f>
        <v/>
      </c>
      <c r="M1800" t="str">
        <f>IFERROR(VLOOKUP(F1800,プログラムデータ!A:J,10,0),"")</f>
        <v/>
      </c>
      <c r="N1800" t="str">
        <f>IFERROR(VLOOKUP(F1800,プログラムデータ!A:P,16,0),"")</f>
        <v/>
      </c>
      <c r="O1800" t="str">
        <f t="shared" si="56"/>
        <v xml:space="preserve">    </v>
      </c>
    </row>
    <row r="1801" spans="1:15" x14ac:dyDescent="0.15">
      <c r="A1801" t="str">
        <f>IFERROR(記録[[#This Row],[競技番号]],"")</f>
        <v/>
      </c>
      <c r="B1801" t="str">
        <f>IFERROR(記録[[#This Row],[選手番号]],"")</f>
        <v/>
      </c>
      <c r="C1801" t="str">
        <f>IFERROR(VLOOKUP(B1801,選手番号!F:J,4,0),"")</f>
        <v/>
      </c>
      <c r="D1801" t="str">
        <f>IFERROR(VLOOKUP(B1801,選手番号!F:K,6,0),"")</f>
        <v/>
      </c>
      <c r="E1801" t="str">
        <f>IFERROR(VLOOKUP(B1801,チーム番号!E:F,2,0),"")</f>
        <v/>
      </c>
      <c r="F1801" t="str">
        <f>IFERROR(VLOOKUP(A1801,プログラム!B:C,2,0),"")</f>
        <v/>
      </c>
      <c r="G1801" t="str">
        <f t="shared" si="57"/>
        <v>000</v>
      </c>
      <c r="H1801" t="str">
        <f>IFERROR(記録[[#This Row],[組]],"")</f>
        <v/>
      </c>
      <c r="I1801" t="str">
        <f>IFERROR(記録[[#This Row],[水路]],"")</f>
        <v/>
      </c>
      <c r="J1801" t="str">
        <f>IFERROR(VLOOKUP(F1801,プログラムデータ!A:P,14,0),"")</f>
        <v/>
      </c>
      <c r="K1801" t="str">
        <f>IFERROR(VLOOKUP(F1801,プログラムデータ!A:O,15,0),"")</f>
        <v/>
      </c>
      <c r="L1801" t="str">
        <f>IFERROR(VLOOKUP(F1801,プログラムデータ!A:M,13,0),"")</f>
        <v/>
      </c>
      <c r="M1801" t="str">
        <f>IFERROR(VLOOKUP(F1801,プログラムデータ!A:J,10,0),"")</f>
        <v/>
      </c>
      <c r="N1801" t="str">
        <f>IFERROR(VLOOKUP(F1801,プログラムデータ!A:P,16,0),"")</f>
        <v/>
      </c>
      <c r="O1801" t="str">
        <f t="shared" si="56"/>
        <v xml:space="preserve">    </v>
      </c>
    </row>
    <row r="1802" spans="1:15" x14ac:dyDescent="0.15">
      <c r="A1802" t="str">
        <f>IFERROR(記録[[#This Row],[競技番号]],"")</f>
        <v/>
      </c>
      <c r="B1802" t="str">
        <f>IFERROR(記録[[#This Row],[選手番号]],"")</f>
        <v/>
      </c>
      <c r="C1802" t="str">
        <f>IFERROR(VLOOKUP(B1802,選手番号!F:J,4,0),"")</f>
        <v/>
      </c>
      <c r="D1802" t="str">
        <f>IFERROR(VLOOKUP(B1802,選手番号!F:K,6,0),"")</f>
        <v/>
      </c>
      <c r="E1802" t="str">
        <f>IFERROR(VLOOKUP(B1802,チーム番号!E:F,2,0),"")</f>
        <v/>
      </c>
      <c r="F1802" t="str">
        <f>IFERROR(VLOOKUP(A1802,プログラム!B:C,2,0),"")</f>
        <v/>
      </c>
      <c r="G1802" t="str">
        <f t="shared" si="57"/>
        <v>000</v>
      </c>
      <c r="H1802" t="str">
        <f>IFERROR(記録[[#This Row],[組]],"")</f>
        <v/>
      </c>
      <c r="I1802" t="str">
        <f>IFERROR(記録[[#This Row],[水路]],"")</f>
        <v/>
      </c>
      <c r="J1802" t="str">
        <f>IFERROR(VLOOKUP(F1802,プログラムデータ!A:P,14,0),"")</f>
        <v/>
      </c>
      <c r="K1802" t="str">
        <f>IFERROR(VLOOKUP(F1802,プログラムデータ!A:O,15,0),"")</f>
        <v/>
      </c>
      <c r="L1802" t="str">
        <f>IFERROR(VLOOKUP(F1802,プログラムデータ!A:M,13,0),"")</f>
        <v/>
      </c>
      <c r="M1802" t="str">
        <f>IFERROR(VLOOKUP(F1802,プログラムデータ!A:J,10,0),"")</f>
        <v/>
      </c>
      <c r="N1802" t="str">
        <f>IFERROR(VLOOKUP(F1802,プログラムデータ!A:P,16,0),"")</f>
        <v/>
      </c>
      <c r="O1802" t="str">
        <f t="shared" si="56"/>
        <v xml:space="preserve">    </v>
      </c>
    </row>
    <row r="1803" spans="1:15" x14ac:dyDescent="0.15">
      <c r="A1803" t="str">
        <f>IFERROR(記録[[#This Row],[競技番号]],"")</f>
        <v/>
      </c>
      <c r="B1803" t="str">
        <f>IFERROR(記録[[#This Row],[選手番号]],"")</f>
        <v/>
      </c>
      <c r="C1803" t="str">
        <f>IFERROR(VLOOKUP(B1803,選手番号!F:J,4,0),"")</f>
        <v/>
      </c>
      <c r="D1803" t="str">
        <f>IFERROR(VLOOKUP(B1803,選手番号!F:K,6,0),"")</f>
        <v/>
      </c>
      <c r="E1803" t="str">
        <f>IFERROR(VLOOKUP(B1803,チーム番号!E:F,2,0),"")</f>
        <v/>
      </c>
      <c r="F1803" t="str">
        <f>IFERROR(VLOOKUP(A1803,プログラム!B:C,2,0),"")</f>
        <v/>
      </c>
      <c r="G1803" t="str">
        <f t="shared" si="57"/>
        <v>000</v>
      </c>
      <c r="H1803" t="str">
        <f>IFERROR(記録[[#This Row],[組]],"")</f>
        <v/>
      </c>
      <c r="I1803" t="str">
        <f>IFERROR(記録[[#This Row],[水路]],"")</f>
        <v/>
      </c>
      <c r="J1803" t="str">
        <f>IFERROR(VLOOKUP(F1803,プログラムデータ!A:P,14,0),"")</f>
        <v/>
      </c>
      <c r="K1803" t="str">
        <f>IFERROR(VLOOKUP(F1803,プログラムデータ!A:O,15,0),"")</f>
        <v/>
      </c>
      <c r="L1803" t="str">
        <f>IFERROR(VLOOKUP(F1803,プログラムデータ!A:M,13,0),"")</f>
        <v/>
      </c>
      <c r="M1803" t="str">
        <f>IFERROR(VLOOKUP(F1803,プログラムデータ!A:J,10,0),"")</f>
        <v/>
      </c>
      <c r="N1803" t="str">
        <f>IFERROR(VLOOKUP(F1803,プログラムデータ!A:P,16,0),"")</f>
        <v/>
      </c>
      <c r="O1803" t="str">
        <f t="shared" si="56"/>
        <v xml:space="preserve">    </v>
      </c>
    </row>
    <row r="1804" spans="1:15" x14ac:dyDescent="0.15">
      <c r="A1804" t="str">
        <f>IFERROR(記録[[#This Row],[競技番号]],"")</f>
        <v/>
      </c>
      <c r="B1804" t="str">
        <f>IFERROR(記録[[#This Row],[選手番号]],"")</f>
        <v/>
      </c>
      <c r="C1804" t="str">
        <f>IFERROR(VLOOKUP(B1804,選手番号!F:J,4,0),"")</f>
        <v/>
      </c>
      <c r="D1804" t="str">
        <f>IFERROR(VLOOKUP(B1804,選手番号!F:K,6,0),"")</f>
        <v/>
      </c>
      <c r="E1804" t="str">
        <f>IFERROR(VLOOKUP(B1804,チーム番号!E:F,2,0),"")</f>
        <v/>
      </c>
      <c r="F1804" t="str">
        <f>IFERROR(VLOOKUP(A1804,プログラム!B:C,2,0),"")</f>
        <v/>
      </c>
      <c r="G1804" t="str">
        <f t="shared" si="57"/>
        <v>000</v>
      </c>
      <c r="H1804" t="str">
        <f>IFERROR(記録[[#This Row],[組]],"")</f>
        <v/>
      </c>
      <c r="I1804" t="str">
        <f>IFERROR(記録[[#This Row],[水路]],"")</f>
        <v/>
      </c>
      <c r="J1804" t="str">
        <f>IFERROR(VLOOKUP(F1804,プログラムデータ!A:P,14,0),"")</f>
        <v/>
      </c>
      <c r="K1804" t="str">
        <f>IFERROR(VLOOKUP(F1804,プログラムデータ!A:O,15,0),"")</f>
        <v/>
      </c>
      <c r="L1804" t="str">
        <f>IFERROR(VLOOKUP(F1804,プログラムデータ!A:M,13,0),"")</f>
        <v/>
      </c>
      <c r="M1804" t="str">
        <f>IFERROR(VLOOKUP(F1804,プログラムデータ!A:J,10,0),"")</f>
        <v/>
      </c>
      <c r="N1804" t="str">
        <f>IFERROR(VLOOKUP(F1804,プログラムデータ!A:P,16,0),"")</f>
        <v/>
      </c>
      <c r="O1804" t="str">
        <f t="shared" si="56"/>
        <v xml:space="preserve">    </v>
      </c>
    </row>
    <row r="1805" spans="1:15" x14ac:dyDescent="0.15">
      <c r="A1805" t="str">
        <f>IFERROR(記録[[#This Row],[競技番号]],"")</f>
        <v/>
      </c>
      <c r="B1805" t="str">
        <f>IFERROR(記録[[#This Row],[選手番号]],"")</f>
        <v/>
      </c>
      <c r="C1805" t="str">
        <f>IFERROR(VLOOKUP(B1805,選手番号!F:J,4,0),"")</f>
        <v/>
      </c>
      <c r="D1805" t="str">
        <f>IFERROR(VLOOKUP(B1805,選手番号!F:K,6,0),"")</f>
        <v/>
      </c>
      <c r="E1805" t="str">
        <f>IFERROR(VLOOKUP(B1805,チーム番号!E:F,2,0),"")</f>
        <v/>
      </c>
      <c r="F1805" t="str">
        <f>IFERROR(VLOOKUP(A1805,プログラム!B:C,2,0),"")</f>
        <v/>
      </c>
      <c r="G1805" t="str">
        <f t="shared" si="57"/>
        <v>000</v>
      </c>
      <c r="H1805" t="str">
        <f>IFERROR(記録[[#This Row],[組]],"")</f>
        <v/>
      </c>
      <c r="I1805" t="str">
        <f>IFERROR(記録[[#This Row],[水路]],"")</f>
        <v/>
      </c>
      <c r="J1805" t="str">
        <f>IFERROR(VLOOKUP(F1805,プログラムデータ!A:P,14,0),"")</f>
        <v/>
      </c>
      <c r="K1805" t="str">
        <f>IFERROR(VLOOKUP(F1805,プログラムデータ!A:O,15,0),"")</f>
        <v/>
      </c>
      <c r="L1805" t="str">
        <f>IFERROR(VLOOKUP(F1805,プログラムデータ!A:M,13,0),"")</f>
        <v/>
      </c>
      <c r="M1805" t="str">
        <f>IFERROR(VLOOKUP(F1805,プログラムデータ!A:J,10,0),"")</f>
        <v/>
      </c>
      <c r="N1805" t="str">
        <f>IFERROR(VLOOKUP(F1805,プログラムデータ!A:P,16,0),"")</f>
        <v/>
      </c>
      <c r="O1805" t="str">
        <f t="shared" si="56"/>
        <v xml:space="preserve">    </v>
      </c>
    </row>
    <row r="1806" spans="1:15" x14ac:dyDescent="0.15">
      <c r="A1806" t="str">
        <f>IFERROR(記録[[#This Row],[競技番号]],"")</f>
        <v/>
      </c>
      <c r="B1806" t="str">
        <f>IFERROR(記録[[#This Row],[選手番号]],"")</f>
        <v/>
      </c>
      <c r="C1806" t="str">
        <f>IFERROR(VLOOKUP(B1806,選手番号!F:J,4,0),"")</f>
        <v/>
      </c>
      <c r="D1806" t="str">
        <f>IFERROR(VLOOKUP(B1806,選手番号!F:K,6,0),"")</f>
        <v/>
      </c>
      <c r="E1806" t="str">
        <f>IFERROR(VLOOKUP(B1806,チーム番号!E:F,2,0),"")</f>
        <v/>
      </c>
      <c r="F1806" t="str">
        <f>IFERROR(VLOOKUP(A1806,プログラム!B:C,2,0),"")</f>
        <v/>
      </c>
      <c r="G1806" t="str">
        <f t="shared" si="57"/>
        <v>000</v>
      </c>
      <c r="H1806" t="str">
        <f>IFERROR(記録[[#This Row],[組]],"")</f>
        <v/>
      </c>
      <c r="I1806" t="str">
        <f>IFERROR(記録[[#This Row],[水路]],"")</f>
        <v/>
      </c>
      <c r="J1806" t="str">
        <f>IFERROR(VLOOKUP(F1806,プログラムデータ!A:P,14,0),"")</f>
        <v/>
      </c>
      <c r="K1806" t="str">
        <f>IFERROR(VLOOKUP(F1806,プログラムデータ!A:O,15,0),"")</f>
        <v/>
      </c>
      <c r="L1806" t="str">
        <f>IFERROR(VLOOKUP(F1806,プログラムデータ!A:M,13,0),"")</f>
        <v/>
      </c>
      <c r="M1806" t="str">
        <f>IFERROR(VLOOKUP(F1806,プログラムデータ!A:J,10,0),"")</f>
        <v/>
      </c>
      <c r="N1806" t="str">
        <f>IFERROR(VLOOKUP(F1806,プログラムデータ!A:P,16,0),"")</f>
        <v/>
      </c>
      <c r="O1806" t="str">
        <f t="shared" si="56"/>
        <v xml:space="preserve">    </v>
      </c>
    </row>
    <row r="1807" spans="1:15" x14ac:dyDescent="0.15">
      <c r="A1807" t="str">
        <f>IFERROR(記録[[#This Row],[競技番号]],"")</f>
        <v/>
      </c>
      <c r="B1807" t="str">
        <f>IFERROR(記録[[#This Row],[選手番号]],"")</f>
        <v/>
      </c>
      <c r="C1807" t="str">
        <f>IFERROR(VLOOKUP(B1807,選手番号!F:J,4,0),"")</f>
        <v/>
      </c>
      <c r="D1807" t="str">
        <f>IFERROR(VLOOKUP(B1807,選手番号!F:K,6,0),"")</f>
        <v/>
      </c>
      <c r="E1807" t="str">
        <f>IFERROR(VLOOKUP(B1807,チーム番号!E:F,2,0),"")</f>
        <v/>
      </c>
      <c r="F1807" t="str">
        <f>IFERROR(VLOOKUP(A1807,プログラム!B:C,2,0),"")</f>
        <v/>
      </c>
      <c r="G1807" t="str">
        <f t="shared" si="57"/>
        <v>000</v>
      </c>
      <c r="H1807" t="str">
        <f>IFERROR(記録[[#This Row],[組]],"")</f>
        <v/>
      </c>
      <c r="I1807" t="str">
        <f>IFERROR(記録[[#This Row],[水路]],"")</f>
        <v/>
      </c>
      <c r="J1807" t="str">
        <f>IFERROR(VLOOKUP(F1807,プログラムデータ!A:P,14,0),"")</f>
        <v/>
      </c>
      <c r="K1807" t="str">
        <f>IFERROR(VLOOKUP(F1807,プログラムデータ!A:O,15,0),"")</f>
        <v/>
      </c>
      <c r="L1807" t="str">
        <f>IFERROR(VLOOKUP(F1807,プログラムデータ!A:M,13,0),"")</f>
        <v/>
      </c>
      <c r="M1807" t="str">
        <f>IFERROR(VLOOKUP(F1807,プログラムデータ!A:J,10,0),"")</f>
        <v/>
      </c>
      <c r="N1807" t="str">
        <f>IFERROR(VLOOKUP(F1807,プログラムデータ!A:P,16,0),"")</f>
        <v/>
      </c>
      <c r="O1807" t="str">
        <f t="shared" si="56"/>
        <v xml:space="preserve">    </v>
      </c>
    </row>
    <row r="1808" spans="1:15" x14ac:dyDescent="0.15">
      <c r="A1808" t="str">
        <f>IFERROR(記録[[#This Row],[競技番号]],"")</f>
        <v/>
      </c>
      <c r="B1808" t="str">
        <f>IFERROR(記録[[#This Row],[選手番号]],"")</f>
        <v/>
      </c>
      <c r="C1808" t="str">
        <f>IFERROR(VLOOKUP(B1808,選手番号!F:J,4,0),"")</f>
        <v/>
      </c>
      <c r="D1808" t="str">
        <f>IFERROR(VLOOKUP(B1808,選手番号!F:K,6,0),"")</f>
        <v/>
      </c>
      <c r="E1808" t="str">
        <f>IFERROR(VLOOKUP(B1808,チーム番号!E:F,2,0),"")</f>
        <v/>
      </c>
      <c r="F1808" t="str">
        <f>IFERROR(VLOOKUP(A1808,プログラム!B:C,2,0),"")</f>
        <v/>
      </c>
      <c r="G1808" t="str">
        <f t="shared" si="57"/>
        <v>000</v>
      </c>
      <c r="H1808" t="str">
        <f>IFERROR(記録[[#This Row],[組]],"")</f>
        <v/>
      </c>
      <c r="I1808" t="str">
        <f>IFERROR(記録[[#This Row],[水路]],"")</f>
        <v/>
      </c>
      <c r="J1808" t="str">
        <f>IFERROR(VLOOKUP(F1808,プログラムデータ!A:P,14,0),"")</f>
        <v/>
      </c>
      <c r="K1808" t="str">
        <f>IFERROR(VLOOKUP(F1808,プログラムデータ!A:O,15,0),"")</f>
        <v/>
      </c>
      <c r="L1808" t="str">
        <f>IFERROR(VLOOKUP(F1808,プログラムデータ!A:M,13,0),"")</f>
        <v/>
      </c>
      <c r="M1808" t="str">
        <f>IFERROR(VLOOKUP(F1808,プログラムデータ!A:J,10,0),"")</f>
        <v/>
      </c>
      <c r="N1808" t="str">
        <f>IFERROR(VLOOKUP(F1808,プログラムデータ!A:P,16,0),"")</f>
        <v/>
      </c>
      <c r="O1808" t="str">
        <f t="shared" si="56"/>
        <v xml:space="preserve">    </v>
      </c>
    </row>
    <row r="1809" spans="1:15" x14ac:dyDescent="0.15">
      <c r="A1809" t="str">
        <f>IFERROR(記録[[#This Row],[競技番号]],"")</f>
        <v/>
      </c>
      <c r="B1809" t="str">
        <f>IFERROR(記録[[#This Row],[選手番号]],"")</f>
        <v/>
      </c>
      <c r="C1809" t="str">
        <f>IFERROR(VLOOKUP(B1809,選手番号!F:J,4,0),"")</f>
        <v/>
      </c>
      <c r="D1809" t="str">
        <f>IFERROR(VLOOKUP(B1809,選手番号!F:K,6,0),"")</f>
        <v/>
      </c>
      <c r="E1809" t="str">
        <f>IFERROR(VLOOKUP(B1809,チーム番号!E:F,2,0),"")</f>
        <v/>
      </c>
      <c r="F1809" t="str">
        <f>IFERROR(VLOOKUP(A1809,プログラム!B:C,2,0),"")</f>
        <v/>
      </c>
      <c r="G1809" t="str">
        <f t="shared" si="57"/>
        <v>000</v>
      </c>
      <c r="H1809" t="str">
        <f>IFERROR(記録[[#This Row],[組]],"")</f>
        <v/>
      </c>
      <c r="I1809" t="str">
        <f>IFERROR(記録[[#This Row],[水路]],"")</f>
        <v/>
      </c>
      <c r="J1809" t="str">
        <f>IFERROR(VLOOKUP(F1809,プログラムデータ!A:P,14,0),"")</f>
        <v/>
      </c>
      <c r="K1809" t="str">
        <f>IFERROR(VLOOKUP(F1809,プログラムデータ!A:O,15,0),"")</f>
        <v/>
      </c>
      <c r="L1809" t="str">
        <f>IFERROR(VLOOKUP(F1809,プログラムデータ!A:M,13,0),"")</f>
        <v/>
      </c>
      <c r="M1809" t="str">
        <f>IFERROR(VLOOKUP(F1809,プログラムデータ!A:J,10,0),"")</f>
        <v/>
      </c>
      <c r="N1809" t="str">
        <f>IFERROR(VLOOKUP(F1809,プログラムデータ!A:P,16,0),"")</f>
        <v/>
      </c>
      <c r="O1809" t="str">
        <f t="shared" si="56"/>
        <v xml:space="preserve">    </v>
      </c>
    </row>
    <row r="1810" spans="1:15" x14ac:dyDescent="0.15">
      <c r="A1810" t="str">
        <f>IFERROR(記録[[#This Row],[競技番号]],"")</f>
        <v/>
      </c>
      <c r="B1810" t="str">
        <f>IFERROR(記録[[#This Row],[選手番号]],"")</f>
        <v/>
      </c>
      <c r="C1810" t="str">
        <f>IFERROR(VLOOKUP(B1810,選手番号!F:J,4,0),"")</f>
        <v/>
      </c>
      <c r="D1810" t="str">
        <f>IFERROR(VLOOKUP(B1810,選手番号!F:K,6,0),"")</f>
        <v/>
      </c>
      <c r="E1810" t="str">
        <f>IFERROR(VLOOKUP(B1810,チーム番号!E:F,2,0),"")</f>
        <v/>
      </c>
      <c r="F1810" t="str">
        <f>IFERROR(VLOOKUP(A1810,プログラム!B:C,2,0),"")</f>
        <v/>
      </c>
      <c r="G1810" t="str">
        <f t="shared" si="57"/>
        <v>000</v>
      </c>
      <c r="H1810" t="str">
        <f>IFERROR(記録[[#This Row],[組]],"")</f>
        <v/>
      </c>
      <c r="I1810" t="str">
        <f>IFERROR(記録[[#This Row],[水路]],"")</f>
        <v/>
      </c>
      <c r="J1810" t="str">
        <f>IFERROR(VLOOKUP(F1810,プログラムデータ!A:P,14,0),"")</f>
        <v/>
      </c>
      <c r="K1810" t="str">
        <f>IFERROR(VLOOKUP(F1810,プログラムデータ!A:O,15,0),"")</f>
        <v/>
      </c>
      <c r="L1810" t="str">
        <f>IFERROR(VLOOKUP(F1810,プログラムデータ!A:M,13,0),"")</f>
        <v/>
      </c>
      <c r="M1810" t="str">
        <f>IFERROR(VLOOKUP(F1810,プログラムデータ!A:J,10,0),"")</f>
        <v/>
      </c>
      <c r="N1810" t="str">
        <f>IFERROR(VLOOKUP(F1810,プログラムデータ!A:P,16,0),"")</f>
        <v/>
      </c>
      <c r="O1810" t="str">
        <f t="shared" si="56"/>
        <v xml:space="preserve">    </v>
      </c>
    </row>
    <row r="1811" spans="1:15" x14ac:dyDescent="0.15">
      <c r="A1811" t="str">
        <f>IFERROR(記録[[#This Row],[競技番号]],"")</f>
        <v/>
      </c>
      <c r="B1811" t="str">
        <f>IFERROR(記録[[#This Row],[選手番号]],"")</f>
        <v/>
      </c>
      <c r="C1811" t="str">
        <f>IFERROR(VLOOKUP(B1811,選手番号!F:J,4,0),"")</f>
        <v/>
      </c>
      <c r="D1811" t="str">
        <f>IFERROR(VLOOKUP(B1811,選手番号!F:K,6,0),"")</f>
        <v/>
      </c>
      <c r="E1811" t="str">
        <f>IFERROR(VLOOKUP(B1811,チーム番号!E:F,2,0),"")</f>
        <v/>
      </c>
      <c r="F1811" t="str">
        <f>IFERROR(VLOOKUP(A1811,プログラム!B:C,2,0),"")</f>
        <v/>
      </c>
      <c r="G1811" t="str">
        <f t="shared" si="57"/>
        <v>000</v>
      </c>
      <c r="H1811" t="str">
        <f>IFERROR(記録[[#This Row],[組]],"")</f>
        <v/>
      </c>
      <c r="I1811" t="str">
        <f>IFERROR(記録[[#This Row],[水路]],"")</f>
        <v/>
      </c>
      <c r="J1811" t="str">
        <f>IFERROR(VLOOKUP(F1811,プログラムデータ!A:P,14,0),"")</f>
        <v/>
      </c>
      <c r="K1811" t="str">
        <f>IFERROR(VLOOKUP(F1811,プログラムデータ!A:O,15,0),"")</f>
        <v/>
      </c>
      <c r="L1811" t="str">
        <f>IFERROR(VLOOKUP(F1811,プログラムデータ!A:M,13,0),"")</f>
        <v/>
      </c>
      <c r="M1811" t="str">
        <f>IFERROR(VLOOKUP(F1811,プログラムデータ!A:J,10,0),"")</f>
        <v/>
      </c>
      <c r="N1811" t="str">
        <f>IFERROR(VLOOKUP(F1811,プログラムデータ!A:P,16,0),"")</f>
        <v/>
      </c>
      <c r="O1811" t="str">
        <f t="shared" si="56"/>
        <v xml:space="preserve">    </v>
      </c>
    </row>
    <row r="1812" spans="1:15" x14ac:dyDescent="0.15">
      <c r="A1812" t="str">
        <f>IFERROR(記録[[#This Row],[競技番号]],"")</f>
        <v/>
      </c>
      <c r="B1812" t="str">
        <f>IFERROR(記録[[#This Row],[選手番号]],"")</f>
        <v/>
      </c>
      <c r="C1812" t="str">
        <f>IFERROR(VLOOKUP(B1812,選手番号!F:J,4,0),"")</f>
        <v/>
      </c>
      <c r="D1812" t="str">
        <f>IFERROR(VLOOKUP(B1812,選手番号!F:K,6,0),"")</f>
        <v/>
      </c>
      <c r="E1812" t="str">
        <f>IFERROR(VLOOKUP(B1812,チーム番号!E:F,2,0),"")</f>
        <v/>
      </c>
      <c r="F1812" t="str">
        <f>IFERROR(VLOOKUP(A1812,プログラム!B:C,2,0),"")</f>
        <v/>
      </c>
      <c r="G1812" t="str">
        <f t="shared" si="57"/>
        <v>000</v>
      </c>
      <c r="H1812" t="str">
        <f>IFERROR(記録[[#This Row],[組]],"")</f>
        <v/>
      </c>
      <c r="I1812" t="str">
        <f>IFERROR(記録[[#This Row],[水路]],"")</f>
        <v/>
      </c>
      <c r="J1812" t="str">
        <f>IFERROR(VLOOKUP(F1812,プログラムデータ!A:P,14,0),"")</f>
        <v/>
      </c>
      <c r="K1812" t="str">
        <f>IFERROR(VLOOKUP(F1812,プログラムデータ!A:O,15,0),"")</f>
        <v/>
      </c>
      <c r="L1812" t="str">
        <f>IFERROR(VLOOKUP(F1812,プログラムデータ!A:M,13,0),"")</f>
        <v/>
      </c>
      <c r="M1812" t="str">
        <f>IFERROR(VLOOKUP(F1812,プログラムデータ!A:J,10,0),"")</f>
        <v/>
      </c>
      <c r="N1812" t="str">
        <f>IFERROR(VLOOKUP(F1812,プログラムデータ!A:P,16,0),"")</f>
        <v/>
      </c>
      <c r="O1812" t="str">
        <f t="shared" si="56"/>
        <v xml:space="preserve">    </v>
      </c>
    </row>
    <row r="1813" spans="1:15" x14ac:dyDescent="0.15">
      <c r="A1813" t="str">
        <f>IFERROR(記録[[#This Row],[競技番号]],"")</f>
        <v/>
      </c>
      <c r="B1813" t="str">
        <f>IFERROR(記録[[#This Row],[選手番号]],"")</f>
        <v/>
      </c>
      <c r="C1813" t="str">
        <f>IFERROR(VLOOKUP(B1813,選手番号!F:J,4,0),"")</f>
        <v/>
      </c>
      <c r="D1813" t="str">
        <f>IFERROR(VLOOKUP(B1813,選手番号!F:K,6,0),"")</f>
        <v/>
      </c>
      <c r="E1813" t="str">
        <f>IFERROR(VLOOKUP(B1813,チーム番号!E:F,2,0),"")</f>
        <v/>
      </c>
      <c r="F1813" t="str">
        <f>IFERROR(VLOOKUP(A1813,プログラム!B:C,2,0),"")</f>
        <v/>
      </c>
      <c r="G1813" t="str">
        <f t="shared" si="57"/>
        <v>000</v>
      </c>
      <c r="H1813" t="str">
        <f>IFERROR(記録[[#This Row],[組]],"")</f>
        <v/>
      </c>
      <c r="I1813" t="str">
        <f>IFERROR(記録[[#This Row],[水路]],"")</f>
        <v/>
      </c>
      <c r="J1813" t="str">
        <f>IFERROR(VLOOKUP(F1813,プログラムデータ!A:P,14,0),"")</f>
        <v/>
      </c>
      <c r="K1813" t="str">
        <f>IFERROR(VLOOKUP(F1813,プログラムデータ!A:O,15,0),"")</f>
        <v/>
      </c>
      <c r="L1813" t="str">
        <f>IFERROR(VLOOKUP(F1813,プログラムデータ!A:M,13,0),"")</f>
        <v/>
      </c>
      <c r="M1813" t="str">
        <f>IFERROR(VLOOKUP(F1813,プログラムデータ!A:J,10,0),"")</f>
        <v/>
      </c>
      <c r="N1813" t="str">
        <f>IFERROR(VLOOKUP(F1813,プログラムデータ!A:P,16,0),"")</f>
        <v/>
      </c>
      <c r="O1813" t="str">
        <f t="shared" si="56"/>
        <v xml:space="preserve">    </v>
      </c>
    </row>
    <row r="1814" spans="1:15" x14ac:dyDescent="0.15">
      <c r="A1814" t="str">
        <f>IFERROR(記録[[#This Row],[競技番号]],"")</f>
        <v/>
      </c>
      <c r="B1814" t="str">
        <f>IFERROR(記録[[#This Row],[選手番号]],"")</f>
        <v/>
      </c>
      <c r="C1814" t="str">
        <f>IFERROR(VLOOKUP(B1814,選手番号!F:J,4,0),"")</f>
        <v/>
      </c>
      <c r="D1814" t="str">
        <f>IFERROR(VLOOKUP(B1814,選手番号!F:K,6,0),"")</f>
        <v/>
      </c>
      <c r="E1814" t="str">
        <f>IFERROR(VLOOKUP(B1814,チーム番号!E:F,2,0),"")</f>
        <v/>
      </c>
      <c r="F1814" t="str">
        <f>IFERROR(VLOOKUP(A1814,プログラム!B:C,2,0),"")</f>
        <v/>
      </c>
      <c r="G1814" t="str">
        <f t="shared" si="57"/>
        <v>000</v>
      </c>
      <c r="H1814" t="str">
        <f>IFERROR(記録[[#This Row],[組]],"")</f>
        <v/>
      </c>
      <c r="I1814" t="str">
        <f>IFERROR(記録[[#This Row],[水路]],"")</f>
        <v/>
      </c>
      <c r="J1814" t="str">
        <f>IFERROR(VLOOKUP(F1814,プログラムデータ!A:P,14,0),"")</f>
        <v/>
      </c>
      <c r="K1814" t="str">
        <f>IFERROR(VLOOKUP(F1814,プログラムデータ!A:O,15,0),"")</f>
        <v/>
      </c>
      <c r="L1814" t="str">
        <f>IFERROR(VLOOKUP(F1814,プログラムデータ!A:M,13,0),"")</f>
        <v/>
      </c>
      <c r="M1814" t="str">
        <f>IFERROR(VLOOKUP(F1814,プログラムデータ!A:J,10,0),"")</f>
        <v/>
      </c>
      <c r="N1814" t="str">
        <f>IFERROR(VLOOKUP(F1814,プログラムデータ!A:P,16,0),"")</f>
        <v/>
      </c>
      <c r="O1814" t="str">
        <f t="shared" si="56"/>
        <v xml:space="preserve">    </v>
      </c>
    </row>
    <row r="1815" spans="1:15" x14ac:dyDescent="0.15">
      <c r="A1815" t="str">
        <f>IFERROR(記録[[#This Row],[競技番号]],"")</f>
        <v/>
      </c>
      <c r="B1815" t="str">
        <f>IFERROR(記録[[#This Row],[選手番号]],"")</f>
        <v/>
      </c>
      <c r="C1815" t="str">
        <f>IFERROR(VLOOKUP(B1815,選手番号!F:J,4,0),"")</f>
        <v/>
      </c>
      <c r="D1815" t="str">
        <f>IFERROR(VLOOKUP(B1815,選手番号!F:K,6,0),"")</f>
        <v/>
      </c>
      <c r="E1815" t="str">
        <f>IFERROR(VLOOKUP(B1815,チーム番号!E:F,2,0),"")</f>
        <v/>
      </c>
      <c r="F1815" t="str">
        <f>IFERROR(VLOOKUP(A1815,プログラム!B:C,2,0),"")</f>
        <v/>
      </c>
      <c r="G1815" t="str">
        <f t="shared" si="57"/>
        <v>000</v>
      </c>
      <c r="H1815" t="str">
        <f>IFERROR(記録[[#This Row],[組]],"")</f>
        <v/>
      </c>
      <c r="I1815" t="str">
        <f>IFERROR(記録[[#This Row],[水路]],"")</f>
        <v/>
      </c>
      <c r="J1815" t="str">
        <f>IFERROR(VLOOKUP(F1815,プログラムデータ!A:P,14,0),"")</f>
        <v/>
      </c>
      <c r="K1815" t="str">
        <f>IFERROR(VLOOKUP(F1815,プログラムデータ!A:O,15,0),"")</f>
        <v/>
      </c>
      <c r="L1815" t="str">
        <f>IFERROR(VLOOKUP(F1815,プログラムデータ!A:M,13,0),"")</f>
        <v/>
      </c>
      <c r="M1815" t="str">
        <f>IFERROR(VLOOKUP(F1815,プログラムデータ!A:J,10,0),"")</f>
        <v/>
      </c>
      <c r="N1815" t="str">
        <f>IFERROR(VLOOKUP(F1815,プログラムデータ!A:P,16,0),"")</f>
        <v/>
      </c>
      <c r="O1815" t="str">
        <f t="shared" si="56"/>
        <v xml:space="preserve">    </v>
      </c>
    </row>
    <row r="1816" spans="1:15" x14ac:dyDescent="0.15">
      <c r="A1816" t="str">
        <f>IFERROR(記録[[#This Row],[競技番号]],"")</f>
        <v/>
      </c>
      <c r="B1816" t="str">
        <f>IFERROR(記録[[#This Row],[選手番号]],"")</f>
        <v/>
      </c>
      <c r="C1816" t="str">
        <f>IFERROR(VLOOKUP(B1816,選手番号!F:J,4,0),"")</f>
        <v/>
      </c>
      <c r="D1816" t="str">
        <f>IFERROR(VLOOKUP(B1816,選手番号!F:K,6,0),"")</f>
        <v/>
      </c>
      <c r="E1816" t="str">
        <f>IFERROR(VLOOKUP(B1816,チーム番号!E:F,2,0),"")</f>
        <v/>
      </c>
      <c r="F1816" t="str">
        <f>IFERROR(VLOOKUP(A1816,プログラム!B:C,2,0),"")</f>
        <v/>
      </c>
      <c r="G1816" t="str">
        <f t="shared" si="57"/>
        <v>000</v>
      </c>
      <c r="H1816" t="str">
        <f>IFERROR(記録[[#This Row],[組]],"")</f>
        <v/>
      </c>
      <c r="I1816" t="str">
        <f>IFERROR(記録[[#This Row],[水路]],"")</f>
        <v/>
      </c>
      <c r="J1816" t="str">
        <f>IFERROR(VLOOKUP(F1816,プログラムデータ!A:P,14,0),"")</f>
        <v/>
      </c>
      <c r="K1816" t="str">
        <f>IFERROR(VLOOKUP(F1816,プログラムデータ!A:O,15,0),"")</f>
        <v/>
      </c>
      <c r="L1816" t="str">
        <f>IFERROR(VLOOKUP(F1816,プログラムデータ!A:M,13,0),"")</f>
        <v/>
      </c>
      <c r="M1816" t="str">
        <f>IFERROR(VLOOKUP(F1816,プログラムデータ!A:J,10,0),"")</f>
        <v/>
      </c>
      <c r="N1816" t="str">
        <f>IFERROR(VLOOKUP(F1816,プログラムデータ!A:P,16,0),"")</f>
        <v/>
      </c>
      <c r="O1816" t="str">
        <f t="shared" si="56"/>
        <v xml:space="preserve">    </v>
      </c>
    </row>
    <row r="1817" spans="1:15" x14ac:dyDescent="0.15">
      <c r="A1817" t="str">
        <f>IFERROR(記録[[#This Row],[競技番号]],"")</f>
        <v/>
      </c>
      <c r="B1817" t="str">
        <f>IFERROR(記録[[#This Row],[選手番号]],"")</f>
        <v/>
      </c>
      <c r="C1817" t="str">
        <f>IFERROR(VLOOKUP(B1817,選手番号!F:J,4,0),"")</f>
        <v/>
      </c>
      <c r="D1817" t="str">
        <f>IFERROR(VLOOKUP(B1817,選手番号!F:K,6,0),"")</f>
        <v/>
      </c>
      <c r="E1817" t="str">
        <f>IFERROR(VLOOKUP(B1817,チーム番号!E:F,2,0),"")</f>
        <v/>
      </c>
      <c r="F1817" t="str">
        <f>IFERROR(VLOOKUP(A1817,プログラム!B:C,2,0),"")</f>
        <v/>
      </c>
      <c r="G1817" t="str">
        <f t="shared" si="57"/>
        <v>000</v>
      </c>
      <c r="H1817" t="str">
        <f>IFERROR(記録[[#This Row],[組]],"")</f>
        <v/>
      </c>
      <c r="I1817" t="str">
        <f>IFERROR(記録[[#This Row],[水路]],"")</f>
        <v/>
      </c>
      <c r="J1817" t="str">
        <f>IFERROR(VLOOKUP(F1817,プログラムデータ!A:P,14,0),"")</f>
        <v/>
      </c>
      <c r="K1817" t="str">
        <f>IFERROR(VLOOKUP(F1817,プログラムデータ!A:O,15,0),"")</f>
        <v/>
      </c>
      <c r="L1817" t="str">
        <f>IFERROR(VLOOKUP(F1817,プログラムデータ!A:M,13,0),"")</f>
        <v/>
      </c>
      <c r="M1817" t="str">
        <f>IFERROR(VLOOKUP(F1817,プログラムデータ!A:J,10,0),"")</f>
        <v/>
      </c>
      <c r="N1817" t="str">
        <f>IFERROR(VLOOKUP(F1817,プログラムデータ!A:P,16,0),"")</f>
        <v/>
      </c>
      <c r="O1817" t="str">
        <f t="shared" si="56"/>
        <v xml:space="preserve">    </v>
      </c>
    </row>
    <row r="1818" spans="1:15" x14ac:dyDescent="0.15">
      <c r="A1818" t="str">
        <f>IFERROR(記録[[#This Row],[競技番号]],"")</f>
        <v/>
      </c>
      <c r="B1818" t="str">
        <f>IFERROR(記録[[#This Row],[選手番号]],"")</f>
        <v/>
      </c>
      <c r="C1818" t="str">
        <f>IFERROR(VLOOKUP(B1818,選手番号!F:J,4,0),"")</f>
        <v/>
      </c>
      <c r="D1818" t="str">
        <f>IFERROR(VLOOKUP(B1818,選手番号!F:K,6,0),"")</f>
        <v/>
      </c>
      <c r="E1818" t="str">
        <f>IFERROR(VLOOKUP(B1818,チーム番号!E:F,2,0),"")</f>
        <v/>
      </c>
      <c r="F1818" t="str">
        <f>IFERROR(VLOOKUP(A1818,プログラム!B:C,2,0),"")</f>
        <v/>
      </c>
      <c r="G1818" t="str">
        <f t="shared" si="57"/>
        <v>000</v>
      </c>
      <c r="H1818" t="str">
        <f>IFERROR(記録[[#This Row],[組]],"")</f>
        <v/>
      </c>
      <c r="I1818" t="str">
        <f>IFERROR(記録[[#This Row],[水路]],"")</f>
        <v/>
      </c>
      <c r="J1818" t="str">
        <f>IFERROR(VLOOKUP(F1818,プログラムデータ!A:P,14,0),"")</f>
        <v/>
      </c>
      <c r="K1818" t="str">
        <f>IFERROR(VLOOKUP(F1818,プログラムデータ!A:O,15,0),"")</f>
        <v/>
      </c>
      <c r="L1818" t="str">
        <f>IFERROR(VLOOKUP(F1818,プログラムデータ!A:M,13,0),"")</f>
        <v/>
      </c>
      <c r="M1818" t="str">
        <f>IFERROR(VLOOKUP(F1818,プログラムデータ!A:J,10,0),"")</f>
        <v/>
      </c>
      <c r="N1818" t="str">
        <f>IFERROR(VLOOKUP(F1818,プログラムデータ!A:P,16,0),"")</f>
        <v/>
      </c>
      <c r="O1818" t="str">
        <f t="shared" si="56"/>
        <v xml:space="preserve">    </v>
      </c>
    </row>
    <row r="1819" spans="1:15" x14ac:dyDescent="0.15">
      <c r="A1819" t="str">
        <f>IFERROR(記録[[#This Row],[競技番号]],"")</f>
        <v/>
      </c>
      <c r="B1819" t="str">
        <f>IFERROR(記録[[#This Row],[選手番号]],"")</f>
        <v/>
      </c>
      <c r="C1819" t="str">
        <f>IFERROR(VLOOKUP(B1819,選手番号!F:J,4,0),"")</f>
        <v/>
      </c>
      <c r="D1819" t="str">
        <f>IFERROR(VLOOKUP(B1819,選手番号!F:K,6,0),"")</f>
        <v/>
      </c>
      <c r="E1819" t="str">
        <f>IFERROR(VLOOKUP(B1819,チーム番号!E:F,2,0),"")</f>
        <v/>
      </c>
      <c r="F1819" t="str">
        <f>IFERROR(VLOOKUP(A1819,プログラム!B:C,2,0),"")</f>
        <v/>
      </c>
      <c r="G1819" t="str">
        <f t="shared" si="57"/>
        <v>000</v>
      </c>
      <c r="H1819" t="str">
        <f>IFERROR(記録[[#This Row],[組]],"")</f>
        <v/>
      </c>
      <c r="I1819" t="str">
        <f>IFERROR(記録[[#This Row],[水路]],"")</f>
        <v/>
      </c>
      <c r="J1819" t="str">
        <f>IFERROR(VLOOKUP(F1819,プログラムデータ!A:P,14,0),"")</f>
        <v/>
      </c>
      <c r="K1819" t="str">
        <f>IFERROR(VLOOKUP(F1819,プログラムデータ!A:O,15,0),"")</f>
        <v/>
      </c>
      <c r="L1819" t="str">
        <f>IFERROR(VLOOKUP(F1819,プログラムデータ!A:M,13,0),"")</f>
        <v/>
      </c>
      <c r="M1819" t="str">
        <f>IFERROR(VLOOKUP(F1819,プログラムデータ!A:J,10,0),"")</f>
        <v/>
      </c>
      <c r="N1819" t="str">
        <f>IFERROR(VLOOKUP(F1819,プログラムデータ!A:P,16,0),"")</f>
        <v/>
      </c>
      <c r="O1819" t="str">
        <f t="shared" si="56"/>
        <v xml:space="preserve">    </v>
      </c>
    </row>
    <row r="1820" spans="1:15" x14ac:dyDescent="0.15">
      <c r="A1820" t="str">
        <f>IFERROR(記録[[#This Row],[競技番号]],"")</f>
        <v/>
      </c>
      <c r="B1820" t="str">
        <f>IFERROR(記録[[#This Row],[選手番号]],"")</f>
        <v/>
      </c>
      <c r="C1820" t="str">
        <f>IFERROR(VLOOKUP(B1820,選手番号!F:J,4,0),"")</f>
        <v/>
      </c>
      <c r="D1820" t="str">
        <f>IFERROR(VLOOKUP(B1820,選手番号!F:K,6,0),"")</f>
        <v/>
      </c>
      <c r="E1820" t="str">
        <f>IFERROR(VLOOKUP(B1820,チーム番号!E:F,2,0),"")</f>
        <v/>
      </c>
      <c r="F1820" t="str">
        <f>IFERROR(VLOOKUP(A1820,プログラム!B:C,2,0),"")</f>
        <v/>
      </c>
      <c r="G1820" t="str">
        <f t="shared" si="57"/>
        <v>000</v>
      </c>
      <c r="H1820" t="str">
        <f>IFERROR(記録[[#This Row],[組]],"")</f>
        <v/>
      </c>
      <c r="I1820" t="str">
        <f>IFERROR(記録[[#This Row],[水路]],"")</f>
        <v/>
      </c>
      <c r="J1820" t="str">
        <f>IFERROR(VLOOKUP(F1820,プログラムデータ!A:P,14,0),"")</f>
        <v/>
      </c>
      <c r="K1820" t="str">
        <f>IFERROR(VLOOKUP(F1820,プログラムデータ!A:O,15,0),"")</f>
        <v/>
      </c>
      <c r="L1820" t="str">
        <f>IFERROR(VLOOKUP(F1820,プログラムデータ!A:M,13,0),"")</f>
        <v/>
      </c>
      <c r="M1820" t="str">
        <f>IFERROR(VLOOKUP(F1820,プログラムデータ!A:J,10,0),"")</f>
        <v/>
      </c>
      <c r="N1820" t="str">
        <f>IFERROR(VLOOKUP(F1820,プログラムデータ!A:P,16,0),"")</f>
        <v/>
      </c>
      <c r="O1820" t="str">
        <f t="shared" si="56"/>
        <v xml:space="preserve">    </v>
      </c>
    </row>
    <row r="1821" spans="1:15" x14ac:dyDescent="0.15">
      <c r="A1821" t="str">
        <f>IFERROR(記録[[#This Row],[競技番号]],"")</f>
        <v/>
      </c>
      <c r="B1821" t="str">
        <f>IFERROR(記録[[#This Row],[選手番号]],"")</f>
        <v/>
      </c>
      <c r="C1821" t="str">
        <f>IFERROR(VLOOKUP(B1821,選手番号!F:J,4,0),"")</f>
        <v/>
      </c>
      <c r="D1821" t="str">
        <f>IFERROR(VLOOKUP(B1821,選手番号!F:K,6,0),"")</f>
        <v/>
      </c>
      <c r="E1821" t="str">
        <f>IFERROR(VLOOKUP(B1821,チーム番号!E:F,2,0),"")</f>
        <v/>
      </c>
      <c r="F1821" t="str">
        <f>IFERROR(VLOOKUP(A1821,プログラム!B:C,2,0),"")</f>
        <v/>
      </c>
      <c r="G1821" t="str">
        <f t="shared" si="57"/>
        <v>000</v>
      </c>
      <c r="H1821" t="str">
        <f>IFERROR(記録[[#This Row],[組]],"")</f>
        <v/>
      </c>
      <c r="I1821" t="str">
        <f>IFERROR(記録[[#This Row],[水路]],"")</f>
        <v/>
      </c>
      <c r="J1821" t="str">
        <f>IFERROR(VLOOKUP(F1821,プログラムデータ!A:P,14,0),"")</f>
        <v/>
      </c>
      <c r="K1821" t="str">
        <f>IFERROR(VLOOKUP(F1821,プログラムデータ!A:O,15,0),"")</f>
        <v/>
      </c>
      <c r="L1821" t="str">
        <f>IFERROR(VLOOKUP(F1821,プログラムデータ!A:M,13,0),"")</f>
        <v/>
      </c>
      <c r="M1821" t="str">
        <f>IFERROR(VLOOKUP(F1821,プログラムデータ!A:J,10,0),"")</f>
        <v/>
      </c>
      <c r="N1821" t="str">
        <f>IFERROR(VLOOKUP(F1821,プログラムデータ!A:P,16,0),"")</f>
        <v/>
      </c>
      <c r="O1821" t="str">
        <f t="shared" si="56"/>
        <v xml:space="preserve">    </v>
      </c>
    </row>
    <row r="1822" spans="1:15" x14ac:dyDescent="0.15">
      <c r="A1822" t="str">
        <f>IFERROR(記録[[#This Row],[競技番号]],"")</f>
        <v/>
      </c>
      <c r="B1822" t="str">
        <f>IFERROR(記録[[#This Row],[選手番号]],"")</f>
        <v/>
      </c>
      <c r="C1822" t="str">
        <f>IFERROR(VLOOKUP(B1822,選手番号!F:J,4,0),"")</f>
        <v/>
      </c>
      <c r="D1822" t="str">
        <f>IFERROR(VLOOKUP(B1822,選手番号!F:K,6,0),"")</f>
        <v/>
      </c>
      <c r="E1822" t="str">
        <f>IFERROR(VLOOKUP(B1822,チーム番号!E:F,2,0),"")</f>
        <v/>
      </c>
      <c r="F1822" t="str">
        <f>IFERROR(VLOOKUP(A1822,プログラム!B:C,2,0),"")</f>
        <v/>
      </c>
      <c r="G1822" t="str">
        <f t="shared" si="57"/>
        <v>000</v>
      </c>
      <c r="H1822" t="str">
        <f>IFERROR(記録[[#This Row],[組]],"")</f>
        <v/>
      </c>
      <c r="I1822" t="str">
        <f>IFERROR(記録[[#This Row],[水路]],"")</f>
        <v/>
      </c>
      <c r="J1822" t="str">
        <f>IFERROR(VLOOKUP(F1822,プログラムデータ!A:P,14,0),"")</f>
        <v/>
      </c>
      <c r="K1822" t="str">
        <f>IFERROR(VLOOKUP(F1822,プログラムデータ!A:O,15,0),"")</f>
        <v/>
      </c>
      <c r="L1822" t="str">
        <f>IFERROR(VLOOKUP(F1822,プログラムデータ!A:M,13,0),"")</f>
        <v/>
      </c>
      <c r="M1822" t="str">
        <f>IFERROR(VLOOKUP(F1822,プログラムデータ!A:J,10,0),"")</f>
        <v/>
      </c>
      <c r="N1822" t="str">
        <f>IFERROR(VLOOKUP(F1822,プログラムデータ!A:P,16,0),"")</f>
        <v/>
      </c>
      <c r="O1822" t="str">
        <f t="shared" si="56"/>
        <v xml:space="preserve">    </v>
      </c>
    </row>
    <row r="1823" spans="1:15" x14ac:dyDescent="0.15">
      <c r="A1823" t="str">
        <f>IFERROR(記録[[#This Row],[競技番号]],"")</f>
        <v/>
      </c>
      <c r="B1823" t="str">
        <f>IFERROR(記録[[#This Row],[選手番号]],"")</f>
        <v/>
      </c>
      <c r="C1823" t="str">
        <f>IFERROR(VLOOKUP(B1823,選手番号!F:J,4,0),"")</f>
        <v/>
      </c>
      <c r="D1823" t="str">
        <f>IFERROR(VLOOKUP(B1823,選手番号!F:K,6,0),"")</f>
        <v/>
      </c>
      <c r="E1823" t="str">
        <f>IFERROR(VLOOKUP(B1823,チーム番号!E:F,2,0),"")</f>
        <v/>
      </c>
      <c r="F1823" t="str">
        <f>IFERROR(VLOOKUP(A1823,プログラム!B:C,2,0),"")</f>
        <v/>
      </c>
      <c r="G1823" t="str">
        <f t="shared" si="57"/>
        <v>000</v>
      </c>
      <c r="H1823" t="str">
        <f>IFERROR(記録[[#This Row],[組]],"")</f>
        <v/>
      </c>
      <c r="I1823" t="str">
        <f>IFERROR(記録[[#This Row],[水路]],"")</f>
        <v/>
      </c>
      <c r="J1823" t="str">
        <f>IFERROR(VLOOKUP(F1823,プログラムデータ!A:P,14,0),"")</f>
        <v/>
      </c>
      <c r="K1823" t="str">
        <f>IFERROR(VLOOKUP(F1823,プログラムデータ!A:O,15,0),"")</f>
        <v/>
      </c>
      <c r="L1823" t="str">
        <f>IFERROR(VLOOKUP(F1823,プログラムデータ!A:M,13,0),"")</f>
        <v/>
      </c>
      <c r="M1823" t="str">
        <f>IFERROR(VLOOKUP(F1823,プログラムデータ!A:J,10,0),"")</f>
        <v/>
      </c>
      <c r="N1823" t="str">
        <f>IFERROR(VLOOKUP(F1823,プログラムデータ!A:P,16,0),"")</f>
        <v/>
      </c>
      <c r="O1823" t="str">
        <f t="shared" si="56"/>
        <v xml:space="preserve">    </v>
      </c>
    </row>
    <row r="1824" spans="1:15" x14ac:dyDescent="0.15">
      <c r="A1824" t="str">
        <f>IFERROR(記録[[#This Row],[競技番号]],"")</f>
        <v/>
      </c>
      <c r="B1824" t="str">
        <f>IFERROR(記録[[#This Row],[選手番号]],"")</f>
        <v/>
      </c>
      <c r="C1824" t="str">
        <f>IFERROR(VLOOKUP(B1824,選手番号!F:J,4,0),"")</f>
        <v/>
      </c>
      <c r="D1824" t="str">
        <f>IFERROR(VLOOKUP(B1824,選手番号!F:K,6,0),"")</f>
        <v/>
      </c>
      <c r="E1824" t="str">
        <f>IFERROR(VLOOKUP(B1824,チーム番号!E:F,2,0),"")</f>
        <v/>
      </c>
      <c r="F1824" t="str">
        <f>IFERROR(VLOOKUP(A1824,プログラム!B:C,2,0),"")</f>
        <v/>
      </c>
      <c r="G1824" t="str">
        <f t="shared" si="57"/>
        <v>000</v>
      </c>
      <c r="H1824" t="str">
        <f>IFERROR(記録[[#This Row],[組]],"")</f>
        <v/>
      </c>
      <c r="I1824" t="str">
        <f>IFERROR(記録[[#This Row],[水路]],"")</f>
        <v/>
      </c>
      <c r="J1824" t="str">
        <f>IFERROR(VLOOKUP(F1824,プログラムデータ!A:P,14,0),"")</f>
        <v/>
      </c>
      <c r="K1824" t="str">
        <f>IFERROR(VLOOKUP(F1824,プログラムデータ!A:O,15,0),"")</f>
        <v/>
      </c>
      <c r="L1824" t="str">
        <f>IFERROR(VLOOKUP(F1824,プログラムデータ!A:M,13,0),"")</f>
        <v/>
      </c>
      <c r="M1824" t="str">
        <f>IFERROR(VLOOKUP(F1824,プログラムデータ!A:J,10,0),"")</f>
        <v/>
      </c>
      <c r="N1824" t="str">
        <f>IFERROR(VLOOKUP(F1824,プログラムデータ!A:P,16,0),"")</f>
        <v/>
      </c>
      <c r="O1824" t="str">
        <f t="shared" si="56"/>
        <v xml:space="preserve">    </v>
      </c>
    </row>
    <row r="1825" spans="1:15" x14ac:dyDescent="0.15">
      <c r="A1825" t="str">
        <f>IFERROR(記録[[#This Row],[競技番号]],"")</f>
        <v/>
      </c>
      <c r="B1825" t="str">
        <f>IFERROR(記録[[#This Row],[選手番号]],"")</f>
        <v/>
      </c>
      <c r="C1825" t="str">
        <f>IFERROR(VLOOKUP(B1825,選手番号!F:J,4,0),"")</f>
        <v/>
      </c>
      <c r="D1825" t="str">
        <f>IFERROR(VLOOKUP(B1825,選手番号!F:K,6,0),"")</f>
        <v/>
      </c>
      <c r="E1825" t="str">
        <f>IFERROR(VLOOKUP(B1825,チーム番号!E:F,2,0),"")</f>
        <v/>
      </c>
      <c r="F1825" t="str">
        <f>IFERROR(VLOOKUP(A1825,プログラム!B:C,2,0),"")</f>
        <v/>
      </c>
      <c r="G1825" t="str">
        <f t="shared" si="57"/>
        <v>000</v>
      </c>
      <c r="H1825" t="str">
        <f>IFERROR(記録[[#This Row],[組]],"")</f>
        <v/>
      </c>
      <c r="I1825" t="str">
        <f>IFERROR(記録[[#This Row],[水路]],"")</f>
        <v/>
      </c>
      <c r="J1825" t="str">
        <f>IFERROR(VLOOKUP(F1825,プログラムデータ!A:P,14,0),"")</f>
        <v/>
      </c>
      <c r="K1825" t="str">
        <f>IFERROR(VLOOKUP(F1825,プログラムデータ!A:O,15,0),"")</f>
        <v/>
      </c>
      <c r="L1825" t="str">
        <f>IFERROR(VLOOKUP(F1825,プログラムデータ!A:M,13,0),"")</f>
        <v/>
      </c>
      <c r="M1825" t="str">
        <f>IFERROR(VLOOKUP(F1825,プログラムデータ!A:J,10,0),"")</f>
        <v/>
      </c>
      <c r="N1825" t="str">
        <f>IFERROR(VLOOKUP(F1825,プログラムデータ!A:P,16,0),"")</f>
        <v/>
      </c>
      <c r="O1825" t="str">
        <f t="shared" si="56"/>
        <v xml:space="preserve">    </v>
      </c>
    </row>
    <row r="1826" spans="1:15" x14ac:dyDescent="0.15">
      <c r="A1826" t="str">
        <f>IFERROR(記録[[#This Row],[競技番号]],"")</f>
        <v/>
      </c>
      <c r="B1826" t="str">
        <f>IFERROR(記録[[#This Row],[選手番号]],"")</f>
        <v/>
      </c>
      <c r="C1826" t="str">
        <f>IFERROR(VLOOKUP(B1826,選手番号!F:J,4,0),"")</f>
        <v/>
      </c>
      <c r="D1826" t="str">
        <f>IFERROR(VLOOKUP(B1826,選手番号!F:K,6,0),"")</f>
        <v/>
      </c>
      <c r="E1826" t="str">
        <f>IFERROR(VLOOKUP(B1826,チーム番号!E:F,2,0),"")</f>
        <v/>
      </c>
      <c r="F1826" t="str">
        <f>IFERROR(VLOOKUP(A1826,プログラム!B:C,2,0),"")</f>
        <v/>
      </c>
      <c r="G1826" t="str">
        <f t="shared" si="57"/>
        <v>000</v>
      </c>
      <c r="H1826" t="str">
        <f>IFERROR(記録[[#This Row],[組]],"")</f>
        <v/>
      </c>
      <c r="I1826" t="str">
        <f>IFERROR(記録[[#This Row],[水路]],"")</f>
        <v/>
      </c>
      <c r="J1826" t="str">
        <f>IFERROR(VLOOKUP(F1826,プログラムデータ!A:P,14,0),"")</f>
        <v/>
      </c>
      <c r="K1826" t="str">
        <f>IFERROR(VLOOKUP(F1826,プログラムデータ!A:O,15,0),"")</f>
        <v/>
      </c>
      <c r="L1826" t="str">
        <f>IFERROR(VLOOKUP(F1826,プログラムデータ!A:M,13,0),"")</f>
        <v/>
      </c>
      <c r="M1826" t="str">
        <f>IFERROR(VLOOKUP(F1826,プログラムデータ!A:J,10,0),"")</f>
        <v/>
      </c>
      <c r="N1826" t="str">
        <f>IFERROR(VLOOKUP(F1826,プログラムデータ!A:P,16,0),"")</f>
        <v/>
      </c>
      <c r="O1826" t="str">
        <f t="shared" si="56"/>
        <v xml:space="preserve">    </v>
      </c>
    </row>
    <row r="1827" spans="1:15" x14ac:dyDescent="0.15">
      <c r="A1827" t="str">
        <f>IFERROR(記録[[#This Row],[競技番号]],"")</f>
        <v/>
      </c>
      <c r="B1827" t="str">
        <f>IFERROR(記録[[#This Row],[選手番号]],"")</f>
        <v/>
      </c>
      <c r="C1827" t="str">
        <f>IFERROR(VLOOKUP(B1827,選手番号!F:J,4,0),"")</f>
        <v/>
      </c>
      <c r="D1827" t="str">
        <f>IFERROR(VLOOKUP(B1827,選手番号!F:K,6,0),"")</f>
        <v/>
      </c>
      <c r="E1827" t="str">
        <f>IFERROR(VLOOKUP(B1827,チーム番号!E:F,2,0),"")</f>
        <v/>
      </c>
      <c r="F1827" t="str">
        <f>IFERROR(VLOOKUP(A1827,プログラム!B:C,2,0),"")</f>
        <v/>
      </c>
      <c r="G1827" t="str">
        <f t="shared" si="57"/>
        <v>000</v>
      </c>
      <c r="H1827" t="str">
        <f>IFERROR(記録[[#This Row],[組]],"")</f>
        <v/>
      </c>
      <c r="I1827" t="str">
        <f>IFERROR(記録[[#This Row],[水路]],"")</f>
        <v/>
      </c>
      <c r="J1827" t="str">
        <f>IFERROR(VLOOKUP(F1827,プログラムデータ!A:P,14,0),"")</f>
        <v/>
      </c>
      <c r="K1827" t="str">
        <f>IFERROR(VLOOKUP(F1827,プログラムデータ!A:O,15,0),"")</f>
        <v/>
      </c>
      <c r="L1827" t="str">
        <f>IFERROR(VLOOKUP(F1827,プログラムデータ!A:M,13,0),"")</f>
        <v/>
      </c>
      <c r="M1827" t="str">
        <f>IFERROR(VLOOKUP(F1827,プログラムデータ!A:J,10,0),"")</f>
        <v/>
      </c>
      <c r="N1827" t="str">
        <f>IFERROR(VLOOKUP(F1827,プログラムデータ!A:P,16,0),"")</f>
        <v/>
      </c>
      <c r="O1827" t="str">
        <f t="shared" si="56"/>
        <v xml:space="preserve">    </v>
      </c>
    </row>
    <row r="1828" spans="1:15" x14ac:dyDescent="0.15">
      <c r="A1828" t="str">
        <f>IFERROR(記録[[#This Row],[競技番号]],"")</f>
        <v/>
      </c>
      <c r="B1828" t="str">
        <f>IFERROR(記録[[#This Row],[選手番号]],"")</f>
        <v/>
      </c>
      <c r="C1828" t="str">
        <f>IFERROR(VLOOKUP(B1828,選手番号!F:J,4,0),"")</f>
        <v/>
      </c>
      <c r="D1828" t="str">
        <f>IFERROR(VLOOKUP(B1828,選手番号!F:K,6,0),"")</f>
        <v/>
      </c>
      <c r="E1828" t="str">
        <f>IFERROR(VLOOKUP(B1828,チーム番号!E:F,2,0),"")</f>
        <v/>
      </c>
      <c r="F1828" t="str">
        <f>IFERROR(VLOOKUP(A1828,プログラム!B:C,2,0),"")</f>
        <v/>
      </c>
      <c r="G1828" t="str">
        <f t="shared" si="57"/>
        <v>000</v>
      </c>
      <c r="H1828" t="str">
        <f>IFERROR(記録[[#This Row],[組]],"")</f>
        <v/>
      </c>
      <c r="I1828" t="str">
        <f>IFERROR(記録[[#This Row],[水路]],"")</f>
        <v/>
      </c>
      <c r="J1828" t="str">
        <f>IFERROR(VLOOKUP(F1828,プログラムデータ!A:P,14,0),"")</f>
        <v/>
      </c>
      <c r="K1828" t="str">
        <f>IFERROR(VLOOKUP(F1828,プログラムデータ!A:O,15,0),"")</f>
        <v/>
      </c>
      <c r="L1828" t="str">
        <f>IFERROR(VLOOKUP(F1828,プログラムデータ!A:M,13,0),"")</f>
        <v/>
      </c>
      <c r="M1828" t="str">
        <f>IFERROR(VLOOKUP(F1828,プログラムデータ!A:J,10,0),"")</f>
        <v/>
      </c>
      <c r="N1828" t="str">
        <f>IFERROR(VLOOKUP(F1828,プログラムデータ!A:P,16,0),"")</f>
        <v/>
      </c>
      <c r="O1828" t="str">
        <f t="shared" si="56"/>
        <v xml:space="preserve">    </v>
      </c>
    </row>
    <row r="1829" spans="1:15" x14ac:dyDescent="0.15">
      <c r="A1829" t="str">
        <f>IFERROR(記録[[#This Row],[競技番号]],"")</f>
        <v/>
      </c>
      <c r="B1829" t="str">
        <f>IFERROR(記録[[#This Row],[選手番号]],"")</f>
        <v/>
      </c>
      <c r="C1829" t="str">
        <f>IFERROR(VLOOKUP(B1829,選手番号!F:J,4,0),"")</f>
        <v/>
      </c>
      <c r="D1829" t="str">
        <f>IFERROR(VLOOKUP(B1829,選手番号!F:K,6,0),"")</f>
        <v/>
      </c>
      <c r="E1829" t="str">
        <f>IFERROR(VLOOKUP(B1829,チーム番号!E:F,2,0),"")</f>
        <v/>
      </c>
      <c r="F1829" t="str">
        <f>IFERROR(VLOOKUP(A1829,プログラム!B:C,2,0),"")</f>
        <v/>
      </c>
      <c r="G1829" t="str">
        <f t="shared" si="57"/>
        <v>000</v>
      </c>
      <c r="H1829" t="str">
        <f>IFERROR(記録[[#This Row],[組]],"")</f>
        <v/>
      </c>
      <c r="I1829" t="str">
        <f>IFERROR(記録[[#This Row],[水路]],"")</f>
        <v/>
      </c>
      <c r="J1829" t="str">
        <f>IFERROR(VLOOKUP(F1829,プログラムデータ!A:P,14,0),"")</f>
        <v/>
      </c>
      <c r="K1829" t="str">
        <f>IFERROR(VLOOKUP(F1829,プログラムデータ!A:O,15,0),"")</f>
        <v/>
      </c>
      <c r="L1829" t="str">
        <f>IFERROR(VLOOKUP(F1829,プログラムデータ!A:M,13,0),"")</f>
        <v/>
      </c>
      <c r="M1829" t="str">
        <f>IFERROR(VLOOKUP(F1829,プログラムデータ!A:J,10,0),"")</f>
        <v/>
      </c>
      <c r="N1829" t="str">
        <f>IFERROR(VLOOKUP(F1829,プログラムデータ!A:P,16,0),"")</f>
        <v/>
      </c>
      <c r="O1829" t="str">
        <f t="shared" si="56"/>
        <v xml:space="preserve">    </v>
      </c>
    </row>
    <row r="1830" spans="1:15" x14ac:dyDescent="0.15">
      <c r="A1830" t="str">
        <f>IFERROR(記録[[#This Row],[競技番号]],"")</f>
        <v/>
      </c>
      <c r="B1830" t="str">
        <f>IFERROR(記録[[#This Row],[選手番号]],"")</f>
        <v/>
      </c>
      <c r="C1830" t="str">
        <f>IFERROR(VLOOKUP(B1830,選手番号!F:J,4,0),"")</f>
        <v/>
      </c>
      <c r="D1830" t="str">
        <f>IFERROR(VLOOKUP(B1830,選手番号!F:K,6,0),"")</f>
        <v/>
      </c>
      <c r="E1830" t="str">
        <f>IFERROR(VLOOKUP(B1830,チーム番号!E:F,2,0),"")</f>
        <v/>
      </c>
      <c r="F1830" t="str">
        <f>IFERROR(VLOOKUP(A1830,プログラム!B:C,2,0),"")</f>
        <v/>
      </c>
      <c r="G1830" t="str">
        <f t="shared" si="57"/>
        <v>000</v>
      </c>
      <c r="H1830" t="str">
        <f>IFERROR(記録[[#This Row],[組]],"")</f>
        <v/>
      </c>
      <c r="I1830" t="str">
        <f>IFERROR(記録[[#This Row],[水路]],"")</f>
        <v/>
      </c>
      <c r="J1830" t="str">
        <f>IFERROR(VLOOKUP(F1830,プログラムデータ!A:P,14,0),"")</f>
        <v/>
      </c>
      <c r="K1830" t="str">
        <f>IFERROR(VLOOKUP(F1830,プログラムデータ!A:O,15,0),"")</f>
        <v/>
      </c>
      <c r="L1830" t="str">
        <f>IFERROR(VLOOKUP(F1830,プログラムデータ!A:M,13,0),"")</f>
        <v/>
      </c>
      <c r="M1830" t="str">
        <f>IFERROR(VLOOKUP(F1830,プログラムデータ!A:J,10,0),"")</f>
        <v/>
      </c>
      <c r="N1830" t="str">
        <f>IFERROR(VLOOKUP(F1830,プログラムデータ!A:P,16,0),"")</f>
        <v/>
      </c>
      <c r="O1830" t="str">
        <f t="shared" si="56"/>
        <v xml:space="preserve">    </v>
      </c>
    </row>
    <row r="1831" spans="1:15" x14ac:dyDescent="0.15">
      <c r="A1831" t="str">
        <f>IFERROR(記録[[#This Row],[競技番号]],"")</f>
        <v/>
      </c>
      <c r="B1831" t="str">
        <f>IFERROR(記録[[#This Row],[選手番号]],"")</f>
        <v/>
      </c>
      <c r="C1831" t="str">
        <f>IFERROR(VLOOKUP(B1831,選手番号!F:J,4,0),"")</f>
        <v/>
      </c>
      <c r="D1831" t="str">
        <f>IFERROR(VLOOKUP(B1831,選手番号!F:K,6,0),"")</f>
        <v/>
      </c>
      <c r="E1831" t="str">
        <f>IFERROR(VLOOKUP(B1831,チーム番号!E:F,2,0),"")</f>
        <v/>
      </c>
      <c r="F1831" t="str">
        <f>IFERROR(VLOOKUP(A1831,プログラム!B:C,2,0),"")</f>
        <v/>
      </c>
      <c r="G1831" t="str">
        <f t="shared" si="57"/>
        <v>000</v>
      </c>
      <c r="H1831" t="str">
        <f>IFERROR(記録[[#This Row],[組]],"")</f>
        <v/>
      </c>
      <c r="I1831" t="str">
        <f>IFERROR(記録[[#This Row],[水路]],"")</f>
        <v/>
      </c>
      <c r="J1831" t="str">
        <f>IFERROR(VLOOKUP(F1831,プログラムデータ!A:P,14,0),"")</f>
        <v/>
      </c>
      <c r="K1831" t="str">
        <f>IFERROR(VLOOKUP(F1831,プログラムデータ!A:O,15,0),"")</f>
        <v/>
      </c>
      <c r="L1831" t="str">
        <f>IFERROR(VLOOKUP(F1831,プログラムデータ!A:M,13,0),"")</f>
        <v/>
      </c>
      <c r="M1831" t="str">
        <f>IFERROR(VLOOKUP(F1831,プログラムデータ!A:J,10,0),"")</f>
        <v/>
      </c>
      <c r="N1831" t="str">
        <f>IFERROR(VLOOKUP(F1831,プログラムデータ!A:P,16,0),"")</f>
        <v/>
      </c>
      <c r="O1831" t="str">
        <f t="shared" si="56"/>
        <v xml:space="preserve">    </v>
      </c>
    </row>
    <row r="1832" spans="1:15" x14ac:dyDescent="0.15">
      <c r="A1832" t="str">
        <f>IFERROR(記録[[#This Row],[競技番号]],"")</f>
        <v/>
      </c>
      <c r="B1832" t="str">
        <f>IFERROR(記録[[#This Row],[選手番号]],"")</f>
        <v/>
      </c>
      <c r="C1832" t="str">
        <f>IFERROR(VLOOKUP(B1832,選手番号!F:J,4,0),"")</f>
        <v/>
      </c>
      <c r="D1832" t="str">
        <f>IFERROR(VLOOKUP(B1832,選手番号!F:K,6,0),"")</f>
        <v/>
      </c>
      <c r="E1832" t="str">
        <f>IFERROR(VLOOKUP(B1832,チーム番号!E:F,2,0),"")</f>
        <v/>
      </c>
      <c r="F1832" t="str">
        <f>IFERROR(VLOOKUP(A1832,プログラム!B:C,2,0),"")</f>
        <v/>
      </c>
      <c r="G1832" t="str">
        <f t="shared" si="57"/>
        <v>000</v>
      </c>
      <c r="H1832" t="str">
        <f>IFERROR(記録[[#This Row],[組]],"")</f>
        <v/>
      </c>
      <c r="I1832" t="str">
        <f>IFERROR(記録[[#This Row],[水路]],"")</f>
        <v/>
      </c>
      <c r="J1832" t="str">
        <f>IFERROR(VLOOKUP(F1832,プログラムデータ!A:P,14,0),"")</f>
        <v/>
      </c>
      <c r="K1832" t="str">
        <f>IFERROR(VLOOKUP(F1832,プログラムデータ!A:O,15,0),"")</f>
        <v/>
      </c>
      <c r="L1832" t="str">
        <f>IFERROR(VLOOKUP(F1832,プログラムデータ!A:M,13,0),"")</f>
        <v/>
      </c>
      <c r="M1832" t="str">
        <f>IFERROR(VLOOKUP(F1832,プログラムデータ!A:J,10,0),"")</f>
        <v/>
      </c>
      <c r="N1832" t="str">
        <f>IFERROR(VLOOKUP(F1832,プログラムデータ!A:P,16,0),"")</f>
        <v/>
      </c>
      <c r="O1832" t="str">
        <f t="shared" si="56"/>
        <v xml:space="preserve">    </v>
      </c>
    </row>
    <row r="1833" spans="1:15" x14ac:dyDescent="0.15">
      <c r="A1833" t="str">
        <f>IFERROR(記録[[#This Row],[競技番号]],"")</f>
        <v/>
      </c>
      <c r="B1833" t="str">
        <f>IFERROR(記録[[#This Row],[選手番号]],"")</f>
        <v/>
      </c>
      <c r="C1833" t="str">
        <f>IFERROR(VLOOKUP(B1833,選手番号!F:J,4,0),"")</f>
        <v/>
      </c>
      <c r="D1833" t="str">
        <f>IFERROR(VLOOKUP(B1833,選手番号!F:K,6,0),"")</f>
        <v/>
      </c>
      <c r="E1833" t="str">
        <f>IFERROR(VLOOKUP(B1833,チーム番号!E:F,2,0),"")</f>
        <v/>
      </c>
      <c r="F1833" t="str">
        <f>IFERROR(VLOOKUP(A1833,プログラム!B:C,2,0),"")</f>
        <v/>
      </c>
      <c r="G1833" t="str">
        <f t="shared" si="57"/>
        <v>000</v>
      </c>
      <c r="H1833" t="str">
        <f>IFERROR(記録[[#This Row],[組]],"")</f>
        <v/>
      </c>
      <c r="I1833" t="str">
        <f>IFERROR(記録[[#This Row],[水路]],"")</f>
        <v/>
      </c>
      <c r="J1833" t="str">
        <f>IFERROR(VLOOKUP(F1833,プログラムデータ!A:P,14,0),"")</f>
        <v/>
      </c>
      <c r="K1833" t="str">
        <f>IFERROR(VLOOKUP(F1833,プログラムデータ!A:O,15,0),"")</f>
        <v/>
      </c>
      <c r="L1833" t="str">
        <f>IFERROR(VLOOKUP(F1833,プログラムデータ!A:M,13,0),"")</f>
        <v/>
      </c>
      <c r="M1833" t="str">
        <f>IFERROR(VLOOKUP(F1833,プログラムデータ!A:J,10,0),"")</f>
        <v/>
      </c>
      <c r="N1833" t="str">
        <f>IFERROR(VLOOKUP(F1833,プログラムデータ!A:P,16,0),"")</f>
        <v/>
      </c>
      <c r="O1833" t="str">
        <f t="shared" si="56"/>
        <v xml:space="preserve">    </v>
      </c>
    </row>
    <row r="1834" spans="1:15" x14ac:dyDescent="0.15">
      <c r="A1834" t="str">
        <f>IFERROR(記録[[#This Row],[競技番号]],"")</f>
        <v/>
      </c>
      <c r="B1834" t="str">
        <f>IFERROR(記録[[#This Row],[選手番号]],"")</f>
        <v/>
      </c>
      <c r="C1834" t="str">
        <f>IFERROR(VLOOKUP(B1834,選手番号!F:J,4,0),"")</f>
        <v/>
      </c>
      <c r="D1834" t="str">
        <f>IFERROR(VLOOKUP(B1834,選手番号!F:K,6,0),"")</f>
        <v/>
      </c>
      <c r="E1834" t="str">
        <f>IFERROR(VLOOKUP(B1834,チーム番号!E:F,2,0),"")</f>
        <v/>
      </c>
      <c r="F1834" t="str">
        <f>IFERROR(VLOOKUP(A1834,プログラム!B:C,2,0),"")</f>
        <v/>
      </c>
      <c r="G1834" t="str">
        <f t="shared" si="57"/>
        <v>000</v>
      </c>
      <c r="H1834" t="str">
        <f>IFERROR(記録[[#This Row],[組]],"")</f>
        <v/>
      </c>
      <c r="I1834" t="str">
        <f>IFERROR(記録[[#This Row],[水路]],"")</f>
        <v/>
      </c>
      <c r="J1834" t="str">
        <f>IFERROR(VLOOKUP(F1834,プログラムデータ!A:P,14,0),"")</f>
        <v/>
      </c>
      <c r="K1834" t="str">
        <f>IFERROR(VLOOKUP(F1834,プログラムデータ!A:O,15,0),"")</f>
        <v/>
      </c>
      <c r="L1834" t="str">
        <f>IFERROR(VLOOKUP(F1834,プログラムデータ!A:M,13,0),"")</f>
        <v/>
      </c>
      <c r="M1834" t="str">
        <f>IFERROR(VLOOKUP(F1834,プログラムデータ!A:J,10,0),"")</f>
        <v/>
      </c>
      <c r="N1834" t="str">
        <f>IFERROR(VLOOKUP(F1834,プログラムデータ!A:P,16,0),"")</f>
        <v/>
      </c>
      <c r="O1834" t="str">
        <f t="shared" si="56"/>
        <v xml:space="preserve">    </v>
      </c>
    </row>
    <row r="1835" spans="1:15" x14ac:dyDescent="0.15">
      <c r="A1835" t="str">
        <f>IFERROR(記録[[#This Row],[競技番号]],"")</f>
        <v/>
      </c>
      <c r="B1835" t="str">
        <f>IFERROR(記録[[#This Row],[選手番号]],"")</f>
        <v/>
      </c>
      <c r="C1835" t="str">
        <f>IFERROR(VLOOKUP(B1835,選手番号!F:J,4,0),"")</f>
        <v/>
      </c>
      <c r="D1835" t="str">
        <f>IFERROR(VLOOKUP(B1835,選手番号!F:K,6,0),"")</f>
        <v/>
      </c>
      <c r="E1835" t="str">
        <f>IFERROR(VLOOKUP(B1835,チーム番号!E:F,2,0),"")</f>
        <v/>
      </c>
      <c r="F1835" t="str">
        <f>IFERROR(VLOOKUP(A1835,プログラム!B:C,2,0),"")</f>
        <v/>
      </c>
      <c r="G1835" t="str">
        <f t="shared" si="57"/>
        <v>000</v>
      </c>
      <c r="H1835" t="str">
        <f>IFERROR(記録[[#This Row],[組]],"")</f>
        <v/>
      </c>
      <c r="I1835" t="str">
        <f>IFERROR(記録[[#This Row],[水路]],"")</f>
        <v/>
      </c>
      <c r="J1835" t="str">
        <f>IFERROR(VLOOKUP(F1835,プログラムデータ!A:P,14,0),"")</f>
        <v/>
      </c>
      <c r="K1835" t="str">
        <f>IFERROR(VLOOKUP(F1835,プログラムデータ!A:O,15,0),"")</f>
        <v/>
      </c>
      <c r="L1835" t="str">
        <f>IFERROR(VLOOKUP(F1835,プログラムデータ!A:M,13,0),"")</f>
        <v/>
      </c>
      <c r="M1835" t="str">
        <f>IFERROR(VLOOKUP(F1835,プログラムデータ!A:J,10,0),"")</f>
        <v/>
      </c>
      <c r="N1835" t="str">
        <f>IFERROR(VLOOKUP(F1835,プログラムデータ!A:P,16,0),"")</f>
        <v/>
      </c>
      <c r="O1835" t="str">
        <f t="shared" si="56"/>
        <v xml:space="preserve">    </v>
      </c>
    </row>
    <row r="1836" spans="1:15" x14ac:dyDescent="0.15">
      <c r="A1836" t="str">
        <f>IFERROR(記録[[#This Row],[競技番号]],"")</f>
        <v/>
      </c>
      <c r="B1836" t="str">
        <f>IFERROR(記録[[#This Row],[選手番号]],"")</f>
        <v/>
      </c>
      <c r="C1836" t="str">
        <f>IFERROR(VLOOKUP(B1836,選手番号!F:J,4,0),"")</f>
        <v/>
      </c>
      <c r="D1836" t="str">
        <f>IFERROR(VLOOKUP(B1836,選手番号!F:K,6,0),"")</f>
        <v/>
      </c>
      <c r="E1836" t="str">
        <f>IFERROR(VLOOKUP(B1836,チーム番号!E:F,2,0),"")</f>
        <v/>
      </c>
      <c r="F1836" t="str">
        <f>IFERROR(VLOOKUP(A1836,プログラム!B:C,2,0),"")</f>
        <v/>
      </c>
      <c r="G1836" t="str">
        <f t="shared" si="57"/>
        <v>000</v>
      </c>
      <c r="H1836" t="str">
        <f>IFERROR(記録[[#This Row],[組]],"")</f>
        <v/>
      </c>
      <c r="I1836" t="str">
        <f>IFERROR(記録[[#This Row],[水路]],"")</f>
        <v/>
      </c>
      <c r="J1836" t="str">
        <f>IFERROR(VLOOKUP(F1836,プログラムデータ!A:P,14,0),"")</f>
        <v/>
      </c>
      <c r="K1836" t="str">
        <f>IFERROR(VLOOKUP(F1836,プログラムデータ!A:O,15,0),"")</f>
        <v/>
      </c>
      <c r="L1836" t="str">
        <f>IFERROR(VLOOKUP(F1836,プログラムデータ!A:M,13,0),"")</f>
        <v/>
      </c>
      <c r="M1836" t="str">
        <f>IFERROR(VLOOKUP(F1836,プログラムデータ!A:J,10,0),"")</f>
        <v/>
      </c>
      <c r="N1836" t="str">
        <f>IFERROR(VLOOKUP(F1836,プログラムデータ!A:P,16,0),"")</f>
        <v/>
      </c>
      <c r="O1836" t="str">
        <f t="shared" si="56"/>
        <v xml:space="preserve">    </v>
      </c>
    </row>
    <row r="1837" spans="1:15" x14ac:dyDescent="0.15">
      <c r="A1837" t="str">
        <f>IFERROR(記録[[#This Row],[競技番号]],"")</f>
        <v/>
      </c>
      <c r="B1837" t="str">
        <f>IFERROR(記録[[#This Row],[選手番号]],"")</f>
        <v/>
      </c>
      <c r="C1837" t="str">
        <f>IFERROR(VLOOKUP(B1837,選手番号!F:J,4,0),"")</f>
        <v/>
      </c>
      <c r="D1837" t="str">
        <f>IFERROR(VLOOKUP(B1837,選手番号!F:K,6,0),"")</f>
        <v/>
      </c>
      <c r="E1837" t="str">
        <f>IFERROR(VLOOKUP(B1837,チーム番号!E:F,2,0),"")</f>
        <v/>
      </c>
      <c r="F1837" t="str">
        <f>IFERROR(VLOOKUP(A1837,プログラム!B:C,2,0),"")</f>
        <v/>
      </c>
      <c r="G1837" t="str">
        <f t="shared" si="57"/>
        <v>000</v>
      </c>
      <c r="H1837" t="str">
        <f>IFERROR(記録[[#This Row],[組]],"")</f>
        <v/>
      </c>
      <c r="I1837" t="str">
        <f>IFERROR(記録[[#This Row],[水路]],"")</f>
        <v/>
      </c>
      <c r="J1837" t="str">
        <f>IFERROR(VLOOKUP(F1837,プログラムデータ!A:P,14,0),"")</f>
        <v/>
      </c>
      <c r="K1837" t="str">
        <f>IFERROR(VLOOKUP(F1837,プログラムデータ!A:O,15,0),"")</f>
        <v/>
      </c>
      <c r="L1837" t="str">
        <f>IFERROR(VLOOKUP(F1837,プログラムデータ!A:M,13,0),"")</f>
        <v/>
      </c>
      <c r="M1837" t="str">
        <f>IFERROR(VLOOKUP(F1837,プログラムデータ!A:J,10,0),"")</f>
        <v/>
      </c>
      <c r="N1837" t="str">
        <f>IFERROR(VLOOKUP(F1837,プログラムデータ!A:P,16,0),"")</f>
        <v/>
      </c>
      <c r="O1837" t="str">
        <f t="shared" si="56"/>
        <v xml:space="preserve">    </v>
      </c>
    </row>
    <row r="1838" spans="1:15" x14ac:dyDescent="0.15">
      <c r="A1838" t="str">
        <f>IFERROR(記録[[#This Row],[競技番号]],"")</f>
        <v/>
      </c>
      <c r="B1838" t="str">
        <f>IFERROR(記録[[#This Row],[選手番号]],"")</f>
        <v/>
      </c>
      <c r="C1838" t="str">
        <f>IFERROR(VLOOKUP(B1838,選手番号!F:J,4,0),"")</f>
        <v/>
      </c>
      <c r="D1838" t="str">
        <f>IFERROR(VLOOKUP(B1838,選手番号!F:K,6,0),"")</f>
        <v/>
      </c>
      <c r="E1838" t="str">
        <f>IFERROR(VLOOKUP(B1838,チーム番号!E:F,2,0),"")</f>
        <v/>
      </c>
      <c r="F1838" t="str">
        <f>IFERROR(VLOOKUP(A1838,プログラム!B:C,2,0),"")</f>
        <v/>
      </c>
      <c r="G1838" t="str">
        <f t="shared" si="57"/>
        <v>000</v>
      </c>
      <c r="H1838" t="str">
        <f>IFERROR(記録[[#This Row],[組]],"")</f>
        <v/>
      </c>
      <c r="I1838" t="str">
        <f>IFERROR(記録[[#This Row],[水路]],"")</f>
        <v/>
      </c>
      <c r="J1838" t="str">
        <f>IFERROR(VLOOKUP(F1838,プログラムデータ!A:P,14,0),"")</f>
        <v/>
      </c>
      <c r="K1838" t="str">
        <f>IFERROR(VLOOKUP(F1838,プログラムデータ!A:O,15,0),"")</f>
        <v/>
      </c>
      <c r="L1838" t="str">
        <f>IFERROR(VLOOKUP(F1838,プログラムデータ!A:M,13,0),"")</f>
        <v/>
      </c>
      <c r="M1838" t="str">
        <f>IFERROR(VLOOKUP(F1838,プログラムデータ!A:J,10,0),"")</f>
        <v/>
      </c>
      <c r="N1838" t="str">
        <f>IFERROR(VLOOKUP(F1838,プログラムデータ!A:P,16,0),"")</f>
        <v/>
      </c>
      <c r="O1838" t="str">
        <f t="shared" ref="O1838:O1901" si="58">CONCATENATE(J1838," ",K1838," ",L1838," ",M1838," ",N1838)</f>
        <v xml:space="preserve">    </v>
      </c>
    </row>
    <row r="1839" spans="1:15" x14ac:dyDescent="0.15">
      <c r="A1839" t="str">
        <f>IFERROR(記録[[#This Row],[競技番号]],"")</f>
        <v/>
      </c>
      <c r="B1839" t="str">
        <f>IFERROR(記録[[#This Row],[選手番号]],"")</f>
        <v/>
      </c>
      <c r="C1839" t="str">
        <f>IFERROR(VLOOKUP(B1839,選手番号!F:J,4,0),"")</f>
        <v/>
      </c>
      <c r="D1839" t="str">
        <f>IFERROR(VLOOKUP(B1839,選手番号!F:K,6,0),"")</f>
        <v/>
      </c>
      <c r="E1839" t="str">
        <f>IFERROR(VLOOKUP(B1839,チーム番号!E:F,2,0),"")</f>
        <v/>
      </c>
      <c r="F1839" t="str">
        <f>IFERROR(VLOOKUP(A1839,プログラム!B:C,2,0),"")</f>
        <v/>
      </c>
      <c r="G1839" t="str">
        <f t="shared" si="57"/>
        <v>000</v>
      </c>
      <c r="H1839" t="str">
        <f>IFERROR(記録[[#This Row],[組]],"")</f>
        <v/>
      </c>
      <c r="I1839" t="str">
        <f>IFERROR(記録[[#This Row],[水路]],"")</f>
        <v/>
      </c>
      <c r="J1839" t="str">
        <f>IFERROR(VLOOKUP(F1839,プログラムデータ!A:P,14,0),"")</f>
        <v/>
      </c>
      <c r="K1839" t="str">
        <f>IFERROR(VLOOKUP(F1839,プログラムデータ!A:O,15,0),"")</f>
        <v/>
      </c>
      <c r="L1839" t="str">
        <f>IFERROR(VLOOKUP(F1839,プログラムデータ!A:M,13,0),"")</f>
        <v/>
      </c>
      <c r="M1839" t="str">
        <f>IFERROR(VLOOKUP(F1839,プログラムデータ!A:J,10,0),"")</f>
        <v/>
      </c>
      <c r="N1839" t="str">
        <f>IFERROR(VLOOKUP(F1839,プログラムデータ!A:P,16,0),"")</f>
        <v/>
      </c>
      <c r="O1839" t="str">
        <f t="shared" si="58"/>
        <v xml:space="preserve">    </v>
      </c>
    </row>
    <row r="1840" spans="1:15" x14ac:dyDescent="0.15">
      <c r="A1840" t="str">
        <f>IFERROR(記録[[#This Row],[競技番号]],"")</f>
        <v/>
      </c>
      <c r="B1840" t="str">
        <f>IFERROR(記録[[#This Row],[選手番号]],"")</f>
        <v/>
      </c>
      <c r="C1840" t="str">
        <f>IFERROR(VLOOKUP(B1840,選手番号!F:J,4,0),"")</f>
        <v/>
      </c>
      <c r="D1840" t="str">
        <f>IFERROR(VLOOKUP(B1840,選手番号!F:K,6,0),"")</f>
        <v/>
      </c>
      <c r="E1840" t="str">
        <f>IFERROR(VLOOKUP(B1840,チーム番号!E:F,2,0),"")</f>
        <v/>
      </c>
      <c r="F1840" t="str">
        <f>IFERROR(VLOOKUP(A1840,プログラム!B:C,2,0),"")</f>
        <v/>
      </c>
      <c r="G1840" t="str">
        <f t="shared" si="57"/>
        <v>000</v>
      </c>
      <c r="H1840" t="str">
        <f>IFERROR(記録[[#This Row],[組]],"")</f>
        <v/>
      </c>
      <c r="I1840" t="str">
        <f>IFERROR(記録[[#This Row],[水路]],"")</f>
        <v/>
      </c>
      <c r="J1840" t="str">
        <f>IFERROR(VLOOKUP(F1840,プログラムデータ!A:P,14,0),"")</f>
        <v/>
      </c>
      <c r="K1840" t="str">
        <f>IFERROR(VLOOKUP(F1840,プログラムデータ!A:O,15,0),"")</f>
        <v/>
      </c>
      <c r="L1840" t="str">
        <f>IFERROR(VLOOKUP(F1840,プログラムデータ!A:M,13,0),"")</f>
        <v/>
      </c>
      <c r="M1840" t="str">
        <f>IFERROR(VLOOKUP(F1840,プログラムデータ!A:J,10,0),"")</f>
        <v/>
      </c>
      <c r="N1840" t="str">
        <f>IFERROR(VLOOKUP(F1840,プログラムデータ!A:P,16,0),"")</f>
        <v/>
      </c>
      <c r="O1840" t="str">
        <f t="shared" si="58"/>
        <v xml:space="preserve">    </v>
      </c>
    </row>
    <row r="1841" spans="1:15" x14ac:dyDescent="0.15">
      <c r="A1841" t="str">
        <f>IFERROR(記録[[#This Row],[競技番号]],"")</f>
        <v/>
      </c>
      <c r="B1841" t="str">
        <f>IFERROR(記録[[#This Row],[選手番号]],"")</f>
        <v/>
      </c>
      <c r="C1841" t="str">
        <f>IFERROR(VLOOKUP(B1841,選手番号!F:J,4,0),"")</f>
        <v/>
      </c>
      <c r="D1841" t="str">
        <f>IFERROR(VLOOKUP(B1841,選手番号!F:K,6,0),"")</f>
        <v/>
      </c>
      <c r="E1841" t="str">
        <f>IFERROR(VLOOKUP(B1841,チーム番号!E:F,2,0),"")</f>
        <v/>
      </c>
      <c r="F1841" t="str">
        <f>IFERROR(VLOOKUP(A1841,プログラム!B:C,2,0),"")</f>
        <v/>
      </c>
      <c r="G1841" t="str">
        <f t="shared" si="57"/>
        <v>000</v>
      </c>
      <c r="H1841" t="str">
        <f>IFERROR(記録[[#This Row],[組]],"")</f>
        <v/>
      </c>
      <c r="I1841" t="str">
        <f>IFERROR(記録[[#This Row],[水路]],"")</f>
        <v/>
      </c>
      <c r="J1841" t="str">
        <f>IFERROR(VLOOKUP(F1841,プログラムデータ!A:P,14,0),"")</f>
        <v/>
      </c>
      <c r="K1841" t="str">
        <f>IFERROR(VLOOKUP(F1841,プログラムデータ!A:O,15,0),"")</f>
        <v/>
      </c>
      <c r="L1841" t="str">
        <f>IFERROR(VLOOKUP(F1841,プログラムデータ!A:M,13,0),"")</f>
        <v/>
      </c>
      <c r="M1841" t="str">
        <f>IFERROR(VLOOKUP(F1841,プログラムデータ!A:J,10,0),"")</f>
        <v/>
      </c>
      <c r="N1841" t="str">
        <f>IFERROR(VLOOKUP(F1841,プログラムデータ!A:P,16,0),"")</f>
        <v/>
      </c>
      <c r="O1841" t="str">
        <f t="shared" si="58"/>
        <v xml:space="preserve">    </v>
      </c>
    </row>
    <row r="1842" spans="1:15" x14ac:dyDescent="0.15">
      <c r="A1842" t="str">
        <f>IFERROR(記録[[#This Row],[競技番号]],"")</f>
        <v/>
      </c>
      <c r="B1842" t="str">
        <f>IFERROR(記録[[#This Row],[選手番号]],"")</f>
        <v/>
      </c>
      <c r="C1842" t="str">
        <f>IFERROR(VLOOKUP(B1842,選手番号!F:J,4,0),"")</f>
        <v/>
      </c>
      <c r="D1842" t="str">
        <f>IFERROR(VLOOKUP(B1842,選手番号!F:K,6,0),"")</f>
        <v/>
      </c>
      <c r="E1842" t="str">
        <f>IFERROR(VLOOKUP(B1842,チーム番号!E:F,2,0),"")</f>
        <v/>
      </c>
      <c r="F1842" t="str">
        <f>IFERROR(VLOOKUP(A1842,プログラム!B:C,2,0),"")</f>
        <v/>
      </c>
      <c r="G1842" t="str">
        <f t="shared" si="57"/>
        <v>000</v>
      </c>
      <c r="H1842" t="str">
        <f>IFERROR(記録[[#This Row],[組]],"")</f>
        <v/>
      </c>
      <c r="I1842" t="str">
        <f>IFERROR(記録[[#This Row],[水路]],"")</f>
        <v/>
      </c>
      <c r="J1842" t="str">
        <f>IFERROR(VLOOKUP(F1842,プログラムデータ!A:P,14,0),"")</f>
        <v/>
      </c>
      <c r="K1842" t="str">
        <f>IFERROR(VLOOKUP(F1842,プログラムデータ!A:O,15,0),"")</f>
        <v/>
      </c>
      <c r="L1842" t="str">
        <f>IFERROR(VLOOKUP(F1842,プログラムデータ!A:M,13,0),"")</f>
        <v/>
      </c>
      <c r="M1842" t="str">
        <f>IFERROR(VLOOKUP(F1842,プログラムデータ!A:J,10,0),"")</f>
        <v/>
      </c>
      <c r="N1842" t="str">
        <f>IFERROR(VLOOKUP(F1842,プログラムデータ!A:P,16,0),"")</f>
        <v/>
      </c>
      <c r="O1842" t="str">
        <f t="shared" si="58"/>
        <v xml:space="preserve">    </v>
      </c>
    </row>
    <row r="1843" spans="1:15" x14ac:dyDescent="0.15">
      <c r="A1843" t="str">
        <f>IFERROR(記録[[#This Row],[競技番号]],"")</f>
        <v/>
      </c>
      <c r="B1843" t="str">
        <f>IFERROR(記録[[#This Row],[選手番号]],"")</f>
        <v/>
      </c>
      <c r="C1843" t="str">
        <f>IFERROR(VLOOKUP(B1843,選手番号!F:J,4,0),"")</f>
        <v/>
      </c>
      <c r="D1843" t="str">
        <f>IFERROR(VLOOKUP(B1843,選手番号!F:K,6,0),"")</f>
        <v/>
      </c>
      <c r="E1843" t="str">
        <f>IFERROR(VLOOKUP(B1843,チーム番号!E:F,2,0),"")</f>
        <v/>
      </c>
      <c r="F1843" t="str">
        <f>IFERROR(VLOOKUP(A1843,プログラム!B:C,2,0),"")</f>
        <v/>
      </c>
      <c r="G1843" t="str">
        <f t="shared" si="57"/>
        <v>000</v>
      </c>
      <c r="H1843" t="str">
        <f>IFERROR(記録[[#This Row],[組]],"")</f>
        <v/>
      </c>
      <c r="I1843" t="str">
        <f>IFERROR(記録[[#This Row],[水路]],"")</f>
        <v/>
      </c>
      <c r="J1843" t="str">
        <f>IFERROR(VLOOKUP(F1843,プログラムデータ!A:P,14,0),"")</f>
        <v/>
      </c>
      <c r="K1843" t="str">
        <f>IFERROR(VLOOKUP(F1843,プログラムデータ!A:O,15,0),"")</f>
        <v/>
      </c>
      <c r="L1843" t="str">
        <f>IFERROR(VLOOKUP(F1843,プログラムデータ!A:M,13,0),"")</f>
        <v/>
      </c>
      <c r="M1843" t="str">
        <f>IFERROR(VLOOKUP(F1843,プログラムデータ!A:J,10,0),"")</f>
        <v/>
      </c>
      <c r="N1843" t="str">
        <f>IFERROR(VLOOKUP(F1843,プログラムデータ!A:P,16,0),"")</f>
        <v/>
      </c>
      <c r="O1843" t="str">
        <f t="shared" si="58"/>
        <v xml:space="preserve">    </v>
      </c>
    </row>
    <row r="1844" spans="1:15" x14ac:dyDescent="0.15">
      <c r="A1844" t="str">
        <f>IFERROR(記録[[#This Row],[競技番号]],"")</f>
        <v/>
      </c>
      <c r="B1844" t="str">
        <f>IFERROR(記録[[#This Row],[選手番号]],"")</f>
        <v/>
      </c>
      <c r="C1844" t="str">
        <f>IFERROR(VLOOKUP(B1844,選手番号!F:J,4,0),"")</f>
        <v/>
      </c>
      <c r="D1844" t="str">
        <f>IFERROR(VLOOKUP(B1844,選手番号!F:K,6,0),"")</f>
        <v/>
      </c>
      <c r="E1844" t="str">
        <f>IFERROR(VLOOKUP(B1844,チーム番号!E:F,2,0),"")</f>
        <v/>
      </c>
      <c r="F1844" t="str">
        <f>IFERROR(VLOOKUP(A1844,プログラム!B:C,2,0),"")</f>
        <v/>
      </c>
      <c r="G1844" t="str">
        <f t="shared" si="57"/>
        <v>000</v>
      </c>
      <c r="H1844" t="str">
        <f>IFERROR(記録[[#This Row],[組]],"")</f>
        <v/>
      </c>
      <c r="I1844" t="str">
        <f>IFERROR(記録[[#This Row],[水路]],"")</f>
        <v/>
      </c>
      <c r="J1844" t="str">
        <f>IFERROR(VLOOKUP(F1844,プログラムデータ!A:P,14,0),"")</f>
        <v/>
      </c>
      <c r="K1844" t="str">
        <f>IFERROR(VLOOKUP(F1844,プログラムデータ!A:O,15,0),"")</f>
        <v/>
      </c>
      <c r="L1844" t="str">
        <f>IFERROR(VLOOKUP(F1844,プログラムデータ!A:M,13,0),"")</f>
        <v/>
      </c>
      <c r="M1844" t="str">
        <f>IFERROR(VLOOKUP(F1844,プログラムデータ!A:J,10,0),"")</f>
        <v/>
      </c>
      <c r="N1844" t="str">
        <f>IFERROR(VLOOKUP(F1844,プログラムデータ!A:P,16,0),"")</f>
        <v/>
      </c>
      <c r="O1844" t="str">
        <f t="shared" si="58"/>
        <v xml:space="preserve">    </v>
      </c>
    </row>
    <row r="1845" spans="1:15" x14ac:dyDescent="0.15">
      <c r="A1845" t="str">
        <f>IFERROR(記録[[#This Row],[競技番号]],"")</f>
        <v/>
      </c>
      <c r="B1845" t="str">
        <f>IFERROR(記録[[#This Row],[選手番号]],"")</f>
        <v/>
      </c>
      <c r="C1845" t="str">
        <f>IFERROR(VLOOKUP(B1845,選手番号!F:J,4,0),"")</f>
        <v/>
      </c>
      <c r="D1845" t="str">
        <f>IFERROR(VLOOKUP(B1845,選手番号!F:K,6,0),"")</f>
        <v/>
      </c>
      <c r="E1845" t="str">
        <f>IFERROR(VLOOKUP(B1845,チーム番号!E:F,2,0),"")</f>
        <v/>
      </c>
      <c r="F1845" t="str">
        <f>IFERROR(VLOOKUP(A1845,プログラム!B:C,2,0),"")</f>
        <v/>
      </c>
      <c r="G1845" t="str">
        <f t="shared" si="57"/>
        <v>000</v>
      </c>
      <c r="H1845" t="str">
        <f>IFERROR(記録[[#This Row],[組]],"")</f>
        <v/>
      </c>
      <c r="I1845" t="str">
        <f>IFERROR(記録[[#This Row],[水路]],"")</f>
        <v/>
      </c>
      <c r="J1845" t="str">
        <f>IFERROR(VLOOKUP(F1845,プログラムデータ!A:P,14,0),"")</f>
        <v/>
      </c>
      <c r="K1845" t="str">
        <f>IFERROR(VLOOKUP(F1845,プログラムデータ!A:O,15,0),"")</f>
        <v/>
      </c>
      <c r="L1845" t="str">
        <f>IFERROR(VLOOKUP(F1845,プログラムデータ!A:M,13,0),"")</f>
        <v/>
      </c>
      <c r="M1845" t="str">
        <f>IFERROR(VLOOKUP(F1845,プログラムデータ!A:J,10,0),"")</f>
        <v/>
      </c>
      <c r="N1845" t="str">
        <f>IFERROR(VLOOKUP(F1845,プログラムデータ!A:P,16,0),"")</f>
        <v/>
      </c>
      <c r="O1845" t="str">
        <f t="shared" si="58"/>
        <v xml:space="preserve">    </v>
      </c>
    </row>
    <row r="1846" spans="1:15" x14ac:dyDescent="0.15">
      <c r="A1846" t="str">
        <f>IFERROR(記録[[#This Row],[競技番号]],"")</f>
        <v/>
      </c>
      <c r="B1846" t="str">
        <f>IFERROR(記録[[#This Row],[選手番号]],"")</f>
        <v/>
      </c>
      <c r="C1846" t="str">
        <f>IFERROR(VLOOKUP(B1846,選手番号!F:J,4,0),"")</f>
        <v/>
      </c>
      <c r="D1846" t="str">
        <f>IFERROR(VLOOKUP(B1846,選手番号!F:K,6,0),"")</f>
        <v/>
      </c>
      <c r="E1846" t="str">
        <f>IFERROR(VLOOKUP(B1846,チーム番号!E:F,2,0),"")</f>
        <v/>
      </c>
      <c r="F1846" t="str">
        <f>IFERROR(VLOOKUP(A1846,プログラム!B:C,2,0),"")</f>
        <v/>
      </c>
      <c r="G1846" t="str">
        <f t="shared" si="57"/>
        <v>000</v>
      </c>
      <c r="H1846" t="str">
        <f>IFERROR(記録[[#This Row],[組]],"")</f>
        <v/>
      </c>
      <c r="I1846" t="str">
        <f>IFERROR(記録[[#This Row],[水路]],"")</f>
        <v/>
      </c>
      <c r="J1846" t="str">
        <f>IFERROR(VLOOKUP(F1846,プログラムデータ!A:P,14,0),"")</f>
        <v/>
      </c>
      <c r="K1846" t="str">
        <f>IFERROR(VLOOKUP(F1846,プログラムデータ!A:O,15,0),"")</f>
        <v/>
      </c>
      <c r="L1846" t="str">
        <f>IFERROR(VLOOKUP(F1846,プログラムデータ!A:M,13,0),"")</f>
        <v/>
      </c>
      <c r="M1846" t="str">
        <f>IFERROR(VLOOKUP(F1846,プログラムデータ!A:J,10,0),"")</f>
        <v/>
      </c>
      <c r="N1846" t="str">
        <f>IFERROR(VLOOKUP(F1846,プログラムデータ!A:P,16,0),"")</f>
        <v/>
      </c>
      <c r="O1846" t="str">
        <f t="shared" si="58"/>
        <v xml:space="preserve">    </v>
      </c>
    </row>
    <row r="1847" spans="1:15" x14ac:dyDescent="0.15">
      <c r="A1847" t="str">
        <f>IFERROR(記録[[#This Row],[競技番号]],"")</f>
        <v/>
      </c>
      <c r="B1847" t="str">
        <f>IFERROR(記録[[#This Row],[選手番号]],"")</f>
        <v/>
      </c>
      <c r="C1847" t="str">
        <f>IFERROR(VLOOKUP(B1847,選手番号!F:J,4,0),"")</f>
        <v/>
      </c>
      <c r="D1847" t="str">
        <f>IFERROR(VLOOKUP(B1847,選手番号!F:K,6,0),"")</f>
        <v/>
      </c>
      <c r="E1847" t="str">
        <f>IFERROR(VLOOKUP(B1847,チーム番号!E:F,2,0),"")</f>
        <v/>
      </c>
      <c r="F1847" t="str">
        <f>IFERROR(VLOOKUP(A1847,プログラム!B:C,2,0),"")</f>
        <v/>
      </c>
      <c r="G1847" t="str">
        <f t="shared" si="57"/>
        <v>000</v>
      </c>
      <c r="H1847" t="str">
        <f>IFERROR(記録[[#This Row],[組]],"")</f>
        <v/>
      </c>
      <c r="I1847" t="str">
        <f>IFERROR(記録[[#This Row],[水路]],"")</f>
        <v/>
      </c>
      <c r="J1847" t="str">
        <f>IFERROR(VLOOKUP(F1847,プログラムデータ!A:P,14,0),"")</f>
        <v/>
      </c>
      <c r="K1847" t="str">
        <f>IFERROR(VLOOKUP(F1847,プログラムデータ!A:O,15,0),"")</f>
        <v/>
      </c>
      <c r="L1847" t="str">
        <f>IFERROR(VLOOKUP(F1847,プログラムデータ!A:M,13,0),"")</f>
        <v/>
      </c>
      <c r="M1847" t="str">
        <f>IFERROR(VLOOKUP(F1847,プログラムデータ!A:J,10,0),"")</f>
        <v/>
      </c>
      <c r="N1847" t="str">
        <f>IFERROR(VLOOKUP(F1847,プログラムデータ!A:P,16,0),"")</f>
        <v/>
      </c>
      <c r="O1847" t="str">
        <f t="shared" si="58"/>
        <v xml:space="preserve">    </v>
      </c>
    </row>
    <row r="1848" spans="1:15" x14ac:dyDescent="0.15">
      <c r="A1848" t="str">
        <f>IFERROR(記録[[#This Row],[競技番号]],"")</f>
        <v/>
      </c>
      <c r="B1848" t="str">
        <f>IFERROR(記録[[#This Row],[選手番号]],"")</f>
        <v/>
      </c>
      <c r="C1848" t="str">
        <f>IFERROR(VLOOKUP(B1848,選手番号!F:J,4,0),"")</f>
        <v/>
      </c>
      <c r="D1848" t="str">
        <f>IFERROR(VLOOKUP(B1848,選手番号!F:K,6,0),"")</f>
        <v/>
      </c>
      <c r="E1848" t="str">
        <f>IFERROR(VLOOKUP(B1848,チーム番号!E:F,2,0),"")</f>
        <v/>
      </c>
      <c r="F1848" t="str">
        <f>IFERROR(VLOOKUP(A1848,プログラム!B:C,2,0),"")</f>
        <v/>
      </c>
      <c r="G1848" t="str">
        <f t="shared" si="57"/>
        <v>000</v>
      </c>
      <c r="H1848" t="str">
        <f>IFERROR(記録[[#This Row],[組]],"")</f>
        <v/>
      </c>
      <c r="I1848" t="str">
        <f>IFERROR(記録[[#This Row],[水路]],"")</f>
        <v/>
      </c>
      <c r="J1848" t="str">
        <f>IFERROR(VLOOKUP(F1848,プログラムデータ!A:P,14,0),"")</f>
        <v/>
      </c>
      <c r="K1848" t="str">
        <f>IFERROR(VLOOKUP(F1848,プログラムデータ!A:O,15,0),"")</f>
        <v/>
      </c>
      <c r="L1848" t="str">
        <f>IFERROR(VLOOKUP(F1848,プログラムデータ!A:M,13,0),"")</f>
        <v/>
      </c>
      <c r="M1848" t="str">
        <f>IFERROR(VLOOKUP(F1848,プログラムデータ!A:J,10,0),"")</f>
        <v/>
      </c>
      <c r="N1848" t="str">
        <f>IFERROR(VLOOKUP(F1848,プログラムデータ!A:P,16,0),"")</f>
        <v/>
      </c>
      <c r="O1848" t="str">
        <f t="shared" si="58"/>
        <v xml:space="preserve">    </v>
      </c>
    </row>
    <row r="1849" spans="1:15" x14ac:dyDescent="0.15">
      <c r="A1849" t="str">
        <f>IFERROR(記録[[#This Row],[競技番号]],"")</f>
        <v/>
      </c>
      <c r="B1849" t="str">
        <f>IFERROR(記録[[#This Row],[選手番号]],"")</f>
        <v/>
      </c>
      <c r="C1849" t="str">
        <f>IFERROR(VLOOKUP(B1849,選手番号!F:J,4,0),"")</f>
        <v/>
      </c>
      <c r="D1849" t="str">
        <f>IFERROR(VLOOKUP(B1849,選手番号!F:K,6,0),"")</f>
        <v/>
      </c>
      <c r="E1849" t="str">
        <f>IFERROR(VLOOKUP(B1849,チーム番号!E:F,2,0),"")</f>
        <v/>
      </c>
      <c r="F1849" t="str">
        <f>IFERROR(VLOOKUP(A1849,プログラム!B:C,2,0),"")</f>
        <v/>
      </c>
      <c r="G1849" t="str">
        <f t="shared" si="57"/>
        <v>000</v>
      </c>
      <c r="H1849" t="str">
        <f>IFERROR(記録[[#This Row],[組]],"")</f>
        <v/>
      </c>
      <c r="I1849" t="str">
        <f>IFERROR(記録[[#This Row],[水路]],"")</f>
        <v/>
      </c>
      <c r="J1849" t="str">
        <f>IFERROR(VLOOKUP(F1849,プログラムデータ!A:P,14,0),"")</f>
        <v/>
      </c>
      <c r="K1849" t="str">
        <f>IFERROR(VLOOKUP(F1849,プログラムデータ!A:O,15,0),"")</f>
        <v/>
      </c>
      <c r="L1849" t="str">
        <f>IFERROR(VLOOKUP(F1849,プログラムデータ!A:M,13,0),"")</f>
        <v/>
      </c>
      <c r="M1849" t="str">
        <f>IFERROR(VLOOKUP(F1849,プログラムデータ!A:J,10,0),"")</f>
        <v/>
      </c>
      <c r="N1849" t="str">
        <f>IFERROR(VLOOKUP(F1849,プログラムデータ!A:P,16,0),"")</f>
        <v/>
      </c>
      <c r="O1849" t="str">
        <f t="shared" si="58"/>
        <v xml:space="preserve">    </v>
      </c>
    </row>
    <row r="1850" spans="1:15" x14ac:dyDescent="0.15">
      <c r="A1850" t="str">
        <f>IFERROR(記録[[#This Row],[競技番号]],"")</f>
        <v/>
      </c>
      <c r="B1850" t="str">
        <f>IFERROR(記録[[#This Row],[選手番号]],"")</f>
        <v/>
      </c>
      <c r="C1850" t="str">
        <f>IFERROR(VLOOKUP(B1850,選手番号!F:J,4,0),"")</f>
        <v/>
      </c>
      <c r="D1850" t="str">
        <f>IFERROR(VLOOKUP(B1850,選手番号!F:K,6,0),"")</f>
        <v/>
      </c>
      <c r="E1850" t="str">
        <f>IFERROR(VLOOKUP(B1850,チーム番号!E:F,2,0),"")</f>
        <v/>
      </c>
      <c r="F1850" t="str">
        <f>IFERROR(VLOOKUP(A1850,プログラム!B:C,2,0),"")</f>
        <v/>
      </c>
      <c r="G1850" t="str">
        <f t="shared" si="57"/>
        <v>000</v>
      </c>
      <c r="H1850" t="str">
        <f>IFERROR(記録[[#This Row],[組]],"")</f>
        <v/>
      </c>
      <c r="I1850" t="str">
        <f>IFERROR(記録[[#This Row],[水路]],"")</f>
        <v/>
      </c>
      <c r="J1850" t="str">
        <f>IFERROR(VLOOKUP(F1850,プログラムデータ!A:P,14,0),"")</f>
        <v/>
      </c>
      <c r="K1850" t="str">
        <f>IFERROR(VLOOKUP(F1850,プログラムデータ!A:O,15,0),"")</f>
        <v/>
      </c>
      <c r="L1850" t="str">
        <f>IFERROR(VLOOKUP(F1850,プログラムデータ!A:M,13,0),"")</f>
        <v/>
      </c>
      <c r="M1850" t="str">
        <f>IFERROR(VLOOKUP(F1850,プログラムデータ!A:J,10,0),"")</f>
        <v/>
      </c>
      <c r="N1850" t="str">
        <f>IFERROR(VLOOKUP(F1850,プログラムデータ!A:P,16,0),"")</f>
        <v/>
      </c>
      <c r="O1850" t="str">
        <f t="shared" si="58"/>
        <v xml:space="preserve">    </v>
      </c>
    </row>
    <row r="1851" spans="1:15" x14ac:dyDescent="0.15">
      <c r="A1851" t="str">
        <f>IFERROR(記録[[#This Row],[競技番号]],"")</f>
        <v/>
      </c>
      <c r="B1851" t="str">
        <f>IFERROR(記録[[#This Row],[選手番号]],"")</f>
        <v/>
      </c>
      <c r="C1851" t="str">
        <f>IFERROR(VLOOKUP(B1851,選手番号!F:J,4,0),"")</f>
        <v/>
      </c>
      <c r="D1851" t="str">
        <f>IFERROR(VLOOKUP(B1851,選手番号!F:K,6,0),"")</f>
        <v/>
      </c>
      <c r="E1851" t="str">
        <f>IFERROR(VLOOKUP(B1851,チーム番号!E:F,2,0),"")</f>
        <v/>
      </c>
      <c r="F1851" t="str">
        <f>IFERROR(VLOOKUP(A1851,プログラム!B:C,2,0),"")</f>
        <v/>
      </c>
      <c r="G1851" t="str">
        <f t="shared" si="57"/>
        <v>000</v>
      </c>
      <c r="H1851" t="str">
        <f>IFERROR(記録[[#This Row],[組]],"")</f>
        <v/>
      </c>
      <c r="I1851" t="str">
        <f>IFERROR(記録[[#This Row],[水路]],"")</f>
        <v/>
      </c>
      <c r="J1851" t="str">
        <f>IFERROR(VLOOKUP(F1851,プログラムデータ!A:P,14,0),"")</f>
        <v/>
      </c>
      <c r="K1851" t="str">
        <f>IFERROR(VLOOKUP(F1851,プログラムデータ!A:O,15,0),"")</f>
        <v/>
      </c>
      <c r="L1851" t="str">
        <f>IFERROR(VLOOKUP(F1851,プログラムデータ!A:M,13,0),"")</f>
        <v/>
      </c>
      <c r="M1851" t="str">
        <f>IFERROR(VLOOKUP(F1851,プログラムデータ!A:J,10,0),"")</f>
        <v/>
      </c>
      <c r="N1851" t="str">
        <f>IFERROR(VLOOKUP(F1851,プログラムデータ!A:P,16,0),"")</f>
        <v/>
      </c>
      <c r="O1851" t="str">
        <f t="shared" si="58"/>
        <v xml:space="preserve">    </v>
      </c>
    </row>
    <row r="1852" spans="1:15" x14ac:dyDescent="0.15">
      <c r="A1852" t="str">
        <f>IFERROR(記録[[#This Row],[競技番号]],"")</f>
        <v/>
      </c>
      <c r="B1852" t="str">
        <f>IFERROR(記録[[#This Row],[選手番号]],"")</f>
        <v/>
      </c>
      <c r="C1852" t="str">
        <f>IFERROR(VLOOKUP(B1852,選手番号!F:J,4,0),"")</f>
        <v/>
      </c>
      <c r="D1852" t="str">
        <f>IFERROR(VLOOKUP(B1852,選手番号!F:K,6,0),"")</f>
        <v/>
      </c>
      <c r="E1852" t="str">
        <f>IFERROR(VLOOKUP(B1852,チーム番号!E:F,2,0),"")</f>
        <v/>
      </c>
      <c r="F1852" t="str">
        <f>IFERROR(VLOOKUP(A1852,プログラム!B:C,2,0),"")</f>
        <v/>
      </c>
      <c r="G1852" t="str">
        <f t="shared" si="57"/>
        <v>000</v>
      </c>
      <c r="H1852" t="str">
        <f>IFERROR(記録[[#This Row],[組]],"")</f>
        <v/>
      </c>
      <c r="I1852" t="str">
        <f>IFERROR(記録[[#This Row],[水路]],"")</f>
        <v/>
      </c>
      <c r="J1852" t="str">
        <f>IFERROR(VLOOKUP(F1852,プログラムデータ!A:P,14,0),"")</f>
        <v/>
      </c>
      <c r="K1852" t="str">
        <f>IFERROR(VLOOKUP(F1852,プログラムデータ!A:O,15,0),"")</f>
        <v/>
      </c>
      <c r="L1852" t="str">
        <f>IFERROR(VLOOKUP(F1852,プログラムデータ!A:M,13,0),"")</f>
        <v/>
      </c>
      <c r="M1852" t="str">
        <f>IFERROR(VLOOKUP(F1852,プログラムデータ!A:J,10,0),"")</f>
        <v/>
      </c>
      <c r="N1852" t="str">
        <f>IFERROR(VLOOKUP(F1852,プログラムデータ!A:P,16,0),"")</f>
        <v/>
      </c>
      <c r="O1852" t="str">
        <f t="shared" si="58"/>
        <v xml:space="preserve">    </v>
      </c>
    </row>
    <row r="1853" spans="1:15" x14ac:dyDescent="0.15">
      <c r="A1853" t="str">
        <f>IFERROR(記録[[#This Row],[競技番号]],"")</f>
        <v/>
      </c>
      <c r="B1853" t="str">
        <f>IFERROR(記録[[#This Row],[選手番号]],"")</f>
        <v/>
      </c>
      <c r="C1853" t="str">
        <f>IFERROR(VLOOKUP(B1853,選手番号!F:J,4,0),"")</f>
        <v/>
      </c>
      <c r="D1853" t="str">
        <f>IFERROR(VLOOKUP(B1853,選手番号!F:K,6,0),"")</f>
        <v/>
      </c>
      <c r="E1853" t="str">
        <f>IFERROR(VLOOKUP(B1853,チーム番号!E:F,2,0),"")</f>
        <v/>
      </c>
      <c r="F1853" t="str">
        <f>IFERROR(VLOOKUP(A1853,プログラム!B:C,2,0),"")</f>
        <v/>
      </c>
      <c r="G1853" t="str">
        <f t="shared" si="57"/>
        <v>000</v>
      </c>
      <c r="H1853" t="str">
        <f>IFERROR(記録[[#This Row],[組]],"")</f>
        <v/>
      </c>
      <c r="I1853" t="str">
        <f>IFERROR(記録[[#This Row],[水路]],"")</f>
        <v/>
      </c>
      <c r="J1853" t="str">
        <f>IFERROR(VLOOKUP(F1853,プログラムデータ!A:P,14,0),"")</f>
        <v/>
      </c>
      <c r="K1853" t="str">
        <f>IFERROR(VLOOKUP(F1853,プログラムデータ!A:O,15,0),"")</f>
        <v/>
      </c>
      <c r="L1853" t="str">
        <f>IFERROR(VLOOKUP(F1853,プログラムデータ!A:M,13,0),"")</f>
        <v/>
      </c>
      <c r="M1853" t="str">
        <f>IFERROR(VLOOKUP(F1853,プログラムデータ!A:J,10,0),"")</f>
        <v/>
      </c>
      <c r="N1853" t="str">
        <f>IFERROR(VLOOKUP(F1853,プログラムデータ!A:P,16,0),"")</f>
        <v/>
      </c>
      <c r="O1853" t="str">
        <f t="shared" si="58"/>
        <v xml:space="preserve">    </v>
      </c>
    </row>
    <row r="1854" spans="1:15" x14ac:dyDescent="0.15">
      <c r="A1854" t="str">
        <f>IFERROR(記録[[#This Row],[競技番号]],"")</f>
        <v/>
      </c>
      <c r="B1854" t="str">
        <f>IFERROR(記録[[#This Row],[選手番号]],"")</f>
        <v/>
      </c>
      <c r="C1854" t="str">
        <f>IFERROR(VLOOKUP(B1854,選手番号!F:J,4,0),"")</f>
        <v/>
      </c>
      <c r="D1854" t="str">
        <f>IFERROR(VLOOKUP(B1854,選手番号!F:K,6,0),"")</f>
        <v/>
      </c>
      <c r="E1854" t="str">
        <f>IFERROR(VLOOKUP(B1854,チーム番号!E:F,2,0),"")</f>
        <v/>
      </c>
      <c r="F1854" t="str">
        <f>IFERROR(VLOOKUP(A1854,プログラム!B:C,2,0),"")</f>
        <v/>
      </c>
      <c r="G1854" t="str">
        <f t="shared" si="57"/>
        <v>000</v>
      </c>
      <c r="H1854" t="str">
        <f>IFERROR(記録[[#This Row],[組]],"")</f>
        <v/>
      </c>
      <c r="I1854" t="str">
        <f>IFERROR(記録[[#This Row],[水路]],"")</f>
        <v/>
      </c>
      <c r="J1854" t="str">
        <f>IFERROR(VLOOKUP(F1854,プログラムデータ!A:P,14,0),"")</f>
        <v/>
      </c>
      <c r="K1854" t="str">
        <f>IFERROR(VLOOKUP(F1854,プログラムデータ!A:O,15,0),"")</f>
        <v/>
      </c>
      <c r="L1854" t="str">
        <f>IFERROR(VLOOKUP(F1854,プログラムデータ!A:M,13,0),"")</f>
        <v/>
      </c>
      <c r="M1854" t="str">
        <f>IFERROR(VLOOKUP(F1854,プログラムデータ!A:J,10,0),"")</f>
        <v/>
      </c>
      <c r="N1854" t="str">
        <f>IFERROR(VLOOKUP(F1854,プログラムデータ!A:P,16,0),"")</f>
        <v/>
      </c>
      <c r="O1854" t="str">
        <f t="shared" si="58"/>
        <v xml:space="preserve">    </v>
      </c>
    </row>
    <row r="1855" spans="1:15" x14ac:dyDescent="0.15">
      <c r="A1855" t="str">
        <f>IFERROR(記録[[#This Row],[競技番号]],"")</f>
        <v/>
      </c>
      <c r="B1855" t="str">
        <f>IFERROR(記録[[#This Row],[選手番号]],"")</f>
        <v/>
      </c>
      <c r="C1855" t="str">
        <f>IFERROR(VLOOKUP(B1855,選手番号!F:J,4,0),"")</f>
        <v/>
      </c>
      <c r="D1855" t="str">
        <f>IFERROR(VLOOKUP(B1855,選手番号!F:K,6,0),"")</f>
        <v/>
      </c>
      <c r="E1855" t="str">
        <f>IFERROR(VLOOKUP(B1855,チーム番号!E:F,2,0),"")</f>
        <v/>
      </c>
      <c r="F1855" t="str">
        <f>IFERROR(VLOOKUP(A1855,プログラム!B:C,2,0),"")</f>
        <v/>
      </c>
      <c r="G1855" t="str">
        <f t="shared" si="57"/>
        <v>000</v>
      </c>
      <c r="H1855" t="str">
        <f>IFERROR(記録[[#This Row],[組]],"")</f>
        <v/>
      </c>
      <c r="I1855" t="str">
        <f>IFERROR(記録[[#This Row],[水路]],"")</f>
        <v/>
      </c>
      <c r="J1855" t="str">
        <f>IFERROR(VLOOKUP(F1855,プログラムデータ!A:P,14,0),"")</f>
        <v/>
      </c>
      <c r="K1855" t="str">
        <f>IFERROR(VLOOKUP(F1855,プログラムデータ!A:O,15,0),"")</f>
        <v/>
      </c>
      <c r="L1855" t="str">
        <f>IFERROR(VLOOKUP(F1855,プログラムデータ!A:M,13,0),"")</f>
        <v/>
      </c>
      <c r="M1855" t="str">
        <f>IFERROR(VLOOKUP(F1855,プログラムデータ!A:J,10,0),"")</f>
        <v/>
      </c>
      <c r="N1855" t="str">
        <f>IFERROR(VLOOKUP(F1855,プログラムデータ!A:P,16,0),"")</f>
        <v/>
      </c>
      <c r="O1855" t="str">
        <f t="shared" si="58"/>
        <v xml:space="preserve">    </v>
      </c>
    </row>
    <row r="1856" spans="1:15" x14ac:dyDescent="0.15">
      <c r="A1856" t="str">
        <f>IFERROR(記録[[#This Row],[競技番号]],"")</f>
        <v/>
      </c>
      <c r="B1856" t="str">
        <f>IFERROR(記録[[#This Row],[選手番号]],"")</f>
        <v/>
      </c>
      <c r="C1856" t="str">
        <f>IFERROR(VLOOKUP(B1856,選手番号!F:J,4,0),"")</f>
        <v/>
      </c>
      <c r="D1856" t="str">
        <f>IFERROR(VLOOKUP(B1856,選手番号!F:K,6,0),"")</f>
        <v/>
      </c>
      <c r="E1856" t="str">
        <f>IFERROR(VLOOKUP(B1856,チーム番号!E:F,2,0),"")</f>
        <v/>
      </c>
      <c r="F1856" t="str">
        <f>IFERROR(VLOOKUP(A1856,プログラム!B:C,2,0),"")</f>
        <v/>
      </c>
      <c r="G1856" t="str">
        <f t="shared" si="57"/>
        <v>000</v>
      </c>
      <c r="H1856" t="str">
        <f>IFERROR(記録[[#This Row],[組]],"")</f>
        <v/>
      </c>
      <c r="I1856" t="str">
        <f>IFERROR(記録[[#This Row],[水路]],"")</f>
        <v/>
      </c>
      <c r="J1856" t="str">
        <f>IFERROR(VLOOKUP(F1856,プログラムデータ!A:P,14,0),"")</f>
        <v/>
      </c>
      <c r="K1856" t="str">
        <f>IFERROR(VLOOKUP(F1856,プログラムデータ!A:O,15,0),"")</f>
        <v/>
      </c>
      <c r="L1856" t="str">
        <f>IFERROR(VLOOKUP(F1856,プログラムデータ!A:M,13,0),"")</f>
        <v/>
      </c>
      <c r="M1856" t="str">
        <f>IFERROR(VLOOKUP(F1856,プログラムデータ!A:J,10,0),"")</f>
        <v/>
      </c>
      <c r="N1856" t="str">
        <f>IFERROR(VLOOKUP(F1856,プログラムデータ!A:P,16,0),"")</f>
        <v/>
      </c>
      <c r="O1856" t="str">
        <f t="shared" si="58"/>
        <v xml:space="preserve">    </v>
      </c>
    </row>
    <row r="1857" spans="1:15" x14ac:dyDescent="0.15">
      <c r="A1857" t="str">
        <f>IFERROR(記録[[#This Row],[競技番号]],"")</f>
        <v/>
      </c>
      <c r="B1857" t="str">
        <f>IFERROR(記録[[#This Row],[選手番号]],"")</f>
        <v/>
      </c>
      <c r="C1857" t="str">
        <f>IFERROR(VLOOKUP(B1857,選手番号!F:J,4,0),"")</f>
        <v/>
      </c>
      <c r="D1857" t="str">
        <f>IFERROR(VLOOKUP(B1857,選手番号!F:K,6,0),"")</f>
        <v/>
      </c>
      <c r="E1857" t="str">
        <f>IFERROR(VLOOKUP(B1857,チーム番号!E:F,2,0),"")</f>
        <v/>
      </c>
      <c r="F1857" t="str">
        <f>IFERROR(VLOOKUP(A1857,プログラム!B:C,2,0),"")</f>
        <v/>
      </c>
      <c r="G1857" t="str">
        <f t="shared" si="57"/>
        <v>000</v>
      </c>
      <c r="H1857" t="str">
        <f>IFERROR(記録[[#This Row],[組]],"")</f>
        <v/>
      </c>
      <c r="I1857" t="str">
        <f>IFERROR(記録[[#This Row],[水路]],"")</f>
        <v/>
      </c>
      <c r="J1857" t="str">
        <f>IFERROR(VLOOKUP(F1857,プログラムデータ!A:P,14,0),"")</f>
        <v/>
      </c>
      <c r="K1857" t="str">
        <f>IFERROR(VLOOKUP(F1857,プログラムデータ!A:O,15,0),"")</f>
        <v/>
      </c>
      <c r="L1857" t="str">
        <f>IFERROR(VLOOKUP(F1857,プログラムデータ!A:M,13,0),"")</f>
        <v/>
      </c>
      <c r="M1857" t="str">
        <f>IFERROR(VLOOKUP(F1857,プログラムデータ!A:J,10,0),"")</f>
        <v/>
      </c>
      <c r="N1857" t="str">
        <f>IFERROR(VLOOKUP(F1857,プログラムデータ!A:P,16,0),"")</f>
        <v/>
      </c>
      <c r="O1857" t="str">
        <f t="shared" si="58"/>
        <v xml:space="preserve">    </v>
      </c>
    </row>
    <row r="1858" spans="1:15" x14ac:dyDescent="0.15">
      <c r="A1858" t="str">
        <f>IFERROR(記録[[#This Row],[競技番号]],"")</f>
        <v/>
      </c>
      <c r="B1858" t="str">
        <f>IFERROR(記録[[#This Row],[選手番号]],"")</f>
        <v/>
      </c>
      <c r="C1858" t="str">
        <f>IFERROR(VLOOKUP(B1858,選手番号!F:J,4,0),"")</f>
        <v/>
      </c>
      <c r="D1858" t="str">
        <f>IFERROR(VLOOKUP(B1858,選手番号!F:K,6,0),"")</f>
        <v/>
      </c>
      <c r="E1858" t="str">
        <f>IFERROR(VLOOKUP(B1858,チーム番号!E:F,2,0),"")</f>
        <v/>
      </c>
      <c r="F1858" t="str">
        <f>IFERROR(VLOOKUP(A1858,プログラム!B:C,2,0),"")</f>
        <v/>
      </c>
      <c r="G1858" t="str">
        <f t="shared" si="57"/>
        <v>000</v>
      </c>
      <c r="H1858" t="str">
        <f>IFERROR(記録[[#This Row],[組]],"")</f>
        <v/>
      </c>
      <c r="I1858" t="str">
        <f>IFERROR(記録[[#This Row],[水路]],"")</f>
        <v/>
      </c>
      <c r="J1858" t="str">
        <f>IFERROR(VLOOKUP(F1858,プログラムデータ!A:P,14,0),"")</f>
        <v/>
      </c>
      <c r="K1858" t="str">
        <f>IFERROR(VLOOKUP(F1858,プログラムデータ!A:O,15,0),"")</f>
        <v/>
      </c>
      <c r="L1858" t="str">
        <f>IFERROR(VLOOKUP(F1858,プログラムデータ!A:M,13,0),"")</f>
        <v/>
      </c>
      <c r="M1858" t="str">
        <f>IFERROR(VLOOKUP(F1858,プログラムデータ!A:J,10,0),"")</f>
        <v/>
      </c>
      <c r="N1858" t="str">
        <f>IFERROR(VLOOKUP(F1858,プログラムデータ!A:P,16,0),"")</f>
        <v/>
      </c>
      <c r="O1858" t="str">
        <f t="shared" si="58"/>
        <v xml:space="preserve">    </v>
      </c>
    </row>
    <row r="1859" spans="1:15" x14ac:dyDescent="0.15">
      <c r="A1859" t="str">
        <f>IFERROR(記録[[#This Row],[競技番号]],"")</f>
        <v/>
      </c>
      <c r="B1859" t="str">
        <f>IFERROR(記録[[#This Row],[選手番号]],"")</f>
        <v/>
      </c>
      <c r="C1859" t="str">
        <f>IFERROR(VLOOKUP(B1859,選手番号!F:J,4,0),"")</f>
        <v/>
      </c>
      <c r="D1859" t="str">
        <f>IFERROR(VLOOKUP(B1859,選手番号!F:K,6,0),"")</f>
        <v/>
      </c>
      <c r="E1859" t="str">
        <f>IFERROR(VLOOKUP(B1859,チーム番号!E:F,2,0),"")</f>
        <v/>
      </c>
      <c r="F1859" t="str">
        <f>IFERROR(VLOOKUP(A1859,プログラム!B:C,2,0),"")</f>
        <v/>
      </c>
      <c r="G1859" t="str">
        <f t="shared" ref="G1859:G1922" si="59">CONCATENATE(B1859,0,0,0,F1859)</f>
        <v>000</v>
      </c>
      <c r="H1859" t="str">
        <f>IFERROR(記録[[#This Row],[組]],"")</f>
        <v/>
      </c>
      <c r="I1859" t="str">
        <f>IFERROR(記録[[#This Row],[水路]],"")</f>
        <v/>
      </c>
      <c r="J1859" t="str">
        <f>IFERROR(VLOOKUP(F1859,プログラムデータ!A:P,14,0),"")</f>
        <v/>
      </c>
      <c r="K1859" t="str">
        <f>IFERROR(VLOOKUP(F1859,プログラムデータ!A:O,15,0),"")</f>
        <v/>
      </c>
      <c r="L1859" t="str">
        <f>IFERROR(VLOOKUP(F1859,プログラムデータ!A:M,13,0),"")</f>
        <v/>
      </c>
      <c r="M1859" t="str">
        <f>IFERROR(VLOOKUP(F1859,プログラムデータ!A:J,10,0),"")</f>
        <v/>
      </c>
      <c r="N1859" t="str">
        <f>IFERROR(VLOOKUP(F1859,プログラムデータ!A:P,16,0),"")</f>
        <v/>
      </c>
      <c r="O1859" t="str">
        <f t="shared" si="58"/>
        <v xml:space="preserve">    </v>
      </c>
    </row>
    <row r="1860" spans="1:15" x14ac:dyDescent="0.15">
      <c r="A1860" t="str">
        <f>IFERROR(記録[[#This Row],[競技番号]],"")</f>
        <v/>
      </c>
      <c r="B1860" t="str">
        <f>IFERROR(記録[[#This Row],[選手番号]],"")</f>
        <v/>
      </c>
      <c r="C1860" t="str">
        <f>IFERROR(VLOOKUP(B1860,選手番号!F:J,4,0),"")</f>
        <v/>
      </c>
      <c r="D1860" t="str">
        <f>IFERROR(VLOOKUP(B1860,選手番号!F:K,6,0),"")</f>
        <v/>
      </c>
      <c r="E1860" t="str">
        <f>IFERROR(VLOOKUP(B1860,チーム番号!E:F,2,0),"")</f>
        <v/>
      </c>
      <c r="F1860" t="str">
        <f>IFERROR(VLOOKUP(A1860,プログラム!B:C,2,0),"")</f>
        <v/>
      </c>
      <c r="G1860" t="str">
        <f t="shared" si="59"/>
        <v>000</v>
      </c>
      <c r="H1860" t="str">
        <f>IFERROR(記録[[#This Row],[組]],"")</f>
        <v/>
      </c>
      <c r="I1860" t="str">
        <f>IFERROR(記録[[#This Row],[水路]],"")</f>
        <v/>
      </c>
      <c r="J1860" t="str">
        <f>IFERROR(VLOOKUP(F1860,プログラムデータ!A:P,14,0),"")</f>
        <v/>
      </c>
      <c r="K1860" t="str">
        <f>IFERROR(VLOOKUP(F1860,プログラムデータ!A:O,15,0),"")</f>
        <v/>
      </c>
      <c r="L1860" t="str">
        <f>IFERROR(VLOOKUP(F1860,プログラムデータ!A:M,13,0),"")</f>
        <v/>
      </c>
      <c r="M1860" t="str">
        <f>IFERROR(VLOOKUP(F1860,プログラムデータ!A:J,10,0),"")</f>
        <v/>
      </c>
      <c r="N1860" t="str">
        <f>IFERROR(VLOOKUP(F1860,プログラムデータ!A:P,16,0),"")</f>
        <v/>
      </c>
      <c r="O1860" t="str">
        <f t="shared" si="58"/>
        <v xml:space="preserve">    </v>
      </c>
    </row>
    <row r="1861" spans="1:15" x14ac:dyDescent="0.15">
      <c r="A1861" t="str">
        <f>IFERROR(記録[[#This Row],[競技番号]],"")</f>
        <v/>
      </c>
      <c r="B1861" t="str">
        <f>IFERROR(記録[[#This Row],[選手番号]],"")</f>
        <v/>
      </c>
      <c r="C1861" t="str">
        <f>IFERROR(VLOOKUP(B1861,選手番号!F:J,4,0),"")</f>
        <v/>
      </c>
      <c r="D1861" t="str">
        <f>IFERROR(VLOOKUP(B1861,選手番号!F:K,6,0),"")</f>
        <v/>
      </c>
      <c r="E1861" t="str">
        <f>IFERROR(VLOOKUP(B1861,チーム番号!E:F,2,0),"")</f>
        <v/>
      </c>
      <c r="F1861" t="str">
        <f>IFERROR(VLOOKUP(A1861,プログラム!B:C,2,0),"")</f>
        <v/>
      </c>
      <c r="G1861" t="str">
        <f t="shared" si="59"/>
        <v>000</v>
      </c>
      <c r="H1861" t="str">
        <f>IFERROR(記録[[#This Row],[組]],"")</f>
        <v/>
      </c>
      <c r="I1861" t="str">
        <f>IFERROR(記録[[#This Row],[水路]],"")</f>
        <v/>
      </c>
      <c r="J1861" t="str">
        <f>IFERROR(VLOOKUP(F1861,プログラムデータ!A:P,14,0),"")</f>
        <v/>
      </c>
      <c r="K1861" t="str">
        <f>IFERROR(VLOOKUP(F1861,プログラムデータ!A:O,15,0),"")</f>
        <v/>
      </c>
      <c r="L1861" t="str">
        <f>IFERROR(VLOOKUP(F1861,プログラムデータ!A:M,13,0),"")</f>
        <v/>
      </c>
      <c r="M1861" t="str">
        <f>IFERROR(VLOOKUP(F1861,プログラムデータ!A:J,10,0),"")</f>
        <v/>
      </c>
      <c r="N1861" t="str">
        <f>IFERROR(VLOOKUP(F1861,プログラムデータ!A:P,16,0),"")</f>
        <v/>
      </c>
      <c r="O1861" t="str">
        <f t="shared" si="58"/>
        <v xml:space="preserve">    </v>
      </c>
    </row>
    <row r="1862" spans="1:15" x14ac:dyDescent="0.15">
      <c r="A1862" t="str">
        <f>IFERROR(記録[[#This Row],[競技番号]],"")</f>
        <v/>
      </c>
      <c r="B1862" t="str">
        <f>IFERROR(記録[[#This Row],[選手番号]],"")</f>
        <v/>
      </c>
      <c r="C1862" t="str">
        <f>IFERROR(VLOOKUP(B1862,選手番号!F:J,4,0),"")</f>
        <v/>
      </c>
      <c r="D1862" t="str">
        <f>IFERROR(VLOOKUP(B1862,選手番号!F:K,6,0),"")</f>
        <v/>
      </c>
      <c r="E1862" t="str">
        <f>IFERROR(VLOOKUP(B1862,チーム番号!E:F,2,0),"")</f>
        <v/>
      </c>
      <c r="F1862" t="str">
        <f>IFERROR(VLOOKUP(A1862,プログラム!B:C,2,0),"")</f>
        <v/>
      </c>
      <c r="G1862" t="str">
        <f t="shared" si="59"/>
        <v>000</v>
      </c>
      <c r="H1862" t="str">
        <f>IFERROR(記録[[#This Row],[組]],"")</f>
        <v/>
      </c>
      <c r="I1862" t="str">
        <f>IFERROR(記録[[#This Row],[水路]],"")</f>
        <v/>
      </c>
      <c r="J1862" t="str">
        <f>IFERROR(VLOOKUP(F1862,プログラムデータ!A:P,14,0),"")</f>
        <v/>
      </c>
      <c r="K1862" t="str">
        <f>IFERROR(VLOOKUP(F1862,プログラムデータ!A:O,15,0),"")</f>
        <v/>
      </c>
      <c r="L1862" t="str">
        <f>IFERROR(VLOOKUP(F1862,プログラムデータ!A:M,13,0),"")</f>
        <v/>
      </c>
      <c r="M1862" t="str">
        <f>IFERROR(VLOOKUP(F1862,プログラムデータ!A:J,10,0),"")</f>
        <v/>
      </c>
      <c r="N1862" t="str">
        <f>IFERROR(VLOOKUP(F1862,プログラムデータ!A:P,16,0),"")</f>
        <v/>
      </c>
      <c r="O1862" t="str">
        <f t="shared" si="58"/>
        <v xml:space="preserve">    </v>
      </c>
    </row>
    <row r="1863" spans="1:15" x14ac:dyDescent="0.15">
      <c r="A1863" t="str">
        <f>IFERROR(記録[[#This Row],[競技番号]],"")</f>
        <v/>
      </c>
      <c r="B1863" t="str">
        <f>IFERROR(記録[[#This Row],[選手番号]],"")</f>
        <v/>
      </c>
      <c r="C1863" t="str">
        <f>IFERROR(VLOOKUP(B1863,選手番号!F:J,4,0),"")</f>
        <v/>
      </c>
      <c r="D1863" t="str">
        <f>IFERROR(VLOOKUP(B1863,選手番号!F:K,6,0),"")</f>
        <v/>
      </c>
      <c r="E1863" t="str">
        <f>IFERROR(VLOOKUP(B1863,チーム番号!E:F,2,0),"")</f>
        <v/>
      </c>
      <c r="F1863" t="str">
        <f>IFERROR(VLOOKUP(A1863,プログラム!B:C,2,0),"")</f>
        <v/>
      </c>
      <c r="G1863" t="str">
        <f t="shared" si="59"/>
        <v>000</v>
      </c>
      <c r="H1863" t="str">
        <f>IFERROR(記録[[#This Row],[組]],"")</f>
        <v/>
      </c>
      <c r="I1863" t="str">
        <f>IFERROR(記録[[#This Row],[水路]],"")</f>
        <v/>
      </c>
      <c r="J1863" t="str">
        <f>IFERROR(VLOOKUP(F1863,プログラムデータ!A:P,14,0),"")</f>
        <v/>
      </c>
      <c r="K1863" t="str">
        <f>IFERROR(VLOOKUP(F1863,プログラムデータ!A:O,15,0),"")</f>
        <v/>
      </c>
      <c r="L1863" t="str">
        <f>IFERROR(VLOOKUP(F1863,プログラムデータ!A:M,13,0),"")</f>
        <v/>
      </c>
      <c r="M1863" t="str">
        <f>IFERROR(VLOOKUP(F1863,プログラムデータ!A:J,10,0),"")</f>
        <v/>
      </c>
      <c r="N1863" t="str">
        <f>IFERROR(VLOOKUP(F1863,プログラムデータ!A:P,16,0),"")</f>
        <v/>
      </c>
      <c r="O1863" t="str">
        <f t="shared" si="58"/>
        <v xml:space="preserve">    </v>
      </c>
    </row>
    <row r="1864" spans="1:15" x14ac:dyDescent="0.15">
      <c r="A1864" t="str">
        <f>IFERROR(記録[[#This Row],[競技番号]],"")</f>
        <v/>
      </c>
      <c r="B1864" t="str">
        <f>IFERROR(記録[[#This Row],[選手番号]],"")</f>
        <v/>
      </c>
      <c r="C1864" t="str">
        <f>IFERROR(VLOOKUP(B1864,選手番号!F:J,4,0),"")</f>
        <v/>
      </c>
      <c r="D1864" t="str">
        <f>IFERROR(VLOOKUP(B1864,選手番号!F:K,6,0),"")</f>
        <v/>
      </c>
      <c r="E1864" t="str">
        <f>IFERROR(VLOOKUP(B1864,チーム番号!E:F,2,0),"")</f>
        <v/>
      </c>
      <c r="F1864" t="str">
        <f>IFERROR(VLOOKUP(A1864,プログラム!B:C,2,0),"")</f>
        <v/>
      </c>
      <c r="G1864" t="str">
        <f t="shared" si="59"/>
        <v>000</v>
      </c>
      <c r="H1864" t="str">
        <f>IFERROR(記録[[#This Row],[組]],"")</f>
        <v/>
      </c>
      <c r="I1864" t="str">
        <f>IFERROR(記録[[#This Row],[水路]],"")</f>
        <v/>
      </c>
      <c r="J1864" t="str">
        <f>IFERROR(VLOOKUP(F1864,プログラムデータ!A:P,14,0),"")</f>
        <v/>
      </c>
      <c r="K1864" t="str">
        <f>IFERROR(VLOOKUP(F1864,プログラムデータ!A:O,15,0),"")</f>
        <v/>
      </c>
      <c r="L1864" t="str">
        <f>IFERROR(VLOOKUP(F1864,プログラムデータ!A:M,13,0),"")</f>
        <v/>
      </c>
      <c r="M1864" t="str">
        <f>IFERROR(VLOOKUP(F1864,プログラムデータ!A:J,10,0),"")</f>
        <v/>
      </c>
      <c r="N1864" t="str">
        <f>IFERROR(VLOOKUP(F1864,プログラムデータ!A:P,16,0),"")</f>
        <v/>
      </c>
      <c r="O1864" t="str">
        <f t="shared" si="58"/>
        <v xml:space="preserve">    </v>
      </c>
    </row>
    <row r="1865" spans="1:15" x14ac:dyDescent="0.15">
      <c r="A1865" t="str">
        <f>IFERROR(記録[[#This Row],[競技番号]],"")</f>
        <v/>
      </c>
      <c r="B1865" t="str">
        <f>IFERROR(記録[[#This Row],[選手番号]],"")</f>
        <v/>
      </c>
      <c r="C1865" t="str">
        <f>IFERROR(VLOOKUP(B1865,選手番号!F:J,4,0),"")</f>
        <v/>
      </c>
      <c r="D1865" t="str">
        <f>IFERROR(VLOOKUP(B1865,選手番号!F:K,6,0),"")</f>
        <v/>
      </c>
      <c r="E1865" t="str">
        <f>IFERROR(VLOOKUP(B1865,チーム番号!E:F,2,0),"")</f>
        <v/>
      </c>
      <c r="F1865" t="str">
        <f>IFERROR(VLOOKUP(A1865,プログラム!B:C,2,0),"")</f>
        <v/>
      </c>
      <c r="G1865" t="str">
        <f t="shared" si="59"/>
        <v>000</v>
      </c>
      <c r="H1865" t="str">
        <f>IFERROR(記録[[#This Row],[組]],"")</f>
        <v/>
      </c>
      <c r="I1865" t="str">
        <f>IFERROR(記録[[#This Row],[水路]],"")</f>
        <v/>
      </c>
      <c r="J1865" t="str">
        <f>IFERROR(VLOOKUP(F1865,プログラムデータ!A:P,14,0),"")</f>
        <v/>
      </c>
      <c r="K1865" t="str">
        <f>IFERROR(VLOOKUP(F1865,プログラムデータ!A:O,15,0),"")</f>
        <v/>
      </c>
      <c r="L1865" t="str">
        <f>IFERROR(VLOOKUP(F1865,プログラムデータ!A:M,13,0),"")</f>
        <v/>
      </c>
      <c r="M1865" t="str">
        <f>IFERROR(VLOOKUP(F1865,プログラムデータ!A:J,10,0),"")</f>
        <v/>
      </c>
      <c r="N1865" t="str">
        <f>IFERROR(VLOOKUP(F1865,プログラムデータ!A:P,16,0),"")</f>
        <v/>
      </c>
      <c r="O1865" t="str">
        <f t="shared" si="58"/>
        <v xml:space="preserve">    </v>
      </c>
    </row>
    <row r="1866" spans="1:15" x14ac:dyDescent="0.15">
      <c r="A1866" t="str">
        <f>IFERROR(記録[[#This Row],[競技番号]],"")</f>
        <v/>
      </c>
      <c r="B1866" t="str">
        <f>IFERROR(記録[[#This Row],[選手番号]],"")</f>
        <v/>
      </c>
      <c r="C1866" t="str">
        <f>IFERROR(VLOOKUP(B1866,選手番号!F:J,4,0),"")</f>
        <v/>
      </c>
      <c r="D1866" t="str">
        <f>IFERROR(VLOOKUP(B1866,選手番号!F:K,6,0),"")</f>
        <v/>
      </c>
      <c r="E1866" t="str">
        <f>IFERROR(VLOOKUP(B1866,チーム番号!E:F,2,0),"")</f>
        <v/>
      </c>
      <c r="F1866" t="str">
        <f>IFERROR(VLOOKUP(A1866,プログラム!B:C,2,0),"")</f>
        <v/>
      </c>
      <c r="G1866" t="str">
        <f t="shared" si="59"/>
        <v>000</v>
      </c>
      <c r="H1866" t="str">
        <f>IFERROR(記録[[#This Row],[組]],"")</f>
        <v/>
      </c>
      <c r="I1866" t="str">
        <f>IFERROR(記録[[#This Row],[水路]],"")</f>
        <v/>
      </c>
      <c r="J1866" t="str">
        <f>IFERROR(VLOOKUP(F1866,プログラムデータ!A:P,14,0),"")</f>
        <v/>
      </c>
      <c r="K1866" t="str">
        <f>IFERROR(VLOOKUP(F1866,プログラムデータ!A:O,15,0),"")</f>
        <v/>
      </c>
      <c r="L1866" t="str">
        <f>IFERROR(VLOOKUP(F1866,プログラムデータ!A:M,13,0),"")</f>
        <v/>
      </c>
      <c r="M1866" t="str">
        <f>IFERROR(VLOOKUP(F1866,プログラムデータ!A:J,10,0),"")</f>
        <v/>
      </c>
      <c r="N1866" t="str">
        <f>IFERROR(VLOOKUP(F1866,プログラムデータ!A:P,16,0),"")</f>
        <v/>
      </c>
      <c r="O1866" t="str">
        <f t="shared" si="58"/>
        <v xml:space="preserve">    </v>
      </c>
    </row>
    <row r="1867" spans="1:15" x14ac:dyDescent="0.15">
      <c r="A1867" t="str">
        <f>IFERROR(記録[[#This Row],[競技番号]],"")</f>
        <v/>
      </c>
      <c r="B1867" t="str">
        <f>IFERROR(記録[[#This Row],[選手番号]],"")</f>
        <v/>
      </c>
      <c r="C1867" t="str">
        <f>IFERROR(VLOOKUP(B1867,選手番号!F:J,4,0),"")</f>
        <v/>
      </c>
      <c r="D1867" t="str">
        <f>IFERROR(VLOOKUP(B1867,選手番号!F:K,6,0),"")</f>
        <v/>
      </c>
      <c r="E1867" t="str">
        <f>IFERROR(VLOOKUP(B1867,チーム番号!E:F,2,0),"")</f>
        <v/>
      </c>
      <c r="F1867" t="str">
        <f>IFERROR(VLOOKUP(A1867,プログラム!B:C,2,0),"")</f>
        <v/>
      </c>
      <c r="G1867" t="str">
        <f t="shared" si="59"/>
        <v>000</v>
      </c>
      <c r="H1867" t="str">
        <f>IFERROR(記録[[#This Row],[組]],"")</f>
        <v/>
      </c>
      <c r="I1867" t="str">
        <f>IFERROR(記録[[#This Row],[水路]],"")</f>
        <v/>
      </c>
      <c r="J1867" t="str">
        <f>IFERROR(VLOOKUP(F1867,プログラムデータ!A:P,14,0),"")</f>
        <v/>
      </c>
      <c r="K1867" t="str">
        <f>IFERROR(VLOOKUP(F1867,プログラムデータ!A:O,15,0),"")</f>
        <v/>
      </c>
      <c r="L1867" t="str">
        <f>IFERROR(VLOOKUP(F1867,プログラムデータ!A:M,13,0),"")</f>
        <v/>
      </c>
      <c r="M1867" t="str">
        <f>IFERROR(VLOOKUP(F1867,プログラムデータ!A:J,10,0),"")</f>
        <v/>
      </c>
      <c r="N1867" t="str">
        <f>IFERROR(VLOOKUP(F1867,プログラムデータ!A:P,16,0),"")</f>
        <v/>
      </c>
      <c r="O1867" t="str">
        <f t="shared" si="58"/>
        <v xml:space="preserve">    </v>
      </c>
    </row>
    <row r="1868" spans="1:15" x14ac:dyDescent="0.15">
      <c r="A1868" t="str">
        <f>IFERROR(記録[[#This Row],[競技番号]],"")</f>
        <v/>
      </c>
      <c r="B1868" t="str">
        <f>IFERROR(記録[[#This Row],[選手番号]],"")</f>
        <v/>
      </c>
      <c r="C1868" t="str">
        <f>IFERROR(VLOOKUP(B1868,選手番号!F:J,4,0),"")</f>
        <v/>
      </c>
      <c r="D1868" t="str">
        <f>IFERROR(VLOOKUP(B1868,選手番号!F:K,6,0),"")</f>
        <v/>
      </c>
      <c r="E1868" t="str">
        <f>IFERROR(VLOOKUP(B1868,チーム番号!E:F,2,0),"")</f>
        <v/>
      </c>
      <c r="F1868" t="str">
        <f>IFERROR(VLOOKUP(A1868,プログラム!B:C,2,0),"")</f>
        <v/>
      </c>
      <c r="G1868" t="str">
        <f t="shared" si="59"/>
        <v>000</v>
      </c>
      <c r="H1868" t="str">
        <f>IFERROR(記録[[#This Row],[組]],"")</f>
        <v/>
      </c>
      <c r="I1868" t="str">
        <f>IFERROR(記録[[#This Row],[水路]],"")</f>
        <v/>
      </c>
      <c r="J1868" t="str">
        <f>IFERROR(VLOOKUP(F1868,プログラムデータ!A:P,14,0),"")</f>
        <v/>
      </c>
      <c r="K1868" t="str">
        <f>IFERROR(VLOOKUP(F1868,プログラムデータ!A:O,15,0),"")</f>
        <v/>
      </c>
      <c r="L1868" t="str">
        <f>IFERROR(VLOOKUP(F1868,プログラムデータ!A:M,13,0),"")</f>
        <v/>
      </c>
      <c r="M1868" t="str">
        <f>IFERROR(VLOOKUP(F1868,プログラムデータ!A:J,10,0),"")</f>
        <v/>
      </c>
      <c r="N1868" t="str">
        <f>IFERROR(VLOOKUP(F1868,プログラムデータ!A:P,16,0),"")</f>
        <v/>
      </c>
      <c r="O1868" t="str">
        <f t="shared" si="58"/>
        <v xml:space="preserve">    </v>
      </c>
    </row>
    <row r="1869" spans="1:15" x14ac:dyDescent="0.15">
      <c r="A1869" t="str">
        <f>IFERROR(記録[[#This Row],[競技番号]],"")</f>
        <v/>
      </c>
      <c r="B1869" t="str">
        <f>IFERROR(記録[[#This Row],[選手番号]],"")</f>
        <v/>
      </c>
      <c r="C1869" t="str">
        <f>IFERROR(VLOOKUP(B1869,選手番号!F:J,4,0),"")</f>
        <v/>
      </c>
      <c r="D1869" t="str">
        <f>IFERROR(VLOOKUP(B1869,選手番号!F:K,6,0),"")</f>
        <v/>
      </c>
      <c r="E1869" t="str">
        <f>IFERROR(VLOOKUP(B1869,チーム番号!E:F,2,0),"")</f>
        <v/>
      </c>
      <c r="F1869" t="str">
        <f>IFERROR(VLOOKUP(A1869,プログラム!B:C,2,0),"")</f>
        <v/>
      </c>
      <c r="G1869" t="str">
        <f t="shared" si="59"/>
        <v>000</v>
      </c>
      <c r="H1869" t="str">
        <f>IFERROR(記録[[#This Row],[組]],"")</f>
        <v/>
      </c>
      <c r="I1869" t="str">
        <f>IFERROR(記録[[#This Row],[水路]],"")</f>
        <v/>
      </c>
      <c r="J1869" t="str">
        <f>IFERROR(VLOOKUP(F1869,プログラムデータ!A:P,14,0),"")</f>
        <v/>
      </c>
      <c r="K1869" t="str">
        <f>IFERROR(VLOOKUP(F1869,プログラムデータ!A:O,15,0),"")</f>
        <v/>
      </c>
      <c r="L1869" t="str">
        <f>IFERROR(VLOOKUP(F1869,プログラムデータ!A:M,13,0),"")</f>
        <v/>
      </c>
      <c r="M1869" t="str">
        <f>IFERROR(VLOOKUP(F1869,プログラムデータ!A:J,10,0),"")</f>
        <v/>
      </c>
      <c r="N1869" t="str">
        <f>IFERROR(VLOOKUP(F1869,プログラムデータ!A:P,16,0),"")</f>
        <v/>
      </c>
      <c r="O1869" t="str">
        <f t="shared" si="58"/>
        <v xml:space="preserve">    </v>
      </c>
    </row>
    <row r="1870" spans="1:15" x14ac:dyDescent="0.15">
      <c r="A1870" t="str">
        <f>IFERROR(記録[[#This Row],[競技番号]],"")</f>
        <v/>
      </c>
      <c r="B1870" t="str">
        <f>IFERROR(記録[[#This Row],[選手番号]],"")</f>
        <v/>
      </c>
      <c r="C1870" t="str">
        <f>IFERROR(VLOOKUP(B1870,選手番号!F:J,4,0),"")</f>
        <v/>
      </c>
      <c r="D1870" t="str">
        <f>IFERROR(VLOOKUP(B1870,選手番号!F:K,6,0),"")</f>
        <v/>
      </c>
      <c r="E1870" t="str">
        <f>IFERROR(VLOOKUP(B1870,チーム番号!E:F,2,0),"")</f>
        <v/>
      </c>
      <c r="F1870" t="str">
        <f>IFERROR(VLOOKUP(A1870,プログラム!B:C,2,0),"")</f>
        <v/>
      </c>
      <c r="G1870" t="str">
        <f t="shared" si="59"/>
        <v>000</v>
      </c>
      <c r="H1870" t="str">
        <f>IFERROR(記録[[#This Row],[組]],"")</f>
        <v/>
      </c>
      <c r="I1870" t="str">
        <f>IFERROR(記録[[#This Row],[水路]],"")</f>
        <v/>
      </c>
      <c r="J1870" t="str">
        <f>IFERROR(VLOOKUP(F1870,プログラムデータ!A:P,14,0),"")</f>
        <v/>
      </c>
      <c r="K1870" t="str">
        <f>IFERROR(VLOOKUP(F1870,プログラムデータ!A:O,15,0),"")</f>
        <v/>
      </c>
      <c r="L1870" t="str">
        <f>IFERROR(VLOOKUP(F1870,プログラムデータ!A:M,13,0),"")</f>
        <v/>
      </c>
      <c r="M1870" t="str">
        <f>IFERROR(VLOOKUP(F1870,プログラムデータ!A:J,10,0),"")</f>
        <v/>
      </c>
      <c r="N1870" t="str">
        <f>IFERROR(VLOOKUP(F1870,プログラムデータ!A:P,16,0),"")</f>
        <v/>
      </c>
      <c r="O1870" t="str">
        <f t="shared" si="58"/>
        <v xml:space="preserve">    </v>
      </c>
    </row>
    <row r="1871" spans="1:15" x14ac:dyDescent="0.15">
      <c r="A1871" t="str">
        <f>IFERROR(記録[[#This Row],[競技番号]],"")</f>
        <v/>
      </c>
      <c r="B1871" t="str">
        <f>IFERROR(記録[[#This Row],[選手番号]],"")</f>
        <v/>
      </c>
      <c r="C1871" t="str">
        <f>IFERROR(VLOOKUP(B1871,選手番号!F:J,4,0),"")</f>
        <v/>
      </c>
      <c r="D1871" t="str">
        <f>IFERROR(VLOOKUP(B1871,選手番号!F:K,6,0),"")</f>
        <v/>
      </c>
      <c r="E1871" t="str">
        <f>IFERROR(VLOOKUP(B1871,チーム番号!E:F,2,0),"")</f>
        <v/>
      </c>
      <c r="F1871" t="str">
        <f>IFERROR(VLOOKUP(A1871,プログラム!B:C,2,0),"")</f>
        <v/>
      </c>
      <c r="G1871" t="str">
        <f t="shared" si="59"/>
        <v>000</v>
      </c>
      <c r="H1871" t="str">
        <f>IFERROR(記録[[#This Row],[組]],"")</f>
        <v/>
      </c>
      <c r="I1871" t="str">
        <f>IFERROR(記録[[#This Row],[水路]],"")</f>
        <v/>
      </c>
      <c r="J1871" t="str">
        <f>IFERROR(VLOOKUP(F1871,プログラムデータ!A:P,14,0),"")</f>
        <v/>
      </c>
      <c r="K1871" t="str">
        <f>IFERROR(VLOOKUP(F1871,プログラムデータ!A:O,15,0),"")</f>
        <v/>
      </c>
      <c r="L1871" t="str">
        <f>IFERROR(VLOOKUP(F1871,プログラムデータ!A:M,13,0),"")</f>
        <v/>
      </c>
      <c r="M1871" t="str">
        <f>IFERROR(VLOOKUP(F1871,プログラムデータ!A:J,10,0),"")</f>
        <v/>
      </c>
      <c r="N1871" t="str">
        <f>IFERROR(VLOOKUP(F1871,プログラムデータ!A:P,16,0),"")</f>
        <v/>
      </c>
      <c r="O1871" t="str">
        <f t="shared" si="58"/>
        <v xml:space="preserve">    </v>
      </c>
    </row>
    <row r="1872" spans="1:15" x14ac:dyDescent="0.15">
      <c r="A1872" t="str">
        <f>IFERROR(記録[[#This Row],[競技番号]],"")</f>
        <v/>
      </c>
      <c r="B1872" t="str">
        <f>IFERROR(記録[[#This Row],[選手番号]],"")</f>
        <v/>
      </c>
      <c r="C1872" t="str">
        <f>IFERROR(VLOOKUP(B1872,選手番号!F:J,4,0),"")</f>
        <v/>
      </c>
      <c r="D1872" t="str">
        <f>IFERROR(VLOOKUP(B1872,選手番号!F:K,6,0),"")</f>
        <v/>
      </c>
      <c r="E1872" t="str">
        <f>IFERROR(VLOOKUP(B1872,チーム番号!E:F,2,0),"")</f>
        <v/>
      </c>
      <c r="F1872" t="str">
        <f>IFERROR(VLOOKUP(A1872,プログラム!B:C,2,0),"")</f>
        <v/>
      </c>
      <c r="G1872" t="str">
        <f t="shared" si="59"/>
        <v>000</v>
      </c>
      <c r="H1872" t="str">
        <f>IFERROR(記録[[#This Row],[組]],"")</f>
        <v/>
      </c>
      <c r="I1872" t="str">
        <f>IFERROR(記録[[#This Row],[水路]],"")</f>
        <v/>
      </c>
      <c r="J1872" t="str">
        <f>IFERROR(VLOOKUP(F1872,プログラムデータ!A:P,14,0),"")</f>
        <v/>
      </c>
      <c r="K1872" t="str">
        <f>IFERROR(VLOOKUP(F1872,プログラムデータ!A:O,15,0),"")</f>
        <v/>
      </c>
      <c r="L1872" t="str">
        <f>IFERROR(VLOOKUP(F1872,プログラムデータ!A:M,13,0),"")</f>
        <v/>
      </c>
      <c r="M1872" t="str">
        <f>IFERROR(VLOOKUP(F1872,プログラムデータ!A:J,10,0),"")</f>
        <v/>
      </c>
      <c r="N1872" t="str">
        <f>IFERROR(VLOOKUP(F1872,プログラムデータ!A:P,16,0),"")</f>
        <v/>
      </c>
      <c r="O1872" t="str">
        <f t="shared" si="58"/>
        <v xml:space="preserve">    </v>
      </c>
    </row>
    <row r="1873" spans="1:15" x14ac:dyDescent="0.15">
      <c r="A1873" t="str">
        <f>IFERROR(記録[[#This Row],[競技番号]],"")</f>
        <v/>
      </c>
      <c r="B1873" t="str">
        <f>IFERROR(記録[[#This Row],[選手番号]],"")</f>
        <v/>
      </c>
      <c r="C1873" t="str">
        <f>IFERROR(VLOOKUP(B1873,選手番号!F:J,4,0),"")</f>
        <v/>
      </c>
      <c r="D1873" t="str">
        <f>IFERROR(VLOOKUP(B1873,選手番号!F:K,6,0),"")</f>
        <v/>
      </c>
      <c r="E1873" t="str">
        <f>IFERROR(VLOOKUP(B1873,チーム番号!E:F,2,0),"")</f>
        <v/>
      </c>
      <c r="F1873" t="str">
        <f>IFERROR(VLOOKUP(A1873,プログラム!B:C,2,0),"")</f>
        <v/>
      </c>
      <c r="G1873" t="str">
        <f t="shared" si="59"/>
        <v>000</v>
      </c>
      <c r="H1873" t="str">
        <f>IFERROR(記録[[#This Row],[組]],"")</f>
        <v/>
      </c>
      <c r="I1873" t="str">
        <f>IFERROR(記録[[#This Row],[水路]],"")</f>
        <v/>
      </c>
      <c r="J1873" t="str">
        <f>IFERROR(VLOOKUP(F1873,プログラムデータ!A:P,14,0),"")</f>
        <v/>
      </c>
      <c r="K1873" t="str">
        <f>IFERROR(VLOOKUP(F1873,プログラムデータ!A:O,15,0),"")</f>
        <v/>
      </c>
      <c r="L1873" t="str">
        <f>IFERROR(VLOOKUP(F1873,プログラムデータ!A:M,13,0),"")</f>
        <v/>
      </c>
      <c r="M1873" t="str">
        <f>IFERROR(VLOOKUP(F1873,プログラムデータ!A:J,10,0),"")</f>
        <v/>
      </c>
      <c r="N1873" t="str">
        <f>IFERROR(VLOOKUP(F1873,プログラムデータ!A:P,16,0),"")</f>
        <v/>
      </c>
      <c r="O1873" t="str">
        <f t="shared" si="58"/>
        <v xml:space="preserve">    </v>
      </c>
    </row>
    <row r="1874" spans="1:15" x14ac:dyDescent="0.15">
      <c r="A1874" t="str">
        <f>IFERROR(記録[[#This Row],[競技番号]],"")</f>
        <v/>
      </c>
      <c r="B1874" t="str">
        <f>IFERROR(記録[[#This Row],[選手番号]],"")</f>
        <v/>
      </c>
      <c r="C1874" t="str">
        <f>IFERROR(VLOOKUP(B1874,選手番号!F:J,4,0),"")</f>
        <v/>
      </c>
      <c r="D1874" t="str">
        <f>IFERROR(VLOOKUP(B1874,選手番号!F:K,6,0),"")</f>
        <v/>
      </c>
      <c r="E1874" t="str">
        <f>IFERROR(VLOOKUP(B1874,チーム番号!E:F,2,0),"")</f>
        <v/>
      </c>
      <c r="F1874" t="str">
        <f>IFERROR(VLOOKUP(A1874,プログラム!B:C,2,0),"")</f>
        <v/>
      </c>
      <c r="G1874" t="str">
        <f t="shared" si="59"/>
        <v>000</v>
      </c>
      <c r="H1874" t="str">
        <f>IFERROR(記録[[#This Row],[組]],"")</f>
        <v/>
      </c>
      <c r="I1874" t="str">
        <f>IFERROR(記録[[#This Row],[水路]],"")</f>
        <v/>
      </c>
      <c r="J1874" t="str">
        <f>IFERROR(VLOOKUP(F1874,プログラムデータ!A:P,14,0),"")</f>
        <v/>
      </c>
      <c r="K1874" t="str">
        <f>IFERROR(VLOOKUP(F1874,プログラムデータ!A:O,15,0),"")</f>
        <v/>
      </c>
      <c r="L1874" t="str">
        <f>IFERROR(VLOOKUP(F1874,プログラムデータ!A:M,13,0),"")</f>
        <v/>
      </c>
      <c r="M1874" t="str">
        <f>IFERROR(VLOOKUP(F1874,プログラムデータ!A:J,10,0),"")</f>
        <v/>
      </c>
      <c r="N1874" t="str">
        <f>IFERROR(VLOOKUP(F1874,プログラムデータ!A:P,16,0),"")</f>
        <v/>
      </c>
      <c r="O1874" t="str">
        <f t="shared" si="58"/>
        <v xml:space="preserve">    </v>
      </c>
    </row>
    <row r="1875" spans="1:15" x14ac:dyDescent="0.15">
      <c r="A1875" t="str">
        <f>IFERROR(記録[[#This Row],[競技番号]],"")</f>
        <v/>
      </c>
      <c r="B1875" t="str">
        <f>IFERROR(記録[[#This Row],[選手番号]],"")</f>
        <v/>
      </c>
      <c r="C1875" t="str">
        <f>IFERROR(VLOOKUP(B1875,選手番号!F:J,4,0),"")</f>
        <v/>
      </c>
      <c r="D1875" t="str">
        <f>IFERROR(VLOOKUP(B1875,選手番号!F:K,6,0),"")</f>
        <v/>
      </c>
      <c r="E1875" t="str">
        <f>IFERROR(VLOOKUP(B1875,チーム番号!E:F,2,0),"")</f>
        <v/>
      </c>
      <c r="F1875" t="str">
        <f>IFERROR(VLOOKUP(A1875,プログラム!B:C,2,0),"")</f>
        <v/>
      </c>
      <c r="G1875" t="str">
        <f t="shared" si="59"/>
        <v>000</v>
      </c>
      <c r="H1875" t="str">
        <f>IFERROR(記録[[#This Row],[組]],"")</f>
        <v/>
      </c>
      <c r="I1875" t="str">
        <f>IFERROR(記録[[#This Row],[水路]],"")</f>
        <v/>
      </c>
      <c r="J1875" t="str">
        <f>IFERROR(VLOOKUP(F1875,プログラムデータ!A:P,14,0),"")</f>
        <v/>
      </c>
      <c r="K1875" t="str">
        <f>IFERROR(VLOOKUP(F1875,プログラムデータ!A:O,15,0),"")</f>
        <v/>
      </c>
      <c r="L1875" t="str">
        <f>IFERROR(VLOOKUP(F1875,プログラムデータ!A:M,13,0),"")</f>
        <v/>
      </c>
      <c r="M1875" t="str">
        <f>IFERROR(VLOOKUP(F1875,プログラムデータ!A:J,10,0),"")</f>
        <v/>
      </c>
      <c r="N1875" t="str">
        <f>IFERROR(VLOOKUP(F1875,プログラムデータ!A:P,16,0),"")</f>
        <v/>
      </c>
      <c r="O1875" t="str">
        <f t="shared" si="58"/>
        <v xml:space="preserve">    </v>
      </c>
    </row>
    <row r="1876" spans="1:15" x14ac:dyDescent="0.15">
      <c r="A1876" t="str">
        <f>IFERROR(記録[[#This Row],[競技番号]],"")</f>
        <v/>
      </c>
      <c r="B1876" t="str">
        <f>IFERROR(記録[[#This Row],[選手番号]],"")</f>
        <v/>
      </c>
      <c r="C1876" t="str">
        <f>IFERROR(VLOOKUP(B1876,選手番号!F:J,4,0),"")</f>
        <v/>
      </c>
      <c r="D1876" t="str">
        <f>IFERROR(VLOOKUP(B1876,選手番号!F:K,6,0),"")</f>
        <v/>
      </c>
      <c r="E1876" t="str">
        <f>IFERROR(VLOOKUP(B1876,チーム番号!E:F,2,0),"")</f>
        <v/>
      </c>
      <c r="F1876" t="str">
        <f>IFERROR(VLOOKUP(A1876,プログラム!B:C,2,0),"")</f>
        <v/>
      </c>
      <c r="G1876" t="str">
        <f t="shared" si="59"/>
        <v>000</v>
      </c>
      <c r="H1876" t="str">
        <f>IFERROR(記録[[#This Row],[組]],"")</f>
        <v/>
      </c>
      <c r="I1876" t="str">
        <f>IFERROR(記録[[#This Row],[水路]],"")</f>
        <v/>
      </c>
      <c r="J1876" t="str">
        <f>IFERROR(VLOOKUP(F1876,プログラムデータ!A:P,14,0),"")</f>
        <v/>
      </c>
      <c r="K1876" t="str">
        <f>IFERROR(VLOOKUP(F1876,プログラムデータ!A:O,15,0),"")</f>
        <v/>
      </c>
      <c r="L1876" t="str">
        <f>IFERROR(VLOOKUP(F1876,プログラムデータ!A:M,13,0),"")</f>
        <v/>
      </c>
      <c r="M1876" t="str">
        <f>IFERROR(VLOOKUP(F1876,プログラムデータ!A:J,10,0),"")</f>
        <v/>
      </c>
      <c r="N1876" t="str">
        <f>IFERROR(VLOOKUP(F1876,プログラムデータ!A:P,16,0),"")</f>
        <v/>
      </c>
      <c r="O1876" t="str">
        <f t="shared" si="58"/>
        <v xml:space="preserve">    </v>
      </c>
    </row>
    <row r="1877" spans="1:15" x14ac:dyDescent="0.15">
      <c r="A1877" t="str">
        <f>IFERROR(記録[[#This Row],[競技番号]],"")</f>
        <v/>
      </c>
      <c r="B1877" t="str">
        <f>IFERROR(記録[[#This Row],[選手番号]],"")</f>
        <v/>
      </c>
      <c r="C1877" t="str">
        <f>IFERROR(VLOOKUP(B1877,選手番号!F:J,4,0),"")</f>
        <v/>
      </c>
      <c r="D1877" t="str">
        <f>IFERROR(VLOOKUP(B1877,選手番号!F:K,6,0),"")</f>
        <v/>
      </c>
      <c r="E1877" t="str">
        <f>IFERROR(VLOOKUP(B1877,チーム番号!E:F,2,0),"")</f>
        <v/>
      </c>
      <c r="F1877" t="str">
        <f>IFERROR(VLOOKUP(A1877,プログラム!B:C,2,0),"")</f>
        <v/>
      </c>
      <c r="G1877" t="str">
        <f t="shared" si="59"/>
        <v>000</v>
      </c>
      <c r="H1877" t="str">
        <f>IFERROR(記録[[#This Row],[組]],"")</f>
        <v/>
      </c>
      <c r="I1877" t="str">
        <f>IFERROR(記録[[#This Row],[水路]],"")</f>
        <v/>
      </c>
      <c r="J1877" t="str">
        <f>IFERROR(VLOOKUP(F1877,プログラムデータ!A:P,14,0),"")</f>
        <v/>
      </c>
      <c r="K1877" t="str">
        <f>IFERROR(VLOOKUP(F1877,プログラムデータ!A:O,15,0),"")</f>
        <v/>
      </c>
      <c r="L1877" t="str">
        <f>IFERROR(VLOOKUP(F1877,プログラムデータ!A:M,13,0),"")</f>
        <v/>
      </c>
      <c r="M1877" t="str">
        <f>IFERROR(VLOOKUP(F1877,プログラムデータ!A:J,10,0),"")</f>
        <v/>
      </c>
      <c r="N1877" t="str">
        <f>IFERROR(VLOOKUP(F1877,プログラムデータ!A:P,16,0),"")</f>
        <v/>
      </c>
      <c r="O1877" t="str">
        <f t="shared" si="58"/>
        <v xml:space="preserve">    </v>
      </c>
    </row>
    <row r="1878" spans="1:15" x14ac:dyDescent="0.15">
      <c r="A1878" t="str">
        <f>IFERROR(記録[[#This Row],[競技番号]],"")</f>
        <v/>
      </c>
      <c r="B1878" t="str">
        <f>IFERROR(記録[[#This Row],[選手番号]],"")</f>
        <v/>
      </c>
      <c r="C1878" t="str">
        <f>IFERROR(VLOOKUP(B1878,選手番号!F:J,4,0),"")</f>
        <v/>
      </c>
      <c r="D1878" t="str">
        <f>IFERROR(VLOOKUP(B1878,選手番号!F:K,6,0),"")</f>
        <v/>
      </c>
      <c r="E1878" t="str">
        <f>IFERROR(VLOOKUP(B1878,チーム番号!E:F,2,0),"")</f>
        <v/>
      </c>
      <c r="F1878" t="str">
        <f>IFERROR(VLOOKUP(A1878,プログラム!B:C,2,0),"")</f>
        <v/>
      </c>
      <c r="G1878" t="str">
        <f t="shared" si="59"/>
        <v>000</v>
      </c>
      <c r="H1878" t="str">
        <f>IFERROR(記録[[#This Row],[組]],"")</f>
        <v/>
      </c>
      <c r="I1878" t="str">
        <f>IFERROR(記録[[#This Row],[水路]],"")</f>
        <v/>
      </c>
      <c r="J1878" t="str">
        <f>IFERROR(VLOOKUP(F1878,プログラムデータ!A:P,14,0),"")</f>
        <v/>
      </c>
      <c r="K1878" t="str">
        <f>IFERROR(VLOOKUP(F1878,プログラムデータ!A:O,15,0),"")</f>
        <v/>
      </c>
      <c r="L1878" t="str">
        <f>IFERROR(VLOOKUP(F1878,プログラムデータ!A:M,13,0),"")</f>
        <v/>
      </c>
      <c r="M1878" t="str">
        <f>IFERROR(VLOOKUP(F1878,プログラムデータ!A:J,10,0),"")</f>
        <v/>
      </c>
      <c r="N1878" t="str">
        <f>IFERROR(VLOOKUP(F1878,プログラムデータ!A:P,16,0),"")</f>
        <v/>
      </c>
      <c r="O1878" t="str">
        <f t="shared" si="58"/>
        <v xml:space="preserve">    </v>
      </c>
    </row>
    <row r="1879" spans="1:15" x14ac:dyDescent="0.15">
      <c r="A1879" t="str">
        <f>IFERROR(記録[[#This Row],[競技番号]],"")</f>
        <v/>
      </c>
      <c r="B1879" t="str">
        <f>IFERROR(記録[[#This Row],[選手番号]],"")</f>
        <v/>
      </c>
      <c r="C1879" t="str">
        <f>IFERROR(VLOOKUP(B1879,選手番号!F:J,4,0),"")</f>
        <v/>
      </c>
      <c r="D1879" t="str">
        <f>IFERROR(VLOOKUP(B1879,選手番号!F:K,6,0),"")</f>
        <v/>
      </c>
      <c r="E1879" t="str">
        <f>IFERROR(VLOOKUP(B1879,チーム番号!E:F,2,0),"")</f>
        <v/>
      </c>
      <c r="F1879" t="str">
        <f>IFERROR(VLOOKUP(A1879,プログラム!B:C,2,0),"")</f>
        <v/>
      </c>
      <c r="G1879" t="str">
        <f t="shared" si="59"/>
        <v>000</v>
      </c>
      <c r="H1879" t="str">
        <f>IFERROR(記録[[#This Row],[組]],"")</f>
        <v/>
      </c>
      <c r="I1879" t="str">
        <f>IFERROR(記録[[#This Row],[水路]],"")</f>
        <v/>
      </c>
      <c r="J1879" t="str">
        <f>IFERROR(VLOOKUP(F1879,プログラムデータ!A:P,14,0),"")</f>
        <v/>
      </c>
      <c r="K1879" t="str">
        <f>IFERROR(VLOOKUP(F1879,プログラムデータ!A:O,15,0),"")</f>
        <v/>
      </c>
      <c r="L1879" t="str">
        <f>IFERROR(VLOOKUP(F1879,プログラムデータ!A:M,13,0),"")</f>
        <v/>
      </c>
      <c r="M1879" t="str">
        <f>IFERROR(VLOOKUP(F1879,プログラムデータ!A:J,10,0),"")</f>
        <v/>
      </c>
      <c r="N1879" t="str">
        <f>IFERROR(VLOOKUP(F1879,プログラムデータ!A:P,16,0),"")</f>
        <v/>
      </c>
      <c r="O1879" t="str">
        <f t="shared" si="58"/>
        <v xml:space="preserve">    </v>
      </c>
    </row>
    <row r="1880" spans="1:15" x14ac:dyDescent="0.15">
      <c r="A1880" t="str">
        <f>IFERROR(記録[[#This Row],[競技番号]],"")</f>
        <v/>
      </c>
      <c r="B1880" t="str">
        <f>IFERROR(記録[[#This Row],[選手番号]],"")</f>
        <v/>
      </c>
      <c r="C1880" t="str">
        <f>IFERROR(VLOOKUP(B1880,選手番号!F:J,4,0),"")</f>
        <v/>
      </c>
      <c r="D1880" t="str">
        <f>IFERROR(VLOOKUP(B1880,選手番号!F:K,6,0),"")</f>
        <v/>
      </c>
      <c r="E1880" t="str">
        <f>IFERROR(VLOOKUP(B1880,チーム番号!E:F,2,0),"")</f>
        <v/>
      </c>
      <c r="F1880" t="str">
        <f>IFERROR(VLOOKUP(A1880,プログラム!B:C,2,0),"")</f>
        <v/>
      </c>
      <c r="G1880" t="str">
        <f t="shared" si="59"/>
        <v>000</v>
      </c>
      <c r="H1880" t="str">
        <f>IFERROR(記録[[#This Row],[組]],"")</f>
        <v/>
      </c>
      <c r="I1880" t="str">
        <f>IFERROR(記録[[#This Row],[水路]],"")</f>
        <v/>
      </c>
      <c r="J1880" t="str">
        <f>IFERROR(VLOOKUP(F1880,プログラムデータ!A:P,14,0),"")</f>
        <v/>
      </c>
      <c r="K1880" t="str">
        <f>IFERROR(VLOOKUP(F1880,プログラムデータ!A:O,15,0),"")</f>
        <v/>
      </c>
      <c r="L1880" t="str">
        <f>IFERROR(VLOOKUP(F1880,プログラムデータ!A:M,13,0),"")</f>
        <v/>
      </c>
      <c r="M1880" t="str">
        <f>IFERROR(VLOOKUP(F1880,プログラムデータ!A:J,10,0),"")</f>
        <v/>
      </c>
      <c r="N1880" t="str">
        <f>IFERROR(VLOOKUP(F1880,プログラムデータ!A:P,16,0),"")</f>
        <v/>
      </c>
      <c r="O1880" t="str">
        <f t="shared" si="58"/>
        <v xml:space="preserve">    </v>
      </c>
    </row>
    <row r="1881" spans="1:15" x14ac:dyDescent="0.15">
      <c r="A1881" t="str">
        <f>IFERROR(記録[[#This Row],[競技番号]],"")</f>
        <v/>
      </c>
      <c r="B1881" t="str">
        <f>IFERROR(記録[[#This Row],[選手番号]],"")</f>
        <v/>
      </c>
      <c r="C1881" t="str">
        <f>IFERROR(VLOOKUP(B1881,選手番号!F:J,4,0),"")</f>
        <v/>
      </c>
      <c r="D1881" t="str">
        <f>IFERROR(VLOOKUP(B1881,選手番号!F:K,6,0),"")</f>
        <v/>
      </c>
      <c r="E1881" t="str">
        <f>IFERROR(VLOOKUP(B1881,チーム番号!E:F,2,0),"")</f>
        <v/>
      </c>
      <c r="F1881" t="str">
        <f>IFERROR(VLOOKUP(A1881,プログラム!B:C,2,0),"")</f>
        <v/>
      </c>
      <c r="G1881" t="str">
        <f t="shared" si="59"/>
        <v>000</v>
      </c>
      <c r="H1881" t="str">
        <f>IFERROR(記録[[#This Row],[組]],"")</f>
        <v/>
      </c>
      <c r="I1881" t="str">
        <f>IFERROR(記録[[#This Row],[水路]],"")</f>
        <v/>
      </c>
      <c r="J1881" t="str">
        <f>IFERROR(VLOOKUP(F1881,プログラムデータ!A:P,14,0),"")</f>
        <v/>
      </c>
      <c r="K1881" t="str">
        <f>IFERROR(VLOOKUP(F1881,プログラムデータ!A:O,15,0),"")</f>
        <v/>
      </c>
      <c r="L1881" t="str">
        <f>IFERROR(VLOOKUP(F1881,プログラムデータ!A:M,13,0),"")</f>
        <v/>
      </c>
      <c r="M1881" t="str">
        <f>IFERROR(VLOOKUP(F1881,プログラムデータ!A:J,10,0),"")</f>
        <v/>
      </c>
      <c r="N1881" t="str">
        <f>IFERROR(VLOOKUP(F1881,プログラムデータ!A:P,16,0),"")</f>
        <v/>
      </c>
      <c r="O1881" t="str">
        <f t="shared" si="58"/>
        <v xml:space="preserve">    </v>
      </c>
    </row>
    <row r="1882" spans="1:15" x14ac:dyDescent="0.15">
      <c r="A1882" t="str">
        <f>IFERROR(記録[[#This Row],[競技番号]],"")</f>
        <v/>
      </c>
      <c r="B1882" t="str">
        <f>IFERROR(記録[[#This Row],[選手番号]],"")</f>
        <v/>
      </c>
      <c r="C1882" t="str">
        <f>IFERROR(VLOOKUP(B1882,選手番号!F:J,4,0),"")</f>
        <v/>
      </c>
      <c r="D1882" t="str">
        <f>IFERROR(VLOOKUP(B1882,選手番号!F:K,6,0),"")</f>
        <v/>
      </c>
      <c r="E1882" t="str">
        <f>IFERROR(VLOOKUP(B1882,チーム番号!E:F,2,0),"")</f>
        <v/>
      </c>
      <c r="F1882" t="str">
        <f>IFERROR(VLOOKUP(A1882,プログラム!B:C,2,0),"")</f>
        <v/>
      </c>
      <c r="G1882" t="str">
        <f t="shared" si="59"/>
        <v>000</v>
      </c>
      <c r="H1882" t="str">
        <f>IFERROR(記録[[#This Row],[組]],"")</f>
        <v/>
      </c>
      <c r="I1882" t="str">
        <f>IFERROR(記録[[#This Row],[水路]],"")</f>
        <v/>
      </c>
      <c r="J1882" t="str">
        <f>IFERROR(VLOOKUP(F1882,プログラムデータ!A:P,14,0),"")</f>
        <v/>
      </c>
      <c r="K1882" t="str">
        <f>IFERROR(VLOOKUP(F1882,プログラムデータ!A:O,15,0),"")</f>
        <v/>
      </c>
      <c r="L1882" t="str">
        <f>IFERROR(VLOOKUP(F1882,プログラムデータ!A:M,13,0),"")</f>
        <v/>
      </c>
      <c r="M1882" t="str">
        <f>IFERROR(VLOOKUP(F1882,プログラムデータ!A:J,10,0),"")</f>
        <v/>
      </c>
      <c r="N1882" t="str">
        <f>IFERROR(VLOOKUP(F1882,プログラムデータ!A:P,16,0),"")</f>
        <v/>
      </c>
      <c r="O1882" t="str">
        <f t="shared" si="58"/>
        <v xml:space="preserve">    </v>
      </c>
    </row>
    <row r="1883" spans="1:15" x14ac:dyDescent="0.15">
      <c r="A1883" t="str">
        <f>IFERROR(記録[[#This Row],[競技番号]],"")</f>
        <v/>
      </c>
      <c r="B1883" t="str">
        <f>IFERROR(記録[[#This Row],[選手番号]],"")</f>
        <v/>
      </c>
      <c r="C1883" t="str">
        <f>IFERROR(VLOOKUP(B1883,選手番号!F:J,4,0),"")</f>
        <v/>
      </c>
      <c r="D1883" t="str">
        <f>IFERROR(VLOOKUP(B1883,選手番号!F:K,6,0),"")</f>
        <v/>
      </c>
      <c r="E1883" t="str">
        <f>IFERROR(VLOOKUP(B1883,チーム番号!E:F,2,0),"")</f>
        <v/>
      </c>
      <c r="F1883" t="str">
        <f>IFERROR(VLOOKUP(A1883,プログラム!B:C,2,0),"")</f>
        <v/>
      </c>
      <c r="G1883" t="str">
        <f t="shared" si="59"/>
        <v>000</v>
      </c>
      <c r="H1883" t="str">
        <f>IFERROR(記録[[#This Row],[組]],"")</f>
        <v/>
      </c>
      <c r="I1883" t="str">
        <f>IFERROR(記録[[#This Row],[水路]],"")</f>
        <v/>
      </c>
      <c r="J1883" t="str">
        <f>IFERROR(VLOOKUP(F1883,プログラムデータ!A:P,14,0),"")</f>
        <v/>
      </c>
      <c r="K1883" t="str">
        <f>IFERROR(VLOOKUP(F1883,プログラムデータ!A:O,15,0),"")</f>
        <v/>
      </c>
      <c r="L1883" t="str">
        <f>IFERROR(VLOOKUP(F1883,プログラムデータ!A:M,13,0),"")</f>
        <v/>
      </c>
      <c r="M1883" t="str">
        <f>IFERROR(VLOOKUP(F1883,プログラムデータ!A:J,10,0),"")</f>
        <v/>
      </c>
      <c r="N1883" t="str">
        <f>IFERROR(VLOOKUP(F1883,プログラムデータ!A:P,16,0),"")</f>
        <v/>
      </c>
      <c r="O1883" t="str">
        <f t="shared" si="58"/>
        <v xml:space="preserve">    </v>
      </c>
    </row>
    <row r="1884" spans="1:15" x14ac:dyDescent="0.15">
      <c r="A1884" t="str">
        <f>IFERROR(記録[[#This Row],[競技番号]],"")</f>
        <v/>
      </c>
      <c r="B1884" t="str">
        <f>IFERROR(記録[[#This Row],[選手番号]],"")</f>
        <v/>
      </c>
      <c r="C1884" t="str">
        <f>IFERROR(VLOOKUP(B1884,選手番号!F:J,4,0),"")</f>
        <v/>
      </c>
      <c r="D1884" t="str">
        <f>IFERROR(VLOOKUP(B1884,選手番号!F:K,6,0),"")</f>
        <v/>
      </c>
      <c r="E1884" t="str">
        <f>IFERROR(VLOOKUP(B1884,チーム番号!E:F,2,0),"")</f>
        <v/>
      </c>
      <c r="F1884" t="str">
        <f>IFERROR(VLOOKUP(A1884,プログラム!B:C,2,0),"")</f>
        <v/>
      </c>
      <c r="G1884" t="str">
        <f t="shared" si="59"/>
        <v>000</v>
      </c>
      <c r="H1884" t="str">
        <f>IFERROR(記録[[#This Row],[組]],"")</f>
        <v/>
      </c>
      <c r="I1884" t="str">
        <f>IFERROR(記録[[#This Row],[水路]],"")</f>
        <v/>
      </c>
      <c r="J1884" t="str">
        <f>IFERROR(VLOOKUP(F1884,プログラムデータ!A:P,14,0),"")</f>
        <v/>
      </c>
      <c r="K1884" t="str">
        <f>IFERROR(VLOOKUP(F1884,プログラムデータ!A:O,15,0),"")</f>
        <v/>
      </c>
      <c r="L1884" t="str">
        <f>IFERROR(VLOOKUP(F1884,プログラムデータ!A:M,13,0),"")</f>
        <v/>
      </c>
      <c r="M1884" t="str">
        <f>IFERROR(VLOOKUP(F1884,プログラムデータ!A:J,10,0),"")</f>
        <v/>
      </c>
      <c r="N1884" t="str">
        <f>IFERROR(VLOOKUP(F1884,プログラムデータ!A:P,16,0),"")</f>
        <v/>
      </c>
      <c r="O1884" t="str">
        <f t="shared" si="58"/>
        <v xml:space="preserve">    </v>
      </c>
    </row>
    <row r="1885" spans="1:15" x14ac:dyDescent="0.15">
      <c r="A1885" t="str">
        <f>IFERROR(記録[[#This Row],[競技番号]],"")</f>
        <v/>
      </c>
      <c r="B1885" t="str">
        <f>IFERROR(記録[[#This Row],[選手番号]],"")</f>
        <v/>
      </c>
      <c r="C1885" t="str">
        <f>IFERROR(VLOOKUP(B1885,選手番号!F:J,4,0),"")</f>
        <v/>
      </c>
      <c r="D1885" t="str">
        <f>IFERROR(VLOOKUP(B1885,選手番号!F:K,6,0),"")</f>
        <v/>
      </c>
      <c r="E1885" t="str">
        <f>IFERROR(VLOOKUP(B1885,チーム番号!E:F,2,0),"")</f>
        <v/>
      </c>
      <c r="F1885" t="str">
        <f>IFERROR(VLOOKUP(A1885,プログラム!B:C,2,0),"")</f>
        <v/>
      </c>
      <c r="G1885" t="str">
        <f t="shared" si="59"/>
        <v>000</v>
      </c>
      <c r="H1885" t="str">
        <f>IFERROR(記録[[#This Row],[組]],"")</f>
        <v/>
      </c>
      <c r="I1885" t="str">
        <f>IFERROR(記録[[#This Row],[水路]],"")</f>
        <v/>
      </c>
      <c r="J1885" t="str">
        <f>IFERROR(VLOOKUP(F1885,プログラムデータ!A:P,14,0),"")</f>
        <v/>
      </c>
      <c r="K1885" t="str">
        <f>IFERROR(VLOOKUP(F1885,プログラムデータ!A:O,15,0),"")</f>
        <v/>
      </c>
      <c r="L1885" t="str">
        <f>IFERROR(VLOOKUP(F1885,プログラムデータ!A:M,13,0),"")</f>
        <v/>
      </c>
      <c r="M1885" t="str">
        <f>IFERROR(VLOOKUP(F1885,プログラムデータ!A:J,10,0),"")</f>
        <v/>
      </c>
      <c r="N1885" t="str">
        <f>IFERROR(VLOOKUP(F1885,プログラムデータ!A:P,16,0),"")</f>
        <v/>
      </c>
      <c r="O1885" t="str">
        <f t="shared" si="58"/>
        <v xml:space="preserve">    </v>
      </c>
    </row>
    <row r="1886" spans="1:15" x14ac:dyDescent="0.15">
      <c r="A1886" t="str">
        <f>IFERROR(記録[[#This Row],[競技番号]],"")</f>
        <v/>
      </c>
      <c r="B1886" t="str">
        <f>IFERROR(記録[[#This Row],[選手番号]],"")</f>
        <v/>
      </c>
      <c r="C1886" t="str">
        <f>IFERROR(VLOOKUP(B1886,選手番号!F:J,4,0),"")</f>
        <v/>
      </c>
      <c r="D1886" t="str">
        <f>IFERROR(VLOOKUP(B1886,選手番号!F:K,6,0),"")</f>
        <v/>
      </c>
      <c r="E1886" t="str">
        <f>IFERROR(VLOOKUP(B1886,チーム番号!E:F,2,0),"")</f>
        <v/>
      </c>
      <c r="F1886" t="str">
        <f>IFERROR(VLOOKUP(A1886,プログラム!B:C,2,0),"")</f>
        <v/>
      </c>
      <c r="G1886" t="str">
        <f t="shared" si="59"/>
        <v>000</v>
      </c>
      <c r="H1886" t="str">
        <f>IFERROR(記録[[#This Row],[組]],"")</f>
        <v/>
      </c>
      <c r="I1886" t="str">
        <f>IFERROR(記録[[#This Row],[水路]],"")</f>
        <v/>
      </c>
      <c r="J1886" t="str">
        <f>IFERROR(VLOOKUP(F1886,プログラムデータ!A:P,14,0),"")</f>
        <v/>
      </c>
      <c r="K1886" t="str">
        <f>IFERROR(VLOOKUP(F1886,プログラムデータ!A:O,15,0),"")</f>
        <v/>
      </c>
      <c r="L1886" t="str">
        <f>IFERROR(VLOOKUP(F1886,プログラムデータ!A:M,13,0),"")</f>
        <v/>
      </c>
      <c r="M1886" t="str">
        <f>IFERROR(VLOOKUP(F1886,プログラムデータ!A:J,10,0),"")</f>
        <v/>
      </c>
      <c r="N1886" t="str">
        <f>IFERROR(VLOOKUP(F1886,プログラムデータ!A:P,16,0),"")</f>
        <v/>
      </c>
      <c r="O1886" t="str">
        <f t="shared" si="58"/>
        <v xml:space="preserve">    </v>
      </c>
    </row>
    <row r="1887" spans="1:15" x14ac:dyDescent="0.15">
      <c r="A1887" t="str">
        <f>IFERROR(記録[[#This Row],[競技番号]],"")</f>
        <v/>
      </c>
      <c r="B1887" t="str">
        <f>IFERROR(記録[[#This Row],[選手番号]],"")</f>
        <v/>
      </c>
      <c r="C1887" t="str">
        <f>IFERROR(VLOOKUP(B1887,選手番号!F:J,4,0),"")</f>
        <v/>
      </c>
      <c r="D1887" t="str">
        <f>IFERROR(VLOOKUP(B1887,選手番号!F:K,6,0),"")</f>
        <v/>
      </c>
      <c r="E1887" t="str">
        <f>IFERROR(VLOOKUP(B1887,チーム番号!E:F,2,0),"")</f>
        <v/>
      </c>
      <c r="F1887" t="str">
        <f>IFERROR(VLOOKUP(A1887,プログラム!B:C,2,0),"")</f>
        <v/>
      </c>
      <c r="G1887" t="str">
        <f t="shared" si="59"/>
        <v>000</v>
      </c>
      <c r="H1887" t="str">
        <f>IFERROR(記録[[#This Row],[組]],"")</f>
        <v/>
      </c>
      <c r="I1887" t="str">
        <f>IFERROR(記録[[#This Row],[水路]],"")</f>
        <v/>
      </c>
      <c r="J1887" t="str">
        <f>IFERROR(VLOOKUP(F1887,プログラムデータ!A:P,14,0),"")</f>
        <v/>
      </c>
      <c r="K1887" t="str">
        <f>IFERROR(VLOOKUP(F1887,プログラムデータ!A:O,15,0),"")</f>
        <v/>
      </c>
      <c r="L1887" t="str">
        <f>IFERROR(VLOOKUP(F1887,プログラムデータ!A:M,13,0),"")</f>
        <v/>
      </c>
      <c r="M1887" t="str">
        <f>IFERROR(VLOOKUP(F1887,プログラムデータ!A:J,10,0),"")</f>
        <v/>
      </c>
      <c r="N1887" t="str">
        <f>IFERROR(VLOOKUP(F1887,プログラムデータ!A:P,16,0),"")</f>
        <v/>
      </c>
      <c r="O1887" t="str">
        <f t="shared" si="58"/>
        <v xml:space="preserve">    </v>
      </c>
    </row>
    <row r="1888" spans="1:15" x14ac:dyDescent="0.15">
      <c r="A1888" t="str">
        <f>IFERROR(記録[[#This Row],[競技番号]],"")</f>
        <v/>
      </c>
      <c r="B1888" t="str">
        <f>IFERROR(記録[[#This Row],[選手番号]],"")</f>
        <v/>
      </c>
      <c r="C1888" t="str">
        <f>IFERROR(VLOOKUP(B1888,選手番号!F:J,4,0),"")</f>
        <v/>
      </c>
      <c r="D1888" t="str">
        <f>IFERROR(VLOOKUP(B1888,選手番号!F:K,6,0),"")</f>
        <v/>
      </c>
      <c r="E1888" t="str">
        <f>IFERROR(VLOOKUP(B1888,チーム番号!E:F,2,0),"")</f>
        <v/>
      </c>
      <c r="F1888" t="str">
        <f>IFERROR(VLOOKUP(A1888,プログラム!B:C,2,0),"")</f>
        <v/>
      </c>
      <c r="G1888" t="str">
        <f t="shared" si="59"/>
        <v>000</v>
      </c>
      <c r="H1888" t="str">
        <f>IFERROR(記録[[#This Row],[組]],"")</f>
        <v/>
      </c>
      <c r="I1888" t="str">
        <f>IFERROR(記録[[#This Row],[水路]],"")</f>
        <v/>
      </c>
      <c r="J1888" t="str">
        <f>IFERROR(VLOOKUP(F1888,プログラムデータ!A:P,14,0),"")</f>
        <v/>
      </c>
      <c r="K1888" t="str">
        <f>IFERROR(VLOOKUP(F1888,プログラムデータ!A:O,15,0),"")</f>
        <v/>
      </c>
      <c r="L1888" t="str">
        <f>IFERROR(VLOOKUP(F1888,プログラムデータ!A:M,13,0),"")</f>
        <v/>
      </c>
      <c r="M1888" t="str">
        <f>IFERROR(VLOOKUP(F1888,プログラムデータ!A:J,10,0),"")</f>
        <v/>
      </c>
      <c r="N1888" t="str">
        <f>IFERROR(VLOOKUP(F1888,プログラムデータ!A:P,16,0),"")</f>
        <v/>
      </c>
      <c r="O1888" t="str">
        <f t="shared" si="58"/>
        <v xml:space="preserve">    </v>
      </c>
    </row>
    <row r="1889" spans="1:15" x14ac:dyDescent="0.15">
      <c r="A1889" t="str">
        <f>IFERROR(記録[[#This Row],[競技番号]],"")</f>
        <v/>
      </c>
      <c r="B1889" t="str">
        <f>IFERROR(記録[[#This Row],[選手番号]],"")</f>
        <v/>
      </c>
      <c r="C1889" t="str">
        <f>IFERROR(VLOOKUP(B1889,選手番号!F:J,4,0),"")</f>
        <v/>
      </c>
      <c r="D1889" t="str">
        <f>IFERROR(VLOOKUP(B1889,選手番号!F:K,6,0),"")</f>
        <v/>
      </c>
      <c r="E1889" t="str">
        <f>IFERROR(VLOOKUP(B1889,チーム番号!E:F,2,0),"")</f>
        <v/>
      </c>
      <c r="F1889" t="str">
        <f>IFERROR(VLOOKUP(A1889,プログラム!B:C,2,0),"")</f>
        <v/>
      </c>
      <c r="G1889" t="str">
        <f t="shared" si="59"/>
        <v>000</v>
      </c>
      <c r="H1889" t="str">
        <f>IFERROR(記録[[#This Row],[組]],"")</f>
        <v/>
      </c>
      <c r="I1889" t="str">
        <f>IFERROR(記録[[#This Row],[水路]],"")</f>
        <v/>
      </c>
      <c r="J1889" t="str">
        <f>IFERROR(VLOOKUP(F1889,プログラムデータ!A:P,14,0),"")</f>
        <v/>
      </c>
      <c r="K1889" t="str">
        <f>IFERROR(VLOOKUP(F1889,プログラムデータ!A:O,15,0),"")</f>
        <v/>
      </c>
      <c r="L1889" t="str">
        <f>IFERROR(VLOOKUP(F1889,プログラムデータ!A:M,13,0),"")</f>
        <v/>
      </c>
      <c r="M1889" t="str">
        <f>IFERROR(VLOOKUP(F1889,プログラムデータ!A:J,10,0),"")</f>
        <v/>
      </c>
      <c r="N1889" t="str">
        <f>IFERROR(VLOOKUP(F1889,プログラムデータ!A:P,16,0),"")</f>
        <v/>
      </c>
      <c r="O1889" t="str">
        <f t="shared" si="58"/>
        <v xml:space="preserve">    </v>
      </c>
    </row>
    <row r="1890" spans="1:15" x14ac:dyDescent="0.15">
      <c r="A1890" t="str">
        <f>IFERROR(記録[[#This Row],[競技番号]],"")</f>
        <v/>
      </c>
      <c r="B1890" t="str">
        <f>IFERROR(記録[[#This Row],[選手番号]],"")</f>
        <v/>
      </c>
      <c r="C1890" t="str">
        <f>IFERROR(VLOOKUP(B1890,選手番号!F:J,4,0),"")</f>
        <v/>
      </c>
      <c r="D1890" t="str">
        <f>IFERROR(VLOOKUP(B1890,選手番号!F:K,6,0),"")</f>
        <v/>
      </c>
      <c r="E1890" t="str">
        <f>IFERROR(VLOOKUP(B1890,チーム番号!E:F,2,0),"")</f>
        <v/>
      </c>
      <c r="F1890" t="str">
        <f>IFERROR(VLOOKUP(A1890,プログラム!B:C,2,0),"")</f>
        <v/>
      </c>
      <c r="G1890" t="str">
        <f t="shared" si="59"/>
        <v>000</v>
      </c>
      <c r="H1890" t="str">
        <f>IFERROR(記録[[#This Row],[組]],"")</f>
        <v/>
      </c>
      <c r="I1890" t="str">
        <f>IFERROR(記録[[#This Row],[水路]],"")</f>
        <v/>
      </c>
      <c r="J1890" t="str">
        <f>IFERROR(VLOOKUP(F1890,プログラムデータ!A:P,14,0),"")</f>
        <v/>
      </c>
      <c r="K1890" t="str">
        <f>IFERROR(VLOOKUP(F1890,プログラムデータ!A:O,15,0),"")</f>
        <v/>
      </c>
      <c r="L1890" t="str">
        <f>IFERROR(VLOOKUP(F1890,プログラムデータ!A:M,13,0),"")</f>
        <v/>
      </c>
      <c r="M1890" t="str">
        <f>IFERROR(VLOOKUP(F1890,プログラムデータ!A:J,10,0),"")</f>
        <v/>
      </c>
      <c r="N1890" t="str">
        <f>IFERROR(VLOOKUP(F1890,プログラムデータ!A:P,16,0),"")</f>
        <v/>
      </c>
      <c r="O1890" t="str">
        <f t="shared" si="58"/>
        <v xml:space="preserve">    </v>
      </c>
    </row>
    <row r="1891" spans="1:15" x14ac:dyDescent="0.15">
      <c r="A1891" t="str">
        <f>IFERROR(記録[[#This Row],[競技番号]],"")</f>
        <v/>
      </c>
      <c r="B1891" t="str">
        <f>IFERROR(記録[[#This Row],[選手番号]],"")</f>
        <v/>
      </c>
      <c r="C1891" t="str">
        <f>IFERROR(VLOOKUP(B1891,選手番号!F:J,4,0),"")</f>
        <v/>
      </c>
      <c r="D1891" t="str">
        <f>IFERROR(VLOOKUP(B1891,選手番号!F:K,6,0),"")</f>
        <v/>
      </c>
      <c r="E1891" t="str">
        <f>IFERROR(VLOOKUP(B1891,チーム番号!E:F,2,0),"")</f>
        <v/>
      </c>
      <c r="F1891" t="str">
        <f>IFERROR(VLOOKUP(A1891,プログラム!B:C,2,0),"")</f>
        <v/>
      </c>
      <c r="G1891" t="str">
        <f t="shared" si="59"/>
        <v>000</v>
      </c>
      <c r="H1891" t="str">
        <f>IFERROR(記録[[#This Row],[組]],"")</f>
        <v/>
      </c>
      <c r="I1891" t="str">
        <f>IFERROR(記録[[#This Row],[水路]],"")</f>
        <v/>
      </c>
      <c r="J1891" t="str">
        <f>IFERROR(VLOOKUP(F1891,プログラムデータ!A:P,14,0),"")</f>
        <v/>
      </c>
      <c r="K1891" t="str">
        <f>IFERROR(VLOOKUP(F1891,プログラムデータ!A:O,15,0),"")</f>
        <v/>
      </c>
      <c r="L1891" t="str">
        <f>IFERROR(VLOOKUP(F1891,プログラムデータ!A:M,13,0),"")</f>
        <v/>
      </c>
      <c r="M1891" t="str">
        <f>IFERROR(VLOOKUP(F1891,プログラムデータ!A:J,10,0),"")</f>
        <v/>
      </c>
      <c r="N1891" t="str">
        <f>IFERROR(VLOOKUP(F1891,プログラムデータ!A:P,16,0),"")</f>
        <v/>
      </c>
      <c r="O1891" t="str">
        <f t="shared" si="58"/>
        <v xml:space="preserve">    </v>
      </c>
    </row>
    <row r="1892" spans="1:15" x14ac:dyDescent="0.15">
      <c r="A1892" t="str">
        <f>IFERROR(記録[[#This Row],[競技番号]],"")</f>
        <v/>
      </c>
      <c r="B1892" t="str">
        <f>IFERROR(記録[[#This Row],[選手番号]],"")</f>
        <v/>
      </c>
      <c r="C1892" t="str">
        <f>IFERROR(VLOOKUP(B1892,選手番号!F:J,4,0),"")</f>
        <v/>
      </c>
      <c r="D1892" t="str">
        <f>IFERROR(VLOOKUP(B1892,選手番号!F:K,6,0),"")</f>
        <v/>
      </c>
      <c r="E1892" t="str">
        <f>IFERROR(VLOOKUP(B1892,チーム番号!E:F,2,0),"")</f>
        <v/>
      </c>
      <c r="F1892" t="str">
        <f>IFERROR(VLOOKUP(A1892,プログラム!B:C,2,0),"")</f>
        <v/>
      </c>
      <c r="G1892" t="str">
        <f t="shared" si="59"/>
        <v>000</v>
      </c>
      <c r="H1892" t="str">
        <f>IFERROR(記録[[#This Row],[組]],"")</f>
        <v/>
      </c>
      <c r="I1892" t="str">
        <f>IFERROR(記録[[#This Row],[水路]],"")</f>
        <v/>
      </c>
      <c r="J1892" t="str">
        <f>IFERROR(VLOOKUP(F1892,プログラムデータ!A:P,14,0),"")</f>
        <v/>
      </c>
      <c r="K1892" t="str">
        <f>IFERROR(VLOOKUP(F1892,プログラムデータ!A:O,15,0),"")</f>
        <v/>
      </c>
      <c r="L1892" t="str">
        <f>IFERROR(VLOOKUP(F1892,プログラムデータ!A:M,13,0),"")</f>
        <v/>
      </c>
      <c r="M1892" t="str">
        <f>IFERROR(VLOOKUP(F1892,プログラムデータ!A:J,10,0),"")</f>
        <v/>
      </c>
      <c r="N1892" t="str">
        <f>IFERROR(VLOOKUP(F1892,プログラムデータ!A:P,16,0),"")</f>
        <v/>
      </c>
      <c r="O1892" t="str">
        <f t="shared" si="58"/>
        <v xml:space="preserve">    </v>
      </c>
    </row>
    <row r="1893" spans="1:15" x14ac:dyDescent="0.15">
      <c r="A1893" t="str">
        <f>IFERROR(記録[[#This Row],[競技番号]],"")</f>
        <v/>
      </c>
      <c r="B1893" t="str">
        <f>IFERROR(記録[[#This Row],[選手番号]],"")</f>
        <v/>
      </c>
      <c r="C1893" t="str">
        <f>IFERROR(VLOOKUP(B1893,選手番号!F:J,4,0),"")</f>
        <v/>
      </c>
      <c r="D1893" t="str">
        <f>IFERROR(VLOOKUP(B1893,選手番号!F:K,6,0),"")</f>
        <v/>
      </c>
      <c r="E1893" t="str">
        <f>IFERROR(VLOOKUP(B1893,チーム番号!E:F,2,0),"")</f>
        <v/>
      </c>
      <c r="F1893" t="str">
        <f>IFERROR(VLOOKUP(A1893,プログラム!B:C,2,0),"")</f>
        <v/>
      </c>
      <c r="G1893" t="str">
        <f t="shared" si="59"/>
        <v>000</v>
      </c>
      <c r="H1893" t="str">
        <f>IFERROR(記録[[#This Row],[組]],"")</f>
        <v/>
      </c>
      <c r="I1893" t="str">
        <f>IFERROR(記録[[#This Row],[水路]],"")</f>
        <v/>
      </c>
      <c r="J1893" t="str">
        <f>IFERROR(VLOOKUP(F1893,プログラムデータ!A:P,14,0),"")</f>
        <v/>
      </c>
      <c r="K1893" t="str">
        <f>IFERROR(VLOOKUP(F1893,プログラムデータ!A:O,15,0),"")</f>
        <v/>
      </c>
      <c r="L1893" t="str">
        <f>IFERROR(VLOOKUP(F1893,プログラムデータ!A:M,13,0),"")</f>
        <v/>
      </c>
      <c r="M1893" t="str">
        <f>IFERROR(VLOOKUP(F1893,プログラムデータ!A:J,10,0),"")</f>
        <v/>
      </c>
      <c r="N1893" t="str">
        <f>IFERROR(VLOOKUP(F1893,プログラムデータ!A:P,16,0),"")</f>
        <v/>
      </c>
      <c r="O1893" t="str">
        <f t="shared" si="58"/>
        <v xml:space="preserve">    </v>
      </c>
    </row>
    <row r="1894" spans="1:15" x14ac:dyDescent="0.15">
      <c r="A1894" t="str">
        <f>IFERROR(記録[[#This Row],[競技番号]],"")</f>
        <v/>
      </c>
      <c r="B1894" t="str">
        <f>IFERROR(記録[[#This Row],[選手番号]],"")</f>
        <v/>
      </c>
      <c r="C1894" t="str">
        <f>IFERROR(VLOOKUP(B1894,選手番号!F:J,4,0),"")</f>
        <v/>
      </c>
      <c r="D1894" t="str">
        <f>IFERROR(VLOOKUP(B1894,選手番号!F:K,6,0),"")</f>
        <v/>
      </c>
      <c r="E1894" t="str">
        <f>IFERROR(VLOOKUP(B1894,チーム番号!E:F,2,0),"")</f>
        <v/>
      </c>
      <c r="F1894" t="str">
        <f>IFERROR(VLOOKUP(A1894,プログラム!B:C,2,0),"")</f>
        <v/>
      </c>
      <c r="G1894" t="str">
        <f t="shared" si="59"/>
        <v>000</v>
      </c>
      <c r="H1894" t="str">
        <f>IFERROR(記録[[#This Row],[組]],"")</f>
        <v/>
      </c>
      <c r="I1894" t="str">
        <f>IFERROR(記録[[#This Row],[水路]],"")</f>
        <v/>
      </c>
      <c r="J1894" t="str">
        <f>IFERROR(VLOOKUP(F1894,プログラムデータ!A:P,14,0),"")</f>
        <v/>
      </c>
      <c r="K1894" t="str">
        <f>IFERROR(VLOOKUP(F1894,プログラムデータ!A:O,15,0),"")</f>
        <v/>
      </c>
      <c r="L1894" t="str">
        <f>IFERROR(VLOOKUP(F1894,プログラムデータ!A:M,13,0),"")</f>
        <v/>
      </c>
      <c r="M1894" t="str">
        <f>IFERROR(VLOOKUP(F1894,プログラムデータ!A:J,10,0),"")</f>
        <v/>
      </c>
      <c r="N1894" t="str">
        <f>IFERROR(VLOOKUP(F1894,プログラムデータ!A:P,16,0),"")</f>
        <v/>
      </c>
      <c r="O1894" t="str">
        <f t="shared" si="58"/>
        <v xml:space="preserve">    </v>
      </c>
    </row>
    <row r="1895" spans="1:15" x14ac:dyDescent="0.15">
      <c r="A1895" t="str">
        <f>IFERROR(記録[[#This Row],[競技番号]],"")</f>
        <v/>
      </c>
      <c r="B1895" t="str">
        <f>IFERROR(記録[[#This Row],[選手番号]],"")</f>
        <v/>
      </c>
      <c r="C1895" t="str">
        <f>IFERROR(VLOOKUP(B1895,選手番号!F:J,4,0),"")</f>
        <v/>
      </c>
      <c r="D1895" t="str">
        <f>IFERROR(VLOOKUP(B1895,選手番号!F:K,6,0),"")</f>
        <v/>
      </c>
      <c r="E1895" t="str">
        <f>IFERROR(VLOOKUP(B1895,チーム番号!E:F,2,0),"")</f>
        <v/>
      </c>
      <c r="F1895" t="str">
        <f>IFERROR(VLOOKUP(A1895,プログラム!B:C,2,0),"")</f>
        <v/>
      </c>
      <c r="G1895" t="str">
        <f t="shared" si="59"/>
        <v>000</v>
      </c>
      <c r="H1895" t="str">
        <f>IFERROR(記録[[#This Row],[組]],"")</f>
        <v/>
      </c>
      <c r="I1895" t="str">
        <f>IFERROR(記録[[#This Row],[水路]],"")</f>
        <v/>
      </c>
      <c r="J1895" t="str">
        <f>IFERROR(VLOOKUP(F1895,プログラムデータ!A:P,14,0),"")</f>
        <v/>
      </c>
      <c r="K1895" t="str">
        <f>IFERROR(VLOOKUP(F1895,プログラムデータ!A:O,15,0),"")</f>
        <v/>
      </c>
      <c r="L1895" t="str">
        <f>IFERROR(VLOOKUP(F1895,プログラムデータ!A:M,13,0),"")</f>
        <v/>
      </c>
      <c r="M1895" t="str">
        <f>IFERROR(VLOOKUP(F1895,プログラムデータ!A:J,10,0),"")</f>
        <v/>
      </c>
      <c r="N1895" t="str">
        <f>IFERROR(VLOOKUP(F1895,プログラムデータ!A:P,16,0),"")</f>
        <v/>
      </c>
      <c r="O1895" t="str">
        <f t="shared" si="58"/>
        <v xml:space="preserve">    </v>
      </c>
    </row>
    <row r="1896" spans="1:15" x14ac:dyDescent="0.15">
      <c r="A1896" t="str">
        <f>IFERROR(記録[[#This Row],[競技番号]],"")</f>
        <v/>
      </c>
      <c r="B1896" t="str">
        <f>IFERROR(記録[[#This Row],[選手番号]],"")</f>
        <v/>
      </c>
      <c r="C1896" t="str">
        <f>IFERROR(VLOOKUP(B1896,選手番号!F:J,4,0),"")</f>
        <v/>
      </c>
      <c r="D1896" t="str">
        <f>IFERROR(VLOOKUP(B1896,選手番号!F:K,6,0),"")</f>
        <v/>
      </c>
      <c r="E1896" t="str">
        <f>IFERROR(VLOOKUP(B1896,チーム番号!E:F,2,0),"")</f>
        <v/>
      </c>
      <c r="F1896" t="str">
        <f>IFERROR(VLOOKUP(A1896,プログラム!B:C,2,0),"")</f>
        <v/>
      </c>
      <c r="G1896" t="str">
        <f t="shared" si="59"/>
        <v>000</v>
      </c>
      <c r="H1896" t="str">
        <f>IFERROR(記録[[#This Row],[組]],"")</f>
        <v/>
      </c>
      <c r="I1896" t="str">
        <f>IFERROR(記録[[#This Row],[水路]],"")</f>
        <v/>
      </c>
      <c r="J1896" t="str">
        <f>IFERROR(VLOOKUP(F1896,プログラムデータ!A:P,14,0),"")</f>
        <v/>
      </c>
      <c r="K1896" t="str">
        <f>IFERROR(VLOOKUP(F1896,プログラムデータ!A:O,15,0),"")</f>
        <v/>
      </c>
      <c r="L1896" t="str">
        <f>IFERROR(VLOOKUP(F1896,プログラムデータ!A:M,13,0),"")</f>
        <v/>
      </c>
      <c r="M1896" t="str">
        <f>IFERROR(VLOOKUP(F1896,プログラムデータ!A:J,10,0),"")</f>
        <v/>
      </c>
      <c r="N1896" t="str">
        <f>IFERROR(VLOOKUP(F1896,プログラムデータ!A:P,16,0),"")</f>
        <v/>
      </c>
      <c r="O1896" t="str">
        <f t="shared" si="58"/>
        <v xml:space="preserve">    </v>
      </c>
    </row>
    <row r="1897" spans="1:15" x14ac:dyDescent="0.15">
      <c r="A1897" t="str">
        <f>IFERROR(記録[[#This Row],[競技番号]],"")</f>
        <v/>
      </c>
      <c r="B1897" t="str">
        <f>IFERROR(記録[[#This Row],[選手番号]],"")</f>
        <v/>
      </c>
      <c r="C1897" t="str">
        <f>IFERROR(VLOOKUP(B1897,選手番号!F:J,4,0),"")</f>
        <v/>
      </c>
      <c r="D1897" t="str">
        <f>IFERROR(VLOOKUP(B1897,選手番号!F:K,6,0),"")</f>
        <v/>
      </c>
      <c r="E1897" t="str">
        <f>IFERROR(VLOOKUP(B1897,チーム番号!E:F,2,0),"")</f>
        <v/>
      </c>
      <c r="F1897" t="str">
        <f>IFERROR(VLOOKUP(A1897,プログラム!B:C,2,0),"")</f>
        <v/>
      </c>
      <c r="G1897" t="str">
        <f t="shared" si="59"/>
        <v>000</v>
      </c>
      <c r="H1897" t="str">
        <f>IFERROR(記録[[#This Row],[組]],"")</f>
        <v/>
      </c>
      <c r="I1897" t="str">
        <f>IFERROR(記録[[#This Row],[水路]],"")</f>
        <v/>
      </c>
      <c r="J1897" t="str">
        <f>IFERROR(VLOOKUP(F1897,プログラムデータ!A:P,14,0),"")</f>
        <v/>
      </c>
      <c r="K1897" t="str">
        <f>IFERROR(VLOOKUP(F1897,プログラムデータ!A:O,15,0),"")</f>
        <v/>
      </c>
      <c r="L1897" t="str">
        <f>IFERROR(VLOOKUP(F1897,プログラムデータ!A:M,13,0),"")</f>
        <v/>
      </c>
      <c r="M1897" t="str">
        <f>IFERROR(VLOOKUP(F1897,プログラムデータ!A:J,10,0),"")</f>
        <v/>
      </c>
      <c r="N1897" t="str">
        <f>IFERROR(VLOOKUP(F1897,プログラムデータ!A:P,16,0),"")</f>
        <v/>
      </c>
      <c r="O1897" t="str">
        <f t="shared" si="58"/>
        <v xml:space="preserve">    </v>
      </c>
    </row>
    <row r="1898" spans="1:15" x14ac:dyDescent="0.15">
      <c r="A1898" t="str">
        <f>IFERROR(記録[[#This Row],[競技番号]],"")</f>
        <v/>
      </c>
      <c r="B1898" t="str">
        <f>IFERROR(記録[[#This Row],[選手番号]],"")</f>
        <v/>
      </c>
      <c r="C1898" t="str">
        <f>IFERROR(VLOOKUP(B1898,選手番号!F:J,4,0),"")</f>
        <v/>
      </c>
      <c r="D1898" t="str">
        <f>IFERROR(VLOOKUP(B1898,選手番号!F:K,6,0),"")</f>
        <v/>
      </c>
      <c r="E1898" t="str">
        <f>IFERROR(VLOOKUP(B1898,チーム番号!E:F,2,0),"")</f>
        <v/>
      </c>
      <c r="F1898" t="str">
        <f>IFERROR(VLOOKUP(A1898,プログラム!B:C,2,0),"")</f>
        <v/>
      </c>
      <c r="G1898" t="str">
        <f t="shared" si="59"/>
        <v>000</v>
      </c>
      <c r="H1898" t="str">
        <f>IFERROR(記録[[#This Row],[組]],"")</f>
        <v/>
      </c>
      <c r="I1898" t="str">
        <f>IFERROR(記録[[#This Row],[水路]],"")</f>
        <v/>
      </c>
      <c r="J1898" t="str">
        <f>IFERROR(VLOOKUP(F1898,プログラムデータ!A:P,14,0),"")</f>
        <v/>
      </c>
      <c r="K1898" t="str">
        <f>IFERROR(VLOOKUP(F1898,プログラムデータ!A:O,15,0),"")</f>
        <v/>
      </c>
      <c r="L1898" t="str">
        <f>IFERROR(VLOOKUP(F1898,プログラムデータ!A:M,13,0),"")</f>
        <v/>
      </c>
      <c r="M1898" t="str">
        <f>IFERROR(VLOOKUP(F1898,プログラムデータ!A:J,10,0),"")</f>
        <v/>
      </c>
      <c r="N1898" t="str">
        <f>IFERROR(VLOOKUP(F1898,プログラムデータ!A:P,16,0),"")</f>
        <v/>
      </c>
      <c r="O1898" t="str">
        <f t="shared" si="58"/>
        <v xml:space="preserve">    </v>
      </c>
    </row>
    <row r="1899" spans="1:15" x14ac:dyDescent="0.15">
      <c r="A1899" t="str">
        <f>IFERROR(記録[[#This Row],[競技番号]],"")</f>
        <v/>
      </c>
      <c r="B1899" t="str">
        <f>IFERROR(記録[[#This Row],[選手番号]],"")</f>
        <v/>
      </c>
      <c r="C1899" t="str">
        <f>IFERROR(VLOOKUP(B1899,選手番号!F:J,4,0),"")</f>
        <v/>
      </c>
      <c r="D1899" t="str">
        <f>IFERROR(VLOOKUP(B1899,選手番号!F:K,6,0),"")</f>
        <v/>
      </c>
      <c r="E1899" t="str">
        <f>IFERROR(VLOOKUP(B1899,チーム番号!E:F,2,0),"")</f>
        <v/>
      </c>
      <c r="F1899" t="str">
        <f>IFERROR(VLOOKUP(A1899,プログラム!B:C,2,0),"")</f>
        <v/>
      </c>
      <c r="G1899" t="str">
        <f t="shared" si="59"/>
        <v>000</v>
      </c>
      <c r="H1899" t="str">
        <f>IFERROR(記録[[#This Row],[組]],"")</f>
        <v/>
      </c>
      <c r="I1899" t="str">
        <f>IFERROR(記録[[#This Row],[水路]],"")</f>
        <v/>
      </c>
      <c r="J1899" t="str">
        <f>IFERROR(VLOOKUP(F1899,プログラムデータ!A:P,14,0),"")</f>
        <v/>
      </c>
      <c r="K1899" t="str">
        <f>IFERROR(VLOOKUP(F1899,プログラムデータ!A:O,15,0),"")</f>
        <v/>
      </c>
      <c r="L1899" t="str">
        <f>IFERROR(VLOOKUP(F1899,プログラムデータ!A:M,13,0),"")</f>
        <v/>
      </c>
      <c r="M1899" t="str">
        <f>IFERROR(VLOOKUP(F1899,プログラムデータ!A:J,10,0),"")</f>
        <v/>
      </c>
      <c r="N1899" t="str">
        <f>IFERROR(VLOOKUP(F1899,プログラムデータ!A:P,16,0),"")</f>
        <v/>
      </c>
      <c r="O1899" t="str">
        <f t="shared" si="58"/>
        <v xml:space="preserve">    </v>
      </c>
    </row>
    <row r="1900" spans="1:15" x14ac:dyDescent="0.15">
      <c r="A1900" t="str">
        <f>IFERROR(記録[[#This Row],[競技番号]],"")</f>
        <v/>
      </c>
      <c r="B1900" t="str">
        <f>IFERROR(記録[[#This Row],[選手番号]],"")</f>
        <v/>
      </c>
      <c r="C1900" t="str">
        <f>IFERROR(VLOOKUP(B1900,選手番号!F:J,4,0),"")</f>
        <v/>
      </c>
      <c r="D1900" t="str">
        <f>IFERROR(VLOOKUP(B1900,選手番号!F:K,6,0),"")</f>
        <v/>
      </c>
      <c r="E1900" t="str">
        <f>IFERROR(VLOOKUP(B1900,チーム番号!E:F,2,0),"")</f>
        <v/>
      </c>
      <c r="F1900" t="str">
        <f>IFERROR(VLOOKUP(A1900,プログラム!B:C,2,0),"")</f>
        <v/>
      </c>
      <c r="G1900" t="str">
        <f t="shared" si="59"/>
        <v>000</v>
      </c>
      <c r="H1900" t="str">
        <f>IFERROR(記録[[#This Row],[組]],"")</f>
        <v/>
      </c>
      <c r="I1900" t="str">
        <f>IFERROR(記録[[#This Row],[水路]],"")</f>
        <v/>
      </c>
      <c r="J1900" t="str">
        <f>IFERROR(VLOOKUP(F1900,プログラムデータ!A:P,14,0),"")</f>
        <v/>
      </c>
      <c r="K1900" t="str">
        <f>IFERROR(VLOOKUP(F1900,プログラムデータ!A:O,15,0),"")</f>
        <v/>
      </c>
      <c r="L1900" t="str">
        <f>IFERROR(VLOOKUP(F1900,プログラムデータ!A:M,13,0),"")</f>
        <v/>
      </c>
      <c r="M1900" t="str">
        <f>IFERROR(VLOOKUP(F1900,プログラムデータ!A:J,10,0),"")</f>
        <v/>
      </c>
      <c r="N1900" t="str">
        <f>IFERROR(VLOOKUP(F1900,プログラムデータ!A:P,16,0),"")</f>
        <v/>
      </c>
      <c r="O1900" t="str">
        <f t="shared" si="58"/>
        <v xml:space="preserve">    </v>
      </c>
    </row>
    <row r="1901" spans="1:15" x14ac:dyDescent="0.15">
      <c r="A1901" t="str">
        <f>IFERROR(記録[[#This Row],[競技番号]],"")</f>
        <v/>
      </c>
      <c r="B1901" t="str">
        <f>IFERROR(記録[[#This Row],[選手番号]],"")</f>
        <v/>
      </c>
      <c r="C1901" t="str">
        <f>IFERROR(VLOOKUP(B1901,選手番号!F:J,4,0),"")</f>
        <v/>
      </c>
      <c r="D1901" t="str">
        <f>IFERROR(VLOOKUP(B1901,選手番号!F:K,6,0),"")</f>
        <v/>
      </c>
      <c r="E1901" t="str">
        <f>IFERROR(VLOOKUP(B1901,チーム番号!E:F,2,0),"")</f>
        <v/>
      </c>
      <c r="F1901" t="str">
        <f>IFERROR(VLOOKUP(A1901,プログラム!B:C,2,0),"")</f>
        <v/>
      </c>
      <c r="G1901" t="str">
        <f t="shared" si="59"/>
        <v>000</v>
      </c>
      <c r="H1901" t="str">
        <f>IFERROR(記録[[#This Row],[組]],"")</f>
        <v/>
      </c>
      <c r="I1901" t="str">
        <f>IFERROR(記録[[#This Row],[水路]],"")</f>
        <v/>
      </c>
      <c r="J1901" t="str">
        <f>IFERROR(VLOOKUP(F1901,プログラムデータ!A:P,14,0),"")</f>
        <v/>
      </c>
      <c r="K1901" t="str">
        <f>IFERROR(VLOOKUP(F1901,プログラムデータ!A:O,15,0),"")</f>
        <v/>
      </c>
      <c r="L1901" t="str">
        <f>IFERROR(VLOOKUP(F1901,プログラムデータ!A:M,13,0),"")</f>
        <v/>
      </c>
      <c r="M1901" t="str">
        <f>IFERROR(VLOOKUP(F1901,プログラムデータ!A:J,10,0),"")</f>
        <v/>
      </c>
      <c r="N1901" t="str">
        <f>IFERROR(VLOOKUP(F1901,プログラムデータ!A:P,16,0),"")</f>
        <v/>
      </c>
      <c r="O1901" t="str">
        <f t="shared" si="58"/>
        <v xml:space="preserve">    </v>
      </c>
    </row>
    <row r="1902" spans="1:15" x14ac:dyDescent="0.15">
      <c r="A1902" t="str">
        <f>IFERROR(記録[[#This Row],[競技番号]],"")</f>
        <v/>
      </c>
      <c r="B1902" t="str">
        <f>IFERROR(記録[[#This Row],[選手番号]],"")</f>
        <v/>
      </c>
      <c r="C1902" t="str">
        <f>IFERROR(VLOOKUP(B1902,選手番号!F:J,4,0),"")</f>
        <v/>
      </c>
      <c r="D1902" t="str">
        <f>IFERROR(VLOOKUP(B1902,選手番号!F:K,6,0),"")</f>
        <v/>
      </c>
      <c r="E1902" t="str">
        <f>IFERROR(VLOOKUP(B1902,チーム番号!E:F,2,0),"")</f>
        <v/>
      </c>
      <c r="F1902" t="str">
        <f>IFERROR(VLOOKUP(A1902,プログラム!B:C,2,0),"")</f>
        <v/>
      </c>
      <c r="G1902" t="str">
        <f t="shared" si="59"/>
        <v>000</v>
      </c>
      <c r="H1902" t="str">
        <f>IFERROR(記録[[#This Row],[組]],"")</f>
        <v/>
      </c>
      <c r="I1902" t="str">
        <f>IFERROR(記録[[#This Row],[水路]],"")</f>
        <v/>
      </c>
      <c r="J1902" t="str">
        <f>IFERROR(VLOOKUP(F1902,プログラムデータ!A:P,14,0),"")</f>
        <v/>
      </c>
      <c r="K1902" t="str">
        <f>IFERROR(VLOOKUP(F1902,プログラムデータ!A:O,15,0),"")</f>
        <v/>
      </c>
      <c r="L1902" t="str">
        <f>IFERROR(VLOOKUP(F1902,プログラムデータ!A:M,13,0),"")</f>
        <v/>
      </c>
      <c r="M1902" t="str">
        <f>IFERROR(VLOOKUP(F1902,プログラムデータ!A:J,10,0),"")</f>
        <v/>
      </c>
      <c r="N1902" t="str">
        <f>IFERROR(VLOOKUP(F1902,プログラムデータ!A:P,16,0),"")</f>
        <v/>
      </c>
      <c r="O1902" t="str">
        <f t="shared" ref="O1902:O1965" si="60">CONCATENATE(J1902," ",K1902," ",L1902," ",M1902," ",N1902)</f>
        <v xml:space="preserve">    </v>
      </c>
    </row>
    <row r="1903" spans="1:15" x14ac:dyDescent="0.15">
      <c r="A1903" t="str">
        <f>IFERROR(記録[[#This Row],[競技番号]],"")</f>
        <v/>
      </c>
      <c r="B1903" t="str">
        <f>IFERROR(記録[[#This Row],[選手番号]],"")</f>
        <v/>
      </c>
      <c r="C1903" t="str">
        <f>IFERROR(VLOOKUP(B1903,選手番号!F:J,4,0),"")</f>
        <v/>
      </c>
      <c r="D1903" t="str">
        <f>IFERROR(VLOOKUP(B1903,選手番号!F:K,6,0),"")</f>
        <v/>
      </c>
      <c r="E1903" t="str">
        <f>IFERROR(VLOOKUP(B1903,チーム番号!E:F,2,0),"")</f>
        <v/>
      </c>
      <c r="F1903" t="str">
        <f>IFERROR(VLOOKUP(A1903,プログラム!B:C,2,0),"")</f>
        <v/>
      </c>
      <c r="G1903" t="str">
        <f t="shared" si="59"/>
        <v>000</v>
      </c>
      <c r="H1903" t="str">
        <f>IFERROR(記録[[#This Row],[組]],"")</f>
        <v/>
      </c>
      <c r="I1903" t="str">
        <f>IFERROR(記録[[#This Row],[水路]],"")</f>
        <v/>
      </c>
      <c r="J1903" t="str">
        <f>IFERROR(VLOOKUP(F1903,プログラムデータ!A:P,14,0),"")</f>
        <v/>
      </c>
      <c r="K1903" t="str">
        <f>IFERROR(VLOOKUP(F1903,プログラムデータ!A:O,15,0),"")</f>
        <v/>
      </c>
      <c r="L1903" t="str">
        <f>IFERROR(VLOOKUP(F1903,プログラムデータ!A:M,13,0),"")</f>
        <v/>
      </c>
      <c r="M1903" t="str">
        <f>IFERROR(VLOOKUP(F1903,プログラムデータ!A:J,10,0),"")</f>
        <v/>
      </c>
      <c r="N1903" t="str">
        <f>IFERROR(VLOOKUP(F1903,プログラムデータ!A:P,16,0),"")</f>
        <v/>
      </c>
      <c r="O1903" t="str">
        <f t="shared" si="60"/>
        <v xml:space="preserve">    </v>
      </c>
    </row>
    <row r="1904" spans="1:15" x14ac:dyDescent="0.15">
      <c r="A1904" t="str">
        <f>IFERROR(記録[[#This Row],[競技番号]],"")</f>
        <v/>
      </c>
      <c r="B1904" t="str">
        <f>IFERROR(記録[[#This Row],[選手番号]],"")</f>
        <v/>
      </c>
      <c r="C1904" t="str">
        <f>IFERROR(VLOOKUP(B1904,選手番号!F:J,4,0),"")</f>
        <v/>
      </c>
      <c r="D1904" t="str">
        <f>IFERROR(VLOOKUP(B1904,選手番号!F:K,6,0),"")</f>
        <v/>
      </c>
      <c r="E1904" t="str">
        <f>IFERROR(VLOOKUP(B1904,チーム番号!E:F,2,0),"")</f>
        <v/>
      </c>
      <c r="F1904" t="str">
        <f>IFERROR(VLOOKUP(A1904,プログラム!B:C,2,0),"")</f>
        <v/>
      </c>
      <c r="G1904" t="str">
        <f t="shared" si="59"/>
        <v>000</v>
      </c>
      <c r="H1904" t="str">
        <f>IFERROR(記録[[#This Row],[組]],"")</f>
        <v/>
      </c>
      <c r="I1904" t="str">
        <f>IFERROR(記録[[#This Row],[水路]],"")</f>
        <v/>
      </c>
      <c r="J1904" t="str">
        <f>IFERROR(VLOOKUP(F1904,プログラムデータ!A:P,14,0),"")</f>
        <v/>
      </c>
      <c r="K1904" t="str">
        <f>IFERROR(VLOOKUP(F1904,プログラムデータ!A:O,15,0),"")</f>
        <v/>
      </c>
      <c r="L1904" t="str">
        <f>IFERROR(VLOOKUP(F1904,プログラムデータ!A:M,13,0),"")</f>
        <v/>
      </c>
      <c r="M1904" t="str">
        <f>IFERROR(VLOOKUP(F1904,プログラムデータ!A:J,10,0),"")</f>
        <v/>
      </c>
      <c r="N1904" t="str">
        <f>IFERROR(VLOOKUP(F1904,プログラムデータ!A:P,16,0),"")</f>
        <v/>
      </c>
      <c r="O1904" t="str">
        <f t="shared" si="60"/>
        <v xml:space="preserve">    </v>
      </c>
    </row>
    <row r="1905" spans="1:15" x14ac:dyDescent="0.15">
      <c r="A1905" t="str">
        <f>IFERROR(記録[[#This Row],[競技番号]],"")</f>
        <v/>
      </c>
      <c r="B1905" t="str">
        <f>IFERROR(記録[[#This Row],[選手番号]],"")</f>
        <v/>
      </c>
      <c r="C1905" t="str">
        <f>IFERROR(VLOOKUP(B1905,選手番号!F:J,4,0),"")</f>
        <v/>
      </c>
      <c r="D1905" t="str">
        <f>IFERROR(VLOOKUP(B1905,選手番号!F:K,6,0),"")</f>
        <v/>
      </c>
      <c r="E1905" t="str">
        <f>IFERROR(VLOOKUP(B1905,チーム番号!E:F,2,0),"")</f>
        <v/>
      </c>
      <c r="F1905" t="str">
        <f>IFERROR(VLOOKUP(A1905,プログラム!B:C,2,0),"")</f>
        <v/>
      </c>
      <c r="G1905" t="str">
        <f t="shared" si="59"/>
        <v>000</v>
      </c>
      <c r="H1905" t="str">
        <f>IFERROR(記録[[#This Row],[組]],"")</f>
        <v/>
      </c>
      <c r="I1905" t="str">
        <f>IFERROR(記録[[#This Row],[水路]],"")</f>
        <v/>
      </c>
      <c r="J1905" t="str">
        <f>IFERROR(VLOOKUP(F1905,プログラムデータ!A:P,14,0),"")</f>
        <v/>
      </c>
      <c r="K1905" t="str">
        <f>IFERROR(VLOOKUP(F1905,プログラムデータ!A:O,15,0),"")</f>
        <v/>
      </c>
      <c r="L1905" t="str">
        <f>IFERROR(VLOOKUP(F1905,プログラムデータ!A:M,13,0),"")</f>
        <v/>
      </c>
      <c r="M1905" t="str">
        <f>IFERROR(VLOOKUP(F1905,プログラムデータ!A:J,10,0),"")</f>
        <v/>
      </c>
      <c r="N1905" t="str">
        <f>IFERROR(VLOOKUP(F1905,プログラムデータ!A:P,16,0),"")</f>
        <v/>
      </c>
      <c r="O1905" t="str">
        <f t="shared" si="60"/>
        <v xml:space="preserve">    </v>
      </c>
    </row>
    <row r="1906" spans="1:15" x14ac:dyDescent="0.15">
      <c r="A1906" t="str">
        <f>IFERROR(記録[[#This Row],[競技番号]],"")</f>
        <v/>
      </c>
      <c r="B1906" t="str">
        <f>IFERROR(記録[[#This Row],[選手番号]],"")</f>
        <v/>
      </c>
      <c r="C1906" t="str">
        <f>IFERROR(VLOOKUP(B1906,選手番号!F:J,4,0),"")</f>
        <v/>
      </c>
      <c r="D1906" t="str">
        <f>IFERROR(VLOOKUP(B1906,選手番号!F:K,6,0),"")</f>
        <v/>
      </c>
      <c r="E1906" t="str">
        <f>IFERROR(VLOOKUP(B1906,チーム番号!E:F,2,0),"")</f>
        <v/>
      </c>
      <c r="F1906" t="str">
        <f>IFERROR(VLOOKUP(A1906,プログラム!B:C,2,0),"")</f>
        <v/>
      </c>
      <c r="G1906" t="str">
        <f t="shared" si="59"/>
        <v>000</v>
      </c>
      <c r="H1906" t="str">
        <f>IFERROR(記録[[#This Row],[組]],"")</f>
        <v/>
      </c>
      <c r="I1906" t="str">
        <f>IFERROR(記録[[#This Row],[水路]],"")</f>
        <v/>
      </c>
      <c r="J1906" t="str">
        <f>IFERROR(VLOOKUP(F1906,プログラムデータ!A:P,14,0),"")</f>
        <v/>
      </c>
      <c r="K1906" t="str">
        <f>IFERROR(VLOOKUP(F1906,プログラムデータ!A:O,15,0),"")</f>
        <v/>
      </c>
      <c r="L1906" t="str">
        <f>IFERROR(VLOOKUP(F1906,プログラムデータ!A:M,13,0),"")</f>
        <v/>
      </c>
      <c r="M1906" t="str">
        <f>IFERROR(VLOOKUP(F1906,プログラムデータ!A:J,10,0),"")</f>
        <v/>
      </c>
      <c r="N1906" t="str">
        <f>IFERROR(VLOOKUP(F1906,プログラムデータ!A:P,16,0),"")</f>
        <v/>
      </c>
      <c r="O1906" t="str">
        <f t="shared" si="60"/>
        <v xml:space="preserve">    </v>
      </c>
    </row>
    <row r="1907" spans="1:15" x14ac:dyDescent="0.15">
      <c r="A1907" t="str">
        <f>IFERROR(記録[[#This Row],[競技番号]],"")</f>
        <v/>
      </c>
      <c r="B1907" t="str">
        <f>IFERROR(記録[[#This Row],[選手番号]],"")</f>
        <v/>
      </c>
      <c r="C1907" t="str">
        <f>IFERROR(VLOOKUP(B1907,選手番号!F:J,4,0),"")</f>
        <v/>
      </c>
      <c r="D1907" t="str">
        <f>IFERROR(VLOOKUP(B1907,選手番号!F:K,6,0),"")</f>
        <v/>
      </c>
      <c r="E1907" t="str">
        <f>IFERROR(VLOOKUP(B1907,チーム番号!E:F,2,0),"")</f>
        <v/>
      </c>
      <c r="F1907" t="str">
        <f>IFERROR(VLOOKUP(A1907,プログラム!B:C,2,0),"")</f>
        <v/>
      </c>
      <c r="G1907" t="str">
        <f t="shared" si="59"/>
        <v>000</v>
      </c>
      <c r="H1907" t="str">
        <f>IFERROR(記録[[#This Row],[組]],"")</f>
        <v/>
      </c>
      <c r="I1907" t="str">
        <f>IFERROR(記録[[#This Row],[水路]],"")</f>
        <v/>
      </c>
      <c r="J1907" t="str">
        <f>IFERROR(VLOOKUP(F1907,プログラムデータ!A:P,14,0),"")</f>
        <v/>
      </c>
      <c r="K1907" t="str">
        <f>IFERROR(VLOOKUP(F1907,プログラムデータ!A:O,15,0),"")</f>
        <v/>
      </c>
      <c r="L1907" t="str">
        <f>IFERROR(VLOOKUP(F1907,プログラムデータ!A:M,13,0),"")</f>
        <v/>
      </c>
      <c r="M1907" t="str">
        <f>IFERROR(VLOOKUP(F1907,プログラムデータ!A:J,10,0),"")</f>
        <v/>
      </c>
      <c r="N1907" t="str">
        <f>IFERROR(VLOOKUP(F1907,プログラムデータ!A:P,16,0),"")</f>
        <v/>
      </c>
      <c r="O1907" t="str">
        <f t="shared" si="60"/>
        <v xml:space="preserve">    </v>
      </c>
    </row>
    <row r="1908" spans="1:15" x14ac:dyDescent="0.15">
      <c r="A1908" t="str">
        <f>IFERROR(記録[[#This Row],[競技番号]],"")</f>
        <v/>
      </c>
      <c r="B1908" t="str">
        <f>IFERROR(記録[[#This Row],[選手番号]],"")</f>
        <v/>
      </c>
      <c r="C1908" t="str">
        <f>IFERROR(VLOOKUP(B1908,選手番号!F:J,4,0),"")</f>
        <v/>
      </c>
      <c r="D1908" t="str">
        <f>IFERROR(VLOOKUP(B1908,選手番号!F:K,6,0),"")</f>
        <v/>
      </c>
      <c r="E1908" t="str">
        <f>IFERROR(VLOOKUP(B1908,チーム番号!E:F,2,0),"")</f>
        <v/>
      </c>
      <c r="F1908" t="str">
        <f>IFERROR(VLOOKUP(A1908,プログラム!B:C,2,0),"")</f>
        <v/>
      </c>
      <c r="G1908" t="str">
        <f t="shared" si="59"/>
        <v>000</v>
      </c>
      <c r="H1908" t="str">
        <f>IFERROR(記録[[#This Row],[組]],"")</f>
        <v/>
      </c>
      <c r="I1908" t="str">
        <f>IFERROR(記録[[#This Row],[水路]],"")</f>
        <v/>
      </c>
      <c r="J1908" t="str">
        <f>IFERROR(VLOOKUP(F1908,プログラムデータ!A:P,14,0),"")</f>
        <v/>
      </c>
      <c r="K1908" t="str">
        <f>IFERROR(VLOOKUP(F1908,プログラムデータ!A:O,15,0),"")</f>
        <v/>
      </c>
      <c r="L1908" t="str">
        <f>IFERROR(VLOOKUP(F1908,プログラムデータ!A:M,13,0),"")</f>
        <v/>
      </c>
      <c r="M1908" t="str">
        <f>IFERROR(VLOOKUP(F1908,プログラムデータ!A:J,10,0),"")</f>
        <v/>
      </c>
      <c r="N1908" t="str">
        <f>IFERROR(VLOOKUP(F1908,プログラムデータ!A:P,16,0),"")</f>
        <v/>
      </c>
      <c r="O1908" t="str">
        <f t="shared" si="60"/>
        <v xml:space="preserve">    </v>
      </c>
    </row>
    <row r="1909" spans="1:15" x14ac:dyDescent="0.15">
      <c r="A1909" t="str">
        <f>IFERROR(記録[[#This Row],[競技番号]],"")</f>
        <v/>
      </c>
      <c r="B1909" t="str">
        <f>IFERROR(記録[[#This Row],[選手番号]],"")</f>
        <v/>
      </c>
      <c r="C1909" t="str">
        <f>IFERROR(VLOOKUP(B1909,選手番号!F:J,4,0),"")</f>
        <v/>
      </c>
      <c r="D1909" t="str">
        <f>IFERROR(VLOOKUP(B1909,選手番号!F:K,6,0),"")</f>
        <v/>
      </c>
      <c r="E1909" t="str">
        <f>IFERROR(VLOOKUP(B1909,チーム番号!E:F,2,0),"")</f>
        <v/>
      </c>
      <c r="F1909" t="str">
        <f>IFERROR(VLOOKUP(A1909,プログラム!B:C,2,0),"")</f>
        <v/>
      </c>
      <c r="G1909" t="str">
        <f t="shared" si="59"/>
        <v>000</v>
      </c>
      <c r="H1909" t="str">
        <f>IFERROR(記録[[#This Row],[組]],"")</f>
        <v/>
      </c>
      <c r="I1909" t="str">
        <f>IFERROR(記録[[#This Row],[水路]],"")</f>
        <v/>
      </c>
      <c r="J1909" t="str">
        <f>IFERROR(VLOOKUP(F1909,プログラムデータ!A:P,14,0),"")</f>
        <v/>
      </c>
      <c r="K1909" t="str">
        <f>IFERROR(VLOOKUP(F1909,プログラムデータ!A:O,15,0),"")</f>
        <v/>
      </c>
      <c r="L1909" t="str">
        <f>IFERROR(VLOOKUP(F1909,プログラムデータ!A:M,13,0),"")</f>
        <v/>
      </c>
      <c r="M1909" t="str">
        <f>IFERROR(VLOOKUP(F1909,プログラムデータ!A:J,10,0),"")</f>
        <v/>
      </c>
      <c r="N1909" t="str">
        <f>IFERROR(VLOOKUP(F1909,プログラムデータ!A:P,16,0),"")</f>
        <v/>
      </c>
      <c r="O1909" t="str">
        <f t="shared" si="60"/>
        <v xml:space="preserve">    </v>
      </c>
    </row>
    <row r="1910" spans="1:15" x14ac:dyDescent="0.15">
      <c r="A1910" t="str">
        <f>IFERROR(記録[[#This Row],[競技番号]],"")</f>
        <v/>
      </c>
      <c r="B1910" t="str">
        <f>IFERROR(記録[[#This Row],[選手番号]],"")</f>
        <v/>
      </c>
      <c r="C1910" t="str">
        <f>IFERROR(VLOOKUP(B1910,選手番号!F:J,4,0),"")</f>
        <v/>
      </c>
      <c r="D1910" t="str">
        <f>IFERROR(VLOOKUP(B1910,選手番号!F:K,6,0),"")</f>
        <v/>
      </c>
      <c r="E1910" t="str">
        <f>IFERROR(VLOOKUP(B1910,チーム番号!E:F,2,0),"")</f>
        <v/>
      </c>
      <c r="F1910" t="str">
        <f>IFERROR(VLOOKUP(A1910,プログラム!B:C,2,0),"")</f>
        <v/>
      </c>
      <c r="G1910" t="str">
        <f t="shared" si="59"/>
        <v>000</v>
      </c>
      <c r="H1910" t="str">
        <f>IFERROR(記録[[#This Row],[組]],"")</f>
        <v/>
      </c>
      <c r="I1910" t="str">
        <f>IFERROR(記録[[#This Row],[水路]],"")</f>
        <v/>
      </c>
      <c r="J1910" t="str">
        <f>IFERROR(VLOOKUP(F1910,プログラムデータ!A:P,14,0),"")</f>
        <v/>
      </c>
      <c r="K1910" t="str">
        <f>IFERROR(VLOOKUP(F1910,プログラムデータ!A:O,15,0),"")</f>
        <v/>
      </c>
      <c r="L1910" t="str">
        <f>IFERROR(VLOOKUP(F1910,プログラムデータ!A:M,13,0),"")</f>
        <v/>
      </c>
      <c r="M1910" t="str">
        <f>IFERROR(VLOOKUP(F1910,プログラムデータ!A:J,10,0),"")</f>
        <v/>
      </c>
      <c r="N1910" t="str">
        <f>IFERROR(VLOOKUP(F1910,プログラムデータ!A:P,16,0),"")</f>
        <v/>
      </c>
      <c r="O1910" t="str">
        <f t="shared" si="60"/>
        <v xml:space="preserve">    </v>
      </c>
    </row>
    <row r="1911" spans="1:15" x14ac:dyDescent="0.15">
      <c r="A1911" t="str">
        <f>IFERROR(記録[[#This Row],[競技番号]],"")</f>
        <v/>
      </c>
      <c r="B1911" t="str">
        <f>IFERROR(記録[[#This Row],[選手番号]],"")</f>
        <v/>
      </c>
      <c r="C1911" t="str">
        <f>IFERROR(VLOOKUP(B1911,選手番号!F:J,4,0),"")</f>
        <v/>
      </c>
      <c r="D1911" t="str">
        <f>IFERROR(VLOOKUP(B1911,選手番号!F:K,6,0),"")</f>
        <v/>
      </c>
      <c r="E1911" t="str">
        <f>IFERROR(VLOOKUP(B1911,チーム番号!E:F,2,0),"")</f>
        <v/>
      </c>
      <c r="F1911" t="str">
        <f>IFERROR(VLOOKUP(A1911,プログラム!B:C,2,0),"")</f>
        <v/>
      </c>
      <c r="G1911" t="str">
        <f t="shared" si="59"/>
        <v>000</v>
      </c>
      <c r="H1911" t="str">
        <f>IFERROR(記録[[#This Row],[組]],"")</f>
        <v/>
      </c>
      <c r="I1911" t="str">
        <f>IFERROR(記録[[#This Row],[水路]],"")</f>
        <v/>
      </c>
      <c r="J1911" t="str">
        <f>IFERROR(VLOOKUP(F1911,プログラムデータ!A:P,14,0),"")</f>
        <v/>
      </c>
      <c r="K1911" t="str">
        <f>IFERROR(VLOOKUP(F1911,プログラムデータ!A:O,15,0),"")</f>
        <v/>
      </c>
      <c r="L1911" t="str">
        <f>IFERROR(VLOOKUP(F1911,プログラムデータ!A:M,13,0),"")</f>
        <v/>
      </c>
      <c r="M1911" t="str">
        <f>IFERROR(VLOOKUP(F1911,プログラムデータ!A:J,10,0),"")</f>
        <v/>
      </c>
      <c r="N1911" t="str">
        <f>IFERROR(VLOOKUP(F1911,プログラムデータ!A:P,16,0),"")</f>
        <v/>
      </c>
      <c r="O1911" t="str">
        <f t="shared" si="60"/>
        <v xml:space="preserve">    </v>
      </c>
    </row>
    <row r="1912" spans="1:15" x14ac:dyDescent="0.15">
      <c r="A1912" t="str">
        <f>IFERROR(記録[[#This Row],[競技番号]],"")</f>
        <v/>
      </c>
      <c r="B1912" t="str">
        <f>IFERROR(記録[[#This Row],[選手番号]],"")</f>
        <v/>
      </c>
      <c r="C1912" t="str">
        <f>IFERROR(VLOOKUP(B1912,選手番号!F:J,4,0),"")</f>
        <v/>
      </c>
      <c r="D1912" t="str">
        <f>IFERROR(VLOOKUP(B1912,選手番号!F:K,6,0),"")</f>
        <v/>
      </c>
      <c r="E1912" t="str">
        <f>IFERROR(VLOOKUP(B1912,チーム番号!E:F,2,0),"")</f>
        <v/>
      </c>
      <c r="F1912" t="str">
        <f>IFERROR(VLOOKUP(A1912,プログラム!B:C,2,0),"")</f>
        <v/>
      </c>
      <c r="G1912" t="str">
        <f t="shared" si="59"/>
        <v>000</v>
      </c>
      <c r="H1912" t="str">
        <f>IFERROR(記録[[#This Row],[組]],"")</f>
        <v/>
      </c>
      <c r="I1912" t="str">
        <f>IFERROR(記録[[#This Row],[水路]],"")</f>
        <v/>
      </c>
      <c r="J1912" t="str">
        <f>IFERROR(VLOOKUP(F1912,プログラムデータ!A:P,14,0),"")</f>
        <v/>
      </c>
      <c r="K1912" t="str">
        <f>IFERROR(VLOOKUP(F1912,プログラムデータ!A:O,15,0),"")</f>
        <v/>
      </c>
      <c r="L1912" t="str">
        <f>IFERROR(VLOOKUP(F1912,プログラムデータ!A:M,13,0),"")</f>
        <v/>
      </c>
      <c r="M1912" t="str">
        <f>IFERROR(VLOOKUP(F1912,プログラムデータ!A:J,10,0),"")</f>
        <v/>
      </c>
      <c r="N1912" t="str">
        <f>IFERROR(VLOOKUP(F1912,プログラムデータ!A:P,16,0),"")</f>
        <v/>
      </c>
      <c r="O1912" t="str">
        <f t="shared" si="60"/>
        <v xml:space="preserve">    </v>
      </c>
    </row>
    <row r="1913" spans="1:15" x14ac:dyDescent="0.15">
      <c r="A1913" t="str">
        <f>IFERROR(記録[[#This Row],[競技番号]],"")</f>
        <v/>
      </c>
      <c r="B1913" t="str">
        <f>IFERROR(記録[[#This Row],[選手番号]],"")</f>
        <v/>
      </c>
      <c r="C1913" t="str">
        <f>IFERROR(VLOOKUP(B1913,選手番号!F:J,4,0),"")</f>
        <v/>
      </c>
      <c r="D1913" t="str">
        <f>IFERROR(VLOOKUP(B1913,選手番号!F:K,6,0),"")</f>
        <v/>
      </c>
      <c r="E1913" t="str">
        <f>IFERROR(VLOOKUP(B1913,チーム番号!E:F,2,0),"")</f>
        <v/>
      </c>
      <c r="F1913" t="str">
        <f>IFERROR(VLOOKUP(A1913,プログラム!B:C,2,0),"")</f>
        <v/>
      </c>
      <c r="G1913" t="str">
        <f t="shared" si="59"/>
        <v>000</v>
      </c>
      <c r="H1913" t="str">
        <f>IFERROR(記録[[#This Row],[組]],"")</f>
        <v/>
      </c>
      <c r="I1913" t="str">
        <f>IFERROR(記録[[#This Row],[水路]],"")</f>
        <v/>
      </c>
      <c r="J1913" t="str">
        <f>IFERROR(VLOOKUP(F1913,プログラムデータ!A:P,14,0),"")</f>
        <v/>
      </c>
      <c r="K1913" t="str">
        <f>IFERROR(VLOOKUP(F1913,プログラムデータ!A:O,15,0),"")</f>
        <v/>
      </c>
      <c r="L1913" t="str">
        <f>IFERROR(VLOOKUP(F1913,プログラムデータ!A:M,13,0),"")</f>
        <v/>
      </c>
      <c r="M1913" t="str">
        <f>IFERROR(VLOOKUP(F1913,プログラムデータ!A:J,10,0),"")</f>
        <v/>
      </c>
      <c r="N1913" t="str">
        <f>IFERROR(VLOOKUP(F1913,プログラムデータ!A:P,16,0),"")</f>
        <v/>
      </c>
      <c r="O1913" t="str">
        <f t="shared" si="60"/>
        <v xml:space="preserve">    </v>
      </c>
    </row>
    <row r="1914" spans="1:15" x14ac:dyDescent="0.15">
      <c r="A1914" t="str">
        <f>IFERROR(記録[[#This Row],[競技番号]],"")</f>
        <v/>
      </c>
      <c r="B1914" t="str">
        <f>IFERROR(記録[[#This Row],[選手番号]],"")</f>
        <v/>
      </c>
      <c r="C1914" t="str">
        <f>IFERROR(VLOOKUP(B1914,選手番号!F:J,4,0),"")</f>
        <v/>
      </c>
      <c r="D1914" t="str">
        <f>IFERROR(VLOOKUP(B1914,選手番号!F:K,6,0),"")</f>
        <v/>
      </c>
      <c r="E1914" t="str">
        <f>IFERROR(VLOOKUP(B1914,チーム番号!E:F,2,0),"")</f>
        <v/>
      </c>
      <c r="F1914" t="str">
        <f>IFERROR(VLOOKUP(A1914,プログラム!B:C,2,0),"")</f>
        <v/>
      </c>
      <c r="G1914" t="str">
        <f t="shared" si="59"/>
        <v>000</v>
      </c>
      <c r="H1914" t="str">
        <f>IFERROR(記録[[#This Row],[組]],"")</f>
        <v/>
      </c>
      <c r="I1914" t="str">
        <f>IFERROR(記録[[#This Row],[水路]],"")</f>
        <v/>
      </c>
      <c r="J1914" t="str">
        <f>IFERROR(VLOOKUP(F1914,プログラムデータ!A:P,14,0),"")</f>
        <v/>
      </c>
      <c r="K1914" t="str">
        <f>IFERROR(VLOOKUP(F1914,プログラムデータ!A:O,15,0),"")</f>
        <v/>
      </c>
      <c r="L1914" t="str">
        <f>IFERROR(VLOOKUP(F1914,プログラムデータ!A:M,13,0),"")</f>
        <v/>
      </c>
      <c r="M1914" t="str">
        <f>IFERROR(VLOOKUP(F1914,プログラムデータ!A:J,10,0),"")</f>
        <v/>
      </c>
      <c r="N1914" t="str">
        <f>IFERROR(VLOOKUP(F1914,プログラムデータ!A:P,16,0),"")</f>
        <v/>
      </c>
      <c r="O1914" t="str">
        <f t="shared" si="60"/>
        <v xml:space="preserve">    </v>
      </c>
    </row>
    <row r="1915" spans="1:15" x14ac:dyDescent="0.15">
      <c r="A1915" t="str">
        <f>IFERROR(記録[[#This Row],[競技番号]],"")</f>
        <v/>
      </c>
      <c r="B1915" t="str">
        <f>IFERROR(記録[[#This Row],[選手番号]],"")</f>
        <v/>
      </c>
      <c r="C1915" t="str">
        <f>IFERROR(VLOOKUP(B1915,選手番号!F:J,4,0),"")</f>
        <v/>
      </c>
      <c r="D1915" t="str">
        <f>IFERROR(VLOOKUP(B1915,選手番号!F:K,6,0),"")</f>
        <v/>
      </c>
      <c r="E1915" t="str">
        <f>IFERROR(VLOOKUP(B1915,チーム番号!E:F,2,0),"")</f>
        <v/>
      </c>
      <c r="F1915" t="str">
        <f>IFERROR(VLOOKUP(A1915,プログラム!B:C,2,0),"")</f>
        <v/>
      </c>
      <c r="G1915" t="str">
        <f t="shared" si="59"/>
        <v>000</v>
      </c>
      <c r="H1915" t="str">
        <f>IFERROR(記録[[#This Row],[組]],"")</f>
        <v/>
      </c>
      <c r="I1915" t="str">
        <f>IFERROR(記録[[#This Row],[水路]],"")</f>
        <v/>
      </c>
      <c r="J1915" t="str">
        <f>IFERROR(VLOOKUP(F1915,プログラムデータ!A:P,14,0),"")</f>
        <v/>
      </c>
      <c r="K1915" t="str">
        <f>IFERROR(VLOOKUP(F1915,プログラムデータ!A:O,15,0),"")</f>
        <v/>
      </c>
      <c r="L1915" t="str">
        <f>IFERROR(VLOOKUP(F1915,プログラムデータ!A:M,13,0),"")</f>
        <v/>
      </c>
      <c r="M1915" t="str">
        <f>IFERROR(VLOOKUP(F1915,プログラムデータ!A:J,10,0),"")</f>
        <v/>
      </c>
      <c r="N1915" t="str">
        <f>IFERROR(VLOOKUP(F1915,プログラムデータ!A:P,16,0),"")</f>
        <v/>
      </c>
      <c r="O1915" t="str">
        <f t="shared" si="60"/>
        <v xml:space="preserve">    </v>
      </c>
    </row>
    <row r="1916" spans="1:15" x14ac:dyDescent="0.15">
      <c r="A1916" t="str">
        <f>IFERROR(記録[[#This Row],[競技番号]],"")</f>
        <v/>
      </c>
      <c r="B1916" t="str">
        <f>IFERROR(記録[[#This Row],[選手番号]],"")</f>
        <v/>
      </c>
      <c r="C1916" t="str">
        <f>IFERROR(VLOOKUP(B1916,選手番号!F:J,4,0),"")</f>
        <v/>
      </c>
      <c r="D1916" t="str">
        <f>IFERROR(VLOOKUP(B1916,選手番号!F:K,6,0),"")</f>
        <v/>
      </c>
      <c r="E1916" t="str">
        <f>IFERROR(VLOOKUP(B1916,チーム番号!E:F,2,0),"")</f>
        <v/>
      </c>
      <c r="F1916" t="str">
        <f>IFERROR(VLOOKUP(A1916,プログラム!B:C,2,0),"")</f>
        <v/>
      </c>
      <c r="G1916" t="str">
        <f t="shared" si="59"/>
        <v>000</v>
      </c>
      <c r="H1916" t="str">
        <f>IFERROR(記録[[#This Row],[組]],"")</f>
        <v/>
      </c>
      <c r="I1916" t="str">
        <f>IFERROR(記録[[#This Row],[水路]],"")</f>
        <v/>
      </c>
      <c r="J1916" t="str">
        <f>IFERROR(VLOOKUP(F1916,プログラムデータ!A:P,14,0),"")</f>
        <v/>
      </c>
      <c r="K1916" t="str">
        <f>IFERROR(VLOOKUP(F1916,プログラムデータ!A:O,15,0),"")</f>
        <v/>
      </c>
      <c r="L1916" t="str">
        <f>IFERROR(VLOOKUP(F1916,プログラムデータ!A:M,13,0),"")</f>
        <v/>
      </c>
      <c r="M1916" t="str">
        <f>IFERROR(VLOOKUP(F1916,プログラムデータ!A:J,10,0),"")</f>
        <v/>
      </c>
      <c r="N1916" t="str">
        <f>IFERROR(VLOOKUP(F1916,プログラムデータ!A:P,16,0),"")</f>
        <v/>
      </c>
      <c r="O1916" t="str">
        <f t="shared" si="60"/>
        <v xml:space="preserve">    </v>
      </c>
    </row>
    <row r="1917" spans="1:15" x14ac:dyDescent="0.15">
      <c r="A1917" t="str">
        <f>IFERROR(記録[[#This Row],[競技番号]],"")</f>
        <v/>
      </c>
      <c r="B1917" t="str">
        <f>IFERROR(記録[[#This Row],[選手番号]],"")</f>
        <v/>
      </c>
      <c r="C1917" t="str">
        <f>IFERROR(VLOOKUP(B1917,選手番号!F:J,4,0),"")</f>
        <v/>
      </c>
      <c r="D1917" t="str">
        <f>IFERROR(VLOOKUP(B1917,選手番号!F:K,6,0),"")</f>
        <v/>
      </c>
      <c r="E1917" t="str">
        <f>IFERROR(VLOOKUP(B1917,チーム番号!E:F,2,0),"")</f>
        <v/>
      </c>
      <c r="F1917" t="str">
        <f>IFERROR(VLOOKUP(A1917,プログラム!B:C,2,0),"")</f>
        <v/>
      </c>
      <c r="G1917" t="str">
        <f t="shared" si="59"/>
        <v>000</v>
      </c>
      <c r="H1917" t="str">
        <f>IFERROR(記録[[#This Row],[組]],"")</f>
        <v/>
      </c>
      <c r="I1917" t="str">
        <f>IFERROR(記録[[#This Row],[水路]],"")</f>
        <v/>
      </c>
      <c r="J1917" t="str">
        <f>IFERROR(VLOOKUP(F1917,プログラムデータ!A:P,14,0),"")</f>
        <v/>
      </c>
      <c r="K1917" t="str">
        <f>IFERROR(VLOOKUP(F1917,プログラムデータ!A:O,15,0),"")</f>
        <v/>
      </c>
      <c r="L1917" t="str">
        <f>IFERROR(VLOOKUP(F1917,プログラムデータ!A:M,13,0),"")</f>
        <v/>
      </c>
      <c r="M1917" t="str">
        <f>IFERROR(VLOOKUP(F1917,プログラムデータ!A:J,10,0),"")</f>
        <v/>
      </c>
      <c r="N1917" t="str">
        <f>IFERROR(VLOOKUP(F1917,プログラムデータ!A:P,16,0),"")</f>
        <v/>
      </c>
      <c r="O1917" t="str">
        <f t="shared" si="60"/>
        <v xml:space="preserve">    </v>
      </c>
    </row>
    <row r="1918" spans="1:15" x14ac:dyDescent="0.15">
      <c r="A1918" t="str">
        <f>IFERROR(記録[[#This Row],[競技番号]],"")</f>
        <v/>
      </c>
      <c r="B1918" t="str">
        <f>IFERROR(記録[[#This Row],[選手番号]],"")</f>
        <v/>
      </c>
      <c r="C1918" t="str">
        <f>IFERROR(VLOOKUP(B1918,選手番号!F:J,4,0),"")</f>
        <v/>
      </c>
      <c r="D1918" t="str">
        <f>IFERROR(VLOOKUP(B1918,選手番号!F:K,6,0),"")</f>
        <v/>
      </c>
      <c r="E1918" t="str">
        <f>IFERROR(VLOOKUP(B1918,チーム番号!E:F,2,0),"")</f>
        <v/>
      </c>
      <c r="F1918" t="str">
        <f>IFERROR(VLOOKUP(A1918,プログラム!B:C,2,0),"")</f>
        <v/>
      </c>
      <c r="G1918" t="str">
        <f t="shared" si="59"/>
        <v>000</v>
      </c>
      <c r="H1918" t="str">
        <f>IFERROR(記録[[#This Row],[組]],"")</f>
        <v/>
      </c>
      <c r="I1918" t="str">
        <f>IFERROR(記録[[#This Row],[水路]],"")</f>
        <v/>
      </c>
      <c r="J1918" t="str">
        <f>IFERROR(VLOOKUP(F1918,プログラムデータ!A:P,14,0),"")</f>
        <v/>
      </c>
      <c r="K1918" t="str">
        <f>IFERROR(VLOOKUP(F1918,プログラムデータ!A:O,15,0),"")</f>
        <v/>
      </c>
      <c r="L1918" t="str">
        <f>IFERROR(VLOOKUP(F1918,プログラムデータ!A:M,13,0),"")</f>
        <v/>
      </c>
      <c r="M1918" t="str">
        <f>IFERROR(VLOOKUP(F1918,プログラムデータ!A:J,10,0),"")</f>
        <v/>
      </c>
      <c r="N1918" t="str">
        <f>IFERROR(VLOOKUP(F1918,プログラムデータ!A:P,16,0),"")</f>
        <v/>
      </c>
      <c r="O1918" t="str">
        <f t="shared" si="60"/>
        <v xml:space="preserve">    </v>
      </c>
    </row>
    <row r="1919" spans="1:15" x14ac:dyDescent="0.15">
      <c r="A1919" t="str">
        <f>IFERROR(記録[[#This Row],[競技番号]],"")</f>
        <v/>
      </c>
      <c r="B1919" t="str">
        <f>IFERROR(記録[[#This Row],[選手番号]],"")</f>
        <v/>
      </c>
      <c r="C1919" t="str">
        <f>IFERROR(VLOOKUP(B1919,選手番号!F:J,4,0),"")</f>
        <v/>
      </c>
      <c r="D1919" t="str">
        <f>IFERROR(VLOOKUP(B1919,選手番号!F:K,6,0),"")</f>
        <v/>
      </c>
      <c r="E1919" t="str">
        <f>IFERROR(VLOOKUP(B1919,チーム番号!E:F,2,0),"")</f>
        <v/>
      </c>
      <c r="F1919" t="str">
        <f>IFERROR(VLOOKUP(A1919,プログラム!B:C,2,0),"")</f>
        <v/>
      </c>
      <c r="G1919" t="str">
        <f t="shared" si="59"/>
        <v>000</v>
      </c>
      <c r="H1919" t="str">
        <f>IFERROR(記録[[#This Row],[組]],"")</f>
        <v/>
      </c>
      <c r="I1919" t="str">
        <f>IFERROR(記録[[#This Row],[水路]],"")</f>
        <v/>
      </c>
      <c r="J1919" t="str">
        <f>IFERROR(VLOOKUP(F1919,プログラムデータ!A:P,14,0),"")</f>
        <v/>
      </c>
      <c r="K1919" t="str">
        <f>IFERROR(VLOOKUP(F1919,プログラムデータ!A:O,15,0),"")</f>
        <v/>
      </c>
      <c r="L1919" t="str">
        <f>IFERROR(VLOOKUP(F1919,プログラムデータ!A:M,13,0),"")</f>
        <v/>
      </c>
      <c r="M1919" t="str">
        <f>IFERROR(VLOOKUP(F1919,プログラムデータ!A:J,10,0),"")</f>
        <v/>
      </c>
      <c r="N1919" t="str">
        <f>IFERROR(VLOOKUP(F1919,プログラムデータ!A:P,16,0),"")</f>
        <v/>
      </c>
      <c r="O1919" t="str">
        <f t="shared" si="60"/>
        <v xml:space="preserve">    </v>
      </c>
    </row>
    <row r="1920" spans="1:15" x14ac:dyDescent="0.15">
      <c r="A1920" t="str">
        <f>IFERROR(記録[[#This Row],[競技番号]],"")</f>
        <v/>
      </c>
      <c r="B1920" t="str">
        <f>IFERROR(記録[[#This Row],[選手番号]],"")</f>
        <v/>
      </c>
      <c r="C1920" t="str">
        <f>IFERROR(VLOOKUP(B1920,選手番号!F:J,4,0),"")</f>
        <v/>
      </c>
      <c r="D1920" t="str">
        <f>IFERROR(VLOOKUP(B1920,選手番号!F:K,6,0),"")</f>
        <v/>
      </c>
      <c r="E1920" t="str">
        <f>IFERROR(VLOOKUP(B1920,チーム番号!E:F,2,0),"")</f>
        <v/>
      </c>
      <c r="F1920" t="str">
        <f>IFERROR(VLOOKUP(A1920,プログラム!B:C,2,0),"")</f>
        <v/>
      </c>
      <c r="G1920" t="str">
        <f t="shared" si="59"/>
        <v>000</v>
      </c>
      <c r="H1920" t="str">
        <f>IFERROR(記録[[#This Row],[組]],"")</f>
        <v/>
      </c>
      <c r="I1920" t="str">
        <f>IFERROR(記録[[#This Row],[水路]],"")</f>
        <v/>
      </c>
      <c r="J1920" t="str">
        <f>IFERROR(VLOOKUP(F1920,プログラムデータ!A:P,14,0),"")</f>
        <v/>
      </c>
      <c r="K1920" t="str">
        <f>IFERROR(VLOOKUP(F1920,プログラムデータ!A:O,15,0),"")</f>
        <v/>
      </c>
      <c r="L1920" t="str">
        <f>IFERROR(VLOOKUP(F1920,プログラムデータ!A:M,13,0),"")</f>
        <v/>
      </c>
      <c r="M1920" t="str">
        <f>IFERROR(VLOOKUP(F1920,プログラムデータ!A:J,10,0),"")</f>
        <v/>
      </c>
      <c r="N1920" t="str">
        <f>IFERROR(VLOOKUP(F1920,プログラムデータ!A:P,16,0),"")</f>
        <v/>
      </c>
      <c r="O1920" t="str">
        <f t="shared" si="60"/>
        <v xml:space="preserve">    </v>
      </c>
    </row>
    <row r="1921" spans="1:15" x14ac:dyDescent="0.15">
      <c r="A1921" t="str">
        <f>IFERROR(記録[[#This Row],[競技番号]],"")</f>
        <v/>
      </c>
      <c r="B1921" t="str">
        <f>IFERROR(記録[[#This Row],[選手番号]],"")</f>
        <v/>
      </c>
      <c r="C1921" t="str">
        <f>IFERROR(VLOOKUP(B1921,選手番号!F:J,4,0),"")</f>
        <v/>
      </c>
      <c r="D1921" t="str">
        <f>IFERROR(VLOOKUP(B1921,選手番号!F:K,6,0),"")</f>
        <v/>
      </c>
      <c r="E1921" t="str">
        <f>IFERROR(VLOOKUP(B1921,チーム番号!E:F,2,0),"")</f>
        <v/>
      </c>
      <c r="F1921" t="str">
        <f>IFERROR(VLOOKUP(A1921,プログラム!B:C,2,0),"")</f>
        <v/>
      </c>
      <c r="G1921" t="str">
        <f t="shared" si="59"/>
        <v>000</v>
      </c>
      <c r="H1921" t="str">
        <f>IFERROR(記録[[#This Row],[組]],"")</f>
        <v/>
      </c>
      <c r="I1921" t="str">
        <f>IFERROR(記録[[#This Row],[水路]],"")</f>
        <v/>
      </c>
      <c r="J1921" t="str">
        <f>IFERROR(VLOOKUP(F1921,プログラムデータ!A:P,14,0),"")</f>
        <v/>
      </c>
      <c r="K1921" t="str">
        <f>IFERROR(VLOOKUP(F1921,プログラムデータ!A:O,15,0),"")</f>
        <v/>
      </c>
      <c r="L1921" t="str">
        <f>IFERROR(VLOOKUP(F1921,プログラムデータ!A:M,13,0),"")</f>
        <v/>
      </c>
      <c r="M1921" t="str">
        <f>IFERROR(VLOOKUP(F1921,プログラムデータ!A:J,10,0),"")</f>
        <v/>
      </c>
      <c r="N1921" t="str">
        <f>IFERROR(VLOOKUP(F1921,プログラムデータ!A:P,16,0),"")</f>
        <v/>
      </c>
      <c r="O1921" t="str">
        <f t="shared" si="60"/>
        <v xml:space="preserve">    </v>
      </c>
    </row>
    <row r="1922" spans="1:15" x14ac:dyDescent="0.15">
      <c r="A1922" t="str">
        <f>IFERROR(記録[[#This Row],[競技番号]],"")</f>
        <v/>
      </c>
      <c r="B1922" t="str">
        <f>IFERROR(記録[[#This Row],[選手番号]],"")</f>
        <v/>
      </c>
      <c r="C1922" t="str">
        <f>IFERROR(VLOOKUP(B1922,選手番号!F:J,4,0),"")</f>
        <v/>
      </c>
      <c r="D1922" t="str">
        <f>IFERROR(VLOOKUP(B1922,選手番号!F:K,6,0),"")</f>
        <v/>
      </c>
      <c r="E1922" t="str">
        <f>IFERROR(VLOOKUP(B1922,チーム番号!E:F,2,0),"")</f>
        <v/>
      </c>
      <c r="F1922" t="str">
        <f>IFERROR(VLOOKUP(A1922,プログラム!B:C,2,0),"")</f>
        <v/>
      </c>
      <c r="G1922" t="str">
        <f t="shared" si="59"/>
        <v>000</v>
      </c>
      <c r="H1922" t="str">
        <f>IFERROR(記録[[#This Row],[組]],"")</f>
        <v/>
      </c>
      <c r="I1922" t="str">
        <f>IFERROR(記録[[#This Row],[水路]],"")</f>
        <v/>
      </c>
      <c r="J1922" t="str">
        <f>IFERROR(VLOOKUP(F1922,プログラムデータ!A:P,14,0),"")</f>
        <v/>
      </c>
      <c r="K1922" t="str">
        <f>IFERROR(VLOOKUP(F1922,プログラムデータ!A:O,15,0),"")</f>
        <v/>
      </c>
      <c r="L1922" t="str">
        <f>IFERROR(VLOOKUP(F1922,プログラムデータ!A:M,13,0),"")</f>
        <v/>
      </c>
      <c r="M1922" t="str">
        <f>IFERROR(VLOOKUP(F1922,プログラムデータ!A:J,10,0),"")</f>
        <v/>
      </c>
      <c r="N1922" t="str">
        <f>IFERROR(VLOOKUP(F1922,プログラムデータ!A:P,16,0),"")</f>
        <v/>
      </c>
      <c r="O1922" t="str">
        <f t="shared" si="60"/>
        <v xml:space="preserve">    </v>
      </c>
    </row>
    <row r="1923" spans="1:15" x14ac:dyDescent="0.15">
      <c r="A1923" t="str">
        <f>IFERROR(記録[[#This Row],[競技番号]],"")</f>
        <v/>
      </c>
      <c r="B1923" t="str">
        <f>IFERROR(記録[[#This Row],[選手番号]],"")</f>
        <v/>
      </c>
      <c r="C1923" t="str">
        <f>IFERROR(VLOOKUP(B1923,選手番号!F:J,4,0),"")</f>
        <v/>
      </c>
      <c r="D1923" t="str">
        <f>IFERROR(VLOOKUP(B1923,選手番号!F:K,6,0),"")</f>
        <v/>
      </c>
      <c r="E1923" t="str">
        <f>IFERROR(VLOOKUP(B1923,チーム番号!E:F,2,0),"")</f>
        <v/>
      </c>
      <c r="F1923" t="str">
        <f>IFERROR(VLOOKUP(A1923,プログラム!B:C,2,0),"")</f>
        <v/>
      </c>
      <c r="G1923" t="str">
        <f t="shared" ref="G1923:G1986" si="61">CONCATENATE(B1923,0,0,0,F1923)</f>
        <v>000</v>
      </c>
      <c r="H1923" t="str">
        <f>IFERROR(記録[[#This Row],[組]],"")</f>
        <v/>
      </c>
      <c r="I1923" t="str">
        <f>IFERROR(記録[[#This Row],[水路]],"")</f>
        <v/>
      </c>
      <c r="J1923" t="str">
        <f>IFERROR(VLOOKUP(F1923,プログラムデータ!A:P,14,0),"")</f>
        <v/>
      </c>
      <c r="K1923" t="str">
        <f>IFERROR(VLOOKUP(F1923,プログラムデータ!A:O,15,0),"")</f>
        <v/>
      </c>
      <c r="L1923" t="str">
        <f>IFERROR(VLOOKUP(F1923,プログラムデータ!A:M,13,0),"")</f>
        <v/>
      </c>
      <c r="M1923" t="str">
        <f>IFERROR(VLOOKUP(F1923,プログラムデータ!A:J,10,0),"")</f>
        <v/>
      </c>
      <c r="N1923" t="str">
        <f>IFERROR(VLOOKUP(F1923,プログラムデータ!A:P,16,0),"")</f>
        <v/>
      </c>
      <c r="O1923" t="str">
        <f t="shared" si="60"/>
        <v xml:space="preserve">    </v>
      </c>
    </row>
    <row r="1924" spans="1:15" x14ac:dyDescent="0.15">
      <c r="A1924" t="str">
        <f>IFERROR(記録[[#This Row],[競技番号]],"")</f>
        <v/>
      </c>
      <c r="B1924" t="str">
        <f>IFERROR(記録[[#This Row],[選手番号]],"")</f>
        <v/>
      </c>
      <c r="C1924" t="str">
        <f>IFERROR(VLOOKUP(B1924,選手番号!F:J,4,0),"")</f>
        <v/>
      </c>
      <c r="D1924" t="str">
        <f>IFERROR(VLOOKUP(B1924,選手番号!F:K,6,0),"")</f>
        <v/>
      </c>
      <c r="E1924" t="str">
        <f>IFERROR(VLOOKUP(B1924,チーム番号!E:F,2,0),"")</f>
        <v/>
      </c>
      <c r="F1924" t="str">
        <f>IFERROR(VLOOKUP(A1924,プログラム!B:C,2,0),"")</f>
        <v/>
      </c>
      <c r="G1924" t="str">
        <f t="shared" si="61"/>
        <v>000</v>
      </c>
      <c r="H1924" t="str">
        <f>IFERROR(記録[[#This Row],[組]],"")</f>
        <v/>
      </c>
      <c r="I1924" t="str">
        <f>IFERROR(記録[[#This Row],[水路]],"")</f>
        <v/>
      </c>
      <c r="J1924" t="str">
        <f>IFERROR(VLOOKUP(F1924,プログラムデータ!A:P,14,0),"")</f>
        <v/>
      </c>
      <c r="K1924" t="str">
        <f>IFERROR(VLOOKUP(F1924,プログラムデータ!A:O,15,0),"")</f>
        <v/>
      </c>
      <c r="L1924" t="str">
        <f>IFERROR(VLOOKUP(F1924,プログラムデータ!A:M,13,0),"")</f>
        <v/>
      </c>
      <c r="M1924" t="str">
        <f>IFERROR(VLOOKUP(F1924,プログラムデータ!A:J,10,0),"")</f>
        <v/>
      </c>
      <c r="N1924" t="str">
        <f>IFERROR(VLOOKUP(F1924,プログラムデータ!A:P,16,0),"")</f>
        <v/>
      </c>
      <c r="O1924" t="str">
        <f t="shared" si="60"/>
        <v xml:space="preserve">    </v>
      </c>
    </row>
    <row r="1925" spans="1:15" x14ac:dyDescent="0.15">
      <c r="A1925" t="str">
        <f>IFERROR(記録[[#This Row],[競技番号]],"")</f>
        <v/>
      </c>
      <c r="B1925" t="str">
        <f>IFERROR(記録[[#This Row],[選手番号]],"")</f>
        <v/>
      </c>
      <c r="C1925" t="str">
        <f>IFERROR(VLOOKUP(B1925,選手番号!F:J,4,0),"")</f>
        <v/>
      </c>
      <c r="D1925" t="str">
        <f>IFERROR(VLOOKUP(B1925,選手番号!F:K,6,0),"")</f>
        <v/>
      </c>
      <c r="E1925" t="str">
        <f>IFERROR(VLOOKUP(B1925,チーム番号!E:F,2,0),"")</f>
        <v/>
      </c>
      <c r="F1925" t="str">
        <f>IFERROR(VLOOKUP(A1925,プログラム!B:C,2,0),"")</f>
        <v/>
      </c>
      <c r="G1925" t="str">
        <f t="shared" si="61"/>
        <v>000</v>
      </c>
      <c r="H1925" t="str">
        <f>IFERROR(記録[[#This Row],[組]],"")</f>
        <v/>
      </c>
      <c r="I1925" t="str">
        <f>IFERROR(記録[[#This Row],[水路]],"")</f>
        <v/>
      </c>
      <c r="J1925" t="str">
        <f>IFERROR(VLOOKUP(F1925,プログラムデータ!A:P,14,0),"")</f>
        <v/>
      </c>
      <c r="K1925" t="str">
        <f>IFERROR(VLOOKUP(F1925,プログラムデータ!A:O,15,0),"")</f>
        <v/>
      </c>
      <c r="L1925" t="str">
        <f>IFERROR(VLOOKUP(F1925,プログラムデータ!A:M,13,0),"")</f>
        <v/>
      </c>
      <c r="M1925" t="str">
        <f>IFERROR(VLOOKUP(F1925,プログラムデータ!A:J,10,0),"")</f>
        <v/>
      </c>
      <c r="N1925" t="str">
        <f>IFERROR(VLOOKUP(F1925,プログラムデータ!A:P,16,0),"")</f>
        <v/>
      </c>
      <c r="O1925" t="str">
        <f t="shared" si="60"/>
        <v xml:space="preserve">    </v>
      </c>
    </row>
    <row r="1926" spans="1:15" x14ac:dyDescent="0.15">
      <c r="A1926" t="str">
        <f>IFERROR(記録[[#This Row],[競技番号]],"")</f>
        <v/>
      </c>
      <c r="B1926" t="str">
        <f>IFERROR(記録[[#This Row],[選手番号]],"")</f>
        <v/>
      </c>
      <c r="C1926" t="str">
        <f>IFERROR(VLOOKUP(B1926,選手番号!F:J,4,0),"")</f>
        <v/>
      </c>
      <c r="D1926" t="str">
        <f>IFERROR(VLOOKUP(B1926,選手番号!F:K,6,0),"")</f>
        <v/>
      </c>
      <c r="E1926" t="str">
        <f>IFERROR(VLOOKUP(B1926,チーム番号!E:F,2,0),"")</f>
        <v/>
      </c>
      <c r="F1926" t="str">
        <f>IFERROR(VLOOKUP(A1926,プログラム!B:C,2,0),"")</f>
        <v/>
      </c>
      <c r="G1926" t="str">
        <f t="shared" si="61"/>
        <v>000</v>
      </c>
      <c r="H1926" t="str">
        <f>IFERROR(記録[[#This Row],[組]],"")</f>
        <v/>
      </c>
      <c r="I1926" t="str">
        <f>IFERROR(記録[[#This Row],[水路]],"")</f>
        <v/>
      </c>
      <c r="J1926" t="str">
        <f>IFERROR(VLOOKUP(F1926,プログラムデータ!A:P,14,0),"")</f>
        <v/>
      </c>
      <c r="K1926" t="str">
        <f>IFERROR(VLOOKUP(F1926,プログラムデータ!A:O,15,0),"")</f>
        <v/>
      </c>
      <c r="L1926" t="str">
        <f>IFERROR(VLOOKUP(F1926,プログラムデータ!A:M,13,0),"")</f>
        <v/>
      </c>
      <c r="M1926" t="str">
        <f>IFERROR(VLOOKUP(F1926,プログラムデータ!A:J,10,0),"")</f>
        <v/>
      </c>
      <c r="N1926" t="str">
        <f>IFERROR(VLOOKUP(F1926,プログラムデータ!A:P,16,0),"")</f>
        <v/>
      </c>
      <c r="O1926" t="str">
        <f t="shared" si="60"/>
        <v xml:space="preserve">    </v>
      </c>
    </row>
    <row r="1927" spans="1:15" x14ac:dyDescent="0.15">
      <c r="A1927" t="str">
        <f>IFERROR(記録[[#This Row],[競技番号]],"")</f>
        <v/>
      </c>
      <c r="B1927" t="str">
        <f>IFERROR(記録[[#This Row],[選手番号]],"")</f>
        <v/>
      </c>
      <c r="C1927" t="str">
        <f>IFERROR(VLOOKUP(B1927,選手番号!F:J,4,0),"")</f>
        <v/>
      </c>
      <c r="D1927" t="str">
        <f>IFERROR(VLOOKUP(B1927,選手番号!F:K,6,0),"")</f>
        <v/>
      </c>
      <c r="E1927" t="str">
        <f>IFERROR(VLOOKUP(B1927,チーム番号!E:F,2,0),"")</f>
        <v/>
      </c>
      <c r="F1927" t="str">
        <f>IFERROR(VLOOKUP(A1927,プログラム!B:C,2,0),"")</f>
        <v/>
      </c>
      <c r="G1927" t="str">
        <f t="shared" si="61"/>
        <v>000</v>
      </c>
      <c r="H1927" t="str">
        <f>IFERROR(記録[[#This Row],[組]],"")</f>
        <v/>
      </c>
      <c r="I1927" t="str">
        <f>IFERROR(記録[[#This Row],[水路]],"")</f>
        <v/>
      </c>
      <c r="J1927" t="str">
        <f>IFERROR(VLOOKUP(F1927,プログラムデータ!A:P,14,0),"")</f>
        <v/>
      </c>
      <c r="K1927" t="str">
        <f>IFERROR(VLOOKUP(F1927,プログラムデータ!A:O,15,0),"")</f>
        <v/>
      </c>
      <c r="L1927" t="str">
        <f>IFERROR(VLOOKUP(F1927,プログラムデータ!A:M,13,0),"")</f>
        <v/>
      </c>
      <c r="M1927" t="str">
        <f>IFERROR(VLOOKUP(F1927,プログラムデータ!A:J,10,0),"")</f>
        <v/>
      </c>
      <c r="N1927" t="str">
        <f>IFERROR(VLOOKUP(F1927,プログラムデータ!A:P,16,0),"")</f>
        <v/>
      </c>
      <c r="O1927" t="str">
        <f t="shared" si="60"/>
        <v xml:space="preserve">    </v>
      </c>
    </row>
    <row r="1928" spans="1:15" x14ac:dyDescent="0.15">
      <c r="A1928" t="str">
        <f>IFERROR(記録[[#This Row],[競技番号]],"")</f>
        <v/>
      </c>
      <c r="B1928" t="str">
        <f>IFERROR(記録[[#This Row],[選手番号]],"")</f>
        <v/>
      </c>
      <c r="C1928" t="str">
        <f>IFERROR(VLOOKUP(B1928,選手番号!F:J,4,0),"")</f>
        <v/>
      </c>
      <c r="D1928" t="str">
        <f>IFERROR(VLOOKUP(B1928,選手番号!F:K,6,0),"")</f>
        <v/>
      </c>
      <c r="E1928" t="str">
        <f>IFERROR(VLOOKUP(B1928,チーム番号!E:F,2,0),"")</f>
        <v/>
      </c>
      <c r="F1928" t="str">
        <f>IFERROR(VLOOKUP(A1928,プログラム!B:C,2,0),"")</f>
        <v/>
      </c>
      <c r="G1928" t="str">
        <f t="shared" si="61"/>
        <v>000</v>
      </c>
      <c r="H1928" t="str">
        <f>IFERROR(記録[[#This Row],[組]],"")</f>
        <v/>
      </c>
      <c r="I1928" t="str">
        <f>IFERROR(記録[[#This Row],[水路]],"")</f>
        <v/>
      </c>
      <c r="J1928" t="str">
        <f>IFERROR(VLOOKUP(F1928,プログラムデータ!A:P,14,0),"")</f>
        <v/>
      </c>
      <c r="K1928" t="str">
        <f>IFERROR(VLOOKUP(F1928,プログラムデータ!A:O,15,0),"")</f>
        <v/>
      </c>
      <c r="L1928" t="str">
        <f>IFERROR(VLOOKUP(F1928,プログラムデータ!A:M,13,0),"")</f>
        <v/>
      </c>
      <c r="M1928" t="str">
        <f>IFERROR(VLOOKUP(F1928,プログラムデータ!A:J,10,0),"")</f>
        <v/>
      </c>
      <c r="N1928" t="str">
        <f>IFERROR(VLOOKUP(F1928,プログラムデータ!A:P,16,0),"")</f>
        <v/>
      </c>
      <c r="O1928" t="str">
        <f t="shared" si="60"/>
        <v xml:space="preserve">    </v>
      </c>
    </row>
    <row r="1929" spans="1:15" x14ac:dyDescent="0.15">
      <c r="A1929" t="str">
        <f>IFERROR(記録[[#This Row],[競技番号]],"")</f>
        <v/>
      </c>
      <c r="B1929" t="str">
        <f>IFERROR(記録[[#This Row],[選手番号]],"")</f>
        <v/>
      </c>
      <c r="C1929" t="str">
        <f>IFERROR(VLOOKUP(B1929,選手番号!F:J,4,0),"")</f>
        <v/>
      </c>
      <c r="D1929" t="str">
        <f>IFERROR(VLOOKUP(B1929,選手番号!F:K,6,0),"")</f>
        <v/>
      </c>
      <c r="E1929" t="str">
        <f>IFERROR(VLOOKUP(B1929,チーム番号!E:F,2,0),"")</f>
        <v/>
      </c>
      <c r="F1929" t="str">
        <f>IFERROR(VLOOKUP(A1929,プログラム!B:C,2,0),"")</f>
        <v/>
      </c>
      <c r="G1929" t="str">
        <f t="shared" si="61"/>
        <v>000</v>
      </c>
      <c r="H1929" t="str">
        <f>IFERROR(記録[[#This Row],[組]],"")</f>
        <v/>
      </c>
      <c r="I1929" t="str">
        <f>IFERROR(記録[[#This Row],[水路]],"")</f>
        <v/>
      </c>
      <c r="J1929" t="str">
        <f>IFERROR(VLOOKUP(F1929,プログラムデータ!A:P,14,0),"")</f>
        <v/>
      </c>
      <c r="K1929" t="str">
        <f>IFERROR(VLOOKUP(F1929,プログラムデータ!A:O,15,0),"")</f>
        <v/>
      </c>
      <c r="L1929" t="str">
        <f>IFERROR(VLOOKUP(F1929,プログラムデータ!A:M,13,0),"")</f>
        <v/>
      </c>
      <c r="M1929" t="str">
        <f>IFERROR(VLOOKUP(F1929,プログラムデータ!A:J,10,0),"")</f>
        <v/>
      </c>
      <c r="N1929" t="str">
        <f>IFERROR(VLOOKUP(F1929,プログラムデータ!A:P,16,0),"")</f>
        <v/>
      </c>
      <c r="O1929" t="str">
        <f t="shared" si="60"/>
        <v xml:space="preserve">    </v>
      </c>
    </row>
    <row r="1930" spans="1:15" x14ac:dyDescent="0.15">
      <c r="A1930" t="str">
        <f>IFERROR(記録[[#This Row],[競技番号]],"")</f>
        <v/>
      </c>
      <c r="B1930" t="str">
        <f>IFERROR(記録[[#This Row],[選手番号]],"")</f>
        <v/>
      </c>
      <c r="C1930" t="str">
        <f>IFERROR(VLOOKUP(B1930,選手番号!F:J,4,0),"")</f>
        <v/>
      </c>
      <c r="D1930" t="str">
        <f>IFERROR(VLOOKUP(B1930,選手番号!F:K,6,0),"")</f>
        <v/>
      </c>
      <c r="E1930" t="str">
        <f>IFERROR(VLOOKUP(B1930,チーム番号!E:F,2,0),"")</f>
        <v/>
      </c>
      <c r="F1930" t="str">
        <f>IFERROR(VLOOKUP(A1930,プログラム!B:C,2,0),"")</f>
        <v/>
      </c>
      <c r="G1930" t="str">
        <f t="shared" si="61"/>
        <v>000</v>
      </c>
      <c r="H1930" t="str">
        <f>IFERROR(記録[[#This Row],[組]],"")</f>
        <v/>
      </c>
      <c r="I1930" t="str">
        <f>IFERROR(記録[[#This Row],[水路]],"")</f>
        <v/>
      </c>
      <c r="J1930" t="str">
        <f>IFERROR(VLOOKUP(F1930,プログラムデータ!A:P,14,0),"")</f>
        <v/>
      </c>
      <c r="K1930" t="str">
        <f>IFERROR(VLOOKUP(F1930,プログラムデータ!A:O,15,0),"")</f>
        <v/>
      </c>
      <c r="L1930" t="str">
        <f>IFERROR(VLOOKUP(F1930,プログラムデータ!A:M,13,0),"")</f>
        <v/>
      </c>
      <c r="M1930" t="str">
        <f>IFERROR(VLOOKUP(F1930,プログラムデータ!A:J,10,0),"")</f>
        <v/>
      </c>
      <c r="N1930" t="str">
        <f>IFERROR(VLOOKUP(F1930,プログラムデータ!A:P,16,0),"")</f>
        <v/>
      </c>
      <c r="O1930" t="str">
        <f t="shared" si="60"/>
        <v xml:space="preserve">    </v>
      </c>
    </row>
    <row r="1931" spans="1:15" x14ac:dyDescent="0.15">
      <c r="A1931" t="str">
        <f>IFERROR(記録[[#This Row],[競技番号]],"")</f>
        <v/>
      </c>
      <c r="B1931" t="str">
        <f>IFERROR(記録[[#This Row],[選手番号]],"")</f>
        <v/>
      </c>
      <c r="C1931" t="str">
        <f>IFERROR(VLOOKUP(B1931,選手番号!F:J,4,0),"")</f>
        <v/>
      </c>
      <c r="D1931" t="str">
        <f>IFERROR(VLOOKUP(B1931,選手番号!F:K,6,0),"")</f>
        <v/>
      </c>
      <c r="E1931" t="str">
        <f>IFERROR(VLOOKUP(B1931,チーム番号!E:F,2,0),"")</f>
        <v/>
      </c>
      <c r="F1931" t="str">
        <f>IFERROR(VLOOKUP(A1931,プログラム!B:C,2,0),"")</f>
        <v/>
      </c>
      <c r="G1931" t="str">
        <f t="shared" si="61"/>
        <v>000</v>
      </c>
      <c r="H1931" t="str">
        <f>IFERROR(記録[[#This Row],[組]],"")</f>
        <v/>
      </c>
      <c r="I1931" t="str">
        <f>IFERROR(記録[[#This Row],[水路]],"")</f>
        <v/>
      </c>
      <c r="J1931" t="str">
        <f>IFERROR(VLOOKUP(F1931,プログラムデータ!A:P,14,0),"")</f>
        <v/>
      </c>
      <c r="K1931" t="str">
        <f>IFERROR(VLOOKUP(F1931,プログラムデータ!A:O,15,0),"")</f>
        <v/>
      </c>
      <c r="L1931" t="str">
        <f>IFERROR(VLOOKUP(F1931,プログラムデータ!A:M,13,0),"")</f>
        <v/>
      </c>
      <c r="M1931" t="str">
        <f>IFERROR(VLOOKUP(F1931,プログラムデータ!A:J,10,0),"")</f>
        <v/>
      </c>
      <c r="N1931" t="str">
        <f>IFERROR(VLOOKUP(F1931,プログラムデータ!A:P,16,0),"")</f>
        <v/>
      </c>
      <c r="O1931" t="str">
        <f t="shared" si="60"/>
        <v xml:space="preserve">    </v>
      </c>
    </row>
    <row r="1932" spans="1:15" x14ac:dyDescent="0.15">
      <c r="A1932" t="str">
        <f>IFERROR(記録[[#This Row],[競技番号]],"")</f>
        <v/>
      </c>
      <c r="B1932" t="str">
        <f>IFERROR(記録[[#This Row],[選手番号]],"")</f>
        <v/>
      </c>
      <c r="C1932" t="str">
        <f>IFERROR(VLOOKUP(B1932,選手番号!F:J,4,0),"")</f>
        <v/>
      </c>
      <c r="D1932" t="str">
        <f>IFERROR(VLOOKUP(B1932,選手番号!F:K,6,0),"")</f>
        <v/>
      </c>
      <c r="E1932" t="str">
        <f>IFERROR(VLOOKUP(B1932,チーム番号!E:F,2,0),"")</f>
        <v/>
      </c>
      <c r="F1932" t="str">
        <f>IFERROR(VLOOKUP(A1932,プログラム!B:C,2,0),"")</f>
        <v/>
      </c>
      <c r="G1932" t="str">
        <f t="shared" si="61"/>
        <v>000</v>
      </c>
      <c r="H1932" t="str">
        <f>IFERROR(記録[[#This Row],[組]],"")</f>
        <v/>
      </c>
      <c r="I1932" t="str">
        <f>IFERROR(記録[[#This Row],[水路]],"")</f>
        <v/>
      </c>
      <c r="J1932" t="str">
        <f>IFERROR(VLOOKUP(F1932,プログラムデータ!A:P,14,0),"")</f>
        <v/>
      </c>
      <c r="K1932" t="str">
        <f>IFERROR(VLOOKUP(F1932,プログラムデータ!A:O,15,0),"")</f>
        <v/>
      </c>
      <c r="L1932" t="str">
        <f>IFERROR(VLOOKUP(F1932,プログラムデータ!A:M,13,0),"")</f>
        <v/>
      </c>
      <c r="M1932" t="str">
        <f>IFERROR(VLOOKUP(F1932,プログラムデータ!A:J,10,0),"")</f>
        <v/>
      </c>
      <c r="N1932" t="str">
        <f>IFERROR(VLOOKUP(F1932,プログラムデータ!A:P,16,0),"")</f>
        <v/>
      </c>
      <c r="O1932" t="str">
        <f t="shared" si="60"/>
        <v xml:space="preserve">    </v>
      </c>
    </row>
    <row r="1933" spans="1:15" x14ac:dyDescent="0.15">
      <c r="A1933" t="str">
        <f>IFERROR(記録[[#This Row],[競技番号]],"")</f>
        <v/>
      </c>
      <c r="B1933" t="str">
        <f>IFERROR(記録[[#This Row],[選手番号]],"")</f>
        <v/>
      </c>
      <c r="C1933" t="str">
        <f>IFERROR(VLOOKUP(B1933,選手番号!F:J,4,0),"")</f>
        <v/>
      </c>
      <c r="D1933" t="str">
        <f>IFERROR(VLOOKUP(B1933,選手番号!F:K,6,0),"")</f>
        <v/>
      </c>
      <c r="E1933" t="str">
        <f>IFERROR(VLOOKUP(B1933,チーム番号!E:F,2,0),"")</f>
        <v/>
      </c>
      <c r="F1933" t="str">
        <f>IFERROR(VLOOKUP(A1933,プログラム!B:C,2,0),"")</f>
        <v/>
      </c>
      <c r="G1933" t="str">
        <f t="shared" si="61"/>
        <v>000</v>
      </c>
      <c r="H1933" t="str">
        <f>IFERROR(記録[[#This Row],[組]],"")</f>
        <v/>
      </c>
      <c r="I1933" t="str">
        <f>IFERROR(記録[[#This Row],[水路]],"")</f>
        <v/>
      </c>
      <c r="J1933" t="str">
        <f>IFERROR(VLOOKUP(F1933,プログラムデータ!A:P,14,0),"")</f>
        <v/>
      </c>
      <c r="K1933" t="str">
        <f>IFERROR(VLOOKUP(F1933,プログラムデータ!A:O,15,0),"")</f>
        <v/>
      </c>
      <c r="L1933" t="str">
        <f>IFERROR(VLOOKUP(F1933,プログラムデータ!A:M,13,0),"")</f>
        <v/>
      </c>
      <c r="M1933" t="str">
        <f>IFERROR(VLOOKUP(F1933,プログラムデータ!A:J,10,0),"")</f>
        <v/>
      </c>
      <c r="N1933" t="str">
        <f>IFERROR(VLOOKUP(F1933,プログラムデータ!A:P,16,0),"")</f>
        <v/>
      </c>
      <c r="O1933" t="str">
        <f t="shared" si="60"/>
        <v xml:space="preserve">    </v>
      </c>
    </row>
    <row r="1934" spans="1:15" x14ac:dyDescent="0.15">
      <c r="A1934" t="str">
        <f>IFERROR(記録[[#This Row],[競技番号]],"")</f>
        <v/>
      </c>
      <c r="B1934" t="str">
        <f>IFERROR(記録[[#This Row],[選手番号]],"")</f>
        <v/>
      </c>
      <c r="C1934" t="str">
        <f>IFERROR(VLOOKUP(B1934,選手番号!F:J,4,0),"")</f>
        <v/>
      </c>
      <c r="D1934" t="str">
        <f>IFERROR(VLOOKUP(B1934,選手番号!F:K,6,0),"")</f>
        <v/>
      </c>
      <c r="E1934" t="str">
        <f>IFERROR(VLOOKUP(B1934,チーム番号!E:F,2,0),"")</f>
        <v/>
      </c>
      <c r="F1934" t="str">
        <f>IFERROR(VLOOKUP(A1934,プログラム!B:C,2,0),"")</f>
        <v/>
      </c>
      <c r="G1934" t="str">
        <f t="shared" si="61"/>
        <v>000</v>
      </c>
      <c r="H1934" t="str">
        <f>IFERROR(記録[[#This Row],[組]],"")</f>
        <v/>
      </c>
      <c r="I1934" t="str">
        <f>IFERROR(記録[[#This Row],[水路]],"")</f>
        <v/>
      </c>
      <c r="J1934" t="str">
        <f>IFERROR(VLOOKUP(F1934,プログラムデータ!A:P,14,0),"")</f>
        <v/>
      </c>
      <c r="K1934" t="str">
        <f>IFERROR(VLOOKUP(F1934,プログラムデータ!A:O,15,0),"")</f>
        <v/>
      </c>
      <c r="L1934" t="str">
        <f>IFERROR(VLOOKUP(F1934,プログラムデータ!A:M,13,0),"")</f>
        <v/>
      </c>
      <c r="M1934" t="str">
        <f>IFERROR(VLOOKUP(F1934,プログラムデータ!A:J,10,0),"")</f>
        <v/>
      </c>
      <c r="N1934" t="str">
        <f>IFERROR(VLOOKUP(F1934,プログラムデータ!A:P,16,0),"")</f>
        <v/>
      </c>
      <c r="O1934" t="str">
        <f t="shared" si="60"/>
        <v xml:space="preserve">    </v>
      </c>
    </row>
    <row r="1935" spans="1:15" x14ac:dyDescent="0.15">
      <c r="A1935" t="str">
        <f>IFERROR(記録[[#This Row],[競技番号]],"")</f>
        <v/>
      </c>
      <c r="B1935" t="str">
        <f>IFERROR(記録[[#This Row],[選手番号]],"")</f>
        <v/>
      </c>
      <c r="C1935" t="str">
        <f>IFERROR(VLOOKUP(B1935,選手番号!F:J,4,0),"")</f>
        <v/>
      </c>
      <c r="D1935" t="str">
        <f>IFERROR(VLOOKUP(B1935,選手番号!F:K,6,0),"")</f>
        <v/>
      </c>
      <c r="E1935" t="str">
        <f>IFERROR(VLOOKUP(B1935,チーム番号!E:F,2,0),"")</f>
        <v/>
      </c>
      <c r="F1935" t="str">
        <f>IFERROR(VLOOKUP(A1935,プログラム!B:C,2,0),"")</f>
        <v/>
      </c>
      <c r="G1935" t="str">
        <f t="shared" si="61"/>
        <v>000</v>
      </c>
      <c r="H1935" t="str">
        <f>IFERROR(記録[[#This Row],[組]],"")</f>
        <v/>
      </c>
      <c r="I1935" t="str">
        <f>IFERROR(記録[[#This Row],[水路]],"")</f>
        <v/>
      </c>
      <c r="J1935" t="str">
        <f>IFERROR(VLOOKUP(F1935,プログラムデータ!A:P,14,0),"")</f>
        <v/>
      </c>
      <c r="K1935" t="str">
        <f>IFERROR(VLOOKUP(F1935,プログラムデータ!A:O,15,0),"")</f>
        <v/>
      </c>
      <c r="L1935" t="str">
        <f>IFERROR(VLOOKUP(F1935,プログラムデータ!A:M,13,0),"")</f>
        <v/>
      </c>
      <c r="M1935" t="str">
        <f>IFERROR(VLOOKUP(F1935,プログラムデータ!A:J,10,0),"")</f>
        <v/>
      </c>
      <c r="N1935" t="str">
        <f>IFERROR(VLOOKUP(F1935,プログラムデータ!A:P,16,0),"")</f>
        <v/>
      </c>
      <c r="O1935" t="str">
        <f t="shared" si="60"/>
        <v xml:space="preserve">    </v>
      </c>
    </row>
    <row r="1936" spans="1:15" x14ac:dyDescent="0.15">
      <c r="A1936" t="str">
        <f>IFERROR(記録[[#This Row],[競技番号]],"")</f>
        <v/>
      </c>
      <c r="B1936" t="str">
        <f>IFERROR(記録[[#This Row],[選手番号]],"")</f>
        <v/>
      </c>
      <c r="C1936" t="str">
        <f>IFERROR(VLOOKUP(B1936,選手番号!F:J,4,0),"")</f>
        <v/>
      </c>
      <c r="D1936" t="str">
        <f>IFERROR(VLOOKUP(B1936,選手番号!F:K,6,0),"")</f>
        <v/>
      </c>
      <c r="E1936" t="str">
        <f>IFERROR(VLOOKUP(B1936,チーム番号!E:F,2,0),"")</f>
        <v/>
      </c>
      <c r="F1936" t="str">
        <f>IFERROR(VLOOKUP(A1936,プログラム!B:C,2,0),"")</f>
        <v/>
      </c>
      <c r="G1936" t="str">
        <f t="shared" si="61"/>
        <v>000</v>
      </c>
      <c r="H1936" t="str">
        <f>IFERROR(記録[[#This Row],[組]],"")</f>
        <v/>
      </c>
      <c r="I1936" t="str">
        <f>IFERROR(記録[[#This Row],[水路]],"")</f>
        <v/>
      </c>
      <c r="J1936" t="str">
        <f>IFERROR(VLOOKUP(F1936,プログラムデータ!A:P,14,0),"")</f>
        <v/>
      </c>
      <c r="K1936" t="str">
        <f>IFERROR(VLOOKUP(F1936,プログラムデータ!A:O,15,0),"")</f>
        <v/>
      </c>
      <c r="L1936" t="str">
        <f>IFERROR(VLOOKUP(F1936,プログラムデータ!A:M,13,0),"")</f>
        <v/>
      </c>
      <c r="M1936" t="str">
        <f>IFERROR(VLOOKUP(F1936,プログラムデータ!A:J,10,0),"")</f>
        <v/>
      </c>
      <c r="N1936" t="str">
        <f>IFERROR(VLOOKUP(F1936,プログラムデータ!A:P,16,0),"")</f>
        <v/>
      </c>
      <c r="O1936" t="str">
        <f t="shared" si="60"/>
        <v xml:space="preserve">    </v>
      </c>
    </row>
    <row r="1937" spans="1:15" x14ac:dyDescent="0.15">
      <c r="A1937" t="str">
        <f>IFERROR(記録[[#This Row],[競技番号]],"")</f>
        <v/>
      </c>
      <c r="B1937" t="str">
        <f>IFERROR(記録[[#This Row],[選手番号]],"")</f>
        <v/>
      </c>
      <c r="C1937" t="str">
        <f>IFERROR(VLOOKUP(B1937,選手番号!F:J,4,0),"")</f>
        <v/>
      </c>
      <c r="D1937" t="str">
        <f>IFERROR(VLOOKUP(B1937,選手番号!F:K,6,0),"")</f>
        <v/>
      </c>
      <c r="E1937" t="str">
        <f>IFERROR(VLOOKUP(B1937,チーム番号!E:F,2,0),"")</f>
        <v/>
      </c>
      <c r="F1937" t="str">
        <f>IFERROR(VLOOKUP(A1937,プログラム!B:C,2,0),"")</f>
        <v/>
      </c>
      <c r="G1937" t="str">
        <f t="shared" si="61"/>
        <v>000</v>
      </c>
      <c r="H1937" t="str">
        <f>IFERROR(記録[[#This Row],[組]],"")</f>
        <v/>
      </c>
      <c r="I1937" t="str">
        <f>IFERROR(記録[[#This Row],[水路]],"")</f>
        <v/>
      </c>
      <c r="J1937" t="str">
        <f>IFERROR(VLOOKUP(F1937,プログラムデータ!A:P,14,0),"")</f>
        <v/>
      </c>
      <c r="K1937" t="str">
        <f>IFERROR(VLOOKUP(F1937,プログラムデータ!A:O,15,0),"")</f>
        <v/>
      </c>
      <c r="L1937" t="str">
        <f>IFERROR(VLOOKUP(F1937,プログラムデータ!A:M,13,0),"")</f>
        <v/>
      </c>
      <c r="M1937" t="str">
        <f>IFERROR(VLOOKUP(F1937,プログラムデータ!A:J,10,0),"")</f>
        <v/>
      </c>
      <c r="N1937" t="str">
        <f>IFERROR(VLOOKUP(F1937,プログラムデータ!A:P,16,0),"")</f>
        <v/>
      </c>
      <c r="O1937" t="str">
        <f t="shared" si="60"/>
        <v xml:space="preserve">    </v>
      </c>
    </row>
    <row r="1938" spans="1:15" x14ac:dyDescent="0.15">
      <c r="A1938" t="str">
        <f>IFERROR(記録[[#This Row],[競技番号]],"")</f>
        <v/>
      </c>
      <c r="B1938" t="str">
        <f>IFERROR(記録[[#This Row],[選手番号]],"")</f>
        <v/>
      </c>
      <c r="C1938" t="str">
        <f>IFERROR(VLOOKUP(B1938,選手番号!F:J,4,0),"")</f>
        <v/>
      </c>
      <c r="D1938" t="str">
        <f>IFERROR(VLOOKUP(B1938,選手番号!F:K,6,0),"")</f>
        <v/>
      </c>
      <c r="E1938" t="str">
        <f>IFERROR(VLOOKUP(B1938,チーム番号!E:F,2,0),"")</f>
        <v/>
      </c>
      <c r="F1938" t="str">
        <f>IFERROR(VLOOKUP(A1938,プログラム!B:C,2,0),"")</f>
        <v/>
      </c>
      <c r="G1938" t="str">
        <f t="shared" si="61"/>
        <v>000</v>
      </c>
      <c r="H1938" t="str">
        <f>IFERROR(記録[[#This Row],[組]],"")</f>
        <v/>
      </c>
      <c r="I1938" t="str">
        <f>IFERROR(記録[[#This Row],[水路]],"")</f>
        <v/>
      </c>
      <c r="J1938" t="str">
        <f>IFERROR(VLOOKUP(F1938,プログラムデータ!A:P,14,0),"")</f>
        <v/>
      </c>
      <c r="K1938" t="str">
        <f>IFERROR(VLOOKUP(F1938,プログラムデータ!A:O,15,0),"")</f>
        <v/>
      </c>
      <c r="L1938" t="str">
        <f>IFERROR(VLOOKUP(F1938,プログラムデータ!A:M,13,0),"")</f>
        <v/>
      </c>
      <c r="M1938" t="str">
        <f>IFERROR(VLOOKUP(F1938,プログラムデータ!A:J,10,0),"")</f>
        <v/>
      </c>
      <c r="N1938" t="str">
        <f>IFERROR(VLOOKUP(F1938,プログラムデータ!A:P,16,0),"")</f>
        <v/>
      </c>
      <c r="O1938" t="str">
        <f t="shared" si="60"/>
        <v xml:space="preserve">    </v>
      </c>
    </row>
    <row r="1939" spans="1:15" x14ac:dyDescent="0.15">
      <c r="A1939" t="str">
        <f>IFERROR(記録[[#This Row],[競技番号]],"")</f>
        <v/>
      </c>
      <c r="B1939" t="str">
        <f>IFERROR(記録[[#This Row],[選手番号]],"")</f>
        <v/>
      </c>
      <c r="C1939" t="str">
        <f>IFERROR(VLOOKUP(B1939,選手番号!F:J,4,0),"")</f>
        <v/>
      </c>
      <c r="D1939" t="str">
        <f>IFERROR(VLOOKUP(B1939,選手番号!F:K,6,0),"")</f>
        <v/>
      </c>
      <c r="E1939" t="str">
        <f>IFERROR(VLOOKUP(B1939,チーム番号!E:F,2,0),"")</f>
        <v/>
      </c>
      <c r="F1939" t="str">
        <f>IFERROR(VLOOKUP(A1939,プログラム!B:C,2,0),"")</f>
        <v/>
      </c>
      <c r="G1939" t="str">
        <f t="shared" si="61"/>
        <v>000</v>
      </c>
      <c r="H1939" t="str">
        <f>IFERROR(記録[[#This Row],[組]],"")</f>
        <v/>
      </c>
      <c r="I1939" t="str">
        <f>IFERROR(記録[[#This Row],[水路]],"")</f>
        <v/>
      </c>
      <c r="J1939" t="str">
        <f>IFERROR(VLOOKUP(F1939,プログラムデータ!A:P,14,0),"")</f>
        <v/>
      </c>
      <c r="K1939" t="str">
        <f>IFERROR(VLOOKUP(F1939,プログラムデータ!A:O,15,0),"")</f>
        <v/>
      </c>
      <c r="L1939" t="str">
        <f>IFERROR(VLOOKUP(F1939,プログラムデータ!A:M,13,0),"")</f>
        <v/>
      </c>
      <c r="M1939" t="str">
        <f>IFERROR(VLOOKUP(F1939,プログラムデータ!A:J,10,0),"")</f>
        <v/>
      </c>
      <c r="N1939" t="str">
        <f>IFERROR(VLOOKUP(F1939,プログラムデータ!A:P,16,0),"")</f>
        <v/>
      </c>
      <c r="O1939" t="str">
        <f t="shared" si="60"/>
        <v xml:space="preserve">    </v>
      </c>
    </row>
    <row r="1940" spans="1:15" x14ac:dyDescent="0.15">
      <c r="A1940" t="str">
        <f>IFERROR(記録[[#This Row],[競技番号]],"")</f>
        <v/>
      </c>
      <c r="B1940" t="str">
        <f>IFERROR(記録[[#This Row],[選手番号]],"")</f>
        <v/>
      </c>
      <c r="C1940" t="str">
        <f>IFERROR(VLOOKUP(B1940,選手番号!F:J,4,0),"")</f>
        <v/>
      </c>
      <c r="D1940" t="str">
        <f>IFERROR(VLOOKUP(B1940,選手番号!F:K,6,0),"")</f>
        <v/>
      </c>
      <c r="E1940" t="str">
        <f>IFERROR(VLOOKUP(B1940,チーム番号!E:F,2,0),"")</f>
        <v/>
      </c>
      <c r="F1940" t="str">
        <f>IFERROR(VLOOKUP(A1940,プログラム!B:C,2,0),"")</f>
        <v/>
      </c>
      <c r="G1940" t="str">
        <f t="shared" si="61"/>
        <v>000</v>
      </c>
      <c r="H1940" t="str">
        <f>IFERROR(記録[[#This Row],[組]],"")</f>
        <v/>
      </c>
      <c r="I1940" t="str">
        <f>IFERROR(記録[[#This Row],[水路]],"")</f>
        <v/>
      </c>
      <c r="J1940" t="str">
        <f>IFERROR(VLOOKUP(F1940,プログラムデータ!A:P,14,0),"")</f>
        <v/>
      </c>
      <c r="K1940" t="str">
        <f>IFERROR(VLOOKUP(F1940,プログラムデータ!A:O,15,0),"")</f>
        <v/>
      </c>
      <c r="L1940" t="str">
        <f>IFERROR(VLOOKUP(F1940,プログラムデータ!A:M,13,0),"")</f>
        <v/>
      </c>
      <c r="M1940" t="str">
        <f>IFERROR(VLOOKUP(F1940,プログラムデータ!A:J,10,0),"")</f>
        <v/>
      </c>
      <c r="N1940" t="str">
        <f>IFERROR(VLOOKUP(F1940,プログラムデータ!A:P,16,0),"")</f>
        <v/>
      </c>
      <c r="O1940" t="str">
        <f t="shared" si="60"/>
        <v xml:space="preserve">    </v>
      </c>
    </row>
    <row r="1941" spans="1:15" x14ac:dyDescent="0.15">
      <c r="A1941" t="str">
        <f>IFERROR(記録[[#This Row],[競技番号]],"")</f>
        <v/>
      </c>
      <c r="B1941" t="str">
        <f>IFERROR(記録[[#This Row],[選手番号]],"")</f>
        <v/>
      </c>
      <c r="C1941" t="str">
        <f>IFERROR(VLOOKUP(B1941,選手番号!F:J,4,0),"")</f>
        <v/>
      </c>
      <c r="D1941" t="str">
        <f>IFERROR(VLOOKUP(B1941,選手番号!F:K,6,0),"")</f>
        <v/>
      </c>
      <c r="E1941" t="str">
        <f>IFERROR(VLOOKUP(B1941,チーム番号!E:F,2,0),"")</f>
        <v/>
      </c>
      <c r="F1941" t="str">
        <f>IFERROR(VLOOKUP(A1941,プログラム!B:C,2,0),"")</f>
        <v/>
      </c>
      <c r="G1941" t="str">
        <f t="shared" si="61"/>
        <v>000</v>
      </c>
      <c r="H1941" t="str">
        <f>IFERROR(記録[[#This Row],[組]],"")</f>
        <v/>
      </c>
      <c r="I1941" t="str">
        <f>IFERROR(記録[[#This Row],[水路]],"")</f>
        <v/>
      </c>
      <c r="J1941" t="str">
        <f>IFERROR(VLOOKUP(F1941,プログラムデータ!A:P,14,0),"")</f>
        <v/>
      </c>
      <c r="K1941" t="str">
        <f>IFERROR(VLOOKUP(F1941,プログラムデータ!A:O,15,0),"")</f>
        <v/>
      </c>
      <c r="L1941" t="str">
        <f>IFERROR(VLOOKUP(F1941,プログラムデータ!A:M,13,0),"")</f>
        <v/>
      </c>
      <c r="M1941" t="str">
        <f>IFERROR(VLOOKUP(F1941,プログラムデータ!A:J,10,0),"")</f>
        <v/>
      </c>
      <c r="N1941" t="str">
        <f>IFERROR(VLOOKUP(F1941,プログラムデータ!A:P,16,0),"")</f>
        <v/>
      </c>
      <c r="O1941" t="str">
        <f t="shared" si="60"/>
        <v xml:space="preserve">    </v>
      </c>
    </row>
    <row r="1942" spans="1:15" x14ac:dyDescent="0.15">
      <c r="A1942" t="str">
        <f>IFERROR(記録[[#This Row],[競技番号]],"")</f>
        <v/>
      </c>
      <c r="B1942" t="str">
        <f>IFERROR(記録[[#This Row],[選手番号]],"")</f>
        <v/>
      </c>
      <c r="C1942" t="str">
        <f>IFERROR(VLOOKUP(B1942,選手番号!F:J,4,0),"")</f>
        <v/>
      </c>
      <c r="D1942" t="str">
        <f>IFERROR(VLOOKUP(B1942,選手番号!F:K,6,0),"")</f>
        <v/>
      </c>
      <c r="E1942" t="str">
        <f>IFERROR(VLOOKUP(B1942,チーム番号!E:F,2,0),"")</f>
        <v/>
      </c>
      <c r="F1942" t="str">
        <f>IFERROR(VLOOKUP(A1942,プログラム!B:C,2,0),"")</f>
        <v/>
      </c>
      <c r="G1942" t="str">
        <f t="shared" si="61"/>
        <v>000</v>
      </c>
      <c r="H1942" t="str">
        <f>IFERROR(記録[[#This Row],[組]],"")</f>
        <v/>
      </c>
      <c r="I1942" t="str">
        <f>IFERROR(記録[[#This Row],[水路]],"")</f>
        <v/>
      </c>
      <c r="J1942" t="str">
        <f>IFERROR(VLOOKUP(F1942,プログラムデータ!A:P,14,0),"")</f>
        <v/>
      </c>
      <c r="K1942" t="str">
        <f>IFERROR(VLOOKUP(F1942,プログラムデータ!A:O,15,0),"")</f>
        <v/>
      </c>
      <c r="L1942" t="str">
        <f>IFERROR(VLOOKUP(F1942,プログラムデータ!A:M,13,0),"")</f>
        <v/>
      </c>
      <c r="M1942" t="str">
        <f>IFERROR(VLOOKUP(F1942,プログラムデータ!A:J,10,0),"")</f>
        <v/>
      </c>
      <c r="N1942" t="str">
        <f>IFERROR(VLOOKUP(F1942,プログラムデータ!A:P,16,0),"")</f>
        <v/>
      </c>
      <c r="O1942" t="str">
        <f t="shared" si="60"/>
        <v xml:space="preserve">    </v>
      </c>
    </row>
    <row r="1943" spans="1:15" x14ac:dyDescent="0.15">
      <c r="A1943" t="str">
        <f>IFERROR(記録[[#This Row],[競技番号]],"")</f>
        <v/>
      </c>
      <c r="B1943" t="str">
        <f>IFERROR(記録[[#This Row],[選手番号]],"")</f>
        <v/>
      </c>
      <c r="C1943" t="str">
        <f>IFERROR(VLOOKUP(B1943,選手番号!F:J,4,0),"")</f>
        <v/>
      </c>
      <c r="D1943" t="str">
        <f>IFERROR(VLOOKUP(B1943,選手番号!F:K,6,0),"")</f>
        <v/>
      </c>
      <c r="E1943" t="str">
        <f>IFERROR(VLOOKUP(B1943,チーム番号!E:F,2,0),"")</f>
        <v/>
      </c>
      <c r="F1943" t="str">
        <f>IFERROR(VLOOKUP(A1943,プログラム!B:C,2,0),"")</f>
        <v/>
      </c>
      <c r="G1943" t="str">
        <f t="shared" si="61"/>
        <v>000</v>
      </c>
      <c r="H1943" t="str">
        <f>IFERROR(記録[[#This Row],[組]],"")</f>
        <v/>
      </c>
      <c r="I1943" t="str">
        <f>IFERROR(記録[[#This Row],[水路]],"")</f>
        <v/>
      </c>
      <c r="J1943" t="str">
        <f>IFERROR(VLOOKUP(F1943,プログラムデータ!A:P,14,0),"")</f>
        <v/>
      </c>
      <c r="K1943" t="str">
        <f>IFERROR(VLOOKUP(F1943,プログラムデータ!A:O,15,0),"")</f>
        <v/>
      </c>
      <c r="L1943" t="str">
        <f>IFERROR(VLOOKUP(F1943,プログラムデータ!A:M,13,0),"")</f>
        <v/>
      </c>
      <c r="M1943" t="str">
        <f>IFERROR(VLOOKUP(F1943,プログラムデータ!A:J,10,0),"")</f>
        <v/>
      </c>
      <c r="N1943" t="str">
        <f>IFERROR(VLOOKUP(F1943,プログラムデータ!A:P,16,0),"")</f>
        <v/>
      </c>
      <c r="O1943" t="str">
        <f t="shared" si="60"/>
        <v xml:space="preserve">    </v>
      </c>
    </row>
    <row r="1944" spans="1:15" x14ac:dyDescent="0.15">
      <c r="A1944" t="str">
        <f>IFERROR(記録[[#This Row],[競技番号]],"")</f>
        <v/>
      </c>
      <c r="B1944" t="str">
        <f>IFERROR(記録[[#This Row],[選手番号]],"")</f>
        <v/>
      </c>
      <c r="C1944" t="str">
        <f>IFERROR(VLOOKUP(B1944,選手番号!F:J,4,0),"")</f>
        <v/>
      </c>
      <c r="D1944" t="str">
        <f>IFERROR(VLOOKUP(B1944,選手番号!F:K,6,0),"")</f>
        <v/>
      </c>
      <c r="E1944" t="str">
        <f>IFERROR(VLOOKUP(B1944,チーム番号!E:F,2,0),"")</f>
        <v/>
      </c>
      <c r="F1944" t="str">
        <f>IFERROR(VLOOKUP(A1944,プログラム!B:C,2,0),"")</f>
        <v/>
      </c>
      <c r="G1944" t="str">
        <f t="shared" si="61"/>
        <v>000</v>
      </c>
      <c r="H1944" t="str">
        <f>IFERROR(記録[[#This Row],[組]],"")</f>
        <v/>
      </c>
      <c r="I1944" t="str">
        <f>IFERROR(記録[[#This Row],[水路]],"")</f>
        <v/>
      </c>
      <c r="J1944" t="str">
        <f>IFERROR(VLOOKUP(F1944,プログラムデータ!A:P,14,0),"")</f>
        <v/>
      </c>
      <c r="K1944" t="str">
        <f>IFERROR(VLOOKUP(F1944,プログラムデータ!A:O,15,0),"")</f>
        <v/>
      </c>
      <c r="L1944" t="str">
        <f>IFERROR(VLOOKUP(F1944,プログラムデータ!A:M,13,0),"")</f>
        <v/>
      </c>
      <c r="M1944" t="str">
        <f>IFERROR(VLOOKUP(F1944,プログラムデータ!A:J,10,0),"")</f>
        <v/>
      </c>
      <c r="N1944" t="str">
        <f>IFERROR(VLOOKUP(F1944,プログラムデータ!A:P,16,0),"")</f>
        <v/>
      </c>
      <c r="O1944" t="str">
        <f t="shared" si="60"/>
        <v xml:space="preserve">    </v>
      </c>
    </row>
    <row r="1945" spans="1:15" x14ac:dyDescent="0.15">
      <c r="A1945" t="str">
        <f>IFERROR(記録[[#This Row],[競技番号]],"")</f>
        <v/>
      </c>
      <c r="B1945" t="str">
        <f>IFERROR(記録[[#This Row],[選手番号]],"")</f>
        <v/>
      </c>
      <c r="C1945" t="str">
        <f>IFERROR(VLOOKUP(B1945,選手番号!F:J,4,0),"")</f>
        <v/>
      </c>
      <c r="D1945" t="str">
        <f>IFERROR(VLOOKUP(B1945,選手番号!F:K,6,0),"")</f>
        <v/>
      </c>
      <c r="E1945" t="str">
        <f>IFERROR(VLOOKUP(B1945,チーム番号!E:F,2,0),"")</f>
        <v/>
      </c>
      <c r="F1945" t="str">
        <f>IFERROR(VLOOKUP(A1945,プログラム!B:C,2,0),"")</f>
        <v/>
      </c>
      <c r="G1945" t="str">
        <f t="shared" si="61"/>
        <v>000</v>
      </c>
      <c r="H1945" t="str">
        <f>IFERROR(記録[[#This Row],[組]],"")</f>
        <v/>
      </c>
      <c r="I1945" t="str">
        <f>IFERROR(記録[[#This Row],[水路]],"")</f>
        <v/>
      </c>
      <c r="J1945" t="str">
        <f>IFERROR(VLOOKUP(F1945,プログラムデータ!A:P,14,0),"")</f>
        <v/>
      </c>
      <c r="K1945" t="str">
        <f>IFERROR(VLOOKUP(F1945,プログラムデータ!A:O,15,0),"")</f>
        <v/>
      </c>
      <c r="L1945" t="str">
        <f>IFERROR(VLOOKUP(F1945,プログラムデータ!A:M,13,0),"")</f>
        <v/>
      </c>
      <c r="M1945" t="str">
        <f>IFERROR(VLOOKUP(F1945,プログラムデータ!A:J,10,0),"")</f>
        <v/>
      </c>
      <c r="N1945" t="str">
        <f>IFERROR(VLOOKUP(F1945,プログラムデータ!A:P,16,0),"")</f>
        <v/>
      </c>
      <c r="O1945" t="str">
        <f t="shared" si="60"/>
        <v xml:space="preserve">    </v>
      </c>
    </row>
    <row r="1946" spans="1:15" x14ac:dyDescent="0.15">
      <c r="A1946" t="str">
        <f>IFERROR(記録[[#This Row],[競技番号]],"")</f>
        <v/>
      </c>
      <c r="B1946" t="str">
        <f>IFERROR(記録[[#This Row],[選手番号]],"")</f>
        <v/>
      </c>
      <c r="C1946" t="str">
        <f>IFERROR(VLOOKUP(B1946,選手番号!F:J,4,0),"")</f>
        <v/>
      </c>
      <c r="D1946" t="str">
        <f>IFERROR(VLOOKUP(B1946,選手番号!F:K,6,0),"")</f>
        <v/>
      </c>
      <c r="E1946" t="str">
        <f>IFERROR(VLOOKUP(B1946,チーム番号!E:F,2,0),"")</f>
        <v/>
      </c>
      <c r="F1946" t="str">
        <f>IFERROR(VLOOKUP(A1946,プログラム!B:C,2,0),"")</f>
        <v/>
      </c>
      <c r="G1946" t="str">
        <f t="shared" si="61"/>
        <v>000</v>
      </c>
      <c r="H1946" t="str">
        <f>IFERROR(記録[[#This Row],[組]],"")</f>
        <v/>
      </c>
      <c r="I1946" t="str">
        <f>IFERROR(記録[[#This Row],[水路]],"")</f>
        <v/>
      </c>
      <c r="J1946" t="str">
        <f>IFERROR(VLOOKUP(F1946,プログラムデータ!A:P,14,0),"")</f>
        <v/>
      </c>
      <c r="K1946" t="str">
        <f>IFERROR(VLOOKUP(F1946,プログラムデータ!A:O,15,0),"")</f>
        <v/>
      </c>
      <c r="L1946" t="str">
        <f>IFERROR(VLOOKUP(F1946,プログラムデータ!A:M,13,0),"")</f>
        <v/>
      </c>
      <c r="M1946" t="str">
        <f>IFERROR(VLOOKUP(F1946,プログラムデータ!A:J,10,0),"")</f>
        <v/>
      </c>
      <c r="N1946" t="str">
        <f>IFERROR(VLOOKUP(F1946,プログラムデータ!A:P,16,0),"")</f>
        <v/>
      </c>
      <c r="O1946" t="str">
        <f t="shared" si="60"/>
        <v xml:space="preserve">    </v>
      </c>
    </row>
    <row r="1947" spans="1:15" x14ac:dyDescent="0.15">
      <c r="A1947" t="str">
        <f>IFERROR(記録[[#This Row],[競技番号]],"")</f>
        <v/>
      </c>
      <c r="B1947" t="str">
        <f>IFERROR(記録[[#This Row],[選手番号]],"")</f>
        <v/>
      </c>
      <c r="C1947" t="str">
        <f>IFERROR(VLOOKUP(B1947,選手番号!F:J,4,0),"")</f>
        <v/>
      </c>
      <c r="D1947" t="str">
        <f>IFERROR(VLOOKUP(B1947,選手番号!F:K,6,0),"")</f>
        <v/>
      </c>
      <c r="E1947" t="str">
        <f>IFERROR(VLOOKUP(B1947,チーム番号!E:F,2,0),"")</f>
        <v/>
      </c>
      <c r="F1947" t="str">
        <f>IFERROR(VLOOKUP(A1947,プログラム!B:C,2,0),"")</f>
        <v/>
      </c>
      <c r="G1947" t="str">
        <f t="shared" si="61"/>
        <v>000</v>
      </c>
      <c r="H1947" t="str">
        <f>IFERROR(記録[[#This Row],[組]],"")</f>
        <v/>
      </c>
      <c r="I1947" t="str">
        <f>IFERROR(記録[[#This Row],[水路]],"")</f>
        <v/>
      </c>
      <c r="J1947" t="str">
        <f>IFERROR(VLOOKUP(F1947,プログラムデータ!A:P,14,0),"")</f>
        <v/>
      </c>
      <c r="K1947" t="str">
        <f>IFERROR(VLOOKUP(F1947,プログラムデータ!A:O,15,0),"")</f>
        <v/>
      </c>
      <c r="L1947" t="str">
        <f>IFERROR(VLOOKUP(F1947,プログラムデータ!A:M,13,0),"")</f>
        <v/>
      </c>
      <c r="M1947" t="str">
        <f>IFERROR(VLOOKUP(F1947,プログラムデータ!A:J,10,0),"")</f>
        <v/>
      </c>
      <c r="N1947" t="str">
        <f>IFERROR(VLOOKUP(F1947,プログラムデータ!A:P,16,0),"")</f>
        <v/>
      </c>
      <c r="O1947" t="str">
        <f t="shared" si="60"/>
        <v xml:space="preserve">    </v>
      </c>
    </row>
    <row r="1948" spans="1:15" x14ac:dyDescent="0.15">
      <c r="A1948" t="str">
        <f>IFERROR(記録[[#This Row],[競技番号]],"")</f>
        <v/>
      </c>
      <c r="B1948" t="str">
        <f>IFERROR(記録[[#This Row],[選手番号]],"")</f>
        <v/>
      </c>
      <c r="C1948" t="str">
        <f>IFERROR(VLOOKUP(B1948,選手番号!F:J,4,0),"")</f>
        <v/>
      </c>
      <c r="D1948" t="str">
        <f>IFERROR(VLOOKUP(B1948,選手番号!F:K,6,0),"")</f>
        <v/>
      </c>
      <c r="E1948" t="str">
        <f>IFERROR(VLOOKUP(B1948,チーム番号!E:F,2,0),"")</f>
        <v/>
      </c>
      <c r="F1948" t="str">
        <f>IFERROR(VLOOKUP(A1948,プログラム!B:C,2,0),"")</f>
        <v/>
      </c>
      <c r="G1948" t="str">
        <f t="shared" si="61"/>
        <v>000</v>
      </c>
      <c r="H1948" t="str">
        <f>IFERROR(記録[[#This Row],[組]],"")</f>
        <v/>
      </c>
      <c r="I1948" t="str">
        <f>IFERROR(記録[[#This Row],[水路]],"")</f>
        <v/>
      </c>
      <c r="J1948" t="str">
        <f>IFERROR(VLOOKUP(F1948,プログラムデータ!A:P,14,0),"")</f>
        <v/>
      </c>
      <c r="K1948" t="str">
        <f>IFERROR(VLOOKUP(F1948,プログラムデータ!A:O,15,0),"")</f>
        <v/>
      </c>
      <c r="L1948" t="str">
        <f>IFERROR(VLOOKUP(F1948,プログラムデータ!A:M,13,0),"")</f>
        <v/>
      </c>
      <c r="M1948" t="str">
        <f>IFERROR(VLOOKUP(F1948,プログラムデータ!A:J,10,0),"")</f>
        <v/>
      </c>
      <c r="N1948" t="str">
        <f>IFERROR(VLOOKUP(F1948,プログラムデータ!A:P,16,0),"")</f>
        <v/>
      </c>
      <c r="O1948" t="str">
        <f t="shared" si="60"/>
        <v xml:space="preserve">    </v>
      </c>
    </row>
    <row r="1949" spans="1:15" x14ac:dyDescent="0.15">
      <c r="A1949" t="str">
        <f>IFERROR(記録[[#This Row],[競技番号]],"")</f>
        <v/>
      </c>
      <c r="B1949" t="str">
        <f>IFERROR(記録[[#This Row],[選手番号]],"")</f>
        <v/>
      </c>
      <c r="C1949" t="str">
        <f>IFERROR(VLOOKUP(B1949,選手番号!F:J,4,0),"")</f>
        <v/>
      </c>
      <c r="D1949" t="str">
        <f>IFERROR(VLOOKUP(B1949,選手番号!F:K,6,0),"")</f>
        <v/>
      </c>
      <c r="E1949" t="str">
        <f>IFERROR(VLOOKUP(B1949,チーム番号!E:F,2,0),"")</f>
        <v/>
      </c>
      <c r="F1949" t="str">
        <f>IFERROR(VLOOKUP(A1949,プログラム!B:C,2,0),"")</f>
        <v/>
      </c>
      <c r="G1949" t="str">
        <f t="shared" si="61"/>
        <v>000</v>
      </c>
      <c r="H1949" t="str">
        <f>IFERROR(記録[[#This Row],[組]],"")</f>
        <v/>
      </c>
      <c r="I1949" t="str">
        <f>IFERROR(記録[[#This Row],[水路]],"")</f>
        <v/>
      </c>
      <c r="J1949" t="str">
        <f>IFERROR(VLOOKUP(F1949,プログラムデータ!A:P,14,0),"")</f>
        <v/>
      </c>
      <c r="K1949" t="str">
        <f>IFERROR(VLOOKUP(F1949,プログラムデータ!A:O,15,0),"")</f>
        <v/>
      </c>
      <c r="L1949" t="str">
        <f>IFERROR(VLOOKUP(F1949,プログラムデータ!A:M,13,0),"")</f>
        <v/>
      </c>
      <c r="M1949" t="str">
        <f>IFERROR(VLOOKUP(F1949,プログラムデータ!A:J,10,0),"")</f>
        <v/>
      </c>
      <c r="N1949" t="str">
        <f>IFERROR(VLOOKUP(F1949,プログラムデータ!A:P,16,0),"")</f>
        <v/>
      </c>
      <c r="O1949" t="str">
        <f t="shared" si="60"/>
        <v xml:space="preserve">    </v>
      </c>
    </row>
    <row r="1950" spans="1:15" x14ac:dyDescent="0.15">
      <c r="A1950" t="str">
        <f>IFERROR(記録[[#This Row],[競技番号]],"")</f>
        <v/>
      </c>
      <c r="B1950" t="str">
        <f>IFERROR(記録[[#This Row],[選手番号]],"")</f>
        <v/>
      </c>
      <c r="C1950" t="str">
        <f>IFERROR(VLOOKUP(B1950,選手番号!F:J,4,0),"")</f>
        <v/>
      </c>
      <c r="D1950" t="str">
        <f>IFERROR(VLOOKUP(B1950,選手番号!F:K,6,0),"")</f>
        <v/>
      </c>
      <c r="E1950" t="str">
        <f>IFERROR(VLOOKUP(B1950,チーム番号!E:F,2,0),"")</f>
        <v/>
      </c>
      <c r="F1950" t="str">
        <f>IFERROR(VLOOKUP(A1950,プログラム!B:C,2,0),"")</f>
        <v/>
      </c>
      <c r="G1950" t="str">
        <f t="shared" si="61"/>
        <v>000</v>
      </c>
      <c r="H1950" t="str">
        <f>IFERROR(記録[[#This Row],[組]],"")</f>
        <v/>
      </c>
      <c r="I1950" t="str">
        <f>IFERROR(記録[[#This Row],[水路]],"")</f>
        <v/>
      </c>
      <c r="J1950" t="str">
        <f>IFERROR(VLOOKUP(F1950,プログラムデータ!A:P,14,0),"")</f>
        <v/>
      </c>
      <c r="K1950" t="str">
        <f>IFERROR(VLOOKUP(F1950,プログラムデータ!A:O,15,0),"")</f>
        <v/>
      </c>
      <c r="L1950" t="str">
        <f>IFERROR(VLOOKUP(F1950,プログラムデータ!A:M,13,0),"")</f>
        <v/>
      </c>
      <c r="M1950" t="str">
        <f>IFERROR(VLOOKUP(F1950,プログラムデータ!A:J,10,0),"")</f>
        <v/>
      </c>
      <c r="N1950" t="str">
        <f>IFERROR(VLOOKUP(F1950,プログラムデータ!A:P,16,0),"")</f>
        <v/>
      </c>
      <c r="O1950" t="str">
        <f t="shared" si="60"/>
        <v xml:space="preserve">    </v>
      </c>
    </row>
    <row r="1951" spans="1:15" x14ac:dyDescent="0.15">
      <c r="A1951" t="str">
        <f>IFERROR(記録[[#This Row],[競技番号]],"")</f>
        <v/>
      </c>
      <c r="B1951" t="str">
        <f>IFERROR(記録[[#This Row],[選手番号]],"")</f>
        <v/>
      </c>
      <c r="C1951" t="str">
        <f>IFERROR(VLOOKUP(B1951,選手番号!F:J,4,0),"")</f>
        <v/>
      </c>
      <c r="D1951" t="str">
        <f>IFERROR(VLOOKUP(B1951,選手番号!F:K,6,0),"")</f>
        <v/>
      </c>
      <c r="E1951" t="str">
        <f>IFERROR(VLOOKUP(B1951,チーム番号!E:F,2,0),"")</f>
        <v/>
      </c>
      <c r="F1951" t="str">
        <f>IFERROR(VLOOKUP(A1951,プログラム!B:C,2,0),"")</f>
        <v/>
      </c>
      <c r="G1951" t="str">
        <f t="shared" si="61"/>
        <v>000</v>
      </c>
      <c r="H1951" t="str">
        <f>IFERROR(記録[[#This Row],[組]],"")</f>
        <v/>
      </c>
      <c r="I1951" t="str">
        <f>IFERROR(記録[[#This Row],[水路]],"")</f>
        <v/>
      </c>
      <c r="J1951" t="str">
        <f>IFERROR(VLOOKUP(F1951,プログラムデータ!A:P,14,0),"")</f>
        <v/>
      </c>
      <c r="K1951" t="str">
        <f>IFERROR(VLOOKUP(F1951,プログラムデータ!A:O,15,0),"")</f>
        <v/>
      </c>
      <c r="L1951" t="str">
        <f>IFERROR(VLOOKUP(F1951,プログラムデータ!A:M,13,0),"")</f>
        <v/>
      </c>
      <c r="M1951" t="str">
        <f>IFERROR(VLOOKUP(F1951,プログラムデータ!A:J,10,0),"")</f>
        <v/>
      </c>
      <c r="N1951" t="str">
        <f>IFERROR(VLOOKUP(F1951,プログラムデータ!A:P,16,0),"")</f>
        <v/>
      </c>
      <c r="O1951" t="str">
        <f t="shared" si="60"/>
        <v xml:space="preserve">    </v>
      </c>
    </row>
    <row r="1952" spans="1:15" x14ac:dyDescent="0.15">
      <c r="A1952" t="str">
        <f>IFERROR(記録[[#This Row],[競技番号]],"")</f>
        <v/>
      </c>
      <c r="B1952" t="str">
        <f>IFERROR(記録[[#This Row],[選手番号]],"")</f>
        <v/>
      </c>
      <c r="C1952" t="str">
        <f>IFERROR(VLOOKUP(B1952,選手番号!F:J,4,0),"")</f>
        <v/>
      </c>
      <c r="D1952" t="str">
        <f>IFERROR(VLOOKUP(B1952,選手番号!F:K,6,0),"")</f>
        <v/>
      </c>
      <c r="E1952" t="str">
        <f>IFERROR(VLOOKUP(B1952,チーム番号!E:F,2,0),"")</f>
        <v/>
      </c>
      <c r="F1952" t="str">
        <f>IFERROR(VLOOKUP(A1952,プログラム!B:C,2,0),"")</f>
        <v/>
      </c>
      <c r="G1952" t="str">
        <f t="shared" si="61"/>
        <v>000</v>
      </c>
      <c r="H1952" t="str">
        <f>IFERROR(記録[[#This Row],[組]],"")</f>
        <v/>
      </c>
      <c r="I1952" t="str">
        <f>IFERROR(記録[[#This Row],[水路]],"")</f>
        <v/>
      </c>
      <c r="J1952" t="str">
        <f>IFERROR(VLOOKUP(F1952,プログラムデータ!A:P,14,0),"")</f>
        <v/>
      </c>
      <c r="K1952" t="str">
        <f>IFERROR(VLOOKUP(F1952,プログラムデータ!A:O,15,0),"")</f>
        <v/>
      </c>
      <c r="L1952" t="str">
        <f>IFERROR(VLOOKUP(F1952,プログラムデータ!A:M,13,0),"")</f>
        <v/>
      </c>
      <c r="M1952" t="str">
        <f>IFERROR(VLOOKUP(F1952,プログラムデータ!A:J,10,0),"")</f>
        <v/>
      </c>
      <c r="N1952" t="str">
        <f>IFERROR(VLOOKUP(F1952,プログラムデータ!A:P,16,0),"")</f>
        <v/>
      </c>
      <c r="O1952" t="str">
        <f t="shared" si="60"/>
        <v xml:space="preserve">    </v>
      </c>
    </row>
    <row r="1953" spans="1:15" x14ac:dyDescent="0.15">
      <c r="A1953" t="str">
        <f>IFERROR(記録[[#This Row],[競技番号]],"")</f>
        <v/>
      </c>
      <c r="B1953" t="str">
        <f>IFERROR(記録[[#This Row],[選手番号]],"")</f>
        <v/>
      </c>
      <c r="C1953" t="str">
        <f>IFERROR(VLOOKUP(B1953,選手番号!F:J,4,0),"")</f>
        <v/>
      </c>
      <c r="D1953" t="str">
        <f>IFERROR(VLOOKUP(B1953,選手番号!F:K,6,0),"")</f>
        <v/>
      </c>
      <c r="E1953" t="str">
        <f>IFERROR(VLOOKUP(B1953,チーム番号!E:F,2,0),"")</f>
        <v/>
      </c>
      <c r="F1953" t="str">
        <f>IFERROR(VLOOKUP(A1953,プログラム!B:C,2,0),"")</f>
        <v/>
      </c>
      <c r="G1953" t="str">
        <f t="shared" si="61"/>
        <v>000</v>
      </c>
      <c r="H1953" t="str">
        <f>IFERROR(記録[[#This Row],[組]],"")</f>
        <v/>
      </c>
      <c r="I1953" t="str">
        <f>IFERROR(記録[[#This Row],[水路]],"")</f>
        <v/>
      </c>
      <c r="J1953" t="str">
        <f>IFERROR(VLOOKUP(F1953,プログラムデータ!A:P,14,0),"")</f>
        <v/>
      </c>
      <c r="K1953" t="str">
        <f>IFERROR(VLOOKUP(F1953,プログラムデータ!A:O,15,0),"")</f>
        <v/>
      </c>
      <c r="L1953" t="str">
        <f>IFERROR(VLOOKUP(F1953,プログラムデータ!A:M,13,0),"")</f>
        <v/>
      </c>
      <c r="M1953" t="str">
        <f>IFERROR(VLOOKUP(F1953,プログラムデータ!A:J,10,0),"")</f>
        <v/>
      </c>
      <c r="N1953" t="str">
        <f>IFERROR(VLOOKUP(F1953,プログラムデータ!A:P,16,0),"")</f>
        <v/>
      </c>
      <c r="O1953" t="str">
        <f t="shared" si="60"/>
        <v xml:space="preserve">    </v>
      </c>
    </row>
    <row r="1954" spans="1:15" x14ac:dyDescent="0.15">
      <c r="A1954" t="str">
        <f>IFERROR(記録[[#This Row],[競技番号]],"")</f>
        <v/>
      </c>
      <c r="B1954" t="str">
        <f>IFERROR(記録[[#This Row],[選手番号]],"")</f>
        <v/>
      </c>
      <c r="C1954" t="str">
        <f>IFERROR(VLOOKUP(B1954,選手番号!F:J,4,0),"")</f>
        <v/>
      </c>
      <c r="D1954" t="str">
        <f>IFERROR(VLOOKUP(B1954,選手番号!F:K,6,0),"")</f>
        <v/>
      </c>
      <c r="E1954" t="str">
        <f>IFERROR(VLOOKUP(B1954,チーム番号!E:F,2,0),"")</f>
        <v/>
      </c>
      <c r="F1954" t="str">
        <f>IFERROR(VLOOKUP(A1954,プログラム!B:C,2,0),"")</f>
        <v/>
      </c>
      <c r="G1954" t="str">
        <f t="shared" si="61"/>
        <v>000</v>
      </c>
      <c r="H1954" t="str">
        <f>IFERROR(記録[[#This Row],[組]],"")</f>
        <v/>
      </c>
      <c r="I1954" t="str">
        <f>IFERROR(記録[[#This Row],[水路]],"")</f>
        <v/>
      </c>
      <c r="J1954" t="str">
        <f>IFERROR(VLOOKUP(F1954,プログラムデータ!A:P,14,0),"")</f>
        <v/>
      </c>
      <c r="K1954" t="str">
        <f>IFERROR(VLOOKUP(F1954,プログラムデータ!A:O,15,0),"")</f>
        <v/>
      </c>
      <c r="L1954" t="str">
        <f>IFERROR(VLOOKUP(F1954,プログラムデータ!A:M,13,0),"")</f>
        <v/>
      </c>
      <c r="M1954" t="str">
        <f>IFERROR(VLOOKUP(F1954,プログラムデータ!A:J,10,0),"")</f>
        <v/>
      </c>
      <c r="N1954" t="str">
        <f>IFERROR(VLOOKUP(F1954,プログラムデータ!A:P,16,0),"")</f>
        <v/>
      </c>
      <c r="O1954" t="str">
        <f t="shared" si="60"/>
        <v xml:space="preserve">    </v>
      </c>
    </row>
    <row r="1955" spans="1:15" x14ac:dyDescent="0.15">
      <c r="A1955" t="str">
        <f>IFERROR(記録[[#This Row],[競技番号]],"")</f>
        <v/>
      </c>
      <c r="B1955" t="str">
        <f>IFERROR(記録[[#This Row],[選手番号]],"")</f>
        <v/>
      </c>
      <c r="C1955" t="str">
        <f>IFERROR(VLOOKUP(B1955,選手番号!F:J,4,0),"")</f>
        <v/>
      </c>
      <c r="D1955" t="str">
        <f>IFERROR(VLOOKUP(B1955,選手番号!F:K,6,0),"")</f>
        <v/>
      </c>
      <c r="E1955" t="str">
        <f>IFERROR(VLOOKUP(B1955,チーム番号!E:F,2,0),"")</f>
        <v/>
      </c>
      <c r="F1955" t="str">
        <f>IFERROR(VLOOKUP(A1955,プログラム!B:C,2,0),"")</f>
        <v/>
      </c>
      <c r="G1955" t="str">
        <f t="shared" si="61"/>
        <v>000</v>
      </c>
      <c r="H1955" t="str">
        <f>IFERROR(記録[[#This Row],[組]],"")</f>
        <v/>
      </c>
      <c r="I1955" t="str">
        <f>IFERROR(記録[[#This Row],[水路]],"")</f>
        <v/>
      </c>
      <c r="J1955" t="str">
        <f>IFERROR(VLOOKUP(F1955,プログラムデータ!A:P,14,0),"")</f>
        <v/>
      </c>
      <c r="K1955" t="str">
        <f>IFERROR(VLOOKUP(F1955,プログラムデータ!A:O,15,0),"")</f>
        <v/>
      </c>
      <c r="L1955" t="str">
        <f>IFERROR(VLOOKUP(F1955,プログラムデータ!A:M,13,0),"")</f>
        <v/>
      </c>
      <c r="M1955" t="str">
        <f>IFERROR(VLOOKUP(F1955,プログラムデータ!A:J,10,0),"")</f>
        <v/>
      </c>
      <c r="N1955" t="str">
        <f>IFERROR(VLOOKUP(F1955,プログラムデータ!A:P,16,0),"")</f>
        <v/>
      </c>
      <c r="O1955" t="str">
        <f t="shared" si="60"/>
        <v xml:space="preserve">    </v>
      </c>
    </row>
    <row r="1956" spans="1:15" x14ac:dyDescent="0.15">
      <c r="A1956" t="str">
        <f>IFERROR(記録[[#This Row],[競技番号]],"")</f>
        <v/>
      </c>
      <c r="B1956" t="str">
        <f>IFERROR(記録[[#This Row],[選手番号]],"")</f>
        <v/>
      </c>
      <c r="C1956" t="str">
        <f>IFERROR(VLOOKUP(B1956,選手番号!F:J,4,0),"")</f>
        <v/>
      </c>
      <c r="D1956" t="str">
        <f>IFERROR(VLOOKUP(B1956,選手番号!F:K,6,0),"")</f>
        <v/>
      </c>
      <c r="E1956" t="str">
        <f>IFERROR(VLOOKUP(B1956,チーム番号!E:F,2,0),"")</f>
        <v/>
      </c>
      <c r="F1956" t="str">
        <f>IFERROR(VLOOKUP(A1956,プログラム!B:C,2,0),"")</f>
        <v/>
      </c>
      <c r="G1956" t="str">
        <f t="shared" si="61"/>
        <v>000</v>
      </c>
      <c r="H1956" t="str">
        <f>IFERROR(記録[[#This Row],[組]],"")</f>
        <v/>
      </c>
      <c r="I1956" t="str">
        <f>IFERROR(記録[[#This Row],[水路]],"")</f>
        <v/>
      </c>
      <c r="J1956" t="str">
        <f>IFERROR(VLOOKUP(F1956,プログラムデータ!A:P,14,0),"")</f>
        <v/>
      </c>
      <c r="K1956" t="str">
        <f>IFERROR(VLOOKUP(F1956,プログラムデータ!A:O,15,0),"")</f>
        <v/>
      </c>
      <c r="L1956" t="str">
        <f>IFERROR(VLOOKUP(F1956,プログラムデータ!A:M,13,0),"")</f>
        <v/>
      </c>
      <c r="M1956" t="str">
        <f>IFERROR(VLOOKUP(F1956,プログラムデータ!A:J,10,0),"")</f>
        <v/>
      </c>
      <c r="N1956" t="str">
        <f>IFERROR(VLOOKUP(F1956,プログラムデータ!A:P,16,0),"")</f>
        <v/>
      </c>
      <c r="O1956" t="str">
        <f t="shared" si="60"/>
        <v xml:space="preserve">    </v>
      </c>
    </row>
    <row r="1957" spans="1:15" x14ac:dyDescent="0.15">
      <c r="A1957" t="str">
        <f>IFERROR(記録[[#This Row],[競技番号]],"")</f>
        <v/>
      </c>
      <c r="B1957" t="str">
        <f>IFERROR(記録[[#This Row],[選手番号]],"")</f>
        <v/>
      </c>
      <c r="C1957" t="str">
        <f>IFERROR(VLOOKUP(B1957,選手番号!F:J,4,0),"")</f>
        <v/>
      </c>
      <c r="D1957" t="str">
        <f>IFERROR(VLOOKUP(B1957,選手番号!F:K,6,0),"")</f>
        <v/>
      </c>
      <c r="E1957" t="str">
        <f>IFERROR(VLOOKUP(B1957,チーム番号!E:F,2,0),"")</f>
        <v/>
      </c>
      <c r="F1957" t="str">
        <f>IFERROR(VLOOKUP(A1957,プログラム!B:C,2,0),"")</f>
        <v/>
      </c>
      <c r="G1957" t="str">
        <f t="shared" si="61"/>
        <v>000</v>
      </c>
      <c r="H1957" t="str">
        <f>IFERROR(記録[[#This Row],[組]],"")</f>
        <v/>
      </c>
      <c r="I1957" t="str">
        <f>IFERROR(記録[[#This Row],[水路]],"")</f>
        <v/>
      </c>
      <c r="J1957" t="str">
        <f>IFERROR(VLOOKUP(F1957,プログラムデータ!A:P,14,0),"")</f>
        <v/>
      </c>
      <c r="K1957" t="str">
        <f>IFERROR(VLOOKUP(F1957,プログラムデータ!A:O,15,0),"")</f>
        <v/>
      </c>
      <c r="L1957" t="str">
        <f>IFERROR(VLOOKUP(F1957,プログラムデータ!A:M,13,0),"")</f>
        <v/>
      </c>
      <c r="M1957" t="str">
        <f>IFERROR(VLOOKUP(F1957,プログラムデータ!A:J,10,0),"")</f>
        <v/>
      </c>
      <c r="N1957" t="str">
        <f>IFERROR(VLOOKUP(F1957,プログラムデータ!A:P,16,0),"")</f>
        <v/>
      </c>
      <c r="O1957" t="str">
        <f t="shared" si="60"/>
        <v xml:space="preserve">    </v>
      </c>
    </row>
    <row r="1958" spans="1:15" x14ac:dyDescent="0.15">
      <c r="A1958" t="str">
        <f>IFERROR(記録[[#This Row],[競技番号]],"")</f>
        <v/>
      </c>
      <c r="B1958" t="str">
        <f>IFERROR(記録[[#This Row],[選手番号]],"")</f>
        <v/>
      </c>
      <c r="C1958" t="str">
        <f>IFERROR(VLOOKUP(B1958,選手番号!F:J,4,0),"")</f>
        <v/>
      </c>
      <c r="D1958" t="str">
        <f>IFERROR(VLOOKUP(B1958,選手番号!F:K,6,0),"")</f>
        <v/>
      </c>
      <c r="E1958" t="str">
        <f>IFERROR(VLOOKUP(B1958,チーム番号!E:F,2,0),"")</f>
        <v/>
      </c>
      <c r="F1958" t="str">
        <f>IFERROR(VLOOKUP(A1958,プログラム!B:C,2,0),"")</f>
        <v/>
      </c>
      <c r="G1958" t="str">
        <f t="shared" si="61"/>
        <v>000</v>
      </c>
      <c r="H1958" t="str">
        <f>IFERROR(記録[[#This Row],[組]],"")</f>
        <v/>
      </c>
      <c r="I1958" t="str">
        <f>IFERROR(記録[[#This Row],[水路]],"")</f>
        <v/>
      </c>
      <c r="J1958" t="str">
        <f>IFERROR(VLOOKUP(F1958,プログラムデータ!A:P,14,0),"")</f>
        <v/>
      </c>
      <c r="K1958" t="str">
        <f>IFERROR(VLOOKUP(F1958,プログラムデータ!A:O,15,0),"")</f>
        <v/>
      </c>
      <c r="L1958" t="str">
        <f>IFERROR(VLOOKUP(F1958,プログラムデータ!A:M,13,0),"")</f>
        <v/>
      </c>
      <c r="M1958" t="str">
        <f>IFERROR(VLOOKUP(F1958,プログラムデータ!A:J,10,0),"")</f>
        <v/>
      </c>
      <c r="N1958" t="str">
        <f>IFERROR(VLOOKUP(F1958,プログラムデータ!A:P,16,0),"")</f>
        <v/>
      </c>
      <c r="O1958" t="str">
        <f t="shared" si="60"/>
        <v xml:space="preserve">    </v>
      </c>
    </row>
    <row r="1959" spans="1:15" x14ac:dyDescent="0.15">
      <c r="A1959" t="str">
        <f>IFERROR(記録[[#This Row],[競技番号]],"")</f>
        <v/>
      </c>
      <c r="B1959" t="str">
        <f>IFERROR(記録[[#This Row],[選手番号]],"")</f>
        <v/>
      </c>
      <c r="C1959" t="str">
        <f>IFERROR(VLOOKUP(B1959,選手番号!F:J,4,0),"")</f>
        <v/>
      </c>
      <c r="D1959" t="str">
        <f>IFERROR(VLOOKUP(B1959,選手番号!F:K,6,0),"")</f>
        <v/>
      </c>
      <c r="E1959" t="str">
        <f>IFERROR(VLOOKUP(B1959,チーム番号!E:F,2,0),"")</f>
        <v/>
      </c>
      <c r="F1959" t="str">
        <f>IFERROR(VLOOKUP(A1959,プログラム!B:C,2,0),"")</f>
        <v/>
      </c>
      <c r="G1959" t="str">
        <f t="shared" si="61"/>
        <v>000</v>
      </c>
      <c r="H1959" t="str">
        <f>IFERROR(記録[[#This Row],[組]],"")</f>
        <v/>
      </c>
      <c r="I1959" t="str">
        <f>IFERROR(記録[[#This Row],[水路]],"")</f>
        <v/>
      </c>
      <c r="J1959" t="str">
        <f>IFERROR(VLOOKUP(F1959,プログラムデータ!A:P,14,0),"")</f>
        <v/>
      </c>
      <c r="K1959" t="str">
        <f>IFERROR(VLOOKUP(F1959,プログラムデータ!A:O,15,0),"")</f>
        <v/>
      </c>
      <c r="L1959" t="str">
        <f>IFERROR(VLOOKUP(F1959,プログラムデータ!A:M,13,0),"")</f>
        <v/>
      </c>
      <c r="M1959" t="str">
        <f>IFERROR(VLOOKUP(F1959,プログラムデータ!A:J,10,0),"")</f>
        <v/>
      </c>
      <c r="N1959" t="str">
        <f>IFERROR(VLOOKUP(F1959,プログラムデータ!A:P,16,0),"")</f>
        <v/>
      </c>
      <c r="O1959" t="str">
        <f t="shared" si="60"/>
        <v xml:space="preserve">    </v>
      </c>
    </row>
    <row r="1960" spans="1:15" x14ac:dyDescent="0.15">
      <c r="A1960" t="str">
        <f>IFERROR(記録[[#This Row],[競技番号]],"")</f>
        <v/>
      </c>
      <c r="B1960" t="str">
        <f>IFERROR(記録[[#This Row],[選手番号]],"")</f>
        <v/>
      </c>
      <c r="C1960" t="str">
        <f>IFERROR(VLOOKUP(B1960,選手番号!F:J,4,0),"")</f>
        <v/>
      </c>
      <c r="D1960" t="str">
        <f>IFERROR(VLOOKUP(B1960,選手番号!F:K,6,0),"")</f>
        <v/>
      </c>
      <c r="E1960" t="str">
        <f>IFERROR(VLOOKUP(B1960,チーム番号!E:F,2,0),"")</f>
        <v/>
      </c>
      <c r="F1960" t="str">
        <f>IFERROR(VLOOKUP(A1960,プログラム!B:C,2,0),"")</f>
        <v/>
      </c>
      <c r="G1960" t="str">
        <f t="shared" si="61"/>
        <v>000</v>
      </c>
      <c r="H1960" t="str">
        <f>IFERROR(記録[[#This Row],[組]],"")</f>
        <v/>
      </c>
      <c r="I1960" t="str">
        <f>IFERROR(記録[[#This Row],[水路]],"")</f>
        <v/>
      </c>
      <c r="J1960" t="str">
        <f>IFERROR(VLOOKUP(F1960,プログラムデータ!A:P,14,0),"")</f>
        <v/>
      </c>
      <c r="K1960" t="str">
        <f>IFERROR(VLOOKUP(F1960,プログラムデータ!A:O,15,0),"")</f>
        <v/>
      </c>
      <c r="L1960" t="str">
        <f>IFERROR(VLOOKUP(F1960,プログラムデータ!A:M,13,0),"")</f>
        <v/>
      </c>
      <c r="M1960" t="str">
        <f>IFERROR(VLOOKUP(F1960,プログラムデータ!A:J,10,0),"")</f>
        <v/>
      </c>
      <c r="N1960" t="str">
        <f>IFERROR(VLOOKUP(F1960,プログラムデータ!A:P,16,0),"")</f>
        <v/>
      </c>
      <c r="O1960" t="str">
        <f t="shared" si="60"/>
        <v xml:space="preserve">    </v>
      </c>
    </row>
    <row r="1961" spans="1:15" x14ac:dyDescent="0.15">
      <c r="A1961" t="str">
        <f>IFERROR(記録[[#This Row],[競技番号]],"")</f>
        <v/>
      </c>
      <c r="B1961" t="str">
        <f>IFERROR(記録[[#This Row],[選手番号]],"")</f>
        <v/>
      </c>
      <c r="C1961" t="str">
        <f>IFERROR(VLOOKUP(B1961,選手番号!F:J,4,0),"")</f>
        <v/>
      </c>
      <c r="D1961" t="str">
        <f>IFERROR(VLOOKUP(B1961,選手番号!F:K,6,0),"")</f>
        <v/>
      </c>
      <c r="E1961" t="str">
        <f>IFERROR(VLOOKUP(B1961,チーム番号!E:F,2,0),"")</f>
        <v/>
      </c>
      <c r="F1961" t="str">
        <f>IFERROR(VLOOKUP(A1961,プログラム!B:C,2,0),"")</f>
        <v/>
      </c>
      <c r="G1961" t="str">
        <f t="shared" si="61"/>
        <v>000</v>
      </c>
      <c r="H1961" t="str">
        <f>IFERROR(記録[[#This Row],[組]],"")</f>
        <v/>
      </c>
      <c r="I1961" t="str">
        <f>IFERROR(記録[[#This Row],[水路]],"")</f>
        <v/>
      </c>
      <c r="J1961" t="str">
        <f>IFERROR(VLOOKUP(F1961,プログラムデータ!A:P,14,0),"")</f>
        <v/>
      </c>
      <c r="K1961" t="str">
        <f>IFERROR(VLOOKUP(F1961,プログラムデータ!A:O,15,0),"")</f>
        <v/>
      </c>
      <c r="L1961" t="str">
        <f>IFERROR(VLOOKUP(F1961,プログラムデータ!A:M,13,0),"")</f>
        <v/>
      </c>
      <c r="M1961" t="str">
        <f>IFERROR(VLOOKUP(F1961,プログラムデータ!A:J,10,0),"")</f>
        <v/>
      </c>
      <c r="N1961" t="str">
        <f>IFERROR(VLOOKUP(F1961,プログラムデータ!A:P,16,0),"")</f>
        <v/>
      </c>
      <c r="O1961" t="str">
        <f t="shared" si="60"/>
        <v xml:space="preserve">    </v>
      </c>
    </row>
    <row r="1962" spans="1:15" x14ac:dyDescent="0.15">
      <c r="A1962" t="str">
        <f>IFERROR(記録[[#This Row],[競技番号]],"")</f>
        <v/>
      </c>
      <c r="B1962" t="str">
        <f>IFERROR(記録[[#This Row],[選手番号]],"")</f>
        <v/>
      </c>
      <c r="C1962" t="str">
        <f>IFERROR(VLOOKUP(B1962,選手番号!F:J,4,0),"")</f>
        <v/>
      </c>
      <c r="D1962" t="str">
        <f>IFERROR(VLOOKUP(B1962,選手番号!F:K,6,0),"")</f>
        <v/>
      </c>
      <c r="E1962" t="str">
        <f>IFERROR(VLOOKUP(B1962,チーム番号!E:F,2,0),"")</f>
        <v/>
      </c>
      <c r="F1962" t="str">
        <f>IFERROR(VLOOKUP(A1962,プログラム!B:C,2,0),"")</f>
        <v/>
      </c>
      <c r="G1962" t="str">
        <f t="shared" si="61"/>
        <v>000</v>
      </c>
      <c r="H1962" t="str">
        <f>IFERROR(記録[[#This Row],[組]],"")</f>
        <v/>
      </c>
      <c r="I1962" t="str">
        <f>IFERROR(記録[[#This Row],[水路]],"")</f>
        <v/>
      </c>
      <c r="J1962" t="str">
        <f>IFERROR(VLOOKUP(F1962,プログラムデータ!A:P,14,0),"")</f>
        <v/>
      </c>
      <c r="K1962" t="str">
        <f>IFERROR(VLOOKUP(F1962,プログラムデータ!A:O,15,0),"")</f>
        <v/>
      </c>
      <c r="L1962" t="str">
        <f>IFERROR(VLOOKUP(F1962,プログラムデータ!A:M,13,0),"")</f>
        <v/>
      </c>
      <c r="M1962" t="str">
        <f>IFERROR(VLOOKUP(F1962,プログラムデータ!A:J,10,0),"")</f>
        <v/>
      </c>
      <c r="N1962" t="str">
        <f>IFERROR(VLOOKUP(F1962,プログラムデータ!A:P,16,0),"")</f>
        <v/>
      </c>
      <c r="O1962" t="str">
        <f t="shared" si="60"/>
        <v xml:space="preserve">    </v>
      </c>
    </row>
    <row r="1963" spans="1:15" x14ac:dyDescent="0.15">
      <c r="A1963" t="str">
        <f>IFERROR(記録[[#This Row],[競技番号]],"")</f>
        <v/>
      </c>
      <c r="B1963" t="str">
        <f>IFERROR(記録[[#This Row],[選手番号]],"")</f>
        <v/>
      </c>
      <c r="C1963" t="str">
        <f>IFERROR(VLOOKUP(B1963,選手番号!F:J,4,0),"")</f>
        <v/>
      </c>
      <c r="D1963" t="str">
        <f>IFERROR(VLOOKUP(B1963,選手番号!F:K,6,0),"")</f>
        <v/>
      </c>
      <c r="E1963" t="str">
        <f>IFERROR(VLOOKUP(B1963,チーム番号!E:F,2,0),"")</f>
        <v/>
      </c>
      <c r="F1963" t="str">
        <f>IFERROR(VLOOKUP(A1963,プログラム!B:C,2,0),"")</f>
        <v/>
      </c>
      <c r="G1963" t="str">
        <f t="shared" si="61"/>
        <v>000</v>
      </c>
      <c r="H1963" t="str">
        <f>IFERROR(記録[[#This Row],[組]],"")</f>
        <v/>
      </c>
      <c r="I1963" t="str">
        <f>IFERROR(記録[[#This Row],[水路]],"")</f>
        <v/>
      </c>
      <c r="J1963" t="str">
        <f>IFERROR(VLOOKUP(F1963,プログラムデータ!A:P,14,0),"")</f>
        <v/>
      </c>
      <c r="K1963" t="str">
        <f>IFERROR(VLOOKUP(F1963,プログラムデータ!A:O,15,0),"")</f>
        <v/>
      </c>
      <c r="L1963" t="str">
        <f>IFERROR(VLOOKUP(F1963,プログラムデータ!A:M,13,0),"")</f>
        <v/>
      </c>
      <c r="M1963" t="str">
        <f>IFERROR(VLOOKUP(F1963,プログラムデータ!A:J,10,0),"")</f>
        <v/>
      </c>
      <c r="N1963" t="str">
        <f>IFERROR(VLOOKUP(F1963,プログラムデータ!A:P,16,0),"")</f>
        <v/>
      </c>
      <c r="O1963" t="str">
        <f t="shared" si="60"/>
        <v xml:space="preserve">    </v>
      </c>
    </row>
    <row r="1964" spans="1:15" x14ac:dyDescent="0.15">
      <c r="A1964" t="str">
        <f>IFERROR(記録[[#This Row],[競技番号]],"")</f>
        <v/>
      </c>
      <c r="B1964" t="str">
        <f>IFERROR(記録[[#This Row],[選手番号]],"")</f>
        <v/>
      </c>
      <c r="C1964" t="str">
        <f>IFERROR(VLOOKUP(B1964,選手番号!F:J,4,0),"")</f>
        <v/>
      </c>
      <c r="D1964" t="str">
        <f>IFERROR(VLOOKUP(B1964,選手番号!F:K,6,0),"")</f>
        <v/>
      </c>
      <c r="E1964" t="str">
        <f>IFERROR(VLOOKUP(B1964,チーム番号!E:F,2,0),"")</f>
        <v/>
      </c>
      <c r="F1964" t="str">
        <f>IFERROR(VLOOKUP(A1964,プログラム!B:C,2,0),"")</f>
        <v/>
      </c>
      <c r="G1964" t="str">
        <f t="shared" si="61"/>
        <v>000</v>
      </c>
      <c r="H1964" t="str">
        <f>IFERROR(記録[[#This Row],[組]],"")</f>
        <v/>
      </c>
      <c r="I1964" t="str">
        <f>IFERROR(記録[[#This Row],[水路]],"")</f>
        <v/>
      </c>
      <c r="J1964" t="str">
        <f>IFERROR(VLOOKUP(F1964,プログラムデータ!A:P,14,0),"")</f>
        <v/>
      </c>
      <c r="K1964" t="str">
        <f>IFERROR(VLOOKUP(F1964,プログラムデータ!A:O,15,0),"")</f>
        <v/>
      </c>
      <c r="L1964" t="str">
        <f>IFERROR(VLOOKUP(F1964,プログラムデータ!A:M,13,0),"")</f>
        <v/>
      </c>
      <c r="M1964" t="str">
        <f>IFERROR(VLOOKUP(F1964,プログラムデータ!A:J,10,0),"")</f>
        <v/>
      </c>
      <c r="N1964" t="str">
        <f>IFERROR(VLOOKUP(F1964,プログラムデータ!A:P,16,0),"")</f>
        <v/>
      </c>
      <c r="O1964" t="str">
        <f t="shared" si="60"/>
        <v xml:space="preserve">    </v>
      </c>
    </row>
    <row r="1965" spans="1:15" x14ac:dyDescent="0.15">
      <c r="A1965" t="str">
        <f>IFERROR(記録[[#This Row],[競技番号]],"")</f>
        <v/>
      </c>
      <c r="B1965" t="str">
        <f>IFERROR(記録[[#This Row],[選手番号]],"")</f>
        <v/>
      </c>
      <c r="C1965" t="str">
        <f>IFERROR(VLOOKUP(B1965,選手番号!F:J,4,0),"")</f>
        <v/>
      </c>
      <c r="D1965" t="str">
        <f>IFERROR(VLOOKUP(B1965,選手番号!F:K,6,0),"")</f>
        <v/>
      </c>
      <c r="E1965" t="str">
        <f>IFERROR(VLOOKUP(B1965,チーム番号!E:F,2,0),"")</f>
        <v/>
      </c>
      <c r="F1965" t="str">
        <f>IFERROR(VLOOKUP(A1965,プログラム!B:C,2,0),"")</f>
        <v/>
      </c>
      <c r="G1965" t="str">
        <f t="shared" si="61"/>
        <v>000</v>
      </c>
      <c r="H1965" t="str">
        <f>IFERROR(記録[[#This Row],[組]],"")</f>
        <v/>
      </c>
      <c r="I1965" t="str">
        <f>IFERROR(記録[[#This Row],[水路]],"")</f>
        <v/>
      </c>
      <c r="J1965" t="str">
        <f>IFERROR(VLOOKUP(F1965,プログラムデータ!A:P,14,0),"")</f>
        <v/>
      </c>
      <c r="K1965" t="str">
        <f>IFERROR(VLOOKUP(F1965,プログラムデータ!A:O,15,0),"")</f>
        <v/>
      </c>
      <c r="L1965" t="str">
        <f>IFERROR(VLOOKUP(F1965,プログラムデータ!A:M,13,0),"")</f>
        <v/>
      </c>
      <c r="M1965" t="str">
        <f>IFERROR(VLOOKUP(F1965,プログラムデータ!A:J,10,0),"")</f>
        <v/>
      </c>
      <c r="N1965" t="str">
        <f>IFERROR(VLOOKUP(F1965,プログラムデータ!A:P,16,0),"")</f>
        <v/>
      </c>
      <c r="O1965" t="str">
        <f t="shared" si="60"/>
        <v xml:space="preserve">    </v>
      </c>
    </row>
    <row r="1966" spans="1:15" x14ac:dyDescent="0.15">
      <c r="A1966" t="str">
        <f>IFERROR(記録[[#This Row],[競技番号]],"")</f>
        <v/>
      </c>
      <c r="B1966" t="str">
        <f>IFERROR(記録[[#This Row],[選手番号]],"")</f>
        <v/>
      </c>
      <c r="C1966" t="str">
        <f>IFERROR(VLOOKUP(B1966,選手番号!F:J,4,0),"")</f>
        <v/>
      </c>
      <c r="D1966" t="str">
        <f>IFERROR(VLOOKUP(B1966,選手番号!F:K,6,0),"")</f>
        <v/>
      </c>
      <c r="E1966" t="str">
        <f>IFERROR(VLOOKUP(B1966,チーム番号!E:F,2,0),"")</f>
        <v/>
      </c>
      <c r="F1966" t="str">
        <f>IFERROR(VLOOKUP(A1966,プログラム!B:C,2,0),"")</f>
        <v/>
      </c>
      <c r="G1966" t="str">
        <f t="shared" si="61"/>
        <v>000</v>
      </c>
      <c r="H1966" t="str">
        <f>IFERROR(記録[[#This Row],[組]],"")</f>
        <v/>
      </c>
      <c r="I1966" t="str">
        <f>IFERROR(記録[[#This Row],[水路]],"")</f>
        <v/>
      </c>
      <c r="J1966" t="str">
        <f>IFERROR(VLOOKUP(F1966,プログラムデータ!A:P,14,0),"")</f>
        <v/>
      </c>
      <c r="K1966" t="str">
        <f>IFERROR(VLOOKUP(F1966,プログラムデータ!A:O,15,0),"")</f>
        <v/>
      </c>
      <c r="L1966" t="str">
        <f>IFERROR(VLOOKUP(F1966,プログラムデータ!A:M,13,0),"")</f>
        <v/>
      </c>
      <c r="M1966" t="str">
        <f>IFERROR(VLOOKUP(F1966,プログラムデータ!A:J,10,0),"")</f>
        <v/>
      </c>
      <c r="N1966" t="str">
        <f>IFERROR(VLOOKUP(F1966,プログラムデータ!A:P,16,0),"")</f>
        <v/>
      </c>
      <c r="O1966" t="str">
        <f t="shared" ref="O1966:O2029" si="62">CONCATENATE(J1966," ",K1966," ",L1966," ",M1966," ",N1966)</f>
        <v xml:space="preserve">    </v>
      </c>
    </row>
    <row r="1967" spans="1:15" x14ac:dyDescent="0.15">
      <c r="A1967" t="str">
        <f>IFERROR(記録[[#This Row],[競技番号]],"")</f>
        <v/>
      </c>
      <c r="B1967" t="str">
        <f>IFERROR(記録[[#This Row],[選手番号]],"")</f>
        <v/>
      </c>
      <c r="C1967" t="str">
        <f>IFERROR(VLOOKUP(B1967,選手番号!F:J,4,0),"")</f>
        <v/>
      </c>
      <c r="D1967" t="str">
        <f>IFERROR(VLOOKUP(B1967,選手番号!F:K,6,0),"")</f>
        <v/>
      </c>
      <c r="E1967" t="str">
        <f>IFERROR(VLOOKUP(B1967,チーム番号!E:F,2,0),"")</f>
        <v/>
      </c>
      <c r="F1967" t="str">
        <f>IFERROR(VLOOKUP(A1967,プログラム!B:C,2,0),"")</f>
        <v/>
      </c>
      <c r="G1967" t="str">
        <f t="shared" si="61"/>
        <v>000</v>
      </c>
      <c r="H1967" t="str">
        <f>IFERROR(記録[[#This Row],[組]],"")</f>
        <v/>
      </c>
      <c r="I1967" t="str">
        <f>IFERROR(記録[[#This Row],[水路]],"")</f>
        <v/>
      </c>
      <c r="J1967" t="str">
        <f>IFERROR(VLOOKUP(F1967,プログラムデータ!A:P,14,0),"")</f>
        <v/>
      </c>
      <c r="K1967" t="str">
        <f>IFERROR(VLOOKUP(F1967,プログラムデータ!A:O,15,0),"")</f>
        <v/>
      </c>
      <c r="L1967" t="str">
        <f>IFERROR(VLOOKUP(F1967,プログラムデータ!A:M,13,0),"")</f>
        <v/>
      </c>
      <c r="M1967" t="str">
        <f>IFERROR(VLOOKUP(F1967,プログラムデータ!A:J,10,0),"")</f>
        <v/>
      </c>
      <c r="N1967" t="str">
        <f>IFERROR(VLOOKUP(F1967,プログラムデータ!A:P,16,0),"")</f>
        <v/>
      </c>
      <c r="O1967" t="str">
        <f t="shared" si="62"/>
        <v xml:space="preserve">    </v>
      </c>
    </row>
    <row r="1968" spans="1:15" x14ac:dyDescent="0.15">
      <c r="A1968" t="str">
        <f>IFERROR(記録[[#This Row],[競技番号]],"")</f>
        <v/>
      </c>
      <c r="B1968" t="str">
        <f>IFERROR(記録[[#This Row],[選手番号]],"")</f>
        <v/>
      </c>
      <c r="C1968" t="str">
        <f>IFERROR(VLOOKUP(B1968,選手番号!F:J,4,0),"")</f>
        <v/>
      </c>
      <c r="D1968" t="str">
        <f>IFERROR(VLOOKUP(B1968,選手番号!F:K,6,0),"")</f>
        <v/>
      </c>
      <c r="E1968" t="str">
        <f>IFERROR(VLOOKUP(B1968,チーム番号!E:F,2,0),"")</f>
        <v/>
      </c>
      <c r="F1968" t="str">
        <f>IFERROR(VLOOKUP(A1968,プログラム!B:C,2,0),"")</f>
        <v/>
      </c>
      <c r="G1968" t="str">
        <f t="shared" si="61"/>
        <v>000</v>
      </c>
      <c r="H1968" t="str">
        <f>IFERROR(記録[[#This Row],[組]],"")</f>
        <v/>
      </c>
      <c r="I1968" t="str">
        <f>IFERROR(記録[[#This Row],[水路]],"")</f>
        <v/>
      </c>
      <c r="J1968" t="str">
        <f>IFERROR(VLOOKUP(F1968,プログラムデータ!A:P,14,0),"")</f>
        <v/>
      </c>
      <c r="K1968" t="str">
        <f>IFERROR(VLOOKUP(F1968,プログラムデータ!A:O,15,0),"")</f>
        <v/>
      </c>
      <c r="L1968" t="str">
        <f>IFERROR(VLOOKUP(F1968,プログラムデータ!A:M,13,0),"")</f>
        <v/>
      </c>
      <c r="M1968" t="str">
        <f>IFERROR(VLOOKUP(F1968,プログラムデータ!A:J,10,0),"")</f>
        <v/>
      </c>
      <c r="N1968" t="str">
        <f>IFERROR(VLOOKUP(F1968,プログラムデータ!A:P,16,0),"")</f>
        <v/>
      </c>
      <c r="O1968" t="str">
        <f t="shared" si="62"/>
        <v xml:space="preserve">    </v>
      </c>
    </row>
    <row r="1969" spans="1:15" x14ac:dyDescent="0.15">
      <c r="A1969" t="str">
        <f>IFERROR(記録[[#This Row],[競技番号]],"")</f>
        <v/>
      </c>
      <c r="B1969" t="str">
        <f>IFERROR(記録[[#This Row],[選手番号]],"")</f>
        <v/>
      </c>
      <c r="C1969" t="str">
        <f>IFERROR(VLOOKUP(B1969,選手番号!F:J,4,0),"")</f>
        <v/>
      </c>
      <c r="D1969" t="str">
        <f>IFERROR(VLOOKUP(B1969,選手番号!F:K,6,0),"")</f>
        <v/>
      </c>
      <c r="E1969" t="str">
        <f>IFERROR(VLOOKUP(B1969,チーム番号!E:F,2,0),"")</f>
        <v/>
      </c>
      <c r="F1969" t="str">
        <f>IFERROR(VLOOKUP(A1969,プログラム!B:C,2,0),"")</f>
        <v/>
      </c>
      <c r="G1969" t="str">
        <f t="shared" si="61"/>
        <v>000</v>
      </c>
      <c r="H1969" t="str">
        <f>IFERROR(記録[[#This Row],[組]],"")</f>
        <v/>
      </c>
      <c r="I1969" t="str">
        <f>IFERROR(記録[[#This Row],[水路]],"")</f>
        <v/>
      </c>
      <c r="J1969" t="str">
        <f>IFERROR(VLOOKUP(F1969,プログラムデータ!A:P,14,0),"")</f>
        <v/>
      </c>
      <c r="K1969" t="str">
        <f>IFERROR(VLOOKUP(F1969,プログラムデータ!A:O,15,0),"")</f>
        <v/>
      </c>
      <c r="L1969" t="str">
        <f>IFERROR(VLOOKUP(F1969,プログラムデータ!A:M,13,0),"")</f>
        <v/>
      </c>
      <c r="M1969" t="str">
        <f>IFERROR(VLOOKUP(F1969,プログラムデータ!A:J,10,0),"")</f>
        <v/>
      </c>
      <c r="N1969" t="str">
        <f>IFERROR(VLOOKUP(F1969,プログラムデータ!A:P,16,0),"")</f>
        <v/>
      </c>
      <c r="O1969" t="str">
        <f t="shared" si="62"/>
        <v xml:space="preserve">    </v>
      </c>
    </row>
    <row r="1970" spans="1:15" x14ac:dyDescent="0.15">
      <c r="A1970" t="str">
        <f>IFERROR(記録[[#This Row],[競技番号]],"")</f>
        <v/>
      </c>
      <c r="B1970" t="str">
        <f>IFERROR(記録[[#This Row],[選手番号]],"")</f>
        <v/>
      </c>
      <c r="C1970" t="str">
        <f>IFERROR(VLOOKUP(B1970,選手番号!F:J,4,0),"")</f>
        <v/>
      </c>
      <c r="D1970" t="str">
        <f>IFERROR(VLOOKUP(B1970,選手番号!F:K,6,0),"")</f>
        <v/>
      </c>
      <c r="E1970" t="str">
        <f>IFERROR(VLOOKUP(B1970,チーム番号!E:F,2,0),"")</f>
        <v/>
      </c>
      <c r="F1970" t="str">
        <f>IFERROR(VLOOKUP(A1970,プログラム!B:C,2,0),"")</f>
        <v/>
      </c>
      <c r="G1970" t="str">
        <f t="shared" si="61"/>
        <v>000</v>
      </c>
      <c r="H1970" t="str">
        <f>IFERROR(記録[[#This Row],[組]],"")</f>
        <v/>
      </c>
      <c r="I1970" t="str">
        <f>IFERROR(記録[[#This Row],[水路]],"")</f>
        <v/>
      </c>
      <c r="J1970" t="str">
        <f>IFERROR(VLOOKUP(F1970,プログラムデータ!A:P,14,0),"")</f>
        <v/>
      </c>
      <c r="K1970" t="str">
        <f>IFERROR(VLOOKUP(F1970,プログラムデータ!A:O,15,0),"")</f>
        <v/>
      </c>
      <c r="L1970" t="str">
        <f>IFERROR(VLOOKUP(F1970,プログラムデータ!A:M,13,0),"")</f>
        <v/>
      </c>
      <c r="M1970" t="str">
        <f>IFERROR(VLOOKUP(F1970,プログラムデータ!A:J,10,0),"")</f>
        <v/>
      </c>
      <c r="N1970" t="str">
        <f>IFERROR(VLOOKUP(F1970,プログラムデータ!A:P,16,0),"")</f>
        <v/>
      </c>
      <c r="O1970" t="str">
        <f t="shared" si="62"/>
        <v xml:space="preserve">    </v>
      </c>
    </row>
    <row r="1971" spans="1:15" x14ac:dyDescent="0.15">
      <c r="A1971" t="str">
        <f>IFERROR(記録[[#This Row],[競技番号]],"")</f>
        <v/>
      </c>
      <c r="B1971" t="str">
        <f>IFERROR(記録[[#This Row],[選手番号]],"")</f>
        <v/>
      </c>
      <c r="C1971" t="str">
        <f>IFERROR(VLOOKUP(B1971,選手番号!F:J,4,0),"")</f>
        <v/>
      </c>
      <c r="D1971" t="str">
        <f>IFERROR(VLOOKUP(B1971,選手番号!F:K,6,0),"")</f>
        <v/>
      </c>
      <c r="E1971" t="str">
        <f>IFERROR(VLOOKUP(B1971,チーム番号!E:F,2,0),"")</f>
        <v/>
      </c>
      <c r="F1971" t="str">
        <f>IFERROR(VLOOKUP(A1971,プログラム!B:C,2,0),"")</f>
        <v/>
      </c>
      <c r="G1971" t="str">
        <f t="shared" si="61"/>
        <v>000</v>
      </c>
      <c r="H1971" t="str">
        <f>IFERROR(記録[[#This Row],[組]],"")</f>
        <v/>
      </c>
      <c r="I1971" t="str">
        <f>IFERROR(記録[[#This Row],[水路]],"")</f>
        <v/>
      </c>
      <c r="J1971" t="str">
        <f>IFERROR(VLOOKUP(F1971,プログラムデータ!A:P,14,0),"")</f>
        <v/>
      </c>
      <c r="K1971" t="str">
        <f>IFERROR(VLOOKUP(F1971,プログラムデータ!A:O,15,0),"")</f>
        <v/>
      </c>
      <c r="L1971" t="str">
        <f>IFERROR(VLOOKUP(F1971,プログラムデータ!A:M,13,0),"")</f>
        <v/>
      </c>
      <c r="M1971" t="str">
        <f>IFERROR(VLOOKUP(F1971,プログラムデータ!A:J,10,0),"")</f>
        <v/>
      </c>
      <c r="N1971" t="str">
        <f>IFERROR(VLOOKUP(F1971,プログラムデータ!A:P,16,0),"")</f>
        <v/>
      </c>
      <c r="O1971" t="str">
        <f t="shared" si="62"/>
        <v xml:space="preserve">    </v>
      </c>
    </row>
    <row r="1972" spans="1:15" x14ac:dyDescent="0.15">
      <c r="A1972" t="str">
        <f>IFERROR(記録[[#This Row],[競技番号]],"")</f>
        <v/>
      </c>
      <c r="B1972" t="str">
        <f>IFERROR(記録[[#This Row],[選手番号]],"")</f>
        <v/>
      </c>
      <c r="C1972" t="str">
        <f>IFERROR(VLOOKUP(B1972,選手番号!F:J,4,0),"")</f>
        <v/>
      </c>
      <c r="D1972" t="str">
        <f>IFERROR(VLOOKUP(B1972,選手番号!F:K,6,0),"")</f>
        <v/>
      </c>
      <c r="E1972" t="str">
        <f>IFERROR(VLOOKUP(B1972,チーム番号!E:F,2,0),"")</f>
        <v/>
      </c>
      <c r="F1972" t="str">
        <f>IFERROR(VLOOKUP(A1972,プログラム!B:C,2,0),"")</f>
        <v/>
      </c>
      <c r="G1972" t="str">
        <f t="shared" si="61"/>
        <v>000</v>
      </c>
      <c r="H1972" t="str">
        <f>IFERROR(記録[[#This Row],[組]],"")</f>
        <v/>
      </c>
      <c r="I1972" t="str">
        <f>IFERROR(記録[[#This Row],[水路]],"")</f>
        <v/>
      </c>
      <c r="J1972" t="str">
        <f>IFERROR(VLOOKUP(F1972,プログラムデータ!A:P,14,0),"")</f>
        <v/>
      </c>
      <c r="K1972" t="str">
        <f>IFERROR(VLOOKUP(F1972,プログラムデータ!A:O,15,0),"")</f>
        <v/>
      </c>
      <c r="L1972" t="str">
        <f>IFERROR(VLOOKUP(F1972,プログラムデータ!A:M,13,0),"")</f>
        <v/>
      </c>
      <c r="M1972" t="str">
        <f>IFERROR(VLOOKUP(F1972,プログラムデータ!A:J,10,0),"")</f>
        <v/>
      </c>
      <c r="N1972" t="str">
        <f>IFERROR(VLOOKUP(F1972,プログラムデータ!A:P,16,0),"")</f>
        <v/>
      </c>
      <c r="O1972" t="str">
        <f t="shared" si="62"/>
        <v xml:space="preserve">    </v>
      </c>
    </row>
    <row r="1973" spans="1:15" x14ac:dyDescent="0.15">
      <c r="A1973" t="str">
        <f>IFERROR(記録[[#This Row],[競技番号]],"")</f>
        <v/>
      </c>
      <c r="B1973" t="str">
        <f>IFERROR(記録[[#This Row],[選手番号]],"")</f>
        <v/>
      </c>
      <c r="C1973" t="str">
        <f>IFERROR(VLOOKUP(B1973,選手番号!F:J,4,0),"")</f>
        <v/>
      </c>
      <c r="D1973" t="str">
        <f>IFERROR(VLOOKUP(B1973,選手番号!F:K,6,0),"")</f>
        <v/>
      </c>
      <c r="E1973" t="str">
        <f>IFERROR(VLOOKUP(B1973,チーム番号!E:F,2,0),"")</f>
        <v/>
      </c>
      <c r="F1973" t="str">
        <f>IFERROR(VLOOKUP(A1973,プログラム!B:C,2,0),"")</f>
        <v/>
      </c>
      <c r="G1973" t="str">
        <f t="shared" si="61"/>
        <v>000</v>
      </c>
      <c r="H1973" t="str">
        <f>IFERROR(記録[[#This Row],[組]],"")</f>
        <v/>
      </c>
      <c r="I1973" t="str">
        <f>IFERROR(記録[[#This Row],[水路]],"")</f>
        <v/>
      </c>
      <c r="J1973" t="str">
        <f>IFERROR(VLOOKUP(F1973,プログラムデータ!A:P,14,0),"")</f>
        <v/>
      </c>
      <c r="K1973" t="str">
        <f>IFERROR(VLOOKUP(F1973,プログラムデータ!A:O,15,0),"")</f>
        <v/>
      </c>
      <c r="L1973" t="str">
        <f>IFERROR(VLOOKUP(F1973,プログラムデータ!A:M,13,0),"")</f>
        <v/>
      </c>
      <c r="M1973" t="str">
        <f>IFERROR(VLOOKUP(F1973,プログラムデータ!A:J,10,0),"")</f>
        <v/>
      </c>
      <c r="N1973" t="str">
        <f>IFERROR(VLOOKUP(F1973,プログラムデータ!A:P,16,0),"")</f>
        <v/>
      </c>
      <c r="O1973" t="str">
        <f t="shared" si="62"/>
        <v xml:space="preserve">    </v>
      </c>
    </row>
    <row r="1974" spans="1:15" x14ac:dyDescent="0.15">
      <c r="A1974" t="str">
        <f>IFERROR(記録[[#This Row],[競技番号]],"")</f>
        <v/>
      </c>
      <c r="B1974" t="str">
        <f>IFERROR(記録[[#This Row],[選手番号]],"")</f>
        <v/>
      </c>
      <c r="C1974" t="str">
        <f>IFERROR(VLOOKUP(B1974,選手番号!F:J,4,0),"")</f>
        <v/>
      </c>
      <c r="D1974" t="str">
        <f>IFERROR(VLOOKUP(B1974,選手番号!F:K,6,0),"")</f>
        <v/>
      </c>
      <c r="E1974" t="str">
        <f>IFERROR(VLOOKUP(B1974,チーム番号!E:F,2,0),"")</f>
        <v/>
      </c>
      <c r="F1974" t="str">
        <f>IFERROR(VLOOKUP(A1974,プログラム!B:C,2,0),"")</f>
        <v/>
      </c>
      <c r="G1974" t="str">
        <f t="shared" si="61"/>
        <v>000</v>
      </c>
      <c r="H1974" t="str">
        <f>IFERROR(記録[[#This Row],[組]],"")</f>
        <v/>
      </c>
      <c r="I1974" t="str">
        <f>IFERROR(記録[[#This Row],[水路]],"")</f>
        <v/>
      </c>
      <c r="J1974" t="str">
        <f>IFERROR(VLOOKUP(F1974,プログラムデータ!A:P,14,0),"")</f>
        <v/>
      </c>
      <c r="K1974" t="str">
        <f>IFERROR(VLOOKUP(F1974,プログラムデータ!A:O,15,0),"")</f>
        <v/>
      </c>
      <c r="L1974" t="str">
        <f>IFERROR(VLOOKUP(F1974,プログラムデータ!A:M,13,0),"")</f>
        <v/>
      </c>
      <c r="M1974" t="str">
        <f>IFERROR(VLOOKUP(F1974,プログラムデータ!A:J,10,0),"")</f>
        <v/>
      </c>
      <c r="N1974" t="str">
        <f>IFERROR(VLOOKUP(F1974,プログラムデータ!A:P,16,0),"")</f>
        <v/>
      </c>
      <c r="O1974" t="str">
        <f t="shared" si="62"/>
        <v xml:space="preserve">    </v>
      </c>
    </row>
    <row r="1975" spans="1:15" x14ac:dyDescent="0.15">
      <c r="A1975" t="str">
        <f>IFERROR(記録[[#This Row],[競技番号]],"")</f>
        <v/>
      </c>
      <c r="B1975" t="str">
        <f>IFERROR(記録[[#This Row],[選手番号]],"")</f>
        <v/>
      </c>
      <c r="C1975" t="str">
        <f>IFERROR(VLOOKUP(B1975,選手番号!F:J,4,0),"")</f>
        <v/>
      </c>
      <c r="D1975" t="str">
        <f>IFERROR(VLOOKUP(B1975,選手番号!F:K,6,0),"")</f>
        <v/>
      </c>
      <c r="E1975" t="str">
        <f>IFERROR(VLOOKUP(B1975,チーム番号!E:F,2,0),"")</f>
        <v/>
      </c>
      <c r="F1975" t="str">
        <f>IFERROR(VLOOKUP(A1975,プログラム!B:C,2,0),"")</f>
        <v/>
      </c>
      <c r="G1975" t="str">
        <f t="shared" si="61"/>
        <v>000</v>
      </c>
      <c r="H1975" t="str">
        <f>IFERROR(記録[[#This Row],[組]],"")</f>
        <v/>
      </c>
      <c r="I1975" t="str">
        <f>IFERROR(記録[[#This Row],[水路]],"")</f>
        <v/>
      </c>
      <c r="J1975" t="str">
        <f>IFERROR(VLOOKUP(F1975,プログラムデータ!A:P,14,0),"")</f>
        <v/>
      </c>
      <c r="K1975" t="str">
        <f>IFERROR(VLOOKUP(F1975,プログラムデータ!A:O,15,0),"")</f>
        <v/>
      </c>
      <c r="L1975" t="str">
        <f>IFERROR(VLOOKUP(F1975,プログラムデータ!A:M,13,0),"")</f>
        <v/>
      </c>
      <c r="M1975" t="str">
        <f>IFERROR(VLOOKUP(F1975,プログラムデータ!A:J,10,0),"")</f>
        <v/>
      </c>
      <c r="N1975" t="str">
        <f>IFERROR(VLOOKUP(F1975,プログラムデータ!A:P,16,0),"")</f>
        <v/>
      </c>
      <c r="O1975" t="str">
        <f t="shared" si="62"/>
        <v xml:space="preserve">    </v>
      </c>
    </row>
    <row r="1976" spans="1:15" x14ac:dyDescent="0.15">
      <c r="A1976" t="str">
        <f>IFERROR(記録[[#This Row],[競技番号]],"")</f>
        <v/>
      </c>
      <c r="B1976" t="str">
        <f>IFERROR(記録[[#This Row],[選手番号]],"")</f>
        <v/>
      </c>
      <c r="C1976" t="str">
        <f>IFERROR(VLOOKUP(B1976,選手番号!F:J,4,0),"")</f>
        <v/>
      </c>
      <c r="D1976" t="str">
        <f>IFERROR(VLOOKUP(B1976,選手番号!F:K,6,0),"")</f>
        <v/>
      </c>
      <c r="E1976" t="str">
        <f>IFERROR(VLOOKUP(B1976,チーム番号!E:F,2,0),"")</f>
        <v/>
      </c>
      <c r="F1976" t="str">
        <f>IFERROR(VLOOKUP(A1976,プログラム!B:C,2,0),"")</f>
        <v/>
      </c>
      <c r="G1976" t="str">
        <f t="shared" si="61"/>
        <v>000</v>
      </c>
      <c r="H1976" t="str">
        <f>IFERROR(記録[[#This Row],[組]],"")</f>
        <v/>
      </c>
      <c r="I1976" t="str">
        <f>IFERROR(記録[[#This Row],[水路]],"")</f>
        <v/>
      </c>
      <c r="J1976" t="str">
        <f>IFERROR(VLOOKUP(F1976,プログラムデータ!A:P,14,0),"")</f>
        <v/>
      </c>
      <c r="K1976" t="str">
        <f>IFERROR(VLOOKUP(F1976,プログラムデータ!A:O,15,0),"")</f>
        <v/>
      </c>
      <c r="L1976" t="str">
        <f>IFERROR(VLOOKUP(F1976,プログラムデータ!A:M,13,0),"")</f>
        <v/>
      </c>
      <c r="M1976" t="str">
        <f>IFERROR(VLOOKUP(F1976,プログラムデータ!A:J,10,0),"")</f>
        <v/>
      </c>
      <c r="N1976" t="str">
        <f>IFERROR(VLOOKUP(F1976,プログラムデータ!A:P,16,0),"")</f>
        <v/>
      </c>
      <c r="O1976" t="str">
        <f t="shared" si="62"/>
        <v xml:space="preserve">    </v>
      </c>
    </row>
    <row r="1977" spans="1:15" x14ac:dyDescent="0.15">
      <c r="A1977" t="str">
        <f>IFERROR(記録[[#This Row],[競技番号]],"")</f>
        <v/>
      </c>
      <c r="B1977" t="str">
        <f>IFERROR(記録[[#This Row],[選手番号]],"")</f>
        <v/>
      </c>
      <c r="C1977" t="str">
        <f>IFERROR(VLOOKUP(B1977,選手番号!F:J,4,0),"")</f>
        <v/>
      </c>
      <c r="D1977" t="str">
        <f>IFERROR(VLOOKUP(B1977,選手番号!F:K,6,0),"")</f>
        <v/>
      </c>
      <c r="E1977" t="str">
        <f>IFERROR(VLOOKUP(B1977,チーム番号!E:F,2,0),"")</f>
        <v/>
      </c>
      <c r="F1977" t="str">
        <f>IFERROR(VLOOKUP(A1977,プログラム!B:C,2,0),"")</f>
        <v/>
      </c>
      <c r="G1977" t="str">
        <f t="shared" si="61"/>
        <v>000</v>
      </c>
      <c r="H1977" t="str">
        <f>IFERROR(記録[[#This Row],[組]],"")</f>
        <v/>
      </c>
      <c r="I1977" t="str">
        <f>IFERROR(記録[[#This Row],[水路]],"")</f>
        <v/>
      </c>
      <c r="J1977" t="str">
        <f>IFERROR(VLOOKUP(F1977,プログラムデータ!A:P,14,0),"")</f>
        <v/>
      </c>
      <c r="K1977" t="str">
        <f>IFERROR(VLOOKUP(F1977,プログラムデータ!A:O,15,0),"")</f>
        <v/>
      </c>
      <c r="L1977" t="str">
        <f>IFERROR(VLOOKUP(F1977,プログラムデータ!A:M,13,0),"")</f>
        <v/>
      </c>
      <c r="M1977" t="str">
        <f>IFERROR(VLOOKUP(F1977,プログラムデータ!A:J,10,0),"")</f>
        <v/>
      </c>
      <c r="N1977" t="str">
        <f>IFERROR(VLOOKUP(F1977,プログラムデータ!A:P,16,0),"")</f>
        <v/>
      </c>
      <c r="O1977" t="str">
        <f t="shared" si="62"/>
        <v xml:space="preserve">    </v>
      </c>
    </row>
    <row r="1978" spans="1:15" x14ac:dyDescent="0.15">
      <c r="A1978" t="str">
        <f>IFERROR(記録[[#This Row],[競技番号]],"")</f>
        <v/>
      </c>
      <c r="B1978" t="str">
        <f>IFERROR(記録[[#This Row],[選手番号]],"")</f>
        <v/>
      </c>
      <c r="C1978" t="str">
        <f>IFERROR(VLOOKUP(B1978,選手番号!F:J,4,0),"")</f>
        <v/>
      </c>
      <c r="D1978" t="str">
        <f>IFERROR(VLOOKUP(B1978,選手番号!F:K,6,0),"")</f>
        <v/>
      </c>
      <c r="E1978" t="str">
        <f>IFERROR(VLOOKUP(B1978,チーム番号!E:F,2,0),"")</f>
        <v/>
      </c>
      <c r="F1978" t="str">
        <f>IFERROR(VLOOKUP(A1978,プログラム!B:C,2,0),"")</f>
        <v/>
      </c>
      <c r="G1978" t="str">
        <f t="shared" si="61"/>
        <v>000</v>
      </c>
      <c r="H1978" t="str">
        <f>IFERROR(記録[[#This Row],[組]],"")</f>
        <v/>
      </c>
      <c r="I1978" t="str">
        <f>IFERROR(記録[[#This Row],[水路]],"")</f>
        <v/>
      </c>
      <c r="J1978" t="str">
        <f>IFERROR(VLOOKUP(F1978,プログラムデータ!A:P,14,0),"")</f>
        <v/>
      </c>
      <c r="K1978" t="str">
        <f>IFERROR(VLOOKUP(F1978,プログラムデータ!A:O,15,0),"")</f>
        <v/>
      </c>
      <c r="L1978" t="str">
        <f>IFERROR(VLOOKUP(F1978,プログラムデータ!A:M,13,0),"")</f>
        <v/>
      </c>
      <c r="M1978" t="str">
        <f>IFERROR(VLOOKUP(F1978,プログラムデータ!A:J,10,0),"")</f>
        <v/>
      </c>
      <c r="N1978" t="str">
        <f>IFERROR(VLOOKUP(F1978,プログラムデータ!A:P,16,0),"")</f>
        <v/>
      </c>
      <c r="O1978" t="str">
        <f t="shared" si="62"/>
        <v xml:space="preserve">    </v>
      </c>
    </row>
    <row r="1979" spans="1:15" x14ac:dyDescent="0.15">
      <c r="A1979" t="str">
        <f>IFERROR(記録[[#This Row],[競技番号]],"")</f>
        <v/>
      </c>
      <c r="B1979" t="str">
        <f>IFERROR(記録[[#This Row],[選手番号]],"")</f>
        <v/>
      </c>
      <c r="C1979" t="str">
        <f>IFERROR(VLOOKUP(B1979,選手番号!F:J,4,0),"")</f>
        <v/>
      </c>
      <c r="D1979" t="str">
        <f>IFERROR(VLOOKUP(B1979,選手番号!F:K,6,0),"")</f>
        <v/>
      </c>
      <c r="E1979" t="str">
        <f>IFERROR(VLOOKUP(B1979,チーム番号!E:F,2,0),"")</f>
        <v/>
      </c>
      <c r="F1979" t="str">
        <f>IFERROR(VLOOKUP(A1979,プログラム!B:C,2,0),"")</f>
        <v/>
      </c>
      <c r="G1979" t="str">
        <f t="shared" si="61"/>
        <v>000</v>
      </c>
      <c r="H1979" t="str">
        <f>IFERROR(記録[[#This Row],[組]],"")</f>
        <v/>
      </c>
      <c r="I1979" t="str">
        <f>IFERROR(記録[[#This Row],[水路]],"")</f>
        <v/>
      </c>
      <c r="J1979" t="str">
        <f>IFERROR(VLOOKUP(F1979,プログラムデータ!A:P,14,0),"")</f>
        <v/>
      </c>
      <c r="K1979" t="str">
        <f>IFERROR(VLOOKUP(F1979,プログラムデータ!A:O,15,0),"")</f>
        <v/>
      </c>
      <c r="L1979" t="str">
        <f>IFERROR(VLOOKUP(F1979,プログラムデータ!A:M,13,0),"")</f>
        <v/>
      </c>
      <c r="M1979" t="str">
        <f>IFERROR(VLOOKUP(F1979,プログラムデータ!A:J,10,0),"")</f>
        <v/>
      </c>
      <c r="N1979" t="str">
        <f>IFERROR(VLOOKUP(F1979,プログラムデータ!A:P,16,0),"")</f>
        <v/>
      </c>
      <c r="O1979" t="str">
        <f t="shared" si="62"/>
        <v xml:space="preserve">    </v>
      </c>
    </row>
    <row r="1980" spans="1:15" x14ac:dyDescent="0.15">
      <c r="A1980" t="str">
        <f>IFERROR(記録[[#This Row],[競技番号]],"")</f>
        <v/>
      </c>
      <c r="B1980" t="str">
        <f>IFERROR(記録[[#This Row],[選手番号]],"")</f>
        <v/>
      </c>
      <c r="C1980" t="str">
        <f>IFERROR(VLOOKUP(B1980,選手番号!F:J,4,0),"")</f>
        <v/>
      </c>
      <c r="D1980" t="str">
        <f>IFERROR(VLOOKUP(B1980,選手番号!F:K,6,0),"")</f>
        <v/>
      </c>
      <c r="E1980" t="str">
        <f>IFERROR(VLOOKUP(B1980,チーム番号!E:F,2,0),"")</f>
        <v/>
      </c>
      <c r="F1980" t="str">
        <f>IFERROR(VLOOKUP(A1980,プログラム!B:C,2,0),"")</f>
        <v/>
      </c>
      <c r="G1980" t="str">
        <f t="shared" si="61"/>
        <v>000</v>
      </c>
      <c r="H1980" t="str">
        <f>IFERROR(記録[[#This Row],[組]],"")</f>
        <v/>
      </c>
      <c r="I1980" t="str">
        <f>IFERROR(記録[[#This Row],[水路]],"")</f>
        <v/>
      </c>
      <c r="J1980" t="str">
        <f>IFERROR(VLOOKUP(F1980,プログラムデータ!A:P,14,0),"")</f>
        <v/>
      </c>
      <c r="K1980" t="str">
        <f>IFERROR(VLOOKUP(F1980,プログラムデータ!A:O,15,0),"")</f>
        <v/>
      </c>
      <c r="L1980" t="str">
        <f>IFERROR(VLOOKUP(F1980,プログラムデータ!A:M,13,0),"")</f>
        <v/>
      </c>
      <c r="M1980" t="str">
        <f>IFERROR(VLOOKUP(F1980,プログラムデータ!A:J,10,0),"")</f>
        <v/>
      </c>
      <c r="N1980" t="str">
        <f>IFERROR(VLOOKUP(F1980,プログラムデータ!A:P,16,0),"")</f>
        <v/>
      </c>
      <c r="O1980" t="str">
        <f t="shared" si="62"/>
        <v xml:space="preserve">    </v>
      </c>
    </row>
    <row r="1981" spans="1:15" x14ac:dyDescent="0.15">
      <c r="A1981" t="str">
        <f>IFERROR(記録[[#This Row],[競技番号]],"")</f>
        <v/>
      </c>
      <c r="B1981" t="str">
        <f>IFERROR(記録[[#This Row],[選手番号]],"")</f>
        <v/>
      </c>
      <c r="C1981" t="str">
        <f>IFERROR(VLOOKUP(B1981,選手番号!F:J,4,0),"")</f>
        <v/>
      </c>
      <c r="D1981" t="str">
        <f>IFERROR(VLOOKUP(B1981,選手番号!F:K,6,0),"")</f>
        <v/>
      </c>
      <c r="E1981" t="str">
        <f>IFERROR(VLOOKUP(B1981,チーム番号!E:F,2,0),"")</f>
        <v/>
      </c>
      <c r="F1981" t="str">
        <f>IFERROR(VLOOKUP(A1981,プログラム!B:C,2,0),"")</f>
        <v/>
      </c>
      <c r="G1981" t="str">
        <f t="shared" si="61"/>
        <v>000</v>
      </c>
      <c r="H1981" t="str">
        <f>IFERROR(記録[[#This Row],[組]],"")</f>
        <v/>
      </c>
      <c r="I1981" t="str">
        <f>IFERROR(記録[[#This Row],[水路]],"")</f>
        <v/>
      </c>
      <c r="J1981" t="str">
        <f>IFERROR(VLOOKUP(F1981,プログラムデータ!A:P,14,0),"")</f>
        <v/>
      </c>
      <c r="K1981" t="str">
        <f>IFERROR(VLOOKUP(F1981,プログラムデータ!A:O,15,0),"")</f>
        <v/>
      </c>
      <c r="L1981" t="str">
        <f>IFERROR(VLOOKUP(F1981,プログラムデータ!A:M,13,0),"")</f>
        <v/>
      </c>
      <c r="M1981" t="str">
        <f>IFERROR(VLOOKUP(F1981,プログラムデータ!A:J,10,0),"")</f>
        <v/>
      </c>
      <c r="N1981" t="str">
        <f>IFERROR(VLOOKUP(F1981,プログラムデータ!A:P,16,0),"")</f>
        <v/>
      </c>
      <c r="O1981" t="str">
        <f t="shared" si="62"/>
        <v xml:space="preserve">    </v>
      </c>
    </row>
    <row r="1982" spans="1:15" x14ac:dyDescent="0.15">
      <c r="A1982" t="str">
        <f>IFERROR(記録[[#This Row],[競技番号]],"")</f>
        <v/>
      </c>
      <c r="B1982" t="str">
        <f>IFERROR(記録[[#This Row],[選手番号]],"")</f>
        <v/>
      </c>
      <c r="C1982" t="str">
        <f>IFERROR(VLOOKUP(B1982,選手番号!F:J,4,0),"")</f>
        <v/>
      </c>
      <c r="D1982" t="str">
        <f>IFERROR(VLOOKUP(B1982,選手番号!F:K,6,0),"")</f>
        <v/>
      </c>
      <c r="E1982" t="str">
        <f>IFERROR(VLOOKUP(B1982,チーム番号!E:F,2,0),"")</f>
        <v/>
      </c>
      <c r="F1982" t="str">
        <f>IFERROR(VLOOKUP(A1982,プログラム!B:C,2,0),"")</f>
        <v/>
      </c>
      <c r="G1982" t="str">
        <f t="shared" si="61"/>
        <v>000</v>
      </c>
      <c r="H1982" t="str">
        <f>IFERROR(記録[[#This Row],[組]],"")</f>
        <v/>
      </c>
      <c r="I1982" t="str">
        <f>IFERROR(記録[[#This Row],[水路]],"")</f>
        <v/>
      </c>
      <c r="J1982" t="str">
        <f>IFERROR(VLOOKUP(F1982,プログラムデータ!A:P,14,0),"")</f>
        <v/>
      </c>
      <c r="K1982" t="str">
        <f>IFERROR(VLOOKUP(F1982,プログラムデータ!A:O,15,0),"")</f>
        <v/>
      </c>
      <c r="L1982" t="str">
        <f>IFERROR(VLOOKUP(F1982,プログラムデータ!A:M,13,0),"")</f>
        <v/>
      </c>
      <c r="M1982" t="str">
        <f>IFERROR(VLOOKUP(F1982,プログラムデータ!A:J,10,0),"")</f>
        <v/>
      </c>
      <c r="N1982" t="str">
        <f>IFERROR(VLOOKUP(F1982,プログラムデータ!A:P,16,0),"")</f>
        <v/>
      </c>
      <c r="O1982" t="str">
        <f t="shared" si="62"/>
        <v xml:space="preserve">    </v>
      </c>
    </row>
    <row r="1983" spans="1:15" x14ac:dyDescent="0.15">
      <c r="A1983" t="str">
        <f>IFERROR(記録[[#This Row],[競技番号]],"")</f>
        <v/>
      </c>
      <c r="B1983" t="str">
        <f>IFERROR(記録[[#This Row],[選手番号]],"")</f>
        <v/>
      </c>
      <c r="C1983" t="str">
        <f>IFERROR(VLOOKUP(B1983,選手番号!F:J,4,0),"")</f>
        <v/>
      </c>
      <c r="D1983" t="str">
        <f>IFERROR(VLOOKUP(B1983,選手番号!F:K,6,0),"")</f>
        <v/>
      </c>
      <c r="E1983" t="str">
        <f>IFERROR(VLOOKUP(B1983,チーム番号!E:F,2,0),"")</f>
        <v/>
      </c>
      <c r="F1983" t="str">
        <f>IFERROR(VLOOKUP(A1983,プログラム!B:C,2,0),"")</f>
        <v/>
      </c>
      <c r="G1983" t="str">
        <f t="shared" si="61"/>
        <v>000</v>
      </c>
      <c r="H1983" t="str">
        <f>IFERROR(記録[[#This Row],[組]],"")</f>
        <v/>
      </c>
      <c r="I1983" t="str">
        <f>IFERROR(記録[[#This Row],[水路]],"")</f>
        <v/>
      </c>
      <c r="J1983" t="str">
        <f>IFERROR(VLOOKUP(F1983,プログラムデータ!A:P,14,0),"")</f>
        <v/>
      </c>
      <c r="K1983" t="str">
        <f>IFERROR(VLOOKUP(F1983,プログラムデータ!A:O,15,0),"")</f>
        <v/>
      </c>
      <c r="L1983" t="str">
        <f>IFERROR(VLOOKUP(F1983,プログラムデータ!A:M,13,0),"")</f>
        <v/>
      </c>
      <c r="M1983" t="str">
        <f>IFERROR(VLOOKUP(F1983,プログラムデータ!A:J,10,0),"")</f>
        <v/>
      </c>
      <c r="N1983" t="str">
        <f>IFERROR(VLOOKUP(F1983,プログラムデータ!A:P,16,0),"")</f>
        <v/>
      </c>
      <c r="O1983" t="str">
        <f t="shared" si="62"/>
        <v xml:space="preserve">    </v>
      </c>
    </row>
    <row r="1984" spans="1:15" x14ac:dyDescent="0.15">
      <c r="A1984" t="str">
        <f>IFERROR(記録[[#This Row],[競技番号]],"")</f>
        <v/>
      </c>
      <c r="B1984" t="str">
        <f>IFERROR(記録[[#This Row],[選手番号]],"")</f>
        <v/>
      </c>
      <c r="C1984" t="str">
        <f>IFERROR(VLOOKUP(B1984,選手番号!F:J,4,0),"")</f>
        <v/>
      </c>
      <c r="D1984" t="str">
        <f>IFERROR(VLOOKUP(B1984,選手番号!F:K,6,0),"")</f>
        <v/>
      </c>
      <c r="E1984" t="str">
        <f>IFERROR(VLOOKUP(B1984,チーム番号!E:F,2,0),"")</f>
        <v/>
      </c>
      <c r="F1984" t="str">
        <f>IFERROR(VLOOKUP(A1984,プログラム!B:C,2,0),"")</f>
        <v/>
      </c>
      <c r="G1984" t="str">
        <f t="shared" si="61"/>
        <v>000</v>
      </c>
      <c r="H1984" t="str">
        <f>IFERROR(記録[[#This Row],[組]],"")</f>
        <v/>
      </c>
      <c r="I1984" t="str">
        <f>IFERROR(記録[[#This Row],[水路]],"")</f>
        <v/>
      </c>
      <c r="J1984" t="str">
        <f>IFERROR(VLOOKUP(F1984,プログラムデータ!A:P,14,0),"")</f>
        <v/>
      </c>
      <c r="K1984" t="str">
        <f>IFERROR(VLOOKUP(F1984,プログラムデータ!A:O,15,0),"")</f>
        <v/>
      </c>
      <c r="L1984" t="str">
        <f>IFERROR(VLOOKUP(F1984,プログラムデータ!A:M,13,0),"")</f>
        <v/>
      </c>
      <c r="M1984" t="str">
        <f>IFERROR(VLOOKUP(F1984,プログラムデータ!A:J,10,0),"")</f>
        <v/>
      </c>
      <c r="N1984" t="str">
        <f>IFERROR(VLOOKUP(F1984,プログラムデータ!A:P,16,0),"")</f>
        <v/>
      </c>
      <c r="O1984" t="str">
        <f t="shared" si="62"/>
        <v xml:space="preserve">    </v>
      </c>
    </row>
    <row r="1985" spans="1:15" x14ac:dyDescent="0.15">
      <c r="A1985" t="str">
        <f>IFERROR(記録[[#This Row],[競技番号]],"")</f>
        <v/>
      </c>
      <c r="B1985" t="str">
        <f>IFERROR(記録[[#This Row],[選手番号]],"")</f>
        <v/>
      </c>
      <c r="C1985" t="str">
        <f>IFERROR(VLOOKUP(B1985,選手番号!F:J,4,0),"")</f>
        <v/>
      </c>
      <c r="D1985" t="str">
        <f>IFERROR(VLOOKUP(B1985,選手番号!F:K,6,0),"")</f>
        <v/>
      </c>
      <c r="E1985" t="str">
        <f>IFERROR(VLOOKUP(B1985,チーム番号!E:F,2,0),"")</f>
        <v/>
      </c>
      <c r="F1985" t="str">
        <f>IFERROR(VLOOKUP(A1985,プログラム!B:C,2,0),"")</f>
        <v/>
      </c>
      <c r="G1985" t="str">
        <f t="shared" si="61"/>
        <v>000</v>
      </c>
      <c r="H1985" t="str">
        <f>IFERROR(記録[[#This Row],[組]],"")</f>
        <v/>
      </c>
      <c r="I1985" t="str">
        <f>IFERROR(記録[[#This Row],[水路]],"")</f>
        <v/>
      </c>
      <c r="J1985" t="str">
        <f>IFERROR(VLOOKUP(F1985,プログラムデータ!A:P,14,0),"")</f>
        <v/>
      </c>
      <c r="K1985" t="str">
        <f>IFERROR(VLOOKUP(F1985,プログラムデータ!A:O,15,0),"")</f>
        <v/>
      </c>
      <c r="L1985" t="str">
        <f>IFERROR(VLOOKUP(F1985,プログラムデータ!A:M,13,0),"")</f>
        <v/>
      </c>
      <c r="M1985" t="str">
        <f>IFERROR(VLOOKUP(F1985,プログラムデータ!A:J,10,0),"")</f>
        <v/>
      </c>
      <c r="N1985" t="str">
        <f>IFERROR(VLOOKUP(F1985,プログラムデータ!A:P,16,0),"")</f>
        <v/>
      </c>
      <c r="O1985" t="str">
        <f t="shared" si="62"/>
        <v xml:space="preserve">    </v>
      </c>
    </row>
    <row r="1986" spans="1:15" x14ac:dyDescent="0.15">
      <c r="A1986" t="str">
        <f>IFERROR(記録[[#This Row],[競技番号]],"")</f>
        <v/>
      </c>
      <c r="B1986" t="str">
        <f>IFERROR(記録[[#This Row],[選手番号]],"")</f>
        <v/>
      </c>
      <c r="C1986" t="str">
        <f>IFERROR(VLOOKUP(B1986,選手番号!F:J,4,0),"")</f>
        <v/>
      </c>
      <c r="D1986" t="str">
        <f>IFERROR(VLOOKUP(B1986,選手番号!F:K,6,0),"")</f>
        <v/>
      </c>
      <c r="E1986" t="str">
        <f>IFERROR(VLOOKUP(B1986,チーム番号!E:F,2,0),"")</f>
        <v/>
      </c>
      <c r="F1986" t="str">
        <f>IFERROR(VLOOKUP(A1986,プログラム!B:C,2,0),"")</f>
        <v/>
      </c>
      <c r="G1986" t="str">
        <f t="shared" si="61"/>
        <v>000</v>
      </c>
      <c r="H1986" t="str">
        <f>IFERROR(記録[[#This Row],[組]],"")</f>
        <v/>
      </c>
      <c r="I1986" t="str">
        <f>IFERROR(記録[[#This Row],[水路]],"")</f>
        <v/>
      </c>
      <c r="J1986" t="str">
        <f>IFERROR(VLOOKUP(F1986,プログラムデータ!A:P,14,0),"")</f>
        <v/>
      </c>
      <c r="K1986" t="str">
        <f>IFERROR(VLOOKUP(F1986,プログラムデータ!A:O,15,0),"")</f>
        <v/>
      </c>
      <c r="L1986" t="str">
        <f>IFERROR(VLOOKUP(F1986,プログラムデータ!A:M,13,0),"")</f>
        <v/>
      </c>
      <c r="M1986" t="str">
        <f>IFERROR(VLOOKUP(F1986,プログラムデータ!A:J,10,0),"")</f>
        <v/>
      </c>
      <c r="N1986" t="str">
        <f>IFERROR(VLOOKUP(F1986,プログラムデータ!A:P,16,0),"")</f>
        <v/>
      </c>
      <c r="O1986" t="str">
        <f t="shared" si="62"/>
        <v xml:space="preserve">    </v>
      </c>
    </row>
    <row r="1987" spans="1:15" x14ac:dyDescent="0.15">
      <c r="A1987" t="str">
        <f>IFERROR(記録[[#This Row],[競技番号]],"")</f>
        <v/>
      </c>
      <c r="B1987" t="str">
        <f>IFERROR(記録[[#This Row],[選手番号]],"")</f>
        <v/>
      </c>
      <c r="C1987" t="str">
        <f>IFERROR(VLOOKUP(B1987,選手番号!F:J,4,0),"")</f>
        <v/>
      </c>
      <c r="D1987" t="str">
        <f>IFERROR(VLOOKUP(B1987,選手番号!F:K,6,0),"")</f>
        <v/>
      </c>
      <c r="E1987" t="str">
        <f>IFERROR(VLOOKUP(B1987,チーム番号!E:F,2,0),"")</f>
        <v/>
      </c>
      <c r="F1987" t="str">
        <f>IFERROR(VLOOKUP(A1987,プログラム!B:C,2,0),"")</f>
        <v/>
      </c>
      <c r="G1987" t="str">
        <f t="shared" ref="G1987:G2050" si="63">CONCATENATE(B1987,0,0,0,F1987)</f>
        <v>000</v>
      </c>
      <c r="H1987" t="str">
        <f>IFERROR(記録[[#This Row],[組]],"")</f>
        <v/>
      </c>
      <c r="I1987" t="str">
        <f>IFERROR(記録[[#This Row],[水路]],"")</f>
        <v/>
      </c>
      <c r="J1987" t="str">
        <f>IFERROR(VLOOKUP(F1987,プログラムデータ!A:P,14,0),"")</f>
        <v/>
      </c>
      <c r="K1987" t="str">
        <f>IFERROR(VLOOKUP(F1987,プログラムデータ!A:O,15,0),"")</f>
        <v/>
      </c>
      <c r="L1987" t="str">
        <f>IFERROR(VLOOKUP(F1987,プログラムデータ!A:M,13,0),"")</f>
        <v/>
      </c>
      <c r="M1987" t="str">
        <f>IFERROR(VLOOKUP(F1987,プログラムデータ!A:J,10,0),"")</f>
        <v/>
      </c>
      <c r="N1987" t="str">
        <f>IFERROR(VLOOKUP(F1987,プログラムデータ!A:P,16,0),"")</f>
        <v/>
      </c>
      <c r="O1987" t="str">
        <f t="shared" si="62"/>
        <v xml:space="preserve">    </v>
      </c>
    </row>
    <row r="1988" spans="1:15" x14ac:dyDescent="0.15">
      <c r="A1988" t="str">
        <f>IFERROR(記録[[#This Row],[競技番号]],"")</f>
        <v/>
      </c>
      <c r="B1988" t="str">
        <f>IFERROR(記録[[#This Row],[選手番号]],"")</f>
        <v/>
      </c>
      <c r="C1988" t="str">
        <f>IFERROR(VLOOKUP(B1988,選手番号!F:J,4,0),"")</f>
        <v/>
      </c>
      <c r="D1988" t="str">
        <f>IFERROR(VLOOKUP(B1988,選手番号!F:K,6,0),"")</f>
        <v/>
      </c>
      <c r="E1988" t="str">
        <f>IFERROR(VLOOKUP(B1988,チーム番号!E:F,2,0),"")</f>
        <v/>
      </c>
      <c r="F1988" t="str">
        <f>IFERROR(VLOOKUP(A1988,プログラム!B:C,2,0),"")</f>
        <v/>
      </c>
      <c r="G1988" t="str">
        <f t="shared" si="63"/>
        <v>000</v>
      </c>
      <c r="H1988" t="str">
        <f>IFERROR(記録[[#This Row],[組]],"")</f>
        <v/>
      </c>
      <c r="I1988" t="str">
        <f>IFERROR(記録[[#This Row],[水路]],"")</f>
        <v/>
      </c>
      <c r="J1988" t="str">
        <f>IFERROR(VLOOKUP(F1988,プログラムデータ!A:P,14,0),"")</f>
        <v/>
      </c>
      <c r="K1988" t="str">
        <f>IFERROR(VLOOKUP(F1988,プログラムデータ!A:O,15,0),"")</f>
        <v/>
      </c>
      <c r="L1988" t="str">
        <f>IFERROR(VLOOKUP(F1988,プログラムデータ!A:M,13,0),"")</f>
        <v/>
      </c>
      <c r="M1988" t="str">
        <f>IFERROR(VLOOKUP(F1988,プログラムデータ!A:J,10,0),"")</f>
        <v/>
      </c>
      <c r="N1988" t="str">
        <f>IFERROR(VLOOKUP(F1988,プログラムデータ!A:P,16,0),"")</f>
        <v/>
      </c>
      <c r="O1988" t="str">
        <f t="shared" si="62"/>
        <v xml:space="preserve">    </v>
      </c>
    </row>
    <row r="1989" spans="1:15" x14ac:dyDescent="0.15">
      <c r="A1989" t="str">
        <f>IFERROR(記録[[#This Row],[競技番号]],"")</f>
        <v/>
      </c>
      <c r="B1989" t="str">
        <f>IFERROR(記録[[#This Row],[選手番号]],"")</f>
        <v/>
      </c>
      <c r="C1989" t="str">
        <f>IFERROR(VLOOKUP(B1989,選手番号!F:J,4,0),"")</f>
        <v/>
      </c>
      <c r="D1989" t="str">
        <f>IFERROR(VLOOKUP(B1989,選手番号!F:K,6,0),"")</f>
        <v/>
      </c>
      <c r="E1989" t="str">
        <f>IFERROR(VLOOKUP(B1989,チーム番号!E:F,2,0),"")</f>
        <v/>
      </c>
      <c r="F1989" t="str">
        <f>IFERROR(VLOOKUP(A1989,プログラム!B:C,2,0),"")</f>
        <v/>
      </c>
      <c r="G1989" t="str">
        <f t="shared" si="63"/>
        <v>000</v>
      </c>
      <c r="H1989" t="str">
        <f>IFERROR(記録[[#This Row],[組]],"")</f>
        <v/>
      </c>
      <c r="I1989" t="str">
        <f>IFERROR(記録[[#This Row],[水路]],"")</f>
        <v/>
      </c>
      <c r="J1989" t="str">
        <f>IFERROR(VLOOKUP(F1989,プログラムデータ!A:P,14,0),"")</f>
        <v/>
      </c>
      <c r="K1989" t="str">
        <f>IFERROR(VLOOKUP(F1989,プログラムデータ!A:O,15,0),"")</f>
        <v/>
      </c>
      <c r="L1989" t="str">
        <f>IFERROR(VLOOKUP(F1989,プログラムデータ!A:M,13,0),"")</f>
        <v/>
      </c>
      <c r="M1989" t="str">
        <f>IFERROR(VLOOKUP(F1989,プログラムデータ!A:J,10,0),"")</f>
        <v/>
      </c>
      <c r="N1989" t="str">
        <f>IFERROR(VLOOKUP(F1989,プログラムデータ!A:P,16,0),"")</f>
        <v/>
      </c>
      <c r="O1989" t="str">
        <f t="shared" si="62"/>
        <v xml:space="preserve">    </v>
      </c>
    </row>
    <row r="1990" spans="1:15" x14ac:dyDescent="0.15">
      <c r="A1990" t="str">
        <f>IFERROR(記録[[#This Row],[競技番号]],"")</f>
        <v/>
      </c>
      <c r="B1990" t="str">
        <f>IFERROR(記録[[#This Row],[選手番号]],"")</f>
        <v/>
      </c>
      <c r="C1990" t="str">
        <f>IFERROR(VLOOKUP(B1990,選手番号!F:J,4,0),"")</f>
        <v/>
      </c>
      <c r="D1990" t="str">
        <f>IFERROR(VLOOKUP(B1990,選手番号!F:K,6,0),"")</f>
        <v/>
      </c>
      <c r="E1990" t="str">
        <f>IFERROR(VLOOKUP(B1990,チーム番号!E:F,2,0),"")</f>
        <v/>
      </c>
      <c r="F1990" t="str">
        <f>IFERROR(VLOOKUP(A1990,プログラム!B:C,2,0),"")</f>
        <v/>
      </c>
      <c r="G1990" t="str">
        <f t="shared" si="63"/>
        <v>000</v>
      </c>
      <c r="H1990" t="str">
        <f>IFERROR(記録[[#This Row],[組]],"")</f>
        <v/>
      </c>
      <c r="I1990" t="str">
        <f>IFERROR(記録[[#This Row],[水路]],"")</f>
        <v/>
      </c>
      <c r="J1990" t="str">
        <f>IFERROR(VLOOKUP(F1990,プログラムデータ!A:P,14,0),"")</f>
        <v/>
      </c>
      <c r="K1990" t="str">
        <f>IFERROR(VLOOKUP(F1990,プログラムデータ!A:O,15,0),"")</f>
        <v/>
      </c>
      <c r="L1990" t="str">
        <f>IFERROR(VLOOKUP(F1990,プログラムデータ!A:M,13,0),"")</f>
        <v/>
      </c>
      <c r="M1990" t="str">
        <f>IFERROR(VLOOKUP(F1990,プログラムデータ!A:J,10,0),"")</f>
        <v/>
      </c>
      <c r="N1990" t="str">
        <f>IFERROR(VLOOKUP(F1990,プログラムデータ!A:P,16,0),"")</f>
        <v/>
      </c>
      <c r="O1990" t="str">
        <f t="shared" si="62"/>
        <v xml:space="preserve">    </v>
      </c>
    </row>
    <row r="1991" spans="1:15" x14ac:dyDescent="0.15">
      <c r="A1991" t="str">
        <f>IFERROR(記録[[#This Row],[競技番号]],"")</f>
        <v/>
      </c>
      <c r="B1991" t="str">
        <f>IFERROR(記録[[#This Row],[選手番号]],"")</f>
        <v/>
      </c>
      <c r="C1991" t="str">
        <f>IFERROR(VLOOKUP(B1991,選手番号!F:J,4,0),"")</f>
        <v/>
      </c>
      <c r="D1991" t="str">
        <f>IFERROR(VLOOKUP(B1991,選手番号!F:K,6,0),"")</f>
        <v/>
      </c>
      <c r="E1991" t="str">
        <f>IFERROR(VLOOKUP(B1991,チーム番号!E:F,2,0),"")</f>
        <v/>
      </c>
      <c r="F1991" t="str">
        <f>IFERROR(VLOOKUP(A1991,プログラム!B:C,2,0),"")</f>
        <v/>
      </c>
      <c r="G1991" t="str">
        <f t="shared" si="63"/>
        <v>000</v>
      </c>
      <c r="H1991" t="str">
        <f>IFERROR(記録[[#This Row],[組]],"")</f>
        <v/>
      </c>
      <c r="I1991" t="str">
        <f>IFERROR(記録[[#This Row],[水路]],"")</f>
        <v/>
      </c>
      <c r="J1991" t="str">
        <f>IFERROR(VLOOKUP(F1991,プログラムデータ!A:P,14,0),"")</f>
        <v/>
      </c>
      <c r="K1991" t="str">
        <f>IFERROR(VLOOKUP(F1991,プログラムデータ!A:O,15,0),"")</f>
        <v/>
      </c>
      <c r="L1991" t="str">
        <f>IFERROR(VLOOKUP(F1991,プログラムデータ!A:M,13,0),"")</f>
        <v/>
      </c>
      <c r="M1991" t="str">
        <f>IFERROR(VLOOKUP(F1991,プログラムデータ!A:J,10,0),"")</f>
        <v/>
      </c>
      <c r="N1991" t="str">
        <f>IFERROR(VLOOKUP(F1991,プログラムデータ!A:P,16,0),"")</f>
        <v/>
      </c>
      <c r="O1991" t="str">
        <f t="shared" si="62"/>
        <v xml:space="preserve">    </v>
      </c>
    </row>
    <row r="1992" spans="1:15" x14ac:dyDescent="0.15">
      <c r="A1992" t="str">
        <f>IFERROR(記録[[#This Row],[競技番号]],"")</f>
        <v/>
      </c>
      <c r="B1992" t="str">
        <f>IFERROR(記録[[#This Row],[選手番号]],"")</f>
        <v/>
      </c>
      <c r="C1992" t="str">
        <f>IFERROR(VLOOKUP(B1992,選手番号!F:J,4,0),"")</f>
        <v/>
      </c>
      <c r="D1992" t="str">
        <f>IFERROR(VLOOKUP(B1992,選手番号!F:K,6,0),"")</f>
        <v/>
      </c>
      <c r="E1992" t="str">
        <f>IFERROR(VLOOKUP(B1992,チーム番号!E:F,2,0),"")</f>
        <v/>
      </c>
      <c r="F1992" t="str">
        <f>IFERROR(VLOOKUP(A1992,プログラム!B:C,2,0),"")</f>
        <v/>
      </c>
      <c r="G1992" t="str">
        <f t="shared" si="63"/>
        <v>000</v>
      </c>
      <c r="H1992" t="str">
        <f>IFERROR(記録[[#This Row],[組]],"")</f>
        <v/>
      </c>
      <c r="I1992" t="str">
        <f>IFERROR(記録[[#This Row],[水路]],"")</f>
        <v/>
      </c>
      <c r="J1992" t="str">
        <f>IFERROR(VLOOKUP(F1992,プログラムデータ!A:P,14,0),"")</f>
        <v/>
      </c>
      <c r="K1992" t="str">
        <f>IFERROR(VLOOKUP(F1992,プログラムデータ!A:O,15,0),"")</f>
        <v/>
      </c>
      <c r="L1992" t="str">
        <f>IFERROR(VLOOKUP(F1992,プログラムデータ!A:M,13,0),"")</f>
        <v/>
      </c>
      <c r="M1992" t="str">
        <f>IFERROR(VLOOKUP(F1992,プログラムデータ!A:J,10,0),"")</f>
        <v/>
      </c>
      <c r="N1992" t="str">
        <f>IFERROR(VLOOKUP(F1992,プログラムデータ!A:P,16,0),"")</f>
        <v/>
      </c>
      <c r="O1992" t="str">
        <f t="shared" si="62"/>
        <v xml:space="preserve">    </v>
      </c>
    </row>
    <row r="1993" spans="1:15" x14ac:dyDescent="0.15">
      <c r="A1993" t="str">
        <f>IFERROR(記録[[#This Row],[競技番号]],"")</f>
        <v/>
      </c>
      <c r="B1993" t="str">
        <f>IFERROR(記録[[#This Row],[選手番号]],"")</f>
        <v/>
      </c>
      <c r="C1993" t="str">
        <f>IFERROR(VLOOKUP(B1993,選手番号!F:J,4,0),"")</f>
        <v/>
      </c>
      <c r="D1993" t="str">
        <f>IFERROR(VLOOKUP(B1993,選手番号!F:K,6,0),"")</f>
        <v/>
      </c>
      <c r="E1993" t="str">
        <f>IFERROR(VLOOKUP(B1993,チーム番号!E:F,2,0),"")</f>
        <v/>
      </c>
      <c r="F1993" t="str">
        <f>IFERROR(VLOOKUP(A1993,プログラム!B:C,2,0),"")</f>
        <v/>
      </c>
      <c r="G1993" t="str">
        <f t="shared" si="63"/>
        <v>000</v>
      </c>
      <c r="H1993" t="str">
        <f>IFERROR(記録[[#This Row],[組]],"")</f>
        <v/>
      </c>
      <c r="I1993" t="str">
        <f>IFERROR(記録[[#This Row],[水路]],"")</f>
        <v/>
      </c>
      <c r="J1993" t="str">
        <f>IFERROR(VLOOKUP(F1993,プログラムデータ!A:P,14,0),"")</f>
        <v/>
      </c>
      <c r="K1993" t="str">
        <f>IFERROR(VLOOKUP(F1993,プログラムデータ!A:O,15,0),"")</f>
        <v/>
      </c>
      <c r="L1993" t="str">
        <f>IFERROR(VLOOKUP(F1993,プログラムデータ!A:M,13,0),"")</f>
        <v/>
      </c>
      <c r="M1993" t="str">
        <f>IFERROR(VLOOKUP(F1993,プログラムデータ!A:J,10,0),"")</f>
        <v/>
      </c>
      <c r="N1993" t="str">
        <f>IFERROR(VLOOKUP(F1993,プログラムデータ!A:P,16,0),"")</f>
        <v/>
      </c>
      <c r="O1993" t="str">
        <f t="shared" si="62"/>
        <v xml:space="preserve">    </v>
      </c>
    </row>
    <row r="1994" spans="1:15" x14ac:dyDescent="0.15">
      <c r="A1994" t="str">
        <f>IFERROR(記録[[#This Row],[競技番号]],"")</f>
        <v/>
      </c>
      <c r="B1994" t="str">
        <f>IFERROR(記録[[#This Row],[選手番号]],"")</f>
        <v/>
      </c>
      <c r="C1994" t="str">
        <f>IFERROR(VLOOKUP(B1994,選手番号!F:J,4,0),"")</f>
        <v/>
      </c>
      <c r="D1994" t="str">
        <f>IFERROR(VLOOKUP(B1994,選手番号!F:K,6,0),"")</f>
        <v/>
      </c>
      <c r="E1994" t="str">
        <f>IFERROR(VLOOKUP(B1994,チーム番号!E:F,2,0),"")</f>
        <v/>
      </c>
      <c r="F1994" t="str">
        <f>IFERROR(VLOOKUP(A1994,プログラム!B:C,2,0),"")</f>
        <v/>
      </c>
      <c r="G1994" t="str">
        <f t="shared" si="63"/>
        <v>000</v>
      </c>
      <c r="H1994" t="str">
        <f>IFERROR(記録[[#This Row],[組]],"")</f>
        <v/>
      </c>
      <c r="I1994" t="str">
        <f>IFERROR(記録[[#This Row],[水路]],"")</f>
        <v/>
      </c>
      <c r="J1994" t="str">
        <f>IFERROR(VLOOKUP(F1994,プログラムデータ!A:P,14,0),"")</f>
        <v/>
      </c>
      <c r="K1994" t="str">
        <f>IFERROR(VLOOKUP(F1994,プログラムデータ!A:O,15,0),"")</f>
        <v/>
      </c>
      <c r="L1994" t="str">
        <f>IFERROR(VLOOKUP(F1994,プログラムデータ!A:M,13,0),"")</f>
        <v/>
      </c>
      <c r="M1994" t="str">
        <f>IFERROR(VLOOKUP(F1994,プログラムデータ!A:J,10,0),"")</f>
        <v/>
      </c>
      <c r="N1994" t="str">
        <f>IFERROR(VLOOKUP(F1994,プログラムデータ!A:P,16,0),"")</f>
        <v/>
      </c>
      <c r="O1994" t="str">
        <f t="shared" si="62"/>
        <v xml:space="preserve">    </v>
      </c>
    </row>
    <row r="1995" spans="1:15" x14ac:dyDescent="0.15">
      <c r="A1995" t="str">
        <f>IFERROR(記録[[#This Row],[競技番号]],"")</f>
        <v/>
      </c>
      <c r="B1995" t="str">
        <f>IFERROR(記録[[#This Row],[選手番号]],"")</f>
        <v/>
      </c>
      <c r="C1995" t="str">
        <f>IFERROR(VLOOKUP(B1995,選手番号!F:J,4,0),"")</f>
        <v/>
      </c>
      <c r="D1995" t="str">
        <f>IFERROR(VLOOKUP(B1995,選手番号!F:K,6,0),"")</f>
        <v/>
      </c>
      <c r="E1995" t="str">
        <f>IFERROR(VLOOKUP(B1995,チーム番号!E:F,2,0),"")</f>
        <v/>
      </c>
      <c r="F1995" t="str">
        <f>IFERROR(VLOOKUP(A1995,プログラム!B:C,2,0),"")</f>
        <v/>
      </c>
      <c r="G1995" t="str">
        <f t="shared" si="63"/>
        <v>000</v>
      </c>
      <c r="H1995" t="str">
        <f>IFERROR(記録[[#This Row],[組]],"")</f>
        <v/>
      </c>
      <c r="I1995" t="str">
        <f>IFERROR(記録[[#This Row],[水路]],"")</f>
        <v/>
      </c>
      <c r="J1995" t="str">
        <f>IFERROR(VLOOKUP(F1995,プログラムデータ!A:P,14,0),"")</f>
        <v/>
      </c>
      <c r="K1995" t="str">
        <f>IFERROR(VLOOKUP(F1995,プログラムデータ!A:O,15,0),"")</f>
        <v/>
      </c>
      <c r="L1995" t="str">
        <f>IFERROR(VLOOKUP(F1995,プログラムデータ!A:M,13,0),"")</f>
        <v/>
      </c>
      <c r="M1995" t="str">
        <f>IFERROR(VLOOKUP(F1995,プログラムデータ!A:J,10,0),"")</f>
        <v/>
      </c>
      <c r="N1995" t="str">
        <f>IFERROR(VLOOKUP(F1995,プログラムデータ!A:P,16,0),"")</f>
        <v/>
      </c>
      <c r="O1995" t="str">
        <f t="shared" si="62"/>
        <v xml:space="preserve">    </v>
      </c>
    </row>
    <row r="1996" spans="1:15" x14ac:dyDescent="0.15">
      <c r="A1996" t="str">
        <f>IFERROR(記録[[#This Row],[競技番号]],"")</f>
        <v/>
      </c>
      <c r="B1996" t="str">
        <f>IFERROR(記録[[#This Row],[選手番号]],"")</f>
        <v/>
      </c>
      <c r="C1996" t="str">
        <f>IFERROR(VLOOKUP(B1996,選手番号!F:J,4,0),"")</f>
        <v/>
      </c>
      <c r="D1996" t="str">
        <f>IFERROR(VLOOKUP(B1996,選手番号!F:K,6,0),"")</f>
        <v/>
      </c>
      <c r="E1996" t="str">
        <f>IFERROR(VLOOKUP(B1996,チーム番号!E:F,2,0),"")</f>
        <v/>
      </c>
      <c r="F1996" t="str">
        <f>IFERROR(VLOOKUP(A1996,プログラム!B:C,2,0),"")</f>
        <v/>
      </c>
      <c r="G1996" t="str">
        <f t="shared" si="63"/>
        <v>000</v>
      </c>
      <c r="H1996" t="str">
        <f>IFERROR(記録[[#This Row],[組]],"")</f>
        <v/>
      </c>
      <c r="I1996" t="str">
        <f>IFERROR(記録[[#This Row],[水路]],"")</f>
        <v/>
      </c>
      <c r="J1996" t="str">
        <f>IFERROR(VLOOKUP(F1996,プログラムデータ!A:P,14,0),"")</f>
        <v/>
      </c>
      <c r="K1996" t="str">
        <f>IFERROR(VLOOKUP(F1996,プログラムデータ!A:O,15,0),"")</f>
        <v/>
      </c>
      <c r="L1996" t="str">
        <f>IFERROR(VLOOKUP(F1996,プログラムデータ!A:M,13,0),"")</f>
        <v/>
      </c>
      <c r="M1996" t="str">
        <f>IFERROR(VLOOKUP(F1996,プログラムデータ!A:J,10,0),"")</f>
        <v/>
      </c>
      <c r="N1996" t="str">
        <f>IFERROR(VLOOKUP(F1996,プログラムデータ!A:P,16,0),"")</f>
        <v/>
      </c>
      <c r="O1996" t="str">
        <f t="shared" si="62"/>
        <v xml:space="preserve">    </v>
      </c>
    </row>
    <row r="1997" spans="1:15" x14ac:dyDescent="0.15">
      <c r="A1997" t="str">
        <f>IFERROR(記録[[#This Row],[競技番号]],"")</f>
        <v/>
      </c>
      <c r="B1997" t="str">
        <f>IFERROR(記録[[#This Row],[選手番号]],"")</f>
        <v/>
      </c>
      <c r="C1997" t="str">
        <f>IFERROR(VLOOKUP(B1997,選手番号!F:J,4,0),"")</f>
        <v/>
      </c>
      <c r="D1997" t="str">
        <f>IFERROR(VLOOKUP(B1997,選手番号!F:K,6,0),"")</f>
        <v/>
      </c>
      <c r="E1997" t="str">
        <f>IFERROR(VLOOKUP(B1997,チーム番号!E:F,2,0),"")</f>
        <v/>
      </c>
      <c r="F1997" t="str">
        <f>IFERROR(VLOOKUP(A1997,プログラム!B:C,2,0),"")</f>
        <v/>
      </c>
      <c r="G1997" t="str">
        <f t="shared" si="63"/>
        <v>000</v>
      </c>
      <c r="H1997" t="str">
        <f>IFERROR(記録[[#This Row],[組]],"")</f>
        <v/>
      </c>
      <c r="I1997" t="str">
        <f>IFERROR(記録[[#This Row],[水路]],"")</f>
        <v/>
      </c>
      <c r="J1997" t="str">
        <f>IFERROR(VLOOKUP(F1997,プログラムデータ!A:P,14,0),"")</f>
        <v/>
      </c>
      <c r="K1997" t="str">
        <f>IFERROR(VLOOKUP(F1997,プログラムデータ!A:O,15,0),"")</f>
        <v/>
      </c>
      <c r="L1997" t="str">
        <f>IFERROR(VLOOKUP(F1997,プログラムデータ!A:M,13,0),"")</f>
        <v/>
      </c>
      <c r="M1997" t="str">
        <f>IFERROR(VLOOKUP(F1997,プログラムデータ!A:J,10,0),"")</f>
        <v/>
      </c>
      <c r="N1997" t="str">
        <f>IFERROR(VLOOKUP(F1997,プログラムデータ!A:P,16,0),"")</f>
        <v/>
      </c>
      <c r="O1997" t="str">
        <f t="shared" si="62"/>
        <v xml:space="preserve">    </v>
      </c>
    </row>
    <row r="1998" spans="1:15" x14ac:dyDescent="0.15">
      <c r="A1998" t="str">
        <f>IFERROR(記録[[#This Row],[競技番号]],"")</f>
        <v/>
      </c>
      <c r="B1998" t="str">
        <f>IFERROR(記録[[#This Row],[選手番号]],"")</f>
        <v/>
      </c>
      <c r="C1998" t="str">
        <f>IFERROR(VLOOKUP(B1998,選手番号!F:J,4,0),"")</f>
        <v/>
      </c>
      <c r="D1998" t="str">
        <f>IFERROR(VLOOKUP(B1998,選手番号!F:K,6,0),"")</f>
        <v/>
      </c>
      <c r="E1998" t="str">
        <f>IFERROR(VLOOKUP(B1998,チーム番号!E:F,2,0),"")</f>
        <v/>
      </c>
      <c r="F1998" t="str">
        <f>IFERROR(VLOOKUP(A1998,プログラム!B:C,2,0),"")</f>
        <v/>
      </c>
      <c r="G1998" t="str">
        <f t="shared" si="63"/>
        <v>000</v>
      </c>
      <c r="H1998" t="str">
        <f>IFERROR(記録[[#This Row],[組]],"")</f>
        <v/>
      </c>
      <c r="I1998" t="str">
        <f>IFERROR(記録[[#This Row],[水路]],"")</f>
        <v/>
      </c>
      <c r="J1998" t="str">
        <f>IFERROR(VLOOKUP(F1998,プログラムデータ!A:P,14,0),"")</f>
        <v/>
      </c>
      <c r="K1998" t="str">
        <f>IFERROR(VLOOKUP(F1998,プログラムデータ!A:O,15,0),"")</f>
        <v/>
      </c>
      <c r="L1998" t="str">
        <f>IFERROR(VLOOKUP(F1998,プログラムデータ!A:M,13,0),"")</f>
        <v/>
      </c>
      <c r="M1998" t="str">
        <f>IFERROR(VLOOKUP(F1998,プログラムデータ!A:J,10,0),"")</f>
        <v/>
      </c>
      <c r="N1998" t="str">
        <f>IFERROR(VLOOKUP(F1998,プログラムデータ!A:P,16,0),"")</f>
        <v/>
      </c>
      <c r="O1998" t="str">
        <f t="shared" si="62"/>
        <v xml:space="preserve">    </v>
      </c>
    </row>
    <row r="1999" spans="1:15" x14ac:dyDescent="0.15">
      <c r="A1999" t="str">
        <f>IFERROR(記録[[#This Row],[競技番号]],"")</f>
        <v/>
      </c>
      <c r="B1999" t="str">
        <f>IFERROR(記録[[#This Row],[選手番号]],"")</f>
        <v/>
      </c>
      <c r="C1999" t="str">
        <f>IFERROR(VLOOKUP(B1999,選手番号!F:J,4,0),"")</f>
        <v/>
      </c>
      <c r="D1999" t="str">
        <f>IFERROR(VLOOKUP(B1999,選手番号!F:K,6,0),"")</f>
        <v/>
      </c>
      <c r="E1999" t="str">
        <f>IFERROR(VLOOKUP(B1999,チーム番号!E:F,2,0),"")</f>
        <v/>
      </c>
      <c r="F1999" t="str">
        <f>IFERROR(VLOOKUP(A1999,プログラム!B:C,2,0),"")</f>
        <v/>
      </c>
      <c r="G1999" t="str">
        <f t="shared" si="63"/>
        <v>000</v>
      </c>
      <c r="H1999" t="str">
        <f>IFERROR(記録[[#This Row],[組]],"")</f>
        <v/>
      </c>
      <c r="I1999" t="str">
        <f>IFERROR(記録[[#This Row],[水路]],"")</f>
        <v/>
      </c>
      <c r="J1999" t="str">
        <f>IFERROR(VLOOKUP(F1999,プログラムデータ!A:P,14,0),"")</f>
        <v/>
      </c>
      <c r="K1999" t="str">
        <f>IFERROR(VLOOKUP(F1999,プログラムデータ!A:O,15,0),"")</f>
        <v/>
      </c>
      <c r="L1999" t="str">
        <f>IFERROR(VLOOKUP(F1999,プログラムデータ!A:M,13,0),"")</f>
        <v/>
      </c>
      <c r="M1999" t="str">
        <f>IFERROR(VLOOKUP(F1999,プログラムデータ!A:J,10,0),"")</f>
        <v/>
      </c>
      <c r="N1999" t="str">
        <f>IFERROR(VLOOKUP(F1999,プログラムデータ!A:P,16,0),"")</f>
        <v/>
      </c>
      <c r="O1999" t="str">
        <f t="shared" si="62"/>
        <v xml:space="preserve">    </v>
      </c>
    </row>
    <row r="2000" spans="1:15" x14ac:dyDescent="0.15">
      <c r="A2000" t="str">
        <f>IFERROR(記録[[#This Row],[競技番号]],"")</f>
        <v/>
      </c>
      <c r="B2000" t="str">
        <f>IFERROR(記録[[#This Row],[選手番号]],"")</f>
        <v/>
      </c>
      <c r="C2000" t="str">
        <f>IFERROR(VLOOKUP(B2000,選手番号!F:J,4,0),"")</f>
        <v/>
      </c>
      <c r="D2000" t="str">
        <f>IFERROR(VLOOKUP(B2000,選手番号!F:K,6,0),"")</f>
        <v/>
      </c>
      <c r="E2000" t="str">
        <f>IFERROR(VLOOKUP(B2000,チーム番号!E:F,2,0),"")</f>
        <v/>
      </c>
      <c r="F2000" t="str">
        <f>IFERROR(VLOOKUP(A2000,プログラム!B:C,2,0),"")</f>
        <v/>
      </c>
      <c r="G2000" t="str">
        <f t="shared" si="63"/>
        <v>000</v>
      </c>
      <c r="H2000" t="str">
        <f>IFERROR(記録[[#This Row],[組]],"")</f>
        <v/>
      </c>
      <c r="I2000" t="str">
        <f>IFERROR(記録[[#This Row],[水路]],"")</f>
        <v/>
      </c>
      <c r="J2000" t="str">
        <f>IFERROR(VLOOKUP(F2000,プログラムデータ!A:P,14,0),"")</f>
        <v/>
      </c>
      <c r="K2000" t="str">
        <f>IFERROR(VLOOKUP(F2000,プログラムデータ!A:O,15,0),"")</f>
        <v/>
      </c>
      <c r="L2000" t="str">
        <f>IFERROR(VLOOKUP(F2000,プログラムデータ!A:M,13,0),"")</f>
        <v/>
      </c>
      <c r="M2000" t="str">
        <f>IFERROR(VLOOKUP(F2000,プログラムデータ!A:J,10,0),"")</f>
        <v/>
      </c>
      <c r="N2000" t="str">
        <f>IFERROR(VLOOKUP(F2000,プログラムデータ!A:P,16,0),"")</f>
        <v/>
      </c>
      <c r="O2000" t="str">
        <f t="shared" si="62"/>
        <v xml:space="preserve">    </v>
      </c>
    </row>
    <row r="2001" spans="1:15" x14ac:dyDescent="0.15">
      <c r="A2001" t="str">
        <f>IFERROR(記録[[#This Row],[競技番号]],"")</f>
        <v/>
      </c>
      <c r="B2001" t="str">
        <f>IFERROR(記録[[#This Row],[選手番号]],"")</f>
        <v/>
      </c>
      <c r="C2001" t="str">
        <f>IFERROR(VLOOKUP(B2001,選手番号!F:J,4,0),"")</f>
        <v/>
      </c>
      <c r="D2001" t="str">
        <f>IFERROR(VLOOKUP(B2001,選手番号!F:K,6,0),"")</f>
        <v/>
      </c>
      <c r="E2001" t="str">
        <f>IFERROR(VLOOKUP(B2001,チーム番号!E:F,2,0),"")</f>
        <v/>
      </c>
      <c r="F2001" t="str">
        <f>IFERROR(VLOOKUP(A2001,プログラム!B:C,2,0),"")</f>
        <v/>
      </c>
      <c r="G2001" t="str">
        <f t="shared" si="63"/>
        <v>000</v>
      </c>
      <c r="H2001" t="str">
        <f>IFERROR(記録[[#This Row],[組]],"")</f>
        <v/>
      </c>
      <c r="I2001" t="str">
        <f>IFERROR(記録[[#This Row],[水路]],"")</f>
        <v/>
      </c>
      <c r="J2001" t="str">
        <f>IFERROR(VLOOKUP(F2001,プログラムデータ!A:P,14,0),"")</f>
        <v/>
      </c>
      <c r="K2001" t="str">
        <f>IFERROR(VLOOKUP(F2001,プログラムデータ!A:O,15,0),"")</f>
        <v/>
      </c>
      <c r="L2001" t="str">
        <f>IFERROR(VLOOKUP(F2001,プログラムデータ!A:M,13,0),"")</f>
        <v/>
      </c>
      <c r="M2001" t="str">
        <f>IFERROR(VLOOKUP(F2001,プログラムデータ!A:J,10,0),"")</f>
        <v/>
      </c>
      <c r="N2001" t="str">
        <f>IFERROR(VLOOKUP(F2001,プログラムデータ!A:P,16,0),"")</f>
        <v/>
      </c>
      <c r="O2001" t="str">
        <f t="shared" si="62"/>
        <v xml:space="preserve">    </v>
      </c>
    </row>
    <row r="2002" spans="1:15" x14ac:dyDescent="0.15">
      <c r="A2002" t="str">
        <f>IFERROR(記録[[#This Row],[競技番号]],"")</f>
        <v/>
      </c>
      <c r="B2002" t="str">
        <f>IFERROR(記録[[#This Row],[選手番号]],"")</f>
        <v/>
      </c>
      <c r="C2002" t="str">
        <f>IFERROR(VLOOKUP(B2002,選手番号!F:J,4,0),"")</f>
        <v/>
      </c>
      <c r="D2002" t="str">
        <f>IFERROR(VLOOKUP(B2002,選手番号!F:K,6,0),"")</f>
        <v/>
      </c>
      <c r="E2002" t="str">
        <f>IFERROR(VLOOKUP(B2002,チーム番号!E:F,2,0),"")</f>
        <v/>
      </c>
      <c r="F2002" t="str">
        <f>IFERROR(VLOOKUP(A2002,プログラム!B:C,2,0),"")</f>
        <v/>
      </c>
      <c r="G2002" t="str">
        <f t="shared" si="63"/>
        <v>000</v>
      </c>
      <c r="H2002" t="str">
        <f>IFERROR(記録[[#This Row],[組]],"")</f>
        <v/>
      </c>
      <c r="I2002" t="str">
        <f>IFERROR(記録[[#This Row],[水路]],"")</f>
        <v/>
      </c>
      <c r="J2002" t="str">
        <f>IFERROR(VLOOKUP(F2002,プログラムデータ!A:P,14,0),"")</f>
        <v/>
      </c>
      <c r="K2002" t="str">
        <f>IFERROR(VLOOKUP(F2002,プログラムデータ!A:O,15,0),"")</f>
        <v/>
      </c>
      <c r="L2002" t="str">
        <f>IFERROR(VLOOKUP(F2002,プログラムデータ!A:M,13,0),"")</f>
        <v/>
      </c>
      <c r="M2002" t="str">
        <f>IFERROR(VLOOKUP(F2002,プログラムデータ!A:J,10,0),"")</f>
        <v/>
      </c>
      <c r="N2002" t="str">
        <f>IFERROR(VLOOKUP(F2002,プログラムデータ!A:P,16,0),"")</f>
        <v/>
      </c>
      <c r="O2002" t="str">
        <f t="shared" si="62"/>
        <v xml:space="preserve">    </v>
      </c>
    </row>
    <row r="2003" spans="1:15" x14ac:dyDescent="0.15">
      <c r="A2003" t="str">
        <f>IFERROR(記録[[#This Row],[競技番号]],"")</f>
        <v/>
      </c>
      <c r="B2003" t="str">
        <f>IFERROR(記録[[#This Row],[選手番号]],"")</f>
        <v/>
      </c>
      <c r="C2003" t="str">
        <f>IFERROR(VLOOKUP(B2003,選手番号!F:J,4,0),"")</f>
        <v/>
      </c>
      <c r="D2003" t="str">
        <f>IFERROR(VLOOKUP(B2003,選手番号!F:K,6,0),"")</f>
        <v/>
      </c>
      <c r="E2003" t="str">
        <f>IFERROR(VLOOKUP(B2003,チーム番号!E:F,2,0),"")</f>
        <v/>
      </c>
      <c r="F2003" t="str">
        <f>IFERROR(VLOOKUP(A2003,プログラム!B:C,2,0),"")</f>
        <v/>
      </c>
      <c r="G2003" t="str">
        <f t="shared" si="63"/>
        <v>000</v>
      </c>
      <c r="H2003" t="str">
        <f>IFERROR(記録[[#This Row],[組]],"")</f>
        <v/>
      </c>
      <c r="I2003" t="str">
        <f>IFERROR(記録[[#This Row],[水路]],"")</f>
        <v/>
      </c>
      <c r="J2003" t="str">
        <f>IFERROR(VLOOKUP(F2003,プログラムデータ!A:P,14,0),"")</f>
        <v/>
      </c>
      <c r="K2003" t="str">
        <f>IFERROR(VLOOKUP(F2003,プログラムデータ!A:O,15,0),"")</f>
        <v/>
      </c>
      <c r="L2003" t="str">
        <f>IFERROR(VLOOKUP(F2003,プログラムデータ!A:M,13,0),"")</f>
        <v/>
      </c>
      <c r="M2003" t="str">
        <f>IFERROR(VLOOKUP(F2003,プログラムデータ!A:J,10,0),"")</f>
        <v/>
      </c>
      <c r="N2003" t="str">
        <f>IFERROR(VLOOKUP(F2003,プログラムデータ!A:P,16,0),"")</f>
        <v/>
      </c>
      <c r="O2003" t="str">
        <f t="shared" si="62"/>
        <v xml:space="preserve">    </v>
      </c>
    </row>
    <row r="2004" spans="1:15" x14ac:dyDescent="0.15">
      <c r="A2004" t="str">
        <f>IFERROR(記録[[#This Row],[競技番号]],"")</f>
        <v/>
      </c>
      <c r="B2004" t="str">
        <f>IFERROR(記録[[#This Row],[選手番号]],"")</f>
        <v/>
      </c>
      <c r="C2004" t="str">
        <f>IFERROR(VLOOKUP(B2004,選手番号!F:J,4,0),"")</f>
        <v/>
      </c>
      <c r="D2004" t="str">
        <f>IFERROR(VLOOKUP(B2004,選手番号!F:K,6,0),"")</f>
        <v/>
      </c>
      <c r="E2004" t="str">
        <f>IFERROR(VLOOKUP(B2004,チーム番号!E:F,2,0),"")</f>
        <v/>
      </c>
      <c r="F2004" t="str">
        <f>IFERROR(VLOOKUP(A2004,プログラム!B:C,2,0),"")</f>
        <v/>
      </c>
      <c r="G2004" t="str">
        <f t="shared" si="63"/>
        <v>000</v>
      </c>
      <c r="H2004" t="str">
        <f>IFERROR(記録[[#This Row],[組]],"")</f>
        <v/>
      </c>
      <c r="I2004" t="str">
        <f>IFERROR(記録[[#This Row],[水路]],"")</f>
        <v/>
      </c>
      <c r="J2004" t="str">
        <f>IFERROR(VLOOKUP(F2004,プログラムデータ!A:P,14,0),"")</f>
        <v/>
      </c>
      <c r="K2004" t="str">
        <f>IFERROR(VLOOKUP(F2004,プログラムデータ!A:O,15,0),"")</f>
        <v/>
      </c>
      <c r="L2004" t="str">
        <f>IFERROR(VLOOKUP(F2004,プログラムデータ!A:M,13,0),"")</f>
        <v/>
      </c>
      <c r="M2004" t="str">
        <f>IFERROR(VLOOKUP(F2004,プログラムデータ!A:J,10,0),"")</f>
        <v/>
      </c>
      <c r="N2004" t="str">
        <f>IFERROR(VLOOKUP(F2004,プログラムデータ!A:P,16,0),"")</f>
        <v/>
      </c>
      <c r="O2004" t="str">
        <f t="shared" si="62"/>
        <v xml:space="preserve">    </v>
      </c>
    </row>
    <row r="2005" spans="1:15" x14ac:dyDescent="0.15">
      <c r="A2005" t="str">
        <f>IFERROR(記録[[#This Row],[競技番号]],"")</f>
        <v/>
      </c>
      <c r="B2005" t="str">
        <f>IFERROR(記録[[#This Row],[選手番号]],"")</f>
        <v/>
      </c>
      <c r="C2005" t="str">
        <f>IFERROR(VLOOKUP(B2005,選手番号!F:J,4,0),"")</f>
        <v/>
      </c>
      <c r="D2005" t="str">
        <f>IFERROR(VLOOKUP(B2005,選手番号!F:K,6,0),"")</f>
        <v/>
      </c>
      <c r="E2005" t="str">
        <f>IFERROR(VLOOKUP(B2005,チーム番号!E:F,2,0),"")</f>
        <v/>
      </c>
      <c r="F2005" t="str">
        <f>IFERROR(VLOOKUP(A2005,プログラム!B:C,2,0),"")</f>
        <v/>
      </c>
      <c r="G2005" t="str">
        <f t="shared" si="63"/>
        <v>000</v>
      </c>
      <c r="H2005" t="str">
        <f>IFERROR(記録[[#This Row],[組]],"")</f>
        <v/>
      </c>
      <c r="I2005" t="str">
        <f>IFERROR(記録[[#This Row],[水路]],"")</f>
        <v/>
      </c>
      <c r="J2005" t="str">
        <f>IFERROR(VLOOKUP(F2005,プログラムデータ!A:P,14,0),"")</f>
        <v/>
      </c>
      <c r="K2005" t="str">
        <f>IFERROR(VLOOKUP(F2005,プログラムデータ!A:O,15,0),"")</f>
        <v/>
      </c>
      <c r="L2005" t="str">
        <f>IFERROR(VLOOKUP(F2005,プログラムデータ!A:M,13,0),"")</f>
        <v/>
      </c>
      <c r="M2005" t="str">
        <f>IFERROR(VLOOKUP(F2005,プログラムデータ!A:J,10,0),"")</f>
        <v/>
      </c>
      <c r="N2005" t="str">
        <f>IFERROR(VLOOKUP(F2005,プログラムデータ!A:P,16,0),"")</f>
        <v/>
      </c>
      <c r="O2005" t="str">
        <f t="shared" si="62"/>
        <v xml:space="preserve">    </v>
      </c>
    </row>
    <row r="2006" spans="1:15" x14ac:dyDescent="0.15">
      <c r="A2006" t="str">
        <f>IFERROR(記録[[#This Row],[競技番号]],"")</f>
        <v/>
      </c>
      <c r="B2006" t="str">
        <f>IFERROR(記録[[#This Row],[選手番号]],"")</f>
        <v/>
      </c>
      <c r="C2006" t="str">
        <f>IFERROR(VLOOKUP(B2006,選手番号!F:J,4,0),"")</f>
        <v/>
      </c>
      <c r="D2006" t="str">
        <f>IFERROR(VLOOKUP(B2006,選手番号!F:K,6,0),"")</f>
        <v/>
      </c>
      <c r="E2006" t="str">
        <f>IFERROR(VLOOKUP(B2006,チーム番号!E:F,2,0),"")</f>
        <v/>
      </c>
      <c r="F2006" t="str">
        <f>IFERROR(VLOOKUP(A2006,プログラム!B:C,2,0),"")</f>
        <v/>
      </c>
      <c r="G2006" t="str">
        <f t="shared" si="63"/>
        <v>000</v>
      </c>
      <c r="H2006" t="str">
        <f>IFERROR(記録[[#This Row],[組]],"")</f>
        <v/>
      </c>
      <c r="I2006" t="str">
        <f>IFERROR(記録[[#This Row],[水路]],"")</f>
        <v/>
      </c>
      <c r="J2006" t="str">
        <f>IFERROR(VLOOKUP(F2006,プログラムデータ!A:P,14,0),"")</f>
        <v/>
      </c>
      <c r="K2006" t="str">
        <f>IFERROR(VLOOKUP(F2006,プログラムデータ!A:O,15,0),"")</f>
        <v/>
      </c>
      <c r="L2006" t="str">
        <f>IFERROR(VLOOKUP(F2006,プログラムデータ!A:M,13,0),"")</f>
        <v/>
      </c>
      <c r="M2006" t="str">
        <f>IFERROR(VLOOKUP(F2006,プログラムデータ!A:J,10,0),"")</f>
        <v/>
      </c>
      <c r="N2006" t="str">
        <f>IFERROR(VLOOKUP(F2006,プログラムデータ!A:P,16,0),"")</f>
        <v/>
      </c>
      <c r="O2006" t="str">
        <f t="shared" si="62"/>
        <v xml:space="preserve">    </v>
      </c>
    </row>
    <row r="2007" spans="1:15" x14ac:dyDescent="0.15">
      <c r="A2007" t="str">
        <f>IFERROR(記録[[#This Row],[競技番号]],"")</f>
        <v/>
      </c>
      <c r="B2007" t="str">
        <f>IFERROR(記録[[#This Row],[選手番号]],"")</f>
        <v/>
      </c>
      <c r="C2007" t="str">
        <f>IFERROR(VLOOKUP(B2007,選手番号!F:J,4,0),"")</f>
        <v/>
      </c>
      <c r="D2007" t="str">
        <f>IFERROR(VLOOKUP(B2007,選手番号!F:K,6,0),"")</f>
        <v/>
      </c>
      <c r="E2007" t="str">
        <f>IFERROR(VLOOKUP(B2007,チーム番号!E:F,2,0),"")</f>
        <v/>
      </c>
      <c r="F2007" t="str">
        <f>IFERROR(VLOOKUP(A2007,プログラム!B:C,2,0),"")</f>
        <v/>
      </c>
      <c r="G2007" t="str">
        <f t="shared" si="63"/>
        <v>000</v>
      </c>
      <c r="H2007" t="str">
        <f>IFERROR(記録[[#This Row],[組]],"")</f>
        <v/>
      </c>
      <c r="I2007" t="str">
        <f>IFERROR(記録[[#This Row],[水路]],"")</f>
        <v/>
      </c>
      <c r="J2007" t="str">
        <f>IFERROR(VLOOKUP(F2007,プログラムデータ!A:P,14,0),"")</f>
        <v/>
      </c>
      <c r="K2007" t="str">
        <f>IFERROR(VLOOKUP(F2007,プログラムデータ!A:O,15,0),"")</f>
        <v/>
      </c>
      <c r="L2007" t="str">
        <f>IFERROR(VLOOKUP(F2007,プログラムデータ!A:M,13,0),"")</f>
        <v/>
      </c>
      <c r="M2007" t="str">
        <f>IFERROR(VLOOKUP(F2007,プログラムデータ!A:J,10,0),"")</f>
        <v/>
      </c>
      <c r="N2007" t="str">
        <f>IFERROR(VLOOKUP(F2007,プログラムデータ!A:P,16,0),"")</f>
        <v/>
      </c>
      <c r="O2007" t="str">
        <f t="shared" si="62"/>
        <v xml:space="preserve">    </v>
      </c>
    </row>
    <row r="2008" spans="1:15" x14ac:dyDescent="0.15">
      <c r="A2008" t="str">
        <f>IFERROR(記録[[#This Row],[競技番号]],"")</f>
        <v/>
      </c>
      <c r="B2008" t="str">
        <f>IFERROR(記録[[#This Row],[選手番号]],"")</f>
        <v/>
      </c>
      <c r="C2008" t="str">
        <f>IFERROR(VLOOKUP(B2008,選手番号!F:J,4,0),"")</f>
        <v/>
      </c>
      <c r="D2008" t="str">
        <f>IFERROR(VLOOKUP(B2008,選手番号!F:K,6,0),"")</f>
        <v/>
      </c>
      <c r="E2008" t="str">
        <f>IFERROR(VLOOKUP(B2008,チーム番号!E:F,2,0),"")</f>
        <v/>
      </c>
      <c r="F2008" t="str">
        <f>IFERROR(VLOOKUP(A2008,プログラム!B:C,2,0),"")</f>
        <v/>
      </c>
      <c r="G2008" t="str">
        <f t="shared" si="63"/>
        <v>000</v>
      </c>
      <c r="H2008" t="str">
        <f>IFERROR(記録[[#This Row],[組]],"")</f>
        <v/>
      </c>
      <c r="I2008" t="str">
        <f>IFERROR(記録[[#This Row],[水路]],"")</f>
        <v/>
      </c>
      <c r="J2008" t="str">
        <f>IFERROR(VLOOKUP(F2008,プログラムデータ!A:P,14,0),"")</f>
        <v/>
      </c>
      <c r="K2008" t="str">
        <f>IFERROR(VLOOKUP(F2008,プログラムデータ!A:O,15,0),"")</f>
        <v/>
      </c>
      <c r="L2008" t="str">
        <f>IFERROR(VLOOKUP(F2008,プログラムデータ!A:M,13,0),"")</f>
        <v/>
      </c>
      <c r="M2008" t="str">
        <f>IFERROR(VLOOKUP(F2008,プログラムデータ!A:J,10,0),"")</f>
        <v/>
      </c>
      <c r="N2008" t="str">
        <f>IFERROR(VLOOKUP(F2008,プログラムデータ!A:P,16,0),"")</f>
        <v/>
      </c>
      <c r="O2008" t="str">
        <f t="shared" si="62"/>
        <v xml:space="preserve">    </v>
      </c>
    </row>
    <row r="2009" spans="1:15" x14ac:dyDescent="0.15">
      <c r="A2009" t="str">
        <f>IFERROR(記録[[#This Row],[競技番号]],"")</f>
        <v/>
      </c>
      <c r="B2009" t="str">
        <f>IFERROR(記録[[#This Row],[選手番号]],"")</f>
        <v/>
      </c>
      <c r="C2009" t="str">
        <f>IFERROR(VLOOKUP(B2009,選手番号!F:J,4,0),"")</f>
        <v/>
      </c>
      <c r="D2009" t="str">
        <f>IFERROR(VLOOKUP(B2009,選手番号!F:K,6,0),"")</f>
        <v/>
      </c>
      <c r="E2009" t="str">
        <f>IFERROR(VLOOKUP(B2009,チーム番号!E:F,2,0),"")</f>
        <v/>
      </c>
      <c r="F2009" t="str">
        <f>IFERROR(VLOOKUP(A2009,プログラム!B:C,2,0),"")</f>
        <v/>
      </c>
      <c r="G2009" t="str">
        <f t="shared" si="63"/>
        <v>000</v>
      </c>
      <c r="H2009" t="str">
        <f>IFERROR(記録[[#This Row],[組]],"")</f>
        <v/>
      </c>
      <c r="I2009" t="str">
        <f>IFERROR(記録[[#This Row],[水路]],"")</f>
        <v/>
      </c>
      <c r="J2009" t="str">
        <f>IFERROR(VLOOKUP(F2009,プログラムデータ!A:P,14,0),"")</f>
        <v/>
      </c>
      <c r="K2009" t="str">
        <f>IFERROR(VLOOKUP(F2009,プログラムデータ!A:O,15,0),"")</f>
        <v/>
      </c>
      <c r="L2009" t="str">
        <f>IFERROR(VLOOKUP(F2009,プログラムデータ!A:M,13,0),"")</f>
        <v/>
      </c>
      <c r="M2009" t="str">
        <f>IFERROR(VLOOKUP(F2009,プログラムデータ!A:J,10,0),"")</f>
        <v/>
      </c>
      <c r="N2009" t="str">
        <f>IFERROR(VLOOKUP(F2009,プログラムデータ!A:P,16,0),"")</f>
        <v/>
      </c>
      <c r="O2009" t="str">
        <f t="shared" si="62"/>
        <v xml:space="preserve">    </v>
      </c>
    </row>
    <row r="2010" spans="1:15" x14ac:dyDescent="0.15">
      <c r="A2010" t="str">
        <f>IFERROR(記録[[#This Row],[競技番号]],"")</f>
        <v/>
      </c>
      <c r="B2010" t="str">
        <f>IFERROR(記録[[#This Row],[選手番号]],"")</f>
        <v/>
      </c>
      <c r="C2010" t="str">
        <f>IFERROR(VLOOKUP(B2010,選手番号!F:J,4,0),"")</f>
        <v/>
      </c>
      <c r="D2010" t="str">
        <f>IFERROR(VLOOKUP(B2010,選手番号!F:K,6,0),"")</f>
        <v/>
      </c>
      <c r="E2010" t="str">
        <f>IFERROR(VLOOKUP(B2010,チーム番号!E:F,2,0),"")</f>
        <v/>
      </c>
      <c r="F2010" t="str">
        <f>IFERROR(VLOOKUP(A2010,プログラム!B:C,2,0),"")</f>
        <v/>
      </c>
      <c r="G2010" t="str">
        <f t="shared" si="63"/>
        <v>000</v>
      </c>
      <c r="H2010" t="str">
        <f>IFERROR(記録[[#This Row],[組]],"")</f>
        <v/>
      </c>
      <c r="I2010" t="str">
        <f>IFERROR(記録[[#This Row],[水路]],"")</f>
        <v/>
      </c>
      <c r="J2010" t="str">
        <f>IFERROR(VLOOKUP(F2010,プログラムデータ!A:P,14,0),"")</f>
        <v/>
      </c>
      <c r="K2010" t="str">
        <f>IFERROR(VLOOKUP(F2010,プログラムデータ!A:O,15,0),"")</f>
        <v/>
      </c>
      <c r="L2010" t="str">
        <f>IFERROR(VLOOKUP(F2010,プログラムデータ!A:M,13,0),"")</f>
        <v/>
      </c>
      <c r="M2010" t="str">
        <f>IFERROR(VLOOKUP(F2010,プログラムデータ!A:J,10,0),"")</f>
        <v/>
      </c>
      <c r="N2010" t="str">
        <f>IFERROR(VLOOKUP(F2010,プログラムデータ!A:P,16,0),"")</f>
        <v/>
      </c>
      <c r="O2010" t="str">
        <f t="shared" si="62"/>
        <v xml:space="preserve">    </v>
      </c>
    </row>
    <row r="2011" spans="1:15" x14ac:dyDescent="0.15">
      <c r="A2011" t="str">
        <f>IFERROR(記録[[#This Row],[競技番号]],"")</f>
        <v/>
      </c>
      <c r="B2011" t="str">
        <f>IFERROR(記録[[#This Row],[選手番号]],"")</f>
        <v/>
      </c>
      <c r="C2011" t="str">
        <f>IFERROR(VLOOKUP(B2011,選手番号!F:J,4,0),"")</f>
        <v/>
      </c>
      <c r="D2011" t="str">
        <f>IFERROR(VLOOKUP(B2011,選手番号!F:K,6,0),"")</f>
        <v/>
      </c>
      <c r="E2011" t="str">
        <f>IFERROR(VLOOKUP(B2011,チーム番号!E:F,2,0),"")</f>
        <v/>
      </c>
      <c r="F2011" t="str">
        <f>IFERROR(VLOOKUP(A2011,プログラム!B:C,2,0),"")</f>
        <v/>
      </c>
      <c r="G2011" t="str">
        <f t="shared" si="63"/>
        <v>000</v>
      </c>
      <c r="H2011" t="str">
        <f>IFERROR(記録[[#This Row],[組]],"")</f>
        <v/>
      </c>
      <c r="I2011" t="str">
        <f>IFERROR(記録[[#This Row],[水路]],"")</f>
        <v/>
      </c>
      <c r="J2011" t="str">
        <f>IFERROR(VLOOKUP(F2011,プログラムデータ!A:P,14,0),"")</f>
        <v/>
      </c>
      <c r="K2011" t="str">
        <f>IFERROR(VLOOKUP(F2011,プログラムデータ!A:O,15,0),"")</f>
        <v/>
      </c>
      <c r="L2011" t="str">
        <f>IFERROR(VLOOKUP(F2011,プログラムデータ!A:M,13,0),"")</f>
        <v/>
      </c>
      <c r="M2011" t="str">
        <f>IFERROR(VLOOKUP(F2011,プログラムデータ!A:J,10,0),"")</f>
        <v/>
      </c>
      <c r="N2011" t="str">
        <f>IFERROR(VLOOKUP(F2011,プログラムデータ!A:P,16,0),"")</f>
        <v/>
      </c>
      <c r="O2011" t="str">
        <f t="shared" si="62"/>
        <v xml:space="preserve">    </v>
      </c>
    </row>
    <row r="2012" spans="1:15" x14ac:dyDescent="0.15">
      <c r="A2012" t="str">
        <f>IFERROR(記録[[#This Row],[競技番号]],"")</f>
        <v/>
      </c>
      <c r="B2012" t="str">
        <f>IFERROR(記録[[#This Row],[選手番号]],"")</f>
        <v/>
      </c>
      <c r="C2012" t="str">
        <f>IFERROR(VLOOKUP(B2012,選手番号!F:J,4,0),"")</f>
        <v/>
      </c>
      <c r="D2012" t="str">
        <f>IFERROR(VLOOKUP(B2012,選手番号!F:K,6,0),"")</f>
        <v/>
      </c>
      <c r="E2012" t="str">
        <f>IFERROR(VLOOKUP(B2012,チーム番号!E:F,2,0),"")</f>
        <v/>
      </c>
      <c r="F2012" t="str">
        <f>IFERROR(VLOOKUP(A2012,プログラム!B:C,2,0),"")</f>
        <v/>
      </c>
      <c r="G2012" t="str">
        <f t="shared" si="63"/>
        <v>000</v>
      </c>
      <c r="H2012" t="str">
        <f>IFERROR(記録[[#This Row],[組]],"")</f>
        <v/>
      </c>
      <c r="I2012" t="str">
        <f>IFERROR(記録[[#This Row],[水路]],"")</f>
        <v/>
      </c>
      <c r="J2012" t="str">
        <f>IFERROR(VLOOKUP(F2012,プログラムデータ!A:P,14,0),"")</f>
        <v/>
      </c>
      <c r="K2012" t="str">
        <f>IFERROR(VLOOKUP(F2012,プログラムデータ!A:O,15,0),"")</f>
        <v/>
      </c>
      <c r="L2012" t="str">
        <f>IFERROR(VLOOKUP(F2012,プログラムデータ!A:M,13,0),"")</f>
        <v/>
      </c>
      <c r="M2012" t="str">
        <f>IFERROR(VLOOKUP(F2012,プログラムデータ!A:J,10,0),"")</f>
        <v/>
      </c>
      <c r="N2012" t="str">
        <f>IFERROR(VLOOKUP(F2012,プログラムデータ!A:P,16,0),"")</f>
        <v/>
      </c>
      <c r="O2012" t="str">
        <f t="shared" si="62"/>
        <v xml:space="preserve">    </v>
      </c>
    </row>
    <row r="2013" spans="1:15" x14ac:dyDescent="0.15">
      <c r="A2013" t="str">
        <f>IFERROR(記録[[#This Row],[競技番号]],"")</f>
        <v/>
      </c>
      <c r="B2013" t="str">
        <f>IFERROR(記録[[#This Row],[選手番号]],"")</f>
        <v/>
      </c>
      <c r="C2013" t="str">
        <f>IFERROR(VLOOKUP(B2013,選手番号!F:J,4,0),"")</f>
        <v/>
      </c>
      <c r="D2013" t="str">
        <f>IFERROR(VLOOKUP(B2013,選手番号!F:K,6,0),"")</f>
        <v/>
      </c>
      <c r="E2013" t="str">
        <f>IFERROR(VLOOKUP(B2013,チーム番号!E:F,2,0),"")</f>
        <v/>
      </c>
      <c r="F2013" t="str">
        <f>IFERROR(VLOOKUP(A2013,プログラム!B:C,2,0),"")</f>
        <v/>
      </c>
      <c r="G2013" t="str">
        <f t="shared" si="63"/>
        <v>000</v>
      </c>
      <c r="H2013" t="str">
        <f>IFERROR(記録[[#This Row],[組]],"")</f>
        <v/>
      </c>
      <c r="I2013" t="str">
        <f>IFERROR(記録[[#This Row],[水路]],"")</f>
        <v/>
      </c>
      <c r="J2013" t="str">
        <f>IFERROR(VLOOKUP(F2013,プログラムデータ!A:P,14,0),"")</f>
        <v/>
      </c>
      <c r="K2013" t="str">
        <f>IFERROR(VLOOKUP(F2013,プログラムデータ!A:O,15,0),"")</f>
        <v/>
      </c>
      <c r="L2013" t="str">
        <f>IFERROR(VLOOKUP(F2013,プログラムデータ!A:M,13,0),"")</f>
        <v/>
      </c>
      <c r="M2013" t="str">
        <f>IFERROR(VLOOKUP(F2013,プログラムデータ!A:J,10,0),"")</f>
        <v/>
      </c>
      <c r="N2013" t="str">
        <f>IFERROR(VLOOKUP(F2013,プログラムデータ!A:P,16,0),"")</f>
        <v/>
      </c>
      <c r="O2013" t="str">
        <f t="shared" si="62"/>
        <v xml:space="preserve">    </v>
      </c>
    </row>
    <row r="2014" spans="1:15" x14ac:dyDescent="0.15">
      <c r="A2014" t="str">
        <f>IFERROR(記録[[#This Row],[競技番号]],"")</f>
        <v/>
      </c>
      <c r="B2014" t="str">
        <f>IFERROR(記録[[#This Row],[選手番号]],"")</f>
        <v/>
      </c>
      <c r="C2014" t="str">
        <f>IFERROR(VLOOKUP(B2014,選手番号!F:J,4,0),"")</f>
        <v/>
      </c>
      <c r="D2014" t="str">
        <f>IFERROR(VLOOKUP(B2014,選手番号!F:K,6,0),"")</f>
        <v/>
      </c>
      <c r="E2014" t="str">
        <f>IFERROR(VLOOKUP(B2014,チーム番号!E:F,2,0),"")</f>
        <v/>
      </c>
      <c r="F2014" t="str">
        <f>IFERROR(VLOOKUP(A2014,プログラム!B:C,2,0),"")</f>
        <v/>
      </c>
      <c r="G2014" t="str">
        <f t="shared" si="63"/>
        <v>000</v>
      </c>
      <c r="H2014" t="str">
        <f>IFERROR(記録[[#This Row],[組]],"")</f>
        <v/>
      </c>
      <c r="I2014" t="str">
        <f>IFERROR(記録[[#This Row],[水路]],"")</f>
        <v/>
      </c>
      <c r="J2014" t="str">
        <f>IFERROR(VLOOKUP(F2014,プログラムデータ!A:P,14,0),"")</f>
        <v/>
      </c>
      <c r="K2014" t="str">
        <f>IFERROR(VLOOKUP(F2014,プログラムデータ!A:O,15,0),"")</f>
        <v/>
      </c>
      <c r="L2014" t="str">
        <f>IFERROR(VLOOKUP(F2014,プログラムデータ!A:M,13,0),"")</f>
        <v/>
      </c>
      <c r="M2014" t="str">
        <f>IFERROR(VLOOKUP(F2014,プログラムデータ!A:J,10,0),"")</f>
        <v/>
      </c>
      <c r="N2014" t="str">
        <f>IFERROR(VLOOKUP(F2014,プログラムデータ!A:P,16,0),"")</f>
        <v/>
      </c>
      <c r="O2014" t="str">
        <f t="shared" si="62"/>
        <v xml:space="preserve">    </v>
      </c>
    </row>
    <row r="2015" spans="1:15" x14ac:dyDescent="0.15">
      <c r="A2015" t="str">
        <f>IFERROR(記録[[#This Row],[競技番号]],"")</f>
        <v/>
      </c>
      <c r="B2015" t="str">
        <f>IFERROR(記録[[#This Row],[選手番号]],"")</f>
        <v/>
      </c>
      <c r="C2015" t="str">
        <f>IFERROR(VLOOKUP(B2015,選手番号!F:J,4,0),"")</f>
        <v/>
      </c>
      <c r="D2015" t="str">
        <f>IFERROR(VLOOKUP(B2015,選手番号!F:K,6,0),"")</f>
        <v/>
      </c>
      <c r="E2015" t="str">
        <f>IFERROR(VLOOKUP(B2015,チーム番号!E:F,2,0),"")</f>
        <v/>
      </c>
      <c r="F2015" t="str">
        <f>IFERROR(VLOOKUP(A2015,プログラム!B:C,2,0),"")</f>
        <v/>
      </c>
      <c r="G2015" t="str">
        <f t="shared" si="63"/>
        <v>000</v>
      </c>
      <c r="H2015" t="str">
        <f>IFERROR(記録[[#This Row],[組]],"")</f>
        <v/>
      </c>
      <c r="I2015" t="str">
        <f>IFERROR(記録[[#This Row],[水路]],"")</f>
        <v/>
      </c>
      <c r="J2015" t="str">
        <f>IFERROR(VLOOKUP(F2015,プログラムデータ!A:P,14,0),"")</f>
        <v/>
      </c>
      <c r="K2015" t="str">
        <f>IFERROR(VLOOKUP(F2015,プログラムデータ!A:O,15,0),"")</f>
        <v/>
      </c>
      <c r="L2015" t="str">
        <f>IFERROR(VLOOKUP(F2015,プログラムデータ!A:M,13,0),"")</f>
        <v/>
      </c>
      <c r="M2015" t="str">
        <f>IFERROR(VLOOKUP(F2015,プログラムデータ!A:J,10,0),"")</f>
        <v/>
      </c>
      <c r="N2015" t="str">
        <f>IFERROR(VLOOKUP(F2015,プログラムデータ!A:P,16,0),"")</f>
        <v/>
      </c>
      <c r="O2015" t="str">
        <f t="shared" si="62"/>
        <v xml:space="preserve">    </v>
      </c>
    </row>
    <row r="2016" spans="1:15" x14ac:dyDescent="0.15">
      <c r="A2016" t="str">
        <f>IFERROR(記録[[#This Row],[競技番号]],"")</f>
        <v/>
      </c>
      <c r="B2016" t="str">
        <f>IFERROR(記録[[#This Row],[選手番号]],"")</f>
        <v/>
      </c>
      <c r="C2016" t="str">
        <f>IFERROR(VLOOKUP(B2016,選手番号!F:J,4,0),"")</f>
        <v/>
      </c>
      <c r="D2016" t="str">
        <f>IFERROR(VLOOKUP(B2016,選手番号!F:K,6,0),"")</f>
        <v/>
      </c>
      <c r="E2016" t="str">
        <f>IFERROR(VLOOKUP(B2016,チーム番号!E:F,2,0),"")</f>
        <v/>
      </c>
      <c r="F2016" t="str">
        <f>IFERROR(VLOOKUP(A2016,プログラム!B:C,2,0),"")</f>
        <v/>
      </c>
      <c r="G2016" t="str">
        <f t="shared" si="63"/>
        <v>000</v>
      </c>
      <c r="H2016" t="str">
        <f>IFERROR(記録[[#This Row],[組]],"")</f>
        <v/>
      </c>
      <c r="I2016" t="str">
        <f>IFERROR(記録[[#This Row],[水路]],"")</f>
        <v/>
      </c>
      <c r="J2016" t="str">
        <f>IFERROR(VLOOKUP(F2016,プログラムデータ!A:P,14,0),"")</f>
        <v/>
      </c>
      <c r="K2016" t="str">
        <f>IFERROR(VLOOKUP(F2016,プログラムデータ!A:O,15,0),"")</f>
        <v/>
      </c>
      <c r="L2016" t="str">
        <f>IFERROR(VLOOKUP(F2016,プログラムデータ!A:M,13,0),"")</f>
        <v/>
      </c>
      <c r="M2016" t="str">
        <f>IFERROR(VLOOKUP(F2016,プログラムデータ!A:J,10,0),"")</f>
        <v/>
      </c>
      <c r="N2016" t="str">
        <f>IFERROR(VLOOKUP(F2016,プログラムデータ!A:P,16,0),"")</f>
        <v/>
      </c>
      <c r="O2016" t="str">
        <f t="shared" si="62"/>
        <v xml:space="preserve">    </v>
      </c>
    </row>
    <row r="2017" spans="1:15" x14ac:dyDescent="0.15">
      <c r="A2017" t="str">
        <f>IFERROR(記録[[#This Row],[競技番号]],"")</f>
        <v/>
      </c>
      <c r="B2017" t="str">
        <f>IFERROR(記録[[#This Row],[選手番号]],"")</f>
        <v/>
      </c>
      <c r="C2017" t="str">
        <f>IFERROR(VLOOKUP(B2017,選手番号!F:J,4,0),"")</f>
        <v/>
      </c>
      <c r="D2017" t="str">
        <f>IFERROR(VLOOKUP(B2017,選手番号!F:K,6,0),"")</f>
        <v/>
      </c>
      <c r="E2017" t="str">
        <f>IFERROR(VLOOKUP(B2017,チーム番号!E:F,2,0),"")</f>
        <v/>
      </c>
      <c r="F2017" t="str">
        <f>IFERROR(VLOOKUP(A2017,プログラム!B:C,2,0),"")</f>
        <v/>
      </c>
      <c r="G2017" t="str">
        <f t="shared" si="63"/>
        <v>000</v>
      </c>
      <c r="H2017" t="str">
        <f>IFERROR(記録[[#This Row],[組]],"")</f>
        <v/>
      </c>
      <c r="I2017" t="str">
        <f>IFERROR(記録[[#This Row],[水路]],"")</f>
        <v/>
      </c>
      <c r="J2017" t="str">
        <f>IFERROR(VLOOKUP(F2017,プログラムデータ!A:P,14,0),"")</f>
        <v/>
      </c>
      <c r="K2017" t="str">
        <f>IFERROR(VLOOKUP(F2017,プログラムデータ!A:O,15,0),"")</f>
        <v/>
      </c>
      <c r="L2017" t="str">
        <f>IFERROR(VLOOKUP(F2017,プログラムデータ!A:M,13,0),"")</f>
        <v/>
      </c>
      <c r="M2017" t="str">
        <f>IFERROR(VLOOKUP(F2017,プログラムデータ!A:J,10,0),"")</f>
        <v/>
      </c>
      <c r="N2017" t="str">
        <f>IFERROR(VLOOKUP(F2017,プログラムデータ!A:P,16,0),"")</f>
        <v/>
      </c>
      <c r="O2017" t="str">
        <f t="shared" si="62"/>
        <v xml:space="preserve">    </v>
      </c>
    </row>
    <row r="2018" spans="1:15" x14ac:dyDescent="0.15">
      <c r="A2018" t="str">
        <f>IFERROR(記録[[#This Row],[競技番号]],"")</f>
        <v/>
      </c>
      <c r="B2018" t="str">
        <f>IFERROR(記録[[#This Row],[選手番号]],"")</f>
        <v/>
      </c>
      <c r="C2018" t="str">
        <f>IFERROR(VLOOKUP(B2018,選手番号!F:J,4,0),"")</f>
        <v/>
      </c>
      <c r="D2018" t="str">
        <f>IFERROR(VLOOKUP(B2018,選手番号!F:K,6,0),"")</f>
        <v/>
      </c>
      <c r="E2018" t="str">
        <f>IFERROR(VLOOKUP(B2018,チーム番号!E:F,2,0),"")</f>
        <v/>
      </c>
      <c r="F2018" t="str">
        <f>IFERROR(VLOOKUP(A2018,プログラム!B:C,2,0),"")</f>
        <v/>
      </c>
      <c r="G2018" t="str">
        <f t="shared" si="63"/>
        <v>000</v>
      </c>
      <c r="H2018" t="str">
        <f>IFERROR(記録[[#This Row],[組]],"")</f>
        <v/>
      </c>
      <c r="I2018" t="str">
        <f>IFERROR(記録[[#This Row],[水路]],"")</f>
        <v/>
      </c>
      <c r="J2018" t="str">
        <f>IFERROR(VLOOKUP(F2018,プログラムデータ!A:P,14,0),"")</f>
        <v/>
      </c>
      <c r="K2018" t="str">
        <f>IFERROR(VLOOKUP(F2018,プログラムデータ!A:O,15,0),"")</f>
        <v/>
      </c>
      <c r="L2018" t="str">
        <f>IFERROR(VLOOKUP(F2018,プログラムデータ!A:M,13,0),"")</f>
        <v/>
      </c>
      <c r="M2018" t="str">
        <f>IFERROR(VLOOKUP(F2018,プログラムデータ!A:J,10,0),"")</f>
        <v/>
      </c>
      <c r="N2018" t="str">
        <f>IFERROR(VLOOKUP(F2018,プログラムデータ!A:P,16,0),"")</f>
        <v/>
      </c>
      <c r="O2018" t="str">
        <f t="shared" si="62"/>
        <v xml:space="preserve">    </v>
      </c>
    </row>
    <row r="2019" spans="1:15" x14ac:dyDescent="0.15">
      <c r="A2019" t="str">
        <f>IFERROR(記録[[#This Row],[競技番号]],"")</f>
        <v/>
      </c>
      <c r="B2019" t="str">
        <f>IFERROR(記録[[#This Row],[選手番号]],"")</f>
        <v/>
      </c>
      <c r="C2019" t="str">
        <f>IFERROR(VLOOKUP(B2019,選手番号!F:J,4,0),"")</f>
        <v/>
      </c>
      <c r="D2019" t="str">
        <f>IFERROR(VLOOKUP(B2019,選手番号!F:K,6,0),"")</f>
        <v/>
      </c>
      <c r="E2019" t="str">
        <f>IFERROR(VLOOKUP(B2019,チーム番号!E:F,2,0),"")</f>
        <v/>
      </c>
      <c r="F2019" t="str">
        <f>IFERROR(VLOOKUP(A2019,プログラム!B:C,2,0),"")</f>
        <v/>
      </c>
      <c r="G2019" t="str">
        <f t="shared" si="63"/>
        <v>000</v>
      </c>
      <c r="H2019" t="str">
        <f>IFERROR(記録[[#This Row],[組]],"")</f>
        <v/>
      </c>
      <c r="I2019" t="str">
        <f>IFERROR(記録[[#This Row],[水路]],"")</f>
        <v/>
      </c>
      <c r="J2019" t="str">
        <f>IFERROR(VLOOKUP(F2019,プログラムデータ!A:P,14,0),"")</f>
        <v/>
      </c>
      <c r="K2019" t="str">
        <f>IFERROR(VLOOKUP(F2019,プログラムデータ!A:O,15,0),"")</f>
        <v/>
      </c>
      <c r="L2019" t="str">
        <f>IFERROR(VLOOKUP(F2019,プログラムデータ!A:M,13,0),"")</f>
        <v/>
      </c>
      <c r="M2019" t="str">
        <f>IFERROR(VLOOKUP(F2019,プログラムデータ!A:J,10,0),"")</f>
        <v/>
      </c>
      <c r="N2019" t="str">
        <f>IFERROR(VLOOKUP(F2019,プログラムデータ!A:P,16,0),"")</f>
        <v/>
      </c>
      <c r="O2019" t="str">
        <f t="shared" si="62"/>
        <v xml:space="preserve">    </v>
      </c>
    </row>
    <row r="2020" spans="1:15" x14ac:dyDescent="0.15">
      <c r="A2020" t="str">
        <f>IFERROR(記録[[#This Row],[競技番号]],"")</f>
        <v/>
      </c>
      <c r="B2020" t="str">
        <f>IFERROR(記録[[#This Row],[選手番号]],"")</f>
        <v/>
      </c>
      <c r="C2020" t="str">
        <f>IFERROR(VLOOKUP(B2020,選手番号!F:J,4,0),"")</f>
        <v/>
      </c>
      <c r="D2020" t="str">
        <f>IFERROR(VLOOKUP(B2020,選手番号!F:K,6,0),"")</f>
        <v/>
      </c>
      <c r="E2020" t="str">
        <f>IFERROR(VLOOKUP(B2020,チーム番号!E:F,2,0),"")</f>
        <v/>
      </c>
      <c r="F2020" t="str">
        <f>IFERROR(VLOOKUP(A2020,プログラム!B:C,2,0),"")</f>
        <v/>
      </c>
      <c r="G2020" t="str">
        <f t="shared" si="63"/>
        <v>000</v>
      </c>
      <c r="H2020" t="str">
        <f>IFERROR(記録[[#This Row],[組]],"")</f>
        <v/>
      </c>
      <c r="I2020" t="str">
        <f>IFERROR(記録[[#This Row],[水路]],"")</f>
        <v/>
      </c>
      <c r="J2020" t="str">
        <f>IFERROR(VLOOKUP(F2020,プログラムデータ!A:P,14,0),"")</f>
        <v/>
      </c>
      <c r="K2020" t="str">
        <f>IFERROR(VLOOKUP(F2020,プログラムデータ!A:O,15,0),"")</f>
        <v/>
      </c>
      <c r="L2020" t="str">
        <f>IFERROR(VLOOKUP(F2020,プログラムデータ!A:M,13,0),"")</f>
        <v/>
      </c>
      <c r="M2020" t="str">
        <f>IFERROR(VLOOKUP(F2020,プログラムデータ!A:J,10,0),"")</f>
        <v/>
      </c>
      <c r="N2020" t="str">
        <f>IFERROR(VLOOKUP(F2020,プログラムデータ!A:P,16,0),"")</f>
        <v/>
      </c>
      <c r="O2020" t="str">
        <f t="shared" si="62"/>
        <v xml:space="preserve">    </v>
      </c>
    </row>
    <row r="2021" spans="1:15" x14ac:dyDescent="0.15">
      <c r="A2021" t="str">
        <f>IFERROR(記録[[#This Row],[競技番号]],"")</f>
        <v/>
      </c>
      <c r="B2021" t="str">
        <f>IFERROR(記録[[#This Row],[選手番号]],"")</f>
        <v/>
      </c>
      <c r="C2021" t="str">
        <f>IFERROR(VLOOKUP(B2021,選手番号!F:J,4,0),"")</f>
        <v/>
      </c>
      <c r="D2021" t="str">
        <f>IFERROR(VLOOKUP(B2021,選手番号!F:K,6,0),"")</f>
        <v/>
      </c>
      <c r="E2021" t="str">
        <f>IFERROR(VLOOKUP(B2021,チーム番号!E:F,2,0),"")</f>
        <v/>
      </c>
      <c r="F2021" t="str">
        <f>IFERROR(VLOOKUP(A2021,プログラム!B:C,2,0),"")</f>
        <v/>
      </c>
      <c r="G2021" t="str">
        <f t="shared" si="63"/>
        <v>000</v>
      </c>
      <c r="H2021" t="str">
        <f>IFERROR(記録[[#This Row],[組]],"")</f>
        <v/>
      </c>
      <c r="I2021" t="str">
        <f>IFERROR(記録[[#This Row],[水路]],"")</f>
        <v/>
      </c>
      <c r="J2021" t="str">
        <f>IFERROR(VLOOKUP(F2021,プログラムデータ!A:P,14,0),"")</f>
        <v/>
      </c>
      <c r="K2021" t="str">
        <f>IFERROR(VLOOKUP(F2021,プログラムデータ!A:O,15,0),"")</f>
        <v/>
      </c>
      <c r="L2021" t="str">
        <f>IFERROR(VLOOKUP(F2021,プログラムデータ!A:M,13,0),"")</f>
        <v/>
      </c>
      <c r="M2021" t="str">
        <f>IFERROR(VLOOKUP(F2021,プログラムデータ!A:J,10,0),"")</f>
        <v/>
      </c>
      <c r="N2021" t="str">
        <f>IFERROR(VLOOKUP(F2021,プログラムデータ!A:P,16,0),"")</f>
        <v/>
      </c>
      <c r="O2021" t="str">
        <f t="shared" si="62"/>
        <v xml:space="preserve">    </v>
      </c>
    </row>
    <row r="2022" spans="1:15" x14ac:dyDescent="0.15">
      <c r="A2022" t="str">
        <f>IFERROR(記録[[#This Row],[競技番号]],"")</f>
        <v/>
      </c>
      <c r="B2022" t="str">
        <f>IFERROR(記録[[#This Row],[選手番号]],"")</f>
        <v/>
      </c>
      <c r="C2022" t="str">
        <f>IFERROR(VLOOKUP(B2022,選手番号!F:J,4,0),"")</f>
        <v/>
      </c>
      <c r="D2022" t="str">
        <f>IFERROR(VLOOKUP(B2022,選手番号!F:K,6,0),"")</f>
        <v/>
      </c>
      <c r="E2022" t="str">
        <f>IFERROR(VLOOKUP(B2022,チーム番号!E:F,2,0),"")</f>
        <v/>
      </c>
      <c r="F2022" t="str">
        <f>IFERROR(VLOOKUP(A2022,プログラム!B:C,2,0),"")</f>
        <v/>
      </c>
      <c r="G2022" t="str">
        <f t="shared" si="63"/>
        <v>000</v>
      </c>
      <c r="H2022" t="str">
        <f>IFERROR(記録[[#This Row],[組]],"")</f>
        <v/>
      </c>
      <c r="I2022" t="str">
        <f>IFERROR(記録[[#This Row],[水路]],"")</f>
        <v/>
      </c>
      <c r="J2022" t="str">
        <f>IFERROR(VLOOKUP(F2022,プログラムデータ!A:P,14,0),"")</f>
        <v/>
      </c>
      <c r="K2022" t="str">
        <f>IFERROR(VLOOKUP(F2022,プログラムデータ!A:O,15,0),"")</f>
        <v/>
      </c>
      <c r="L2022" t="str">
        <f>IFERROR(VLOOKUP(F2022,プログラムデータ!A:M,13,0),"")</f>
        <v/>
      </c>
      <c r="M2022" t="str">
        <f>IFERROR(VLOOKUP(F2022,プログラムデータ!A:J,10,0),"")</f>
        <v/>
      </c>
      <c r="N2022" t="str">
        <f>IFERROR(VLOOKUP(F2022,プログラムデータ!A:P,16,0),"")</f>
        <v/>
      </c>
      <c r="O2022" t="str">
        <f t="shared" si="62"/>
        <v xml:space="preserve">    </v>
      </c>
    </row>
    <row r="2023" spans="1:15" x14ac:dyDescent="0.15">
      <c r="A2023" t="str">
        <f>IFERROR(記録[[#This Row],[競技番号]],"")</f>
        <v/>
      </c>
      <c r="B2023" t="str">
        <f>IFERROR(記録[[#This Row],[選手番号]],"")</f>
        <v/>
      </c>
      <c r="C2023" t="str">
        <f>IFERROR(VLOOKUP(B2023,選手番号!F:J,4,0),"")</f>
        <v/>
      </c>
      <c r="D2023" t="str">
        <f>IFERROR(VLOOKUP(B2023,選手番号!F:K,6,0),"")</f>
        <v/>
      </c>
      <c r="E2023" t="str">
        <f>IFERROR(VLOOKUP(B2023,チーム番号!E:F,2,0),"")</f>
        <v/>
      </c>
      <c r="F2023" t="str">
        <f>IFERROR(VLOOKUP(A2023,プログラム!B:C,2,0),"")</f>
        <v/>
      </c>
      <c r="G2023" t="str">
        <f t="shared" si="63"/>
        <v>000</v>
      </c>
      <c r="H2023" t="str">
        <f>IFERROR(記録[[#This Row],[組]],"")</f>
        <v/>
      </c>
      <c r="I2023" t="str">
        <f>IFERROR(記録[[#This Row],[水路]],"")</f>
        <v/>
      </c>
      <c r="J2023" t="str">
        <f>IFERROR(VLOOKUP(F2023,プログラムデータ!A:P,14,0),"")</f>
        <v/>
      </c>
      <c r="K2023" t="str">
        <f>IFERROR(VLOOKUP(F2023,プログラムデータ!A:O,15,0),"")</f>
        <v/>
      </c>
      <c r="L2023" t="str">
        <f>IFERROR(VLOOKUP(F2023,プログラムデータ!A:M,13,0),"")</f>
        <v/>
      </c>
      <c r="M2023" t="str">
        <f>IFERROR(VLOOKUP(F2023,プログラムデータ!A:J,10,0),"")</f>
        <v/>
      </c>
      <c r="N2023" t="str">
        <f>IFERROR(VLOOKUP(F2023,プログラムデータ!A:P,16,0),"")</f>
        <v/>
      </c>
      <c r="O2023" t="str">
        <f t="shared" si="62"/>
        <v xml:space="preserve">    </v>
      </c>
    </row>
    <row r="2024" spans="1:15" x14ac:dyDescent="0.15">
      <c r="A2024" t="str">
        <f>IFERROR(記録[[#This Row],[競技番号]],"")</f>
        <v/>
      </c>
      <c r="B2024" t="str">
        <f>IFERROR(記録[[#This Row],[選手番号]],"")</f>
        <v/>
      </c>
      <c r="C2024" t="str">
        <f>IFERROR(VLOOKUP(B2024,選手番号!F:J,4,0),"")</f>
        <v/>
      </c>
      <c r="D2024" t="str">
        <f>IFERROR(VLOOKUP(B2024,選手番号!F:K,6,0),"")</f>
        <v/>
      </c>
      <c r="E2024" t="str">
        <f>IFERROR(VLOOKUP(B2024,チーム番号!E:F,2,0),"")</f>
        <v/>
      </c>
      <c r="F2024" t="str">
        <f>IFERROR(VLOOKUP(A2024,プログラム!B:C,2,0),"")</f>
        <v/>
      </c>
      <c r="G2024" t="str">
        <f t="shared" si="63"/>
        <v>000</v>
      </c>
      <c r="H2024" t="str">
        <f>IFERROR(記録[[#This Row],[組]],"")</f>
        <v/>
      </c>
      <c r="I2024" t="str">
        <f>IFERROR(記録[[#This Row],[水路]],"")</f>
        <v/>
      </c>
      <c r="J2024" t="str">
        <f>IFERROR(VLOOKUP(F2024,プログラムデータ!A:P,14,0),"")</f>
        <v/>
      </c>
      <c r="K2024" t="str">
        <f>IFERROR(VLOOKUP(F2024,プログラムデータ!A:O,15,0),"")</f>
        <v/>
      </c>
      <c r="L2024" t="str">
        <f>IFERROR(VLOOKUP(F2024,プログラムデータ!A:M,13,0),"")</f>
        <v/>
      </c>
      <c r="M2024" t="str">
        <f>IFERROR(VLOOKUP(F2024,プログラムデータ!A:J,10,0),"")</f>
        <v/>
      </c>
      <c r="N2024" t="str">
        <f>IFERROR(VLOOKUP(F2024,プログラムデータ!A:P,16,0),"")</f>
        <v/>
      </c>
      <c r="O2024" t="str">
        <f t="shared" si="62"/>
        <v xml:space="preserve">    </v>
      </c>
    </row>
    <row r="2025" spans="1:15" x14ac:dyDescent="0.15">
      <c r="A2025" t="str">
        <f>IFERROR(記録[[#This Row],[競技番号]],"")</f>
        <v/>
      </c>
      <c r="B2025" t="str">
        <f>IFERROR(記録[[#This Row],[選手番号]],"")</f>
        <v/>
      </c>
      <c r="C2025" t="str">
        <f>IFERROR(VLOOKUP(B2025,選手番号!F:J,4,0),"")</f>
        <v/>
      </c>
      <c r="D2025" t="str">
        <f>IFERROR(VLOOKUP(B2025,選手番号!F:K,6,0),"")</f>
        <v/>
      </c>
      <c r="E2025" t="str">
        <f>IFERROR(VLOOKUP(B2025,チーム番号!E:F,2,0),"")</f>
        <v/>
      </c>
      <c r="F2025" t="str">
        <f>IFERROR(VLOOKUP(A2025,プログラム!B:C,2,0),"")</f>
        <v/>
      </c>
      <c r="G2025" t="str">
        <f t="shared" si="63"/>
        <v>000</v>
      </c>
      <c r="H2025" t="str">
        <f>IFERROR(記録[[#This Row],[組]],"")</f>
        <v/>
      </c>
      <c r="I2025" t="str">
        <f>IFERROR(記録[[#This Row],[水路]],"")</f>
        <v/>
      </c>
      <c r="J2025" t="str">
        <f>IFERROR(VLOOKUP(F2025,プログラムデータ!A:P,14,0),"")</f>
        <v/>
      </c>
      <c r="K2025" t="str">
        <f>IFERROR(VLOOKUP(F2025,プログラムデータ!A:O,15,0),"")</f>
        <v/>
      </c>
      <c r="L2025" t="str">
        <f>IFERROR(VLOOKUP(F2025,プログラムデータ!A:M,13,0),"")</f>
        <v/>
      </c>
      <c r="M2025" t="str">
        <f>IFERROR(VLOOKUP(F2025,プログラムデータ!A:J,10,0),"")</f>
        <v/>
      </c>
      <c r="N2025" t="str">
        <f>IFERROR(VLOOKUP(F2025,プログラムデータ!A:P,16,0),"")</f>
        <v/>
      </c>
      <c r="O2025" t="str">
        <f t="shared" si="62"/>
        <v xml:space="preserve">    </v>
      </c>
    </row>
    <row r="2026" spans="1:15" x14ac:dyDescent="0.15">
      <c r="A2026" t="str">
        <f>IFERROR(記録[[#This Row],[競技番号]],"")</f>
        <v/>
      </c>
      <c r="B2026" t="str">
        <f>IFERROR(記録[[#This Row],[選手番号]],"")</f>
        <v/>
      </c>
      <c r="C2026" t="str">
        <f>IFERROR(VLOOKUP(B2026,選手番号!F:J,4,0),"")</f>
        <v/>
      </c>
      <c r="D2026" t="str">
        <f>IFERROR(VLOOKUP(B2026,選手番号!F:K,6,0),"")</f>
        <v/>
      </c>
      <c r="E2026" t="str">
        <f>IFERROR(VLOOKUP(B2026,チーム番号!E:F,2,0),"")</f>
        <v/>
      </c>
      <c r="F2026" t="str">
        <f>IFERROR(VLOOKUP(A2026,プログラム!B:C,2,0),"")</f>
        <v/>
      </c>
      <c r="G2026" t="str">
        <f t="shared" si="63"/>
        <v>000</v>
      </c>
      <c r="H2026" t="str">
        <f>IFERROR(記録[[#This Row],[組]],"")</f>
        <v/>
      </c>
      <c r="I2026" t="str">
        <f>IFERROR(記録[[#This Row],[水路]],"")</f>
        <v/>
      </c>
      <c r="J2026" t="str">
        <f>IFERROR(VLOOKUP(F2026,プログラムデータ!A:P,14,0),"")</f>
        <v/>
      </c>
      <c r="K2026" t="str">
        <f>IFERROR(VLOOKUP(F2026,プログラムデータ!A:O,15,0),"")</f>
        <v/>
      </c>
      <c r="L2026" t="str">
        <f>IFERROR(VLOOKUP(F2026,プログラムデータ!A:M,13,0),"")</f>
        <v/>
      </c>
      <c r="M2026" t="str">
        <f>IFERROR(VLOOKUP(F2026,プログラムデータ!A:J,10,0),"")</f>
        <v/>
      </c>
      <c r="N2026" t="str">
        <f>IFERROR(VLOOKUP(F2026,プログラムデータ!A:P,16,0),"")</f>
        <v/>
      </c>
      <c r="O2026" t="str">
        <f t="shared" si="62"/>
        <v xml:space="preserve">    </v>
      </c>
    </row>
    <row r="2027" spans="1:15" x14ac:dyDescent="0.15">
      <c r="A2027" t="str">
        <f>IFERROR(記録[[#This Row],[競技番号]],"")</f>
        <v/>
      </c>
      <c r="B2027" t="str">
        <f>IFERROR(記録[[#This Row],[選手番号]],"")</f>
        <v/>
      </c>
      <c r="C2027" t="str">
        <f>IFERROR(VLOOKUP(B2027,選手番号!F:J,4,0),"")</f>
        <v/>
      </c>
      <c r="D2027" t="str">
        <f>IFERROR(VLOOKUP(B2027,選手番号!F:K,6,0),"")</f>
        <v/>
      </c>
      <c r="E2027" t="str">
        <f>IFERROR(VLOOKUP(B2027,チーム番号!E:F,2,0),"")</f>
        <v/>
      </c>
      <c r="F2027" t="str">
        <f>IFERROR(VLOOKUP(A2027,プログラム!B:C,2,0),"")</f>
        <v/>
      </c>
      <c r="G2027" t="str">
        <f t="shared" si="63"/>
        <v>000</v>
      </c>
      <c r="H2027" t="str">
        <f>IFERROR(記録[[#This Row],[組]],"")</f>
        <v/>
      </c>
      <c r="I2027" t="str">
        <f>IFERROR(記録[[#This Row],[水路]],"")</f>
        <v/>
      </c>
      <c r="J2027" t="str">
        <f>IFERROR(VLOOKUP(F2027,プログラムデータ!A:P,14,0),"")</f>
        <v/>
      </c>
      <c r="K2027" t="str">
        <f>IFERROR(VLOOKUP(F2027,プログラムデータ!A:O,15,0),"")</f>
        <v/>
      </c>
      <c r="L2027" t="str">
        <f>IFERROR(VLOOKUP(F2027,プログラムデータ!A:M,13,0),"")</f>
        <v/>
      </c>
      <c r="M2027" t="str">
        <f>IFERROR(VLOOKUP(F2027,プログラムデータ!A:J,10,0),"")</f>
        <v/>
      </c>
      <c r="N2027" t="str">
        <f>IFERROR(VLOOKUP(F2027,プログラムデータ!A:P,16,0),"")</f>
        <v/>
      </c>
      <c r="O2027" t="str">
        <f t="shared" si="62"/>
        <v xml:space="preserve">    </v>
      </c>
    </row>
    <row r="2028" spans="1:15" x14ac:dyDescent="0.15">
      <c r="A2028" t="str">
        <f>IFERROR(記録[[#This Row],[競技番号]],"")</f>
        <v/>
      </c>
      <c r="B2028" t="str">
        <f>IFERROR(記録[[#This Row],[選手番号]],"")</f>
        <v/>
      </c>
      <c r="C2028" t="str">
        <f>IFERROR(VLOOKUP(B2028,選手番号!F:J,4,0),"")</f>
        <v/>
      </c>
      <c r="D2028" t="str">
        <f>IFERROR(VLOOKUP(B2028,選手番号!F:K,6,0),"")</f>
        <v/>
      </c>
      <c r="E2028" t="str">
        <f>IFERROR(VLOOKUP(B2028,チーム番号!E:F,2,0),"")</f>
        <v/>
      </c>
      <c r="F2028" t="str">
        <f>IFERROR(VLOOKUP(A2028,プログラム!B:C,2,0),"")</f>
        <v/>
      </c>
      <c r="G2028" t="str">
        <f t="shared" si="63"/>
        <v>000</v>
      </c>
      <c r="H2028" t="str">
        <f>IFERROR(記録[[#This Row],[組]],"")</f>
        <v/>
      </c>
      <c r="I2028" t="str">
        <f>IFERROR(記録[[#This Row],[水路]],"")</f>
        <v/>
      </c>
      <c r="J2028" t="str">
        <f>IFERROR(VLOOKUP(F2028,プログラムデータ!A:P,14,0),"")</f>
        <v/>
      </c>
      <c r="K2028" t="str">
        <f>IFERROR(VLOOKUP(F2028,プログラムデータ!A:O,15,0),"")</f>
        <v/>
      </c>
      <c r="L2028" t="str">
        <f>IFERROR(VLOOKUP(F2028,プログラムデータ!A:M,13,0),"")</f>
        <v/>
      </c>
      <c r="M2028" t="str">
        <f>IFERROR(VLOOKUP(F2028,プログラムデータ!A:J,10,0),"")</f>
        <v/>
      </c>
      <c r="N2028" t="str">
        <f>IFERROR(VLOOKUP(F2028,プログラムデータ!A:P,16,0),"")</f>
        <v/>
      </c>
      <c r="O2028" t="str">
        <f t="shared" si="62"/>
        <v xml:space="preserve">    </v>
      </c>
    </row>
    <row r="2029" spans="1:15" x14ac:dyDescent="0.15">
      <c r="A2029" t="str">
        <f>IFERROR(記録[[#This Row],[競技番号]],"")</f>
        <v/>
      </c>
      <c r="B2029" t="str">
        <f>IFERROR(記録[[#This Row],[選手番号]],"")</f>
        <v/>
      </c>
      <c r="C2029" t="str">
        <f>IFERROR(VLOOKUP(B2029,選手番号!F:J,4,0),"")</f>
        <v/>
      </c>
      <c r="D2029" t="str">
        <f>IFERROR(VLOOKUP(B2029,選手番号!F:K,6,0),"")</f>
        <v/>
      </c>
      <c r="E2029" t="str">
        <f>IFERROR(VLOOKUP(B2029,チーム番号!E:F,2,0),"")</f>
        <v/>
      </c>
      <c r="F2029" t="str">
        <f>IFERROR(VLOOKUP(A2029,プログラム!B:C,2,0),"")</f>
        <v/>
      </c>
      <c r="G2029" t="str">
        <f t="shared" si="63"/>
        <v>000</v>
      </c>
      <c r="H2029" t="str">
        <f>IFERROR(記録[[#This Row],[組]],"")</f>
        <v/>
      </c>
      <c r="I2029" t="str">
        <f>IFERROR(記録[[#This Row],[水路]],"")</f>
        <v/>
      </c>
      <c r="J2029" t="str">
        <f>IFERROR(VLOOKUP(F2029,プログラムデータ!A:P,14,0),"")</f>
        <v/>
      </c>
      <c r="K2029" t="str">
        <f>IFERROR(VLOOKUP(F2029,プログラムデータ!A:O,15,0),"")</f>
        <v/>
      </c>
      <c r="L2029" t="str">
        <f>IFERROR(VLOOKUP(F2029,プログラムデータ!A:M,13,0),"")</f>
        <v/>
      </c>
      <c r="M2029" t="str">
        <f>IFERROR(VLOOKUP(F2029,プログラムデータ!A:J,10,0),"")</f>
        <v/>
      </c>
      <c r="N2029" t="str">
        <f>IFERROR(VLOOKUP(F2029,プログラムデータ!A:P,16,0),"")</f>
        <v/>
      </c>
      <c r="O2029" t="str">
        <f t="shared" si="62"/>
        <v xml:space="preserve">    </v>
      </c>
    </row>
    <row r="2030" spans="1:15" x14ac:dyDescent="0.15">
      <c r="A2030" t="str">
        <f>IFERROR(記録[[#This Row],[競技番号]],"")</f>
        <v/>
      </c>
      <c r="B2030" t="str">
        <f>IFERROR(記録[[#This Row],[選手番号]],"")</f>
        <v/>
      </c>
      <c r="C2030" t="str">
        <f>IFERROR(VLOOKUP(B2030,選手番号!F:J,4,0),"")</f>
        <v/>
      </c>
      <c r="D2030" t="str">
        <f>IFERROR(VLOOKUP(B2030,選手番号!F:K,6,0),"")</f>
        <v/>
      </c>
      <c r="E2030" t="str">
        <f>IFERROR(VLOOKUP(B2030,チーム番号!E:F,2,0),"")</f>
        <v/>
      </c>
      <c r="F2030" t="str">
        <f>IFERROR(VLOOKUP(A2030,プログラム!B:C,2,0),"")</f>
        <v/>
      </c>
      <c r="G2030" t="str">
        <f t="shared" si="63"/>
        <v>000</v>
      </c>
      <c r="H2030" t="str">
        <f>IFERROR(記録[[#This Row],[組]],"")</f>
        <v/>
      </c>
      <c r="I2030" t="str">
        <f>IFERROR(記録[[#This Row],[水路]],"")</f>
        <v/>
      </c>
      <c r="J2030" t="str">
        <f>IFERROR(VLOOKUP(F2030,プログラムデータ!A:P,14,0),"")</f>
        <v/>
      </c>
      <c r="K2030" t="str">
        <f>IFERROR(VLOOKUP(F2030,プログラムデータ!A:O,15,0),"")</f>
        <v/>
      </c>
      <c r="L2030" t="str">
        <f>IFERROR(VLOOKUP(F2030,プログラムデータ!A:M,13,0),"")</f>
        <v/>
      </c>
      <c r="M2030" t="str">
        <f>IFERROR(VLOOKUP(F2030,プログラムデータ!A:J,10,0),"")</f>
        <v/>
      </c>
      <c r="N2030" t="str">
        <f>IFERROR(VLOOKUP(F2030,プログラムデータ!A:P,16,0),"")</f>
        <v/>
      </c>
      <c r="O2030" t="str">
        <f t="shared" ref="O2030:O2093" si="64">CONCATENATE(J2030," ",K2030," ",L2030," ",M2030," ",N2030)</f>
        <v xml:space="preserve">    </v>
      </c>
    </row>
    <row r="2031" spans="1:15" x14ac:dyDescent="0.15">
      <c r="A2031" t="str">
        <f>IFERROR(記録[[#This Row],[競技番号]],"")</f>
        <v/>
      </c>
      <c r="B2031" t="str">
        <f>IFERROR(記録[[#This Row],[選手番号]],"")</f>
        <v/>
      </c>
      <c r="C2031" t="str">
        <f>IFERROR(VLOOKUP(B2031,選手番号!F:J,4,0),"")</f>
        <v/>
      </c>
      <c r="D2031" t="str">
        <f>IFERROR(VLOOKUP(B2031,選手番号!F:K,6,0),"")</f>
        <v/>
      </c>
      <c r="E2031" t="str">
        <f>IFERROR(VLOOKUP(B2031,チーム番号!E:F,2,0),"")</f>
        <v/>
      </c>
      <c r="F2031" t="str">
        <f>IFERROR(VLOOKUP(A2031,プログラム!B:C,2,0),"")</f>
        <v/>
      </c>
      <c r="G2031" t="str">
        <f t="shared" si="63"/>
        <v>000</v>
      </c>
      <c r="H2031" t="str">
        <f>IFERROR(記録[[#This Row],[組]],"")</f>
        <v/>
      </c>
      <c r="I2031" t="str">
        <f>IFERROR(記録[[#This Row],[水路]],"")</f>
        <v/>
      </c>
      <c r="J2031" t="str">
        <f>IFERROR(VLOOKUP(F2031,プログラムデータ!A:P,14,0),"")</f>
        <v/>
      </c>
      <c r="K2031" t="str">
        <f>IFERROR(VLOOKUP(F2031,プログラムデータ!A:O,15,0),"")</f>
        <v/>
      </c>
      <c r="L2031" t="str">
        <f>IFERROR(VLOOKUP(F2031,プログラムデータ!A:M,13,0),"")</f>
        <v/>
      </c>
      <c r="M2031" t="str">
        <f>IFERROR(VLOOKUP(F2031,プログラムデータ!A:J,10,0),"")</f>
        <v/>
      </c>
      <c r="N2031" t="str">
        <f>IFERROR(VLOOKUP(F2031,プログラムデータ!A:P,16,0),"")</f>
        <v/>
      </c>
      <c r="O2031" t="str">
        <f t="shared" si="64"/>
        <v xml:space="preserve">    </v>
      </c>
    </row>
    <row r="2032" spans="1:15" x14ac:dyDescent="0.15">
      <c r="A2032" t="str">
        <f>IFERROR(記録[[#This Row],[競技番号]],"")</f>
        <v/>
      </c>
      <c r="B2032" t="str">
        <f>IFERROR(記録[[#This Row],[選手番号]],"")</f>
        <v/>
      </c>
      <c r="C2032" t="str">
        <f>IFERROR(VLOOKUP(B2032,選手番号!F:J,4,0),"")</f>
        <v/>
      </c>
      <c r="D2032" t="str">
        <f>IFERROR(VLOOKUP(B2032,選手番号!F:K,6,0),"")</f>
        <v/>
      </c>
      <c r="E2032" t="str">
        <f>IFERROR(VLOOKUP(B2032,チーム番号!E:F,2,0),"")</f>
        <v/>
      </c>
      <c r="F2032" t="str">
        <f>IFERROR(VLOOKUP(A2032,プログラム!B:C,2,0),"")</f>
        <v/>
      </c>
      <c r="G2032" t="str">
        <f t="shared" si="63"/>
        <v>000</v>
      </c>
      <c r="H2032" t="str">
        <f>IFERROR(記録[[#This Row],[組]],"")</f>
        <v/>
      </c>
      <c r="I2032" t="str">
        <f>IFERROR(記録[[#This Row],[水路]],"")</f>
        <v/>
      </c>
      <c r="J2032" t="str">
        <f>IFERROR(VLOOKUP(F2032,プログラムデータ!A:P,14,0),"")</f>
        <v/>
      </c>
      <c r="K2032" t="str">
        <f>IFERROR(VLOOKUP(F2032,プログラムデータ!A:O,15,0),"")</f>
        <v/>
      </c>
      <c r="L2032" t="str">
        <f>IFERROR(VLOOKUP(F2032,プログラムデータ!A:M,13,0),"")</f>
        <v/>
      </c>
      <c r="M2032" t="str">
        <f>IFERROR(VLOOKUP(F2032,プログラムデータ!A:J,10,0),"")</f>
        <v/>
      </c>
      <c r="N2032" t="str">
        <f>IFERROR(VLOOKUP(F2032,プログラムデータ!A:P,16,0),"")</f>
        <v/>
      </c>
      <c r="O2032" t="str">
        <f t="shared" si="64"/>
        <v xml:space="preserve">    </v>
      </c>
    </row>
    <row r="2033" spans="1:15" x14ac:dyDescent="0.15">
      <c r="A2033" t="str">
        <f>IFERROR(記録[[#This Row],[競技番号]],"")</f>
        <v/>
      </c>
      <c r="B2033" t="str">
        <f>IFERROR(記録[[#This Row],[選手番号]],"")</f>
        <v/>
      </c>
      <c r="C2033" t="str">
        <f>IFERROR(VLOOKUP(B2033,選手番号!F:J,4,0),"")</f>
        <v/>
      </c>
      <c r="D2033" t="str">
        <f>IFERROR(VLOOKUP(B2033,選手番号!F:K,6,0),"")</f>
        <v/>
      </c>
      <c r="E2033" t="str">
        <f>IFERROR(VLOOKUP(B2033,チーム番号!E:F,2,0),"")</f>
        <v/>
      </c>
      <c r="F2033" t="str">
        <f>IFERROR(VLOOKUP(A2033,プログラム!B:C,2,0),"")</f>
        <v/>
      </c>
      <c r="G2033" t="str">
        <f t="shared" si="63"/>
        <v>000</v>
      </c>
      <c r="H2033" t="str">
        <f>IFERROR(記録[[#This Row],[組]],"")</f>
        <v/>
      </c>
      <c r="I2033" t="str">
        <f>IFERROR(記録[[#This Row],[水路]],"")</f>
        <v/>
      </c>
      <c r="J2033" t="str">
        <f>IFERROR(VLOOKUP(F2033,プログラムデータ!A:P,14,0),"")</f>
        <v/>
      </c>
      <c r="K2033" t="str">
        <f>IFERROR(VLOOKUP(F2033,プログラムデータ!A:O,15,0),"")</f>
        <v/>
      </c>
      <c r="L2033" t="str">
        <f>IFERROR(VLOOKUP(F2033,プログラムデータ!A:M,13,0),"")</f>
        <v/>
      </c>
      <c r="M2033" t="str">
        <f>IFERROR(VLOOKUP(F2033,プログラムデータ!A:J,10,0),"")</f>
        <v/>
      </c>
      <c r="N2033" t="str">
        <f>IFERROR(VLOOKUP(F2033,プログラムデータ!A:P,16,0),"")</f>
        <v/>
      </c>
      <c r="O2033" t="str">
        <f t="shared" si="64"/>
        <v xml:space="preserve">    </v>
      </c>
    </row>
    <row r="2034" spans="1:15" x14ac:dyDescent="0.15">
      <c r="A2034" t="str">
        <f>IFERROR(記録[[#This Row],[競技番号]],"")</f>
        <v/>
      </c>
      <c r="B2034" t="str">
        <f>IFERROR(記録[[#This Row],[選手番号]],"")</f>
        <v/>
      </c>
      <c r="C2034" t="str">
        <f>IFERROR(VLOOKUP(B2034,選手番号!F:J,4,0),"")</f>
        <v/>
      </c>
      <c r="D2034" t="str">
        <f>IFERROR(VLOOKUP(B2034,選手番号!F:K,6,0),"")</f>
        <v/>
      </c>
      <c r="E2034" t="str">
        <f>IFERROR(VLOOKUP(B2034,チーム番号!E:F,2,0),"")</f>
        <v/>
      </c>
      <c r="F2034" t="str">
        <f>IFERROR(VLOOKUP(A2034,プログラム!B:C,2,0),"")</f>
        <v/>
      </c>
      <c r="G2034" t="str">
        <f t="shared" si="63"/>
        <v>000</v>
      </c>
      <c r="H2034" t="str">
        <f>IFERROR(記録[[#This Row],[組]],"")</f>
        <v/>
      </c>
      <c r="I2034" t="str">
        <f>IFERROR(記録[[#This Row],[水路]],"")</f>
        <v/>
      </c>
      <c r="J2034" t="str">
        <f>IFERROR(VLOOKUP(F2034,プログラムデータ!A:P,14,0),"")</f>
        <v/>
      </c>
      <c r="K2034" t="str">
        <f>IFERROR(VLOOKUP(F2034,プログラムデータ!A:O,15,0),"")</f>
        <v/>
      </c>
      <c r="L2034" t="str">
        <f>IFERROR(VLOOKUP(F2034,プログラムデータ!A:M,13,0),"")</f>
        <v/>
      </c>
      <c r="M2034" t="str">
        <f>IFERROR(VLOOKUP(F2034,プログラムデータ!A:J,10,0),"")</f>
        <v/>
      </c>
      <c r="N2034" t="str">
        <f>IFERROR(VLOOKUP(F2034,プログラムデータ!A:P,16,0),"")</f>
        <v/>
      </c>
      <c r="O2034" t="str">
        <f t="shared" si="64"/>
        <v xml:space="preserve">    </v>
      </c>
    </row>
    <row r="2035" spans="1:15" x14ac:dyDescent="0.15">
      <c r="A2035" t="str">
        <f>IFERROR(記録[[#This Row],[競技番号]],"")</f>
        <v/>
      </c>
      <c r="B2035" t="str">
        <f>IFERROR(記録[[#This Row],[選手番号]],"")</f>
        <v/>
      </c>
      <c r="C2035" t="str">
        <f>IFERROR(VLOOKUP(B2035,選手番号!F:J,4,0),"")</f>
        <v/>
      </c>
      <c r="D2035" t="str">
        <f>IFERROR(VLOOKUP(B2035,選手番号!F:K,6,0),"")</f>
        <v/>
      </c>
      <c r="E2035" t="str">
        <f>IFERROR(VLOOKUP(B2035,チーム番号!E:F,2,0),"")</f>
        <v/>
      </c>
      <c r="F2035" t="str">
        <f>IFERROR(VLOOKUP(A2035,プログラム!B:C,2,0),"")</f>
        <v/>
      </c>
      <c r="G2035" t="str">
        <f t="shared" si="63"/>
        <v>000</v>
      </c>
      <c r="H2035" t="str">
        <f>IFERROR(記録[[#This Row],[組]],"")</f>
        <v/>
      </c>
      <c r="I2035" t="str">
        <f>IFERROR(記録[[#This Row],[水路]],"")</f>
        <v/>
      </c>
      <c r="J2035" t="str">
        <f>IFERROR(VLOOKUP(F2035,プログラムデータ!A:P,14,0),"")</f>
        <v/>
      </c>
      <c r="K2035" t="str">
        <f>IFERROR(VLOOKUP(F2035,プログラムデータ!A:O,15,0),"")</f>
        <v/>
      </c>
      <c r="L2035" t="str">
        <f>IFERROR(VLOOKUP(F2035,プログラムデータ!A:M,13,0),"")</f>
        <v/>
      </c>
      <c r="M2035" t="str">
        <f>IFERROR(VLOOKUP(F2035,プログラムデータ!A:J,10,0),"")</f>
        <v/>
      </c>
      <c r="N2035" t="str">
        <f>IFERROR(VLOOKUP(F2035,プログラムデータ!A:P,16,0),"")</f>
        <v/>
      </c>
      <c r="O2035" t="str">
        <f t="shared" si="64"/>
        <v xml:space="preserve">    </v>
      </c>
    </row>
    <row r="2036" spans="1:15" x14ac:dyDescent="0.15">
      <c r="A2036" t="str">
        <f>IFERROR(記録[[#This Row],[競技番号]],"")</f>
        <v/>
      </c>
      <c r="B2036" t="str">
        <f>IFERROR(記録[[#This Row],[選手番号]],"")</f>
        <v/>
      </c>
      <c r="C2036" t="str">
        <f>IFERROR(VLOOKUP(B2036,選手番号!F:J,4,0),"")</f>
        <v/>
      </c>
      <c r="D2036" t="str">
        <f>IFERROR(VLOOKUP(B2036,選手番号!F:K,6,0),"")</f>
        <v/>
      </c>
      <c r="E2036" t="str">
        <f>IFERROR(VLOOKUP(B2036,チーム番号!E:F,2,0),"")</f>
        <v/>
      </c>
      <c r="F2036" t="str">
        <f>IFERROR(VLOOKUP(A2036,プログラム!B:C,2,0),"")</f>
        <v/>
      </c>
      <c r="G2036" t="str">
        <f t="shared" si="63"/>
        <v>000</v>
      </c>
      <c r="H2036" t="str">
        <f>IFERROR(記録[[#This Row],[組]],"")</f>
        <v/>
      </c>
      <c r="I2036" t="str">
        <f>IFERROR(記録[[#This Row],[水路]],"")</f>
        <v/>
      </c>
      <c r="J2036" t="str">
        <f>IFERROR(VLOOKUP(F2036,プログラムデータ!A:P,14,0),"")</f>
        <v/>
      </c>
      <c r="K2036" t="str">
        <f>IFERROR(VLOOKUP(F2036,プログラムデータ!A:O,15,0),"")</f>
        <v/>
      </c>
      <c r="L2036" t="str">
        <f>IFERROR(VLOOKUP(F2036,プログラムデータ!A:M,13,0),"")</f>
        <v/>
      </c>
      <c r="M2036" t="str">
        <f>IFERROR(VLOOKUP(F2036,プログラムデータ!A:J,10,0),"")</f>
        <v/>
      </c>
      <c r="N2036" t="str">
        <f>IFERROR(VLOOKUP(F2036,プログラムデータ!A:P,16,0),"")</f>
        <v/>
      </c>
      <c r="O2036" t="str">
        <f t="shared" si="64"/>
        <v xml:space="preserve">    </v>
      </c>
    </row>
    <row r="2037" spans="1:15" x14ac:dyDescent="0.15">
      <c r="A2037" t="str">
        <f>IFERROR(記録[[#This Row],[競技番号]],"")</f>
        <v/>
      </c>
      <c r="B2037" t="str">
        <f>IFERROR(記録[[#This Row],[選手番号]],"")</f>
        <v/>
      </c>
      <c r="C2037" t="str">
        <f>IFERROR(VLOOKUP(B2037,選手番号!F:J,4,0),"")</f>
        <v/>
      </c>
      <c r="D2037" t="str">
        <f>IFERROR(VLOOKUP(B2037,選手番号!F:K,6,0),"")</f>
        <v/>
      </c>
      <c r="E2037" t="str">
        <f>IFERROR(VLOOKUP(B2037,チーム番号!E:F,2,0),"")</f>
        <v/>
      </c>
      <c r="F2037" t="str">
        <f>IFERROR(VLOOKUP(A2037,プログラム!B:C,2,0),"")</f>
        <v/>
      </c>
      <c r="G2037" t="str">
        <f t="shared" si="63"/>
        <v>000</v>
      </c>
      <c r="H2037" t="str">
        <f>IFERROR(記録[[#This Row],[組]],"")</f>
        <v/>
      </c>
      <c r="I2037" t="str">
        <f>IFERROR(記録[[#This Row],[水路]],"")</f>
        <v/>
      </c>
      <c r="J2037" t="str">
        <f>IFERROR(VLOOKUP(F2037,プログラムデータ!A:P,14,0),"")</f>
        <v/>
      </c>
      <c r="K2037" t="str">
        <f>IFERROR(VLOOKUP(F2037,プログラムデータ!A:O,15,0),"")</f>
        <v/>
      </c>
      <c r="L2037" t="str">
        <f>IFERROR(VLOOKUP(F2037,プログラムデータ!A:M,13,0),"")</f>
        <v/>
      </c>
      <c r="M2037" t="str">
        <f>IFERROR(VLOOKUP(F2037,プログラムデータ!A:J,10,0),"")</f>
        <v/>
      </c>
      <c r="N2037" t="str">
        <f>IFERROR(VLOOKUP(F2037,プログラムデータ!A:P,16,0),"")</f>
        <v/>
      </c>
      <c r="O2037" t="str">
        <f t="shared" si="64"/>
        <v xml:space="preserve">    </v>
      </c>
    </row>
    <row r="2038" spans="1:15" x14ac:dyDescent="0.15">
      <c r="A2038" t="str">
        <f>IFERROR(記録[[#This Row],[競技番号]],"")</f>
        <v/>
      </c>
      <c r="B2038" t="str">
        <f>IFERROR(記録[[#This Row],[選手番号]],"")</f>
        <v/>
      </c>
      <c r="C2038" t="str">
        <f>IFERROR(VLOOKUP(B2038,選手番号!F:J,4,0),"")</f>
        <v/>
      </c>
      <c r="D2038" t="str">
        <f>IFERROR(VLOOKUP(B2038,選手番号!F:K,6,0),"")</f>
        <v/>
      </c>
      <c r="E2038" t="str">
        <f>IFERROR(VLOOKUP(B2038,チーム番号!E:F,2,0),"")</f>
        <v/>
      </c>
      <c r="F2038" t="str">
        <f>IFERROR(VLOOKUP(A2038,プログラム!B:C,2,0),"")</f>
        <v/>
      </c>
      <c r="G2038" t="str">
        <f t="shared" si="63"/>
        <v>000</v>
      </c>
      <c r="H2038" t="str">
        <f>IFERROR(記録[[#This Row],[組]],"")</f>
        <v/>
      </c>
      <c r="I2038" t="str">
        <f>IFERROR(記録[[#This Row],[水路]],"")</f>
        <v/>
      </c>
      <c r="J2038" t="str">
        <f>IFERROR(VLOOKUP(F2038,プログラムデータ!A:P,14,0),"")</f>
        <v/>
      </c>
      <c r="K2038" t="str">
        <f>IFERROR(VLOOKUP(F2038,プログラムデータ!A:O,15,0),"")</f>
        <v/>
      </c>
      <c r="L2038" t="str">
        <f>IFERROR(VLOOKUP(F2038,プログラムデータ!A:M,13,0),"")</f>
        <v/>
      </c>
      <c r="M2038" t="str">
        <f>IFERROR(VLOOKUP(F2038,プログラムデータ!A:J,10,0),"")</f>
        <v/>
      </c>
      <c r="N2038" t="str">
        <f>IFERROR(VLOOKUP(F2038,プログラムデータ!A:P,16,0),"")</f>
        <v/>
      </c>
      <c r="O2038" t="str">
        <f t="shared" si="64"/>
        <v xml:space="preserve">    </v>
      </c>
    </row>
    <row r="2039" spans="1:15" x14ac:dyDescent="0.15">
      <c r="A2039" t="str">
        <f>IFERROR(記録[[#This Row],[競技番号]],"")</f>
        <v/>
      </c>
      <c r="B2039" t="str">
        <f>IFERROR(記録[[#This Row],[選手番号]],"")</f>
        <v/>
      </c>
      <c r="C2039" t="str">
        <f>IFERROR(VLOOKUP(B2039,選手番号!F:J,4,0),"")</f>
        <v/>
      </c>
      <c r="D2039" t="str">
        <f>IFERROR(VLOOKUP(B2039,選手番号!F:K,6,0),"")</f>
        <v/>
      </c>
      <c r="E2039" t="str">
        <f>IFERROR(VLOOKUP(B2039,チーム番号!E:F,2,0),"")</f>
        <v/>
      </c>
      <c r="F2039" t="str">
        <f>IFERROR(VLOOKUP(A2039,プログラム!B:C,2,0),"")</f>
        <v/>
      </c>
      <c r="G2039" t="str">
        <f t="shared" si="63"/>
        <v>000</v>
      </c>
      <c r="H2039" t="str">
        <f>IFERROR(記録[[#This Row],[組]],"")</f>
        <v/>
      </c>
      <c r="I2039" t="str">
        <f>IFERROR(記録[[#This Row],[水路]],"")</f>
        <v/>
      </c>
      <c r="J2039" t="str">
        <f>IFERROR(VLOOKUP(F2039,プログラムデータ!A:P,14,0),"")</f>
        <v/>
      </c>
      <c r="K2039" t="str">
        <f>IFERROR(VLOOKUP(F2039,プログラムデータ!A:O,15,0),"")</f>
        <v/>
      </c>
      <c r="L2039" t="str">
        <f>IFERROR(VLOOKUP(F2039,プログラムデータ!A:M,13,0),"")</f>
        <v/>
      </c>
      <c r="M2039" t="str">
        <f>IFERROR(VLOOKUP(F2039,プログラムデータ!A:J,10,0),"")</f>
        <v/>
      </c>
      <c r="N2039" t="str">
        <f>IFERROR(VLOOKUP(F2039,プログラムデータ!A:P,16,0),"")</f>
        <v/>
      </c>
      <c r="O2039" t="str">
        <f t="shared" si="64"/>
        <v xml:space="preserve">    </v>
      </c>
    </row>
    <row r="2040" spans="1:15" x14ac:dyDescent="0.15">
      <c r="A2040" t="str">
        <f>IFERROR(記録[[#This Row],[競技番号]],"")</f>
        <v/>
      </c>
      <c r="B2040" t="str">
        <f>IFERROR(記録[[#This Row],[選手番号]],"")</f>
        <v/>
      </c>
      <c r="C2040" t="str">
        <f>IFERROR(VLOOKUP(B2040,選手番号!F:J,4,0),"")</f>
        <v/>
      </c>
      <c r="D2040" t="str">
        <f>IFERROR(VLOOKUP(B2040,選手番号!F:K,6,0),"")</f>
        <v/>
      </c>
      <c r="E2040" t="str">
        <f>IFERROR(VLOOKUP(B2040,チーム番号!E:F,2,0),"")</f>
        <v/>
      </c>
      <c r="F2040" t="str">
        <f>IFERROR(VLOOKUP(A2040,プログラム!B:C,2,0),"")</f>
        <v/>
      </c>
      <c r="G2040" t="str">
        <f t="shared" si="63"/>
        <v>000</v>
      </c>
      <c r="H2040" t="str">
        <f>IFERROR(記録[[#This Row],[組]],"")</f>
        <v/>
      </c>
      <c r="I2040" t="str">
        <f>IFERROR(記録[[#This Row],[水路]],"")</f>
        <v/>
      </c>
      <c r="J2040" t="str">
        <f>IFERROR(VLOOKUP(F2040,プログラムデータ!A:P,14,0),"")</f>
        <v/>
      </c>
      <c r="K2040" t="str">
        <f>IFERROR(VLOOKUP(F2040,プログラムデータ!A:O,15,0),"")</f>
        <v/>
      </c>
      <c r="L2040" t="str">
        <f>IFERROR(VLOOKUP(F2040,プログラムデータ!A:M,13,0),"")</f>
        <v/>
      </c>
      <c r="M2040" t="str">
        <f>IFERROR(VLOOKUP(F2040,プログラムデータ!A:J,10,0),"")</f>
        <v/>
      </c>
      <c r="N2040" t="str">
        <f>IFERROR(VLOOKUP(F2040,プログラムデータ!A:P,16,0),"")</f>
        <v/>
      </c>
      <c r="O2040" t="str">
        <f t="shared" si="64"/>
        <v xml:space="preserve">    </v>
      </c>
    </row>
    <row r="2041" spans="1:15" x14ac:dyDescent="0.15">
      <c r="A2041" t="str">
        <f>IFERROR(記録[[#This Row],[競技番号]],"")</f>
        <v/>
      </c>
      <c r="B2041" t="str">
        <f>IFERROR(記録[[#This Row],[選手番号]],"")</f>
        <v/>
      </c>
      <c r="C2041" t="str">
        <f>IFERROR(VLOOKUP(B2041,選手番号!F:J,4,0),"")</f>
        <v/>
      </c>
      <c r="D2041" t="str">
        <f>IFERROR(VLOOKUP(B2041,選手番号!F:K,6,0),"")</f>
        <v/>
      </c>
      <c r="E2041" t="str">
        <f>IFERROR(VLOOKUP(B2041,チーム番号!E:F,2,0),"")</f>
        <v/>
      </c>
      <c r="F2041" t="str">
        <f>IFERROR(VLOOKUP(A2041,プログラム!B:C,2,0),"")</f>
        <v/>
      </c>
      <c r="G2041" t="str">
        <f t="shared" si="63"/>
        <v>000</v>
      </c>
      <c r="H2041" t="str">
        <f>IFERROR(記録[[#This Row],[組]],"")</f>
        <v/>
      </c>
      <c r="I2041" t="str">
        <f>IFERROR(記録[[#This Row],[水路]],"")</f>
        <v/>
      </c>
      <c r="J2041" t="str">
        <f>IFERROR(VLOOKUP(F2041,プログラムデータ!A:P,14,0),"")</f>
        <v/>
      </c>
      <c r="K2041" t="str">
        <f>IFERROR(VLOOKUP(F2041,プログラムデータ!A:O,15,0),"")</f>
        <v/>
      </c>
      <c r="L2041" t="str">
        <f>IFERROR(VLOOKUP(F2041,プログラムデータ!A:M,13,0),"")</f>
        <v/>
      </c>
      <c r="M2041" t="str">
        <f>IFERROR(VLOOKUP(F2041,プログラムデータ!A:J,10,0),"")</f>
        <v/>
      </c>
      <c r="N2041" t="str">
        <f>IFERROR(VLOOKUP(F2041,プログラムデータ!A:P,16,0),"")</f>
        <v/>
      </c>
      <c r="O2041" t="str">
        <f t="shared" si="64"/>
        <v xml:space="preserve">    </v>
      </c>
    </row>
    <row r="2042" spans="1:15" x14ac:dyDescent="0.15">
      <c r="A2042" t="str">
        <f>IFERROR(記録[[#This Row],[競技番号]],"")</f>
        <v/>
      </c>
      <c r="B2042" t="str">
        <f>IFERROR(記録[[#This Row],[選手番号]],"")</f>
        <v/>
      </c>
      <c r="C2042" t="str">
        <f>IFERROR(VLOOKUP(B2042,選手番号!F:J,4,0),"")</f>
        <v/>
      </c>
      <c r="D2042" t="str">
        <f>IFERROR(VLOOKUP(B2042,選手番号!F:K,6,0),"")</f>
        <v/>
      </c>
      <c r="E2042" t="str">
        <f>IFERROR(VLOOKUP(B2042,チーム番号!E:F,2,0),"")</f>
        <v/>
      </c>
      <c r="F2042" t="str">
        <f>IFERROR(VLOOKUP(A2042,プログラム!B:C,2,0),"")</f>
        <v/>
      </c>
      <c r="G2042" t="str">
        <f t="shared" si="63"/>
        <v>000</v>
      </c>
      <c r="H2042" t="str">
        <f>IFERROR(記録[[#This Row],[組]],"")</f>
        <v/>
      </c>
      <c r="I2042" t="str">
        <f>IFERROR(記録[[#This Row],[水路]],"")</f>
        <v/>
      </c>
      <c r="J2042" t="str">
        <f>IFERROR(VLOOKUP(F2042,プログラムデータ!A:P,14,0),"")</f>
        <v/>
      </c>
      <c r="K2042" t="str">
        <f>IFERROR(VLOOKUP(F2042,プログラムデータ!A:O,15,0),"")</f>
        <v/>
      </c>
      <c r="L2042" t="str">
        <f>IFERROR(VLOOKUP(F2042,プログラムデータ!A:M,13,0),"")</f>
        <v/>
      </c>
      <c r="M2042" t="str">
        <f>IFERROR(VLOOKUP(F2042,プログラムデータ!A:J,10,0),"")</f>
        <v/>
      </c>
      <c r="N2042" t="str">
        <f>IFERROR(VLOOKUP(F2042,プログラムデータ!A:P,16,0),"")</f>
        <v/>
      </c>
      <c r="O2042" t="str">
        <f t="shared" si="64"/>
        <v xml:space="preserve">    </v>
      </c>
    </row>
    <row r="2043" spans="1:15" x14ac:dyDescent="0.15">
      <c r="A2043" t="str">
        <f>IFERROR(記録[[#This Row],[競技番号]],"")</f>
        <v/>
      </c>
      <c r="B2043" t="str">
        <f>IFERROR(記録[[#This Row],[選手番号]],"")</f>
        <v/>
      </c>
      <c r="C2043" t="str">
        <f>IFERROR(VLOOKUP(B2043,選手番号!F:J,4,0),"")</f>
        <v/>
      </c>
      <c r="D2043" t="str">
        <f>IFERROR(VLOOKUP(B2043,選手番号!F:K,6,0),"")</f>
        <v/>
      </c>
      <c r="E2043" t="str">
        <f>IFERROR(VLOOKUP(B2043,チーム番号!E:F,2,0),"")</f>
        <v/>
      </c>
      <c r="F2043" t="str">
        <f>IFERROR(VLOOKUP(A2043,プログラム!B:C,2,0),"")</f>
        <v/>
      </c>
      <c r="G2043" t="str">
        <f t="shared" si="63"/>
        <v>000</v>
      </c>
      <c r="H2043" t="str">
        <f>IFERROR(記録[[#This Row],[組]],"")</f>
        <v/>
      </c>
      <c r="I2043" t="str">
        <f>IFERROR(記録[[#This Row],[水路]],"")</f>
        <v/>
      </c>
      <c r="J2043" t="str">
        <f>IFERROR(VLOOKUP(F2043,プログラムデータ!A:P,14,0),"")</f>
        <v/>
      </c>
      <c r="K2043" t="str">
        <f>IFERROR(VLOOKUP(F2043,プログラムデータ!A:O,15,0),"")</f>
        <v/>
      </c>
      <c r="L2043" t="str">
        <f>IFERROR(VLOOKUP(F2043,プログラムデータ!A:M,13,0),"")</f>
        <v/>
      </c>
      <c r="M2043" t="str">
        <f>IFERROR(VLOOKUP(F2043,プログラムデータ!A:J,10,0),"")</f>
        <v/>
      </c>
      <c r="N2043" t="str">
        <f>IFERROR(VLOOKUP(F2043,プログラムデータ!A:P,16,0),"")</f>
        <v/>
      </c>
      <c r="O2043" t="str">
        <f t="shared" si="64"/>
        <v xml:space="preserve">    </v>
      </c>
    </row>
    <row r="2044" spans="1:15" x14ac:dyDescent="0.15">
      <c r="A2044" t="str">
        <f>IFERROR(記録[[#This Row],[競技番号]],"")</f>
        <v/>
      </c>
      <c r="B2044" t="str">
        <f>IFERROR(記録[[#This Row],[選手番号]],"")</f>
        <v/>
      </c>
      <c r="C2044" t="str">
        <f>IFERROR(VLOOKUP(B2044,選手番号!F:J,4,0),"")</f>
        <v/>
      </c>
      <c r="D2044" t="str">
        <f>IFERROR(VLOOKUP(B2044,選手番号!F:K,6,0),"")</f>
        <v/>
      </c>
      <c r="E2044" t="str">
        <f>IFERROR(VLOOKUP(B2044,チーム番号!E:F,2,0),"")</f>
        <v/>
      </c>
      <c r="F2044" t="str">
        <f>IFERROR(VLOOKUP(A2044,プログラム!B:C,2,0),"")</f>
        <v/>
      </c>
      <c r="G2044" t="str">
        <f t="shared" si="63"/>
        <v>000</v>
      </c>
      <c r="H2044" t="str">
        <f>IFERROR(記録[[#This Row],[組]],"")</f>
        <v/>
      </c>
      <c r="I2044" t="str">
        <f>IFERROR(記録[[#This Row],[水路]],"")</f>
        <v/>
      </c>
      <c r="J2044" t="str">
        <f>IFERROR(VLOOKUP(F2044,プログラムデータ!A:P,14,0),"")</f>
        <v/>
      </c>
      <c r="K2044" t="str">
        <f>IFERROR(VLOOKUP(F2044,プログラムデータ!A:O,15,0),"")</f>
        <v/>
      </c>
      <c r="L2044" t="str">
        <f>IFERROR(VLOOKUP(F2044,プログラムデータ!A:M,13,0),"")</f>
        <v/>
      </c>
      <c r="M2044" t="str">
        <f>IFERROR(VLOOKUP(F2044,プログラムデータ!A:J,10,0),"")</f>
        <v/>
      </c>
      <c r="N2044" t="str">
        <f>IFERROR(VLOOKUP(F2044,プログラムデータ!A:P,16,0),"")</f>
        <v/>
      </c>
      <c r="O2044" t="str">
        <f t="shared" si="64"/>
        <v xml:space="preserve">    </v>
      </c>
    </row>
    <row r="2045" spans="1:15" x14ac:dyDescent="0.15">
      <c r="A2045" t="str">
        <f>IFERROR(記録[[#This Row],[競技番号]],"")</f>
        <v/>
      </c>
      <c r="B2045" t="str">
        <f>IFERROR(記録[[#This Row],[選手番号]],"")</f>
        <v/>
      </c>
      <c r="C2045" t="str">
        <f>IFERROR(VLOOKUP(B2045,選手番号!F:J,4,0),"")</f>
        <v/>
      </c>
      <c r="D2045" t="str">
        <f>IFERROR(VLOOKUP(B2045,選手番号!F:K,6,0),"")</f>
        <v/>
      </c>
      <c r="E2045" t="str">
        <f>IFERROR(VLOOKUP(B2045,チーム番号!E:F,2,0),"")</f>
        <v/>
      </c>
      <c r="F2045" t="str">
        <f>IFERROR(VLOOKUP(A2045,プログラム!B:C,2,0),"")</f>
        <v/>
      </c>
      <c r="G2045" t="str">
        <f t="shared" si="63"/>
        <v>000</v>
      </c>
      <c r="H2045" t="str">
        <f>IFERROR(記録[[#This Row],[組]],"")</f>
        <v/>
      </c>
      <c r="I2045" t="str">
        <f>IFERROR(記録[[#This Row],[水路]],"")</f>
        <v/>
      </c>
      <c r="J2045" t="str">
        <f>IFERROR(VLOOKUP(F2045,プログラムデータ!A:P,14,0),"")</f>
        <v/>
      </c>
      <c r="K2045" t="str">
        <f>IFERROR(VLOOKUP(F2045,プログラムデータ!A:O,15,0),"")</f>
        <v/>
      </c>
      <c r="L2045" t="str">
        <f>IFERROR(VLOOKUP(F2045,プログラムデータ!A:M,13,0),"")</f>
        <v/>
      </c>
      <c r="M2045" t="str">
        <f>IFERROR(VLOOKUP(F2045,プログラムデータ!A:J,10,0),"")</f>
        <v/>
      </c>
      <c r="N2045" t="str">
        <f>IFERROR(VLOOKUP(F2045,プログラムデータ!A:P,16,0),"")</f>
        <v/>
      </c>
      <c r="O2045" t="str">
        <f t="shared" si="64"/>
        <v xml:space="preserve">    </v>
      </c>
    </row>
    <row r="2046" spans="1:15" x14ac:dyDescent="0.15">
      <c r="A2046" t="str">
        <f>IFERROR(記録[[#This Row],[競技番号]],"")</f>
        <v/>
      </c>
      <c r="B2046" t="str">
        <f>IFERROR(記録[[#This Row],[選手番号]],"")</f>
        <v/>
      </c>
      <c r="C2046" t="str">
        <f>IFERROR(VLOOKUP(B2046,選手番号!F:J,4,0),"")</f>
        <v/>
      </c>
      <c r="D2046" t="str">
        <f>IFERROR(VLOOKUP(B2046,選手番号!F:K,6,0),"")</f>
        <v/>
      </c>
      <c r="E2046" t="str">
        <f>IFERROR(VLOOKUP(B2046,チーム番号!E:F,2,0),"")</f>
        <v/>
      </c>
      <c r="F2046" t="str">
        <f>IFERROR(VLOOKUP(A2046,プログラム!B:C,2,0),"")</f>
        <v/>
      </c>
      <c r="G2046" t="str">
        <f t="shared" si="63"/>
        <v>000</v>
      </c>
      <c r="H2046" t="str">
        <f>IFERROR(記録[[#This Row],[組]],"")</f>
        <v/>
      </c>
      <c r="I2046" t="str">
        <f>IFERROR(記録[[#This Row],[水路]],"")</f>
        <v/>
      </c>
      <c r="J2046" t="str">
        <f>IFERROR(VLOOKUP(F2046,プログラムデータ!A:P,14,0),"")</f>
        <v/>
      </c>
      <c r="K2046" t="str">
        <f>IFERROR(VLOOKUP(F2046,プログラムデータ!A:O,15,0),"")</f>
        <v/>
      </c>
      <c r="L2046" t="str">
        <f>IFERROR(VLOOKUP(F2046,プログラムデータ!A:M,13,0),"")</f>
        <v/>
      </c>
      <c r="M2046" t="str">
        <f>IFERROR(VLOOKUP(F2046,プログラムデータ!A:J,10,0),"")</f>
        <v/>
      </c>
      <c r="N2046" t="str">
        <f>IFERROR(VLOOKUP(F2046,プログラムデータ!A:P,16,0),"")</f>
        <v/>
      </c>
      <c r="O2046" t="str">
        <f t="shared" si="64"/>
        <v xml:space="preserve">    </v>
      </c>
    </row>
    <row r="2047" spans="1:15" x14ac:dyDescent="0.15">
      <c r="A2047" t="str">
        <f>IFERROR(記録[[#This Row],[競技番号]],"")</f>
        <v/>
      </c>
      <c r="B2047" t="str">
        <f>IFERROR(記録[[#This Row],[選手番号]],"")</f>
        <v/>
      </c>
      <c r="C2047" t="str">
        <f>IFERROR(VLOOKUP(B2047,選手番号!F:J,4,0),"")</f>
        <v/>
      </c>
      <c r="D2047" t="str">
        <f>IFERROR(VLOOKUP(B2047,選手番号!F:K,6,0),"")</f>
        <v/>
      </c>
      <c r="E2047" t="str">
        <f>IFERROR(VLOOKUP(B2047,チーム番号!E:F,2,0),"")</f>
        <v/>
      </c>
      <c r="F2047" t="str">
        <f>IFERROR(VLOOKUP(A2047,プログラム!B:C,2,0),"")</f>
        <v/>
      </c>
      <c r="G2047" t="str">
        <f t="shared" si="63"/>
        <v>000</v>
      </c>
      <c r="H2047" t="str">
        <f>IFERROR(記録[[#This Row],[組]],"")</f>
        <v/>
      </c>
      <c r="I2047" t="str">
        <f>IFERROR(記録[[#This Row],[水路]],"")</f>
        <v/>
      </c>
      <c r="J2047" t="str">
        <f>IFERROR(VLOOKUP(F2047,プログラムデータ!A:P,14,0),"")</f>
        <v/>
      </c>
      <c r="K2047" t="str">
        <f>IFERROR(VLOOKUP(F2047,プログラムデータ!A:O,15,0),"")</f>
        <v/>
      </c>
      <c r="L2047" t="str">
        <f>IFERROR(VLOOKUP(F2047,プログラムデータ!A:M,13,0),"")</f>
        <v/>
      </c>
      <c r="M2047" t="str">
        <f>IFERROR(VLOOKUP(F2047,プログラムデータ!A:J,10,0),"")</f>
        <v/>
      </c>
      <c r="N2047" t="str">
        <f>IFERROR(VLOOKUP(F2047,プログラムデータ!A:P,16,0),"")</f>
        <v/>
      </c>
      <c r="O2047" t="str">
        <f t="shared" si="64"/>
        <v xml:space="preserve">    </v>
      </c>
    </row>
    <row r="2048" spans="1:15" x14ac:dyDescent="0.15">
      <c r="A2048" t="str">
        <f>IFERROR(記録[[#This Row],[競技番号]],"")</f>
        <v/>
      </c>
      <c r="B2048" t="str">
        <f>IFERROR(記録[[#This Row],[選手番号]],"")</f>
        <v/>
      </c>
      <c r="C2048" t="str">
        <f>IFERROR(VLOOKUP(B2048,選手番号!F:J,4,0),"")</f>
        <v/>
      </c>
      <c r="D2048" t="str">
        <f>IFERROR(VLOOKUP(B2048,選手番号!F:K,6,0),"")</f>
        <v/>
      </c>
      <c r="E2048" t="str">
        <f>IFERROR(VLOOKUP(B2048,チーム番号!E:F,2,0),"")</f>
        <v/>
      </c>
      <c r="F2048" t="str">
        <f>IFERROR(VLOOKUP(A2048,プログラム!B:C,2,0),"")</f>
        <v/>
      </c>
      <c r="G2048" t="str">
        <f t="shared" si="63"/>
        <v>000</v>
      </c>
      <c r="H2048" t="str">
        <f>IFERROR(記録[[#This Row],[組]],"")</f>
        <v/>
      </c>
      <c r="I2048" t="str">
        <f>IFERROR(記録[[#This Row],[水路]],"")</f>
        <v/>
      </c>
      <c r="J2048" t="str">
        <f>IFERROR(VLOOKUP(F2048,プログラムデータ!A:P,14,0),"")</f>
        <v/>
      </c>
      <c r="K2048" t="str">
        <f>IFERROR(VLOOKUP(F2048,プログラムデータ!A:O,15,0),"")</f>
        <v/>
      </c>
      <c r="L2048" t="str">
        <f>IFERROR(VLOOKUP(F2048,プログラムデータ!A:M,13,0),"")</f>
        <v/>
      </c>
      <c r="M2048" t="str">
        <f>IFERROR(VLOOKUP(F2048,プログラムデータ!A:J,10,0),"")</f>
        <v/>
      </c>
      <c r="N2048" t="str">
        <f>IFERROR(VLOOKUP(F2048,プログラムデータ!A:P,16,0),"")</f>
        <v/>
      </c>
      <c r="O2048" t="str">
        <f t="shared" si="64"/>
        <v xml:space="preserve">    </v>
      </c>
    </row>
    <row r="2049" spans="1:15" x14ac:dyDescent="0.15">
      <c r="A2049" t="str">
        <f>IFERROR(記録[[#This Row],[競技番号]],"")</f>
        <v/>
      </c>
      <c r="B2049" t="str">
        <f>IFERROR(記録[[#This Row],[選手番号]],"")</f>
        <v/>
      </c>
      <c r="C2049" t="str">
        <f>IFERROR(VLOOKUP(B2049,選手番号!F:J,4,0),"")</f>
        <v/>
      </c>
      <c r="D2049" t="str">
        <f>IFERROR(VLOOKUP(B2049,選手番号!F:K,6,0),"")</f>
        <v/>
      </c>
      <c r="E2049" t="str">
        <f>IFERROR(VLOOKUP(B2049,チーム番号!E:F,2,0),"")</f>
        <v/>
      </c>
      <c r="F2049" t="str">
        <f>IFERROR(VLOOKUP(A2049,プログラム!B:C,2,0),"")</f>
        <v/>
      </c>
      <c r="G2049" t="str">
        <f t="shared" si="63"/>
        <v>000</v>
      </c>
      <c r="H2049" t="str">
        <f>IFERROR(記録[[#This Row],[組]],"")</f>
        <v/>
      </c>
      <c r="I2049" t="str">
        <f>IFERROR(記録[[#This Row],[水路]],"")</f>
        <v/>
      </c>
      <c r="J2049" t="str">
        <f>IFERROR(VLOOKUP(F2049,プログラムデータ!A:P,14,0),"")</f>
        <v/>
      </c>
      <c r="K2049" t="str">
        <f>IFERROR(VLOOKUP(F2049,プログラムデータ!A:O,15,0),"")</f>
        <v/>
      </c>
      <c r="L2049" t="str">
        <f>IFERROR(VLOOKUP(F2049,プログラムデータ!A:M,13,0),"")</f>
        <v/>
      </c>
      <c r="M2049" t="str">
        <f>IFERROR(VLOOKUP(F2049,プログラムデータ!A:J,10,0),"")</f>
        <v/>
      </c>
      <c r="N2049" t="str">
        <f>IFERROR(VLOOKUP(F2049,プログラムデータ!A:P,16,0),"")</f>
        <v/>
      </c>
      <c r="O2049" t="str">
        <f t="shared" si="64"/>
        <v xml:space="preserve">    </v>
      </c>
    </row>
    <row r="2050" spans="1:15" x14ac:dyDescent="0.15">
      <c r="A2050" t="str">
        <f>IFERROR(記録[[#This Row],[競技番号]],"")</f>
        <v/>
      </c>
      <c r="B2050" t="str">
        <f>IFERROR(記録[[#This Row],[選手番号]],"")</f>
        <v/>
      </c>
      <c r="C2050" t="str">
        <f>IFERROR(VLOOKUP(B2050,選手番号!F:J,4,0),"")</f>
        <v/>
      </c>
      <c r="D2050" t="str">
        <f>IFERROR(VLOOKUP(B2050,選手番号!F:K,6,0),"")</f>
        <v/>
      </c>
      <c r="E2050" t="str">
        <f>IFERROR(VLOOKUP(B2050,チーム番号!E:F,2,0),"")</f>
        <v/>
      </c>
      <c r="F2050" t="str">
        <f>IFERROR(VLOOKUP(A2050,プログラム!B:C,2,0),"")</f>
        <v/>
      </c>
      <c r="G2050" t="str">
        <f t="shared" si="63"/>
        <v>000</v>
      </c>
      <c r="H2050" t="str">
        <f>IFERROR(記録[[#This Row],[組]],"")</f>
        <v/>
      </c>
      <c r="I2050" t="str">
        <f>IFERROR(記録[[#This Row],[水路]],"")</f>
        <v/>
      </c>
      <c r="J2050" t="str">
        <f>IFERROR(VLOOKUP(F2050,プログラムデータ!A:P,14,0),"")</f>
        <v/>
      </c>
      <c r="K2050" t="str">
        <f>IFERROR(VLOOKUP(F2050,プログラムデータ!A:O,15,0),"")</f>
        <v/>
      </c>
      <c r="L2050" t="str">
        <f>IFERROR(VLOOKUP(F2050,プログラムデータ!A:M,13,0),"")</f>
        <v/>
      </c>
      <c r="M2050" t="str">
        <f>IFERROR(VLOOKUP(F2050,プログラムデータ!A:J,10,0),"")</f>
        <v/>
      </c>
      <c r="N2050" t="str">
        <f>IFERROR(VLOOKUP(F2050,プログラムデータ!A:P,16,0),"")</f>
        <v/>
      </c>
      <c r="O2050" t="str">
        <f t="shared" si="64"/>
        <v xml:space="preserve">    </v>
      </c>
    </row>
    <row r="2051" spans="1:15" x14ac:dyDescent="0.15">
      <c r="A2051" t="str">
        <f>IFERROR(記録[[#This Row],[競技番号]],"")</f>
        <v/>
      </c>
      <c r="B2051" t="str">
        <f>IFERROR(記録[[#This Row],[選手番号]],"")</f>
        <v/>
      </c>
      <c r="C2051" t="str">
        <f>IFERROR(VLOOKUP(B2051,選手番号!F:J,4,0),"")</f>
        <v/>
      </c>
      <c r="D2051" t="str">
        <f>IFERROR(VLOOKUP(B2051,選手番号!F:K,6,0),"")</f>
        <v/>
      </c>
      <c r="E2051" t="str">
        <f>IFERROR(VLOOKUP(B2051,チーム番号!E:F,2,0),"")</f>
        <v/>
      </c>
      <c r="F2051" t="str">
        <f>IFERROR(VLOOKUP(A2051,プログラム!B:C,2,0),"")</f>
        <v/>
      </c>
      <c r="G2051" t="str">
        <f t="shared" ref="G2051:G2114" si="65">CONCATENATE(B2051,0,0,0,F2051)</f>
        <v>000</v>
      </c>
      <c r="H2051" t="str">
        <f>IFERROR(記録[[#This Row],[組]],"")</f>
        <v/>
      </c>
      <c r="I2051" t="str">
        <f>IFERROR(記録[[#This Row],[水路]],"")</f>
        <v/>
      </c>
      <c r="J2051" t="str">
        <f>IFERROR(VLOOKUP(F2051,プログラムデータ!A:P,14,0),"")</f>
        <v/>
      </c>
      <c r="K2051" t="str">
        <f>IFERROR(VLOOKUP(F2051,プログラムデータ!A:O,15,0),"")</f>
        <v/>
      </c>
      <c r="L2051" t="str">
        <f>IFERROR(VLOOKUP(F2051,プログラムデータ!A:M,13,0),"")</f>
        <v/>
      </c>
      <c r="M2051" t="str">
        <f>IFERROR(VLOOKUP(F2051,プログラムデータ!A:J,10,0),"")</f>
        <v/>
      </c>
      <c r="N2051" t="str">
        <f>IFERROR(VLOOKUP(F2051,プログラムデータ!A:P,16,0),"")</f>
        <v/>
      </c>
      <c r="O2051" t="str">
        <f t="shared" si="64"/>
        <v xml:space="preserve">    </v>
      </c>
    </row>
    <row r="2052" spans="1:15" x14ac:dyDescent="0.15">
      <c r="A2052" t="str">
        <f>IFERROR(記録[[#This Row],[競技番号]],"")</f>
        <v/>
      </c>
      <c r="B2052" t="str">
        <f>IFERROR(記録[[#This Row],[選手番号]],"")</f>
        <v/>
      </c>
      <c r="C2052" t="str">
        <f>IFERROR(VLOOKUP(B2052,選手番号!F:J,4,0),"")</f>
        <v/>
      </c>
      <c r="D2052" t="str">
        <f>IFERROR(VLOOKUP(B2052,選手番号!F:K,6,0),"")</f>
        <v/>
      </c>
      <c r="E2052" t="str">
        <f>IFERROR(VLOOKUP(B2052,チーム番号!E:F,2,0),"")</f>
        <v/>
      </c>
      <c r="F2052" t="str">
        <f>IFERROR(VLOOKUP(A2052,プログラム!B:C,2,0),"")</f>
        <v/>
      </c>
      <c r="G2052" t="str">
        <f t="shared" si="65"/>
        <v>000</v>
      </c>
      <c r="H2052" t="str">
        <f>IFERROR(記録[[#This Row],[組]],"")</f>
        <v/>
      </c>
      <c r="I2052" t="str">
        <f>IFERROR(記録[[#This Row],[水路]],"")</f>
        <v/>
      </c>
      <c r="J2052" t="str">
        <f>IFERROR(VLOOKUP(F2052,プログラムデータ!A:P,14,0),"")</f>
        <v/>
      </c>
      <c r="K2052" t="str">
        <f>IFERROR(VLOOKUP(F2052,プログラムデータ!A:O,15,0),"")</f>
        <v/>
      </c>
      <c r="L2052" t="str">
        <f>IFERROR(VLOOKUP(F2052,プログラムデータ!A:M,13,0),"")</f>
        <v/>
      </c>
      <c r="M2052" t="str">
        <f>IFERROR(VLOOKUP(F2052,プログラムデータ!A:J,10,0),"")</f>
        <v/>
      </c>
      <c r="N2052" t="str">
        <f>IFERROR(VLOOKUP(F2052,プログラムデータ!A:P,16,0),"")</f>
        <v/>
      </c>
      <c r="O2052" t="str">
        <f t="shared" si="64"/>
        <v xml:space="preserve">    </v>
      </c>
    </row>
    <row r="2053" spans="1:15" x14ac:dyDescent="0.15">
      <c r="A2053" t="str">
        <f>IFERROR(記録[[#This Row],[競技番号]],"")</f>
        <v/>
      </c>
      <c r="B2053" t="str">
        <f>IFERROR(記録[[#This Row],[選手番号]],"")</f>
        <v/>
      </c>
      <c r="C2053" t="str">
        <f>IFERROR(VLOOKUP(B2053,選手番号!F:J,4,0),"")</f>
        <v/>
      </c>
      <c r="D2053" t="str">
        <f>IFERROR(VLOOKUP(B2053,選手番号!F:K,6,0),"")</f>
        <v/>
      </c>
      <c r="E2053" t="str">
        <f>IFERROR(VLOOKUP(B2053,チーム番号!E:F,2,0),"")</f>
        <v/>
      </c>
      <c r="F2053" t="str">
        <f>IFERROR(VLOOKUP(A2053,プログラム!B:C,2,0),"")</f>
        <v/>
      </c>
      <c r="G2053" t="str">
        <f t="shared" si="65"/>
        <v>000</v>
      </c>
      <c r="H2053" t="str">
        <f>IFERROR(記録[[#This Row],[組]],"")</f>
        <v/>
      </c>
      <c r="I2053" t="str">
        <f>IFERROR(記録[[#This Row],[水路]],"")</f>
        <v/>
      </c>
      <c r="J2053" t="str">
        <f>IFERROR(VLOOKUP(F2053,プログラムデータ!A:P,14,0),"")</f>
        <v/>
      </c>
      <c r="K2053" t="str">
        <f>IFERROR(VLOOKUP(F2053,プログラムデータ!A:O,15,0),"")</f>
        <v/>
      </c>
      <c r="L2053" t="str">
        <f>IFERROR(VLOOKUP(F2053,プログラムデータ!A:M,13,0),"")</f>
        <v/>
      </c>
      <c r="M2053" t="str">
        <f>IFERROR(VLOOKUP(F2053,プログラムデータ!A:J,10,0),"")</f>
        <v/>
      </c>
      <c r="N2053" t="str">
        <f>IFERROR(VLOOKUP(F2053,プログラムデータ!A:P,16,0),"")</f>
        <v/>
      </c>
      <c r="O2053" t="str">
        <f t="shared" si="64"/>
        <v xml:space="preserve">    </v>
      </c>
    </row>
    <row r="2054" spans="1:15" x14ac:dyDescent="0.15">
      <c r="A2054" t="str">
        <f>IFERROR(記録[[#This Row],[競技番号]],"")</f>
        <v/>
      </c>
      <c r="B2054" t="str">
        <f>IFERROR(記録[[#This Row],[選手番号]],"")</f>
        <v/>
      </c>
      <c r="C2054" t="str">
        <f>IFERROR(VLOOKUP(B2054,選手番号!F:J,4,0),"")</f>
        <v/>
      </c>
      <c r="D2054" t="str">
        <f>IFERROR(VLOOKUP(B2054,選手番号!F:K,6,0),"")</f>
        <v/>
      </c>
      <c r="E2054" t="str">
        <f>IFERROR(VLOOKUP(B2054,チーム番号!E:F,2,0),"")</f>
        <v/>
      </c>
      <c r="F2054" t="str">
        <f>IFERROR(VLOOKUP(A2054,プログラム!B:C,2,0),"")</f>
        <v/>
      </c>
      <c r="G2054" t="str">
        <f t="shared" si="65"/>
        <v>000</v>
      </c>
      <c r="H2054" t="str">
        <f>IFERROR(記録[[#This Row],[組]],"")</f>
        <v/>
      </c>
      <c r="I2054" t="str">
        <f>IFERROR(記録[[#This Row],[水路]],"")</f>
        <v/>
      </c>
      <c r="J2054" t="str">
        <f>IFERROR(VLOOKUP(F2054,プログラムデータ!A:P,14,0),"")</f>
        <v/>
      </c>
      <c r="K2054" t="str">
        <f>IFERROR(VLOOKUP(F2054,プログラムデータ!A:O,15,0),"")</f>
        <v/>
      </c>
      <c r="L2054" t="str">
        <f>IFERROR(VLOOKUP(F2054,プログラムデータ!A:M,13,0),"")</f>
        <v/>
      </c>
      <c r="M2054" t="str">
        <f>IFERROR(VLOOKUP(F2054,プログラムデータ!A:J,10,0),"")</f>
        <v/>
      </c>
      <c r="N2054" t="str">
        <f>IFERROR(VLOOKUP(F2054,プログラムデータ!A:P,16,0),"")</f>
        <v/>
      </c>
      <c r="O2054" t="str">
        <f t="shared" si="64"/>
        <v xml:space="preserve">    </v>
      </c>
    </row>
    <row r="2055" spans="1:15" x14ac:dyDescent="0.15">
      <c r="A2055" t="str">
        <f>IFERROR(記録[[#This Row],[競技番号]],"")</f>
        <v/>
      </c>
      <c r="B2055" t="str">
        <f>IFERROR(記録[[#This Row],[選手番号]],"")</f>
        <v/>
      </c>
      <c r="C2055" t="str">
        <f>IFERROR(VLOOKUP(B2055,選手番号!F:J,4,0),"")</f>
        <v/>
      </c>
      <c r="D2055" t="str">
        <f>IFERROR(VLOOKUP(B2055,選手番号!F:K,6,0),"")</f>
        <v/>
      </c>
      <c r="E2055" t="str">
        <f>IFERROR(VLOOKUP(B2055,チーム番号!E:F,2,0),"")</f>
        <v/>
      </c>
      <c r="F2055" t="str">
        <f>IFERROR(VLOOKUP(A2055,プログラム!B:C,2,0),"")</f>
        <v/>
      </c>
      <c r="G2055" t="str">
        <f t="shared" si="65"/>
        <v>000</v>
      </c>
      <c r="H2055" t="str">
        <f>IFERROR(記録[[#This Row],[組]],"")</f>
        <v/>
      </c>
      <c r="I2055" t="str">
        <f>IFERROR(記録[[#This Row],[水路]],"")</f>
        <v/>
      </c>
      <c r="J2055" t="str">
        <f>IFERROR(VLOOKUP(F2055,プログラムデータ!A:P,14,0),"")</f>
        <v/>
      </c>
      <c r="K2055" t="str">
        <f>IFERROR(VLOOKUP(F2055,プログラムデータ!A:O,15,0),"")</f>
        <v/>
      </c>
      <c r="L2055" t="str">
        <f>IFERROR(VLOOKUP(F2055,プログラムデータ!A:M,13,0),"")</f>
        <v/>
      </c>
      <c r="M2055" t="str">
        <f>IFERROR(VLOOKUP(F2055,プログラムデータ!A:J,10,0),"")</f>
        <v/>
      </c>
      <c r="N2055" t="str">
        <f>IFERROR(VLOOKUP(F2055,プログラムデータ!A:P,16,0),"")</f>
        <v/>
      </c>
      <c r="O2055" t="str">
        <f t="shared" si="64"/>
        <v xml:space="preserve">    </v>
      </c>
    </row>
    <row r="2056" spans="1:15" x14ac:dyDescent="0.15">
      <c r="A2056" t="str">
        <f>IFERROR(記録[[#This Row],[競技番号]],"")</f>
        <v/>
      </c>
      <c r="B2056" t="str">
        <f>IFERROR(記録[[#This Row],[選手番号]],"")</f>
        <v/>
      </c>
      <c r="C2056" t="str">
        <f>IFERROR(VLOOKUP(B2056,選手番号!F:J,4,0),"")</f>
        <v/>
      </c>
      <c r="D2056" t="str">
        <f>IFERROR(VLOOKUP(B2056,選手番号!F:K,6,0),"")</f>
        <v/>
      </c>
      <c r="E2056" t="str">
        <f>IFERROR(VLOOKUP(B2056,チーム番号!E:F,2,0),"")</f>
        <v/>
      </c>
      <c r="F2056" t="str">
        <f>IFERROR(VLOOKUP(A2056,プログラム!B:C,2,0),"")</f>
        <v/>
      </c>
      <c r="G2056" t="str">
        <f t="shared" si="65"/>
        <v>000</v>
      </c>
      <c r="H2056" t="str">
        <f>IFERROR(記録[[#This Row],[組]],"")</f>
        <v/>
      </c>
      <c r="I2056" t="str">
        <f>IFERROR(記録[[#This Row],[水路]],"")</f>
        <v/>
      </c>
      <c r="J2056" t="str">
        <f>IFERROR(VLOOKUP(F2056,プログラムデータ!A:P,14,0),"")</f>
        <v/>
      </c>
      <c r="K2056" t="str">
        <f>IFERROR(VLOOKUP(F2056,プログラムデータ!A:O,15,0),"")</f>
        <v/>
      </c>
      <c r="L2056" t="str">
        <f>IFERROR(VLOOKUP(F2056,プログラムデータ!A:M,13,0),"")</f>
        <v/>
      </c>
      <c r="M2056" t="str">
        <f>IFERROR(VLOOKUP(F2056,プログラムデータ!A:J,10,0),"")</f>
        <v/>
      </c>
      <c r="N2056" t="str">
        <f>IFERROR(VLOOKUP(F2056,プログラムデータ!A:P,16,0),"")</f>
        <v/>
      </c>
      <c r="O2056" t="str">
        <f t="shared" si="64"/>
        <v xml:space="preserve">    </v>
      </c>
    </row>
    <row r="2057" spans="1:15" x14ac:dyDescent="0.15">
      <c r="A2057" t="str">
        <f>IFERROR(記録[[#This Row],[競技番号]],"")</f>
        <v/>
      </c>
      <c r="B2057" t="str">
        <f>IFERROR(記録[[#This Row],[選手番号]],"")</f>
        <v/>
      </c>
      <c r="C2057" t="str">
        <f>IFERROR(VLOOKUP(B2057,選手番号!F:J,4,0),"")</f>
        <v/>
      </c>
      <c r="D2057" t="str">
        <f>IFERROR(VLOOKUP(B2057,選手番号!F:K,6,0),"")</f>
        <v/>
      </c>
      <c r="E2057" t="str">
        <f>IFERROR(VLOOKUP(B2057,チーム番号!E:F,2,0),"")</f>
        <v/>
      </c>
      <c r="F2057" t="str">
        <f>IFERROR(VLOOKUP(A2057,プログラム!B:C,2,0),"")</f>
        <v/>
      </c>
      <c r="G2057" t="str">
        <f t="shared" si="65"/>
        <v>000</v>
      </c>
      <c r="H2057" t="str">
        <f>IFERROR(記録[[#This Row],[組]],"")</f>
        <v/>
      </c>
      <c r="I2057" t="str">
        <f>IFERROR(記録[[#This Row],[水路]],"")</f>
        <v/>
      </c>
      <c r="J2057" t="str">
        <f>IFERROR(VLOOKUP(F2057,プログラムデータ!A:P,14,0),"")</f>
        <v/>
      </c>
      <c r="K2057" t="str">
        <f>IFERROR(VLOOKUP(F2057,プログラムデータ!A:O,15,0),"")</f>
        <v/>
      </c>
      <c r="L2057" t="str">
        <f>IFERROR(VLOOKUP(F2057,プログラムデータ!A:M,13,0),"")</f>
        <v/>
      </c>
      <c r="M2057" t="str">
        <f>IFERROR(VLOOKUP(F2057,プログラムデータ!A:J,10,0),"")</f>
        <v/>
      </c>
      <c r="N2057" t="str">
        <f>IFERROR(VLOOKUP(F2057,プログラムデータ!A:P,16,0),"")</f>
        <v/>
      </c>
      <c r="O2057" t="str">
        <f t="shared" si="64"/>
        <v xml:space="preserve">    </v>
      </c>
    </row>
    <row r="2058" spans="1:15" x14ac:dyDescent="0.15">
      <c r="A2058" t="str">
        <f>IFERROR(記録[[#This Row],[競技番号]],"")</f>
        <v/>
      </c>
      <c r="B2058" t="str">
        <f>IFERROR(記録[[#This Row],[選手番号]],"")</f>
        <v/>
      </c>
      <c r="C2058" t="str">
        <f>IFERROR(VLOOKUP(B2058,選手番号!F:J,4,0),"")</f>
        <v/>
      </c>
      <c r="D2058" t="str">
        <f>IFERROR(VLOOKUP(B2058,選手番号!F:K,6,0),"")</f>
        <v/>
      </c>
      <c r="E2058" t="str">
        <f>IFERROR(VLOOKUP(B2058,チーム番号!E:F,2,0),"")</f>
        <v/>
      </c>
      <c r="F2058" t="str">
        <f>IFERROR(VLOOKUP(A2058,プログラム!B:C,2,0),"")</f>
        <v/>
      </c>
      <c r="G2058" t="str">
        <f t="shared" si="65"/>
        <v>000</v>
      </c>
      <c r="H2058" t="str">
        <f>IFERROR(記録[[#This Row],[組]],"")</f>
        <v/>
      </c>
      <c r="I2058" t="str">
        <f>IFERROR(記録[[#This Row],[水路]],"")</f>
        <v/>
      </c>
      <c r="J2058" t="str">
        <f>IFERROR(VLOOKUP(F2058,プログラムデータ!A:P,14,0),"")</f>
        <v/>
      </c>
      <c r="K2058" t="str">
        <f>IFERROR(VLOOKUP(F2058,プログラムデータ!A:O,15,0),"")</f>
        <v/>
      </c>
      <c r="L2058" t="str">
        <f>IFERROR(VLOOKUP(F2058,プログラムデータ!A:M,13,0),"")</f>
        <v/>
      </c>
      <c r="M2058" t="str">
        <f>IFERROR(VLOOKUP(F2058,プログラムデータ!A:J,10,0),"")</f>
        <v/>
      </c>
      <c r="N2058" t="str">
        <f>IFERROR(VLOOKUP(F2058,プログラムデータ!A:P,16,0),"")</f>
        <v/>
      </c>
      <c r="O2058" t="str">
        <f t="shared" si="64"/>
        <v xml:space="preserve">    </v>
      </c>
    </row>
    <row r="2059" spans="1:15" x14ac:dyDescent="0.15">
      <c r="A2059" t="str">
        <f>IFERROR(記録[[#This Row],[競技番号]],"")</f>
        <v/>
      </c>
      <c r="B2059" t="str">
        <f>IFERROR(記録[[#This Row],[選手番号]],"")</f>
        <v/>
      </c>
      <c r="C2059" t="str">
        <f>IFERROR(VLOOKUP(B2059,選手番号!F:J,4,0),"")</f>
        <v/>
      </c>
      <c r="D2059" t="str">
        <f>IFERROR(VLOOKUP(B2059,選手番号!F:K,6,0),"")</f>
        <v/>
      </c>
      <c r="E2059" t="str">
        <f>IFERROR(VLOOKUP(B2059,チーム番号!E:F,2,0),"")</f>
        <v/>
      </c>
      <c r="F2059" t="str">
        <f>IFERROR(VLOOKUP(A2059,プログラム!B:C,2,0),"")</f>
        <v/>
      </c>
      <c r="G2059" t="str">
        <f t="shared" si="65"/>
        <v>000</v>
      </c>
      <c r="H2059" t="str">
        <f>IFERROR(記録[[#This Row],[組]],"")</f>
        <v/>
      </c>
      <c r="I2059" t="str">
        <f>IFERROR(記録[[#This Row],[水路]],"")</f>
        <v/>
      </c>
      <c r="J2059" t="str">
        <f>IFERROR(VLOOKUP(F2059,プログラムデータ!A:P,14,0),"")</f>
        <v/>
      </c>
      <c r="K2059" t="str">
        <f>IFERROR(VLOOKUP(F2059,プログラムデータ!A:O,15,0),"")</f>
        <v/>
      </c>
      <c r="L2059" t="str">
        <f>IFERROR(VLOOKUP(F2059,プログラムデータ!A:M,13,0),"")</f>
        <v/>
      </c>
      <c r="M2059" t="str">
        <f>IFERROR(VLOOKUP(F2059,プログラムデータ!A:J,10,0),"")</f>
        <v/>
      </c>
      <c r="N2059" t="str">
        <f>IFERROR(VLOOKUP(F2059,プログラムデータ!A:P,16,0),"")</f>
        <v/>
      </c>
      <c r="O2059" t="str">
        <f t="shared" si="64"/>
        <v xml:space="preserve">    </v>
      </c>
    </row>
    <row r="2060" spans="1:15" x14ac:dyDescent="0.15">
      <c r="A2060" t="str">
        <f>IFERROR(記録[[#This Row],[競技番号]],"")</f>
        <v/>
      </c>
      <c r="B2060" t="str">
        <f>IFERROR(記録[[#This Row],[選手番号]],"")</f>
        <v/>
      </c>
      <c r="C2060" t="str">
        <f>IFERROR(VLOOKUP(B2060,選手番号!F:J,4,0),"")</f>
        <v/>
      </c>
      <c r="D2060" t="str">
        <f>IFERROR(VLOOKUP(B2060,選手番号!F:K,6,0),"")</f>
        <v/>
      </c>
      <c r="E2060" t="str">
        <f>IFERROR(VLOOKUP(B2060,チーム番号!E:F,2,0),"")</f>
        <v/>
      </c>
      <c r="F2060" t="str">
        <f>IFERROR(VLOOKUP(A2060,プログラム!B:C,2,0),"")</f>
        <v/>
      </c>
      <c r="G2060" t="str">
        <f t="shared" si="65"/>
        <v>000</v>
      </c>
      <c r="H2060" t="str">
        <f>IFERROR(記録[[#This Row],[組]],"")</f>
        <v/>
      </c>
      <c r="I2060" t="str">
        <f>IFERROR(記録[[#This Row],[水路]],"")</f>
        <v/>
      </c>
      <c r="J2060" t="str">
        <f>IFERROR(VLOOKUP(F2060,プログラムデータ!A:P,14,0),"")</f>
        <v/>
      </c>
      <c r="K2060" t="str">
        <f>IFERROR(VLOOKUP(F2060,プログラムデータ!A:O,15,0),"")</f>
        <v/>
      </c>
      <c r="L2060" t="str">
        <f>IFERROR(VLOOKUP(F2060,プログラムデータ!A:M,13,0),"")</f>
        <v/>
      </c>
      <c r="M2060" t="str">
        <f>IFERROR(VLOOKUP(F2060,プログラムデータ!A:J,10,0),"")</f>
        <v/>
      </c>
      <c r="N2060" t="str">
        <f>IFERROR(VLOOKUP(F2060,プログラムデータ!A:P,16,0),"")</f>
        <v/>
      </c>
      <c r="O2060" t="str">
        <f t="shared" si="64"/>
        <v xml:space="preserve">    </v>
      </c>
    </row>
    <row r="2061" spans="1:15" x14ac:dyDescent="0.15">
      <c r="A2061" t="str">
        <f>IFERROR(記録[[#This Row],[競技番号]],"")</f>
        <v/>
      </c>
      <c r="B2061" t="str">
        <f>IFERROR(記録[[#This Row],[選手番号]],"")</f>
        <v/>
      </c>
      <c r="C2061" t="str">
        <f>IFERROR(VLOOKUP(B2061,選手番号!F:J,4,0),"")</f>
        <v/>
      </c>
      <c r="D2061" t="str">
        <f>IFERROR(VLOOKUP(B2061,選手番号!F:K,6,0),"")</f>
        <v/>
      </c>
      <c r="E2061" t="str">
        <f>IFERROR(VLOOKUP(B2061,チーム番号!E:F,2,0),"")</f>
        <v/>
      </c>
      <c r="F2061" t="str">
        <f>IFERROR(VLOOKUP(A2061,プログラム!B:C,2,0),"")</f>
        <v/>
      </c>
      <c r="G2061" t="str">
        <f t="shared" si="65"/>
        <v>000</v>
      </c>
      <c r="H2061" t="str">
        <f>IFERROR(記録[[#This Row],[組]],"")</f>
        <v/>
      </c>
      <c r="I2061" t="str">
        <f>IFERROR(記録[[#This Row],[水路]],"")</f>
        <v/>
      </c>
      <c r="J2061" t="str">
        <f>IFERROR(VLOOKUP(F2061,プログラムデータ!A:P,14,0),"")</f>
        <v/>
      </c>
      <c r="K2061" t="str">
        <f>IFERROR(VLOOKUP(F2061,プログラムデータ!A:O,15,0),"")</f>
        <v/>
      </c>
      <c r="L2061" t="str">
        <f>IFERROR(VLOOKUP(F2061,プログラムデータ!A:M,13,0),"")</f>
        <v/>
      </c>
      <c r="M2061" t="str">
        <f>IFERROR(VLOOKUP(F2061,プログラムデータ!A:J,10,0),"")</f>
        <v/>
      </c>
      <c r="N2061" t="str">
        <f>IFERROR(VLOOKUP(F2061,プログラムデータ!A:P,16,0),"")</f>
        <v/>
      </c>
      <c r="O2061" t="str">
        <f t="shared" si="64"/>
        <v xml:space="preserve">    </v>
      </c>
    </row>
    <row r="2062" spans="1:15" x14ac:dyDescent="0.15">
      <c r="A2062" t="str">
        <f>IFERROR(記録[[#This Row],[競技番号]],"")</f>
        <v/>
      </c>
      <c r="B2062" t="str">
        <f>IFERROR(記録[[#This Row],[選手番号]],"")</f>
        <v/>
      </c>
      <c r="C2062" t="str">
        <f>IFERROR(VLOOKUP(B2062,選手番号!F:J,4,0),"")</f>
        <v/>
      </c>
      <c r="D2062" t="str">
        <f>IFERROR(VLOOKUP(B2062,選手番号!F:K,6,0),"")</f>
        <v/>
      </c>
      <c r="E2062" t="str">
        <f>IFERROR(VLOOKUP(B2062,チーム番号!E:F,2,0),"")</f>
        <v/>
      </c>
      <c r="F2062" t="str">
        <f>IFERROR(VLOOKUP(A2062,プログラム!B:C,2,0),"")</f>
        <v/>
      </c>
      <c r="G2062" t="str">
        <f t="shared" si="65"/>
        <v>000</v>
      </c>
      <c r="H2062" t="str">
        <f>IFERROR(記録[[#This Row],[組]],"")</f>
        <v/>
      </c>
      <c r="I2062" t="str">
        <f>IFERROR(記録[[#This Row],[水路]],"")</f>
        <v/>
      </c>
      <c r="J2062" t="str">
        <f>IFERROR(VLOOKUP(F2062,プログラムデータ!A:P,14,0),"")</f>
        <v/>
      </c>
      <c r="K2062" t="str">
        <f>IFERROR(VLOOKUP(F2062,プログラムデータ!A:O,15,0),"")</f>
        <v/>
      </c>
      <c r="L2062" t="str">
        <f>IFERROR(VLOOKUP(F2062,プログラムデータ!A:M,13,0),"")</f>
        <v/>
      </c>
      <c r="M2062" t="str">
        <f>IFERROR(VLOOKUP(F2062,プログラムデータ!A:J,10,0),"")</f>
        <v/>
      </c>
      <c r="N2062" t="str">
        <f>IFERROR(VLOOKUP(F2062,プログラムデータ!A:P,16,0),"")</f>
        <v/>
      </c>
      <c r="O2062" t="str">
        <f t="shared" si="64"/>
        <v xml:space="preserve">    </v>
      </c>
    </row>
    <row r="2063" spans="1:15" x14ac:dyDescent="0.15">
      <c r="A2063" t="str">
        <f>IFERROR(記録[[#This Row],[競技番号]],"")</f>
        <v/>
      </c>
      <c r="B2063" t="str">
        <f>IFERROR(記録[[#This Row],[選手番号]],"")</f>
        <v/>
      </c>
      <c r="C2063" t="str">
        <f>IFERROR(VLOOKUP(B2063,選手番号!F:J,4,0),"")</f>
        <v/>
      </c>
      <c r="D2063" t="str">
        <f>IFERROR(VLOOKUP(B2063,選手番号!F:K,6,0),"")</f>
        <v/>
      </c>
      <c r="E2063" t="str">
        <f>IFERROR(VLOOKUP(B2063,チーム番号!E:F,2,0),"")</f>
        <v/>
      </c>
      <c r="F2063" t="str">
        <f>IFERROR(VLOOKUP(A2063,プログラム!B:C,2,0),"")</f>
        <v/>
      </c>
      <c r="G2063" t="str">
        <f t="shared" si="65"/>
        <v>000</v>
      </c>
      <c r="H2063" t="str">
        <f>IFERROR(記録[[#This Row],[組]],"")</f>
        <v/>
      </c>
      <c r="I2063" t="str">
        <f>IFERROR(記録[[#This Row],[水路]],"")</f>
        <v/>
      </c>
      <c r="J2063" t="str">
        <f>IFERROR(VLOOKUP(F2063,プログラムデータ!A:P,14,0),"")</f>
        <v/>
      </c>
      <c r="K2063" t="str">
        <f>IFERROR(VLOOKUP(F2063,プログラムデータ!A:O,15,0),"")</f>
        <v/>
      </c>
      <c r="L2063" t="str">
        <f>IFERROR(VLOOKUP(F2063,プログラムデータ!A:M,13,0),"")</f>
        <v/>
      </c>
      <c r="M2063" t="str">
        <f>IFERROR(VLOOKUP(F2063,プログラムデータ!A:J,10,0),"")</f>
        <v/>
      </c>
      <c r="N2063" t="str">
        <f>IFERROR(VLOOKUP(F2063,プログラムデータ!A:P,16,0),"")</f>
        <v/>
      </c>
      <c r="O2063" t="str">
        <f t="shared" si="64"/>
        <v xml:space="preserve">    </v>
      </c>
    </row>
    <row r="2064" spans="1:15" x14ac:dyDescent="0.15">
      <c r="A2064" t="str">
        <f>IFERROR(記録[[#This Row],[競技番号]],"")</f>
        <v/>
      </c>
      <c r="B2064" t="str">
        <f>IFERROR(記録[[#This Row],[選手番号]],"")</f>
        <v/>
      </c>
      <c r="C2064" t="str">
        <f>IFERROR(VLOOKUP(B2064,選手番号!F:J,4,0),"")</f>
        <v/>
      </c>
      <c r="D2064" t="str">
        <f>IFERROR(VLOOKUP(B2064,選手番号!F:K,6,0),"")</f>
        <v/>
      </c>
      <c r="E2064" t="str">
        <f>IFERROR(VLOOKUP(B2064,チーム番号!E:F,2,0),"")</f>
        <v/>
      </c>
      <c r="F2064" t="str">
        <f>IFERROR(VLOOKUP(A2064,プログラム!B:C,2,0),"")</f>
        <v/>
      </c>
      <c r="G2064" t="str">
        <f t="shared" si="65"/>
        <v>000</v>
      </c>
      <c r="H2064" t="str">
        <f>IFERROR(記録[[#This Row],[組]],"")</f>
        <v/>
      </c>
      <c r="I2064" t="str">
        <f>IFERROR(記録[[#This Row],[水路]],"")</f>
        <v/>
      </c>
      <c r="J2064" t="str">
        <f>IFERROR(VLOOKUP(F2064,プログラムデータ!A:P,14,0),"")</f>
        <v/>
      </c>
      <c r="K2064" t="str">
        <f>IFERROR(VLOOKUP(F2064,プログラムデータ!A:O,15,0),"")</f>
        <v/>
      </c>
      <c r="L2064" t="str">
        <f>IFERROR(VLOOKUP(F2064,プログラムデータ!A:M,13,0),"")</f>
        <v/>
      </c>
      <c r="M2064" t="str">
        <f>IFERROR(VLOOKUP(F2064,プログラムデータ!A:J,10,0),"")</f>
        <v/>
      </c>
      <c r="N2064" t="str">
        <f>IFERROR(VLOOKUP(F2064,プログラムデータ!A:P,16,0),"")</f>
        <v/>
      </c>
      <c r="O2064" t="str">
        <f t="shared" si="64"/>
        <v xml:space="preserve">    </v>
      </c>
    </row>
    <row r="2065" spans="1:15" x14ac:dyDescent="0.15">
      <c r="A2065" t="str">
        <f>IFERROR(記録[[#This Row],[競技番号]],"")</f>
        <v/>
      </c>
      <c r="B2065" t="str">
        <f>IFERROR(記録[[#This Row],[選手番号]],"")</f>
        <v/>
      </c>
      <c r="C2065" t="str">
        <f>IFERROR(VLOOKUP(B2065,選手番号!F:J,4,0),"")</f>
        <v/>
      </c>
      <c r="D2065" t="str">
        <f>IFERROR(VLOOKUP(B2065,選手番号!F:K,6,0),"")</f>
        <v/>
      </c>
      <c r="E2065" t="str">
        <f>IFERROR(VLOOKUP(B2065,チーム番号!E:F,2,0),"")</f>
        <v/>
      </c>
      <c r="F2065" t="str">
        <f>IFERROR(VLOOKUP(A2065,プログラム!B:C,2,0),"")</f>
        <v/>
      </c>
      <c r="G2065" t="str">
        <f t="shared" si="65"/>
        <v>000</v>
      </c>
      <c r="H2065" t="str">
        <f>IFERROR(記録[[#This Row],[組]],"")</f>
        <v/>
      </c>
      <c r="I2065" t="str">
        <f>IFERROR(記録[[#This Row],[水路]],"")</f>
        <v/>
      </c>
      <c r="J2065" t="str">
        <f>IFERROR(VLOOKUP(F2065,プログラムデータ!A:P,14,0),"")</f>
        <v/>
      </c>
      <c r="K2065" t="str">
        <f>IFERROR(VLOOKUP(F2065,プログラムデータ!A:O,15,0),"")</f>
        <v/>
      </c>
      <c r="L2065" t="str">
        <f>IFERROR(VLOOKUP(F2065,プログラムデータ!A:M,13,0),"")</f>
        <v/>
      </c>
      <c r="M2065" t="str">
        <f>IFERROR(VLOOKUP(F2065,プログラムデータ!A:J,10,0),"")</f>
        <v/>
      </c>
      <c r="N2065" t="str">
        <f>IFERROR(VLOOKUP(F2065,プログラムデータ!A:P,16,0),"")</f>
        <v/>
      </c>
      <c r="O2065" t="str">
        <f t="shared" si="64"/>
        <v xml:space="preserve">    </v>
      </c>
    </row>
    <row r="2066" spans="1:15" x14ac:dyDescent="0.15">
      <c r="A2066" t="str">
        <f>IFERROR(記録[[#This Row],[競技番号]],"")</f>
        <v/>
      </c>
      <c r="B2066" t="str">
        <f>IFERROR(記録[[#This Row],[選手番号]],"")</f>
        <v/>
      </c>
      <c r="C2066" t="str">
        <f>IFERROR(VLOOKUP(B2066,選手番号!F:J,4,0),"")</f>
        <v/>
      </c>
      <c r="D2066" t="str">
        <f>IFERROR(VLOOKUP(B2066,選手番号!F:K,6,0),"")</f>
        <v/>
      </c>
      <c r="E2066" t="str">
        <f>IFERROR(VLOOKUP(B2066,チーム番号!E:F,2,0),"")</f>
        <v/>
      </c>
      <c r="F2066" t="str">
        <f>IFERROR(VLOOKUP(A2066,プログラム!B:C,2,0),"")</f>
        <v/>
      </c>
      <c r="G2066" t="str">
        <f t="shared" si="65"/>
        <v>000</v>
      </c>
      <c r="H2066" t="str">
        <f>IFERROR(記録[[#This Row],[組]],"")</f>
        <v/>
      </c>
      <c r="I2066" t="str">
        <f>IFERROR(記録[[#This Row],[水路]],"")</f>
        <v/>
      </c>
      <c r="J2066" t="str">
        <f>IFERROR(VLOOKUP(F2066,プログラムデータ!A:P,14,0),"")</f>
        <v/>
      </c>
      <c r="K2066" t="str">
        <f>IFERROR(VLOOKUP(F2066,プログラムデータ!A:O,15,0),"")</f>
        <v/>
      </c>
      <c r="L2066" t="str">
        <f>IFERROR(VLOOKUP(F2066,プログラムデータ!A:M,13,0),"")</f>
        <v/>
      </c>
      <c r="M2066" t="str">
        <f>IFERROR(VLOOKUP(F2066,プログラムデータ!A:J,10,0),"")</f>
        <v/>
      </c>
      <c r="N2066" t="str">
        <f>IFERROR(VLOOKUP(F2066,プログラムデータ!A:P,16,0),"")</f>
        <v/>
      </c>
      <c r="O2066" t="str">
        <f t="shared" si="64"/>
        <v xml:space="preserve">    </v>
      </c>
    </row>
    <row r="2067" spans="1:15" x14ac:dyDescent="0.15">
      <c r="A2067" t="str">
        <f>IFERROR(記録[[#This Row],[競技番号]],"")</f>
        <v/>
      </c>
      <c r="B2067" t="str">
        <f>IFERROR(記録[[#This Row],[選手番号]],"")</f>
        <v/>
      </c>
      <c r="C2067" t="str">
        <f>IFERROR(VLOOKUP(B2067,選手番号!F:J,4,0),"")</f>
        <v/>
      </c>
      <c r="D2067" t="str">
        <f>IFERROR(VLOOKUP(B2067,選手番号!F:K,6,0),"")</f>
        <v/>
      </c>
      <c r="E2067" t="str">
        <f>IFERROR(VLOOKUP(B2067,チーム番号!E:F,2,0),"")</f>
        <v/>
      </c>
      <c r="F2067" t="str">
        <f>IFERROR(VLOOKUP(A2067,プログラム!B:C,2,0),"")</f>
        <v/>
      </c>
      <c r="G2067" t="str">
        <f t="shared" si="65"/>
        <v>000</v>
      </c>
      <c r="H2067" t="str">
        <f>IFERROR(記録[[#This Row],[組]],"")</f>
        <v/>
      </c>
      <c r="I2067" t="str">
        <f>IFERROR(記録[[#This Row],[水路]],"")</f>
        <v/>
      </c>
      <c r="J2067" t="str">
        <f>IFERROR(VLOOKUP(F2067,プログラムデータ!A:P,14,0),"")</f>
        <v/>
      </c>
      <c r="K2067" t="str">
        <f>IFERROR(VLOOKUP(F2067,プログラムデータ!A:O,15,0),"")</f>
        <v/>
      </c>
      <c r="L2067" t="str">
        <f>IFERROR(VLOOKUP(F2067,プログラムデータ!A:M,13,0),"")</f>
        <v/>
      </c>
      <c r="M2067" t="str">
        <f>IFERROR(VLOOKUP(F2067,プログラムデータ!A:J,10,0),"")</f>
        <v/>
      </c>
      <c r="N2067" t="str">
        <f>IFERROR(VLOOKUP(F2067,プログラムデータ!A:P,16,0),"")</f>
        <v/>
      </c>
      <c r="O2067" t="str">
        <f t="shared" si="64"/>
        <v xml:space="preserve">    </v>
      </c>
    </row>
    <row r="2068" spans="1:15" x14ac:dyDescent="0.15">
      <c r="A2068" t="str">
        <f>IFERROR(記録[[#This Row],[競技番号]],"")</f>
        <v/>
      </c>
      <c r="B2068" t="str">
        <f>IFERROR(記録[[#This Row],[選手番号]],"")</f>
        <v/>
      </c>
      <c r="C2068" t="str">
        <f>IFERROR(VLOOKUP(B2068,選手番号!F:J,4,0),"")</f>
        <v/>
      </c>
      <c r="D2068" t="str">
        <f>IFERROR(VLOOKUP(B2068,選手番号!F:K,6,0),"")</f>
        <v/>
      </c>
      <c r="E2068" t="str">
        <f>IFERROR(VLOOKUP(B2068,チーム番号!E:F,2,0),"")</f>
        <v/>
      </c>
      <c r="F2068" t="str">
        <f>IFERROR(VLOOKUP(A2068,プログラム!B:C,2,0),"")</f>
        <v/>
      </c>
      <c r="G2068" t="str">
        <f t="shared" si="65"/>
        <v>000</v>
      </c>
      <c r="H2068" t="str">
        <f>IFERROR(記録[[#This Row],[組]],"")</f>
        <v/>
      </c>
      <c r="I2068" t="str">
        <f>IFERROR(記録[[#This Row],[水路]],"")</f>
        <v/>
      </c>
      <c r="J2068" t="str">
        <f>IFERROR(VLOOKUP(F2068,プログラムデータ!A:P,14,0),"")</f>
        <v/>
      </c>
      <c r="K2068" t="str">
        <f>IFERROR(VLOOKUP(F2068,プログラムデータ!A:O,15,0),"")</f>
        <v/>
      </c>
      <c r="L2068" t="str">
        <f>IFERROR(VLOOKUP(F2068,プログラムデータ!A:M,13,0),"")</f>
        <v/>
      </c>
      <c r="M2068" t="str">
        <f>IFERROR(VLOOKUP(F2068,プログラムデータ!A:J,10,0),"")</f>
        <v/>
      </c>
      <c r="N2068" t="str">
        <f>IFERROR(VLOOKUP(F2068,プログラムデータ!A:P,16,0),"")</f>
        <v/>
      </c>
      <c r="O2068" t="str">
        <f t="shared" si="64"/>
        <v xml:space="preserve">    </v>
      </c>
    </row>
    <row r="2069" spans="1:15" x14ac:dyDescent="0.15">
      <c r="A2069" t="str">
        <f>IFERROR(記録[[#This Row],[競技番号]],"")</f>
        <v/>
      </c>
      <c r="B2069" t="str">
        <f>IFERROR(記録[[#This Row],[選手番号]],"")</f>
        <v/>
      </c>
      <c r="C2069" t="str">
        <f>IFERROR(VLOOKUP(B2069,選手番号!F:J,4,0),"")</f>
        <v/>
      </c>
      <c r="D2069" t="str">
        <f>IFERROR(VLOOKUP(B2069,選手番号!F:K,6,0),"")</f>
        <v/>
      </c>
      <c r="E2069" t="str">
        <f>IFERROR(VLOOKUP(B2069,チーム番号!E:F,2,0),"")</f>
        <v/>
      </c>
      <c r="F2069" t="str">
        <f>IFERROR(VLOOKUP(A2069,プログラム!B:C,2,0),"")</f>
        <v/>
      </c>
      <c r="G2069" t="str">
        <f t="shared" si="65"/>
        <v>000</v>
      </c>
      <c r="H2069" t="str">
        <f>IFERROR(記録[[#This Row],[組]],"")</f>
        <v/>
      </c>
      <c r="I2069" t="str">
        <f>IFERROR(記録[[#This Row],[水路]],"")</f>
        <v/>
      </c>
      <c r="J2069" t="str">
        <f>IFERROR(VLOOKUP(F2069,プログラムデータ!A:P,14,0),"")</f>
        <v/>
      </c>
      <c r="K2069" t="str">
        <f>IFERROR(VLOOKUP(F2069,プログラムデータ!A:O,15,0),"")</f>
        <v/>
      </c>
      <c r="L2069" t="str">
        <f>IFERROR(VLOOKUP(F2069,プログラムデータ!A:M,13,0),"")</f>
        <v/>
      </c>
      <c r="M2069" t="str">
        <f>IFERROR(VLOOKUP(F2069,プログラムデータ!A:J,10,0),"")</f>
        <v/>
      </c>
      <c r="N2069" t="str">
        <f>IFERROR(VLOOKUP(F2069,プログラムデータ!A:P,16,0),"")</f>
        <v/>
      </c>
      <c r="O2069" t="str">
        <f t="shared" si="64"/>
        <v xml:space="preserve">    </v>
      </c>
    </row>
    <row r="2070" spans="1:15" x14ac:dyDescent="0.15">
      <c r="A2070" t="str">
        <f>IFERROR(記録[[#This Row],[競技番号]],"")</f>
        <v/>
      </c>
      <c r="B2070" t="str">
        <f>IFERROR(記録[[#This Row],[選手番号]],"")</f>
        <v/>
      </c>
      <c r="C2070" t="str">
        <f>IFERROR(VLOOKUP(B2070,選手番号!F:J,4,0),"")</f>
        <v/>
      </c>
      <c r="D2070" t="str">
        <f>IFERROR(VLOOKUP(B2070,選手番号!F:K,6,0),"")</f>
        <v/>
      </c>
      <c r="E2070" t="str">
        <f>IFERROR(VLOOKUP(B2070,チーム番号!E:F,2,0),"")</f>
        <v/>
      </c>
      <c r="F2070" t="str">
        <f>IFERROR(VLOOKUP(A2070,プログラム!B:C,2,0),"")</f>
        <v/>
      </c>
      <c r="G2070" t="str">
        <f t="shared" si="65"/>
        <v>000</v>
      </c>
      <c r="H2070" t="str">
        <f>IFERROR(記録[[#This Row],[組]],"")</f>
        <v/>
      </c>
      <c r="I2070" t="str">
        <f>IFERROR(記録[[#This Row],[水路]],"")</f>
        <v/>
      </c>
      <c r="J2070" t="str">
        <f>IFERROR(VLOOKUP(F2070,プログラムデータ!A:P,14,0),"")</f>
        <v/>
      </c>
      <c r="K2070" t="str">
        <f>IFERROR(VLOOKUP(F2070,プログラムデータ!A:O,15,0),"")</f>
        <v/>
      </c>
      <c r="L2070" t="str">
        <f>IFERROR(VLOOKUP(F2070,プログラムデータ!A:M,13,0),"")</f>
        <v/>
      </c>
      <c r="M2070" t="str">
        <f>IFERROR(VLOOKUP(F2070,プログラムデータ!A:J,10,0),"")</f>
        <v/>
      </c>
      <c r="N2070" t="str">
        <f>IFERROR(VLOOKUP(F2070,プログラムデータ!A:P,16,0),"")</f>
        <v/>
      </c>
      <c r="O2070" t="str">
        <f t="shared" si="64"/>
        <v xml:space="preserve">    </v>
      </c>
    </row>
    <row r="2071" spans="1:15" x14ac:dyDescent="0.15">
      <c r="A2071" t="str">
        <f>IFERROR(記録[[#This Row],[競技番号]],"")</f>
        <v/>
      </c>
      <c r="B2071" t="str">
        <f>IFERROR(記録[[#This Row],[選手番号]],"")</f>
        <v/>
      </c>
      <c r="C2071" t="str">
        <f>IFERROR(VLOOKUP(B2071,選手番号!F:J,4,0),"")</f>
        <v/>
      </c>
      <c r="D2071" t="str">
        <f>IFERROR(VLOOKUP(B2071,選手番号!F:K,6,0),"")</f>
        <v/>
      </c>
      <c r="E2071" t="str">
        <f>IFERROR(VLOOKUP(B2071,チーム番号!E:F,2,0),"")</f>
        <v/>
      </c>
      <c r="F2071" t="str">
        <f>IFERROR(VLOOKUP(A2071,プログラム!B:C,2,0),"")</f>
        <v/>
      </c>
      <c r="G2071" t="str">
        <f t="shared" si="65"/>
        <v>000</v>
      </c>
      <c r="H2071" t="str">
        <f>IFERROR(記録[[#This Row],[組]],"")</f>
        <v/>
      </c>
      <c r="I2071" t="str">
        <f>IFERROR(記録[[#This Row],[水路]],"")</f>
        <v/>
      </c>
      <c r="J2071" t="str">
        <f>IFERROR(VLOOKUP(F2071,プログラムデータ!A:P,14,0),"")</f>
        <v/>
      </c>
      <c r="K2071" t="str">
        <f>IFERROR(VLOOKUP(F2071,プログラムデータ!A:O,15,0),"")</f>
        <v/>
      </c>
      <c r="L2071" t="str">
        <f>IFERROR(VLOOKUP(F2071,プログラムデータ!A:M,13,0),"")</f>
        <v/>
      </c>
      <c r="M2071" t="str">
        <f>IFERROR(VLOOKUP(F2071,プログラムデータ!A:J,10,0),"")</f>
        <v/>
      </c>
      <c r="N2071" t="str">
        <f>IFERROR(VLOOKUP(F2071,プログラムデータ!A:P,16,0),"")</f>
        <v/>
      </c>
      <c r="O2071" t="str">
        <f t="shared" si="64"/>
        <v xml:space="preserve">    </v>
      </c>
    </row>
    <row r="2072" spans="1:15" x14ac:dyDescent="0.15">
      <c r="A2072" t="str">
        <f>IFERROR(記録[[#This Row],[競技番号]],"")</f>
        <v/>
      </c>
      <c r="B2072" t="str">
        <f>IFERROR(記録[[#This Row],[選手番号]],"")</f>
        <v/>
      </c>
      <c r="C2072" t="str">
        <f>IFERROR(VLOOKUP(B2072,選手番号!F:J,4,0),"")</f>
        <v/>
      </c>
      <c r="D2072" t="str">
        <f>IFERROR(VLOOKUP(B2072,選手番号!F:K,6,0),"")</f>
        <v/>
      </c>
      <c r="E2072" t="str">
        <f>IFERROR(VLOOKUP(B2072,チーム番号!E:F,2,0),"")</f>
        <v/>
      </c>
      <c r="F2072" t="str">
        <f>IFERROR(VLOOKUP(A2072,プログラム!B:C,2,0),"")</f>
        <v/>
      </c>
      <c r="G2072" t="str">
        <f t="shared" si="65"/>
        <v>000</v>
      </c>
      <c r="H2072" t="str">
        <f>IFERROR(記録[[#This Row],[組]],"")</f>
        <v/>
      </c>
      <c r="I2072" t="str">
        <f>IFERROR(記録[[#This Row],[水路]],"")</f>
        <v/>
      </c>
      <c r="J2072" t="str">
        <f>IFERROR(VLOOKUP(F2072,プログラムデータ!A:P,14,0),"")</f>
        <v/>
      </c>
      <c r="K2072" t="str">
        <f>IFERROR(VLOOKUP(F2072,プログラムデータ!A:O,15,0),"")</f>
        <v/>
      </c>
      <c r="L2072" t="str">
        <f>IFERROR(VLOOKUP(F2072,プログラムデータ!A:M,13,0),"")</f>
        <v/>
      </c>
      <c r="M2072" t="str">
        <f>IFERROR(VLOOKUP(F2072,プログラムデータ!A:J,10,0),"")</f>
        <v/>
      </c>
      <c r="N2072" t="str">
        <f>IFERROR(VLOOKUP(F2072,プログラムデータ!A:P,16,0),"")</f>
        <v/>
      </c>
      <c r="O2072" t="str">
        <f t="shared" si="64"/>
        <v xml:space="preserve">    </v>
      </c>
    </row>
    <row r="2073" spans="1:15" x14ac:dyDescent="0.15">
      <c r="A2073" t="str">
        <f>IFERROR(記録[[#This Row],[競技番号]],"")</f>
        <v/>
      </c>
      <c r="B2073" t="str">
        <f>IFERROR(記録[[#This Row],[選手番号]],"")</f>
        <v/>
      </c>
      <c r="C2073" t="str">
        <f>IFERROR(VLOOKUP(B2073,選手番号!F:J,4,0),"")</f>
        <v/>
      </c>
      <c r="D2073" t="str">
        <f>IFERROR(VLOOKUP(B2073,選手番号!F:K,6,0),"")</f>
        <v/>
      </c>
      <c r="E2073" t="str">
        <f>IFERROR(VLOOKUP(B2073,チーム番号!E:F,2,0),"")</f>
        <v/>
      </c>
      <c r="F2073" t="str">
        <f>IFERROR(VLOOKUP(A2073,プログラム!B:C,2,0),"")</f>
        <v/>
      </c>
      <c r="G2073" t="str">
        <f t="shared" si="65"/>
        <v>000</v>
      </c>
      <c r="H2073" t="str">
        <f>IFERROR(記録[[#This Row],[組]],"")</f>
        <v/>
      </c>
      <c r="I2073" t="str">
        <f>IFERROR(記録[[#This Row],[水路]],"")</f>
        <v/>
      </c>
      <c r="J2073" t="str">
        <f>IFERROR(VLOOKUP(F2073,プログラムデータ!A:P,14,0),"")</f>
        <v/>
      </c>
      <c r="K2073" t="str">
        <f>IFERROR(VLOOKUP(F2073,プログラムデータ!A:O,15,0),"")</f>
        <v/>
      </c>
      <c r="L2073" t="str">
        <f>IFERROR(VLOOKUP(F2073,プログラムデータ!A:M,13,0),"")</f>
        <v/>
      </c>
      <c r="M2073" t="str">
        <f>IFERROR(VLOOKUP(F2073,プログラムデータ!A:J,10,0),"")</f>
        <v/>
      </c>
      <c r="N2073" t="str">
        <f>IFERROR(VLOOKUP(F2073,プログラムデータ!A:P,16,0),"")</f>
        <v/>
      </c>
      <c r="O2073" t="str">
        <f t="shared" si="64"/>
        <v xml:space="preserve">    </v>
      </c>
    </row>
    <row r="2074" spans="1:15" x14ac:dyDescent="0.15">
      <c r="A2074" t="str">
        <f>IFERROR(記録[[#This Row],[競技番号]],"")</f>
        <v/>
      </c>
      <c r="B2074" t="str">
        <f>IFERROR(記録[[#This Row],[選手番号]],"")</f>
        <v/>
      </c>
      <c r="C2074" t="str">
        <f>IFERROR(VLOOKUP(B2074,選手番号!F:J,4,0),"")</f>
        <v/>
      </c>
      <c r="D2074" t="str">
        <f>IFERROR(VLOOKUP(B2074,選手番号!F:K,6,0),"")</f>
        <v/>
      </c>
      <c r="E2074" t="str">
        <f>IFERROR(VLOOKUP(B2074,チーム番号!E:F,2,0),"")</f>
        <v/>
      </c>
      <c r="F2074" t="str">
        <f>IFERROR(VLOOKUP(A2074,プログラム!B:C,2,0),"")</f>
        <v/>
      </c>
      <c r="G2074" t="str">
        <f t="shared" si="65"/>
        <v>000</v>
      </c>
      <c r="H2074" t="str">
        <f>IFERROR(記録[[#This Row],[組]],"")</f>
        <v/>
      </c>
      <c r="I2074" t="str">
        <f>IFERROR(記録[[#This Row],[水路]],"")</f>
        <v/>
      </c>
      <c r="J2074" t="str">
        <f>IFERROR(VLOOKUP(F2074,プログラムデータ!A:P,14,0),"")</f>
        <v/>
      </c>
      <c r="K2074" t="str">
        <f>IFERROR(VLOOKUP(F2074,プログラムデータ!A:O,15,0),"")</f>
        <v/>
      </c>
      <c r="L2074" t="str">
        <f>IFERROR(VLOOKUP(F2074,プログラムデータ!A:M,13,0),"")</f>
        <v/>
      </c>
      <c r="M2074" t="str">
        <f>IFERROR(VLOOKUP(F2074,プログラムデータ!A:J,10,0),"")</f>
        <v/>
      </c>
      <c r="N2074" t="str">
        <f>IFERROR(VLOOKUP(F2074,プログラムデータ!A:P,16,0),"")</f>
        <v/>
      </c>
      <c r="O2074" t="str">
        <f t="shared" si="64"/>
        <v xml:space="preserve">    </v>
      </c>
    </row>
    <row r="2075" spans="1:15" x14ac:dyDescent="0.15">
      <c r="A2075" t="str">
        <f>IFERROR(記録[[#This Row],[競技番号]],"")</f>
        <v/>
      </c>
      <c r="B2075" t="str">
        <f>IFERROR(記録[[#This Row],[選手番号]],"")</f>
        <v/>
      </c>
      <c r="C2075" t="str">
        <f>IFERROR(VLOOKUP(B2075,選手番号!F:J,4,0),"")</f>
        <v/>
      </c>
      <c r="D2075" t="str">
        <f>IFERROR(VLOOKUP(B2075,選手番号!F:K,6,0),"")</f>
        <v/>
      </c>
      <c r="E2075" t="str">
        <f>IFERROR(VLOOKUP(B2075,チーム番号!E:F,2,0),"")</f>
        <v/>
      </c>
      <c r="F2075" t="str">
        <f>IFERROR(VLOOKUP(A2075,プログラム!B:C,2,0),"")</f>
        <v/>
      </c>
      <c r="G2075" t="str">
        <f t="shared" si="65"/>
        <v>000</v>
      </c>
      <c r="H2075" t="str">
        <f>IFERROR(記録[[#This Row],[組]],"")</f>
        <v/>
      </c>
      <c r="I2075" t="str">
        <f>IFERROR(記録[[#This Row],[水路]],"")</f>
        <v/>
      </c>
      <c r="J2075" t="str">
        <f>IFERROR(VLOOKUP(F2075,プログラムデータ!A:P,14,0),"")</f>
        <v/>
      </c>
      <c r="K2075" t="str">
        <f>IFERROR(VLOOKUP(F2075,プログラムデータ!A:O,15,0),"")</f>
        <v/>
      </c>
      <c r="L2075" t="str">
        <f>IFERROR(VLOOKUP(F2075,プログラムデータ!A:M,13,0),"")</f>
        <v/>
      </c>
      <c r="M2075" t="str">
        <f>IFERROR(VLOOKUP(F2075,プログラムデータ!A:J,10,0),"")</f>
        <v/>
      </c>
      <c r="N2075" t="str">
        <f>IFERROR(VLOOKUP(F2075,プログラムデータ!A:P,16,0),"")</f>
        <v/>
      </c>
      <c r="O2075" t="str">
        <f t="shared" si="64"/>
        <v xml:space="preserve">    </v>
      </c>
    </row>
    <row r="2076" spans="1:15" x14ac:dyDescent="0.15">
      <c r="A2076" t="str">
        <f>IFERROR(記録[[#This Row],[競技番号]],"")</f>
        <v/>
      </c>
      <c r="B2076" t="str">
        <f>IFERROR(記録[[#This Row],[選手番号]],"")</f>
        <v/>
      </c>
      <c r="C2076" t="str">
        <f>IFERROR(VLOOKUP(B2076,選手番号!F:J,4,0),"")</f>
        <v/>
      </c>
      <c r="D2076" t="str">
        <f>IFERROR(VLOOKUP(B2076,選手番号!F:K,6,0),"")</f>
        <v/>
      </c>
      <c r="E2076" t="str">
        <f>IFERROR(VLOOKUP(B2076,チーム番号!E:F,2,0),"")</f>
        <v/>
      </c>
      <c r="F2076" t="str">
        <f>IFERROR(VLOOKUP(A2076,プログラム!B:C,2,0),"")</f>
        <v/>
      </c>
      <c r="G2076" t="str">
        <f t="shared" si="65"/>
        <v>000</v>
      </c>
      <c r="H2076" t="str">
        <f>IFERROR(記録[[#This Row],[組]],"")</f>
        <v/>
      </c>
      <c r="I2076" t="str">
        <f>IFERROR(記録[[#This Row],[水路]],"")</f>
        <v/>
      </c>
      <c r="J2076" t="str">
        <f>IFERROR(VLOOKUP(F2076,プログラムデータ!A:P,14,0),"")</f>
        <v/>
      </c>
      <c r="K2076" t="str">
        <f>IFERROR(VLOOKUP(F2076,プログラムデータ!A:O,15,0),"")</f>
        <v/>
      </c>
      <c r="L2076" t="str">
        <f>IFERROR(VLOOKUP(F2076,プログラムデータ!A:M,13,0),"")</f>
        <v/>
      </c>
      <c r="M2076" t="str">
        <f>IFERROR(VLOOKUP(F2076,プログラムデータ!A:J,10,0),"")</f>
        <v/>
      </c>
      <c r="N2076" t="str">
        <f>IFERROR(VLOOKUP(F2076,プログラムデータ!A:P,16,0),"")</f>
        <v/>
      </c>
      <c r="O2076" t="str">
        <f t="shared" si="64"/>
        <v xml:space="preserve">    </v>
      </c>
    </row>
    <row r="2077" spans="1:15" x14ac:dyDescent="0.15">
      <c r="A2077" t="str">
        <f>IFERROR(記録[[#This Row],[競技番号]],"")</f>
        <v/>
      </c>
      <c r="B2077" t="str">
        <f>IFERROR(記録[[#This Row],[選手番号]],"")</f>
        <v/>
      </c>
      <c r="C2077" t="str">
        <f>IFERROR(VLOOKUP(B2077,選手番号!F:J,4,0),"")</f>
        <v/>
      </c>
      <c r="D2077" t="str">
        <f>IFERROR(VLOOKUP(B2077,選手番号!F:K,6,0),"")</f>
        <v/>
      </c>
      <c r="E2077" t="str">
        <f>IFERROR(VLOOKUP(B2077,チーム番号!E:F,2,0),"")</f>
        <v/>
      </c>
      <c r="F2077" t="str">
        <f>IFERROR(VLOOKUP(A2077,プログラム!B:C,2,0),"")</f>
        <v/>
      </c>
      <c r="G2077" t="str">
        <f t="shared" si="65"/>
        <v>000</v>
      </c>
      <c r="H2077" t="str">
        <f>IFERROR(記録[[#This Row],[組]],"")</f>
        <v/>
      </c>
      <c r="I2077" t="str">
        <f>IFERROR(記録[[#This Row],[水路]],"")</f>
        <v/>
      </c>
      <c r="J2077" t="str">
        <f>IFERROR(VLOOKUP(F2077,プログラムデータ!A:P,14,0),"")</f>
        <v/>
      </c>
      <c r="K2077" t="str">
        <f>IFERROR(VLOOKUP(F2077,プログラムデータ!A:O,15,0),"")</f>
        <v/>
      </c>
      <c r="L2077" t="str">
        <f>IFERROR(VLOOKUP(F2077,プログラムデータ!A:M,13,0),"")</f>
        <v/>
      </c>
      <c r="M2077" t="str">
        <f>IFERROR(VLOOKUP(F2077,プログラムデータ!A:J,10,0),"")</f>
        <v/>
      </c>
      <c r="N2077" t="str">
        <f>IFERROR(VLOOKUP(F2077,プログラムデータ!A:P,16,0),"")</f>
        <v/>
      </c>
      <c r="O2077" t="str">
        <f t="shared" si="64"/>
        <v xml:space="preserve">    </v>
      </c>
    </row>
    <row r="2078" spans="1:15" x14ac:dyDescent="0.15">
      <c r="A2078" t="str">
        <f>IFERROR(記録[[#This Row],[競技番号]],"")</f>
        <v/>
      </c>
      <c r="B2078" t="str">
        <f>IFERROR(記録[[#This Row],[選手番号]],"")</f>
        <v/>
      </c>
      <c r="C2078" t="str">
        <f>IFERROR(VLOOKUP(B2078,選手番号!F:J,4,0),"")</f>
        <v/>
      </c>
      <c r="D2078" t="str">
        <f>IFERROR(VLOOKUP(B2078,選手番号!F:K,6,0),"")</f>
        <v/>
      </c>
      <c r="E2078" t="str">
        <f>IFERROR(VLOOKUP(B2078,チーム番号!E:F,2,0),"")</f>
        <v/>
      </c>
      <c r="F2078" t="str">
        <f>IFERROR(VLOOKUP(A2078,プログラム!B:C,2,0),"")</f>
        <v/>
      </c>
      <c r="G2078" t="str">
        <f t="shared" si="65"/>
        <v>000</v>
      </c>
      <c r="H2078" t="str">
        <f>IFERROR(記録[[#This Row],[組]],"")</f>
        <v/>
      </c>
      <c r="I2078" t="str">
        <f>IFERROR(記録[[#This Row],[水路]],"")</f>
        <v/>
      </c>
      <c r="J2078" t="str">
        <f>IFERROR(VLOOKUP(F2078,プログラムデータ!A:P,14,0),"")</f>
        <v/>
      </c>
      <c r="K2078" t="str">
        <f>IFERROR(VLOOKUP(F2078,プログラムデータ!A:O,15,0),"")</f>
        <v/>
      </c>
      <c r="L2078" t="str">
        <f>IFERROR(VLOOKUP(F2078,プログラムデータ!A:M,13,0),"")</f>
        <v/>
      </c>
      <c r="M2078" t="str">
        <f>IFERROR(VLOOKUP(F2078,プログラムデータ!A:J,10,0),"")</f>
        <v/>
      </c>
      <c r="N2078" t="str">
        <f>IFERROR(VLOOKUP(F2078,プログラムデータ!A:P,16,0),"")</f>
        <v/>
      </c>
      <c r="O2078" t="str">
        <f t="shared" si="64"/>
        <v xml:space="preserve">    </v>
      </c>
    </row>
    <row r="2079" spans="1:15" x14ac:dyDescent="0.15">
      <c r="A2079" t="str">
        <f>IFERROR(記録[[#This Row],[競技番号]],"")</f>
        <v/>
      </c>
      <c r="B2079" t="str">
        <f>IFERROR(記録[[#This Row],[選手番号]],"")</f>
        <v/>
      </c>
      <c r="C2079" t="str">
        <f>IFERROR(VLOOKUP(B2079,選手番号!F:J,4,0),"")</f>
        <v/>
      </c>
      <c r="D2079" t="str">
        <f>IFERROR(VLOOKUP(B2079,選手番号!F:K,6,0),"")</f>
        <v/>
      </c>
      <c r="E2079" t="str">
        <f>IFERROR(VLOOKUP(B2079,チーム番号!E:F,2,0),"")</f>
        <v/>
      </c>
      <c r="F2079" t="str">
        <f>IFERROR(VLOOKUP(A2079,プログラム!B:C,2,0),"")</f>
        <v/>
      </c>
      <c r="G2079" t="str">
        <f t="shared" si="65"/>
        <v>000</v>
      </c>
      <c r="H2079" t="str">
        <f>IFERROR(記録[[#This Row],[組]],"")</f>
        <v/>
      </c>
      <c r="I2079" t="str">
        <f>IFERROR(記録[[#This Row],[水路]],"")</f>
        <v/>
      </c>
      <c r="J2079" t="str">
        <f>IFERROR(VLOOKUP(F2079,プログラムデータ!A:P,14,0),"")</f>
        <v/>
      </c>
      <c r="K2079" t="str">
        <f>IFERROR(VLOOKUP(F2079,プログラムデータ!A:O,15,0),"")</f>
        <v/>
      </c>
      <c r="L2079" t="str">
        <f>IFERROR(VLOOKUP(F2079,プログラムデータ!A:M,13,0),"")</f>
        <v/>
      </c>
      <c r="M2079" t="str">
        <f>IFERROR(VLOOKUP(F2079,プログラムデータ!A:J,10,0),"")</f>
        <v/>
      </c>
      <c r="N2079" t="str">
        <f>IFERROR(VLOOKUP(F2079,プログラムデータ!A:P,16,0),"")</f>
        <v/>
      </c>
      <c r="O2079" t="str">
        <f t="shared" si="64"/>
        <v xml:space="preserve">    </v>
      </c>
    </row>
    <row r="2080" spans="1:15" x14ac:dyDescent="0.15">
      <c r="A2080" t="str">
        <f>IFERROR(記録[[#This Row],[競技番号]],"")</f>
        <v/>
      </c>
      <c r="B2080" t="str">
        <f>IFERROR(記録[[#This Row],[選手番号]],"")</f>
        <v/>
      </c>
      <c r="C2080" t="str">
        <f>IFERROR(VLOOKUP(B2080,選手番号!F:J,4,0),"")</f>
        <v/>
      </c>
      <c r="D2080" t="str">
        <f>IFERROR(VLOOKUP(B2080,選手番号!F:K,6,0),"")</f>
        <v/>
      </c>
      <c r="E2080" t="str">
        <f>IFERROR(VLOOKUP(B2080,チーム番号!E:F,2,0),"")</f>
        <v/>
      </c>
      <c r="F2080" t="str">
        <f>IFERROR(VLOOKUP(A2080,プログラム!B:C,2,0),"")</f>
        <v/>
      </c>
      <c r="G2080" t="str">
        <f t="shared" si="65"/>
        <v>000</v>
      </c>
      <c r="H2080" t="str">
        <f>IFERROR(記録[[#This Row],[組]],"")</f>
        <v/>
      </c>
      <c r="I2080" t="str">
        <f>IFERROR(記録[[#This Row],[水路]],"")</f>
        <v/>
      </c>
      <c r="J2080" t="str">
        <f>IFERROR(VLOOKUP(F2080,プログラムデータ!A:P,14,0),"")</f>
        <v/>
      </c>
      <c r="K2080" t="str">
        <f>IFERROR(VLOOKUP(F2080,プログラムデータ!A:O,15,0),"")</f>
        <v/>
      </c>
      <c r="L2080" t="str">
        <f>IFERROR(VLOOKUP(F2080,プログラムデータ!A:M,13,0),"")</f>
        <v/>
      </c>
      <c r="M2080" t="str">
        <f>IFERROR(VLOOKUP(F2080,プログラムデータ!A:J,10,0),"")</f>
        <v/>
      </c>
      <c r="N2080" t="str">
        <f>IFERROR(VLOOKUP(F2080,プログラムデータ!A:P,16,0),"")</f>
        <v/>
      </c>
      <c r="O2080" t="str">
        <f t="shared" si="64"/>
        <v xml:space="preserve">    </v>
      </c>
    </row>
    <row r="2081" spans="1:15" x14ac:dyDescent="0.15">
      <c r="A2081" t="str">
        <f>IFERROR(記録[[#This Row],[競技番号]],"")</f>
        <v/>
      </c>
      <c r="B2081" t="str">
        <f>IFERROR(記録[[#This Row],[選手番号]],"")</f>
        <v/>
      </c>
      <c r="C2081" t="str">
        <f>IFERROR(VLOOKUP(B2081,選手番号!F:J,4,0),"")</f>
        <v/>
      </c>
      <c r="D2081" t="str">
        <f>IFERROR(VLOOKUP(B2081,選手番号!F:K,6,0),"")</f>
        <v/>
      </c>
      <c r="E2081" t="str">
        <f>IFERROR(VLOOKUP(B2081,チーム番号!E:F,2,0),"")</f>
        <v/>
      </c>
      <c r="F2081" t="str">
        <f>IFERROR(VLOOKUP(A2081,プログラム!B:C,2,0),"")</f>
        <v/>
      </c>
      <c r="G2081" t="str">
        <f t="shared" si="65"/>
        <v>000</v>
      </c>
      <c r="H2081" t="str">
        <f>IFERROR(記録[[#This Row],[組]],"")</f>
        <v/>
      </c>
      <c r="I2081" t="str">
        <f>IFERROR(記録[[#This Row],[水路]],"")</f>
        <v/>
      </c>
      <c r="J2081" t="str">
        <f>IFERROR(VLOOKUP(F2081,プログラムデータ!A:P,14,0),"")</f>
        <v/>
      </c>
      <c r="K2081" t="str">
        <f>IFERROR(VLOOKUP(F2081,プログラムデータ!A:O,15,0),"")</f>
        <v/>
      </c>
      <c r="L2081" t="str">
        <f>IFERROR(VLOOKUP(F2081,プログラムデータ!A:M,13,0),"")</f>
        <v/>
      </c>
      <c r="M2081" t="str">
        <f>IFERROR(VLOOKUP(F2081,プログラムデータ!A:J,10,0),"")</f>
        <v/>
      </c>
      <c r="N2081" t="str">
        <f>IFERROR(VLOOKUP(F2081,プログラムデータ!A:P,16,0),"")</f>
        <v/>
      </c>
      <c r="O2081" t="str">
        <f t="shared" si="64"/>
        <v xml:space="preserve">    </v>
      </c>
    </row>
    <row r="2082" spans="1:15" x14ac:dyDescent="0.15">
      <c r="A2082" t="str">
        <f>IFERROR(記録[[#This Row],[競技番号]],"")</f>
        <v/>
      </c>
      <c r="B2082" t="str">
        <f>IFERROR(記録[[#This Row],[選手番号]],"")</f>
        <v/>
      </c>
      <c r="C2082" t="str">
        <f>IFERROR(VLOOKUP(B2082,選手番号!F:J,4,0),"")</f>
        <v/>
      </c>
      <c r="D2082" t="str">
        <f>IFERROR(VLOOKUP(B2082,選手番号!F:K,6,0),"")</f>
        <v/>
      </c>
      <c r="E2082" t="str">
        <f>IFERROR(VLOOKUP(B2082,チーム番号!E:F,2,0),"")</f>
        <v/>
      </c>
      <c r="F2082" t="str">
        <f>IFERROR(VLOOKUP(A2082,プログラム!B:C,2,0),"")</f>
        <v/>
      </c>
      <c r="G2082" t="str">
        <f t="shared" si="65"/>
        <v>000</v>
      </c>
      <c r="H2082" t="str">
        <f>IFERROR(記録[[#This Row],[組]],"")</f>
        <v/>
      </c>
      <c r="I2082" t="str">
        <f>IFERROR(記録[[#This Row],[水路]],"")</f>
        <v/>
      </c>
      <c r="J2082" t="str">
        <f>IFERROR(VLOOKUP(F2082,プログラムデータ!A:P,14,0),"")</f>
        <v/>
      </c>
      <c r="K2082" t="str">
        <f>IFERROR(VLOOKUP(F2082,プログラムデータ!A:O,15,0),"")</f>
        <v/>
      </c>
      <c r="L2082" t="str">
        <f>IFERROR(VLOOKUP(F2082,プログラムデータ!A:M,13,0),"")</f>
        <v/>
      </c>
      <c r="M2082" t="str">
        <f>IFERROR(VLOOKUP(F2082,プログラムデータ!A:J,10,0),"")</f>
        <v/>
      </c>
      <c r="N2082" t="str">
        <f>IFERROR(VLOOKUP(F2082,プログラムデータ!A:P,16,0),"")</f>
        <v/>
      </c>
      <c r="O2082" t="str">
        <f t="shared" si="64"/>
        <v xml:space="preserve">    </v>
      </c>
    </row>
    <row r="2083" spans="1:15" x14ac:dyDescent="0.15">
      <c r="A2083" t="str">
        <f>IFERROR(記録[[#This Row],[競技番号]],"")</f>
        <v/>
      </c>
      <c r="B2083" t="str">
        <f>IFERROR(記録[[#This Row],[選手番号]],"")</f>
        <v/>
      </c>
      <c r="C2083" t="str">
        <f>IFERROR(VLOOKUP(B2083,選手番号!F:J,4,0),"")</f>
        <v/>
      </c>
      <c r="D2083" t="str">
        <f>IFERROR(VLOOKUP(B2083,選手番号!F:K,6,0),"")</f>
        <v/>
      </c>
      <c r="E2083" t="str">
        <f>IFERROR(VLOOKUP(B2083,チーム番号!E:F,2,0),"")</f>
        <v/>
      </c>
      <c r="F2083" t="str">
        <f>IFERROR(VLOOKUP(A2083,プログラム!B:C,2,0),"")</f>
        <v/>
      </c>
      <c r="G2083" t="str">
        <f t="shared" si="65"/>
        <v>000</v>
      </c>
      <c r="H2083" t="str">
        <f>IFERROR(記録[[#This Row],[組]],"")</f>
        <v/>
      </c>
      <c r="I2083" t="str">
        <f>IFERROR(記録[[#This Row],[水路]],"")</f>
        <v/>
      </c>
      <c r="J2083" t="str">
        <f>IFERROR(VLOOKUP(F2083,プログラムデータ!A:P,14,0),"")</f>
        <v/>
      </c>
      <c r="K2083" t="str">
        <f>IFERROR(VLOOKUP(F2083,プログラムデータ!A:O,15,0),"")</f>
        <v/>
      </c>
      <c r="L2083" t="str">
        <f>IFERROR(VLOOKUP(F2083,プログラムデータ!A:M,13,0),"")</f>
        <v/>
      </c>
      <c r="M2083" t="str">
        <f>IFERROR(VLOOKUP(F2083,プログラムデータ!A:J,10,0),"")</f>
        <v/>
      </c>
      <c r="N2083" t="str">
        <f>IFERROR(VLOOKUP(F2083,プログラムデータ!A:P,16,0),"")</f>
        <v/>
      </c>
      <c r="O2083" t="str">
        <f t="shared" si="64"/>
        <v xml:space="preserve">    </v>
      </c>
    </row>
    <row r="2084" spans="1:15" x14ac:dyDescent="0.15">
      <c r="A2084" t="str">
        <f>IFERROR(記録[[#This Row],[競技番号]],"")</f>
        <v/>
      </c>
      <c r="B2084" t="str">
        <f>IFERROR(記録[[#This Row],[選手番号]],"")</f>
        <v/>
      </c>
      <c r="C2084" t="str">
        <f>IFERROR(VLOOKUP(B2084,選手番号!F:J,4,0),"")</f>
        <v/>
      </c>
      <c r="D2084" t="str">
        <f>IFERROR(VLOOKUP(B2084,選手番号!F:K,6,0),"")</f>
        <v/>
      </c>
      <c r="E2084" t="str">
        <f>IFERROR(VLOOKUP(B2084,チーム番号!E:F,2,0),"")</f>
        <v/>
      </c>
      <c r="F2084" t="str">
        <f>IFERROR(VLOOKUP(A2084,プログラム!B:C,2,0),"")</f>
        <v/>
      </c>
      <c r="G2084" t="str">
        <f t="shared" si="65"/>
        <v>000</v>
      </c>
      <c r="H2084" t="str">
        <f>IFERROR(記録[[#This Row],[組]],"")</f>
        <v/>
      </c>
      <c r="I2084" t="str">
        <f>IFERROR(記録[[#This Row],[水路]],"")</f>
        <v/>
      </c>
      <c r="J2084" t="str">
        <f>IFERROR(VLOOKUP(F2084,プログラムデータ!A:P,14,0),"")</f>
        <v/>
      </c>
      <c r="K2084" t="str">
        <f>IFERROR(VLOOKUP(F2084,プログラムデータ!A:O,15,0),"")</f>
        <v/>
      </c>
      <c r="L2084" t="str">
        <f>IFERROR(VLOOKUP(F2084,プログラムデータ!A:M,13,0),"")</f>
        <v/>
      </c>
      <c r="M2084" t="str">
        <f>IFERROR(VLOOKUP(F2084,プログラムデータ!A:J,10,0),"")</f>
        <v/>
      </c>
      <c r="N2084" t="str">
        <f>IFERROR(VLOOKUP(F2084,プログラムデータ!A:P,16,0),"")</f>
        <v/>
      </c>
      <c r="O2084" t="str">
        <f t="shared" si="64"/>
        <v xml:space="preserve">    </v>
      </c>
    </row>
    <row r="2085" spans="1:15" x14ac:dyDescent="0.15">
      <c r="A2085" t="str">
        <f>IFERROR(記録[[#This Row],[競技番号]],"")</f>
        <v/>
      </c>
      <c r="B2085" t="str">
        <f>IFERROR(記録[[#This Row],[選手番号]],"")</f>
        <v/>
      </c>
      <c r="C2085" t="str">
        <f>IFERROR(VLOOKUP(B2085,選手番号!F:J,4,0),"")</f>
        <v/>
      </c>
      <c r="D2085" t="str">
        <f>IFERROR(VLOOKUP(B2085,選手番号!F:K,6,0),"")</f>
        <v/>
      </c>
      <c r="E2085" t="str">
        <f>IFERROR(VLOOKUP(B2085,チーム番号!E:F,2,0),"")</f>
        <v/>
      </c>
      <c r="F2085" t="str">
        <f>IFERROR(VLOOKUP(A2085,プログラム!B:C,2,0),"")</f>
        <v/>
      </c>
      <c r="G2085" t="str">
        <f t="shared" si="65"/>
        <v>000</v>
      </c>
      <c r="H2085" t="str">
        <f>IFERROR(記録[[#This Row],[組]],"")</f>
        <v/>
      </c>
      <c r="I2085" t="str">
        <f>IFERROR(記録[[#This Row],[水路]],"")</f>
        <v/>
      </c>
      <c r="J2085" t="str">
        <f>IFERROR(VLOOKUP(F2085,プログラムデータ!A:P,14,0),"")</f>
        <v/>
      </c>
      <c r="K2085" t="str">
        <f>IFERROR(VLOOKUP(F2085,プログラムデータ!A:O,15,0),"")</f>
        <v/>
      </c>
      <c r="L2085" t="str">
        <f>IFERROR(VLOOKUP(F2085,プログラムデータ!A:M,13,0),"")</f>
        <v/>
      </c>
      <c r="M2085" t="str">
        <f>IFERROR(VLOOKUP(F2085,プログラムデータ!A:J,10,0),"")</f>
        <v/>
      </c>
      <c r="N2085" t="str">
        <f>IFERROR(VLOOKUP(F2085,プログラムデータ!A:P,16,0),"")</f>
        <v/>
      </c>
      <c r="O2085" t="str">
        <f t="shared" si="64"/>
        <v xml:space="preserve">    </v>
      </c>
    </row>
    <row r="2086" spans="1:15" x14ac:dyDescent="0.15">
      <c r="A2086" t="str">
        <f>IFERROR(記録[[#This Row],[競技番号]],"")</f>
        <v/>
      </c>
      <c r="B2086" t="str">
        <f>IFERROR(記録[[#This Row],[選手番号]],"")</f>
        <v/>
      </c>
      <c r="C2086" t="str">
        <f>IFERROR(VLOOKUP(B2086,選手番号!F:J,4,0),"")</f>
        <v/>
      </c>
      <c r="D2086" t="str">
        <f>IFERROR(VLOOKUP(B2086,選手番号!F:K,6,0),"")</f>
        <v/>
      </c>
      <c r="E2086" t="str">
        <f>IFERROR(VLOOKUP(B2086,チーム番号!E:F,2,0),"")</f>
        <v/>
      </c>
      <c r="F2086" t="str">
        <f>IFERROR(VLOOKUP(A2086,プログラム!B:C,2,0),"")</f>
        <v/>
      </c>
      <c r="G2086" t="str">
        <f t="shared" si="65"/>
        <v>000</v>
      </c>
      <c r="H2086" t="str">
        <f>IFERROR(記録[[#This Row],[組]],"")</f>
        <v/>
      </c>
      <c r="I2086" t="str">
        <f>IFERROR(記録[[#This Row],[水路]],"")</f>
        <v/>
      </c>
      <c r="J2086" t="str">
        <f>IFERROR(VLOOKUP(F2086,プログラムデータ!A:P,14,0),"")</f>
        <v/>
      </c>
      <c r="K2086" t="str">
        <f>IFERROR(VLOOKUP(F2086,プログラムデータ!A:O,15,0),"")</f>
        <v/>
      </c>
      <c r="L2086" t="str">
        <f>IFERROR(VLOOKUP(F2086,プログラムデータ!A:M,13,0),"")</f>
        <v/>
      </c>
      <c r="M2086" t="str">
        <f>IFERROR(VLOOKUP(F2086,プログラムデータ!A:J,10,0),"")</f>
        <v/>
      </c>
      <c r="N2086" t="str">
        <f>IFERROR(VLOOKUP(F2086,プログラムデータ!A:P,16,0),"")</f>
        <v/>
      </c>
      <c r="O2086" t="str">
        <f t="shared" si="64"/>
        <v xml:space="preserve">    </v>
      </c>
    </row>
    <row r="2087" spans="1:15" x14ac:dyDescent="0.15">
      <c r="A2087" t="str">
        <f>IFERROR(記録[[#This Row],[競技番号]],"")</f>
        <v/>
      </c>
      <c r="B2087" t="str">
        <f>IFERROR(記録[[#This Row],[選手番号]],"")</f>
        <v/>
      </c>
      <c r="C2087" t="str">
        <f>IFERROR(VLOOKUP(B2087,選手番号!F:J,4,0),"")</f>
        <v/>
      </c>
      <c r="D2087" t="str">
        <f>IFERROR(VLOOKUP(B2087,選手番号!F:K,6,0),"")</f>
        <v/>
      </c>
      <c r="E2087" t="str">
        <f>IFERROR(VLOOKUP(B2087,チーム番号!E:F,2,0),"")</f>
        <v/>
      </c>
      <c r="F2087" t="str">
        <f>IFERROR(VLOOKUP(A2087,プログラム!B:C,2,0),"")</f>
        <v/>
      </c>
      <c r="G2087" t="str">
        <f t="shared" si="65"/>
        <v>000</v>
      </c>
      <c r="H2087" t="str">
        <f>IFERROR(記録[[#This Row],[組]],"")</f>
        <v/>
      </c>
      <c r="I2087" t="str">
        <f>IFERROR(記録[[#This Row],[水路]],"")</f>
        <v/>
      </c>
      <c r="J2087" t="str">
        <f>IFERROR(VLOOKUP(F2087,プログラムデータ!A:P,14,0),"")</f>
        <v/>
      </c>
      <c r="K2087" t="str">
        <f>IFERROR(VLOOKUP(F2087,プログラムデータ!A:O,15,0),"")</f>
        <v/>
      </c>
      <c r="L2087" t="str">
        <f>IFERROR(VLOOKUP(F2087,プログラムデータ!A:M,13,0),"")</f>
        <v/>
      </c>
      <c r="M2087" t="str">
        <f>IFERROR(VLOOKUP(F2087,プログラムデータ!A:J,10,0),"")</f>
        <v/>
      </c>
      <c r="N2087" t="str">
        <f>IFERROR(VLOOKUP(F2087,プログラムデータ!A:P,16,0),"")</f>
        <v/>
      </c>
      <c r="O2087" t="str">
        <f t="shared" si="64"/>
        <v xml:space="preserve">    </v>
      </c>
    </row>
    <row r="2088" spans="1:15" x14ac:dyDescent="0.15">
      <c r="A2088" t="str">
        <f>IFERROR(記録[[#This Row],[競技番号]],"")</f>
        <v/>
      </c>
      <c r="B2088" t="str">
        <f>IFERROR(記録[[#This Row],[選手番号]],"")</f>
        <v/>
      </c>
      <c r="C2088" t="str">
        <f>IFERROR(VLOOKUP(B2088,選手番号!F:J,4,0),"")</f>
        <v/>
      </c>
      <c r="D2088" t="str">
        <f>IFERROR(VLOOKUP(B2088,選手番号!F:K,6,0),"")</f>
        <v/>
      </c>
      <c r="E2088" t="str">
        <f>IFERROR(VLOOKUP(B2088,チーム番号!E:F,2,0),"")</f>
        <v/>
      </c>
      <c r="F2088" t="str">
        <f>IFERROR(VLOOKUP(A2088,プログラム!B:C,2,0),"")</f>
        <v/>
      </c>
      <c r="G2088" t="str">
        <f t="shared" si="65"/>
        <v>000</v>
      </c>
      <c r="H2088" t="str">
        <f>IFERROR(記録[[#This Row],[組]],"")</f>
        <v/>
      </c>
      <c r="I2088" t="str">
        <f>IFERROR(記録[[#This Row],[水路]],"")</f>
        <v/>
      </c>
      <c r="J2088" t="str">
        <f>IFERROR(VLOOKUP(F2088,プログラムデータ!A:P,14,0),"")</f>
        <v/>
      </c>
      <c r="K2088" t="str">
        <f>IFERROR(VLOOKUP(F2088,プログラムデータ!A:O,15,0),"")</f>
        <v/>
      </c>
      <c r="L2088" t="str">
        <f>IFERROR(VLOOKUP(F2088,プログラムデータ!A:M,13,0),"")</f>
        <v/>
      </c>
      <c r="M2088" t="str">
        <f>IFERROR(VLOOKUP(F2088,プログラムデータ!A:J,10,0),"")</f>
        <v/>
      </c>
      <c r="N2088" t="str">
        <f>IFERROR(VLOOKUP(F2088,プログラムデータ!A:P,16,0),"")</f>
        <v/>
      </c>
      <c r="O2088" t="str">
        <f t="shared" si="64"/>
        <v xml:space="preserve">    </v>
      </c>
    </row>
    <row r="2089" spans="1:15" x14ac:dyDescent="0.15">
      <c r="A2089" t="str">
        <f>IFERROR(記録[[#This Row],[競技番号]],"")</f>
        <v/>
      </c>
      <c r="B2089" t="str">
        <f>IFERROR(記録[[#This Row],[選手番号]],"")</f>
        <v/>
      </c>
      <c r="C2089" t="str">
        <f>IFERROR(VLOOKUP(B2089,選手番号!F:J,4,0),"")</f>
        <v/>
      </c>
      <c r="D2089" t="str">
        <f>IFERROR(VLOOKUP(B2089,選手番号!F:K,6,0),"")</f>
        <v/>
      </c>
      <c r="E2089" t="str">
        <f>IFERROR(VLOOKUP(B2089,チーム番号!E:F,2,0),"")</f>
        <v/>
      </c>
      <c r="F2089" t="str">
        <f>IFERROR(VLOOKUP(A2089,プログラム!B:C,2,0),"")</f>
        <v/>
      </c>
      <c r="G2089" t="str">
        <f t="shared" si="65"/>
        <v>000</v>
      </c>
      <c r="H2089" t="str">
        <f>IFERROR(記録[[#This Row],[組]],"")</f>
        <v/>
      </c>
      <c r="I2089" t="str">
        <f>IFERROR(記録[[#This Row],[水路]],"")</f>
        <v/>
      </c>
      <c r="J2089" t="str">
        <f>IFERROR(VLOOKUP(F2089,プログラムデータ!A:P,14,0),"")</f>
        <v/>
      </c>
      <c r="K2089" t="str">
        <f>IFERROR(VLOOKUP(F2089,プログラムデータ!A:O,15,0),"")</f>
        <v/>
      </c>
      <c r="L2089" t="str">
        <f>IFERROR(VLOOKUP(F2089,プログラムデータ!A:M,13,0),"")</f>
        <v/>
      </c>
      <c r="M2089" t="str">
        <f>IFERROR(VLOOKUP(F2089,プログラムデータ!A:J,10,0),"")</f>
        <v/>
      </c>
      <c r="N2089" t="str">
        <f>IFERROR(VLOOKUP(F2089,プログラムデータ!A:P,16,0),"")</f>
        <v/>
      </c>
      <c r="O2089" t="str">
        <f t="shared" si="64"/>
        <v xml:space="preserve">    </v>
      </c>
    </row>
    <row r="2090" spans="1:15" x14ac:dyDescent="0.15">
      <c r="A2090" t="str">
        <f>IFERROR(記録[[#This Row],[競技番号]],"")</f>
        <v/>
      </c>
      <c r="B2090" t="str">
        <f>IFERROR(記録[[#This Row],[選手番号]],"")</f>
        <v/>
      </c>
      <c r="C2090" t="str">
        <f>IFERROR(VLOOKUP(B2090,選手番号!F:J,4,0),"")</f>
        <v/>
      </c>
      <c r="D2090" t="str">
        <f>IFERROR(VLOOKUP(B2090,選手番号!F:K,6,0),"")</f>
        <v/>
      </c>
      <c r="E2090" t="str">
        <f>IFERROR(VLOOKUP(B2090,チーム番号!E:F,2,0),"")</f>
        <v/>
      </c>
      <c r="F2090" t="str">
        <f>IFERROR(VLOOKUP(A2090,プログラム!B:C,2,0),"")</f>
        <v/>
      </c>
      <c r="G2090" t="str">
        <f t="shared" si="65"/>
        <v>000</v>
      </c>
      <c r="H2090" t="str">
        <f>IFERROR(記録[[#This Row],[組]],"")</f>
        <v/>
      </c>
      <c r="I2090" t="str">
        <f>IFERROR(記録[[#This Row],[水路]],"")</f>
        <v/>
      </c>
      <c r="J2090" t="str">
        <f>IFERROR(VLOOKUP(F2090,プログラムデータ!A:P,14,0),"")</f>
        <v/>
      </c>
      <c r="K2090" t="str">
        <f>IFERROR(VLOOKUP(F2090,プログラムデータ!A:O,15,0),"")</f>
        <v/>
      </c>
      <c r="L2090" t="str">
        <f>IFERROR(VLOOKUP(F2090,プログラムデータ!A:M,13,0),"")</f>
        <v/>
      </c>
      <c r="M2090" t="str">
        <f>IFERROR(VLOOKUP(F2090,プログラムデータ!A:J,10,0),"")</f>
        <v/>
      </c>
      <c r="N2090" t="str">
        <f>IFERROR(VLOOKUP(F2090,プログラムデータ!A:P,16,0),"")</f>
        <v/>
      </c>
      <c r="O2090" t="str">
        <f t="shared" si="64"/>
        <v xml:space="preserve">    </v>
      </c>
    </row>
    <row r="2091" spans="1:15" x14ac:dyDescent="0.15">
      <c r="A2091" t="str">
        <f>IFERROR(記録[[#This Row],[競技番号]],"")</f>
        <v/>
      </c>
      <c r="B2091" t="str">
        <f>IFERROR(記録[[#This Row],[選手番号]],"")</f>
        <v/>
      </c>
      <c r="C2091" t="str">
        <f>IFERROR(VLOOKUP(B2091,選手番号!F:J,4,0),"")</f>
        <v/>
      </c>
      <c r="D2091" t="str">
        <f>IFERROR(VLOOKUP(B2091,選手番号!F:K,6,0),"")</f>
        <v/>
      </c>
      <c r="E2091" t="str">
        <f>IFERROR(VLOOKUP(B2091,チーム番号!E:F,2,0),"")</f>
        <v/>
      </c>
      <c r="F2091" t="str">
        <f>IFERROR(VLOOKUP(A2091,プログラム!B:C,2,0),"")</f>
        <v/>
      </c>
      <c r="G2091" t="str">
        <f t="shared" si="65"/>
        <v>000</v>
      </c>
      <c r="H2091" t="str">
        <f>IFERROR(記録[[#This Row],[組]],"")</f>
        <v/>
      </c>
      <c r="I2091" t="str">
        <f>IFERROR(記録[[#This Row],[水路]],"")</f>
        <v/>
      </c>
      <c r="J2091" t="str">
        <f>IFERROR(VLOOKUP(F2091,プログラムデータ!A:P,14,0),"")</f>
        <v/>
      </c>
      <c r="K2091" t="str">
        <f>IFERROR(VLOOKUP(F2091,プログラムデータ!A:O,15,0),"")</f>
        <v/>
      </c>
      <c r="L2091" t="str">
        <f>IFERROR(VLOOKUP(F2091,プログラムデータ!A:M,13,0),"")</f>
        <v/>
      </c>
      <c r="M2091" t="str">
        <f>IFERROR(VLOOKUP(F2091,プログラムデータ!A:J,10,0),"")</f>
        <v/>
      </c>
      <c r="N2091" t="str">
        <f>IFERROR(VLOOKUP(F2091,プログラムデータ!A:P,16,0),"")</f>
        <v/>
      </c>
      <c r="O2091" t="str">
        <f t="shared" si="64"/>
        <v xml:space="preserve">    </v>
      </c>
    </row>
    <row r="2092" spans="1:15" x14ac:dyDescent="0.15">
      <c r="A2092" t="str">
        <f>IFERROR(記録[[#This Row],[競技番号]],"")</f>
        <v/>
      </c>
      <c r="B2092" t="str">
        <f>IFERROR(記録[[#This Row],[選手番号]],"")</f>
        <v/>
      </c>
      <c r="C2092" t="str">
        <f>IFERROR(VLOOKUP(B2092,選手番号!F:J,4,0),"")</f>
        <v/>
      </c>
      <c r="D2092" t="str">
        <f>IFERROR(VLOOKUP(B2092,選手番号!F:K,6,0),"")</f>
        <v/>
      </c>
      <c r="E2092" t="str">
        <f>IFERROR(VLOOKUP(B2092,チーム番号!E:F,2,0),"")</f>
        <v/>
      </c>
      <c r="F2092" t="str">
        <f>IFERROR(VLOOKUP(A2092,プログラム!B:C,2,0),"")</f>
        <v/>
      </c>
      <c r="G2092" t="str">
        <f t="shared" si="65"/>
        <v>000</v>
      </c>
      <c r="H2092" t="str">
        <f>IFERROR(記録[[#This Row],[組]],"")</f>
        <v/>
      </c>
      <c r="I2092" t="str">
        <f>IFERROR(記録[[#This Row],[水路]],"")</f>
        <v/>
      </c>
      <c r="J2092" t="str">
        <f>IFERROR(VLOOKUP(F2092,プログラムデータ!A:P,14,0),"")</f>
        <v/>
      </c>
      <c r="K2092" t="str">
        <f>IFERROR(VLOOKUP(F2092,プログラムデータ!A:O,15,0),"")</f>
        <v/>
      </c>
      <c r="L2092" t="str">
        <f>IFERROR(VLOOKUP(F2092,プログラムデータ!A:M,13,0),"")</f>
        <v/>
      </c>
      <c r="M2092" t="str">
        <f>IFERROR(VLOOKUP(F2092,プログラムデータ!A:J,10,0),"")</f>
        <v/>
      </c>
      <c r="N2092" t="str">
        <f>IFERROR(VLOOKUP(F2092,プログラムデータ!A:P,16,0),"")</f>
        <v/>
      </c>
      <c r="O2092" t="str">
        <f t="shared" si="64"/>
        <v xml:space="preserve">    </v>
      </c>
    </row>
    <row r="2093" spans="1:15" x14ac:dyDescent="0.15">
      <c r="A2093" t="str">
        <f>IFERROR(記録[[#This Row],[競技番号]],"")</f>
        <v/>
      </c>
      <c r="B2093" t="str">
        <f>IFERROR(記録[[#This Row],[選手番号]],"")</f>
        <v/>
      </c>
      <c r="C2093" t="str">
        <f>IFERROR(VLOOKUP(B2093,選手番号!F:J,4,0),"")</f>
        <v/>
      </c>
      <c r="D2093" t="str">
        <f>IFERROR(VLOOKUP(B2093,選手番号!F:K,6,0),"")</f>
        <v/>
      </c>
      <c r="E2093" t="str">
        <f>IFERROR(VLOOKUP(B2093,チーム番号!E:F,2,0),"")</f>
        <v/>
      </c>
      <c r="F2093" t="str">
        <f>IFERROR(VLOOKUP(A2093,プログラム!B:C,2,0),"")</f>
        <v/>
      </c>
      <c r="G2093" t="str">
        <f t="shared" si="65"/>
        <v>000</v>
      </c>
      <c r="H2093" t="str">
        <f>IFERROR(記録[[#This Row],[組]],"")</f>
        <v/>
      </c>
      <c r="I2093" t="str">
        <f>IFERROR(記録[[#This Row],[水路]],"")</f>
        <v/>
      </c>
      <c r="J2093" t="str">
        <f>IFERROR(VLOOKUP(F2093,プログラムデータ!A:P,14,0),"")</f>
        <v/>
      </c>
      <c r="K2093" t="str">
        <f>IFERROR(VLOOKUP(F2093,プログラムデータ!A:O,15,0),"")</f>
        <v/>
      </c>
      <c r="L2093" t="str">
        <f>IFERROR(VLOOKUP(F2093,プログラムデータ!A:M,13,0),"")</f>
        <v/>
      </c>
      <c r="M2093" t="str">
        <f>IFERROR(VLOOKUP(F2093,プログラムデータ!A:J,10,0),"")</f>
        <v/>
      </c>
      <c r="N2093" t="str">
        <f>IFERROR(VLOOKUP(F2093,プログラムデータ!A:P,16,0),"")</f>
        <v/>
      </c>
      <c r="O2093" t="str">
        <f t="shared" si="64"/>
        <v xml:space="preserve">    </v>
      </c>
    </row>
    <row r="2094" spans="1:15" x14ac:dyDescent="0.15">
      <c r="A2094" t="str">
        <f>IFERROR(記録[[#This Row],[競技番号]],"")</f>
        <v/>
      </c>
      <c r="B2094" t="str">
        <f>IFERROR(記録[[#This Row],[選手番号]],"")</f>
        <v/>
      </c>
      <c r="C2094" t="str">
        <f>IFERROR(VLOOKUP(B2094,選手番号!F:J,4,0),"")</f>
        <v/>
      </c>
      <c r="D2094" t="str">
        <f>IFERROR(VLOOKUP(B2094,選手番号!F:K,6,0),"")</f>
        <v/>
      </c>
      <c r="E2094" t="str">
        <f>IFERROR(VLOOKUP(B2094,チーム番号!E:F,2,0),"")</f>
        <v/>
      </c>
      <c r="F2094" t="str">
        <f>IFERROR(VLOOKUP(A2094,プログラム!B:C,2,0),"")</f>
        <v/>
      </c>
      <c r="G2094" t="str">
        <f t="shared" si="65"/>
        <v>000</v>
      </c>
      <c r="H2094" t="str">
        <f>IFERROR(記録[[#This Row],[組]],"")</f>
        <v/>
      </c>
      <c r="I2094" t="str">
        <f>IFERROR(記録[[#This Row],[水路]],"")</f>
        <v/>
      </c>
      <c r="J2094" t="str">
        <f>IFERROR(VLOOKUP(F2094,プログラムデータ!A:P,14,0),"")</f>
        <v/>
      </c>
      <c r="K2094" t="str">
        <f>IFERROR(VLOOKUP(F2094,プログラムデータ!A:O,15,0),"")</f>
        <v/>
      </c>
      <c r="L2094" t="str">
        <f>IFERROR(VLOOKUP(F2094,プログラムデータ!A:M,13,0),"")</f>
        <v/>
      </c>
      <c r="M2094" t="str">
        <f>IFERROR(VLOOKUP(F2094,プログラムデータ!A:J,10,0),"")</f>
        <v/>
      </c>
      <c r="N2094" t="str">
        <f>IFERROR(VLOOKUP(F2094,プログラムデータ!A:P,16,0),"")</f>
        <v/>
      </c>
      <c r="O2094" t="str">
        <f t="shared" ref="O2094:O2157" si="66">CONCATENATE(J2094," ",K2094," ",L2094," ",M2094," ",N2094)</f>
        <v xml:space="preserve">    </v>
      </c>
    </row>
    <row r="2095" spans="1:15" x14ac:dyDescent="0.15">
      <c r="A2095" t="str">
        <f>IFERROR(記録[[#This Row],[競技番号]],"")</f>
        <v/>
      </c>
      <c r="B2095" t="str">
        <f>IFERROR(記録[[#This Row],[選手番号]],"")</f>
        <v/>
      </c>
      <c r="C2095" t="str">
        <f>IFERROR(VLOOKUP(B2095,選手番号!F:J,4,0),"")</f>
        <v/>
      </c>
      <c r="D2095" t="str">
        <f>IFERROR(VLOOKUP(B2095,選手番号!F:K,6,0),"")</f>
        <v/>
      </c>
      <c r="E2095" t="str">
        <f>IFERROR(VLOOKUP(B2095,チーム番号!E:F,2,0),"")</f>
        <v/>
      </c>
      <c r="F2095" t="str">
        <f>IFERROR(VLOOKUP(A2095,プログラム!B:C,2,0),"")</f>
        <v/>
      </c>
      <c r="G2095" t="str">
        <f t="shared" si="65"/>
        <v>000</v>
      </c>
      <c r="H2095" t="str">
        <f>IFERROR(記録[[#This Row],[組]],"")</f>
        <v/>
      </c>
      <c r="I2095" t="str">
        <f>IFERROR(記録[[#This Row],[水路]],"")</f>
        <v/>
      </c>
      <c r="J2095" t="str">
        <f>IFERROR(VLOOKUP(F2095,プログラムデータ!A:P,14,0),"")</f>
        <v/>
      </c>
      <c r="K2095" t="str">
        <f>IFERROR(VLOOKUP(F2095,プログラムデータ!A:O,15,0),"")</f>
        <v/>
      </c>
      <c r="L2095" t="str">
        <f>IFERROR(VLOOKUP(F2095,プログラムデータ!A:M,13,0),"")</f>
        <v/>
      </c>
      <c r="M2095" t="str">
        <f>IFERROR(VLOOKUP(F2095,プログラムデータ!A:J,10,0),"")</f>
        <v/>
      </c>
      <c r="N2095" t="str">
        <f>IFERROR(VLOOKUP(F2095,プログラムデータ!A:P,16,0),"")</f>
        <v/>
      </c>
      <c r="O2095" t="str">
        <f t="shared" si="66"/>
        <v xml:space="preserve">    </v>
      </c>
    </row>
    <row r="2096" spans="1:15" x14ac:dyDescent="0.15">
      <c r="A2096" t="str">
        <f>IFERROR(記録[[#This Row],[競技番号]],"")</f>
        <v/>
      </c>
      <c r="B2096" t="str">
        <f>IFERROR(記録[[#This Row],[選手番号]],"")</f>
        <v/>
      </c>
      <c r="C2096" t="str">
        <f>IFERROR(VLOOKUP(B2096,選手番号!F:J,4,0),"")</f>
        <v/>
      </c>
      <c r="D2096" t="str">
        <f>IFERROR(VLOOKUP(B2096,選手番号!F:K,6,0),"")</f>
        <v/>
      </c>
      <c r="E2096" t="str">
        <f>IFERROR(VLOOKUP(B2096,チーム番号!E:F,2,0),"")</f>
        <v/>
      </c>
      <c r="F2096" t="str">
        <f>IFERROR(VLOOKUP(A2096,プログラム!B:C,2,0),"")</f>
        <v/>
      </c>
      <c r="G2096" t="str">
        <f t="shared" si="65"/>
        <v>000</v>
      </c>
      <c r="H2096" t="str">
        <f>IFERROR(記録[[#This Row],[組]],"")</f>
        <v/>
      </c>
      <c r="I2096" t="str">
        <f>IFERROR(記録[[#This Row],[水路]],"")</f>
        <v/>
      </c>
      <c r="J2096" t="str">
        <f>IFERROR(VLOOKUP(F2096,プログラムデータ!A:P,14,0),"")</f>
        <v/>
      </c>
      <c r="K2096" t="str">
        <f>IFERROR(VLOOKUP(F2096,プログラムデータ!A:O,15,0),"")</f>
        <v/>
      </c>
      <c r="L2096" t="str">
        <f>IFERROR(VLOOKUP(F2096,プログラムデータ!A:M,13,0),"")</f>
        <v/>
      </c>
      <c r="M2096" t="str">
        <f>IFERROR(VLOOKUP(F2096,プログラムデータ!A:J,10,0),"")</f>
        <v/>
      </c>
      <c r="N2096" t="str">
        <f>IFERROR(VLOOKUP(F2096,プログラムデータ!A:P,16,0),"")</f>
        <v/>
      </c>
      <c r="O2096" t="str">
        <f t="shared" si="66"/>
        <v xml:space="preserve">    </v>
      </c>
    </row>
    <row r="2097" spans="1:15" x14ac:dyDescent="0.15">
      <c r="A2097" t="str">
        <f>IFERROR(記録[[#This Row],[競技番号]],"")</f>
        <v/>
      </c>
      <c r="B2097" t="str">
        <f>IFERROR(記録[[#This Row],[選手番号]],"")</f>
        <v/>
      </c>
      <c r="C2097" t="str">
        <f>IFERROR(VLOOKUP(B2097,選手番号!F:J,4,0),"")</f>
        <v/>
      </c>
      <c r="D2097" t="str">
        <f>IFERROR(VLOOKUP(B2097,選手番号!F:K,6,0),"")</f>
        <v/>
      </c>
      <c r="E2097" t="str">
        <f>IFERROR(VLOOKUP(B2097,チーム番号!E:F,2,0),"")</f>
        <v/>
      </c>
      <c r="F2097" t="str">
        <f>IFERROR(VLOOKUP(A2097,プログラム!B:C,2,0),"")</f>
        <v/>
      </c>
      <c r="G2097" t="str">
        <f t="shared" si="65"/>
        <v>000</v>
      </c>
      <c r="H2097" t="str">
        <f>IFERROR(記録[[#This Row],[組]],"")</f>
        <v/>
      </c>
      <c r="I2097" t="str">
        <f>IFERROR(記録[[#This Row],[水路]],"")</f>
        <v/>
      </c>
      <c r="J2097" t="str">
        <f>IFERROR(VLOOKUP(F2097,プログラムデータ!A:P,14,0),"")</f>
        <v/>
      </c>
      <c r="K2097" t="str">
        <f>IFERROR(VLOOKUP(F2097,プログラムデータ!A:O,15,0),"")</f>
        <v/>
      </c>
      <c r="L2097" t="str">
        <f>IFERROR(VLOOKUP(F2097,プログラムデータ!A:M,13,0),"")</f>
        <v/>
      </c>
      <c r="M2097" t="str">
        <f>IFERROR(VLOOKUP(F2097,プログラムデータ!A:J,10,0),"")</f>
        <v/>
      </c>
      <c r="N2097" t="str">
        <f>IFERROR(VLOOKUP(F2097,プログラムデータ!A:P,16,0),"")</f>
        <v/>
      </c>
      <c r="O2097" t="str">
        <f t="shared" si="66"/>
        <v xml:space="preserve">    </v>
      </c>
    </row>
    <row r="2098" spans="1:15" x14ac:dyDescent="0.15">
      <c r="A2098" t="str">
        <f>IFERROR(記録[[#This Row],[競技番号]],"")</f>
        <v/>
      </c>
      <c r="B2098" t="str">
        <f>IFERROR(記録[[#This Row],[選手番号]],"")</f>
        <v/>
      </c>
      <c r="C2098" t="str">
        <f>IFERROR(VLOOKUP(B2098,選手番号!F:J,4,0),"")</f>
        <v/>
      </c>
      <c r="D2098" t="str">
        <f>IFERROR(VLOOKUP(B2098,選手番号!F:K,6,0),"")</f>
        <v/>
      </c>
      <c r="E2098" t="str">
        <f>IFERROR(VLOOKUP(B2098,チーム番号!E:F,2,0),"")</f>
        <v/>
      </c>
      <c r="F2098" t="str">
        <f>IFERROR(VLOOKUP(A2098,プログラム!B:C,2,0),"")</f>
        <v/>
      </c>
      <c r="G2098" t="str">
        <f t="shared" si="65"/>
        <v>000</v>
      </c>
      <c r="H2098" t="str">
        <f>IFERROR(記録[[#This Row],[組]],"")</f>
        <v/>
      </c>
      <c r="I2098" t="str">
        <f>IFERROR(記録[[#This Row],[水路]],"")</f>
        <v/>
      </c>
      <c r="J2098" t="str">
        <f>IFERROR(VLOOKUP(F2098,プログラムデータ!A:P,14,0),"")</f>
        <v/>
      </c>
      <c r="K2098" t="str">
        <f>IFERROR(VLOOKUP(F2098,プログラムデータ!A:O,15,0),"")</f>
        <v/>
      </c>
      <c r="L2098" t="str">
        <f>IFERROR(VLOOKUP(F2098,プログラムデータ!A:M,13,0),"")</f>
        <v/>
      </c>
      <c r="M2098" t="str">
        <f>IFERROR(VLOOKUP(F2098,プログラムデータ!A:J,10,0),"")</f>
        <v/>
      </c>
      <c r="N2098" t="str">
        <f>IFERROR(VLOOKUP(F2098,プログラムデータ!A:P,16,0),"")</f>
        <v/>
      </c>
      <c r="O2098" t="str">
        <f t="shared" si="66"/>
        <v xml:space="preserve">    </v>
      </c>
    </row>
    <row r="2099" spans="1:15" x14ac:dyDescent="0.15">
      <c r="A2099" t="str">
        <f>IFERROR(記録[[#This Row],[競技番号]],"")</f>
        <v/>
      </c>
      <c r="B2099" t="str">
        <f>IFERROR(記録[[#This Row],[選手番号]],"")</f>
        <v/>
      </c>
      <c r="C2099" t="str">
        <f>IFERROR(VLOOKUP(B2099,選手番号!F:J,4,0),"")</f>
        <v/>
      </c>
      <c r="D2099" t="str">
        <f>IFERROR(VLOOKUP(B2099,選手番号!F:K,6,0),"")</f>
        <v/>
      </c>
      <c r="E2099" t="str">
        <f>IFERROR(VLOOKUP(B2099,チーム番号!E:F,2,0),"")</f>
        <v/>
      </c>
      <c r="F2099" t="str">
        <f>IFERROR(VLOOKUP(A2099,プログラム!B:C,2,0),"")</f>
        <v/>
      </c>
      <c r="G2099" t="str">
        <f t="shared" si="65"/>
        <v>000</v>
      </c>
      <c r="H2099" t="str">
        <f>IFERROR(記録[[#This Row],[組]],"")</f>
        <v/>
      </c>
      <c r="I2099" t="str">
        <f>IFERROR(記録[[#This Row],[水路]],"")</f>
        <v/>
      </c>
      <c r="J2099" t="str">
        <f>IFERROR(VLOOKUP(F2099,プログラムデータ!A:P,14,0),"")</f>
        <v/>
      </c>
      <c r="K2099" t="str">
        <f>IFERROR(VLOOKUP(F2099,プログラムデータ!A:O,15,0),"")</f>
        <v/>
      </c>
      <c r="L2099" t="str">
        <f>IFERROR(VLOOKUP(F2099,プログラムデータ!A:M,13,0),"")</f>
        <v/>
      </c>
      <c r="M2099" t="str">
        <f>IFERROR(VLOOKUP(F2099,プログラムデータ!A:J,10,0),"")</f>
        <v/>
      </c>
      <c r="N2099" t="str">
        <f>IFERROR(VLOOKUP(F2099,プログラムデータ!A:P,16,0),"")</f>
        <v/>
      </c>
      <c r="O2099" t="str">
        <f t="shared" si="66"/>
        <v xml:space="preserve">    </v>
      </c>
    </row>
    <row r="2100" spans="1:15" x14ac:dyDescent="0.15">
      <c r="A2100" t="str">
        <f>IFERROR(記録[[#This Row],[競技番号]],"")</f>
        <v/>
      </c>
      <c r="B2100" t="str">
        <f>IFERROR(記録[[#This Row],[選手番号]],"")</f>
        <v/>
      </c>
      <c r="C2100" t="str">
        <f>IFERROR(VLOOKUP(B2100,選手番号!F:J,4,0),"")</f>
        <v/>
      </c>
      <c r="D2100" t="str">
        <f>IFERROR(VLOOKUP(B2100,選手番号!F:K,6,0),"")</f>
        <v/>
      </c>
      <c r="E2100" t="str">
        <f>IFERROR(VLOOKUP(B2100,チーム番号!E:F,2,0),"")</f>
        <v/>
      </c>
      <c r="F2100" t="str">
        <f>IFERROR(VLOOKUP(A2100,プログラム!B:C,2,0),"")</f>
        <v/>
      </c>
      <c r="G2100" t="str">
        <f t="shared" si="65"/>
        <v>000</v>
      </c>
      <c r="H2100" t="str">
        <f>IFERROR(記録[[#This Row],[組]],"")</f>
        <v/>
      </c>
      <c r="I2100" t="str">
        <f>IFERROR(記録[[#This Row],[水路]],"")</f>
        <v/>
      </c>
      <c r="J2100" t="str">
        <f>IFERROR(VLOOKUP(F2100,プログラムデータ!A:P,14,0),"")</f>
        <v/>
      </c>
      <c r="K2100" t="str">
        <f>IFERROR(VLOOKUP(F2100,プログラムデータ!A:O,15,0),"")</f>
        <v/>
      </c>
      <c r="L2100" t="str">
        <f>IFERROR(VLOOKUP(F2100,プログラムデータ!A:M,13,0),"")</f>
        <v/>
      </c>
      <c r="M2100" t="str">
        <f>IFERROR(VLOOKUP(F2100,プログラムデータ!A:J,10,0),"")</f>
        <v/>
      </c>
      <c r="N2100" t="str">
        <f>IFERROR(VLOOKUP(F2100,プログラムデータ!A:P,16,0),"")</f>
        <v/>
      </c>
      <c r="O2100" t="str">
        <f t="shared" si="66"/>
        <v xml:space="preserve">    </v>
      </c>
    </row>
    <row r="2101" spans="1:15" x14ac:dyDescent="0.15">
      <c r="A2101" t="str">
        <f>IFERROR(記録[[#This Row],[競技番号]],"")</f>
        <v/>
      </c>
      <c r="B2101" t="str">
        <f>IFERROR(記録[[#This Row],[選手番号]],"")</f>
        <v/>
      </c>
      <c r="C2101" t="str">
        <f>IFERROR(VLOOKUP(B2101,選手番号!F:J,4,0),"")</f>
        <v/>
      </c>
      <c r="D2101" t="str">
        <f>IFERROR(VLOOKUP(B2101,選手番号!F:K,6,0),"")</f>
        <v/>
      </c>
      <c r="E2101" t="str">
        <f>IFERROR(VLOOKUP(B2101,チーム番号!E:F,2,0),"")</f>
        <v/>
      </c>
      <c r="F2101" t="str">
        <f>IFERROR(VLOOKUP(A2101,プログラム!B:C,2,0),"")</f>
        <v/>
      </c>
      <c r="G2101" t="str">
        <f t="shared" si="65"/>
        <v>000</v>
      </c>
      <c r="H2101" t="str">
        <f>IFERROR(記録[[#This Row],[組]],"")</f>
        <v/>
      </c>
      <c r="I2101" t="str">
        <f>IFERROR(記録[[#This Row],[水路]],"")</f>
        <v/>
      </c>
      <c r="J2101" t="str">
        <f>IFERROR(VLOOKUP(F2101,プログラムデータ!A:P,14,0),"")</f>
        <v/>
      </c>
      <c r="K2101" t="str">
        <f>IFERROR(VLOOKUP(F2101,プログラムデータ!A:O,15,0),"")</f>
        <v/>
      </c>
      <c r="L2101" t="str">
        <f>IFERROR(VLOOKUP(F2101,プログラムデータ!A:M,13,0),"")</f>
        <v/>
      </c>
      <c r="M2101" t="str">
        <f>IFERROR(VLOOKUP(F2101,プログラムデータ!A:J,10,0),"")</f>
        <v/>
      </c>
      <c r="N2101" t="str">
        <f>IFERROR(VLOOKUP(F2101,プログラムデータ!A:P,16,0),"")</f>
        <v/>
      </c>
      <c r="O2101" t="str">
        <f t="shared" si="66"/>
        <v xml:space="preserve">    </v>
      </c>
    </row>
    <row r="2102" spans="1:15" x14ac:dyDescent="0.15">
      <c r="A2102" t="str">
        <f>IFERROR(記録[[#This Row],[競技番号]],"")</f>
        <v/>
      </c>
      <c r="B2102" t="str">
        <f>IFERROR(記録[[#This Row],[選手番号]],"")</f>
        <v/>
      </c>
      <c r="C2102" t="str">
        <f>IFERROR(VLOOKUP(B2102,選手番号!F:J,4,0),"")</f>
        <v/>
      </c>
      <c r="D2102" t="str">
        <f>IFERROR(VLOOKUP(B2102,選手番号!F:K,6,0),"")</f>
        <v/>
      </c>
      <c r="E2102" t="str">
        <f>IFERROR(VLOOKUP(B2102,チーム番号!E:F,2,0),"")</f>
        <v/>
      </c>
      <c r="F2102" t="str">
        <f>IFERROR(VLOOKUP(A2102,プログラム!B:C,2,0),"")</f>
        <v/>
      </c>
      <c r="G2102" t="str">
        <f t="shared" si="65"/>
        <v>000</v>
      </c>
      <c r="H2102" t="str">
        <f>IFERROR(記録[[#This Row],[組]],"")</f>
        <v/>
      </c>
      <c r="I2102" t="str">
        <f>IFERROR(記録[[#This Row],[水路]],"")</f>
        <v/>
      </c>
      <c r="J2102" t="str">
        <f>IFERROR(VLOOKUP(F2102,プログラムデータ!A:P,14,0),"")</f>
        <v/>
      </c>
      <c r="K2102" t="str">
        <f>IFERROR(VLOOKUP(F2102,プログラムデータ!A:O,15,0),"")</f>
        <v/>
      </c>
      <c r="L2102" t="str">
        <f>IFERROR(VLOOKUP(F2102,プログラムデータ!A:M,13,0),"")</f>
        <v/>
      </c>
      <c r="M2102" t="str">
        <f>IFERROR(VLOOKUP(F2102,プログラムデータ!A:J,10,0),"")</f>
        <v/>
      </c>
      <c r="N2102" t="str">
        <f>IFERROR(VLOOKUP(F2102,プログラムデータ!A:P,16,0),"")</f>
        <v/>
      </c>
      <c r="O2102" t="str">
        <f t="shared" si="66"/>
        <v xml:space="preserve">    </v>
      </c>
    </row>
    <row r="2103" spans="1:15" x14ac:dyDescent="0.15">
      <c r="A2103" t="str">
        <f>IFERROR(記録[[#This Row],[競技番号]],"")</f>
        <v/>
      </c>
      <c r="B2103" t="str">
        <f>IFERROR(記録[[#This Row],[選手番号]],"")</f>
        <v/>
      </c>
      <c r="C2103" t="str">
        <f>IFERROR(VLOOKUP(B2103,選手番号!F:J,4,0),"")</f>
        <v/>
      </c>
      <c r="D2103" t="str">
        <f>IFERROR(VLOOKUP(B2103,選手番号!F:K,6,0),"")</f>
        <v/>
      </c>
      <c r="E2103" t="str">
        <f>IFERROR(VLOOKUP(B2103,チーム番号!E:F,2,0),"")</f>
        <v/>
      </c>
      <c r="F2103" t="str">
        <f>IFERROR(VLOOKUP(A2103,プログラム!B:C,2,0),"")</f>
        <v/>
      </c>
      <c r="G2103" t="str">
        <f t="shared" si="65"/>
        <v>000</v>
      </c>
      <c r="H2103" t="str">
        <f>IFERROR(記録[[#This Row],[組]],"")</f>
        <v/>
      </c>
      <c r="I2103" t="str">
        <f>IFERROR(記録[[#This Row],[水路]],"")</f>
        <v/>
      </c>
      <c r="J2103" t="str">
        <f>IFERROR(VLOOKUP(F2103,プログラムデータ!A:P,14,0),"")</f>
        <v/>
      </c>
      <c r="K2103" t="str">
        <f>IFERROR(VLOOKUP(F2103,プログラムデータ!A:O,15,0),"")</f>
        <v/>
      </c>
      <c r="L2103" t="str">
        <f>IFERROR(VLOOKUP(F2103,プログラムデータ!A:M,13,0),"")</f>
        <v/>
      </c>
      <c r="M2103" t="str">
        <f>IFERROR(VLOOKUP(F2103,プログラムデータ!A:J,10,0),"")</f>
        <v/>
      </c>
      <c r="N2103" t="str">
        <f>IFERROR(VLOOKUP(F2103,プログラムデータ!A:P,16,0),"")</f>
        <v/>
      </c>
      <c r="O2103" t="str">
        <f t="shared" si="66"/>
        <v xml:space="preserve">    </v>
      </c>
    </row>
    <row r="2104" spans="1:15" x14ac:dyDescent="0.15">
      <c r="A2104" t="str">
        <f>IFERROR(記録[[#This Row],[競技番号]],"")</f>
        <v/>
      </c>
      <c r="B2104" t="str">
        <f>IFERROR(記録[[#This Row],[選手番号]],"")</f>
        <v/>
      </c>
      <c r="C2104" t="str">
        <f>IFERROR(VLOOKUP(B2104,選手番号!F:J,4,0),"")</f>
        <v/>
      </c>
      <c r="D2104" t="str">
        <f>IFERROR(VLOOKUP(B2104,選手番号!F:K,6,0),"")</f>
        <v/>
      </c>
      <c r="E2104" t="str">
        <f>IFERROR(VLOOKUP(B2104,チーム番号!E:F,2,0),"")</f>
        <v/>
      </c>
      <c r="F2104" t="str">
        <f>IFERROR(VLOOKUP(A2104,プログラム!B:C,2,0),"")</f>
        <v/>
      </c>
      <c r="G2104" t="str">
        <f t="shared" si="65"/>
        <v>000</v>
      </c>
      <c r="H2104" t="str">
        <f>IFERROR(記録[[#This Row],[組]],"")</f>
        <v/>
      </c>
      <c r="I2104" t="str">
        <f>IFERROR(記録[[#This Row],[水路]],"")</f>
        <v/>
      </c>
      <c r="J2104" t="str">
        <f>IFERROR(VLOOKUP(F2104,プログラムデータ!A:P,14,0),"")</f>
        <v/>
      </c>
      <c r="K2104" t="str">
        <f>IFERROR(VLOOKUP(F2104,プログラムデータ!A:O,15,0),"")</f>
        <v/>
      </c>
      <c r="L2104" t="str">
        <f>IFERROR(VLOOKUP(F2104,プログラムデータ!A:M,13,0),"")</f>
        <v/>
      </c>
      <c r="M2104" t="str">
        <f>IFERROR(VLOOKUP(F2104,プログラムデータ!A:J,10,0),"")</f>
        <v/>
      </c>
      <c r="N2104" t="str">
        <f>IFERROR(VLOOKUP(F2104,プログラムデータ!A:P,16,0),"")</f>
        <v/>
      </c>
      <c r="O2104" t="str">
        <f t="shared" si="66"/>
        <v xml:space="preserve">    </v>
      </c>
    </row>
    <row r="2105" spans="1:15" x14ac:dyDescent="0.15">
      <c r="A2105" t="str">
        <f>IFERROR(記録[[#This Row],[競技番号]],"")</f>
        <v/>
      </c>
      <c r="B2105" t="str">
        <f>IFERROR(記録[[#This Row],[選手番号]],"")</f>
        <v/>
      </c>
      <c r="C2105" t="str">
        <f>IFERROR(VLOOKUP(B2105,選手番号!F:J,4,0),"")</f>
        <v/>
      </c>
      <c r="D2105" t="str">
        <f>IFERROR(VLOOKUP(B2105,選手番号!F:K,6,0),"")</f>
        <v/>
      </c>
      <c r="E2105" t="str">
        <f>IFERROR(VLOOKUP(B2105,チーム番号!E:F,2,0),"")</f>
        <v/>
      </c>
      <c r="F2105" t="str">
        <f>IFERROR(VLOOKUP(A2105,プログラム!B:C,2,0),"")</f>
        <v/>
      </c>
      <c r="G2105" t="str">
        <f t="shared" si="65"/>
        <v>000</v>
      </c>
      <c r="H2105" t="str">
        <f>IFERROR(記録[[#This Row],[組]],"")</f>
        <v/>
      </c>
      <c r="I2105" t="str">
        <f>IFERROR(記録[[#This Row],[水路]],"")</f>
        <v/>
      </c>
      <c r="J2105" t="str">
        <f>IFERROR(VLOOKUP(F2105,プログラムデータ!A:P,14,0),"")</f>
        <v/>
      </c>
      <c r="K2105" t="str">
        <f>IFERROR(VLOOKUP(F2105,プログラムデータ!A:O,15,0),"")</f>
        <v/>
      </c>
      <c r="L2105" t="str">
        <f>IFERROR(VLOOKUP(F2105,プログラムデータ!A:M,13,0),"")</f>
        <v/>
      </c>
      <c r="M2105" t="str">
        <f>IFERROR(VLOOKUP(F2105,プログラムデータ!A:J,10,0),"")</f>
        <v/>
      </c>
      <c r="N2105" t="str">
        <f>IFERROR(VLOOKUP(F2105,プログラムデータ!A:P,16,0),"")</f>
        <v/>
      </c>
      <c r="O2105" t="str">
        <f t="shared" si="66"/>
        <v xml:space="preserve">    </v>
      </c>
    </row>
    <row r="2106" spans="1:15" x14ac:dyDescent="0.15">
      <c r="A2106" t="str">
        <f>IFERROR(記録[[#This Row],[競技番号]],"")</f>
        <v/>
      </c>
      <c r="B2106" t="str">
        <f>IFERROR(記録[[#This Row],[選手番号]],"")</f>
        <v/>
      </c>
      <c r="C2106" t="str">
        <f>IFERROR(VLOOKUP(B2106,選手番号!F:J,4,0),"")</f>
        <v/>
      </c>
      <c r="D2106" t="str">
        <f>IFERROR(VLOOKUP(B2106,選手番号!F:K,6,0),"")</f>
        <v/>
      </c>
      <c r="E2106" t="str">
        <f>IFERROR(VLOOKUP(B2106,チーム番号!E:F,2,0),"")</f>
        <v/>
      </c>
      <c r="F2106" t="str">
        <f>IFERROR(VLOOKUP(A2106,プログラム!B:C,2,0),"")</f>
        <v/>
      </c>
      <c r="G2106" t="str">
        <f t="shared" si="65"/>
        <v>000</v>
      </c>
      <c r="H2106" t="str">
        <f>IFERROR(記録[[#This Row],[組]],"")</f>
        <v/>
      </c>
      <c r="I2106" t="str">
        <f>IFERROR(記録[[#This Row],[水路]],"")</f>
        <v/>
      </c>
      <c r="J2106" t="str">
        <f>IFERROR(VLOOKUP(F2106,プログラムデータ!A:P,14,0),"")</f>
        <v/>
      </c>
      <c r="K2106" t="str">
        <f>IFERROR(VLOOKUP(F2106,プログラムデータ!A:O,15,0),"")</f>
        <v/>
      </c>
      <c r="L2106" t="str">
        <f>IFERROR(VLOOKUP(F2106,プログラムデータ!A:M,13,0),"")</f>
        <v/>
      </c>
      <c r="M2106" t="str">
        <f>IFERROR(VLOOKUP(F2106,プログラムデータ!A:J,10,0),"")</f>
        <v/>
      </c>
      <c r="N2106" t="str">
        <f>IFERROR(VLOOKUP(F2106,プログラムデータ!A:P,16,0),"")</f>
        <v/>
      </c>
      <c r="O2106" t="str">
        <f t="shared" si="66"/>
        <v xml:space="preserve">    </v>
      </c>
    </row>
    <row r="2107" spans="1:15" x14ac:dyDescent="0.15">
      <c r="A2107" t="str">
        <f>IFERROR(記録[[#This Row],[競技番号]],"")</f>
        <v/>
      </c>
      <c r="B2107" t="str">
        <f>IFERROR(記録[[#This Row],[選手番号]],"")</f>
        <v/>
      </c>
      <c r="C2107" t="str">
        <f>IFERROR(VLOOKUP(B2107,選手番号!F:J,4,0),"")</f>
        <v/>
      </c>
      <c r="D2107" t="str">
        <f>IFERROR(VLOOKUP(B2107,選手番号!F:K,6,0),"")</f>
        <v/>
      </c>
      <c r="E2107" t="str">
        <f>IFERROR(VLOOKUP(B2107,チーム番号!E:F,2,0),"")</f>
        <v/>
      </c>
      <c r="F2107" t="str">
        <f>IFERROR(VLOOKUP(A2107,プログラム!B:C,2,0),"")</f>
        <v/>
      </c>
      <c r="G2107" t="str">
        <f t="shared" si="65"/>
        <v>000</v>
      </c>
      <c r="H2107" t="str">
        <f>IFERROR(記録[[#This Row],[組]],"")</f>
        <v/>
      </c>
      <c r="I2107" t="str">
        <f>IFERROR(記録[[#This Row],[水路]],"")</f>
        <v/>
      </c>
      <c r="J2107" t="str">
        <f>IFERROR(VLOOKUP(F2107,プログラムデータ!A:P,14,0),"")</f>
        <v/>
      </c>
      <c r="K2107" t="str">
        <f>IFERROR(VLOOKUP(F2107,プログラムデータ!A:O,15,0),"")</f>
        <v/>
      </c>
      <c r="L2107" t="str">
        <f>IFERROR(VLOOKUP(F2107,プログラムデータ!A:M,13,0),"")</f>
        <v/>
      </c>
      <c r="M2107" t="str">
        <f>IFERROR(VLOOKUP(F2107,プログラムデータ!A:J,10,0),"")</f>
        <v/>
      </c>
      <c r="N2107" t="str">
        <f>IFERROR(VLOOKUP(F2107,プログラムデータ!A:P,16,0),"")</f>
        <v/>
      </c>
      <c r="O2107" t="str">
        <f t="shared" si="66"/>
        <v xml:space="preserve">    </v>
      </c>
    </row>
    <row r="2108" spans="1:15" x14ac:dyDescent="0.15">
      <c r="A2108" t="str">
        <f>IFERROR(記録[[#This Row],[競技番号]],"")</f>
        <v/>
      </c>
      <c r="B2108" t="str">
        <f>IFERROR(記録[[#This Row],[選手番号]],"")</f>
        <v/>
      </c>
      <c r="C2108" t="str">
        <f>IFERROR(VLOOKUP(B2108,選手番号!F:J,4,0),"")</f>
        <v/>
      </c>
      <c r="D2108" t="str">
        <f>IFERROR(VLOOKUP(B2108,選手番号!F:K,6,0),"")</f>
        <v/>
      </c>
      <c r="E2108" t="str">
        <f>IFERROR(VLOOKUP(B2108,チーム番号!E:F,2,0),"")</f>
        <v/>
      </c>
      <c r="F2108" t="str">
        <f>IFERROR(VLOOKUP(A2108,プログラム!B:C,2,0),"")</f>
        <v/>
      </c>
      <c r="G2108" t="str">
        <f t="shared" si="65"/>
        <v>000</v>
      </c>
      <c r="H2108" t="str">
        <f>IFERROR(記録[[#This Row],[組]],"")</f>
        <v/>
      </c>
      <c r="I2108" t="str">
        <f>IFERROR(記録[[#This Row],[水路]],"")</f>
        <v/>
      </c>
      <c r="J2108" t="str">
        <f>IFERROR(VLOOKUP(F2108,プログラムデータ!A:P,14,0),"")</f>
        <v/>
      </c>
      <c r="K2108" t="str">
        <f>IFERROR(VLOOKUP(F2108,プログラムデータ!A:O,15,0),"")</f>
        <v/>
      </c>
      <c r="L2108" t="str">
        <f>IFERROR(VLOOKUP(F2108,プログラムデータ!A:M,13,0),"")</f>
        <v/>
      </c>
      <c r="M2108" t="str">
        <f>IFERROR(VLOOKUP(F2108,プログラムデータ!A:J,10,0),"")</f>
        <v/>
      </c>
      <c r="N2108" t="str">
        <f>IFERROR(VLOOKUP(F2108,プログラムデータ!A:P,16,0),"")</f>
        <v/>
      </c>
      <c r="O2108" t="str">
        <f t="shared" si="66"/>
        <v xml:space="preserve">    </v>
      </c>
    </row>
    <row r="2109" spans="1:15" x14ac:dyDescent="0.15">
      <c r="A2109" t="str">
        <f>IFERROR(記録[[#This Row],[競技番号]],"")</f>
        <v/>
      </c>
      <c r="B2109" t="str">
        <f>IFERROR(記録[[#This Row],[選手番号]],"")</f>
        <v/>
      </c>
      <c r="C2109" t="str">
        <f>IFERROR(VLOOKUP(B2109,選手番号!F:J,4,0),"")</f>
        <v/>
      </c>
      <c r="D2109" t="str">
        <f>IFERROR(VLOOKUP(B2109,選手番号!F:K,6,0),"")</f>
        <v/>
      </c>
      <c r="E2109" t="str">
        <f>IFERROR(VLOOKUP(B2109,チーム番号!E:F,2,0),"")</f>
        <v/>
      </c>
      <c r="F2109" t="str">
        <f>IFERROR(VLOOKUP(A2109,プログラム!B:C,2,0),"")</f>
        <v/>
      </c>
      <c r="G2109" t="str">
        <f t="shared" si="65"/>
        <v>000</v>
      </c>
      <c r="H2109" t="str">
        <f>IFERROR(記録[[#This Row],[組]],"")</f>
        <v/>
      </c>
      <c r="I2109" t="str">
        <f>IFERROR(記録[[#This Row],[水路]],"")</f>
        <v/>
      </c>
      <c r="J2109" t="str">
        <f>IFERROR(VLOOKUP(F2109,プログラムデータ!A:P,14,0),"")</f>
        <v/>
      </c>
      <c r="K2109" t="str">
        <f>IFERROR(VLOOKUP(F2109,プログラムデータ!A:O,15,0),"")</f>
        <v/>
      </c>
      <c r="L2109" t="str">
        <f>IFERROR(VLOOKUP(F2109,プログラムデータ!A:M,13,0),"")</f>
        <v/>
      </c>
      <c r="M2109" t="str">
        <f>IFERROR(VLOOKUP(F2109,プログラムデータ!A:J,10,0),"")</f>
        <v/>
      </c>
      <c r="N2109" t="str">
        <f>IFERROR(VLOOKUP(F2109,プログラムデータ!A:P,16,0),"")</f>
        <v/>
      </c>
      <c r="O2109" t="str">
        <f t="shared" si="66"/>
        <v xml:space="preserve">    </v>
      </c>
    </row>
    <row r="2110" spans="1:15" x14ac:dyDescent="0.15">
      <c r="A2110" t="str">
        <f>IFERROR(記録[[#This Row],[競技番号]],"")</f>
        <v/>
      </c>
      <c r="B2110" t="str">
        <f>IFERROR(記録[[#This Row],[選手番号]],"")</f>
        <v/>
      </c>
      <c r="C2110" t="str">
        <f>IFERROR(VLOOKUP(B2110,選手番号!F:J,4,0),"")</f>
        <v/>
      </c>
      <c r="D2110" t="str">
        <f>IFERROR(VLOOKUP(B2110,選手番号!F:K,6,0),"")</f>
        <v/>
      </c>
      <c r="E2110" t="str">
        <f>IFERROR(VLOOKUP(B2110,チーム番号!E:F,2,0),"")</f>
        <v/>
      </c>
      <c r="F2110" t="str">
        <f>IFERROR(VLOOKUP(A2110,プログラム!B:C,2,0),"")</f>
        <v/>
      </c>
      <c r="G2110" t="str">
        <f t="shared" si="65"/>
        <v>000</v>
      </c>
      <c r="H2110" t="str">
        <f>IFERROR(記録[[#This Row],[組]],"")</f>
        <v/>
      </c>
      <c r="I2110" t="str">
        <f>IFERROR(記録[[#This Row],[水路]],"")</f>
        <v/>
      </c>
      <c r="J2110" t="str">
        <f>IFERROR(VLOOKUP(F2110,プログラムデータ!A:P,14,0),"")</f>
        <v/>
      </c>
      <c r="K2110" t="str">
        <f>IFERROR(VLOOKUP(F2110,プログラムデータ!A:O,15,0),"")</f>
        <v/>
      </c>
      <c r="L2110" t="str">
        <f>IFERROR(VLOOKUP(F2110,プログラムデータ!A:M,13,0),"")</f>
        <v/>
      </c>
      <c r="M2110" t="str">
        <f>IFERROR(VLOOKUP(F2110,プログラムデータ!A:J,10,0),"")</f>
        <v/>
      </c>
      <c r="N2110" t="str">
        <f>IFERROR(VLOOKUP(F2110,プログラムデータ!A:P,16,0),"")</f>
        <v/>
      </c>
      <c r="O2110" t="str">
        <f t="shared" si="66"/>
        <v xml:space="preserve">    </v>
      </c>
    </row>
    <row r="2111" spans="1:15" x14ac:dyDescent="0.15">
      <c r="A2111" t="str">
        <f>IFERROR(記録[[#This Row],[競技番号]],"")</f>
        <v/>
      </c>
      <c r="B2111" t="str">
        <f>IFERROR(記録[[#This Row],[選手番号]],"")</f>
        <v/>
      </c>
      <c r="C2111" t="str">
        <f>IFERROR(VLOOKUP(B2111,選手番号!F:J,4,0),"")</f>
        <v/>
      </c>
      <c r="D2111" t="str">
        <f>IFERROR(VLOOKUP(B2111,選手番号!F:K,6,0),"")</f>
        <v/>
      </c>
      <c r="E2111" t="str">
        <f>IFERROR(VLOOKUP(B2111,チーム番号!E:F,2,0),"")</f>
        <v/>
      </c>
      <c r="F2111" t="str">
        <f>IFERROR(VLOOKUP(A2111,プログラム!B:C,2,0),"")</f>
        <v/>
      </c>
      <c r="G2111" t="str">
        <f t="shared" si="65"/>
        <v>000</v>
      </c>
      <c r="H2111" t="str">
        <f>IFERROR(記録[[#This Row],[組]],"")</f>
        <v/>
      </c>
      <c r="I2111" t="str">
        <f>IFERROR(記録[[#This Row],[水路]],"")</f>
        <v/>
      </c>
      <c r="J2111" t="str">
        <f>IFERROR(VLOOKUP(F2111,プログラムデータ!A:P,14,0),"")</f>
        <v/>
      </c>
      <c r="K2111" t="str">
        <f>IFERROR(VLOOKUP(F2111,プログラムデータ!A:O,15,0),"")</f>
        <v/>
      </c>
      <c r="L2111" t="str">
        <f>IFERROR(VLOOKUP(F2111,プログラムデータ!A:M,13,0),"")</f>
        <v/>
      </c>
      <c r="M2111" t="str">
        <f>IFERROR(VLOOKUP(F2111,プログラムデータ!A:J,10,0),"")</f>
        <v/>
      </c>
      <c r="N2111" t="str">
        <f>IFERROR(VLOOKUP(F2111,プログラムデータ!A:P,16,0),"")</f>
        <v/>
      </c>
      <c r="O2111" t="str">
        <f t="shared" si="66"/>
        <v xml:space="preserve">    </v>
      </c>
    </row>
    <row r="2112" spans="1:15" x14ac:dyDescent="0.15">
      <c r="A2112" t="str">
        <f>IFERROR(記録[[#This Row],[競技番号]],"")</f>
        <v/>
      </c>
      <c r="B2112" t="str">
        <f>IFERROR(記録[[#This Row],[選手番号]],"")</f>
        <v/>
      </c>
      <c r="C2112" t="str">
        <f>IFERROR(VLOOKUP(B2112,選手番号!F:J,4,0),"")</f>
        <v/>
      </c>
      <c r="D2112" t="str">
        <f>IFERROR(VLOOKUP(B2112,選手番号!F:K,6,0),"")</f>
        <v/>
      </c>
      <c r="E2112" t="str">
        <f>IFERROR(VLOOKUP(B2112,チーム番号!E:F,2,0),"")</f>
        <v/>
      </c>
      <c r="F2112" t="str">
        <f>IFERROR(VLOOKUP(A2112,プログラム!B:C,2,0),"")</f>
        <v/>
      </c>
      <c r="G2112" t="str">
        <f t="shared" si="65"/>
        <v>000</v>
      </c>
      <c r="H2112" t="str">
        <f>IFERROR(記録[[#This Row],[組]],"")</f>
        <v/>
      </c>
      <c r="I2112" t="str">
        <f>IFERROR(記録[[#This Row],[水路]],"")</f>
        <v/>
      </c>
      <c r="J2112" t="str">
        <f>IFERROR(VLOOKUP(F2112,プログラムデータ!A:P,14,0),"")</f>
        <v/>
      </c>
      <c r="K2112" t="str">
        <f>IFERROR(VLOOKUP(F2112,プログラムデータ!A:O,15,0),"")</f>
        <v/>
      </c>
      <c r="L2112" t="str">
        <f>IFERROR(VLOOKUP(F2112,プログラムデータ!A:M,13,0),"")</f>
        <v/>
      </c>
      <c r="M2112" t="str">
        <f>IFERROR(VLOOKUP(F2112,プログラムデータ!A:J,10,0),"")</f>
        <v/>
      </c>
      <c r="N2112" t="str">
        <f>IFERROR(VLOOKUP(F2112,プログラムデータ!A:P,16,0),"")</f>
        <v/>
      </c>
      <c r="O2112" t="str">
        <f t="shared" si="66"/>
        <v xml:space="preserve">    </v>
      </c>
    </row>
    <row r="2113" spans="1:15" x14ac:dyDescent="0.15">
      <c r="A2113" t="str">
        <f>IFERROR(記録[[#This Row],[競技番号]],"")</f>
        <v/>
      </c>
      <c r="B2113" t="str">
        <f>IFERROR(記録[[#This Row],[選手番号]],"")</f>
        <v/>
      </c>
      <c r="C2113" t="str">
        <f>IFERROR(VLOOKUP(B2113,選手番号!F:J,4,0),"")</f>
        <v/>
      </c>
      <c r="D2113" t="str">
        <f>IFERROR(VLOOKUP(B2113,選手番号!F:K,6,0),"")</f>
        <v/>
      </c>
      <c r="E2113" t="str">
        <f>IFERROR(VLOOKUP(B2113,チーム番号!E:F,2,0),"")</f>
        <v/>
      </c>
      <c r="F2113" t="str">
        <f>IFERROR(VLOOKUP(A2113,プログラム!B:C,2,0),"")</f>
        <v/>
      </c>
      <c r="G2113" t="str">
        <f t="shared" si="65"/>
        <v>000</v>
      </c>
      <c r="H2113" t="str">
        <f>IFERROR(記録[[#This Row],[組]],"")</f>
        <v/>
      </c>
      <c r="I2113" t="str">
        <f>IFERROR(記録[[#This Row],[水路]],"")</f>
        <v/>
      </c>
      <c r="J2113" t="str">
        <f>IFERROR(VLOOKUP(F2113,プログラムデータ!A:P,14,0),"")</f>
        <v/>
      </c>
      <c r="K2113" t="str">
        <f>IFERROR(VLOOKUP(F2113,プログラムデータ!A:O,15,0),"")</f>
        <v/>
      </c>
      <c r="L2113" t="str">
        <f>IFERROR(VLOOKUP(F2113,プログラムデータ!A:M,13,0),"")</f>
        <v/>
      </c>
      <c r="M2113" t="str">
        <f>IFERROR(VLOOKUP(F2113,プログラムデータ!A:J,10,0),"")</f>
        <v/>
      </c>
      <c r="N2113" t="str">
        <f>IFERROR(VLOOKUP(F2113,プログラムデータ!A:P,16,0),"")</f>
        <v/>
      </c>
      <c r="O2113" t="str">
        <f t="shared" si="66"/>
        <v xml:space="preserve">    </v>
      </c>
    </row>
    <row r="2114" spans="1:15" x14ac:dyDescent="0.15">
      <c r="A2114" t="str">
        <f>IFERROR(記録[[#This Row],[競技番号]],"")</f>
        <v/>
      </c>
      <c r="B2114" t="str">
        <f>IFERROR(記録[[#This Row],[選手番号]],"")</f>
        <v/>
      </c>
      <c r="C2114" t="str">
        <f>IFERROR(VLOOKUP(B2114,選手番号!F:J,4,0),"")</f>
        <v/>
      </c>
      <c r="D2114" t="str">
        <f>IFERROR(VLOOKUP(B2114,選手番号!F:K,6,0),"")</f>
        <v/>
      </c>
      <c r="E2114" t="str">
        <f>IFERROR(VLOOKUP(B2114,チーム番号!E:F,2,0),"")</f>
        <v/>
      </c>
      <c r="F2114" t="str">
        <f>IFERROR(VLOOKUP(A2114,プログラム!B:C,2,0),"")</f>
        <v/>
      </c>
      <c r="G2114" t="str">
        <f t="shared" si="65"/>
        <v>000</v>
      </c>
      <c r="H2114" t="str">
        <f>IFERROR(記録[[#This Row],[組]],"")</f>
        <v/>
      </c>
      <c r="I2114" t="str">
        <f>IFERROR(記録[[#This Row],[水路]],"")</f>
        <v/>
      </c>
      <c r="J2114" t="str">
        <f>IFERROR(VLOOKUP(F2114,プログラムデータ!A:P,14,0),"")</f>
        <v/>
      </c>
      <c r="K2114" t="str">
        <f>IFERROR(VLOOKUP(F2114,プログラムデータ!A:O,15,0),"")</f>
        <v/>
      </c>
      <c r="L2114" t="str">
        <f>IFERROR(VLOOKUP(F2114,プログラムデータ!A:M,13,0),"")</f>
        <v/>
      </c>
      <c r="M2114" t="str">
        <f>IFERROR(VLOOKUP(F2114,プログラムデータ!A:J,10,0),"")</f>
        <v/>
      </c>
      <c r="N2114" t="str">
        <f>IFERROR(VLOOKUP(F2114,プログラムデータ!A:P,16,0),"")</f>
        <v/>
      </c>
      <c r="O2114" t="str">
        <f t="shared" si="66"/>
        <v xml:space="preserve">    </v>
      </c>
    </row>
    <row r="2115" spans="1:15" x14ac:dyDescent="0.15">
      <c r="A2115" t="str">
        <f>IFERROR(記録[[#This Row],[競技番号]],"")</f>
        <v/>
      </c>
      <c r="B2115" t="str">
        <f>IFERROR(記録[[#This Row],[選手番号]],"")</f>
        <v/>
      </c>
      <c r="C2115" t="str">
        <f>IFERROR(VLOOKUP(B2115,選手番号!F:J,4,0),"")</f>
        <v/>
      </c>
      <c r="D2115" t="str">
        <f>IFERROR(VLOOKUP(B2115,選手番号!F:K,6,0),"")</f>
        <v/>
      </c>
      <c r="E2115" t="str">
        <f>IFERROR(VLOOKUP(B2115,チーム番号!E:F,2,0),"")</f>
        <v/>
      </c>
      <c r="F2115" t="str">
        <f>IFERROR(VLOOKUP(A2115,プログラム!B:C,2,0),"")</f>
        <v/>
      </c>
      <c r="G2115" t="str">
        <f t="shared" ref="G2115:G2178" si="67">CONCATENATE(B2115,0,0,0,F2115)</f>
        <v>000</v>
      </c>
      <c r="H2115" t="str">
        <f>IFERROR(記録[[#This Row],[組]],"")</f>
        <v/>
      </c>
      <c r="I2115" t="str">
        <f>IFERROR(記録[[#This Row],[水路]],"")</f>
        <v/>
      </c>
      <c r="J2115" t="str">
        <f>IFERROR(VLOOKUP(F2115,プログラムデータ!A:P,14,0),"")</f>
        <v/>
      </c>
      <c r="K2115" t="str">
        <f>IFERROR(VLOOKUP(F2115,プログラムデータ!A:O,15,0),"")</f>
        <v/>
      </c>
      <c r="L2115" t="str">
        <f>IFERROR(VLOOKUP(F2115,プログラムデータ!A:M,13,0),"")</f>
        <v/>
      </c>
      <c r="M2115" t="str">
        <f>IFERROR(VLOOKUP(F2115,プログラムデータ!A:J,10,0),"")</f>
        <v/>
      </c>
      <c r="N2115" t="str">
        <f>IFERROR(VLOOKUP(F2115,プログラムデータ!A:P,16,0),"")</f>
        <v/>
      </c>
      <c r="O2115" t="str">
        <f t="shared" si="66"/>
        <v xml:space="preserve">    </v>
      </c>
    </row>
    <row r="2116" spans="1:15" x14ac:dyDescent="0.15">
      <c r="A2116" t="str">
        <f>IFERROR(記録[[#This Row],[競技番号]],"")</f>
        <v/>
      </c>
      <c r="B2116" t="str">
        <f>IFERROR(記録[[#This Row],[選手番号]],"")</f>
        <v/>
      </c>
      <c r="C2116" t="str">
        <f>IFERROR(VLOOKUP(B2116,選手番号!F:J,4,0),"")</f>
        <v/>
      </c>
      <c r="D2116" t="str">
        <f>IFERROR(VLOOKUP(B2116,選手番号!F:K,6,0),"")</f>
        <v/>
      </c>
      <c r="E2116" t="str">
        <f>IFERROR(VLOOKUP(B2116,チーム番号!E:F,2,0),"")</f>
        <v/>
      </c>
      <c r="F2116" t="str">
        <f>IFERROR(VLOOKUP(A2116,プログラム!B:C,2,0),"")</f>
        <v/>
      </c>
      <c r="G2116" t="str">
        <f t="shared" si="67"/>
        <v>000</v>
      </c>
      <c r="H2116" t="str">
        <f>IFERROR(記録[[#This Row],[組]],"")</f>
        <v/>
      </c>
      <c r="I2116" t="str">
        <f>IFERROR(記録[[#This Row],[水路]],"")</f>
        <v/>
      </c>
      <c r="J2116" t="str">
        <f>IFERROR(VLOOKUP(F2116,プログラムデータ!A:P,14,0),"")</f>
        <v/>
      </c>
      <c r="K2116" t="str">
        <f>IFERROR(VLOOKUP(F2116,プログラムデータ!A:O,15,0),"")</f>
        <v/>
      </c>
      <c r="L2116" t="str">
        <f>IFERROR(VLOOKUP(F2116,プログラムデータ!A:M,13,0),"")</f>
        <v/>
      </c>
      <c r="M2116" t="str">
        <f>IFERROR(VLOOKUP(F2116,プログラムデータ!A:J,10,0),"")</f>
        <v/>
      </c>
      <c r="N2116" t="str">
        <f>IFERROR(VLOOKUP(F2116,プログラムデータ!A:P,16,0),"")</f>
        <v/>
      </c>
      <c r="O2116" t="str">
        <f t="shared" si="66"/>
        <v xml:space="preserve">    </v>
      </c>
    </row>
    <row r="2117" spans="1:15" x14ac:dyDescent="0.15">
      <c r="A2117" t="str">
        <f>IFERROR(記録[[#This Row],[競技番号]],"")</f>
        <v/>
      </c>
      <c r="B2117" t="str">
        <f>IFERROR(記録[[#This Row],[選手番号]],"")</f>
        <v/>
      </c>
      <c r="C2117" t="str">
        <f>IFERROR(VLOOKUP(B2117,選手番号!F:J,4,0),"")</f>
        <v/>
      </c>
      <c r="D2117" t="str">
        <f>IFERROR(VLOOKUP(B2117,選手番号!F:K,6,0),"")</f>
        <v/>
      </c>
      <c r="E2117" t="str">
        <f>IFERROR(VLOOKUP(B2117,チーム番号!E:F,2,0),"")</f>
        <v/>
      </c>
      <c r="F2117" t="str">
        <f>IFERROR(VLOOKUP(A2117,プログラム!B:C,2,0),"")</f>
        <v/>
      </c>
      <c r="G2117" t="str">
        <f t="shared" si="67"/>
        <v>000</v>
      </c>
      <c r="H2117" t="str">
        <f>IFERROR(記録[[#This Row],[組]],"")</f>
        <v/>
      </c>
      <c r="I2117" t="str">
        <f>IFERROR(記録[[#This Row],[水路]],"")</f>
        <v/>
      </c>
      <c r="J2117" t="str">
        <f>IFERROR(VLOOKUP(F2117,プログラムデータ!A:P,14,0),"")</f>
        <v/>
      </c>
      <c r="K2117" t="str">
        <f>IFERROR(VLOOKUP(F2117,プログラムデータ!A:O,15,0),"")</f>
        <v/>
      </c>
      <c r="L2117" t="str">
        <f>IFERROR(VLOOKUP(F2117,プログラムデータ!A:M,13,0),"")</f>
        <v/>
      </c>
      <c r="M2117" t="str">
        <f>IFERROR(VLOOKUP(F2117,プログラムデータ!A:J,10,0),"")</f>
        <v/>
      </c>
      <c r="N2117" t="str">
        <f>IFERROR(VLOOKUP(F2117,プログラムデータ!A:P,16,0),"")</f>
        <v/>
      </c>
      <c r="O2117" t="str">
        <f t="shared" si="66"/>
        <v xml:space="preserve">    </v>
      </c>
    </row>
    <row r="2118" spans="1:15" x14ac:dyDescent="0.15">
      <c r="A2118" t="str">
        <f>IFERROR(記録[[#This Row],[競技番号]],"")</f>
        <v/>
      </c>
      <c r="B2118" t="str">
        <f>IFERROR(記録[[#This Row],[選手番号]],"")</f>
        <v/>
      </c>
      <c r="C2118" t="str">
        <f>IFERROR(VLOOKUP(B2118,選手番号!F:J,4,0),"")</f>
        <v/>
      </c>
      <c r="D2118" t="str">
        <f>IFERROR(VLOOKUP(B2118,選手番号!F:K,6,0),"")</f>
        <v/>
      </c>
      <c r="E2118" t="str">
        <f>IFERROR(VLOOKUP(B2118,チーム番号!E:F,2,0),"")</f>
        <v/>
      </c>
      <c r="F2118" t="str">
        <f>IFERROR(VLOOKUP(A2118,プログラム!B:C,2,0),"")</f>
        <v/>
      </c>
      <c r="G2118" t="str">
        <f t="shared" si="67"/>
        <v>000</v>
      </c>
      <c r="H2118" t="str">
        <f>IFERROR(記録[[#This Row],[組]],"")</f>
        <v/>
      </c>
      <c r="I2118" t="str">
        <f>IFERROR(記録[[#This Row],[水路]],"")</f>
        <v/>
      </c>
      <c r="J2118" t="str">
        <f>IFERROR(VLOOKUP(F2118,プログラムデータ!A:P,14,0),"")</f>
        <v/>
      </c>
      <c r="K2118" t="str">
        <f>IFERROR(VLOOKUP(F2118,プログラムデータ!A:O,15,0),"")</f>
        <v/>
      </c>
      <c r="L2118" t="str">
        <f>IFERROR(VLOOKUP(F2118,プログラムデータ!A:M,13,0),"")</f>
        <v/>
      </c>
      <c r="M2118" t="str">
        <f>IFERROR(VLOOKUP(F2118,プログラムデータ!A:J,10,0),"")</f>
        <v/>
      </c>
      <c r="N2118" t="str">
        <f>IFERROR(VLOOKUP(F2118,プログラムデータ!A:P,16,0),"")</f>
        <v/>
      </c>
      <c r="O2118" t="str">
        <f t="shared" si="66"/>
        <v xml:space="preserve">    </v>
      </c>
    </row>
    <row r="2119" spans="1:15" x14ac:dyDescent="0.15">
      <c r="A2119" t="str">
        <f>IFERROR(記録[[#This Row],[競技番号]],"")</f>
        <v/>
      </c>
      <c r="B2119" t="str">
        <f>IFERROR(記録[[#This Row],[選手番号]],"")</f>
        <v/>
      </c>
      <c r="C2119" t="str">
        <f>IFERROR(VLOOKUP(B2119,選手番号!F:J,4,0),"")</f>
        <v/>
      </c>
      <c r="D2119" t="str">
        <f>IFERROR(VLOOKUP(B2119,選手番号!F:K,6,0),"")</f>
        <v/>
      </c>
      <c r="E2119" t="str">
        <f>IFERROR(VLOOKUP(B2119,チーム番号!E:F,2,0),"")</f>
        <v/>
      </c>
      <c r="F2119" t="str">
        <f>IFERROR(VLOOKUP(A2119,プログラム!B:C,2,0),"")</f>
        <v/>
      </c>
      <c r="G2119" t="str">
        <f t="shared" si="67"/>
        <v>000</v>
      </c>
      <c r="H2119" t="str">
        <f>IFERROR(記録[[#This Row],[組]],"")</f>
        <v/>
      </c>
      <c r="I2119" t="str">
        <f>IFERROR(記録[[#This Row],[水路]],"")</f>
        <v/>
      </c>
      <c r="J2119" t="str">
        <f>IFERROR(VLOOKUP(F2119,プログラムデータ!A:P,14,0),"")</f>
        <v/>
      </c>
      <c r="K2119" t="str">
        <f>IFERROR(VLOOKUP(F2119,プログラムデータ!A:O,15,0),"")</f>
        <v/>
      </c>
      <c r="L2119" t="str">
        <f>IFERROR(VLOOKUP(F2119,プログラムデータ!A:M,13,0),"")</f>
        <v/>
      </c>
      <c r="M2119" t="str">
        <f>IFERROR(VLOOKUP(F2119,プログラムデータ!A:J,10,0),"")</f>
        <v/>
      </c>
      <c r="N2119" t="str">
        <f>IFERROR(VLOOKUP(F2119,プログラムデータ!A:P,16,0),"")</f>
        <v/>
      </c>
      <c r="O2119" t="str">
        <f t="shared" si="66"/>
        <v xml:space="preserve">    </v>
      </c>
    </row>
    <row r="2120" spans="1:15" x14ac:dyDescent="0.15">
      <c r="A2120" t="str">
        <f>IFERROR(記録[[#This Row],[競技番号]],"")</f>
        <v/>
      </c>
      <c r="B2120" t="str">
        <f>IFERROR(記録[[#This Row],[選手番号]],"")</f>
        <v/>
      </c>
      <c r="C2120" t="str">
        <f>IFERROR(VLOOKUP(B2120,選手番号!F:J,4,0),"")</f>
        <v/>
      </c>
      <c r="D2120" t="str">
        <f>IFERROR(VLOOKUP(B2120,選手番号!F:K,6,0),"")</f>
        <v/>
      </c>
      <c r="E2120" t="str">
        <f>IFERROR(VLOOKUP(B2120,チーム番号!E:F,2,0),"")</f>
        <v/>
      </c>
      <c r="F2120" t="str">
        <f>IFERROR(VLOOKUP(A2120,プログラム!B:C,2,0),"")</f>
        <v/>
      </c>
      <c r="G2120" t="str">
        <f t="shared" si="67"/>
        <v>000</v>
      </c>
      <c r="H2120" t="str">
        <f>IFERROR(記録[[#This Row],[組]],"")</f>
        <v/>
      </c>
      <c r="I2120" t="str">
        <f>IFERROR(記録[[#This Row],[水路]],"")</f>
        <v/>
      </c>
      <c r="J2120" t="str">
        <f>IFERROR(VLOOKUP(F2120,プログラムデータ!A:P,14,0),"")</f>
        <v/>
      </c>
      <c r="K2120" t="str">
        <f>IFERROR(VLOOKUP(F2120,プログラムデータ!A:O,15,0),"")</f>
        <v/>
      </c>
      <c r="L2120" t="str">
        <f>IFERROR(VLOOKUP(F2120,プログラムデータ!A:M,13,0),"")</f>
        <v/>
      </c>
      <c r="M2120" t="str">
        <f>IFERROR(VLOOKUP(F2120,プログラムデータ!A:J,10,0),"")</f>
        <v/>
      </c>
      <c r="N2120" t="str">
        <f>IFERROR(VLOOKUP(F2120,プログラムデータ!A:P,16,0),"")</f>
        <v/>
      </c>
      <c r="O2120" t="str">
        <f t="shared" si="66"/>
        <v xml:space="preserve">    </v>
      </c>
    </row>
    <row r="2121" spans="1:15" x14ac:dyDescent="0.15">
      <c r="A2121" t="str">
        <f>IFERROR(記録[[#This Row],[競技番号]],"")</f>
        <v/>
      </c>
      <c r="B2121" t="str">
        <f>IFERROR(記録[[#This Row],[選手番号]],"")</f>
        <v/>
      </c>
      <c r="C2121" t="str">
        <f>IFERROR(VLOOKUP(B2121,選手番号!F:J,4,0),"")</f>
        <v/>
      </c>
      <c r="D2121" t="str">
        <f>IFERROR(VLOOKUP(B2121,選手番号!F:K,6,0),"")</f>
        <v/>
      </c>
      <c r="E2121" t="str">
        <f>IFERROR(VLOOKUP(B2121,チーム番号!E:F,2,0),"")</f>
        <v/>
      </c>
      <c r="F2121" t="str">
        <f>IFERROR(VLOOKUP(A2121,プログラム!B:C,2,0),"")</f>
        <v/>
      </c>
      <c r="G2121" t="str">
        <f t="shared" si="67"/>
        <v>000</v>
      </c>
      <c r="H2121" t="str">
        <f>IFERROR(記録[[#This Row],[組]],"")</f>
        <v/>
      </c>
      <c r="I2121" t="str">
        <f>IFERROR(記録[[#This Row],[水路]],"")</f>
        <v/>
      </c>
      <c r="J2121" t="str">
        <f>IFERROR(VLOOKUP(F2121,プログラムデータ!A:P,14,0),"")</f>
        <v/>
      </c>
      <c r="K2121" t="str">
        <f>IFERROR(VLOOKUP(F2121,プログラムデータ!A:O,15,0),"")</f>
        <v/>
      </c>
      <c r="L2121" t="str">
        <f>IFERROR(VLOOKUP(F2121,プログラムデータ!A:M,13,0),"")</f>
        <v/>
      </c>
      <c r="M2121" t="str">
        <f>IFERROR(VLOOKUP(F2121,プログラムデータ!A:J,10,0),"")</f>
        <v/>
      </c>
      <c r="N2121" t="str">
        <f>IFERROR(VLOOKUP(F2121,プログラムデータ!A:P,16,0),"")</f>
        <v/>
      </c>
      <c r="O2121" t="str">
        <f t="shared" si="66"/>
        <v xml:space="preserve">    </v>
      </c>
    </row>
    <row r="2122" spans="1:15" x14ac:dyDescent="0.15">
      <c r="A2122" t="str">
        <f>IFERROR(記録[[#This Row],[競技番号]],"")</f>
        <v/>
      </c>
      <c r="B2122" t="str">
        <f>IFERROR(記録[[#This Row],[選手番号]],"")</f>
        <v/>
      </c>
      <c r="C2122" t="str">
        <f>IFERROR(VLOOKUP(B2122,選手番号!F:J,4,0),"")</f>
        <v/>
      </c>
      <c r="D2122" t="str">
        <f>IFERROR(VLOOKUP(B2122,選手番号!F:K,6,0),"")</f>
        <v/>
      </c>
      <c r="E2122" t="str">
        <f>IFERROR(VLOOKUP(B2122,チーム番号!E:F,2,0),"")</f>
        <v/>
      </c>
      <c r="F2122" t="str">
        <f>IFERROR(VLOOKUP(A2122,プログラム!B:C,2,0),"")</f>
        <v/>
      </c>
      <c r="G2122" t="str">
        <f t="shared" si="67"/>
        <v>000</v>
      </c>
      <c r="H2122" t="str">
        <f>IFERROR(記録[[#This Row],[組]],"")</f>
        <v/>
      </c>
      <c r="I2122" t="str">
        <f>IFERROR(記録[[#This Row],[水路]],"")</f>
        <v/>
      </c>
      <c r="J2122" t="str">
        <f>IFERROR(VLOOKUP(F2122,プログラムデータ!A:P,14,0),"")</f>
        <v/>
      </c>
      <c r="K2122" t="str">
        <f>IFERROR(VLOOKUP(F2122,プログラムデータ!A:O,15,0),"")</f>
        <v/>
      </c>
      <c r="L2122" t="str">
        <f>IFERROR(VLOOKUP(F2122,プログラムデータ!A:M,13,0),"")</f>
        <v/>
      </c>
      <c r="M2122" t="str">
        <f>IFERROR(VLOOKUP(F2122,プログラムデータ!A:J,10,0),"")</f>
        <v/>
      </c>
      <c r="N2122" t="str">
        <f>IFERROR(VLOOKUP(F2122,プログラムデータ!A:P,16,0),"")</f>
        <v/>
      </c>
      <c r="O2122" t="str">
        <f t="shared" si="66"/>
        <v xml:space="preserve">    </v>
      </c>
    </row>
    <row r="2123" spans="1:15" x14ac:dyDescent="0.15">
      <c r="A2123" t="str">
        <f>IFERROR(記録[[#This Row],[競技番号]],"")</f>
        <v/>
      </c>
      <c r="B2123" t="str">
        <f>IFERROR(記録[[#This Row],[選手番号]],"")</f>
        <v/>
      </c>
      <c r="C2123" t="str">
        <f>IFERROR(VLOOKUP(B2123,選手番号!F:J,4,0),"")</f>
        <v/>
      </c>
      <c r="D2123" t="str">
        <f>IFERROR(VLOOKUP(B2123,選手番号!F:K,6,0),"")</f>
        <v/>
      </c>
      <c r="E2123" t="str">
        <f>IFERROR(VLOOKUP(B2123,チーム番号!E:F,2,0),"")</f>
        <v/>
      </c>
      <c r="F2123" t="str">
        <f>IFERROR(VLOOKUP(A2123,プログラム!B:C,2,0),"")</f>
        <v/>
      </c>
      <c r="G2123" t="str">
        <f t="shared" si="67"/>
        <v>000</v>
      </c>
      <c r="H2123" t="str">
        <f>IFERROR(記録[[#This Row],[組]],"")</f>
        <v/>
      </c>
      <c r="I2123" t="str">
        <f>IFERROR(記録[[#This Row],[水路]],"")</f>
        <v/>
      </c>
      <c r="J2123" t="str">
        <f>IFERROR(VLOOKUP(F2123,プログラムデータ!A:P,14,0),"")</f>
        <v/>
      </c>
      <c r="K2123" t="str">
        <f>IFERROR(VLOOKUP(F2123,プログラムデータ!A:O,15,0),"")</f>
        <v/>
      </c>
      <c r="L2123" t="str">
        <f>IFERROR(VLOOKUP(F2123,プログラムデータ!A:M,13,0),"")</f>
        <v/>
      </c>
      <c r="M2123" t="str">
        <f>IFERROR(VLOOKUP(F2123,プログラムデータ!A:J,10,0),"")</f>
        <v/>
      </c>
      <c r="N2123" t="str">
        <f>IFERROR(VLOOKUP(F2123,プログラムデータ!A:P,16,0),"")</f>
        <v/>
      </c>
      <c r="O2123" t="str">
        <f t="shared" si="66"/>
        <v xml:space="preserve">    </v>
      </c>
    </row>
    <row r="2124" spans="1:15" x14ac:dyDescent="0.15">
      <c r="A2124" t="str">
        <f>IFERROR(記録[[#This Row],[競技番号]],"")</f>
        <v/>
      </c>
      <c r="B2124" t="str">
        <f>IFERROR(記録[[#This Row],[選手番号]],"")</f>
        <v/>
      </c>
      <c r="C2124" t="str">
        <f>IFERROR(VLOOKUP(B2124,選手番号!F:J,4,0),"")</f>
        <v/>
      </c>
      <c r="D2124" t="str">
        <f>IFERROR(VLOOKUP(B2124,選手番号!F:K,6,0),"")</f>
        <v/>
      </c>
      <c r="E2124" t="str">
        <f>IFERROR(VLOOKUP(B2124,チーム番号!E:F,2,0),"")</f>
        <v/>
      </c>
      <c r="F2124" t="str">
        <f>IFERROR(VLOOKUP(A2124,プログラム!B:C,2,0),"")</f>
        <v/>
      </c>
      <c r="G2124" t="str">
        <f t="shared" si="67"/>
        <v>000</v>
      </c>
      <c r="H2124" t="str">
        <f>IFERROR(記録[[#This Row],[組]],"")</f>
        <v/>
      </c>
      <c r="I2124" t="str">
        <f>IFERROR(記録[[#This Row],[水路]],"")</f>
        <v/>
      </c>
      <c r="J2124" t="str">
        <f>IFERROR(VLOOKUP(F2124,プログラムデータ!A:P,14,0),"")</f>
        <v/>
      </c>
      <c r="K2124" t="str">
        <f>IFERROR(VLOOKUP(F2124,プログラムデータ!A:O,15,0),"")</f>
        <v/>
      </c>
      <c r="L2124" t="str">
        <f>IFERROR(VLOOKUP(F2124,プログラムデータ!A:M,13,0),"")</f>
        <v/>
      </c>
      <c r="M2124" t="str">
        <f>IFERROR(VLOOKUP(F2124,プログラムデータ!A:J,10,0),"")</f>
        <v/>
      </c>
      <c r="N2124" t="str">
        <f>IFERROR(VLOOKUP(F2124,プログラムデータ!A:P,16,0),"")</f>
        <v/>
      </c>
      <c r="O2124" t="str">
        <f t="shared" si="66"/>
        <v xml:space="preserve">    </v>
      </c>
    </row>
    <row r="2125" spans="1:15" x14ac:dyDescent="0.15">
      <c r="A2125" t="str">
        <f>IFERROR(記録[[#This Row],[競技番号]],"")</f>
        <v/>
      </c>
      <c r="B2125" t="str">
        <f>IFERROR(記録[[#This Row],[選手番号]],"")</f>
        <v/>
      </c>
      <c r="C2125" t="str">
        <f>IFERROR(VLOOKUP(B2125,選手番号!F:J,4,0),"")</f>
        <v/>
      </c>
      <c r="D2125" t="str">
        <f>IFERROR(VLOOKUP(B2125,選手番号!F:K,6,0),"")</f>
        <v/>
      </c>
      <c r="E2125" t="str">
        <f>IFERROR(VLOOKUP(B2125,チーム番号!E:F,2,0),"")</f>
        <v/>
      </c>
      <c r="F2125" t="str">
        <f>IFERROR(VLOOKUP(A2125,プログラム!B:C,2,0),"")</f>
        <v/>
      </c>
      <c r="G2125" t="str">
        <f t="shared" si="67"/>
        <v>000</v>
      </c>
      <c r="H2125" t="str">
        <f>IFERROR(記録[[#This Row],[組]],"")</f>
        <v/>
      </c>
      <c r="I2125" t="str">
        <f>IFERROR(記録[[#This Row],[水路]],"")</f>
        <v/>
      </c>
      <c r="J2125" t="str">
        <f>IFERROR(VLOOKUP(F2125,プログラムデータ!A:P,14,0),"")</f>
        <v/>
      </c>
      <c r="K2125" t="str">
        <f>IFERROR(VLOOKUP(F2125,プログラムデータ!A:O,15,0),"")</f>
        <v/>
      </c>
      <c r="L2125" t="str">
        <f>IFERROR(VLOOKUP(F2125,プログラムデータ!A:M,13,0),"")</f>
        <v/>
      </c>
      <c r="M2125" t="str">
        <f>IFERROR(VLOOKUP(F2125,プログラムデータ!A:J,10,0),"")</f>
        <v/>
      </c>
      <c r="N2125" t="str">
        <f>IFERROR(VLOOKUP(F2125,プログラムデータ!A:P,16,0),"")</f>
        <v/>
      </c>
      <c r="O2125" t="str">
        <f t="shared" si="66"/>
        <v xml:space="preserve">    </v>
      </c>
    </row>
    <row r="2126" spans="1:15" x14ac:dyDescent="0.15">
      <c r="A2126" t="str">
        <f>IFERROR(記録[[#This Row],[競技番号]],"")</f>
        <v/>
      </c>
      <c r="B2126" t="str">
        <f>IFERROR(記録[[#This Row],[選手番号]],"")</f>
        <v/>
      </c>
      <c r="C2126" t="str">
        <f>IFERROR(VLOOKUP(B2126,選手番号!F:J,4,0),"")</f>
        <v/>
      </c>
      <c r="D2126" t="str">
        <f>IFERROR(VLOOKUP(B2126,選手番号!F:K,6,0),"")</f>
        <v/>
      </c>
      <c r="E2126" t="str">
        <f>IFERROR(VLOOKUP(B2126,チーム番号!E:F,2,0),"")</f>
        <v/>
      </c>
      <c r="F2126" t="str">
        <f>IFERROR(VLOOKUP(A2126,プログラム!B:C,2,0),"")</f>
        <v/>
      </c>
      <c r="G2126" t="str">
        <f t="shared" si="67"/>
        <v>000</v>
      </c>
      <c r="H2126" t="str">
        <f>IFERROR(記録[[#This Row],[組]],"")</f>
        <v/>
      </c>
      <c r="I2126" t="str">
        <f>IFERROR(記録[[#This Row],[水路]],"")</f>
        <v/>
      </c>
      <c r="J2126" t="str">
        <f>IFERROR(VLOOKUP(F2126,プログラムデータ!A:P,14,0),"")</f>
        <v/>
      </c>
      <c r="K2126" t="str">
        <f>IFERROR(VLOOKUP(F2126,プログラムデータ!A:O,15,0),"")</f>
        <v/>
      </c>
      <c r="L2126" t="str">
        <f>IFERROR(VLOOKUP(F2126,プログラムデータ!A:M,13,0),"")</f>
        <v/>
      </c>
      <c r="M2126" t="str">
        <f>IFERROR(VLOOKUP(F2126,プログラムデータ!A:J,10,0),"")</f>
        <v/>
      </c>
      <c r="N2126" t="str">
        <f>IFERROR(VLOOKUP(F2126,プログラムデータ!A:P,16,0),"")</f>
        <v/>
      </c>
      <c r="O2126" t="str">
        <f t="shared" si="66"/>
        <v xml:space="preserve">    </v>
      </c>
    </row>
    <row r="2127" spans="1:15" x14ac:dyDescent="0.15">
      <c r="A2127" t="str">
        <f>IFERROR(記録[[#This Row],[競技番号]],"")</f>
        <v/>
      </c>
      <c r="B2127" t="str">
        <f>IFERROR(記録[[#This Row],[選手番号]],"")</f>
        <v/>
      </c>
      <c r="C2127" t="str">
        <f>IFERROR(VLOOKUP(B2127,選手番号!F:J,4,0),"")</f>
        <v/>
      </c>
      <c r="D2127" t="str">
        <f>IFERROR(VLOOKUP(B2127,選手番号!F:K,6,0),"")</f>
        <v/>
      </c>
      <c r="E2127" t="str">
        <f>IFERROR(VLOOKUP(B2127,チーム番号!E:F,2,0),"")</f>
        <v/>
      </c>
      <c r="F2127" t="str">
        <f>IFERROR(VLOOKUP(A2127,プログラム!B:C,2,0),"")</f>
        <v/>
      </c>
      <c r="G2127" t="str">
        <f t="shared" si="67"/>
        <v>000</v>
      </c>
      <c r="H2127" t="str">
        <f>IFERROR(記録[[#This Row],[組]],"")</f>
        <v/>
      </c>
      <c r="I2127" t="str">
        <f>IFERROR(記録[[#This Row],[水路]],"")</f>
        <v/>
      </c>
      <c r="J2127" t="str">
        <f>IFERROR(VLOOKUP(F2127,プログラムデータ!A:P,14,0),"")</f>
        <v/>
      </c>
      <c r="K2127" t="str">
        <f>IFERROR(VLOOKUP(F2127,プログラムデータ!A:O,15,0),"")</f>
        <v/>
      </c>
      <c r="L2127" t="str">
        <f>IFERROR(VLOOKUP(F2127,プログラムデータ!A:M,13,0),"")</f>
        <v/>
      </c>
      <c r="M2127" t="str">
        <f>IFERROR(VLOOKUP(F2127,プログラムデータ!A:J,10,0),"")</f>
        <v/>
      </c>
      <c r="N2127" t="str">
        <f>IFERROR(VLOOKUP(F2127,プログラムデータ!A:P,16,0),"")</f>
        <v/>
      </c>
      <c r="O2127" t="str">
        <f t="shared" si="66"/>
        <v xml:space="preserve">    </v>
      </c>
    </row>
    <row r="2128" spans="1:15" x14ac:dyDescent="0.15">
      <c r="A2128" t="str">
        <f>IFERROR(記録[[#This Row],[競技番号]],"")</f>
        <v/>
      </c>
      <c r="B2128" t="str">
        <f>IFERROR(記録[[#This Row],[選手番号]],"")</f>
        <v/>
      </c>
      <c r="C2128" t="str">
        <f>IFERROR(VLOOKUP(B2128,選手番号!F:J,4,0),"")</f>
        <v/>
      </c>
      <c r="D2128" t="str">
        <f>IFERROR(VLOOKUP(B2128,選手番号!F:K,6,0),"")</f>
        <v/>
      </c>
      <c r="E2128" t="str">
        <f>IFERROR(VLOOKUP(B2128,チーム番号!E:F,2,0),"")</f>
        <v/>
      </c>
      <c r="F2128" t="str">
        <f>IFERROR(VLOOKUP(A2128,プログラム!B:C,2,0),"")</f>
        <v/>
      </c>
      <c r="G2128" t="str">
        <f t="shared" si="67"/>
        <v>000</v>
      </c>
      <c r="H2128" t="str">
        <f>IFERROR(記録[[#This Row],[組]],"")</f>
        <v/>
      </c>
      <c r="I2128" t="str">
        <f>IFERROR(記録[[#This Row],[水路]],"")</f>
        <v/>
      </c>
      <c r="J2128" t="str">
        <f>IFERROR(VLOOKUP(F2128,プログラムデータ!A:P,14,0),"")</f>
        <v/>
      </c>
      <c r="K2128" t="str">
        <f>IFERROR(VLOOKUP(F2128,プログラムデータ!A:O,15,0),"")</f>
        <v/>
      </c>
      <c r="L2128" t="str">
        <f>IFERROR(VLOOKUP(F2128,プログラムデータ!A:M,13,0),"")</f>
        <v/>
      </c>
      <c r="M2128" t="str">
        <f>IFERROR(VLOOKUP(F2128,プログラムデータ!A:J,10,0),"")</f>
        <v/>
      </c>
      <c r="N2128" t="str">
        <f>IFERROR(VLOOKUP(F2128,プログラムデータ!A:P,16,0),"")</f>
        <v/>
      </c>
      <c r="O2128" t="str">
        <f t="shared" si="66"/>
        <v xml:space="preserve">    </v>
      </c>
    </row>
    <row r="2129" spans="1:15" x14ac:dyDescent="0.15">
      <c r="A2129" t="str">
        <f>IFERROR(記録[[#This Row],[競技番号]],"")</f>
        <v/>
      </c>
      <c r="B2129" t="str">
        <f>IFERROR(記録[[#This Row],[選手番号]],"")</f>
        <v/>
      </c>
      <c r="C2129" t="str">
        <f>IFERROR(VLOOKUP(B2129,選手番号!F:J,4,0),"")</f>
        <v/>
      </c>
      <c r="D2129" t="str">
        <f>IFERROR(VLOOKUP(B2129,選手番号!F:K,6,0),"")</f>
        <v/>
      </c>
      <c r="E2129" t="str">
        <f>IFERROR(VLOOKUP(B2129,チーム番号!E:F,2,0),"")</f>
        <v/>
      </c>
      <c r="F2129" t="str">
        <f>IFERROR(VLOOKUP(A2129,プログラム!B:C,2,0),"")</f>
        <v/>
      </c>
      <c r="G2129" t="str">
        <f t="shared" si="67"/>
        <v>000</v>
      </c>
      <c r="H2129" t="str">
        <f>IFERROR(記録[[#This Row],[組]],"")</f>
        <v/>
      </c>
      <c r="I2129" t="str">
        <f>IFERROR(記録[[#This Row],[水路]],"")</f>
        <v/>
      </c>
      <c r="J2129" t="str">
        <f>IFERROR(VLOOKUP(F2129,プログラムデータ!A:P,14,0),"")</f>
        <v/>
      </c>
      <c r="K2129" t="str">
        <f>IFERROR(VLOOKUP(F2129,プログラムデータ!A:O,15,0),"")</f>
        <v/>
      </c>
      <c r="L2129" t="str">
        <f>IFERROR(VLOOKUP(F2129,プログラムデータ!A:M,13,0),"")</f>
        <v/>
      </c>
      <c r="M2129" t="str">
        <f>IFERROR(VLOOKUP(F2129,プログラムデータ!A:J,10,0),"")</f>
        <v/>
      </c>
      <c r="N2129" t="str">
        <f>IFERROR(VLOOKUP(F2129,プログラムデータ!A:P,16,0),"")</f>
        <v/>
      </c>
      <c r="O2129" t="str">
        <f t="shared" si="66"/>
        <v xml:space="preserve">    </v>
      </c>
    </row>
    <row r="2130" spans="1:15" x14ac:dyDescent="0.15">
      <c r="A2130" t="str">
        <f>IFERROR(記録[[#This Row],[競技番号]],"")</f>
        <v/>
      </c>
      <c r="B2130" t="str">
        <f>IFERROR(記録[[#This Row],[選手番号]],"")</f>
        <v/>
      </c>
      <c r="C2130" t="str">
        <f>IFERROR(VLOOKUP(B2130,選手番号!F:J,4,0),"")</f>
        <v/>
      </c>
      <c r="D2130" t="str">
        <f>IFERROR(VLOOKUP(B2130,選手番号!F:K,6,0),"")</f>
        <v/>
      </c>
      <c r="E2130" t="str">
        <f>IFERROR(VLOOKUP(B2130,チーム番号!E:F,2,0),"")</f>
        <v/>
      </c>
      <c r="F2130" t="str">
        <f>IFERROR(VLOOKUP(A2130,プログラム!B:C,2,0),"")</f>
        <v/>
      </c>
      <c r="G2130" t="str">
        <f t="shared" si="67"/>
        <v>000</v>
      </c>
      <c r="H2130" t="str">
        <f>IFERROR(記録[[#This Row],[組]],"")</f>
        <v/>
      </c>
      <c r="I2130" t="str">
        <f>IFERROR(記録[[#This Row],[水路]],"")</f>
        <v/>
      </c>
      <c r="J2130" t="str">
        <f>IFERROR(VLOOKUP(F2130,プログラムデータ!A:P,14,0),"")</f>
        <v/>
      </c>
      <c r="K2130" t="str">
        <f>IFERROR(VLOOKUP(F2130,プログラムデータ!A:O,15,0),"")</f>
        <v/>
      </c>
      <c r="L2130" t="str">
        <f>IFERROR(VLOOKUP(F2130,プログラムデータ!A:M,13,0),"")</f>
        <v/>
      </c>
      <c r="M2130" t="str">
        <f>IFERROR(VLOOKUP(F2130,プログラムデータ!A:J,10,0),"")</f>
        <v/>
      </c>
      <c r="N2130" t="str">
        <f>IFERROR(VLOOKUP(F2130,プログラムデータ!A:P,16,0),"")</f>
        <v/>
      </c>
      <c r="O2130" t="str">
        <f t="shared" si="66"/>
        <v xml:space="preserve">    </v>
      </c>
    </row>
    <row r="2131" spans="1:15" x14ac:dyDescent="0.15">
      <c r="A2131" t="str">
        <f>IFERROR(記録[[#This Row],[競技番号]],"")</f>
        <v/>
      </c>
      <c r="B2131" t="str">
        <f>IFERROR(記録[[#This Row],[選手番号]],"")</f>
        <v/>
      </c>
      <c r="C2131" t="str">
        <f>IFERROR(VLOOKUP(B2131,選手番号!F:J,4,0),"")</f>
        <v/>
      </c>
      <c r="D2131" t="str">
        <f>IFERROR(VLOOKUP(B2131,選手番号!F:K,6,0),"")</f>
        <v/>
      </c>
      <c r="E2131" t="str">
        <f>IFERROR(VLOOKUP(B2131,チーム番号!E:F,2,0),"")</f>
        <v/>
      </c>
      <c r="F2131" t="str">
        <f>IFERROR(VLOOKUP(A2131,プログラム!B:C,2,0),"")</f>
        <v/>
      </c>
      <c r="G2131" t="str">
        <f t="shared" si="67"/>
        <v>000</v>
      </c>
      <c r="H2131" t="str">
        <f>IFERROR(記録[[#This Row],[組]],"")</f>
        <v/>
      </c>
      <c r="I2131" t="str">
        <f>IFERROR(記録[[#This Row],[水路]],"")</f>
        <v/>
      </c>
      <c r="J2131" t="str">
        <f>IFERROR(VLOOKUP(F2131,プログラムデータ!A:P,14,0),"")</f>
        <v/>
      </c>
      <c r="K2131" t="str">
        <f>IFERROR(VLOOKUP(F2131,プログラムデータ!A:O,15,0),"")</f>
        <v/>
      </c>
      <c r="L2131" t="str">
        <f>IFERROR(VLOOKUP(F2131,プログラムデータ!A:M,13,0),"")</f>
        <v/>
      </c>
      <c r="M2131" t="str">
        <f>IFERROR(VLOOKUP(F2131,プログラムデータ!A:J,10,0),"")</f>
        <v/>
      </c>
      <c r="N2131" t="str">
        <f>IFERROR(VLOOKUP(F2131,プログラムデータ!A:P,16,0),"")</f>
        <v/>
      </c>
      <c r="O2131" t="str">
        <f t="shared" si="66"/>
        <v xml:space="preserve">    </v>
      </c>
    </row>
    <row r="2132" spans="1:15" x14ac:dyDescent="0.15">
      <c r="A2132" t="str">
        <f>IFERROR(記録[[#This Row],[競技番号]],"")</f>
        <v/>
      </c>
      <c r="B2132" t="str">
        <f>IFERROR(記録[[#This Row],[選手番号]],"")</f>
        <v/>
      </c>
      <c r="C2132" t="str">
        <f>IFERROR(VLOOKUP(B2132,選手番号!F:J,4,0),"")</f>
        <v/>
      </c>
      <c r="D2132" t="str">
        <f>IFERROR(VLOOKUP(B2132,選手番号!F:K,6,0),"")</f>
        <v/>
      </c>
      <c r="E2132" t="str">
        <f>IFERROR(VLOOKUP(B2132,チーム番号!E:F,2,0),"")</f>
        <v/>
      </c>
      <c r="F2132" t="str">
        <f>IFERROR(VLOOKUP(A2132,プログラム!B:C,2,0),"")</f>
        <v/>
      </c>
      <c r="G2132" t="str">
        <f t="shared" si="67"/>
        <v>000</v>
      </c>
      <c r="H2132" t="str">
        <f>IFERROR(記録[[#This Row],[組]],"")</f>
        <v/>
      </c>
      <c r="I2132" t="str">
        <f>IFERROR(記録[[#This Row],[水路]],"")</f>
        <v/>
      </c>
      <c r="J2132" t="str">
        <f>IFERROR(VLOOKUP(F2132,プログラムデータ!A:P,14,0),"")</f>
        <v/>
      </c>
      <c r="K2132" t="str">
        <f>IFERROR(VLOOKUP(F2132,プログラムデータ!A:O,15,0),"")</f>
        <v/>
      </c>
      <c r="L2132" t="str">
        <f>IFERROR(VLOOKUP(F2132,プログラムデータ!A:M,13,0),"")</f>
        <v/>
      </c>
      <c r="M2132" t="str">
        <f>IFERROR(VLOOKUP(F2132,プログラムデータ!A:J,10,0),"")</f>
        <v/>
      </c>
      <c r="N2132" t="str">
        <f>IFERROR(VLOOKUP(F2132,プログラムデータ!A:P,16,0),"")</f>
        <v/>
      </c>
      <c r="O2132" t="str">
        <f t="shared" si="66"/>
        <v xml:space="preserve">    </v>
      </c>
    </row>
    <row r="2133" spans="1:15" x14ac:dyDescent="0.15">
      <c r="A2133" t="str">
        <f>IFERROR(記録[[#This Row],[競技番号]],"")</f>
        <v/>
      </c>
      <c r="B2133" t="str">
        <f>IFERROR(記録[[#This Row],[選手番号]],"")</f>
        <v/>
      </c>
      <c r="C2133" t="str">
        <f>IFERROR(VLOOKUP(B2133,選手番号!F:J,4,0),"")</f>
        <v/>
      </c>
      <c r="D2133" t="str">
        <f>IFERROR(VLOOKUP(B2133,選手番号!F:K,6,0),"")</f>
        <v/>
      </c>
      <c r="E2133" t="str">
        <f>IFERROR(VLOOKUP(B2133,チーム番号!E:F,2,0),"")</f>
        <v/>
      </c>
      <c r="F2133" t="str">
        <f>IFERROR(VLOOKUP(A2133,プログラム!B:C,2,0),"")</f>
        <v/>
      </c>
      <c r="G2133" t="str">
        <f t="shared" si="67"/>
        <v>000</v>
      </c>
      <c r="H2133" t="str">
        <f>IFERROR(記録[[#This Row],[組]],"")</f>
        <v/>
      </c>
      <c r="I2133" t="str">
        <f>IFERROR(記録[[#This Row],[水路]],"")</f>
        <v/>
      </c>
      <c r="J2133" t="str">
        <f>IFERROR(VLOOKUP(F2133,プログラムデータ!A:P,14,0),"")</f>
        <v/>
      </c>
      <c r="K2133" t="str">
        <f>IFERROR(VLOOKUP(F2133,プログラムデータ!A:O,15,0),"")</f>
        <v/>
      </c>
      <c r="L2133" t="str">
        <f>IFERROR(VLOOKUP(F2133,プログラムデータ!A:M,13,0),"")</f>
        <v/>
      </c>
      <c r="M2133" t="str">
        <f>IFERROR(VLOOKUP(F2133,プログラムデータ!A:J,10,0),"")</f>
        <v/>
      </c>
      <c r="N2133" t="str">
        <f>IFERROR(VLOOKUP(F2133,プログラムデータ!A:P,16,0),"")</f>
        <v/>
      </c>
      <c r="O2133" t="str">
        <f t="shared" si="66"/>
        <v xml:space="preserve">    </v>
      </c>
    </row>
    <row r="2134" spans="1:15" x14ac:dyDescent="0.15">
      <c r="A2134" t="str">
        <f>IFERROR(記録[[#This Row],[競技番号]],"")</f>
        <v/>
      </c>
      <c r="B2134" t="str">
        <f>IFERROR(記録[[#This Row],[選手番号]],"")</f>
        <v/>
      </c>
      <c r="C2134" t="str">
        <f>IFERROR(VLOOKUP(B2134,選手番号!F:J,4,0),"")</f>
        <v/>
      </c>
      <c r="D2134" t="str">
        <f>IFERROR(VLOOKUP(B2134,選手番号!F:K,6,0),"")</f>
        <v/>
      </c>
      <c r="E2134" t="str">
        <f>IFERROR(VLOOKUP(B2134,チーム番号!E:F,2,0),"")</f>
        <v/>
      </c>
      <c r="F2134" t="str">
        <f>IFERROR(VLOOKUP(A2134,プログラム!B:C,2,0),"")</f>
        <v/>
      </c>
      <c r="G2134" t="str">
        <f t="shared" si="67"/>
        <v>000</v>
      </c>
      <c r="H2134" t="str">
        <f>IFERROR(記録[[#This Row],[組]],"")</f>
        <v/>
      </c>
      <c r="I2134" t="str">
        <f>IFERROR(記録[[#This Row],[水路]],"")</f>
        <v/>
      </c>
      <c r="J2134" t="str">
        <f>IFERROR(VLOOKUP(F2134,プログラムデータ!A:P,14,0),"")</f>
        <v/>
      </c>
      <c r="K2134" t="str">
        <f>IFERROR(VLOOKUP(F2134,プログラムデータ!A:O,15,0),"")</f>
        <v/>
      </c>
      <c r="L2134" t="str">
        <f>IFERROR(VLOOKUP(F2134,プログラムデータ!A:M,13,0),"")</f>
        <v/>
      </c>
      <c r="M2134" t="str">
        <f>IFERROR(VLOOKUP(F2134,プログラムデータ!A:J,10,0),"")</f>
        <v/>
      </c>
      <c r="N2134" t="str">
        <f>IFERROR(VLOOKUP(F2134,プログラムデータ!A:P,16,0),"")</f>
        <v/>
      </c>
      <c r="O2134" t="str">
        <f t="shared" si="66"/>
        <v xml:space="preserve">    </v>
      </c>
    </row>
    <row r="2135" spans="1:15" x14ac:dyDescent="0.15">
      <c r="A2135" t="str">
        <f>IFERROR(記録[[#This Row],[競技番号]],"")</f>
        <v/>
      </c>
      <c r="B2135" t="str">
        <f>IFERROR(記録[[#This Row],[選手番号]],"")</f>
        <v/>
      </c>
      <c r="C2135" t="str">
        <f>IFERROR(VLOOKUP(B2135,選手番号!F:J,4,0),"")</f>
        <v/>
      </c>
      <c r="D2135" t="str">
        <f>IFERROR(VLOOKUP(B2135,選手番号!F:K,6,0),"")</f>
        <v/>
      </c>
      <c r="E2135" t="str">
        <f>IFERROR(VLOOKUP(B2135,チーム番号!E:F,2,0),"")</f>
        <v/>
      </c>
      <c r="F2135" t="str">
        <f>IFERROR(VLOOKUP(A2135,プログラム!B:C,2,0),"")</f>
        <v/>
      </c>
      <c r="G2135" t="str">
        <f t="shared" si="67"/>
        <v>000</v>
      </c>
      <c r="H2135" t="str">
        <f>IFERROR(記録[[#This Row],[組]],"")</f>
        <v/>
      </c>
      <c r="I2135" t="str">
        <f>IFERROR(記録[[#This Row],[水路]],"")</f>
        <v/>
      </c>
      <c r="J2135" t="str">
        <f>IFERROR(VLOOKUP(F2135,プログラムデータ!A:P,14,0),"")</f>
        <v/>
      </c>
      <c r="K2135" t="str">
        <f>IFERROR(VLOOKUP(F2135,プログラムデータ!A:O,15,0),"")</f>
        <v/>
      </c>
      <c r="L2135" t="str">
        <f>IFERROR(VLOOKUP(F2135,プログラムデータ!A:M,13,0),"")</f>
        <v/>
      </c>
      <c r="M2135" t="str">
        <f>IFERROR(VLOOKUP(F2135,プログラムデータ!A:J,10,0),"")</f>
        <v/>
      </c>
      <c r="N2135" t="str">
        <f>IFERROR(VLOOKUP(F2135,プログラムデータ!A:P,16,0),"")</f>
        <v/>
      </c>
      <c r="O2135" t="str">
        <f t="shared" si="66"/>
        <v xml:space="preserve">    </v>
      </c>
    </row>
    <row r="2136" spans="1:15" x14ac:dyDescent="0.15">
      <c r="A2136" t="str">
        <f>IFERROR(記録[[#This Row],[競技番号]],"")</f>
        <v/>
      </c>
      <c r="B2136" t="str">
        <f>IFERROR(記録[[#This Row],[選手番号]],"")</f>
        <v/>
      </c>
      <c r="C2136" t="str">
        <f>IFERROR(VLOOKUP(B2136,選手番号!F:J,4,0),"")</f>
        <v/>
      </c>
      <c r="D2136" t="str">
        <f>IFERROR(VLOOKUP(B2136,選手番号!F:K,6,0),"")</f>
        <v/>
      </c>
      <c r="E2136" t="str">
        <f>IFERROR(VLOOKUP(B2136,チーム番号!E:F,2,0),"")</f>
        <v/>
      </c>
      <c r="F2136" t="str">
        <f>IFERROR(VLOOKUP(A2136,プログラム!B:C,2,0),"")</f>
        <v/>
      </c>
      <c r="G2136" t="str">
        <f t="shared" si="67"/>
        <v>000</v>
      </c>
      <c r="H2136" t="str">
        <f>IFERROR(記録[[#This Row],[組]],"")</f>
        <v/>
      </c>
      <c r="I2136" t="str">
        <f>IFERROR(記録[[#This Row],[水路]],"")</f>
        <v/>
      </c>
      <c r="J2136" t="str">
        <f>IFERROR(VLOOKUP(F2136,プログラムデータ!A:P,14,0),"")</f>
        <v/>
      </c>
      <c r="K2136" t="str">
        <f>IFERROR(VLOOKUP(F2136,プログラムデータ!A:O,15,0),"")</f>
        <v/>
      </c>
      <c r="L2136" t="str">
        <f>IFERROR(VLOOKUP(F2136,プログラムデータ!A:M,13,0),"")</f>
        <v/>
      </c>
      <c r="M2136" t="str">
        <f>IFERROR(VLOOKUP(F2136,プログラムデータ!A:J,10,0),"")</f>
        <v/>
      </c>
      <c r="N2136" t="str">
        <f>IFERROR(VLOOKUP(F2136,プログラムデータ!A:P,16,0),"")</f>
        <v/>
      </c>
      <c r="O2136" t="str">
        <f t="shared" si="66"/>
        <v xml:space="preserve">    </v>
      </c>
    </row>
    <row r="2137" spans="1:15" x14ac:dyDescent="0.15">
      <c r="A2137" t="str">
        <f>IFERROR(記録[[#This Row],[競技番号]],"")</f>
        <v/>
      </c>
      <c r="B2137" t="str">
        <f>IFERROR(記録[[#This Row],[選手番号]],"")</f>
        <v/>
      </c>
      <c r="C2137" t="str">
        <f>IFERROR(VLOOKUP(B2137,選手番号!F:J,4,0),"")</f>
        <v/>
      </c>
      <c r="D2137" t="str">
        <f>IFERROR(VLOOKUP(B2137,選手番号!F:K,6,0),"")</f>
        <v/>
      </c>
      <c r="E2137" t="str">
        <f>IFERROR(VLOOKUP(B2137,チーム番号!E:F,2,0),"")</f>
        <v/>
      </c>
      <c r="F2137" t="str">
        <f>IFERROR(VLOOKUP(A2137,プログラム!B:C,2,0),"")</f>
        <v/>
      </c>
      <c r="G2137" t="str">
        <f t="shared" si="67"/>
        <v>000</v>
      </c>
      <c r="H2137" t="str">
        <f>IFERROR(記録[[#This Row],[組]],"")</f>
        <v/>
      </c>
      <c r="I2137" t="str">
        <f>IFERROR(記録[[#This Row],[水路]],"")</f>
        <v/>
      </c>
      <c r="J2137" t="str">
        <f>IFERROR(VLOOKUP(F2137,プログラムデータ!A:P,14,0),"")</f>
        <v/>
      </c>
      <c r="K2137" t="str">
        <f>IFERROR(VLOOKUP(F2137,プログラムデータ!A:O,15,0),"")</f>
        <v/>
      </c>
      <c r="L2137" t="str">
        <f>IFERROR(VLOOKUP(F2137,プログラムデータ!A:M,13,0),"")</f>
        <v/>
      </c>
      <c r="M2137" t="str">
        <f>IFERROR(VLOOKUP(F2137,プログラムデータ!A:J,10,0),"")</f>
        <v/>
      </c>
      <c r="N2137" t="str">
        <f>IFERROR(VLOOKUP(F2137,プログラムデータ!A:P,16,0),"")</f>
        <v/>
      </c>
      <c r="O2137" t="str">
        <f t="shared" si="66"/>
        <v xml:space="preserve">    </v>
      </c>
    </row>
    <row r="2138" spans="1:15" x14ac:dyDescent="0.15">
      <c r="A2138" t="str">
        <f>IFERROR(記録[[#This Row],[競技番号]],"")</f>
        <v/>
      </c>
      <c r="B2138" t="str">
        <f>IFERROR(記録[[#This Row],[選手番号]],"")</f>
        <v/>
      </c>
      <c r="C2138" t="str">
        <f>IFERROR(VLOOKUP(B2138,選手番号!F:J,4,0),"")</f>
        <v/>
      </c>
      <c r="D2138" t="str">
        <f>IFERROR(VLOOKUP(B2138,選手番号!F:K,6,0),"")</f>
        <v/>
      </c>
      <c r="E2138" t="str">
        <f>IFERROR(VLOOKUP(B2138,チーム番号!E:F,2,0),"")</f>
        <v/>
      </c>
      <c r="F2138" t="str">
        <f>IFERROR(VLOOKUP(A2138,プログラム!B:C,2,0),"")</f>
        <v/>
      </c>
      <c r="G2138" t="str">
        <f t="shared" si="67"/>
        <v>000</v>
      </c>
      <c r="H2138" t="str">
        <f>IFERROR(記録[[#This Row],[組]],"")</f>
        <v/>
      </c>
      <c r="I2138" t="str">
        <f>IFERROR(記録[[#This Row],[水路]],"")</f>
        <v/>
      </c>
      <c r="J2138" t="str">
        <f>IFERROR(VLOOKUP(F2138,プログラムデータ!A:P,14,0),"")</f>
        <v/>
      </c>
      <c r="K2138" t="str">
        <f>IFERROR(VLOOKUP(F2138,プログラムデータ!A:O,15,0),"")</f>
        <v/>
      </c>
      <c r="L2138" t="str">
        <f>IFERROR(VLOOKUP(F2138,プログラムデータ!A:M,13,0),"")</f>
        <v/>
      </c>
      <c r="M2138" t="str">
        <f>IFERROR(VLOOKUP(F2138,プログラムデータ!A:J,10,0),"")</f>
        <v/>
      </c>
      <c r="N2138" t="str">
        <f>IFERROR(VLOOKUP(F2138,プログラムデータ!A:P,16,0),"")</f>
        <v/>
      </c>
      <c r="O2138" t="str">
        <f t="shared" si="66"/>
        <v xml:space="preserve">    </v>
      </c>
    </row>
    <row r="2139" spans="1:15" x14ac:dyDescent="0.15">
      <c r="A2139" t="str">
        <f>IFERROR(記録[[#This Row],[競技番号]],"")</f>
        <v/>
      </c>
      <c r="B2139" t="str">
        <f>IFERROR(記録[[#This Row],[選手番号]],"")</f>
        <v/>
      </c>
      <c r="C2139" t="str">
        <f>IFERROR(VLOOKUP(B2139,選手番号!F:J,4,0),"")</f>
        <v/>
      </c>
      <c r="D2139" t="str">
        <f>IFERROR(VLOOKUP(B2139,選手番号!F:K,6,0),"")</f>
        <v/>
      </c>
      <c r="E2139" t="str">
        <f>IFERROR(VLOOKUP(B2139,チーム番号!E:F,2,0),"")</f>
        <v/>
      </c>
      <c r="F2139" t="str">
        <f>IFERROR(VLOOKUP(A2139,プログラム!B:C,2,0),"")</f>
        <v/>
      </c>
      <c r="G2139" t="str">
        <f t="shared" si="67"/>
        <v>000</v>
      </c>
      <c r="H2139" t="str">
        <f>IFERROR(記録[[#This Row],[組]],"")</f>
        <v/>
      </c>
      <c r="I2139" t="str">
        <f>IFERROR(記録[[#This Row],[水路]],"")</f>
        <v/>
      </c>
      <c r="J2139" t="str">
        <f>IFERROR(VLOOKUP(F2139,プログラムデータ!A:P,14,0),"")</f>
        <v/>
      </c>
      <c r="K2139" t="str">
        <f>IFERROR(VLOOKUP(F2139,プログラムデータ!A:O,15,0),"")</f>
        <v/>
      </c>
      <c r="L2139" t="str">
        <f>IFERROR(VLOOKUP(F2139,プログラムデータ!A:M,13,0),"")</f>
        <v/>
      </c>
      <c r="M2139" t="str">
        <f>IFERROR(VLOOKUP(F2139,プログラムデータ!A:J,10,0),"")</f>
        <v/>
      </c>
      <c r="N2139" t="str">
        <f>IFERROR(VLOOKUP(F2139,プログラムデータ!A:P,16,0),"")</f>
        <v/>
      </c>
      <c r="O2139" t="str">
        <f t="shared" si="66"/>
        <v xml:space="preserve">    </v>
      </c>
    </row>
    <row r="2140" spans="1:15" x14ac:dyDescent="0.15">
      <c r="A2140" t="str">
        <f>IFERROR(記録[[#This Row],[競技番号]],"")</f>
        <v/>
      </c>
      <c r="B2140" t="str">
        <f>IFERROR(記録[[#This Row],[選手番号]],"")</f>
        <v/>
      </c>
      <c r="C2140" t="str">
        <f>IFERROR(VLOOKUP(B2140,選手番号!F:J,4,0),"")</f>
        <v/>
      </c>
      <c r="D2140" t="str">
        <f>IFERROR(VLOOKUP(B2140,選手番号!F:K,6,0),"")</f>
        <v/>
      </c>
      <c r="E2140" t="str">
        <f>IFERROR(VLOOKUP(B2140,チーム番号!E:F,2,0),"")</f>
        <v/>
      </c>
      <c r="F2140" t="str">
        <f>IFERROR(VLOOKUP(A2140,プログラム!B:C,2,0),"")</f>
        <v/>
      </c>
      <c r="G2140" t="str">
        <f t="shared" si="67"/>
        <v>000</v>
      </c>
      <c r="H2140" t="str">
        <f>IFERROR(記録[[#This Row],[組]],"")</f>
        <v/>
      </c>
      <c r="I2140" t="str">
        <f>IFERROR(記録[[#This Row],[水路]],"")</f>
        <v/>
      </c>
      <c r="J2140" t="str">
        <f>IFERROR(VLOOKUP(F2140,プログラムデータ!A:P,14,0),"")</f>
        <v/>
      </c>
      <c r="K2140" t="str">
        <f>IFERROR(VLOOKUP(F2140,プログラムデータ!A:O,15,0),"")</f>
        <v/>
      </c>
      <c r="L2140" t="str">
        <f>IFERROR(VLOOKUP(F2140,プログラムデータ!A:M,13,0),"")</f>
        <v/>
      </c>
      <c r="M2140" t="str">
        <f>IFERROR(VLOOKUP(F2140,プログラムデータ!A:J,10,0),"")</f>
        <v/>
      </c>
      <c r="N2140" t="str">
        <f>IFERROR(VLOOKUP(F2140,プログラムデータ!A:P,16,0),"")</f>
        <v/>
      </c>
      <c r="O2140" t="str">
        <f t="shared" si="66"/>
        <v xml:space="preserve">    </v>
      </c>
    </row>
    <row r="2141" spans="1:15" x14ac:dyDescent="0.15">
      <c r="A2141" t="str">
        <f>IFERROR(記録[[#This Row],[競技番号]],"")</f>
        <v/>
      </c>
      <c r="B2141" t="str">
        <f>IFERROR(記録[[#This Row],[選手番号]],"")</f>
        <v/>
      </c>
      <c r="C2141" t="str">
        <f>IFERROR(VLOOKUP(B2141,選手番号!F:J,4,0),"")</f>
        <v/>
      </c>
      <c r="D2141" t="str">
        <f>IFERROR(VLOOKUP(B2141,選手番号!F:K,6,0),"")</f>
        <v/>
      </c>
      <c r="E2141" t="str">
        <f>IFERROR(VLOOKUP(B2141,チーム番号!E:F,2,0),"")</f>
        <v/>
      </c>
      <c r="F2141" t="str">
        <f>IFERROR(VLOOKUP(A2141,プログラム!B:C,2,0),"")</f>
        <v/>
      </c>
      <c r="G2141" t="str">
        <f t="shared" si="67"/>
        <v>000</v>
      </c>
      <c r="H2141" t="str">
        <f>IFERROR(記録[[#This Row],[組]],"")</f>
        <v/>
      </c>
      <c r="I2141" t="str">
        <f>IFERROR(記録[[#This Row],[水路]],"")</f>
        <v/>
      </c>
      <c r="J2141" t="str">
        <f>IFERROR(VLOOKUP(F2141,プログラムデータ!A:P,14,0),"")</f>
        <v/>
      </c>
      <c r="K2141" t="str">
        <f>IFERROR(VLOOKUP(F2141,プログラムデータ!A:O,15,0),"")</f>
        <v/>
      </c>
      <c r="L2141" t="str">
        <f>IFERROR(VLOOKUP(F2141,プログラムデータ!A:M,13,0),"")</f>
        <v/>
      </c>
      <c r="M2141" t="str">
        <f>IFERROR(VLOOKUP(F2141,プログラムデータ!A:J,10,0),"")</f>
        <v/>
      </c>
      <c r="N2141" t="str">
        <f>IFERROR(VLOOKUP(F2141,プログラムデータ!A:P,16,0),"")</f>
        <v/>
      </c>
      <c r="O2141" t="str">
        <f t="shared" si="66"/>
        <v xml:space="preserve">    </v>
      </c>
    </row>
    <row r="2142" spans="1:15" x14ac:dyDescent="0.15">
      <c r="A2142" t="str">
        <f>IFERROR(記録[[#This Row],[競技番号]],"")</f>
        <v/>
      </c>
      <c r="B2142" t="str">
        <f>IFERROR(記録[[#This Row],[選手番号]],"")</f>
        <v/>
      </c>
      <c r="C2142" t="str">
        <f>IFERROR(VLOOKUP(B2142,選手番号!F:J,4,0),"")</f>
        <v/>
      </c>
      <c r="D2142" t="str">
        <f>IFERROR(VLOOKUP(B2142,選手番号!F:K,6,0),"")</f>
        <v/>
      </c>
      <c r="E2142" t="str">
        <f>IFERROR(VLOOKUP(B2142,チーム番号!E:F,2,0),"")</f>
        <v/>
      </c>
      <c r="F2142" t="str">
        <f>IFERROR(VLOOKUP(A2142,プログラム!B:C,2,0),"")</f>
        <v/>
      </c>
      <c r="G2142" t="str">
        <f t="shared" si="67"/>
        <v>000</v>
      </c>
      <c r="H2142" t="str">
        <f>IFERROR(記録[[#This Row],[組]],"")</f>
        <v/>
      </c>
      <c r="I2142" t="str">
        <f>IFERROR(記録[[#This Row],[水路]],"")</f>
        <v/>
      </c>
      <c r="J2142" t="str">
        <f>IFERROR(VLOOKUP(F2142,プログラムデータ!A:P,14,0),"")</f>
        <v/>
      </c>
      <c r="K2142" t="str">
        <f>IFERROR(VLOOKUP(F2142,プログラムデータ!A:O,15,0),"")</f>
        <v/>
      </c>
      <c r="L2142" t="str">
        <f>IFERROR(VLOOKUP(F2142,プログラムデータ!A:M,13,0),"")</f>
        <v/>
      </c>
      <c r="M2142" t="str">
        <f>IFERROR(VLOOKUP(F2142,プログラムデータ!A:J,10,0),"")</f>
        <v/>
      </c>
      <c r="N2142" t="str">
        <f>IFERROR(VLOOKUP(F2142,プログラムデータ!A:P,16,0),"")</f>
        <v/>
      </c>
      <c r="O2142" t="str">
        <f t="shared" si="66"/>
        <v xml:space="preserve">    </v>
      </c>
    </row>
    <row r="2143" spans="1:15" x14ac:dyDescent="0.15">
      <c r="A2143" t="str">
        <f>IFERROR(記録[[#This Row],[競技番号]],"")</f>
        <v/>
      </c>
      <c r="B2143" t="str">
        <f>IFERROR(記録[[#This Row],[選手番号]],"")</f>
        <v/>
      </c>
      <c r="C2143" t="str">
        <f>IFERROR(VLOOKUP(B2143,選手番号!F:J,4,0),"")</f>
        <v/>
      </c>
      <c r="D2143" t="str">
        <f>IFERROR(VLOOKUP(B2143,選手番号!F:K,6,0),"")</f>
        <v/>
      </c>
      <c r="E2143" t="str">
        <f>IFERROR(VLOOKUP(B2143,チーム番号!E:F,2,0),"")</f>
        <v/>
      </c>
      <c r="F2143" t="str">
        <f>IFERROR(VLOOKUP(A2143,プログラム!B:C,2,0),"")</f>
        <v/>
      </c>
      <c r="G2143" t="str">
        <f t="shared" si="67"/>
        <v>000</v>
      </c>
      <c r="H2143" t="str">
        <f>IFERROR(記録[[#This Row],[組]],"")</f>
        <v/>
      </c>
      <c r="I2143" t="str">
        <f>IFERROR(記録[[#This Row],[水路]],"")</f>
        <v/>
      </c>
      <c r="J2143" t="str">
        <f>IFERROR(VLOOKUP(F2143,プログラムデータ!A:P,14,0),"")</f>
        <v/>
      </c>
      <c r="K2143" t="str">
        <f>IFERROR(VLOOKUP(F2143,プログラムデータ!A:O,15,0),"")</f>
        <v/>
      </c>
      <c r="L2143" t="str">
        <f>IFERROR(VLOOKUP(F2143,プログラムデータ!A:M,13,0),"")</f>
        <v/>
      </c>
      <c r="M2143" t="str">
        <f>IFERROR(VLOOKUP(F2143,プログラムデータ!A:J,10,0),"")</f>
        <v/>
      </c>
      <c r="N2143" t="str">
        <f>IFERROR(VLOOKUP(F2143,プログラムデータ!A:P,16,0),"")</f>
        <v/>
      </c>
      <c r="O2143" t="str">
        <f t="shared" si="66"/>
        <v xml:space="preserve">    </v>
      </c>
    </row>
    <row r="2144" spans="1:15" x14ac:dyDescent="0.15">
      <c r="A2144" t="str">
        <f>IFERROR(記録[[#This Row],[競技番号]],"")</f>
        <v/>
      </c>
      <c r="B2144" t="str">
        <f>IFERROR(記録[[#This Row],[選手番号]],"")</f>
        <v/>
      </c>
      <c r="C2144" t="str">
        <f>IFERROR(VLOOKUP(B2144,選手番号!F:J,4,0),"")</f>
        <v/>
      </c>
      <c r="D2144" t="str">
        <f>IFERROR(VLOOKUP(B2144,選手番号!F:K,6,0),"")</f>
        <v/>
      </c>
      <c r="E2144" t="str">
        <f>IFERROR(VLOOKUP(B2144,チーム番号!E:F,2,0),"")</f>
        <v/>
      </c>
      <c r="F2144" t="str">
        <f>IFERROR(VLOOKUP(A2144,プログラム!B:C,2,0),"")</f>
        <v/>
      </c>
      <c r="G2144" t="str">
        <f t="shared" si="67"/>
        <v>000</v>
      </c>
      <c r="H2144" t="str">
        <f>IFERROR(記録[[#This Row],[組]],"")</f>
        <v/>
      </c>
      <c r="I2144" t="str">
        <f>IFERROR(記録[[#This Row],[水路]],"")</f>
        <v/>
      </c>
      <c r="J2144" t="str">
        <f>IFERROR(VLOOKUP(F2144,プログラムデータ!A:P,14,0),"")</f>
        <v/>
      </c>
      <c r="K2144" t="str">
        <f>IFERROR(VLOOKUP(F2144,プログラムデータ!A:O,15,0),"")</f>
        <v/>
      </c>
      <c r="L2144" t="str">
        <f>IFERROR(VLOOKUP(F2144,プログラムデータ!A:M,13,0),"")</f>
        <v/>
      </c>
      <c r="M2144" t="str">
        <f>IFERROR(VLOOKUP(F2144,プログラムデータ!A:J,10,0),"")</f>
        <v/>
      </c>
      <c r="N2144" t="str">
        <f>IFERROR(VLOOKUP(F2144,プログラムデータ!A:P,16,0),"")</f>
        <v/>
      </c>
      <c r="O2144" t="str">
        <f t="shared" si="66"/>
        <v xml:space="preserve">    </v>
      </c>
    </row>
    <row r="2145" spans="1:15" x14ac:dyDescent="0.15">
      <c r="A2145" t="str">
        <f>IFERROR(記録[[#This Row],[競技番号]],"")</f>
        <v/>
      </c>
      <c r="B2145" t="str">
        <f>IFERROR(記録[[#This Row],[選手番号]],"")</f>
        <v/>
      </c>
      <c r="C2145" t="str">
        <f>IFERROR(VLOOKUP(B2145,選手番号!F:J,4,0),"")</f>
        <v/>
      </c>
      <c r="D2145" t="str">
        <f>IFERROR(VLOOKUP(B2145,選手番号!F:K,6,0),"")</f>
        <v/>
      </c>
      <c r="E2145" t="str">
        <f>IFERROR(VLOOKUP(B2145,チーム番号!E:F,2,0),"")</f>
        <v/>
      </c>
      <c r="F2145" t="str">
        <f>IFERROR(VLOOKUP(A2145,プログラム!B:C,2,0),"")</f>
        <v/>
      </c>
      <c r="G2145" t="str">
        <f t="shared" si="67"/>
        <v>000</v>
      </c>
      <c r="H2145" t="str">
        <f>IFERROR(記録[[#This Row],[組]],"")</f>
        <v/>
      </c>
      <c r="I2145" t="str">
        <f>IFERROR(記録[[#This Row],[水路]],"")</f>
        <v/>
      </c>
      <c r="J2145" t="str">
        <f>IFERROR(VLOOKUP(F2145,プログラムデータ!A:P,14,0),"")</f>
        <v/>
      </c>
      <c r="K2145" t="str">
        <f>IFERROR(VLOOKUP(F2145,プログラムデータ!A:O,15,0),"")</f>
        <v/>
      </c>
      <c r="L2145" t="str">
        <f>IFERROR(VLOOKUP(F2145,プログラムデータ!A:M,13,0),"")</f>
        <v/>
      </c>
      <c r="M2145" t="str">
        <f>IFERROR(VLOOKUP(F2145,プログラムデータ!A:J,10,0),"")</f>
        <v/>
      </c>
      <c r="N2145" t="str">
        <f>IFERROR(VLOOKUP(F2145,プログラムデータ!A:P,16,0),"")</f>
        <v/>
      </c>
      <c r="O2145" t="str">
        <f t="shared" si="66"/>
        <v xml:space="preserve">    </v>
      </c>
    </row>
    <row r="2146" spans="1:15" x14ac:dyDescent="0.15">
      <c r="A2146" t="str">
        <f>IFERROR(記録[[#This Row],[競技番号]],"")</f>
        <v/>
      </c>
      <c r="B2146" t="str">
        <f>IFERROR(記録[[#This Row],[選手番号]],"")</f>
        <v/>
      </c>
      <c r="C2146" t="str">
        <f>IFERROR(VLOOKUP(B2146,選手番号!F:J,4,0),"")</f>
        <v/>
      </c>
      <c r="D2146" t="str">
        <f>IFERROR(VLOOKUP(B2146,選手番号!F:K,6,0),"")</f>
        <v/>
      </c>
      <c r="E2146" t="str">
        <f>IFERROR(VLOOKUP(B2146,チーム番号!E:F,2,0),"")</f>
        <v/>
      </c>
      <c r="F2146" t="str">
        <f>IFERROR(VLOOKUP(A2146,プログラム!B:C,2,0),"")</f>
        <v/>
      </c>
      <c r="G2146" t="str">
        <f t="shared" si="67"/>
        <v>000</v>
      </c>
      <c r="H2146" t="str">
        <f>IFERROR(記録[[#This Row],[組]],"")</f>
        <v/>
      </c>
      <c r="I2146" t="str">
        <f>IFERROR(記録[[#This Row],[水路]],"")</f>
        <v/>
      </c>
      <c r="J2146" t="str">
        <f>IFERROR(VLOOKUP(F2146,プログラムデータ!A:P,14,0),"")</f>
        <v/>
      </c>
      <c r="K2146" t="str">
        <f>IFERROR(VLOOKUP(F2146,プログラムデータ!A:O,15,0),"")</f>
        <v/>
      </c>
      <c r="L2146" t="str">
        <f>IFERROR(VLOOKUP(F2146,プログラムデータ!A:M,13,0),"")</f>
        <v/>
      </c>
      <c r="M2146" t="str">
        <f>IFERROR(VLOOKUP(F2146,プログラムデータ!A:J,10,0),"")</f>
        <v/>
      </c>
      <c r="N2146" t="str">
        <f>IFERROR(VLOOKUP(F2146,プログラムデータ!A:P,16,0),"")</f>
        <v/>
      </c>
      <c r="O2146" t="str">
        <f t="shared" si="66"/>
        <v xml:space="preserve">    </v>
      </c>
    </row>
    <row r="2147" spans="1:15" x14ac:dyDescent="0.15">
      <c r="A2147" t="str">
        <f>IFERROR(記録[[#This Row],[競技番号]],"")</f>
        <v/>
      </c>
      <c r="B2147" t="str">
        <f>IFERROR(記録[[#This Row],[選手番号]],"")</f>
        <v/>
      </c>
      <c r="C2147" t="str">
        <f>IFERROR(VLOOKUP(B2147,選手番号!F:J,4,0),"")</f>
        <v/>
      </c>
      <c r="D2147" t="str">
        <f>IFERROR(VLOOKUP(B2147,選手番号!F:K,6,0),"")</f>
        <v/>
      </c>
      <c r="E2147" t="str">
        <f>IFERROR(VLOOKUP(B2147,チーム番号!E:F,2,0),"")</f>
        <v/>
      </c>
      <c r="F2147" t="str">
        <f>IFERROR(VLOOKUP(A2147,プログラム!B:C,2,0),"")</f>
        <v/>
      </c>
      <c r="G2147" t="str">
        <f t="shared" si="67"/>
        <v>000</v>
      </c>
      <c r="H2147" t="str">
        <f>IFERROR(記録[[#This Row],[組]],"")</f>
        <v/>
      </c>
      <c r="I2147" t="str">
        <f>IFERROR(記録[[#This Row],[水路]],"")</f>
        <v/>
      </c>
      <c r="J2147" t="str">
        <f>IFERROR(VLOOKUP(F2147,プログラムデータ!A:P,14,0),"")</f>
        <v/>
      </c>
      <c r="K2147" t="str">
        <f>IFERROR(VLOOKUP(F2147,プログラムデータ!A:O,15,0),"")</f>
        <v/>
      </c>
      <c r="L2147" t="str">
        <f>IFERROR(VLOOKUP(F2147,プログラムデータ!A:M,13,0),"")</f>
        <v/>
      </c>
      <c r="M2147" t="str">
        <f>IFERROR(VLOOKUP(F2147,プログラムデータ!A:J,10,0),"")</f>
        <v/>
      </c>
      <c r="N2147" t="str">
        <f>IFERROR(VLOOKUP(F2147,プログラムデータ!A:P,16,0),"")</f>
        <v/>
      </c>
      <c r="O2147" t="str">
        <f t="shared" si="66"/>
        <v xml:space="preserve">    </v>
      </c>
    </row>
    <row r="2148" spans="1:15" x14ac:dyDescent="0.15">
      <c r="A2148" t="str">
        <f>IFERROR(記録[[#This Row],[競技番号]],"")</f>
        <v/>
      </c>
      <c r="B2148" t="str">
        <f>IFERROR(記録[[#This Row],[選手番号]],"")</f>
        <v/>
      </c>
      <c r="C2148" t="str">
        <f>IFERROR(VLOOKUP(B2148,選手番号!F:J,4,0),"")</f>
        <v/>
      </c>
      <c r="D2148" t="str">
        <f>IFERROR(VLOOKUP(B2148,選手番号!F:K,6,0),"")</f>
        <v/>
      </c>
      <c r="E2148" t="str">
        <f>IFERROR(VLOOKUP(B2148,チーム番号!E:F,2,0),"")</f>
        <v/>
      </c>
      <c r="F2148" t="str">
        <f>IFERROR(VLOOKUP(A2148,プログラム!B:C,2,0),"")</f>
        <v/>
      </c>
      <c r="G2148" t="str">
        <f t="shared" si="67"/>
        <v>000</v>
      </c>
      <c r="H2148" t="str">
        <f>IFERROR(記録[[#This Row],[組]],"")</f>
        <v/>
      </c>
      <c r="I2148" t="str">
        <f>IFERROR(記録[[#This Row],[水路]],"")</f>
        <v/>
      </c>
      <c r="J2148" t="str">
        <f>IFERROR(VLOOKUP(F2148,プログラムデータ!A:P,14,0),"")</f>
        <v/>
      </c>
      <c r="K2148" t="str">
        <f>IFERROR(VLOOKUP(F2148,プログラムデータ!A:O,15,0),"")</f>
        <v/>
      </c>
      <c r="L2148" t="str">
        <f>IFERROR(VLOOKUP(F2148,プログラムデータ!A:M,13,0),"")</f>
        <v/>
      </c>
      <c r="M2148" t="str">
        <f>IFERROR(VLOOKUP(F2148,プログラムデータ!A:J,10,0),"")</f>
        <v/>
      </c>
      <c r="N2148" t="str">
        <f>IFERROR(VLOOKUP(F2148,プログラムデータ!A:P,16,0),"")</f>
        <v/>
      </c>
      <c r="O2148" t="str">
        <f t="shared" si="66"/>
        <v xml:space="preserve">    </v>
      </c>
    </row>
    <row r="2149" spans="1:15" x14ac:dyDescent="0.15">
      <c r="A2149" t="str">
        <f>IFERROR(記録[[#This Row],[競技番号]],"")</f>
        <v/>
      </c>
      <c r="B2149" t="str">
        <f>IFERROR(記録[[#This Row],[選手番号]],"")</f>
        <v/>
      </c>
      <c r="C2149" t="str">
        <f>IFERROR(VLOOKUP(B2149,選手番号!F:J,4,0),"")</f>
        <v/>
      </c>
      <c r="D2149" t="str">
        <f>IFERROR(VLOOKUP(B2149,選手番号!F:K,6,0),"")</f>
        <v/>
      </c>
      <c r="E2149" t="str">
        <f>IFERROR(VLOOKUP(B2149,チーム番号!E:F,2,0),"")</f>
        <v/>
      </c>
      <c r="F2149" t="str">
        <f>IFERROR(VLOOKUP(A2149,プログラム!B:C,2,0),"")</f>
        <v/>
      </c>
      <c r="G2149" t="str">
        <f t="shared" si="67"/>
        <v>000</v>
      </c>
      <c r="H2149" t="str">
        <f>IFERROR(記録[[#This Row],[組]],"")</f>
        <v/>
      </c>
      <c r="I2149" t="str">
        <f>IFERROR(記録[[#This Row],[水路]],"")</f>
        <v/>
      </c>
      <c r="J2149" t="str">
        <f>IFERROR(VLOOKUP(F2149,プログラムデータ!A:P,14,0),"")</f>
        <v/>
      </c>
      <c r="K2149" t="str">
        <f>IFERROR(VLOOKUP(F2149,プログラムデータ!A:O,15,0),"")</f>
        <v/>
      </c>
      <c r="L2149" t="str">
        <f>IFERROR(VLOOKUP(F2149,プログラムデータ!A:M,13,0),"")</f>
        <v/>
      </c>
      <c r="M2149" t="str">
        <f>IFERROR(VLOOKUP(F2149,プログラムデータ!A:J,10,0),"")</f>
        <v/>
      </c>
      <c r="N2149" t="str">
        <f>IFERROR(VLOOKUP(F2149,プログラムデータ!A:P,16,0),"")</f>
        <v/>
      </c>
      <c r="O2149" t="str">
        <f t="shared" si="66"/>
        <v xml:space="preserve">    </v>
      </c>
    </row>
    <row r="2150" spans="1:15" x14ac:dyDescent="0.15">
      <c r="A2150" t="str">
        <f>IFERROR(記録[[#This Row],[競技番号]],"")</f>
        <v/>
      </c>
      <c r="B2150" t="str">
        <f>IFERROR(記録[[#This Row],[選手番号]],"")</f>
        <v/>
      </c>
      <c r="C2150" t="str">
        <f>IFERROR(VLOOKUP(B2150,選手番号!F:J,4,0),"")</f>
        <v/>
      </c>
      <c r="D2150" t="str">
        <f>IFERROR(VLOOKUP(B2150,選手番号!F:K,6,0),"")</f>
        <v/>
      </c>
      <c r="E2150" t="str">
        <f>IFERROR(VLOOKUP(B2150,チーム番号!E:F,2,0),"")</f>
        <v/>
      </c>
      <c r="F2150" t="str">
        <f>IFERROR(VLOOKUP(A2150,プログラム!B:C,2,0),"")</f>
        <v/>
      </c>
      <c r="G2150" t="str">
        <f t="shared" si="67"/>
        <v>000</v>
      </c>
      <c r="H2150" t="str">
        <f>IFERROR(記録[[#This Row],[組]],"")</f>
        <v/>
      </c>
      <c r="I2150" t="str">
        <f>IFERROR(記録[[#This Row],[水路]],"")</f>
        <v/>
      </c>
      <c r="J2150" t="str">
        <f>IFERROR(VLOOKUP(F2150,プログラムデータ!A:P,14,0),"")</f>
        <v/>
      </c>
      <c r="K2150" t="str">
        <f>IFERROR(VLOOKUP(F2150,プログラムデータ!A:O,15,0),"")</f>
        <v/>
      </c>
      <c r="L2150" t="str">
        <f>IFERROR(VLOOKUP(F2150,プログラムデータ!A:M,13,0),"")</f>
        <v/>
      </c>
      <c r="M2150" t="str">
        <f>IFERROR(VLOOKUP(F2150,プログラムデータ!A:J,10,0),"")</f>
        <v/>
      </c>
      <c r="N2150" t="str">
        <f>IFERROR(VLOOKUP(F2150,プログラムデータ!A:P,16,0),"")</f>
        <v/>
      </c>
      <c r="O2150" t="str">
        <f t="shared" si="66"/>
        <v xml:space="preserve">    </v>
      </c>
    </row>
    <row r="2151" spans="1:15" x14ac:dyDescent="0.15">
      <c r="A2151" t="str">
        <f>IFERROR(記録[[#This Row],[競技番号]],"")</f>
        <v/>
      </c>
      <c r="B2151" t="str">
        <f>IFERROR(記録[[#This Row],[選手番号]],"")</f>
        <v/>
      </c>
      <c r="C2151" t="str">
        <f>IFERROR(VLOOKUP(B2151,選手番号!F:J,4,0),"")</f>
        <v/>
      </c>
      <c r="D2151" t="str">
        <f>IFERROR(VLOOKUP(B2151,選手番号!F:K,6,0),"")</f>
        <v/>
      </c>
      <c r="E2151" t="str">
        <f>IFERROR(VLOOKUP(B2151,チーム番号!E:F,2,0),"")</f>
        <v/>
      </c>
      <c r="F2151" t="str">
        <f>IFERROR(VLOOKUP(A2151,プログラム!B:C,2,0),"")</f>
        <v/>
      </c>
      <c r="G2151" t="str">
        <f t="shared" si="67"/>
        <v>000</v>
      </c>
      <c r="H2151" t="str">
        <f>IFERROR(記録[[#This Row],[組]],"")</f>
        <v/>
      </c>
      <c r="I2151" t="str">
        <f>IFERROR(記録[[#This Row],[水路]],"")</f>
        <v/>
      </c>
      <c r="J2151" t="str">
        <f>IFERROR(VLOOKUP(F2151,プログラムデータ!A:P,14,0),"")</f>
        <v/>
      </c>
      <c r="K2151" t="str">
        <f>IFERROR(VLOOKUP(F2151,プログラムデータ!A:O,15,0),"")</f>
        <v/>
      </c>
      <c r="L2151" t="str">
        <f>IFERROR(VLOOKUP(F2151,プログラムデータ!A:M,13,0),"")</f>
        <v/>
      </c>
      <c r="M2151" t="str">
        <f>IFERROR(VLOOKUP(F2151,プログラムデータ!A:J,10,0),"")</f>
        <v/>
      </c>
      <c r="N2151" t="str">
        <f>IFERROR(VLOOKUP(F2151,プログラムデータ!A:P,16,0),"")</f>
        <v/>
      </c>
      <c r="O2151" t="str">
        <f t="shared" si="66"/>
        <v xml:space="preserve">    </v>
      </c>
    </row>
    <row r="2152" spans="1:15" x14ac:dyDescent="0.15">
      <c r="A2152" t="str">
        <f>IFERROR(記録[[#This Row],[競技番号]],"")</f>
        <v/>
      </c>
      <c r="B2152" t="str">
        <f>IFERROR(記録[[#This Row],[選手番号]],"")</f>
        <v/>
      </c>
      <c r="C2152" t="str">
        <f>IFERROR(VLOOKUP(B2152,選手番号!F:J,4,0),"")</f>
        <v/>
      </c>
      <c r="D2152" t="str">
        <f>IFERROR(VLOOKUP(B2152,選手番号!F:K,6,0),"")</f>
        <v/>
      </c>
      <c r="E2152" t="str">
        <f>IFERROR(VLOOKUP(B2152,チーム番号!E:F,2,0),"")</f>
        <v/>
      </c>
      <c r="F2152" t="str">
        <f>IFERROR(VLOOKUP(A2152,プログラム!B:C,2,0),"")</f>
        <v/>
      </c>
      <c r="G2152" t="str">
        <f t="shared" si="67"/>
        <v>000</v>
      </c>
      <c r="H2152" t="str">
        <f>IFERROR(記録[[#This Row],[組]],"")</f>
        <v/>
      </c>
      <c r="I2152" t="str">
        <f>IFERROR(記録[[#This Row],[水路]],"")</f>
        <v/>
      </c>
      <c r="J2152" t="str">
        <f>IFERROR(VLOOKUP(F2152,プログラムデータ!A:P,14,0),"")</f>
        <v/>
      </c>
      <c r="K2152" t="str">
        <f>IFERROR(VLOOKUP(F2152,プログラムデータ!A:O,15,0),"")</f>
        <v/>
      </c>
      <c r="L2152" t="str">
        <f>IFERROR(VLOOKUP(F2152,プログラムデータ!A:M,13,0),"")</f>
        <v/>
      </c>
      <c r="M2152" t="str">
        <f>IFERROR(VLOOKUP(F2152,プログラムデータ!A:J,10,0),"")</f>
        <v/>
      </c>
      <c r="N2152" t="str">
        <f>IFERROR(VLOOKUP(F2152,プログラムデータ!A:P,16,0),"")</f>
        <v/>
      </c>
      <c r="O2152" t="str">
        <f t="shared" si="66"/>
        <v xml:space="preserve">    </v>
      </c>
    </row>
    <row r="2153" spans="1:15" x14ac:dyDescent="0.15">
      <c r="A2153" t="str">
        <f>IFERROR(記録[[#This Row],[競技番号]],"")</f>
        <v/>
      </c>
      <c r="B2153" t="str">
        <f>IFERROR(記録[[#This Row],[選手番号]],"")</f>
        <v/>
      </c>
      <c r="C2153" t="str">
        <f>IFERROR(VLOOKUP(B2153,選手番号!F:J,4,0),"")</f>
        <v/>
      </c>
      <c r="D2153" t="str">
        <f>IFERROR(VLOOKUP(B2153,選手番号!F:K,6,0),"")</f>
        <v/>
      </c>
      <c r="E2153" t="str">
        <f>IFERROR(VLOOKUP(B2153,チーム番号!E:F,2,0),"")</f>
        <v/>
      </c>
      <c r="F2153" t="str">
        <f>IFERROR(VLOOKUP(A2153,プログラム!B:C,2,0),"")</f>
        <v/>
      </c>
      <c r="G2153" t="str">
        <f t="shared" si="67"/>
        <v>000</v>
      </c>
      <c r="H2153" t="str">
        <f>IFERROR(記録[[#This Row],[組]],"")</f>
        <v/>
      </c>
      <c r="I2153" t="str">
        <f>IFERROR(記録[[#This Row],[水路]],"")</f>
        <v/>
      </c>
      <c r="J2153" t="str">
        <f>IFERROR(VLOOKUP(F2153,プログラムデータ!A:P,14,0),"")</f>
        <v/>
      </c>
      <c r="K2153" t="str">
        <f>IFERROR(VLOOKUP(F2153,プログラムデータ!A:O,15,0),"")</f>
        <v/>
      </c>
      <c r="L2153" t="str">
        <f>IFERROR(VLOOKUP(F2153,プログラムデータ!A:M,13,0),"")</f>
        <v/>
      </c>
      <c r="M2153" t="str">
        <f>IFERROR(VLOOKUP(F2153,プログラムデータ!A:J,10,0),"")</f>
        <v/>
      </c>
      <c r="N2153" t="str">
        <f>IFERROR(VLOOKUP(F2153,プログラムデータ!A:P,16,0),"")</f>
        <v/>
      </c>
      <c r="O2153" t="str">
        <f t="shared" si="66"/>
        <v xml:space="preserve">    </v>
      </c>
    </row>
    <row r="2154" spans="1:15" x14ac:dyDescent="0.15">
      <c r="A2154" t="str">
        <f>IFERROR(記録[[#This Row],[競技番号]],"")</f>
        <v/>
      </c>
      <c r="B2154" t="str">
        <f>IFERROR(記録[[#This Row],[選手番号]],"")</f>
        <v/>
      </c>
      <c r="C2154" t="str">
        <f>IFERROR(VLOOKUP(B2154,選手番号!F:J,4,0),"")</f>
        <v/>
      </c>
      <c r="D2154" t="str">
        <f>IFERROR(VLOOKUP(B2154,選手番号!F:K,6,0),"")</f>
        <v/>
      </c>
      <c r="E2154" t="str">
        <f>IFERROR(VLOOKUP(B2154,チーム番号!E:F,2,0),"")</f>
        <v/>
      </c>
      <c r="F2154" t="str">
        <f>IFERROR(VLOOKUP(A2154,プログラム!B:C,2,0),"")</f>
        <v/>
      </c>
      <c r="G2154" t="str">
        <f t="shared" si="67"/>
        <v>000</v>
      </c>
      <c r="H2154" t="str">
        <f>IFERROR(記録[[#This Row],[組]],"")</f>
        <v/>
      </c>
      <c r="I2154" t="str">
        <f>IFERROR(記録[[#This Row],[水路]],"")</f>
        <v/>
      </c>
      <c r="J2154" t="str">
        <f>IFERROR(VLOOKUP(F2154,プログラムデータ!A:P,14,0),"")</f>
        <v/>
      </c>
      <c r="K2154" t="str">
        <f>IFERROR(VLOOKUP(F2154,プログラムデータ!A:O,15,0),"")</f>
        <v/>
      </c>
      <c r="L2154" t="str">
        <f>IFERROR(VLOOKUP(F2154,プログラムデータ!A:M,13,0),"")</f>
        <v/>
      </c>
      <c r="M2154" t="str">
        <f>IFERROR(VLOOKUP(F2154,プログラムデータ!A:J,10,0),"")</f>
        <v/>
      </c>
      <c r="N2154" t="str">
        <f>IFERROR(VLOOKUP(F2154,プログラムデータ!A:P,16,0),"")</f>
        <v/>
      </c>
      <c r="O2154" t="str">
        <f t="shared" si="66"/>
        <v xml:space="preserve">    </v>
      </c>
    </row>
    <row r="2155" spans="1:15" x14ac:dyDescent="0.15">
      <c r="A2155" t="str">
        <f>IFERROR(記録[[#This Row],[競技番号]],"")</f>
        <v/>
      </c>
      <c r="B2155" t="str">
        <f>IFERROR(記録[[#This Row],[選手番号]],"")</f>
        <v/>
      </c>
      <c r="C2155" t="str">
        <f>IFERROR(VLOOKUP(B2155,選手番号!F:J,4,0),"")</f>
        <v/>
      </c>
      <c r="D2155" t="str">
        <f>IFERROR(VLOOKUP(B2155,選手番号!F:K,6,0),"")</f>
        <v/>
      </c>
      <c r="E2155" t="str">
        <f>IFERROR(VLOOKUP(B2155,チーム番号!E:F,2,0),"")</f>
        <v/>
      </c>
      <c r="F2155" t="str">
        <f>IFERROR(VLOOKUP(A2155,プログラム!B:C,2,0),"")</f>
        <v/>
      </c>
      <c r="G2155" t="str">
        <f t="shared" si="67"/>
        <v>000</v>
      </c>
      <c r="H2155" t="str">
        <f>IFERROR(記録[[#This Row],[組]],"")</f>
        <v/>
      </c>
      <c r="I2155" t="str">
        <f>IFERROR(記録[[#This Row],[水路]],"")</f>
        <v/>
      </c>
      <c r="J2155" t="str">
        <f>IFERROR(VLOOKUP(F2155,プログラムデータ!A:P,14,0),"")</f>
        <v/>
      </c>
      <c r="K2155" t="str">
        <f>IFERROR(VLOOKUP(F2155,プログラムデータ!A:O,15,0),"")</f>
        <v/>
      </c>
      <c r="L2155" t="str">
        <f>IFERROR(VLOOKUP(F2155,プログラムデータ!A:M,13,0),"")</f>
        <v/>
      </c>
      <c r="M2155" t="str">
        <f>IFERROR(VLOOKUP(F2155,プログラムデータ!A:J,10,0),"")</f>
        <v/>
      </c>
      <c r="N2155" t="str">
        <f>IFERROR(VLOOKUP(F2155,プログラムデータ!A:P,16,0),"")</f>
        <v/>
      </c>
      <c r="O2155" t="str">
        <f t="shared" si="66"/>
        <v xml:space="preserve">    </v>
      </c>
    </row>
    <row r="2156" spans="1:15" x14ac:dyDescent="0.15">
      <c r="A2156" t="str">
        <f>IFERROR(記録[[#This Row],[競技番号]],"")</f>
        <v/>
      </c>
      <c r="B2156" t="str">
        <f>IFERROR(記録[[#This Row],[選手番号]],"")</f>
        <v/>
      </c>
      <c r="C2156" t="str">
        <f>IFERROR(VLOOKUP(B2156,選手番号!F:J,4,0),"")</f>
        <v/>
      </c>
      <c r="D2156" t="str">
        <f>IFERROR(VLOOKUP(B2156,選手番号!F:K,6,0),"")</f>
        <v/>
      </c>
      <c r="E2156" t="str">
        <f>IFERROR(VLOOKUP(B2156,チーム番号!E:F,2,0),"")</f>
        <v/>
      </c>
      <c r="F2156" t="str">
        <f>IFERROR(VLOOKUP(A2156,プログラム!B:C,2,0),"")</f>
        <v/>
      </c>
      <c r="G2156" t="str">
        <f t="shared" si="67"/>
        <v>000</v>
      </c>
      <c r="H2156" t="str">
        <f>IFERROR(記録[[#This Row],[組]],"")</f>
        <v/>
      </c>
      <c r="I2156" t="str">
        <f>IFERROR(記録[[#This Row],[水路]],"")</f>
        <v/>
      </c>
      <c r="J2156" t="str">
        <f>IFERROR(VLOOKUP(F2156,プログラムデータ!A:P,14,0),"")</f>
        <v/>
      </c>
      <c r="K2156" t="str">
        <f>IFERROR(VLOOKUP(F2156,プログラムデータ!A:O,15,0),"")</f>
        <v/>
      </c>
      <c r="L2156" t="str">
        <f>IFERROR(VLOOKUP(F2156,プログラムデータ!A:M,13,0),"")</f>
        <v/>
      </c>
      <c r="M2156" t="str">
        <f>IFERROR(VLOOKUP(F2156,プログラムデータ!A:J,10,0),"")</f>
        <v/>
      </c>
      <c r="N2156" t="str">
        <f>IFERROR(VLOOKUP(F2156,プログラムデータ!A:P,16,0),"")</f>
        <v/>
      </c>
      <c r="O2156" t="str">
        <f t="shared" si="66"/>
        <v xml:space="preserve">    </v>
      </c>
    </row>
    <row r="2157" spans="1:15" x14ac:dyDescent="0.15">
      <c r="A2157" t="str">
        <f>IFERROR(記録[[#This Row],[競技番号]],"")</f>
        <v/>
      </c>
      <c r="B2157" t="str">
        <f>IFERROR(記録[[#This Row],[選手番号]],"")</f>
        <v/>
      </c>
      <c r="C2157" t="str">
        <f>IFERROR(VLOOKUP(B2157,選手番号!F:J,4,0),"")</f>
        <v/>
      </c>
      <c r="D2157" t="str">
        <f>IFERROR(VLOOKUP(B2157,選手番号!F:K,6,0),"")</f>
        <v/>
      </c>
      <c r="E2157" t="str">
        <f>IFERROR(VLOOKUP(B2157,チーム番号!E:F,2,0),"")</f>
        <v/>
      </c>
      <c r="F2157" t="str">
        <f>IFERROR(VLOOKUP(A2157,プログラム!B:C,2,0),"")</f>
        <v/>
      </c>
      <c r="G2157" t="str">
        <f t="shared" si="67"/>
        <v>000</v>
      </c>
      <c r="H2157" t="str">
        <f>IFERROR(記録[[#This Row],[組]],"")</f>
        <v/>
      </c>
      <c r="I2157" t="str">
        <f>IFERROR(記録[[#This Row],[水路]],"")</f>
        <v/>
      </c>
      <c r="J2157" t="str">
        <f>IFERROR(VLOOKUP(F2157,プログラムデータ!A:P,14,0),"")</f>
        <v/>
      </c>
      <c r="K2157" t="str">
        <f>IFERROR(VLOOKUP(F2157,プログラムデータ!A:O,15,0),"")</f>
        <v/>
      </c>
      <c r="L2157" t="str">
        <f>IFERROR(VLOOKUP(F2157,プログラムデータ!A:M,13,0),"")</f>
        <v/>
      </c>
      <c r="M2157" t="str">
        <f>IFERROR(VLOOKUP(F2157,プログラムデータ!A:J,10,0),"")</f>
        <v/>
      </c>
      <c r="N2157" t="str">
        <f>IFERROR(VLOOKUP(F2157,プログラムデータ!A:P,16,0),"")</f>
        <v/>
      </c>
      <c r="O2157" t="str">
        <f t="shared" si="66"/>
        <v xml:space="preserve">    </v>
      </c>
    </row>
    <row r="2158" spans="1:15" x14ac:dyDescent="0.15">
      <c r="A2158" t="str">
        <f>IFERROR(記録[[#This Row],[競技番号]],"")</f>
        <v/>
      </c>
      <c r="B2158" t="str">
        <f>IFERROR(記録[[#This Row],[選手番号]],"")</f>
        <v/>
      </c>
      <c r="C2158" t="str">
        <f>IFERROR(VLOOKUP(B2158,選手番号!F:J,4,0),"")</f>
        <v/>
      </c>
      <c r="D2158" t="str">
        <f>IFERROR(VLOOKUP(B2158,選手番号!F:K,6,0),"")</f>
        <v/>
      </c>
      <c r="E2158" t="str">
        <f>IFERROR(VLOOKUP(B2158,チーム番号!E:F,2,0),"")</f>
        <v/>
      </c>
      <c r="F2158" t="str">
        <f>IFERROR(VLOOKUP(A2158,プログラム!B:C,2,0),"")</f>
        <v/>
      </c>
      <c r="G2158" t="str">
        <f t="shared" si="67"/>
        <v>000</v>
      </c>
      <c r="H2158" t="str">
        <f>IFERROR(記録[[#This Row],[組]],"")</f>
        <v/>
      </c>
      <c r="I2158" t="str">
        <f>IFERROR(記録[[#This Row],[水路]],"")</f>
        <v/>
      </c>
      <c r="J2158" t="str">
        <f>IFERROR(VLOOKUP(F2158,プログラムデータ!A:P,14,0),"")</f>
        <v/>
      </c>
      <c r="K2158" t="str">
        <f>IFERROR(VLOOKUP(F2158,プログラムデータ!A:O,15,0),"")</f>
        <v/>
      </c>
      <c r="L2158" t="str">
        <f>IFERROR(VLOOKUP(F2158,プログラムデータ!A:M,13,0),"")</f>
        <v/>
      </c>
      <c r="M2158" t="str">
        <f>IFERROR(VLOOKUP(F2158,プログラムデータ!A:J,10,0),"")</f>
        <v/>
      </c>
      <c r="N2158" t="str">
        <f>IFERROR(VLOOKUP(F2158,プログラムデータ!A:P,16,0),"")</f>
        <v/>
      </c>
      <c r="O2158" t="str">
        <f t="shared" ref="O2158:O2221" si="68">CONCATENATE(J2158," ",K2158," ",L2158," ",M2158," ",N2158)</f>
        <v xml:space="preserve">    </v>
      </c>
    </row>
    <row r="2159" spans="1:15" x14ac:dyDescent="0.15">
      <c r="A2159" t="str">
        <f>IFERROR(記録[[#This Row],[競技番号]],"")</f>
        <v/>
      </c>
      <c r="B2159" t="str">
        <f>IFERROR(記録[[#This Row],[選手番号]],"")</f>
        <v/>
      </c>
      <c r="C2159" t="str">
        <f>IFERROR(VLOOKUP(B2159,選手番号!F:J,4,0),"")</f>
        <v/>
      </c>
      <c r="D2159" t="str">
        <f>IFERROR(VLOOKUP(B2159,選手番号!F:K,6,0),"")</f>
        <v/>
      </c>
      <c r="E2159" t="str">
        <f>IFERROR(VLOOKUP(B2159,チーム番号!E:F,2,0),"")</f>
        <v/>
      </c>
      <c r="F2159" t="str">
        <f>IFERROR(VLOOKUP(A2159,プログラム!B:C,2,0),"")</f>
        <v/>
      </c>
      <c r="G2159" t="str">
        <f t="shared" si="67"/>
        <v>000</v>
      </c>
      <c r="H2159" t="str">
        <f>IFERROR(記録[[#This Row],[組]],"")</f>
        <v/>
      </c>
      <c r="I2159" t="str">
        <f>IFERROR(記録[[#This Row],[水路]],"")</f>
        <v/>
      </c>
      <c r="J2159" t="str">
        <f>IFERROR(VLOOKUP(F2159,プログラムデータ!A:P,14,0),"")</f>
        <v/>
      </c>
      <c r="K2159" t="str">
        <f>IFERROR(VLOOKUP(F2159,プログラムデータ!A:O,15,0),"")</f>
        <v/>
      </c>
      <c r="L2159" t="str">
        <f>IFERROR(VLOOKUP(F2159,プログラムデータ!A:M,13,0),"")</f>
        <v/>
      </c>
      <c r="M2159" t="str">
        <f>IFERROR(VLOOKUP(F2159,プログラムデータ!A:J,10,0),"")</f>
        <v/>
      </c>
      <c r="N2159" t="str">
        <f>IFERROR(VLOOKUP(F2159,プログラムデータ!A:P,16,0),"")</f>
        <v/>
      </c>
      <c r="O2159" t="str">
        <f t="shared" si="68"/>
        <v xml:space="preserve">    </v>
      </c>
    </row>
    <row r="2160" spans="1:15" x14ac:dyDescent="0.15">
      <c r="A2160" t="str">
        <f>IFERROR(記録[[#This Row],[競技番号]],"")</f>
        <v/>
      </c>
      <c r="B2160" t="str">
        <f>IFERROR(記録[[#This Row],[選手番号]],"")</f>
        <v/>
      </c>
      <c r="C2160" t="str">
        <f>IFERROR(VLOOKUP(B2160,選手番号!F:J,4,0),"")</f>
        <v/>
      </c>
      <c r="D2160" t="str">
        <f>IFERROR(VLOOKUP(B2160,選手番号!F:K,6,0),"")</f>
        <v/>
      </c>
      <c r="E2160" t="str">
        <f>IFERROR(VLOOKUP(B2160,チーム番号!E:F,2,0),"")</f>
        <v/>
      </c>
      <c r="F2160" t="str">
        <f>IFERROR(VLOOKUP(A2160,プログラム!B:C,2,0),"")</f>
        <v/>
      </c>
      <c r="G2160" t="str">
        <f t="shared" si="67"/>
        <v>000</v>
      </c>
      <c r="H2160" t="str">
        <f>IFERROR(記録[[#This Row],[組]],"")</f>
        <v/>
      </c>
      <c r="I2160" t="str">
        <f>IFERROR(記録[[#This Row],[水路]],"")</f>
        <v/>
      </c>
      <c r="J2160" t="str">
        <f>IFERROR(VLOOKUP(F2160,プログラムデータ!A:P,14,0),"")</f>
        <v/>
      </c>
      <c r="K2160" t="str">
        <f>IFERROR(VLOOKUP(F2160,プログラムデータ!A:O,15,0),"")</f>
        <v/>
      </c>
      <c r="L2160" t="str">
        <f>IFERROR(VLOOKUP(F2160,プログラムデータ!A:M,13,0),"")</f>
        <v/>
      </c>
      <c r="M2160" t="str">
        <f>IFERROR(VLOOKUP(F2160,プログラムデータ!A:J,10,0),"")</f>
        <v/>
      </c>
      <c r="N2160" t="str">
        <f>IFERROR(VLOOKUP(F2160,プログラムデータ!A:P,16,0),"")</f>
        <v/>
      </c>
      <c r="O2160" t="str">
        <f t="shared" si="68"/>
        <v xml:space="preserve">    </v>
      </c>
    </row>
    <row r="2161" spans="1:15" x14ac:dyDescent="0.15">
      <c r="A2161" t="str">
        <f>IFERROR(記録[[#This Row],[競技番号]],"")</f>
        <v/>
      </c>
      <c r="B2161" t="str">
        <f>IFERROR(記録[[#This Row],[選手番号]],"")</f>
        <v/>
      </c>
      <c r="C2161" t="str">
        <f>IFERROR(VLOOKUP(B2161,選手番号!F:J,4,0),"")</f>
        <v/>
      </c>
      <c r="D2161" t="str">
        <f>IFERROR(VLOOKUP(B2161,選手番号!F:K,6,0),"")</f>
        <v/>
      </c>
      <c r="E2161" t="str">
        <f>IFERROR(VLOOKUP(B2161,チーム番号!E:F,2,0),"")</f>
        <v/>
      </c>
      <c r="F2161" t="str">
        <f>IFERROR(VLOOKUP(A2161,プログラム!B:C,2,0),"")</f>
        <v/>
      </c>
      <c r="G2161" t="str">
        <f t="shared" si="67"/>
        <v>000</v>
      </c>
      <c r="H2161" t="str">
        <f>IFERROR(記録[[#This Row],[組]],"")</f>
        <v/>
      </c>
      <c r="I2161" t="str">
        <f>IFERROR(記録[[#This Row],[水路]],"")</f>
        <v/>
      </c>
      <c r="J2161" t="str">
        <f>IFERROR(VLOOKUP(F2161,プログラムデータ!A:P,14,0),"")</f>
        <v/>
      </c>
      <c r="K2161" t="str">
        <f>IFERROR(VLOOKUP(F2161,プログラムデータ!A:O,15,0),"")</f>
        <v/>
      </c>
      <c r="L2161" t="str">
        <f>IFERROR(VLOOKUP(F2161,プログラムデータ!A:M,13,0),"")</f>
        <v/>
      </c>
      <c r="M2161" t="str">
        <f>IFERROR(VLOOKUP(F2161,プログラムデータ!A:J,10,0),"")</f>
        <v/>
      </c>
      <c r="N2161" t="str">
        <f>IFERROR(VLOOKUP(F2161,プログラムデータ!A:P,16,0),"")</f>
        <v/>
      </c>
      <c r="O2161" t="str">
        <f t="shared" si="68"/>
        <v xml:space="preserve">    </v>
      </c>
    </row>
    <row r="2162" spans="1:15" x14ac:dyDescent="0.15">
      <c r="A2162" t="str">
        <f>IFERROR(記録[[#This Row],[競技番号]],"")</f>
        <v/>
      </c>
      <c r="B2162" t="str">
        <f>IFERROR(記録[[#This Row],[選手番号]],"")</f>
        <v/>
      </c>
      <c r="C2162" t="str">
        <f>IFERROR(VLOOKUP(B2162,選手番号!F:J,4,0),"")</f>
        <v/>
      </c>
      <c r="D2162" t="str">
        <f>IFERROR(VLOOKUP(B2162,選手番号!F:K,6,0),"")</f>
        <v/>
      </c>
      <c r="E2162" t="str">
        <f>IFERROR(VLOOKUP(B2162,チーム番号!E:F,2,0),"")</f>
        <v/>
      </c>
      <c r="F2162" t="str">
        <f>IFERROR(VLOOKUP(A2162,プログラム!B:C,2,0),"")</f>
        <v/>
      </c>
      <c r="G2162" t="str">
        <f t="shared" si="67"/>
        <v>000</v>
      </c>
      <c r="H2162" t="str">
        <f>IFERROR(記録[[#This Row],[組]],"")</f>
        <v/>
      </c>
      <c r="I2162" t="str">
        <f>IFERROR(記録[[#This Row],[水路]],"")</f>
        <v/>
      </c>
      <c r="J2162" t="str">
        <f>IFERROR(VLOOKUP(F2162,プログラムデータ!A:P,14,0),"")</f>
        <v/>
      </c>
      <c r="K2162" t="str">
        <f>IFERROR(VLOOKUP(F2162,プログラムデータ!A:O,15,0),"")</f>
        <v/>
      </c>
      <c r="L2162" t="str">
        <f>IFERROR(VLOOKUP(F2162,プログラムデータ!A:M,13,0),"")</f>
        <v/>
      </c>
      <c r="M2162" t="str">
        <f>IFERROR(VLOOKUP(F2162,プログラムデータ!A:J,10,0),"")</f>
        <v/>
      </c>
      <c r="N2162" t="str">
        <f>IFERROR(VLOOKUP(F2162,プログラムデータ!A:P,16,0),"")</f>
        <v/>
      </c>
      <c r="O2162" t="str">
        <f t="shared" si="68"/>
        <v xml:space="preserve">    </v>
      </c>
    </row>
    <row r="2163" spans="1:15" x14ac:dyDescent="0.15">
      <c r="A2163" t="str">
        <f>IFERROR(記録[[#This Row],[競技番号]],"")</f>
        <v/>
      </c>
      <c r="B2163" t="str">
        <f>IFERROR(記録[[#This Row],[選手番号]],"")</f>
        <v/>
      </c>
      <c r="C2163" t="str">
        <f>IFERROR(VLOOKUP(B2163,選手番号!F:J,4,0),"")</f>
        <v/>
      </c>
      <c r="D2163" t="str">
        <f>IFERROR(VLOOKUP(B2163,選手番号!F:K,6,0),"")</f>
        <v/>
      </c>
      <c r="E2163" t="str">
        <f>IFERROR(VLOOKUP(B2163,チーム番号!E:F,2,0),"")</f>
        <v/>
      </c>
      <c r="F2163" t="str">
        <f>IFERROR(VLOOKUP(A2163,プログラム!B:C,2,0),"")</f>
        <v/>
      </c>
      <c r="G2163" t="str">
        <f t="shared" si="67"/>
        <v>000</v>
      </c>
      <c r="H2163" t="str">
        <f>IFERROR(記録[[#This Row],[組]],"")</f>
        <v/>
      </c>
      <c r="I2163" t="str">
        <f>IFERROR(記録[[#This Row],[水路]],"")</f>
        <v/>
      </c>
      <c r="J2163" t="str">
        <f>IFERROR(VLOOKUP(F2163,プログラムデータ!A:P,14,0),"")</f>
        <v/>
      </c>
      <c r="K2163" t="str">
        <f>IFERROR(VLOOKUP(F2163,プログラムデータ!A:O,15,0),"")</f>
        <v/>
      </c>
      <c r="L2163" t="str">
        <f>IFERROR(VLOOKUP(F2163,プログラムデータ!A:M,13,0),"")</f>
        <v/>
      </c>
      <c r="M2163" t="str">
        <f>IFERROR(VLOOKUP(F2163,プログラムデータ!A:J,10,0),"")</f>
        <v/>
      </c>
      <c r="N2163" t="str">
        <f>IFERROR(VLOOKUP(F2163,プログラムデータ!A:P,16,0),"")</f>
        <v/>
      </c>
      <c r="O2163" t="str">
        <f t="shared" si="68"/>
        <v xml:space="preserve">    </v>
      </c>
    </row>
    <row r="2164" spans="1:15" x14ac:dyDescent="0.15">
      <c r="A2164" t="str">
        <f>IFERROR(記録[[#This Row],[競技番号]],"")</f>
        <v/>
      </c>
      <c r="B2164" t="str">
        <f>IFERROR(記録[[#This Row],[選手番号]],"")</f>
        <v/>
      </c>
      <c r="C2164" t="str">
        <f>IFERROR(VLOOKUP(B2164,選手番号!F:J,4,0),"")</f>
        <v/>
      </c>
      <c r="D2164" t="str">
        <f>IFERROR(VLOOKUP(B2164,選手番号!F:K,6,0),"")</f>
        <v/>
      </c>
      <c r="E2164" t="str">
        <f>IFERROR(VLOOKUP(B2164,チーム番号!E:F,2,0),"")</f>
        <v/>
      </c>
      <c r="F2164" t="str">
        <f>IFERROR(VLOOKUP(A2164,プログラム!B:C,2,0),"")</f>
        <v/>
      </c>
      <c r="G2164" t="str">
        <f t="shared" si="67"/>
        <v>000</v>
      </c>
      <c r="H2164" t="str">
        <f>IFERROR(記録[[#This Row],[組]],"")</f>
        <v/>
      </c>
      <c r="I2164" t="str">
        <f>IFERROR(記録[[#This Row],[水路]],"")</f>
        <v/>
      </c>
      <c r="J2164" t="str">
        <f>IFERROR(VLOOKUP(F2164,プログラムデータ!A:P,14,0),"")</f>
        <v/>
      </c>
      <c r="K2164" t="str">
        <f>IFERROR(VLOOKUP(F2164,プログラムデータ!A:O,15,0),"")</f>
        <v/>
      </c>
      <c r="L2164" t="str">
        <f>IFERROR(VLOOKUP(F2164,プログラムデータ!A:M,13,0),"")</f>
        <v/>
      </c>
      <c r="M2164" t="str">
        <f>IFERROR(VLOOKUP(F2164,プログラムデータ!A:J,10,0),"")</f>
        <v/>
      </c>
      <c r="N2164" t="str">
        <f>IFERROR(VLOOKUP(F2164,プログラムデータ!A:P,16,0),"")</f>
        <v/>
      </c>
      <c r="O2164" t="str">
        <f t="shared" si="68"/>
        <v xml:space="preserve">    </v>
      </c>
    </row>
    <row r="2165" spans="1:15" x14ac:dyDescent="0.15">
      <c r="A2165" t="str">
        <f>IFERROR(記録[[#This Row],[競技番号]],"")</f>
        <v/>
      </c>
      <c r="B2165" t="str">
        <f>IFERROR(記録[[#This Row],[選手番号]],"")</f>
        <v/>
      </c>
      <c r="C2165" t="str">
        <f>IFERROR(VLOOKUP(B2165,選手番号!F:J,4,0),"")</f>
        <v/>
      </c>
      <c r="D2165" t="str">
        <f>IFERROR(VLOOKUP(B2165,選手番号!F:K,6,0),"")</f>
        <v/>
      </c>
      <c r="E2165" t="str">
        <f>IFERROR(VLOOKUP(B2165,チーム番号!E:F,2,0),"")</f>
        <v/>
      </c>
      <c r="F2165" t="str">
        <f>IFERROR(VLOOKUP(A2165,プログラム!B:C,2,0),"")</f>
        <v/>
      </c>
      <c r="G2165" t="str">
        <f t="shared" si="67"/>
        <v>000</v>
      </c>
      <c r="H2165" t="str">
        <f>IFERROR(記録[[#This Row],[組]],"")</f>
        <v/>
      </c>
      <c r="I2165" t="str">
        <f>IFERROR(記録[[#This Row],[水路]],"")</f>
        <v/>
      </c>
      <c r="J2165" t="str">
        <f>IFERROR(VLOOKUP(F2165,プログラムデータ!A:P,14,0),"")</f>
        <v/>
      </c>
      <c r="K2165" t="str">
        <f>IFERROR(VLOOKUP(F2165,プログラムデータ!A:O,15,0),"")</f>
        <v/>
      </c>
      <c r="L2165" t="str">
        <f>IFERROR(VLOOKUP(F2165,プログラムデータ!A:M,13,0),"")</f>
        <v/>
      </c>
      <c r="M2165" t="str">
        <f>IFERROR(VLOOKUP(F2165,プログラムデータ!A:J,10,0),"")</f>
        <v/>
      </c>
      <c r="N2165" t="str">
        <f>IFERROR(VLOOKUP(F2165,プログラムデータ!A:P,16,0),"")</f>
        <v/>
      </c>
      <c r="O2165" t="str">
        <f t="shared" si="68"/>
        <v xml:space="preserve">    </v>
      </c>
    </row>
    <row r="2166" spans="1:15" x14ac:dyDescent="0.15">
      <c r="A2166" t="str">
        <f>IFERROR(記録[[#This Row],[競技番号]],"")</f>
        <v/>
      </c>
      <c r="B2166" t="str">
        <f>IFERROR(記録[[#This Row],[選手番号]],"")</f>
        <v/>
      </c>
      <c r="C2166" t="str">
        <f>IFERROR(VLOOKUP(B2166,選手番号!F:J,4,0),"")</f>
        <v/>
      </c>
      <c r="D2166" t="str">
        <f>IFERROR(VLOOKUP(B2166,選手番号!F:K,6,0),"")</f>
        <v/>
      </c>
      <c r="E2166" t="str">
        <f>IFERROR(VLOOKUP(B2166,チーム番号!E:F,2,0),"")</f>
        <v/>
      </c>
      <c r="F2166" t="str">
        <f>IFERROR(VLOOKUP(A2166,プログラム!B:C,2,0),"")</f>
        <v/>
      </c>
      <c r="G2166" t="str">
        <f t="shared" si="67"/>
        <v>000</v>
      </c>
      <c r="H2166" t="str">
        <f>IFERROR(記録[[#This Row],[組]],"")</f>
        <v/>
      </c>
      <c r="I2166" t="str">
        <f>IFERROR(記録[[#This Row],[水路]],"")</f>
        <v/>
      </c>
      <c r="J2166" t="str">
        <f>IFERROR(VLOOKUP(F2166,プログラムデータ!A:P,14,0),"")</f>
        <v/>
      </c>
      <c r="K2166" t="str">
        <f>IFERROR(VLOOKUP(F2166,プログラムデータ!A:O,15,0),"")</f>
        <v/>
      </c>
      <c r="L2166" t="str">
        <f>IFERROR(VLOOKUP(F2166,プログラムデータ!A:M,13,0),"")</f>
        <v/>
      </c>
      <c r="M2166" t="str">
        <f>IFERROR(VLOOKUP(F2166,プログラムデータ!A:J,10,0),"")</f>
        <v/>
      </c>
      <c r="N2166" t="str">
        <f>IFERROR(VLOOKUP(F2166,プログラムデータ!A:P,16,0),"")</f>
        <v/>
      </c>
      <c r="O2166" t="str">
        <f t="shared" si="68"/>
        <v xml:space="preserve">    </v>
      </c>
    </row>
    <row r="2167" spans="1:15" x14ac:dyDescent="0.15">
      <c r="A2167" t="str">
        <f>IFERROR(記録[[#This Row],[競技番号]],"")</f>
        <v/>
      </c>
      <c r="B2167" t="str">
        <f>IFERROR(記録[[#This Row],[選手番号]],"")</f>
        <v/>
      </c>
      <c r="C2167" t="str">
        <f>IFERROR(VLOOKUP(B2167,選手番号!F:J,4,0),"")</f>
        <v/>
      </c>
      <c r="D2167" t="str">
        <f>IFERROR(VLOOKUP(B2167,選手番号!F:K,6,0),"")</f>
        <v/>
      </c>
      <c r="E2167" t="str">
        <f>IFERROR(VLOOKUP(B2167,チーム番号!E:F,2,0),"")</f>
        <v/>
      </c>
      <c r="F2167" t="str">
        <f>IFERROR(VLOOKUP(A2167,プログラム!B:C,2,0),"")</f>
        <v/>
      </c>
      <c r="G2167" t="str">
        <f t="shared" si="67"/>
        <v>000</v>
      </c>
      <c r="H2167" t="str">
        <f>IFERROR(記録[[#This Row],[組]],"")</f>
        <v/>
      </c>
      <c r="I2167" t="str">
        <f>IFERROR(記録[[#This Row],[水路]],"")</f>
        <v/>
      </c>
      <c r="J2167" t="str">
        <f>IFERROR(VLOOKUP(F2167,プログラムデータ!A:P,14,0),"")</f>
        <v/>
      </c>
      <c r="K2167" t="str">
        <f>IFERROR(VLOOKUP(F2167,プログラムデータ!A:O,15,0),"")</f>
        <v/>
      </c>
      <c r="L2167" t="str">
        <f>IFERROR(VLOOKUP(F2167,プログラムデータ!A:M,13,0),"")</f>
        <v/>
      </c>
      <c r="M2167" t="str">
        <f>IFERROR(VLOOKUP(F2167,プログラムデータ!A:J,10,0),"")</f>
        <v/>
      </c>
      <c r="N2167" t="str">
        <f>IFERROR(VLOOKUP(F2167,プログラムデータ!A:P,16,0),"")</f>
        <v/>
      </c>
      <c r="O2167" t="str">
        <f t="shared" si="68"/>
        <v xml:space="preserve">    </v>
      </c>
    </row>
    <row r="2168" spans="1:15" x14ac:dyDescent="0.15">
      <c r="A2168" t="str">
        <f>IFERROR(記録[[#This Row],[競技番号]],"")</f>
        <v/>
      </c>
      <c r="B2168" t="str">
        <f>IFERROR(記録[[#This Row],[選手番号]],"")</f>
        <v/>
      </c>
      <c r="C2168" t="str">
        <f>IFERROR(VLOOKUP(B2168,選手番号!F:J,4,0),"")</f>
        <v/>
      </c>
      <c r="D2168" t="str">
        <f>IFERROR(VLOOKUP(B2168,選手番号!F:K,6,0),"")</f>
        <v/>
      </c>
      <c r="E2168" t="str">
        <f>IFERROR(VLOOKUP(B2168,チーム番号!E:F,2,0),"")</f>
        <v/>
      </c>
      <c r="F2168" t="str">
        <f>IFERROR(VLOOKUP(A2168,プログラム!B:C,2,0),"")</f>
        <v/>
      </c>
      <c r="G2168" t="str">
        <f t="shared" si="67"/>
        <v>000</v>
      </c>
      <c r="H2168" t="str">
        <f>IFERROR(記録[[#This Row],[組]],"")</f>
        <v/>
      </c>
      <c r="I2168" t="str">
        <f>IFERROR(記録[[#This Row],[水路]],"")</f>
        <v/>
      </c>
      <c r="J2168" t="str">
        <f>IFERROR(VLOOKUP(F2168,プログラムデータ!A:P,14,0),"")</f>
        <v/>
      </c>
      <c r="K2168" t="str">
        <f>IFERROR(VLOOKUP(F2168,プログラムデータ!A:O,15,0),"")</f>
        <v/>
      </c>
      <c r="L2168" t="str">
        <f>IFERROR(VLOOKUP(F2168,プログラムデータ!A:M,13,0),"")</f>
        <v/>
      </c>
      <c r="M2168" t="str">
        <f>IFERROR(VLOOKUP(F2168,プログラムデータ!A:J,10,0),"")</f>
        <v/>
      </c>
      <c r="N2168" t="str">
        <f>IFERROR(VLOOKUP(F2168,プログラムデータ!A:P,16,0),"")</f>
        <v/>
      </c>
      <c r="O2168" t="str">
        <f t="shared" si="68"/>
        <v xml:space="preserve">    </v>
      </c>
    </row>
    <row r="2169" spans="1:15" x14ac:dyDescent="0.15">
      <c r="A2169" t="str">
        <f>IFERROR(記録[[#This Row],[競技番号]],"")</f>
        <v/>
      </c>
      <c r="B2169" t="str">
        <f>IFERROR(記録[[#This Row],[選手番号]],"")</f>
        <v/>
      </c>
      <c r="C2169" t="str">
        <f>IFERROR(VLOOKUP(B2169,選手番号!F:J,4,0),"")</f>
        <v/>
      </c>
      <c r="D2169" t="str">
        <f>IFERROR(VLOOKUP(B2169,選手番号!F:K,6,0),"")</f>
        <v/>
      </c>
      <c r="E2169" t="str">
        <f>IFERROR(VLOOKUP(B2169,チーム番号!E:F,2,0),"")</f>
        <v/>
      </c>
      <c r="F2169" t="str">
        <f>IFERROR(VLOOKUP(A2169,プログラム!B:C,2,0),"")</f>
        <v/>
      </c>
      <c r="G2169" t="str">
        <f t="shared" si="67"/>
        <v>000</v>
      </c>
      <c r="H2169" t="str">
        <f>IFERROR(記録[[#This Row],[組]],"")</f>
        <v/>
      </c>
      <c r="I2169" t="str">
        <f>IFERROR(記録[[#This Row],[水路]],"")</f>
        <v/>
      </c>
      <c r="J2169" t="str">
        <f>IFERROR(VLOOKUP(F2169,プログラムデータ!A:P,14,0),"")</f>
        <v/>
      </c>
      <c r="K2169" t="str">
        <f>IFERROR(VLOOKUP(F2169,プログラムデータ!A:O,15,0),"")</f>
        <v/>
      </c>
      <c r="L2169" t="str">
        <f>IFERROR(VLOOKUP(F2169,プログラムデータ!A:M,13,0),"")</f>
        <v/>
      </c>
      <c r="M2169" t="str">
        <f>IFERROR(VLOOKUP(F2169,プログラムデータ!A:J,10,0),"")</f>
        <v/>
      </c>
      <c r="N2169" t="str">
        <f>IFERROR(VLOOKUP(F2169,プログラムデータ!A:P,16,0),"")</f>
        <v/>
      </c>
      <c r="O2169" t="str">
        <f t="shared" si="68"/>
        <v xml:space="preserve">    </v>
      </c>
    </row>
    <row r="2170" spans="1:15" x14ac:dyDescent="0.15">
      <c r="A2170" t="str">
        <f>IFERROR(記録[[#This Row],[競技番号]],"")</f>
        <v/>
      </c>
      <c r="B2170" t="str">
        <f>IFERROR(記録[[#This Row],[選手番号]],"")</f>
        <v/>
      </c>
      <c r="C2170" t="str">
        <f>IFERROR(VLOOKUP(B2170,選手番号!F:J,4,0),"")</f>
        <v/>
      </c>
      <c r="D2170" t="str">
        <f>IFERROR(VLOOKUP(B2170,選手番号!F:K,6,0),"")</f>
        <v/>
      </c>
      <c r="E2170" t="str">
        <f>IFERROR(VLOOKUP(B2170,チーム番号!E:F,2,0),"")</f>
        <v/>
      </c>
      <c r="F2170" t="str">
        <f>IFERROR(VLOOKUP(A2170,プログラム!B:C,2,0),"")</f>
        <v/>
      </c>
      <c r="G2170" t="str">
        <f t="shared" si="67"/>
        <v>000</v>
      </c>
      <c r="H2170" t="str">
        <f>IFERROR(記録[[#This Row],[組]],"")</f>
        <v/>
      </c>
      <c r="I2170" t="str">
        <f>IFERROR(記録[[#This Row],[水路]],"")</f>
        <v/>
      </c>
      <c r="J2170" t="str">
        <f>IFERROR(VLOOKUP(F2170,プログラムデータ!A:P,14,0),"")</f>
        <v/>
      </c>
      <c r="K2170" t="str">
        <f>IFERROR(VLOOKUP(F2170,プログラムデータ!A:O,15,0),"")</f>
        <v/>
      </c>
      <c r="L2170" t="str">
        <f>IFERROR(VLOOKUP(F2170,プログラムデータ!A:M,13,0),"")</f>
        <v/>
      </c>
      <c r="M2170" t="str">
        <f>IFERROR(VLOOKUP(F2170,プログラムデータ!A:J,10,0),"")</f>
        <v/>
      </c>
      <c r="N2170" t="str">
        <f>IFERROR(VLOOKUP(F2170,プログラムデータ!A:P,16,0),"")</f>
        <v/>
      </c>
      <c r="O2170" t="str">
        <f t="shared" si="68"/>
        <v xml:space="preserve">    </v>
      </c>
    </row>
    <row r="2171" spans="1:15" x14ac:dyDescent="0.15">
      <c r="A2171" t="str">
        <f>IFERROR(記録[[#This Row],[競技番号]],"")</f>
        <v/>
      </c>
      <c r="B2171" t="str">
        <f>IFERROR(記録[[#This Row],[選手番号]],"")</f>
        <v/>
      </c>
      <c r="C2171" t="str">
        <f>IFERROR(VLOOKUP(B2171,選手番号!F:J,4,0),"")</f>
        <v/>
      </c>
      <c r="D2171" t="str">
        <f>IFERROR(VLOOKUP(B2171,選手番号!F:K,6,0),"")</f>
        <v/>
      </c>
      <c r="E2171" t="str">
        <f>IFERROR(VLOOKUP(B2171,チーム番号!E:F,2,0),"")</f>
        <v/>
      </c>
      <c r="F2171" t="str">
        <f>IFERROR(VLOOKUP(A2171,プログラム!B:C,2,0),"")</f>
        <v/>
      </c>
      <c r="G2171" t="str">
        <f t="shared" si="67"/>
        <v>000</v>
      </c>
      <c r="H2171" t="str">
        <f>IFERROR(記録[[#This Row],[組]],"")</f>
        <v/>
      </c>
      <c r="I2171" t="str">
        <f>IFERROR(記録[[#This Row],[水路]],"")</f>
        <v/>
      </c>
      <c r="J2171" t="str">
        <f>IFERROR(VLOOKUP(F2171,プログラムデータ!A:P,14,0),"")</f>
        <v/>
      </c>
      <c r="K2171" t="str">
        <f>IFERROR(VLOOKUP(F2171,プログラムデータ!A:O,15,0),"")</f>
        <v/>
      </c>
      <c r="L2171" t="str">
        <f>IFERROR(VLOOKUP(F2171,プログラムデータ!A:M,13,0),"")</f>
        <v/>
      </c>
      <c r="M2171" t="str">
        <f>IFERROR(VLOOKUP(F2171,プログラムデータ!A:J,10,0),"")</f>
        <v/>
      </c>
      <c r="N2171" t="str">
        <f>IFERROR(VLOOKUP(F2171,プログラムデータ!A:P,16,0),"")</f>
        <v/>
      </c>
      <c r="O2171" t="str">
        <f t="shared" si="68"/>
        <v xml:space="preserve">    </v>
      </c>
    </row>
    <row r="2172" spans="1:15" x14ac:dyDescent="0.15">
      <c r="A2172" t="str">
        <f>IFERROR(記録[[#This Row],[競技番号]],"")</f>
        <v/>
      </c>
      <c r="B2172" t="str">
        <f>IFERROR(記録[[#This Row],[選手番号]],"")</f>
        <v/>
      </c>
      <c r="C2172" t="str">
        <f>IFERROR(VLOOKUP(B2172,選手番号!F:J,4,0),"")</f>
        <v/>
      </c>
      <c r="D2172" t="str">
        <f>IFERROR(VLOOKUP(B2172,選手番号!F:K,6,0),"")</f>
        <v/>
      </c>
      <c r="E2172" t="str">
        <f>IFERROR(VLOOKUP(B2172,チーム番号!E:F,2,0),"")</f>
        <v/>
      </c>
      <c r="F2172" t="str">
        <f>IFERROR(VLOOKUP(A2172,プログラム!B:C,2,0),"")</f>
        <v/>
      </c>
      <c r="G2172" t="str">
        <f t="shared" si="67"/>
        <v>000</v>
      </c>
      <c r="H2172" t="str">
        <f>IFERROR(記録[[#This Row],[組]],"")</f>
        <v/>
      </c>
      <c r="I2172" t="str">
        <f>IFERROR(記録[[#This Row],[水路]],"")</f>
        <v/>
      </c>
      <c r="J2172" t="str">
        <f>IFERROR(VLOOKUP(F2172,プログラムデータ!A:P,14,0),"")</f>
        <v/>
      </c>
      <c r="K2172" t="str">
        <f>IFERROR(VLOOKUP(F2172,プログラムデータ!A:O,15,0),"")</f>
        <v/>
      </c>
      <c r="L2172" t="str">
        <f>IFERROR(VLOOKUP(F2172,プログラムデータ!A:M,13,0),"")</f>
        <v/>
      </c>
      <c r="M2172" t="str">
        <f>IFERROR(VLOOKUP(F2172,プログラムデータ!A:J,10,0),"")</f>
        <v/>
      </c>
      <c r="N2172" t="str">
        <f>IFERROR(VLOOKUP(F2172,プログラムデータ!A:P,16,0),"")</f>
        <v/>
      </c>
      <c r="O2172" t="str">
        <f t="shared" si="68"/>
        <v xml:space="preserve">    </v>
      </c>
    </row>
    <row r="2173" spans="1:15" x14ac:dyDescent="0.15">
      <c r="A2173" t="str">
        <f>IFERROR(記録[[#This Row],[競技番号]],"")</f>
        <v/>
      </c>
      <c r="B2173" t="str">
        <f>IFERROR(記録[[#This Row],[選手番号]],"")</f>
        <v/>
      </c>
      <c r="C2173" t="str">
        <f>IFERROR(VLOOKUP(B2173,選手番号!F:J,4,0),"")</f>
        <v/>
      </c>
      <c r="D2173" t="str">
        <f>IFERROR(VLOOKUP(B2173,選手番号!F:K,6,0),"")</f>
        <v/>
      </c>
      <c r="E2173" t="str">
        <f>IFERROR(VLOOKUP(B2173,チーム番号!E:F,2,0),"")</f>
        <v/>
      </c>
      <c r="F2173" t="str">
        <f>IFERROR(VLOOKUP(A2173,プログラム!B:C,2,0),"")</f>
        <v/>
      </c>
      <c r="G2173" t="str">
        <f t="shared" si="67"/>
        <v>000</v>
      </c>
      <c r="H2173" t="str">
        <f>IFERROR(記録[[#This Row],[組]],"")</f>
        <v/>
      </c>
      <c r="I2173" t="str">
        <f>IFERROR(記録[[#This Row],[水路]],"")</f>
        <v/>
      </c>
      <c r="J2173" t="str">
        <f>IFERROR(VLOOKUP(F2173,プログラムデータ!A:P,14,0),"")</f>
        <v/>
      </c>
      <c r="K2173" t="str">
        <f>IFERROR(VLOOKUP(F2173,プログラムデータ!A:O,15,0),"")</f>
        <v/>
      </c>
      <c r="L2173" t="str">
        <f>IFERROR(VLOOKUP(F2173,プログラムデータ!A:M,13,0),"")</f>
        <v/>
      </c>
      <c r="M2173" t="str">
        <f>IFERROR(VLOOKUP(F2173,プログラムデータ!A:J,10,0),"")</f>
        <v/>
      </c>
      <c r="N2173" t="str">
        <f>IFERROR(VLOOKUP(F2173,プログラムデータ!A:P,16,0),"")</f>
        <v/>
      </c>
      <c r="O2173" t="str">
        <f t="shared" si="68"/>
        <v xml:space="preserve">    </v>
      </c>
    </row>
    <row r="2174" spans="1:15" x14ac:dyDescent="0.15">
      <c r="A2174" t="str">
        <f>IFERROR(記録[[#This Row],[競技番号]],"")</f>
        <v/>
      </c>
      <c r="B2174" t="str">
        <f>IFERROR(記録[[#This Row],[選手番号]],"")</f>
        <v/>
      </c>
      <c r="C2174" t="str">
        <f>IFERROR(VLOOKUP(B2174,選手番号!F:J,4,0),"")</f>
        <v/>
      </c>
      <c r="D2174" t="str">
        <f>IFERROR(VLOOKUP(B2174,選手番号!F:K,6,0),"")</f>
        <v/>
      </c>
      <c r="E2174" t="str">
        <f>IFERROR(VLOOKUP(B2174,チーム番号!E:F,2,0),"")</f>
        <v/>
      </c>
      <c r="F2174" t="str">
        <f>IFERROR(VLOOKUP(A2174,プログラム!B:C,2,0),"")</f>
        <v/>
      </c>
      <c r="G2174" t="str">
        <f t="shared" si="67"/>
        <v>000</v>
      </c>
      <c r="H2174" t="str">
        <f>IFERROR(記録[[#This Row],[組]],"")</f>
        <v/>
      </c>
      <c r="I2174" t="str">
        <f>IFERROR(記録[[#This Row],[水路]],"")</f>
        <v/>
      </c>
      <c r="J2174" t="str">
        <f>IFERROR(VLOOKUP(F2174,プログラムデータ!A:P,14,0),"")</f>
        <v/>
      </c>
      <c r="K2174" t="str">
        <f>IFERROR(VLOOKUP(F2174,プログラムデータ!A:O,15,0),"")</f>
        <v/>
      </c>
      <c r="L2174" t="str">
        <f>IFERROR(VLOOKUP(F2174,プログラムデータ!A:M,13,0),"")</f>
        <v/>
      </c>
      <c r="M2174" t="str">
        <f>IFERROR(VLOOKUP(F2174,プログラムデータ!A:J,10,0),"")</f>
        <v/>
      </c>
      <c r="N2174" t="str">
        <f>IFERROR(VLOOKUP(F2174,プログラムデータ!A:P,16,0),"")</f>
        <v/>
      </c>
      <c r="O2174" t="str">
        <f t="shared" si="68"/>
        <v xml:space="preserve">    </v>
      </c>
    </row>
    <row r="2175" spans="1:15" x14ac:dyDescent="0.15">
      <c r="A2175" t="str">
        <f>IFERROR(記録[[#This Row],[競技番号]],"")</f>
        <v/>
      </c>
      <c r="B2175" t="str">
        <f>IFERROR(記録[[#This Row],[選手番号]],"")</f>
        <v/>
      </c>
      <c r="C2175" t="str">
        <f>IFERROR(VLOOKUP(B2175,選手番号!F:J,4,0),"")</f>
        <v/>
      </c>
      <c r="D2175" t="str">
        <f>IFERROR(VLOOKUP(B2175,選手番号!F:K,6,0),"")</f>
        <v/>
      </c>
      <c r="E2175" t="str">
        <f>IFERROR(VLOOKUP(B2175,チーム番号!E:F,2,0),"")</f>
        <v/>
      </c>
      <c r="F2175" t="str">
        <f>IFERROR(VLOOKUP(A2175,プログラム!B:C,2,0),"")</f>
        <v/>
      </c>
      <c r="G2175" t="str">
        <f t="shared" si="67"/>
        <v>000</v>
      </c>
      <c r="H2175" t="str">
        <f>IFERROR(記録[[#This Row],[組]],"")</f>
        <v/>
      </c>
      <c r="I2175" t="str">
        <f>IFERROR(記録[[#This Row],[水路]],"")</f>
        <v/>
      </c>
      <c r="J2175" t="str">
        <f>IFERROR(VLOOKUP(F2175,プログラムデータ!A:P,14,0),"")</f>
        <v/>
      </c>
      <c r="K2175" t="str">
        <f>IFERROR(VLOOKUP(F2175,プログラムデータ!A:O,15,0),"")</f>
        <v/>
      </c>
      <c r="L2175" t="str">
        <f>IFERROR(VLOOKUP(F2175,プログラムデータ!A:M,13,0),"")</f>
        <v/>
      </c>
      <c r="M2175" t="str">
        <f>IFERROR(VLOOKUP(F2175,プログラムデータ!A:J,10,0),"")</f>
        <v/>
      </c>
      <c r="N2175" t="str">
        <f>IFERROR(VLOOKUP(F2175,プログラムデータ!A:P,16,0),"")</f>
        <v/>
      </c>
      <c r="O2175" t="str">
        <f t="shared" si="68"/>
        <v xml:space="preserve">    </v>
      </c>
    </row>
    <row r="2176" spans="1:15" x14ac:dyDescent="0.15">
      <c r="A2176" t="str">
        <f>IFERROR(記録[[#This Row],[競技番号]],"")</f>
        <v/>
      </c>
      <c r="B2176" t="str">
        <f>IFERROR(記録[[#This Row],[選手番号]],"")</f>
        <v/>
      </c>
      <c r="C2176" t="str">
        <f>IFERROR(VLOOKUP(B2176,選手番号!F:J,4,0),"")</f>
        <v/>
      </c>
      <c r="D2176" t="str">
        <f>IFERROR(VLOOKUP(B2176,選手番号!F:K,6,0),"")</f>
        <v/>
      </c>
      <c r="E2176" t="str">
        <f>IFERROR(VLOOKUP(B2176,チーム番号!E:F,2,0),"")</f>
        <v/>
      </c>
      <c r="F2176" t="str">
        <f>IFERROR(VLOOKUP(A2176,プログラム!B:C,2,0),"")</f>
        <v/>
      </c>
      <c r="G2176" t="str">
        <f t="shared" si="67"/>
        <v>000</v>
      </c>
      <c r="H2176" t="str">
        <f>IFERROR(記録[[#This Row],[組]],"")</f>
        <v/>
      </c>
      <c r="I2176" t="str">
        <f>IFERROR(記録[[#This Row],[水路]],"")</f>
        <v/>
      </c>
      <c r="J2176" t="str">
        <f>IFERROR(VLOOKUP(F2176,プログラムデータ!A:P,14,0),"")</f>
        <v/>
      </c>
      <c r="K2176" t="str">
        <f>IFERROR(VLOOKUP(F2176,プログラムデータ!A:O,15,0),"")</f>
        <v/>
      </c>
      <c r="L2176" t="str">
        <f>IFERROR(VLOOKUP(F2176,プログラムデータ!A:M,13,0),"")</f>
        <v/>
      </c>
      <c r="M2176" t="str">
        <f>IFERROR(VLOOKUP(F2176,プログラムデータ!A:J,10,0),"")</f>
        <v/>
      </c>
      <c r="N2176" t="str">
        <f>IFERROR(VLOOKUP(F2176,プログラムデータ!A:P,16,0),"")</f>
        <v/>
      </c>
      <c r="O2176" t="str">
        <f t="shared" si="68"/>
        <v xml:space="preserve">    </v>
      </c>
    </row>
    <row r="2177" spans="1:15" x14ac:dyDescent="0.15">
      <c r="A2177" t="str">
        <f>IFERROR(記録[[#This Row],[競技番号]],"")</f>
        <v/>
      </c>
      <c r="B2177" t="str">
        <f>IFERROR(記録[[#This Row],[選手番号]],"")</f>
        <v/>
      </c>
      <c r="C2177" t="str">
        <f>IFERROR(VLOOKUP(B2177,選手番号!F:J,4,0),"")</f>
        <v/>
      </c>
      <c r="D2177" t="str">
        <f>IFERROR(VLOOKUP(B2177,選手番号!F:K,6,0),"")</f>
        <v/>
      </c>
      <c r="E2177" t="str">
        <f>IFERROR(VLOOKUP(B2177,チーム番号!E:F,2,0),"")</f>
        <v/>
      </c>
      <c r="F2177" t="str">
        <f>IFERROR(VLOOKUP(A2177,プログラム!B:C,2,0),"")</f>
        <v/>
      </c>
      <c r="G2177" t="str">
        <f t="shared" si="67"/>
        <v>000</v>
      </c>
      <c r="H2177" t="str">
        <f>IFERROR(記録[[#This Row],[組]],"")</f>
        <v/>
      </c>
      <c r="I2177" t="str">
        <f>IFERROR(記録[[#This Row],[水路]],"")</f>
        <v/>
      </c>
      <c r="J2177" t="str">
        <f>IFERROR(VLOOKUP(F2177,プログラムデータ!A:P,14,0),"")</f>
        <v/>
      </c>
      <c r="K2177" t="str">
        <f>IFERROR(VLOOKUP(F2177,プログラムデータ!A:O,15,0),"")</f>
        <v/>
      </c>
      <c r="L2177" t="str">
        <f>IFERROR(VLOOKUP(F2177,プログラムデータ!A:M,13,0),"")</f>
        <v/>
      </c>
      <c r="M2177" t="str">
        <f>IFERROR(VLOOKUP(F2177,プログラムデータ!A:J,10,0),"")</f>
        <v/>
      </c>
      <c r="N2177" t="str">
        <f>IFERROR(VLOOKUP(F2177,プログラムデータ!A:P,16,0),"")</f>
        <v/>
      </c>
      <c r="O2177" t="str">
        <f t="shared" si="68"/>
        <v xml:space="preserve">    </v>
      </c>
    </row>
    <row r="2178" spans="1:15" x14ac:dyDescent="0.15">
      <c r="A2178" t="str">
        <f>IFERROR(記録[[#This Row],[競技番号]],"")</f>
        <v/>
      </c>
      <c r="B2178" t="str">
        <f>IFERROR(記録[[#This Row],[選手番号]],"")</f>
        <v/>
      </c>
      <c r="C2178" t="str">
        <f>IFERROR(VLOOKUP(B2178,選手番号!F:J,4,0),"")</f>
        <v/>
      </c>
      <c r="D2178" t="str">
        <f>IFERROR(VLOOKUP(B2178,選手番号!F:K,6,0),"")</f>
        <v/>
      </c>
      <c r="E2178" t="str">
        <f>IFERROR(VLOOKUP(B2178,チーム番号!E:F,2,0),"")</f>
        <v/>
      </c>
      <c r="F2178" t="str">
        <f>IFERROR(VLOOKUP(A2178,プログラム!B:C,2,0),"")</f>
        <v/>
      </c>
      <c r="G2178" t="str">
        <f t="shared" si="67"/>
        <v>000</v>
      </c>
      <c r="H2178" t="str">
        <f>IFERROR(記録[[#This Row],[組]],"")</f>
        <v/>
      </c>
      <c r="I2178" t="str">
        <f>IFERROR(記録[[#This Row],[水路]],"")</f>
        <v/>
      </c>
      <c r="J2178" t="str">
        <f>IFERROR(VLOOKUP(F2178,プログラムデータ!A:P,14,0),"")</f>
        <v/>
      </c>
      <c r="K2178" t="str">
        <f>IFERROR(VLOOKUP(F2178,プログラムデータ!A:O,15,0),"")</f>
        <v/>
      </c>
      <c r="L2178" t="str">
        <f>IFERROR(VLOOKUP(F2178,プログラムデータ!A:M,13,0),"")</f>
        <v/>
      </c>
      <c r="M2178" t="str">
        <f>IFERROR(VLOOKUP(F2178,プログラムデータ!A:J,10,0),"")</f>
        <v/>
      </c>
      <c r="N2178" t="str">
        <f>IFERROR(VLOOKUP(F2178,プログラムデータ!A:P,16,0),"")</f>
        <v/>
      </c>
      <c r="O2178" t="str">
        <f t="shared" si="68"/>
        <v xml:space="preserve">    </v>
      </c>
    </row>
    <row r="2179" spans="1:15" x14ac:dyDescent="0.15">
      <c r="A2179" t="str">
        <f>IFERROR(記録[[#This Row],[競技番号]],"")</f>
        <v/>
      </c>
      <c r="B2179" t="str">
        <f>IFERROR(記録[[#This Row],[選手番号]],"")</f>
        <v/>
      </c>
      <c r="C2179" t="str">
        <f>IFERROR(VLOOKUP(B2179,選手番号!F:J,4,0),"")</f>
        <v/>
      </c>
      <c r="D2179" t="str">
        <f>IFERROR(VLOOKUP(B2179,選手番号!F:K,6,0),"")</f>
        <v/>
      </c>
      <c r="E2179" t="str">
        <f>IFERROR(VLOOKUP(B2179,チーム番号!E:F,2,0),"")</f>
        <v/>
      </c>
      <c r="F2179" t="str">
        <f>IFERROR(VLOOKUP(A2179,プログラム!B:C,2,0),"")</f>
        <v/>
      </c>
      <c r="G2179" t="str">
        <f t="shared" ref="G2179:G2242" si="69">CONCATENATE(B2179,0,0,0,F2179)</f>
        <v>000</v>
      </c>
      <c r="H2179" t="str">
        <f>IFERROR(記録[[#This Row],[組]],"")</f>
        <v/>
      </c>
      <c r="I2179" t="str">
        <f>IFERROR(記録[[#This Row],[水路]],"")</f>
        <v/>
      </c>
      <c r="J2179" t="str">
        <f>IFERROR(VLOOKUP(F2179,プログラムデータ!A:P,14,0),"")</f>
        <v/>
      </c>
      <c r="K2179" t="str">
        <f>IFERROR(VLOOKUP(F2179,プログラムデータ!A:O,15,0),"")</f>
        <v/>
      </c>
      <c r="L2179" t="str">
        <f>IFERROR(VLOOKUP(F2179,プログラムデータ!A:M,13,0),"")</f>
        <v/>
      </c>
      <c r="M2179" t="str">
        <f>IFERROR(VLOOKUP(F2179,プログラムデータ!A:J,10,0),"")</f>
        <v/>
      </c>
      <c r="N2179" t="str">
        <f>IFERROR(VLOOKUP(F2179,プログラムデータ!A:P,16,0),"")</f>
        <v/>
      </c>
      <c r="O2179" t="str">
        <f t="shared" si="68"/>
        <v xml:space="preserve">    </v>
      </c>
    </row>
    <row r="2180" spans="1:15" x14ac:dyDescent="0.15">
      <c r="A2180" t="str">
        <f>IFERROR(記録[[#This Row],[競技番号]],"")</f>
        <v/>
      </c>
      <c r="B2180" t="str">
        <f>IFERROR(記録[[#This Row],[選手番号]],"")</f>
        <v/>
      </c>
      <c r="C2180" t="str">
        <f>IFERROR(VLOOKUP(B2180,選手番号!F:J,4,0),"")</f>
        <v/>
      </c>
      <c r="D2180" t="str">
        <f>IFERROR(VLOOKUP(B2180,選手番号!F:K,6,0),"")</f>
        <v/>
      </c>
      <c r="E2180" t="str">
        <f>IFERROR(VLOOKUP(B2180,チーム番号!E:F,2,0),"")</f>
        <v/>
      </c>
      <c r="F2180" t="str">
        <f>IFERROR(VLOOKUP(A2180,プログラム!B:C,2,0),"")</f>
        <v/>
      </c>
      <c r="G2180" t="str">
        <f t="shared" si="69"/>
        <v>000</v>
      </c>
      <c r="H2180" t="str">
        <f>IFERROR(記録[[#This Row],[組]],"")</f>
        <v/>
      </c>
      <c r="I2180" t="str">
        <f>IFERROR(記録[[#This Row],[水路]],"")</f>
        <v/>
      </c>
      <c r="J2180" t="str">
        <f>IFERROR(VLOOKUP(F2180,プログラムデータ!A:P,14,0),"")</f>
        <v/>
      </c>
      <c r="K2180" t="str">
        <f>IFERROR(VLOOKUP(F2180,プログラムデータ!A:O,15,0),"")</f>
        <v/>
      </c>
      <c r="L2180" t="str">
        <f>IFERROR(VLOOKUP(F2180,プログラムデータ!A:M,13,0),"")</f>
        <v/>
      </c>
      <c r="M2180" t="str">
        <f>IFERROR(VLOOKUP(F2180,プログラムデータ!A:J,10,0),"")</f>
        <v/>
      </c>
      <c r="N2180" t="str">
        <f>IFERROR(VLOOKUP(F2180,プログラムデータ!A:P,16,0),"")</f>
        <v/>
      </c>
      <c r="O2180" t="str">
        <f t="shared" si="68"/>
        <v xml:space="preserve">    </v>
      </c>
    </row>
    <row r="2181" spans="1:15" x14ac:dyDescent="0.15">
      <c r="A2181" t="str">
        <f>IFERROR(記録[[#This Row],[競技番号]],"")</f>
        <v/>
      </c>
      <c r="B2181" t="str">
        <f>IFERROR(記録[[#This Row],[選手番号]],"")</f>
        <v/>
      </c>
      <c r="C2181" t="str">
        <f>IFERROR(VLOOKUP(B2181,選手番号!F:J,4,0),"")</f>
        <v/>
      </c>
      <c r="D2181" t="str">
        <f>IFERROR(VLOOKUP(B2181,選手番号!F:K,6,0),"")</f>
        <v/>
      </c>
      <c r="E2181" t="str">
        <f>IFERROR(VLOOKUP(B2181,チーム番号!E:F,2,0),"")</f>
        <v/>
      </c>
      <c r="F2181" t="str">
        <f>IFERROR(VLOOKUP(A2181,プログラム!B:C,2,0),"")</f>
        <v/>
      </c>
      <c r="G2181" t="str">
        <f t="shared" si="69"/>
        <v>000</v>
      </c>
      <c r="H2181" t="str">
        <f>IFERROR(記録[[#This Row],[組]],"")</f>
        <v/>
      </c>
      <c r="I2181" t="str">
        <f>IFERROR(記録[[#This Row],[水路]],"")</f>
        <v/>
      </c>
      <c r="J2181" t="str">
        <f>IFERROR(VLOOKUP(F2181,プログラムデータ!A:P,14,0),"")</f>
        <v/>
      </c>
      <c r="K2181" t="str">
        <f>IFERROR(VLOOKUP(F2181,プログラムデータ!A:O,15,0),"")</f>
        <v/>
      </c>
      <c r="L2181" t="str">
        <f>IFERROR(VLOOKUP(F2181,プログラムデータ!A:M,13,0),"")</f>
        <v/>
      </c>
      <c r="M2181" t="str">
        <f>IFERROR(VLOOKUP(F2181,プログラムデータ!A:J,10,0),"")</f>
        <v/>
      </c>
      <c r="N2181" t="str">
        <f>IFERROR(VLOOKUP(F2181,プログラムデータ!A:P,16,0),"")</f>
        <v/>
      </c>
      <c r="O2181" t="str">
        <f t="shared" si="68"/>
        <v xml:space="preserve">    </v>
      </c>
    </row>
    <row r="2182" spans="1:15" x14ac:dyDescent="0.15">
      <c r="A2182" t="str">
        <f>IFERROR(記録[[#This Row],[競技番号]],"")</f>
        <v/>
      </c>
      <c r="B2182" t="str">
        <f>IFERROR(記録[[#This Row],[選手番号]],"")</f>
        <v/>
      </c>
      <c r="C2182" t="str">
        <f>IFERROR(VLOOKUP(B2182,選手番号!F:J,4,0),"")</f>
        <v/>
      </c>
      <c r="D2182" t="str">
        <f>IFERROR(VLOOKUP(B2182,選手番号!F:K,6,0),"")</f>
        <v/>
      </c>
      <c r="E2182" t="str">
        <f>IFERROR(VLOOKUP(B2182,チーム番号!E:F,2,0),"")</f>
        <v/>
      </c>
      <c r="F2182" t="str">
        <f>IFERROR(VLOOKUP(A2182,プログラム!B:C,2,0),"")</f>
        <v/>
      </c>
      <c r="G2182" t="str">
        <f t="shared" si="69"/>
        <v>000</v>
      </c>
      <c r="H2182" t="str">
        <f>IFERROR(記録[[#This Row],[組]],"")</f>
        <v/>
      </c>
      <c r="I2182" t="str">
        <f>IFERROR(記録[[#This Row],[水路]],"")</f>
        <v/>
      </c>
      <c r="J2182" t="str">
        <f>IFERROR(VLOOKUP(F2182,プログラムデータ!A:P,14,0),"")</f>
        <v/>
      </c>
      <c r="K2182" t="str">
        <f>IFERROR(VLOOKUP(F2182,プログラムデータ!A:O,15,0),"")</f>
        <v/>
      </c>
      <c r="L2182" t="str">
        <f>IFERROR(VLOOKUP(F2182,プログラムデータ!A:M,13,0),"")</f>
        <v/>
      </c>
      <c r="M2182" t="str">
        <f>IFERROR(VLOOKUP(F2182,プログラムデータ!A:J,10,0),"")</f>
        <v/>
      </c>
      <c r="N2182" t="str">
        <f>IFERROR(VLOOKUP(F2182,プログラムデータ!A:P,16,0),"")</f>
        <v/>
      </c>
      <c r="O2182" t="str">
        <f t="shared" si="68"/>
        <v xml:space="preserve">    </v>
      </c>
    </row>
    <row r="2183" spans="1:15" x14ac:dyDescent="0.15">
      <c r="A2183" t="str">
        <f>IFERROR(記録[[#This Row],[競技番号]],"")</f>
        <v/>
      </c>
      <c r="B2183" t="str">
        <f>IFERROR(記録[[#This Row],[選手番号]],"")</f>
        <v/>
      </c>
      <c r="C2183" t="str">
        <f>IFERROR(VLOOKUP(B2183,選手番号!F:J,4,0),"")</f>
        <v/>
      </c>
      <c r="D2183" t="str">
        <f>IFERROR(VLOOKUP(B2183,選手番号!F:K,6,0),"")</f>
        <v/>
      </c>
      <c r="E2183" t="str">
        <f>IFERROR(VLOOKUP(B2183,チーム番号!E:F,2,0),"")</f>
        <v/>
      </c>
      <c r="F2183" t="str">
        <f>IFERROR(VLOOKUP(A2183,プログラム!B:C,2,0),"")</f>
        <v/>
      </c>
      <c r="G2183" t="str">
        <f t="shared" si="69"/>
        <v>000</v>
      </c>
      <c r="H2183" t="str">
        <f>IFERROR(記録[[#This Row],[組]],"")</f>
        <v/>
      </c>
      <c r="I2183" t="str">
        <f>IFERROR(記録[[#This Row],[水路]],"")</f>
        <v/>
      </c>
      <c r="J2183" t="str">
        <f>IFERROR(VLOOKUP(F2183,プログラムデータ!A:P,14,0),"")</f>
        <v/>
      </c>
      <c r="K2183" t="str">
        <f>IFERROR(VLOOKUP(F2183,プログラムデータ!A:O,15,0),"")</f>
        <v/>
      </c>
      <c r="L2183" t="str">
        <f>IFERROR(VLOOKUP(F2183,プログラムデータ!A:M,13,0),"")</f>
        <v/>
      </c>
      <c r="M2183" t="str">
        <f>IFERROR(VLOOKUP(F2183,プログラムデータ!A:J,10,0),"")</f>
        <v/>
      </c>
      <c r="N2183" t="str">
        <f>IFERROR(VLOOKUP(F2183,プログラムデータ!A:P,16,0),"")</f>
        <v/>
      </c>
      <c r="O2183" t="str">
        <f t="shared" si="68"/>
        <v xml:space="preserve">    </v>
      </c>
    </row>
    <row r="2184" spans="1:15" x14ac:dyDescent="0.15">
      <c r="A2184" t="str">
        <f>IFERROR(記録[[#This Row],[競技番号]],"")</f>
        <v/>
      </c>
      <c r="B2184" t="str">
        <f>IFERROR(記録[[#This Row],[選手番号]],"")</f>
        <v/>
      </c>
      <c r="C2184" t="str">
        <f>IFERROR(VLOOKUP(B2184,選手番号!F:J,4,0),"")</f>
        <v/>
      </c>
      <c r="D2184" t="str">
        <f>IFERROR(VLOOKUP(B2184,選手番号!F:K,6,0),"")</f>
        <v/>
      </c>
      <c r="E2184" t="str">
        <f>IFERROR(VLOOKUP(B2184,チーム番号!E:F,2,0),"")</f>
        <v/>
      </c>
      <c r="F2184" t="str">
        <f>IFERROR(VLOOKUP(A2184,プログラム!B:C,2,0),"")</f>
        <v/>
      </c>
      <c r="G2184" t="str">
        <f t="shared" si="69"/>
        <v>000</v>
      </c>
      <c r="H2184" t="str">
        <f>IFERROR(記録[[#This Row],[組]],"")</f>
        <v/>
      </c>
      <c r="I2184" t="str">
        <f>IFERROR(記録[[#This Row],[水路]],"")</f>
        <v/>
      </c>
      <c r="J2184" t="str">
        <f>IFERROR(VLOOKUP(F2184,プログラムデータ!A:P,14,0),"")</f>
        <v/>
      </c>
      <c r="K2184" t="str">
        <f>IFERROR(VLOOKUP(F2184,プログラムデータ!A:O,15,0),"")</f>
        <v/>
      </c>
      <c r="L2184" t="str">
        <f>IFERROR(VLOOKUP(F2184,プログラムデータ!A:M,13,0),"")</f>
        <v/>
      </c>
      <c r="M2184" t="str">
        <f>IFERROR(VLOOKUP(F2184,プログラムデータ!A:J,10,0),"")</f>
        <v/>
      </c>
      <c r="N2184" t="str">
        <f>IFERROR(VLOOKUP(F2184,プログラムデータ!A:P,16,0),"")</f>
        <v/>
      </c>
      <c r="O2184" t="str">
        <f t="shared" si="68"/>
        <v xml:space="preserve">    </v>
      </c>
    </row>
    <row r="2185" spans="1:15" x14ac:dyDescent="0.15">
      <c r="A2185" t="str">
        <f>IFERROR(記録[[#This Row],[競技番号]],"")</f>
        <v/>
      </c>
      <c r="B2185" t="str">
        <f>IFERROR(記録[[#This Row],[選手番号]],"")</f>
        <v/>
      </c>
      <c r="C2185" t="str">
        <f>IFERROR(VLOOKUP(B2185,選手番号!F:J,4,0),"")</f>
        <v/>
      </c>
      <c r="D2185" t="str">
        <f>IFERROR(VLOOKUP(B2185,選手番号!F:K,6,0),"")</f>
        <v/>
      </c>
      <c r="E2185" t="str">
        <f>IFERROR(VLOOKUP(B2185,チーム番号!E:F,2,0),"")</f>
        <v/>
      </c>
      <c r="F2185" t="str">
        <f>IFERROR(VLOOKUP(A2185,プログラム!B:C,2,0),"")</f>
        <v/>
      </c>
      <c r="G2185" t="str">
        <f t="shared" si="69"/>
        <v>000</v>
      </c>
      <c r="H2185" t="str">
        <f>IFERROR(記録[[#This Row],[組]],"")</f>
        <v/>
      </c>
      <c r="I2185" t="str">
        <f>IFERROR(記録[[#This Row],[水路]],"")</f>
        <v/>
      </c>
      <c r="J2185" t="str">
        <f>IFERROR(VLOOKUP(F2185,プログラムデータ!A:P,14,0),"")</f>
        <v/>
      </c>
      <c r="K2185" t="str">
        <f>IFERROR(VLOOKUP(F2185,プログラムデータ!A:O,15,0),"")</f>
        <v/>
      </c>
      <c r="L2185" t="str">
        <f>IFERROR(VLOOKUP(F2185,プログラムデータ!A:M,13,0),"")</f>
        <v/>
      </c>
      <c r="M2185" t="str">
        <f>IFERROR(VLOOKUP(F2185,プログラムデータ!A:J,10,0),"")</f>
        <v/>
      </c>
      <c r="N2185" t="str">
        <f>IFERROR(VLOOKUP(F2185,プログラムデータ!A:P,16,0),"")</f>
        <v/>
      </c>
      <c r="O2185" t="str">
        <f t="shared" si="68"/>
        <v xml:space="preserve">    </v>
      </c>
    </row>
    <row r="2186" spans="1:15" x14ac:dyDescent="0.15">
      <c r="A2186" t="str">
        <f>IFERROR(記録[[#This Row],[競技番号]],"")</f>
        <v/>
      </c>
      <c r="B2186" t="str">
        <f>IFERROR(記録[[#This Row],[選手番号]],"")</f>
        <v/>
      </c>
      <c r="C2186" t="str">
        <f>IFERROR(VLOOKUP(B2186,選手番号!F:J,4,0),"")</f>
        <v/>
      </c>
      <c r="D2186" t="str">
        <f>IFERROR(VLOOKUP(B2186,選手番号!F:K,6,0),"")</f>
        <v/>
      </c>
      <c r="E2186" t="str">
        <f>IFERROR(VLOOKUP(B2186,チーム番号!E:F,2,0),"")</f>
        <v/>
      </c>
      <c r="F2186" t="str">
        <f>IFERROR(VLOOKUP(A2186,プログラム!B:C,2,0),"")</f>
        <v/>
      </c>
      <c r="G2186" t="str">
        <f t="shared" si="69"/>
        <v>000</v>
      </c>
      <c r="H2186" t="str">
        <f>IFERROR(記録[[#This Row],[組]],"")</f>
        <v/>
      </c>
      <c r="I2186" t="str">
        <f>IFERROR(記録[[#This Row],[水路]],"")</f>
        <v/>
      </c>
      <c r="J2186" t="str">
        <f>IFERROR(VLOOKUP(F2186,プログラムデータ!A:P,14,0),"")</f>
        <v/>
      </c>
      <c r="K2186" t="str">
        <f>IFERROR(VLOOKUP(F2186,プログラムデータ!A:O,15,0),"")</f>
        <v/>
      </c>
      <c r="L2186" t="str">
        <f>IFERROR(VLOOKUP(F2186,プログラムデータ!A:M,13,0),"")</f>
        <v/>
      </c>
      <c r="M2186" t="str">
        <f>IFERROR(VLOOKUP(F2186,プログラムデータ!A:J,10,0),"")</f>
        <v/>
      </c>
      <c r="N2186" t="str">
        <f>IFERROR(VLOOKUP(F2186,プログラムデータ!A:P,16,0),"")</f>
        <v/>
      </c>
      <c r="O2186" t="str">
        <f t="shared" si="68"/>
        <v xml:space="preserve">    </v>
      </c>
    </row>
    <row r="2187" spans="1:15" x14ac:dyDescent="0.15">
      <c r="A2187" t="str">
        <f>IFERROR(記録[[#This Row],[競技番号]],"")</f>
        <v/>
      </c>
      <c r="B2187" t="str">
        <f>IFERROR(記録[[#This Row],[選手番号]],"")</f>
        <v/>
      </c>
      <c r="C2187" t="str">
        <f>IFERROR(VLOOKUP(B2187,選手番号!F:J,4,0),"")</f>
        <v/>
      </c>
      <c r="D2187" t="str">
        <f>IFERROR(VLOOKUP(B2187,選手番号!F:K,6,0),"")</f>
        <v/>
      </c>
      <c r="E2187" t="str">
        <f>IFERROR(VLOOKUP(B2187,チーム番号!E:F,2,0),"")</f>
        <v/>
      </c>
      <c r="F2187" t="str">
        <f>IFERROR(VLOOKUP(A2187,プログラム!B:C,2,0),"")</f>
        <v/>
      </c>
      <c r="G2187" t="str">
        <f t="shared" si="69"/>
        <v>000</v>
      </c>
      <c r="H2187" t="str">
        <f>IFERROR(記録[[#This Row],[組]],"")</f>
        <v/>
      </c>
      <c r="I2187" t="str">
        <f>IFERROR(記録[[#This Row],[水路]],"")</f>
        <v/>
      </c>
      <c r="J2187" t="str">
        <f>IFERROR(VLOOKUP(F2187,プログラムデータ!A:P,14,0),"")</f>
        <v/>
      </c>
      <c r="K2187" t="str">
        <f>IFERROR(VLOOKUP(F2187,プログラムデータ!A:O,15,0),"")</f>
        <v/>
      </c>
      <c r="L2187" t="str">
        <f>IFERROR(VLOOKUP(F2187,プログラムデータ!A:M,13,0),"")</f>
        <v/>
      </c>
      <c r="M2187" t="str">
        <f>IFERROR(VLOOKUP(F2187,プログラムデータ!A:J,10,0),"")</f>
        <v/>
      </c>
      <c r="N2187" t="str">
        <f>IFERROR(VLOOKUP(F2187,プログラムデータ!A:P,16,0),"")</f>
        <v/>
      </c>
      <c r="O2187" t="str">
        <f t="shared" si="68"/>
        <v xml:space="preserve">    </v>
      </c>
    </row>
    <row r="2188" spans="1:15" x14ac:dyDescent="0.15">
      <c r="A2188" t="str">
        <f>IFERROR(記録[[#This Row],[競技番号]],"")</f>
        <v/>
      </c>
      <c r="B2188" t="str">
        <f>IFERROR(記録[[#This Row],[選手番号]],"")</f>
        <v/>
      </c>
      <c r="C2188" t="str">
        <f>IFERROR(VLOOKUP(B2188,選手番号!F:J,4,0),"")</f>
        <v/>
      </c>
      <c r="D2188" t="str">
        <f>IFERROR(VLOOKUP(B2188,選手番号!F:K,6,0),"")</f>
        <v/>
      </c>
      <c r="E2188" t="str">
        <f>IFERROR(VLOOKUP(B2188,チーム番号!E:F,2,0),"")</f>
        <v/>
      </c>
      <c r="F2188" t="str">
        <f>IFERROR(VLOOKUP(A2188,プログラム!B:C,2,0),"")</f>
        <v/>
      </c>
      <c r="G2188" t="str">
        <f t="shared" si="69"/>
        <v>000</v>
      </c>
      <c r="H2188" t="str">
        <f>IFERROR(記録[[#This Row],[組]],"")</f>
        <v/>
      </c>
      <c r="I2188" t="str">
        <f>IFERROR(記録[[#This Row],[水路]],"")</f>
        <v/>
      </c>
      <c r="J2188" t="str">
        <f>IFERROR(VLOOKUP(F2188,プログラムデータ!A:P,14,0),"")</f>
        <v/>
      </c>
      <c r="K2188" t="str">
        <f>IFERROR(VLOOKUP(F2188,プログラムデータ!A:O,15,0),"")</f>
        <v/>
      </c>
      <c r="L2188" t="str">
        <f>IFERROR(VLOOKUP(F2188,プログラムデータ!A:M,13,0),"")</f>
        <v/>
      </c>
      <c r="M2188" t="str">
        <f>IFERROR(VLOOKUP(F2188,プログラムデータ!A:J,10,0),"")</f>
        <v/>
      </c>
      <c r="N2188" t="str">
        <f>IFERROR(VLOOKUP(F2188,プログラムデータ!A:P,16,0),"")</f>
        <v/>
      </c>
      <c r="O2188" t="str">
        <f t="shared" si="68"/>
        <v xml:space="preserve">    </v>
      </c>
    </row>
    <row r="2189" spans="1:15" x14ac:dyDescent="0.15">
      <c r="A2189" t="str">
        <f>IFERROR(記録[[#This Row],[競技番号]],"")</f>
        <v/>
      </c>
      <c r="B2189" t="str">
        <f>IFERROR(記録[[#This Row],[選手番号]],"")</f>
        <v/>
      </c>
      <c r="C2189" t="str">
        <f>IFERROR(VLOOKUP(B2189,選手番号!F:J,4,0),"")</f>
        <v/>
      </c>
      <c r="D2189" t="str">
        <f>IFERROR(VLOOKUP(B2189,選手番号!F:K,6,0),"")</f>
        <v/>
      </c>
      <c r="E2189" t="str">
        <f>IFERROR(VLOOKUP(B2189,チーム番号!E:F,2,0),"")</f>
        <v/>
      </c>
      <c r="F2189" t="str">
        <f>IFERROR(VLOOKUP(A2189,プログラム!B:C,2,0),"")</f>
        <v/>
      </c>
      <c r="G2189" t="str">
        <f t="shared" si="69"/>
        <v>000</v>
      </c>
      <c r="H2189" t="str">
        <f>IFERROR(記録[[#This Row],[組]],"")</f>
        <v/>
      </c>
      <c r="I2189" t="str">
        <f>IFERROR(記録[[#This Row],[水路]],"")</f>
        <v/>
      </c>
      <c r="J2189" t="str">
        <f>IFERROR(VLOOKUP(F2189,プログラムデータ!A:P,14,0),"")</f>
        <v/>
      </c>
      <c r="K2189" t="str">
        <f>IFERROR(VLOOKUP(F2189,プログラムデータ!A:O,15,0),"")</f>
        <v/>
      </c>
      <c r="L2189" t="str">
        <f>IFERROR(VLOOKUP(F2189,プログラムデータ!A:M,13,0),"")</f>
        <v/>
      </c>
      <c r="M2189" t="str">
        <f>IFERROR(VLOOKUP(F2189,プログラムデータ!A:J,10,0),"")</f>
        <v/>
      </c>
      <c r="N2189" t="str">
        <f>IFERROR(VLOOKUP(F2189,プログラムデータ!A:P,16,0),"")</f>
        <v/>
      </c>
      <c r="O2189" t="str">
        <f t="shared" si="68"/>
        <v xml:space="preserve">    </v>
      </c>
    </row>
    <row r="2190" spans="1:15" x14ac:dyDescent="0.15">
      <c r="A2190" t="str">
        <f>IFERROR(記録[[#This Row],[競技番号]],"")</f>
        <v/>
      </c>
      <c r="B2190" t="str">
        <f>IFERROR(記録[[#This Row],[選手番号]],"")</f>
        <v/>
      </c>
      <c r="C2190" t="str">
        <f>IFERROR(VLOOKUP(B2190,選手番号!F:J,4,0),"")</f>
        <v/>
      </c>
      <c r="D2190" t="str">
        <f>IFERROR(VLOOKUP(B2190,選手番号!F:K,6,0),"")</f>
        <v/>
      </c>
      <c r="E2190" t="str">
        <f>IFERROR(VLOOKUP(B2190,チーム番号!E:F,2,0),"")</f>
        <v/>
      </c>
      <c r="F2190" t="str">
        <f>IFERROR(VLOOKUP(A2190,プログラム!B:C,2,0),"")</f>
        <v/>
      </c>
      <c r="G2190" t="str">
        <f t="shared" si="69"/>
        <v>000</v>
      </c>
      <c r="H2190" t="str">
        <f>IFERROR(記録[[#This Row],[組]],"")</f>
        <v/>
      </c>
      <c r="I2190" t="str">
        <f>IFERROR(記録[[#This Row],[水路]],"")</f>
        <v/>
      </c>
      <c r="J2190" t="str">
        <f>IFERROR(VLOOKUP(F2190,プログラムデータ!A:P,14,0),"")</f>
        <v/>
      </c>
      <c r="K2190" t="str">
        <f>IFERROR(VLOOKUP(F2190,プログラムデータ!A:O,15,0),"")</f>
        <v/>
      </c>
      <c r="L2190" t="str">
        <f>IFERROR(VLOOKUP(F2190,プログラムデータ!A:M,13,0),"")</f>
        <v/>
      </c>
      <c r="M2190" t="str">
        <f>IFERROR(VLOOKUP(F2190,プログラムデータ!A:J,10,0),"")</f>
        <v/>
      </c>
      <c r="N2190" t="str">
        <f>IFERROR(VLOOKUP(F2190,プログラムデータ!A:P,16,0),"")</f>
        <v/>
      </c>
      <c r="O2190" t="str">
        <f t="shared" si="68"/>
        <v xml:space="preserve">    </v>
      </c>
    </row>
    <row r="2191" spans="1:15" x14ac:dyDescent="0.15">
      <c r="A2191" t="str">
        <f>IFERROR(記録[[#This Row],[競技番号]],"")</f>
        <v/>
      </c>
      <c r="B2191" t="str">
        <f>IFERROR(記録[[#This Row],[選手番号]],"")</f>
        <v/>
      </c>
      <c r="C2191" t="str">
        <f>IFERROR(VLOOKUP(B2191,選手番号!F:J,4,0),"")</f>
        <v/>
      </c>
      <c r="D2191" t="str">
        <f>IFERROR(VLOOKUP(B2191,選手番号!F:K,6,0),"")</f>
        <v/>
      </c>
      <c r="E2191" t="str">
        <f>IFERROR(VLOOKUP(B2191,チーム番号!E:F,2,0),"")</f>
        <v/>
      </c>
      <c r="F2191" t="str">
        <f>IFERROR(VLOOKUP(A2191,プログラム!B:C,2,0),"")</f>
        <v/>
      </c>
      <c r="G2191" t="str">
        <f t="shared" si="69"/>
        <v>000</v>
      </c>
      <c r="H2191" t="str">
        <f>IFERROR(記録[[#This Row],[組]],"")</f>
        <v/>
      </c>
      <c r="I2191" t="str">
        <f>IFERROR(記録[[#This Row],[水路]],"")</f>
        <v/>
      </c>
      <c r="J2191" t="str">
        <f>IFERROR(VLOOKUP(F2191,プログラムデータ!A:P,14,0),"")</f>
        <v/>
      </c>
      <c r="K2191" t="str">
        <f>IFERROR(VLOOKUP(F2191,プログラムデータ!A:O,15,0),"")</f>
        <v/>
      </c>
      <c r="L2191" t="str">
        <f>IFERROR(VLOOKUP(F2191,プログラムデータ!A:M,13,0),"")</f>
        <v/>
      </c>
      <c r="M2191" t="str">
        <f>IFERROR(VLOOKUP(F2191,プログラムデータ!A:J,10,0),"")</f>
        <v/>
      </c>
      <c r="N2191" t="str">
        <f>IFERROR(VLOOKUP(F2191,プログラムデータ!A:P,16,0),"")</f>
        <v/>
      </c>
      <c r="O2191" t="str">
        <f t="shared" si="68"/>
        <v xml:space="preserve">    </v>
      </c>
    </row>
    <row r="2192" spans="1:15" x14ac:dyDescent="0.15">
      <c r="A2192" t="str">
        <f>IFERROR(記録[[#This Row],[競技番号]],"")</f>
        <v/>
      </c>
      <c r="B2192" t="str">
        <f>IFERROR(記録[[#This Row],[選手番号]],"")</f>
        <v/>
      </c>
      <c r="C2192" t="str">
        <f>IFERROR(VLOOKUP(B2192,選手番号!F:J,4,0),"")</f>
        <v/>
      </c>
      <c r="D2192" t="str">
        <f>IFERROR(VLOOKUP(B2192,選手番号!F:K,6,0),"")</f>
        <v/>
      </c>
      <c r="E2192" t="str">
        <f>IFERROR(VLOOKUP(B2192,チーム番号!E:F,2,0),"")</f>
        <v/>
      </c>
      <c r="F2192" t="str">
        <f>IFERROR(VLOOKUP(A2192,プログラム!B:C,2,0),"")</f>
        <v/>
      </c>
      <c r="G2192" t="str">
        <f t="shared" si="69"/>
        <v>000</v>
      </c>
      <c r="H2192" t="str">
        <f>IFERROR(記録[[#This Row],[組]],"")</f>
        <v/>
      </c>
      <c r="I2192" t="str">
        <f>IFERROR(記録[[#This Row],[水路]],"")</f>
        <v/>
      </c>
      <c r="J2192" t="str">
        <f>IFERROR(VLOOKUP(F2192,プログラムデータ!A:P,14,0),"")</f>
        <v/>
      </c>
      <c r="K2192" t="str">
        <f>IFERROR(VLOOKUP(F2192,プログラムデータ!A:O,15,0),"")</f>
        <v/>
      </c>
      <c r="L2192" t="str">
        <f>IFERROR(VLOOKUP(F2192,プログラムデータ!A:M,13,0),"")</f>
        <v/>
      </c>
      <c r="M2192" t="str">
        <f>IFERROR(VLOOKUP(F2192,プログラムデータ!A:J,10,0),"")</f>
        <v/>
      </c>
      <c r="N2192" t="str">
        <f>IFERROR(VLOOKUP(F2192,プログラムデータ!A:P,16,0),"")</f>
        <v/>
      </c>
      <c r="O2192" t="str">
        <f t="shared" si="68"/>
        <v xml:space="preserve">    </v>
      </c>
    </row>
    <row r="2193" spans="1:15" x14ac:dyDescent="0.15">
      <c r="A2193" t="str">
        <f>IFERROR(記録[[#This Row],[競技番号]],"")</f>
        <v/>
      </c>
      <c r="B2193" t="str">
        <f>IFERROR(記録[[#This Row],[選手番号]],"")</f>
        <v/>
      </c>
      <c r="C2193" t="str">
        <f>IFERROR(VLOOKUP(B2193,選手番号!F:J,4,0),"")</f>
        <v/>
      </c>
      <c r="D2193" t="str">
        <f>IFERROR(VLOOKUP(B2193,選手番号!F:K,6,0),"")</f>
        <v/>
      </c>
      <c r="E2193" t="str">
        <f>IFERROR(VLOOKUP(B2193,チーム番号!E:F,2,0),"")</f>
        <v/>
      </c>
      <c r="F2193" t="str">
        <f>IFERROR(VLOOKUP(A2193,プログラム!B:C,2,0),"")</f>
        <v/>
      </c>
      <c r="G2193" t="str">
        <f t="shared" si="69"/>
        <v>000</v>
      </c>
      <c r="H2193" t="str">
        <f>IFERROR(記録[[#This Row],[組]],"")</f>
        <v/>
      </c>
      <c r="I2193" t="str">
        <f>IFERROR(記録[[#This Row],[水路]],"")</f>
        <v/>
      </c>
      <c r="J2193" t="str">
        <f>IFERROR(VLOOKUP(F2193,プログラムデータ!A:P,14,0),"")</f>
        <v/>
      </c>
      <c r="K2193" t="str">
        <f>IFERROR(VLOOKUP(F2193,プログラムデータ!A:O,15,0),"")</f>
        <v/>
      </c>
      <c r="L2193" t="str">
        <f>IFERROR(VLOOKUP(F2193,プログラムデータ!A:M,13,0),"")</f>
        <v/>
      </c>
      <c r="M2193" t="str">
        <f>IFERROR(VLOOKUP(F2193,プログラムデータ!A:J,10,0),"")</f>
        <v/>
      </c>
      <c r="N2193" t="str">
        <f>IFERROR(VLOOKUP(F2193,プログラムデータ!A:P,16,0),"")</f>
        <v/>
      </c>
      <c r="O2193" t="str">
        <f t="shared" si="68"/>
        <v xml:space="preserve">    </v>
      </c>
    </row>
    <row r="2194" spans="1:15" x14ac:dyDescent="0.15">
      <c r="A2194" t="str">
        <f>IFERROR(記録[[#This Row],[競技番号]],"")</f>
        <v/>
      </c>
      <c r="B2194" t="str">
        <f>IFERROR(記録[[#This Row],[選手番号]],"")</f>
        <v/>
      </c>
      <c r="C2194" t="str">
        <f>IFERROR(VLOOKUP(B2194,選手番号!F:J,4,0),"")</f>
        <v/>
      </c>
      <c r="D2194" t="str">
        <f>IFERROR(VLOOKUP(B2194,選手番号!F:K,6,0),"")</f>
        <v/>
      </c>
      <c r="E2194" t="str">
        <f>IFERROR(VLOOKUP(B2194,チーム番号!E:F,2,0),"")</f>
        <v/>
      </c>
      <c r="F2194" t="str">
        <f>IFERROR(VLOOKUP(A2194,プログラム!B:C,2,0),"")</f>
        <v/>
      </c>
      <c r="G2194" t="str">
        <f t="shared" si="69"/>
        <v>000</v>
      </c>
      <c r="H2194" t="str">
        <f>IFERROR(記録[[#This Row],[組]],"")</f>
        <v/>
      </c>
      <c r="I2194" t="str">
        <f>IFERROR(記録[[#This Row],[水路]],"")</f>
        <v/>
      </c>
      <c r="J2194" t="str">
        <f>IFERROR(VLOOKUP(F2194,プログラムデータ!A:P,14,0),"")</f>
        <v/>
      </c>
      <c r="K2194" t="str">
        <f>IFERROR(VLOOKUP(F2194,プログラムデータ!A:O,15,0),"")</f>
        <v/>
      </c>
      <c r="L2194" t="str">
        <f>IFERROR(VLOOKUP(F2194,プログラムデータ!A:M,13,0),"")</f>
        <v/>
      </c>
      <c r="M2194" t="str">
        <f>IFERROR(VLOOKUP(F2194,プログラムデータ!A:J,10,0),"")</f>
        <v/>
      </c>
      <c r="N2194" t="str">
        <f>IFERROR(VLOOKUP(F2194,プログラムデータ!A:P,16,0),"")</f>
        <v/>
      </c>
      <c r="O2194" t="str">
        <f t="shared" si="68"/>
        <v xml:space="preserve">    </v>
      </c>
    </row>
    <row r="2195" spans="1:15" x14ac:dyDescent="0.15">
      <c r="A2195" t="str">
        <f>IFERROR(記録[[#This Row],[競技番号]],"")</f>
        <v/>
      </c>
      <c r="B2195" t="str">
        <f>IFERROR(記録[[#This Row],[選手番号]],"")</f>
        <v/>
      </c>
      <c r="C2195" t="str">
        <f>IFERROR(VLOOKUP(B2195,選手番号!F:J,4,0),"")</f>
        <v/>
      </c>
      <c r="D2195" t="str">
        <f>IFERROR(VLOOKUP(B2195,選手番号!F:K,6,0),"")</f>
        <v/>
      </c>
      <c r="E2195" t="str">
        <f>IFERROR(VLOOKUP(B2195,チーム番号!E:F,2,0),"")</f>
        <v/>
      </c>
      <c r="F2195" t="str">
        <f>IFERROR(VLOOKUP(A2195,プログラム!B:C,2,0),"")</f>
        <v/>
      </c>
      <c r="G2195" t="str">
        <f t="shared" si="69"/>
        <v>000</v>
      </c>
      <c r="H2195" t="str">
        <f>IFERROR(記録[[#This Row],[組]],"")</f>
        <v/>
      </c>
      <c r="I2195" t="str">
        <f>IFERROR(記録[[#This Row],[水路]],"")</f>
        <v/>
      </c>
      <c r="J2195" t="str">
        <f>IFERROR(VLOOKUP(F2195,プログラムデータ!A:P,14,0),"")</f>
        <v/>
      </c>
      <c r="K2195" t="str">
        <f>IFERROR(VLOOKUP(F2195,プログラムデータ!A:O,15,0),"")</f>
        <v/>
      </c>
      <c r="L2195" t="str">
        <f>IFERROR(VLOOKUP(F2195,プログラムデータ!A:M,13,0),"")</f>
        <v/>
      </c>
      <c r="M2195" t="str">
        <f>IFERROR(VLOOKUP(F2195,プログラムデータ!A:J,10,0),"")</f>
        <v/>
      </c>
      <c r="N2195" t="str">
        <f>IFERROR(VLOOKUP(F2195,プログラムデータ!A:P,16,0),"")</f>
        <v/>
      </c>
      <c r="O2195" t="str">
        <f t="shared" si="68"/>
        <v xml:space="preserve">    </v>
      </c>
    </row>
    <row r="2196" spans="1:15" x14ac:dyDescent="0.15">
      <c r="A2196" t="str">
        <f>IFERROR(記録[[#This Row],[競技番号]],"")</f>
        <v/>
      </c>
      <c r="B2196" t="str">
        <f>IFERROR(記録[[#This Row],[選手番号]],"")</f>
        <v/>
      </c>
      <c r="C2196" t="str">
        <f>IFERROR(VLOOKUP(B2196,選手番号!F:J,4,0),"")</f>
        <v/>
      </c>
      <c r="D2196" t="str">
        <f>IFERROR(VLOOKUP(B2196,選手番号!F:K,6,0),"")</f>
        <v/>
      </c>
      <c r="E2196" t="str">
        <f>IFERROR(VLOOKUP(B2196,チーム番号!E:F,2,0),"")</f>
        <v/>
      </c>
      <c r="F2196" t="str">
        <f>IFERROR(VLOOKUP(A2196,プログラム!B:C,2,0),"")</f>
        <v/>
      </c>
      <c r="G2196" t="str">
        <f t="shared" si="69"/>
        <v>000</v>
      </c>
      <c r="H2196" t="str">
        <f>IFERROR(記録[[#This Row],[組]],"")</f>
        <v/>
      </c>
      <c r="I2196" t="str">
        <f>IFERROR(記録[[#This Row],[水路]],"")</f>
        <v/>
      </c>
      <c r="J2196" t="str">
        <f>IFERROR(VLOOKUP(F2196,プログラムデータ!A:P,14,0),"")</f>
        <v/>
      </c>
      <c r="K2196" t="str">
        <f>IFERROR(VLOOKUP(F2196,プログラムデータ!A:O,15,0),"")</f>
        <v/>
      </c>
      <c r="L2196" t="str">
        <f>IFERROR(VLOOKUP(F2196,プログラムデータ!A:M,13,0),"")</f>
        <v/>
      </c>
      <c r="M2196" t="str">
        <f>IFERROR(VLOOKUP(F2196,プログラムデータ!A:J,10,0),"")</f>
        <v/>
      </c>
      <c r="N2196" t="str">
        <f>IFERROR(VLOOKUP(F2196,プログラムデータ!A:P,16,0),"")</f>
        <v/>
      </c>
      <c r="O2196" t="str">
        <f t="shared" si="68"/>
        <v xml:space="preserve">    </v>
      </c>
    </row>
    <row r="2197" spans="1:15" x14ac:dyDescent="0.15">
      <c r="A2197" t="str">
        <f>IFERROR(記録[[#This Row],[競技番号]],"")</f>
        <v/>
      </c>
      <c r="B2197" t="str">
        <f>IFERROR(記録[[#This Row],[選手番号]],"")</f>
        <v/>
      </c>
      <c r="C2197" t="str">
        <f>IFERROR(VLOOKUP(B2197,選手番号!F:J,4,0),"")</f>
        <v/>
      </c>
      <c r="D2197" t="str">
        <f>IFERROR(VLOOKUP(B2197,選手番号!F:K,6,0),"")</f>
        <v/>
      </c>
      <c r="E2197" t="str">
        <f>IFERROR(VLOOKUP(B2197,チーム番号!E:F,2,0),"")</f>
        <v/>
      </c>
      <c r="F2197" t="str">
        <f>IFERROR(VLOOKUP(A2197,プログラム!B:C,2,0),"")</f>
        <v/>
      </c>
      <c r="G2197" t="str">
        <f t="shared" si="69"/>
        <v>000</v>
      </c>
      <c r="H2197" t="str">
        <f>IFERROR(記録[[#This Row],[組]],"")</f>
        <v/>
      </c>
      <c r="I2197" t="str">
        <f>IFERROR(記録[[#This Row],[水路]],"")</f>
        <v/>
      </c>
      <c r="J2197" t="str">
        <f>IFERROR(VLOOKUP(F2197,プログラムデータ!A:P,14,0),"")</f>
        <v/>
      </c>
      <c r="K2197" t="str">
        <f>IFERROR(VLOOKUP(F2197,プログラムデータ!A:O,15,0),"")</f>
        <v/>
      </c>
      <c r="L2197" t="str">
        <f>IFERROR(VLOOKUP(F2197,プログラムデータ!A:M,13,0),"")</f>
        <v/>
      </c>
      <c r="M2197" t="str">
        <f>IFERROR(VLOOKUP(F2197,プログラムデータ!A:J,10,0),"")</f>
        <v/>
      </c>
      <c r="N2197" t="str">
        <f>IFERROR(VLOOKUP(F2197,プログラムデータ!A:P,16,0),"")</f>
        <v/>
      </c>
      <c r="O2197" t="str">
        <f t="shared" si="68"/>
        <v xml:space="preserve">    </v>
      </c>
    </row>
    <row r="2198" spans="1:15" x14ac:dyDescent="0.15">
      <c r="A2198" t="str">
        <f>IFERROR(記録[[#This Row],[競技番号]],"")</f>
        <v/>
      </c>
      <c r="B2198" t="str">
        <f>IFERROR(記録[[#This Row],[選手番号]],"")</f>
        <v/>
      </c>
      <c r="C2198" t="str">
        <f>IFERROR(VLOOKUP(B2198,選手番号!F:J,4,0),"")</f>
        <v/>
      </c>
      <c r="D2198" t="str">
        <f>IFERROR(VLOOKUP(B2198,選手番号!F:K,6,0),"")</f>
        <v/>
      </c>
      <c r="E2198" t="str">
        <f>IFERROR(VLOOKUP(B2198,チーム番号!E:F,2,0),"")</f>
        <v/>
      </c>
      <c r="F2198" t="str">
        <f>IFERROR(VLOOKUP(A2198,プログラム!B:C,2,0),"")</f>
        <v/>
      </c>
      <c r="G2198" t="str">
        <f t="shared" si="69"/>
        <v>000</v>
      </c>
      <c r="H2198" t="str">
        <f>IFERROR(記録[[#This Row],[組]],"")</f>
        <v/>
      </c>
      <c r="I2198" t="str">
        <f>IFERROR(記録[[#This Row],[水路]],"")</f>
        <v/>
      </c>
      <c r="J2198" t="str">
        <f>IFERROR(VLOOKUP(F2198,プログラムデータ!A:P,14,0),"")</f>
        <v/>
      </c>
      <c r="K2198" t="str">
        <f>IFERROR(VLOOKUP(F2198,プログラムデータ!A:O,15,0),"")</f>
        <v/>
      </c>
      <c r="L2198" t="str">
        <f>IFERROR(VLOOKUP(F2198,プログラムデータ!A:M,13,0),"")</f>
        <v/>
      </c>
      <c r="M2198" t="str">
        <f>IFERROR(VLOOKUP(F2198,プログラムデータ!A:J,10,0),"")</f>
        <v/>
      </c>
      <c r="N2198" t="str">
        <f>IFERROR(VLOOKUP(F2198,プログラムデータ!A:P,16,0),"")</f>
        <v/>
      </c>
      <c r="O2198" t="str">
        <f t="shared" si="68"/>
        <v xml:space="preserve">    </v>
      </c>
    </row>
    <row r="2199" spans="1:15" x14ac:dyDescent="0.15">
      <c r="A2199" t="str">
        <f>IFERROR(記録[[#This Row],[競技番号]],"")</f>
        <v/>
      </c>
      <c r="B2199" t="str">
        <f>IFERROR(記録[[#This Row],[選手番号]],"")</f>
        <v/>
      </c>
      <c r="C2199" t="str">
        <f>IFERROR(VLOOKUP(B2199,選手番号!F:J,4,0),"")</f>
        <v/>
      </c>
      <c r="D2199" t="str">
        <f>IFERROR(VLOOKUP(B2199,選手番号!F:K,6,0),"")</f>
        <v/>
      </c>
      <c r="E2199" t="str">
        <f>IFERROR(VLOOKUP(B2199,チーム番号!E:F,2,0),"")</f>
        <v/>
      </c>
      <c r="F2199" t="str">
        <f>IFERROR(VLOOKUP(A2199,プログラム!B:C,2,0),"")</f>
        <v/>
      </c>
      <c r="G2199" t="str">
        <f t="shared" si="69"/>
        <v>000</v>
      </c>
      <c r="H2199" t="str">
        <f>IFERROR(記録[[#This Row],[組]],"")</f>
        <v/>
      </c>
      <c r="I2199" t="str">
        <f>IFERROR(記録[[#This Row],[水路]],"")</f>
        <v/>
      </c>
      <c r="J2199" t="str">
        <f>IFERROR(VLOOKUP(F2199,プログラムデータ!A:P,14,0),"")</f>
        <v/>
      </c>
      <c r="K2199" t="str">
        <f>IFERROR(VLOOKUP(F2199,プログラムデータ!A:O,15,0),"")</f>
        <v/>
      </c>
      <c r="L2199" t="str">
        <f>IFERROR(VLOOKUP(F2199,プログラムデータ!A:M,13,0),"")</f>
        <v/>
      </c>
      <c r="M2199" t="str">
        <f>IFERROR(VLOOKUP(F2199,プログラムデータ!A:J,10,0),"")</f>
        <v/>
      </c>
      <c r="N2199" t="str">
        <f>IFERROR(VLOOKUP(F2199,プログラムデータ!A:P,16,0),"")</f>
        <v/>
      </c>
      <c r="O2199" t="str">
        <f t="shared" si="68"/>
        <v xml:space="preserve">    </v>
      </c>
    </row>
    <row r="2200" spans="1:15" x14ac:dyDescent="0.15">
      <c r="A2200" t="str">
        <f>IFERROR(記録[[#This Row],[競技番号]],"")</f>
        <v/>
      </c>
      <c r="B2200" t="str">
        <f>IFERROR(記録[[#This Row],[選手番号]],"")</f>
        <v/>
      </c>
      <c r="C2200" t="str">
        <f>IFERROR(VLOOKUP(B2200,選手番号!F:J,4,0),"")</f>
        <v/>
      </c>
      <c r="D2200" t="str">
        <f>IFERROR(VLOOKUP(B2200,選手番号!F:K,6,0),"")</f>
        <v/>
      </c>
      <c r="E2200" t="str">
        <f>IFERROR(VLOOKUP(B2200,チーム番号!E:F,2,0),"")</f>
        <v/>
      </c>
      <c r="F2200" t="str">
        <f>IFERROR(VLOOKUP(A2200,プログラム!B:C,2,0),"")</f>
        <v/>
      </c>
      <c r="G2200" t="str">
        <f t="shared" si="69"/>
        <v>000</v>
      </c>
      <c r="H2200" t="str">
        <f>IFERROR(記録[[#This Row],[組]],"")</f>
        <v/>
      </c>
      <c r="I2200" t="str">
        <f>IFERROR(記録[[#This Row],[水路]],"")</f>
        <v/>
      </c>
      <c r="J2200" t="str">
        <f>IFERROR(VLOOKUP(F2200,プログラムデータ!A:P,14,0),"")</f>
        <v/>
      </c>
      <c r="K2200" t="str">
        <f>IFERROR(VLOOKUP(F2200,プログラムデータ!A:O,15,0),"")</f>
        <v/>
      </c>
      <c r="L2200" t="str">
        <f>IFERROR(VLOOKUP(F2200,プログラムデータ!A:M,13,0),"")</f>
        <v/>
      </c>
      <c r="M2200" t="str">
        <f>IFERROR(VLOOKUP(F2200,プログラムデータ!A:J,10,0),"")</f>
        <v/>
      </c>
      <c r="N2200" t="str">
        <f>IFERROR(VLOOKUP(F2200,プログラムデータ!A:P,16,0),"")</f>
        <v/>
      </c>
      <c r="O2200" t="str">
        <f t="shared" si="68"/>
        <v xml:space="preserve">    </v>
      </c>
    </row>
    <row r="2201" spans="1:15" x14ac:dyDescent="0.15">
      <c r="A2201" t="str">
        <f>IFERROR(記録[[#This Row],[競技番号]],"")</f>
        <v/>
      </c>
      <c r="B2201" t="str">
        <f>IFERROR(記録[[#This Row],[選手番号]],"")</f>
        <v/>
      </c>
      <c r="C2201" t="str">
        <f>IFERROR(VLOOKUP(B2201,選手番号!F:J,4,0),"")</f>
        <v/>
      </c>
      <c r="D2201" t="str">
        <f>IFERROR(VLOOKUP(B2201,選手番号!F:K,6,0),"")</f>
        <v/>
      </c>
      <c r="E2201" t="str">
        <f>IFERROR(VLOOKUP(B2201,チーム番号!E:F,2,0),"")</f>
        <v/>
      </c>
      <c r="F2201" t="str">
        <f>IFERROR(VLOOKUP(A2201,プログラム!B:C,2,0),"")</f>
        <v/>
      </c>
      <c r="G2201" t="str">
        <f t="shared" si="69"/>
        <v>000</v>
      </c>
      <c r="H2201" t="str">
        <f>IFERROR(記録[[#This Row],[組]],"")</f>
        <v/>
      </c>
      <c r="I2201" t="str">
        <f>IFERROR(記録[[#This Row],[水路]],"")</f>
        <v/>
      </c>
      <c r="J2201" t="str">
        <f>IFERROR(VLOOKUP(F2201,プログラムデータ!A:P,14,0),"")</f>
        <v/>
      </c>
      <c r="K2201" t="str">
        <f>IFERROR(VLOOKUP(F2201,プログラムデータ!A:O,15,0),"")</f>
        <v/>
      </c>
      <c r="L2201" t="str">
        <f>IFERROR(VLOOKUP(F2201,プログラムデータ!A:M,13,0),"")</f>
        <v/>
      </c>
      <c r="M2201" t="str">
        <f>IFERROR(VLOOKUP(F2201,プログラムデータ!A:J,10,0),"")</f>
        <v/>
      </c>
      <c r="N2201" t="str">
        <f>IFERROR(VLOOKUP(F2201,プログラムデータ!A:P,16,0),"")</f>
        <v/>
      </c>
      <c r="O2201" t="str">
        <f t="shared" si="68"/>
        <v xml:space="preserve">    </v>
      </c>
    </row>
    <row r="2202" spans="1:15" x14ac:dyDescent="0.15">
      <c r="A2202" t="str">
        <f>IFERROR(記録[[#This Row],[競技番号]],"")</f>
        <v/>
      </c>
      <c r="B2202" t="str">
        <f>IFERROR(記録[[#This Row],[選手番号]],"")</f>
        <v/>
      </c>
      <c r="C2202" t="str">
        <f>IFERROR(VLOOKUP(B2202,選手番号!F:J,4,0),"")</f>
        <v/>
      </c>
      <c r="D2202" t="str">
        <f>IFERROR(VLOOKUP(B2202,選手番号!F:K,6,0),"")</f>
        <v/>
      </c>
      <c r="E2202" t="str">
        <f>IFERROR(VLOOKUP(B2202,チーム番号!E:F,2,0),"")</f>
        <v/>
      </c>
      <c r="F2202" t="str">
        <f>IFERROR(VLOOKUP(A2202,プログラム!B:C,2,0),"")</f>
        <v/>
      </c>
      <c r="G2202" t="str">
        <f t="shared" si="69"/>
        <v>000</v>
      </c>
      <c r="H2202" t="str">
        <f>IFERROR(記録[[#This Row],[組]],"")</f>
        <v/>
      </c>
      <c r="I2202" t="str">
        <f>IFERROR(記録[[#This Row],[水路]],"")</f>
        <v/>
      </c>
      <c r="J2202" t="str">
        <f>IFERROR(VLOOKUP(F2202,プログラムデータ!A:P,14,0),"")</f>
        <v/>
      </c>
      <c r="K2202" t="str">
        <f>IFERROR(VLOOKUP(F2202,プログラムデータ!A:O,15,0),"")</f>
        <v/>
      </c>
      <c r="L2202" t="str">
        <f>IFERROR(VLOOKUP(F2202,プログラムデータ!A:M,13,0),"")</f>
        <v/>
      </c>
      <c r="M2202" t="str">
        <f>IFERROR(VLOOKUP(F2202,プログラムデータ!A:J,10,0),"")</f>
        <v/>
      </c>
      <c r="N2202" t="str">
        <f>IFERROR(VLOOKUP(F2202,プログラムデータ!A:P,16,0),"")</f>
        <v/>
      </c>
      <c r="O2202" t="str">
        <f t="shared" si="68"/>
        <v xml:space="preserve">    </v>
      </c>
    </row>
    <row r="2203" spans="1:15" x14ac:dyDescent="0.15">
      <c r="A2203" t="str">
        <f>IFERROR(記録[[#This Row],[競技番号]],"")</f>
        <v/>
      </c>
      <c r="B2203" t="str">
        <f>IFERROR(記録[[#This Row],[選手番号]],"")</f>
        <v/>
      </c>
      <c r="C2203" t="str">
        <f>IFERROR(VLOOKUP(B2203,選手番号!F:J,4,0),"")</f>
        <v/>
      </c>
      <c r="D2203" t="str">
        <f>IFERROR(VLOOKUP(B2203,選手番号!F:K,6,0),"")</f>
        <v/>
      </c>
      <c r="E2203" t="str">
        <f>IFERROR(VLOOKUP(B2203,チーム番号!E:F,2,0),"")</f>
        <v/>
      </c>
      <c r="F2203" t="str">
        <f>IFERROR(VLOOKUP(A2203,プログラム!B:C,2,0),"")</f>
        <v/>
      </c>
      <c r="G2203" t="str">
        <f t="shared" si="69"/>
        <v>000</v>
      </c>
      <c r="H2203" t="str">
        <f>IFERROR(記録[[#This Row],[組]],"")</f>
        <v/>
      </c>
      <c r="I2203" t="str">
        <f>IFERROR(記録[[#This Row],[水路]],"")</f>
        <v/>
      </c>
      <c r="J2203" t="str">
        <f>IFERROR(VLOOKUP(F2203,プログラムデータ!A:P,14,0),"")</f>
        <v/>
      </c>
      <c r="K2203" t="str">
        <f>IFERROR(VLOOKUP(F2203,プログラムデータ!A:O,15,0),"")</f>
        <v/>
      </c>
      <c r="L2203" t="str">
        <f>IFERROR(VLOOKUP(F2203,プログラムデータ!A:M,13,0),"")</f>
        <v/>
      </c>
      <c r="M2203" t="str">
        <f>IFERROR(VLOOKUP(F2203,プログラムデータ!A:J,10,0),"")</f>
        <v/>
      </c>
      <c r="N2203" t="str">
        <f>IFERROR(VLOOKUP(F2203,プログラムデータ!A:P,16,0),"")</f>
        <v/>
      </c>
      <c r="O2203" t="str">
        <f t="shared" si="68"/>
        <v xml:space="preserve">    </v>
      </c>
    </row>
    <row r="2204" spans="1:15" x14ac:dyDescent="0.15">
      <c r="A2204" t="str">
        <f>IFERROR(記録[[#This Row],[競技番号]],"")</f>
        <v/>
      </c>
      <c r="B2204" t="str">
        <f>IFERROR(記録[[#This Row],[選手番号]],"")</f>
        <v/>
      </c>
      <c r="C2204" t="str">
        <f>IFERROR(VLOOKUP(B2204,選手番号!F:J,4,0),"")</f>
        <v/>
      </c>
      <c r="D2204" t="str">
        <f>IFERROR(VLOOKUP(B2204,選手番号!F:K,6,0),"")</f>
        <v/>
      </c>
      <c r="E2204" t="str">
        <f>IFERROR(VLOOKUP(B2204,チーム番号!E:F,2,0),"")</f>
        <v/>
      </c>
      <c r="F2204" t="str">
        <f>IFERROR(VLOOKUP(A2204,プログラム!B:C,2,0),"")</f>
        <v/>
      </c>
      <c r="G2204" t="str">
        <f t="shared" si="69"/>
        <v>000</v>
      </c>
      <c r="H2204" t="str">
        <f>IFERROR(記録[[#This Row],[組]],"")</f>
        <v/>
      </c>
      <c r="I2204" t="str">
        <f>IFERROR(記録[[#This Row],[水路]],"")</f>
        <v/>
      </c>
      <c r="J2204" t="str">
        <f>IFERROR(VLOOKUP(F2204,プログラムデータ!A:P,14,0),"")</f>
        <v/>
      </c>
      <c r="K2204" t="str">
        <f>IFERROR(VLOOKUP(F2204,プログラムデータ!A:O,15,0),"")</f>
        <v/>
      </c>
      <c r="L2204" t="str">
        <f>IFERROR(VLOOKUP(F2204,プログラムデータ!A:M,13,0),"")</f>
        <v/>
      </c>
      <c r="M2204" t="str">
        <f>IFERROR(VLOOKUP(F2204,プログラムデータ!A:J,10,0),"")</f>
        <v/>
      </c>
      <c r="N2204" t="str">
        <f>IFERROR(VLOOKUP(F2204,プログラムデータ!A:P,16,0),"")</f>
        <v/>
      </c>
      <c r="O2204" t="str">
        <f t="shared" si="68"/>
        <v xml:space="preserve">    </v>
      </c>
    </row>
    <row r="2205" spans="1:15" x14ac:dyDescent="0.15">
      <c r="A2205" t="str">
        <f>IFERROR(記録[[#This Row],[競技番号]],"")</f>
        <v/>
      </c>
      <c r="B2205" t="str">
        <f>IFERROR(記録[[#This Row],[選手番号]],"")</f>
        <v/>
      </c>
      <c r="C2205" t="str">
        <f>IFERROR(VLOOKUP(B2205,選手番号!F:J,4,0),"")</f>
        <v/>
      </c>
      <c r="D2205" t="str">
        <f>IFERROR(VLOOKUP(B2205,選手番号!F:K,6,0),"")</f>
        <v/>
      </c>
      <c r="E2205" t="str">
        <f>IFERROR(VLOOKUP(B2205,チーム番号!E:F,2,0),"")</f>
        <v/>
      </c>
      <c r="F2205" t="str">
        <f>IFERROR(VLOOKUP(A2205,プログラム!B:C,2,0),"")</f>
        <v/>
      </c>
      <c r="G2205" t="str">
        <f t="shared" si="69"/>
        <v>000</v>
      </c>
      <c r="H2205" t="str">
        <f>IFERROR(記録[[#This Row],[組]],"")</f>
        <v/>
      </c>
      <c r="I2205" t="str">
        <f>IFERROR(記録[[#This Row],[水路]],"")</f>
        <v/>
      </c>
      <c r="J2205" t="str">
        <f>IFERROR(VLOOKUP(F2205,プログラムデータ!A:P,14,0),"")</f>
        <v/>
      </c>
      <c r="K2205" t="str">
        <f>IFERROR(VLOOKUP(F2205,プログラムデータ!A:O,15,0),"")</f>
        <v/>
      </c>
      <c r="L2205" t="str">
        <f>IFERROR(VLOOKUP(F2205,プログラムデータ!A:M,13,0),"")</f>
        <v/>
      </c>
      <c r="M2205" t="str">
        <f>IFERROR(VLOOKUP(F2205,プログラムデータ!A:J,10,0),"")</f>
        <v/>
      </c>
      <c r="N2205" t="str">
        <f>IFERROR(VLOOKUP(F2205,プログラムデータ!A:P,16,0),"")</f>
        <v/>
      </c>
      <c r="O2205" t="str">
        <f t="shared" si="68"/>
        <v xml:space="preserve">    </v>
      </c>
    </row>
    <row r="2206" spans="1:15" x14ac:dyDescent="0.15">
      <c r="A2206" t="str">
        <f>IFERROR(記録[[#This Row],[競技番号]],"")</f>
        <v/>
      </c>
      <c r="B2206" t="str">
        <f>IFERROR(記録[[#This Row],[選手番号]],"")</f>
        <v/>
      </c>
      <c r="C2206" t="str">
        <f>IFERROR(VLOOKUP(B2206,選手番号!F:J,4,0),"")</f>
        <v/>
      </c>
      <c r="D2206" t="str">
        <f>IFERROR(VLOOKUP(B2206,選手番号!F:K,6,0),"")</f>
        <v/>
      </c>
      <c r="E2206" t="str">
        <f>IFERROR(VLOOKUP(B2206,チーム番号!E:F,2,0),"")</f>
        <v/>
      </c>
      <c r="F2206" t="str">
        <f>IFERROR(VLOOKUP(A2206,プログラム!B:C,2,0),"")</f>
        <v/>
      </c>
      <c r="G2206" t="str">
        <f t="shared" si="69"/>
        <v>000</v>
      </c>
      <c r="H2206" t="str">
        <f>IFERROR(記録[[#This Row],[組]],"")</f>
        <v/>
      </c>
      <c r="I2206" t="str">
        <f>IFERROR(記録[[#This Row],[水路]],"")</f>
        <v/>
      </c>
      <c r="J2206" t="str">
        <f>IFERROR(VLOOKUP(F2206,プログラムデータ!A:P,14,0),"")</f>
        <v/>
      </c>
      <c r="K2206" t="str">
        <f>IFERROR(VLOOKUP(F2206,プログラムデータ!A:O,15,0),"")</f>
        <v/>
      </c>
      <c r="L2206" t="str">
        <f>IFERROR(VLOOKUP(F2206,プログラムデータ!A:M,13,0),"")</f>
        <v/>
      </c>
      <c r="M2206" t="str">
        <f>IFERROR(VLOOKUP(F2206,プログラムデータ!A:J,10,0),"")</f>
        <v/>
      </c>
      <c r="N2206" t="str">
        <f>IFERROR(VLOOKUP(F2206,プログラムデータ!A:P,16,0),"")</f>
        <v/>
      </c>
      <c r="O2206" t="str">
        <f t="shared" si="68"/>
        <v xml:space="preserve">    </v>
      </c>
    </row>
    <row r="2207" spans="1:15" x14ac:dyDescent="0.15">
      <c r="A2207" t="str">
        <f>IFERROR(記録[[#This Row],[競技番号]],"")</f>
        <v/>
      </c>
      <c r="B2207" t="str">
        <f>IFERROR(記録[[#This Row],[選手番号]],"")</f>
        <v/>
      </c>
      <c r="C2207" t="str">
        <f>IFERROR(VLOOKUP(B2207,選手番号!F:J,4,0),"")</f>
        <v/>
      </c>
      <c r="D2207" t="str">
        <f>IFERROR(VLOOKUP(B2207,選手番号!F:K,6,0),"")</f>
        <v/>
      </c>
      <c r="E2207" t="str">
        <f>IFERROR(VLOOKUP(B2207,チーム番号!E:F,2,0),"")</f>
        <v/>
      </c>
      <c r="F2207" t="str">
        <f>IFERROR(VLOOKUP(A2207,プログラム!B:C,2,0),"")</f>
        <v/>
      </c>
      <c r="G2207" t="str">
        <f t="shared" si="69"/>
        <v>000</v>
      </c>
      <c r="H2207" t="str">
        <f>IFERROR(記録[[#This Row],[組]],"")</f>
        <v/>
      </c>
      <c r="I2207" t="str">
        <f>IFERROR(記録[[#This Row],[水路]],"")</f>
        <v/>
      </c>
      <c r="J2207" t="str">
        <f>IFERROR(VLOOKUP(F2207,プログラムデータ!A:P,14,0),"")</f>
        <v/>
      </c>
      <c r="K2207" t="str">
        <f>IFERROR(VLOOKUP(F2207,プログラムデータ!A:O,15,0),"")</f>
        <v/>
      </c>
      <c r="L2207" t="str">
        <f>IFERROR(VLOOKUP(F2207,プログラムデータ!A:M,13,0),"")</f>
        <v/>
      </c>
      <c r="M2207" t="str">
        <f>IFERROR(VLOOKUP(F2207,プログラムデータ!A:J,10,0),"")</f>
        <v/>
      </c>
      <c r="N2207" t="str">
        <f>IFERROR(VLOOKUP(F2207,プログラムデータ!A:P,16,0),"")</f>
        <v/>
      </c>
      <c r="O2207" t="str">
        <f t="shared" si="68"/>
        <v xml:space="preserve">    </v>
      </c>
    </row>
    <row r="2208" spans="1:15" x14ac:dyDescent="0.15">
      <c r="A2208" t="str">
        <f>IFERROR(記録[[#This Row],[競技番号]],"")</f>
        <v/>
      </c>
      <c r="B2208" t="str">
        <f>IFERROR(記録[[#This Row],[選手番号]],"")</f>
        <v/>
      </c>
      <c r="C2208" t="str">
        <f>IFERROR(VLOOKUP(B2208,選手番号!F:J,4,0),"")</f>
        <v/>
      </c>
      <c r="D2208" t="str">
        <f>IFERROR(VLOOKUP(B2208,選手番号!F:K,6,0),"")</f>
        <v/>
      </c>
      <c r="E2208" t="str">
        <f>IFERROR(VLOOKUP(B2208,チーム番号!E:F,2,0),"")</f>
        <v/>
      </c>
      <c r="F2208" t="str">
        <f>IFERROR(VLOOKUP(A2208,プログラム!B:C,2,0),"")</f>
        <v/>
      </c>
      <c r="G2208" t="str">
        <f t="shared" si="69"/>
        <v>000</v>
      </c>
      <c r="H2208" t="str">
        <f>IFERROR(記録[[#This Row],[組]],"")</f>
        <v/>
      </c>
      <c r="I2208" t="str">
        <f>IFERROR(記録[[#This Row],[水路]],"")</f>
        <v/>
      </c>
      <c r="J2208" t="str">
        <f>IFERROR(VLOOKUP(F2208,プログラムデータ!A:P,14,0),"")</f>
        <v/>
      </c>
      <c r="K2208" t="str">
        <f>IFERROR(VLOOKUP(F2208,プログラムデータ!A:O,15,0),"")</f>
        <v/>
      </c>
      <c r="L2208" t="str">
        <f>IFERROR(VLOOKUP(F2208,プログラムデータ!A:M,13,0),"")</f>
        <v/>
      </c>
      <c r="M2208" t="str">
        <f>IFERROR(VLOOKUP(F2208,プログラムデータ!A:J,10,0),"")</f>
        <v/>
      </c>
      <c r="N2208" t="str">
        <f>IFERROR(VLOOKUP(F2208,プログラムデータ!A:P,16,0),"")</f>
        <v/>
      </c>
      <c r="O2208" t="str">
        <f t="shared" si="68"/>
        <v xml:space="preserve">    </v>
      </c>
    </row>
    <row r="2209" spans="1:15" x14ac:dyDescent="0.15">
      <c r="A2209" t="str">
        <f>IFERROR(記録[[#This Row],[競技番号]],"")</f>
        <v/>
      </c>
      <c r="B2209" t="str">
        <f>IFERROR(記録[[#This Row],[選手番号]],"")</f>
        <v/>
      </c>
      <c r="C2209" t="str">
        <f>IFERROR(VLOOKUP(B2209,選手番号!F:J,4,0),"")</f>
        <v/>
      </c>
      <c r="D2209" t="str">
        <f>IFERROR(VLOOKUP(B2209,選手番号!F:K,6,0),"")</f>
        <v/>
      </c>
      <c r="E2209" t="str">
        <f>IFERROR(VLOOKUP(B2209,チーム番号!E:F,2,0),"")</f>
        <v/>
      </c>
      <c r="F2209" t="str">
        <f>IFERROR(VLOOKUP(A2209,プログラム!B:C,2,0),"")</f>
        <v/>
      </c>
      <c r="G2209" t="str">
        <f t="shared" si="69"/>
        <v>000</v>
      </c>
      <c r="H2209" t="str">
        <f>IFERROR(記録[[#This Row],[組]],"")</f>
        <v/>
      </c>
      <c r="I2209" t="str">
        <f>IFERROR(記録[[#This Row],[水路]],"")</f>
        <v/>
      </c>
      <c r="J2209" t="str">
        <f>IFERROR(VLOOKUP(F2209,プログラムデータ!A:P,14,0),"")</f>
        <v/>
      </c>
      <c r="K2209" t="str">
        <f>IFERROR(VLOOKUP(F2209,プログラムデータ!A:O,15,0),"")</f>
        <v/>
      </c>
      <c r="L2209" t="str">
        <f>IFERROR(VLOOKUP(F2209,プログラムデータ!A:M,13,0),"")</f>
        <v/>
      </c>
      <c r="M2209" t="str">
        <f>IFERROR(VLOOKUP(F2209,プログラムデータ!A:J,10,0),"")</f>
        <v/>
      </c>
      <c r="N2209" t="str">
        <f>IFERROR(VLOOKUP(F2209,プログラムデータ!A:P,16,0),"")</f>
        <v/>
      </c>
      <c r="O2209" t="str">
        <f t="shared" si="68"/>
        <v xml:space="preserve">    </v>
      </c>
    </row>
    <row r="2210" spans="1:15" x14ac:dyDescent="0.15">
      <c r="A2210" t="str">
        <f>IFERROR(記録[[#This Row],[競技番号]],"")</f>
        <v/>
      </c>
      <c r="B2210" t="str">
        <f>IFERROR(記録[[#This Row],[選手番号]],"")</f>
        <v/>
      </c>
      <c r="C2210" t="str">
        <f>IFERROR(VLOOKUP(B2210,選手番号!F:J,4,0),"")</f>
        <v/>
      </c>
      <c r="D2210" t="str">
        <f>IFERROR(VLOOKUP(B2210,選手番号!F:K,6,0),"")</f>
        <v/>
      </c>
      <c r="E2210" t="str">
        <f>IFERROR(VLOOKUP(B2210,チーム番号!E:F,2,0),"")</f>
        <v/>
      </c>
      <c r="F2210" t="str">
        <f>IFERROR(VLOOKUP(A2210,プログラム!B:C,2,0),"")</f>
        <v/>
      </c>
      <c r="G2210" t="str">
        <f t="shared" si="69"/>
        <v>000</v>
      </c>
      <c r="H2210" t="str">
        <f>IFERROR(記録[[#This Row],[組]],"")</f>
        <v/>
      </c>
      <c r="I2210" t="str">
        <f>IFERROR(記録[[#This Row],[水路]],"")</f>
        <v/>
      </c>
      <c r="J2210" t="str">
        <f>IFERROR(VLOOKUP(F2210,プログラムデータ!A:P,14,0),"")</f>
        <v/>
      </c>
      <c r="K2210" t="str">
        <f>IFERROR(VLOOKUP(F2210,プログラムデータ!A:O,15,0),"")</f>
        <v/>
      </c>
      <c r="L2210" t="str">
        <f>IFERROR(VLOOKUP(F2210,プログラムデータ!A:M,13,0),"")</f>
        <v/>
      </c>
      <c r="M2210" t="str">
        <f>IFERROR(VLOOKUP(F2210,プログラムデータ!A:J,10,0),"")</f>
        <v/>
      </c>
      <c r="N2210" t="str">
        <f>IFERROR(VLOOKUP(F2210,プログラムデータ!A:P,16,0),"")</f>
        <v/>
      </c>
      <c r="O2210" t="str">
        <f t="shared" si="68"/>
        <v xml:space="preserve">    </v>
      </c>
    </row>
    <row r="2211" spans="1:15" x14ac:dyDescent="0.15">
      <c r="A2211" t="str">
        <f>IFERROR(記録[[#This Row],[競技番号]],"")</f>
        <v/>
      </c>
      <c r="B2211" t="str">
        <f>IFERROR(記録[[#This Row],[選手番号]],"")</f>
        <v/>
      </c>
      <c r="C2211" t="str">
        <f>IFERROR(VLOOKUP(B2211,選手番号!F:J,4,0),"")</f>
        <v/>
      </c>
      <c r="D2211" t="str">
        <f>IFERROR(VLOOKUP(B2211,選手番号!F:K,6,0),"")</f>
        <v/>
      </c>
      <c r="E2211" t="str">
        <f>IFERROR(VLOOKUP(B2211,チーム番号!E:F,2,0),"")</f>
        <v/>
      </c>
      <c r="F2211" t="str">
        <f>IFERROR(VLOOKUP(A2211,プログラム!B:C,2,0),"")</f>
        <v/>
      </c>
      <c r="G2211" t="str">
        <f t="shared" si="69"/>
        <v>000</v>
      </c>
      <c r="H2211" t="str">
        <f>IFERROR(記録[[#This Row],[組]],"")</f>
        <v/>
      </c>
      <c r="I2211" t="str">
        <f>IFERROR(記録[[#This Row],[水路]],"")</f>
        <v/>
      </c>
      <c r="J2211" t="str">
        <f>IFERROR(VLOOKUP(F2211,プログラムデータ!A:P,14,0),"")</f>
        <v/>
      </c>
      <c r="K2211" t="str">
        <f>IFERROR(VLOOKUP(F2211,プログラムデータ!A:O,15,0),"")</f>
        <v/>
      </c>
      <c r="L2211" t="str">
        <f>IFERROR(VLOOKUP(F2211,プログラムデータ!A:M,13,0),"")</f>
        <v/>
      </c>
      <c r="M2211" t="str">
        <f>IFERROR(VLOOKUP(F2211,プログラムデータ!A:J,10,0),"")</f>
        <v/>
      </c>
      <c r="N2211" t="str">
        <f>IFERROR(VLOOKUP(F2211,プログラムデータ!A:P,16,0),"")</f>
        <v/>
      </c>
      <c r="O2211" t="str">
        <f t="shared" si="68"/>
        <v xml:space="preserve">    </v>
      </c>
    </row>
    <row r="2212" spans="1:15" x14ac:dyDescent="0.15">
      <c r="A2212" t="str">
        <f>IFERROR(記録[[#This Row],[競技番号]],"")</f>
        <v/>
      </c>
      <c r="B2212" t="str">
        <f>IFERROR(記録[[#This Row],[選手番号]],"")</f>
        <v/>
      </c>
      <c r="C2212" t="str">
        <f>IFERROR(VLOOKUP(B2212,選手番号!F:J,4,0),"")</f>
        <v/>
      </c>
      <c r="D2212" t="str">
        <f>IFERROR(VLOOKUP(B2212,選手番号!F:K,6,0),"")</f>
        <v/>
      </c>
      <c r="E2212" t="str">
        <f>IFERROR(VLOOKUP(B2212,チーム番号!E:F,2,0),"")</f>
        <v/>
      </c>
      <c r="F2212" t="str">
        <f>IFERROR(VLOOKUP(A2212,プログラム!B:C,2,0),"")</f>
        <v/>
      </c>
      <c r="G2212" t="str">
        <f t="shared" si="69"/>
        <v>000</v>
      </c>
      <c r="H2212" t="str">
        <f>IFERROR(記録[[#This Row],[組]],"")</f>
        <v/>
      </c>
      <c r="I2212" t="str">
        <f>IFERROR(記録[[#This Row],[水路]],"")</f>
        <v/>
      </c>
      <c r="J2212" t="str">
        <f>IFERROR(VLOOKUP(F2212,プログラムデータ!A:P,14,0),"")</f>
        <v/>
      </c>
      <c r="K2212" t="str">
        <f>IFERROR(VLOOKUP(F2212,プログラムデータ!A:O,15,0),"")</f>
        <v/>
      </c>
      <c r="L2212" t="str">
        <f>IFERROR(VLOOKUP(F2212,プログラムデータ!A:M,13,0),"")</f>
        <v/>
      </c>
      <c r="M2212" t="str">
        <f>IFERROR(VLOOKUP(F2212,プログラムデータ!A:J,10,0),"")</f>
        <v/>
      </c>
      <c r="N2212" t="str">
        <f>IFERROR(VLOOKUP(F2212,プログラムデータ!A:P,16,0),"")</f>
        <v/>
      </c>
      <c r="O2212" t="str">
        <f t="shared" si="68"/>
        <v xml:space="preserve">    </v>
      </c>
    </row>
    <row r="2213" spans="1:15" x14ac:dyDescent="0.15">
      <c r="A2213" t="str">
        <f>IFERROR(記録[[#This Row],[競技番号]],"")</f>
        <v/>
      </c>
      <c r="B2213" t="str">
        <f>IFERROR(記録[[#This Row],[選手番号]],"")</f>
        <v/>
      </c>
      <c r="C2213" t="str">
        <f>IFERROR(VLOOKUP(B2213,選手番号!F:J,4,0),"")</f>
        <v/>
      </c>
      <c r="D2213" t="str">
        <f>IFERROR(VLOOKUP(B2213,選手番号!F:K,6,0),"")</f>
        <v/>
      </c>
      <c r="E2213" t="str">
        <f>IFERROR(VLOOKUP(B2213,チーム番号!E:F,2,0),"")</f>
        <v/>
      </c>
      <c r="F2213" t="str">
        <f>IFERROR(VLOOKUP(A2213,プログラム!B:C,2,0),"")</f>
        <v/>
      </c>
      <c r="G2213" t="str">
        <f t="shared" si="69"/>
        <v>000</v>
      </c>
      <c r="H2213" t="str">
        <f>IFERROR(記録[[#This Row],[組]],"")</f>
        <v/>
      </c>
      <c r="I2213" t="str">
        <f>IFERROR(記録[[#This Row],[水路]],"")</f>
        <v/>
      </c>
      <c r="J2213" t="str">
        <f>IFERROR(VLOOKUP(F2213,プログラムデータ!A:P,14,0),"")</f>
        <v/>
      </c>
      <c r="K2213" t="str">
        <f>IFERROR(VLOOKUP(F2213,プログラムデータ!A:O,15,0),"")</f>
        <v/>
      </c>
      <c r="L2213" t="str">
        <f>IFERROR(VLOOKUP(F2213,プログラムデータ!A:M,13,0),"")</f>
        <v/>
      </c>
      <c r="M2213" t="str">
        <f>IFERROR(VLOOKUP(F2213,プログラムデータ!A:J,10,0),"")</f>
        <v/>
      </c>
      <c r="N2213" t="str">
        <f>IFERROR(VLOOKUP(F2213,プログラムデータ!A:P,16,0),"")</f>
        <v/>
      </c>
      <c r="O2213" t="str">
        <f t="shared" si="68"/>
        <v xml:space="preserve">    </v>
      </c>
    </row>
    <row r="2214" spans="1:15" x14ac:dyDescent="0.15">
      <c r="A2214" t="str">
        <f>IFERROR(記録[[#This Row],[競技番号]],"")</f>
        <v/>
      </c>
      <c r="B2214" t="str">
        <f>IFERROR(記録[[#This Row],[選手番号]],"")</f>
        <v/>
      </c>
      <c r="C2214" t="str">
        <f>IFERROR(VLOOKUP(B2214,選手番号!F:J,4,0),"")</f>
        <v/>
      </c>
      <c r="D2214" t="str">
        <f>IFERROR(VLOOKUP(B2214,選手番号!F:K,6,0),"")</f>
        <v/>
      </c>
      <c r="E2214" t="str">
        <f>IFERROR(VLOOKUP(B2214,チーム番号!E:F,2,0),"")</f>
        <v/>
      </c>
      <c r="F2214" t="str">
        <f>IFERROR(VLOOKUP(A2214,プログラム!B:C,2,0),"")</f>
        <v/>
      </c>
      <c r="G2214" t="str">
        <f t="shared" si="69"/>
        <v>000</v>
      </c>
      <c r="H2214" t="str">
        <f>IFERROR(記録[[#This Row],[組]],"")</f>
        <v/>
      </c>
      <c r="I2214" t="str">
        <f>IFERROR(記録[[#This Row],[水路]],"")</f>
        <v/>
      </c>
      <c r="J2214" t="str">
        <f>IFERROR(VLOOKUP(F2214,プログラムデータ!A:P,14,0),"")</f>
        <v/>
      </c>
      <c r="K2214" t="str">
        <f>IFERROR(VLOOKUP(F2214,プログラムデータ!A:O,15,0),"")</f>
        <v/>
      </c>
      <c r="L2214" t="str">
        <f>IFERROR(VLOOKUP(F2214,プログラムデータ!A:M,13,0),"")</f>
        <v/>
      </c>
      <c r="M2214" t="str">
        <f>IFERROR(VLOOKUP(F2214,プログラムデータ!A:J,10,0),"")</f>
        <v/>
      </c>
      <c r="N2214" t="str">
        <f>IFERROR(VLOOKUP(F2214,プログラムデータ!A:P,16,0),"")</f>
        <v/>
      </c>
      <c r="O2214" t="str">
        <f t="shared" si="68"/>
        <v xml:space="preserve">    </v>
      </c>
    </row>
    <row r="2215" spans="1:15" x14ac:dyDescent="0.15">
      <c r="A2215" t="str">
        <f>IFERROR(記録[[#This Row],[競技番号]],"")</f>
        <v/>
      </c>
      <c r="B2215" t="str">
        <f>IFERROR(記録[[#This Row],[選手番号]],"")</f>
        <v/>
      </c>
      <c r="C2215" t="str">
        <f>IFERROR(VLOOKUP(B2215,選手番号!F:J,4,0),"")</f>
        <v/>
      </c>
      <c r="D2215" t="str">
        <f>IFERROR(VLOOKUP(B2215,選手番号!F:K,6,0),"")</f>
        <v/>
      </c>
      <c r="E2215" t="str">
        <f>IFERROR(VLOOKUP(B2215,チーム番号!E:F,2,0),"")</f>
        <v/>
      </c>
      <c r="F2215" t="str">
        <f>IFERROR(VLOOKUP(A2215,プログラム!B:C,2,0),"")</f>
        <v/>
      </c>
      <c r="G2215" t="str">
        <f t="shared" si="69"/>
        <v>000</v>
      </c>
      <c r="H2215" t="str">
        <f>IFERROR(記録[[#This Row],[組]],"")</f>
        <v/>
      </c>
      <c r="I2215" t="str">
        <f>IFERROR(記録[[#This Row],[水路]],"")</f>
        <v/>
      </c>
      <c r="J2215" t="str">
        <f>IFERROR(VLOOKUP(F2215,プログラムデータ!A:P,14,0),"")</f>
        <v/>
      </c>
      <c r="K2215" t="str">
        <f>IFERROR(VLOOKUP(F2215,プログラムデータ!A:O,15,0),"")</f>
        <v/>
      </c>
      <c r="L2215" t="str">
        <f>IFERROR(VLOOKUP(F2215,プログラムデータ!A:M,13,0),"")</f>
        <v/>
      </c>
      <c r="M2215" t="str">
        <f>IFERROR(VLOOKUP(F2215,プログラムデータ!A:J,10,0),"")</f>
        <v/>
      </c>
      <c r="N2215" t="str">
        <f>IFERROR(VLOOKUP(F2215,プログラムデータ!A:P,16,0),"")</f>
        <v/>
      </c>
      <c r="O2215" t="str">
        <f t="shared" si="68"/>
        <v xml:space="preserve">    </v>
      </c>
    </row>
    <row r="2216" spans="1:15" x14ac:dyDescent="0.15">
      <c r="A2216" t="str">
        <f>IFERROR(記録[[#This Row],[競技番号]],"")</f>
        <v/>
      </c>
      <c r="B2216" t="str">
        <f>IFERROR(記録[[#This Row],[選手番号]],"")</f>
        <v/>
      </c>
      <c r="C2216" t="str">
        <f>IFERROR(VLOOKUP(B2216,選手番号!F:J,4,0),"")</f>
        <v/>
      </c>
      <c r="D2216" t="str">
        <f>IFERROR(VLOOKUP(B2216,選手番号!F:K,6,0),"")</f>
        <v/>
      </c>
      <c r="E2216" t="str">
        <f>IFERROR(VLOOKUP(B2216,チーム番号!E:F,2,0),"")</f>
        <v/>
      </c>
      <c r="F2216" t="str">
        <f>IFERROR(VLOOKUP(A2216,プログラム!B:C,2,0),"")</f>
        <v/>
      </c>
      <c r="G2216" t="str">
        <f t="shared" si="69"/>
        <v>000</v>
      </c>
      <c r="H2216" t="str">
        <f>IFERROR(記録[[#This Row],[組]],"")</f>
        <v/>
      </c>
      <c r="I2216" t="str">
        <f>IFERROR(記録[[#This Row],[水路]],"")</f>
        <v/>
      </c>
      <c r="J2216" t="str">
        <f>IFERROR(VLOOKUP(F2216,プログラムデータ!A:P,14,0),"")</f>
        <v/>
      </c>
      <c r="K2216" t="str">
        <f>IFERROR(VLOOKUP(F2216,プログラムデータ!A:O,15,0),"")</f>
        <v/>
      </c>
      <c r="L2216" t="str">
        <f>IFERROR(VLOOKUP(F2216,プログラムデータ!A:M,13,0),"")</f>
        <v/>
      </c>
      <c r="M2216" t="str">
        <f>IFERROR(VLOOKUP(F2216,プログラムデータ!A:J,10,0),"")</f>
        <v/>
      </c>
      <c r="N2216" t="str">
        <f>IFERROR(VLOOKUP(F2216,プログラムデータ!A:P,16,0),"")</f>
        <v/>
      </c>
      <c r="O2216" t="str">
        <f t="shared" si="68"/>
        <v xml:space="preserve">    </v>
      </c>
    </row>
    <row r="2217" spans="1:15" x14ac:dyDescent="0.15">
      <c r="A2217" t="str">
        <f>IFERROR(記録[[#This Row],[競技番号]],"")</f>
        <v/>
      </c>
      <c r="B2217" t="str">
        <f>IFERROR(記録[[#This Row],[選手番号]],"")</f>
        <v/>
      </c>
      <c r="C2217" t="str">
        <f>IFERROR(VLOOKUP(B2217,選手番号!F:J,4,0),"")</f>
        <v/>
      </c>
      <c r="D2217" t="str">
        <f>IFERROR(VLOOKUP(B2217,選手番号!F:K,6,0),"")</f>
        <v/>
      </c>
      <c r="E2217" t="str">
        <f>IFERROR(VLOOKUP(B2217,チーム番号!E:F,2,0),"")</f>
        <v/>
      </c>
      <c r="F2217" t="str">
        <f>IFERROR(VLOOKUP(A2217,プログラム!B:C,2,0),"")</f>
        <v/>
      </c>
      <c r="G2217" t="str">
        <f t="shared" si="69"/>
        <v>000</v>
      </c>
      <c r="H2217" t="str">
        <f>IFERROR(記録[[#This Row],[組]],"")</f>
        <v/>
      </c>
      <c r="I2217" t="str">
        <f>IFERROR(記録[[#This Row],[水路]],"")</f>
        <v/>
      </c>
      <c r="J2217" t="str">
        <f>IFERROR(VLOOKUP(F2217,プログラムデータ!A:P,14,0),"")</f>
        <v/>
      </c>
      <c r="K2217" t="str">
        <f>IFERROR(VLOOKUP(F2217,プログラムデータ!A:O,15,0),"")</f>
        <v/>
      </c>
      <c r="L2217" t="str">
        <f>IFERROR(VLOOKUP(F2217,プログラムデータ!A:M,13,0),"")</f>
        <v/>
      </c>
      <c r="M2217" t="str">
        <f>IFERROR(VLOOKUP(F2217,プログラムデータ!A:J,10,0),"")</f>
        <v/>
      </c>
      <c r="N2217" t="str">
        <f>IFERROR(VLOOKUP(F2217,プログラムデータ!A:P,16,0),"")</f>
        <v/>
      </c>
      <c r="O2217" t="str">
        <f t="shared" si="68"/>
        <v xml:space="preserve">    </v>
      </c>
    </row>
    <row r="2218" spans="1:15" x14ac:dyDescent="0.15">
      <c r="A2218" t="str">
        <f>IFERROR(記録[[#This Row],[競技番号]],"")</f>
        <v/>
      </c>
      <c r="B2218" t="str">
        <f>IFERROR(記録[[#This Row],[選手番号]],"")</f>
        <v/>
      </c>
      <c r="C2218" t="str">
        <f>IFERROR(VLOOKUP(B2218,選手番号!F:J,4,0),"")</f>
        <v/>
      </c>
      <c r="D2218" t="str">
        <f>IFERROR(VLOOKUP(B2218,選手番号!F:K,6,0),"")</f>
        <v/>
      </c>
      <c r="E2218" t="str">
        <f>IFERROR(VLOOKUP(B2218,チーム番号!E:F,2,0),"")</f>
        <v/>
      </c>
      <c r="F2218" t="str">
        <f>IFERROR(VLOOKUP(A2218,プログラム!B:C,2,0),"")</f>
        <v/>
      </c>
      <c r="G2218" t="str">
        <f t="shared" si="69"/>
        <v>000</v>
      </c>
      <c r="H2218" t="str">
        <f>IFERROR(記録[[#This Row],[組]],"")</f>
        <v/>
      </c>
      <c r="I2218" t="str">
        <f>IFERROR(記録[[#This Row],[水路]],"")</f>
        <v/>
      </c>
      <c r="J2218" t="str">
        <f>IFERROR(VLOOKUP(F2218,プログラムデータ!A:P,14,0),"")</f>
        <v/>
      </c>
      <c r="K2218" t="str">
        <f>IFERROR(VLOOKUP(F2218,プログラムデータ!A:O,15,0),"")</f>
        <v/>
      </c>
      <c r="L2218" t="str">
        <f>IFERROR(VLOOKUP(F2218,プログラムデータ!A:M,13,0),"")</f>
        <v/>
      </c>
      <c r="M2218" t="str">
        <f>IFERROR(VLOOKUP(F2218,プログラムデータ!A:J,10,0),"")</f>
        <v/>
      </c>
      <c r="N2218" t="str">
        <f>IFERROR(VLOOKUP(F2218,プログラムデータ!A:P,16,0),"")</f>
        <v/>
      </c>
      <c r="O2218" t="str">
        <f t="shared" si="68"/>
        <v xml:space="preserve">    </v>
      </c>
    </row>
    <row r="2219" spans="1:15" x14ac:dyDescent="0.15">
      <c r="A2219" t="str">
        <f>IFERROR(記録[[#This Row],[競技番号]],"")</f>
        <v/>
      </c>
      <c r="B2219" t="str">
        <f>IFERROR(記録[[#This Row],[選手番号]],"")</f>
        <v/>
      </c>
      <c r="C2219" t="str">
        <f>IFERROR(VLOOKUP(B2219,選手番号!F:J,4,0),"")</f>
        <v/>
      </c>
      <c r="D2219" t="str">
        <f>IFERROR(VLOOKUP(B2219,選手番号!F:K,6,0),"")</f>
        <v/>
      </c>
      <c r="E2219" t="str">
        <f>IFERROR(VLOOKUP(B2219,チーム番号!E:F,2,0),"")</f>
        <v/>
      </c>
      <c r="F2219" t="str">
        <f>IFERROR(VLOOKUP(A2219,プログラム!B:C,2,0),"")</f>
        <v/>
      </c>
      <c r="G2219" t="str">
        <f t="shared" si="69"/>
        <v>000</v>
      </c>
      <c r="H2219" t="str">
        <f>IFERROR(記録[[#This Row],[組]],"")</f>
        <v/>
      </c>
      <c r="I2219" t="str">
        <f>IFERROR(記録[[#This Row],[水路]],"")</f>
        <v/>
      </c>
      <c r="J2219" t="str">
        <f>IFERROR(VLOOKUP(F2219,プログラムデータ!A:P,14,0),"")</f>
        <v/>
      </c>
      <c r="K2219" t="str">
        <f>IFERROR(VLOOKUP(F2219,プログラムデータ!A:O,15,0),"")</f>
        <v/>
      </c>
      <c r="L2219" t="str">
        <f>IFERROR(VLOOKUP(F2219,プログラムデータ!A:M,13,0),"")</f>
        <v/>
      </c>
      <c r="M2219" t="str">
        <f>IFERROR(VLOOKUP(F2219,プログラムデータ!A:J,10,0),"")</f>
        <v/>
      </c>
      <c r="N2219" t="str">
        <f>IFERROR(VLOOKUP(F2219,プログラムデータ!A:P,16,0),"")</f>
        <v/>
      </c>
      <c r="O2219" t="str">
        <f t="shared" si="68"/>
        <v xml:space="preserve">    </v>
      </c>
    </row>
    <row r="2220" spans="1:15" x14ac:dyDescent="0.15">
      <c r="A2220" t="str">
        <f>IFERROR(記録[[#This Row],[競技番号]],"")</f>
        <v/>
      </c>
      <c r="B2220" t="str">
        <f>IFERROR(記録[[#This Row],[選手番号]],"")</f>
        <v/>
      </c>
      <c r="C2220" t="str">
        <f>IFERROR(VLOOKUP(B2220,選手番号!F:J,4,0),"")</f>
        <v/>
      </c>
      <c r="D2220" t="str">
        <f>IFERROR(VLOOKUP(B2220,選手番号!F:K,6,0),"")</f>
        <v/>
      </c>
      <c r="E2220" t="str">
        <f>IFERROR(VLOOKUP(B2220,チーム番号!E:F,2,0),"")</f>
        <v/>
      </c>
      <c r="F2220" t="str">
        <f>IFERROR(VLOOKUP(A2220,プログラム!B:C,2,0),"")</f>
        <v/>
      </c>
      <c r="G2220" t="str">
        <f t="shared" si="69"/>
        <v>000</v>
      </c>
      <c r="H2220" t="str">
        <f>IFERROR(記録[[#This Row],[組]],"")</f>
        <v/>
      </c>
      <c r="I2220" t="str">
        <f>IFERROR(記録[[#This Row],[水路]],"")</f>
        <v/>
      </c>
      <c r="J2220" t="str">
        <f>IFERROR(VLOOKUP(F2220,プログラムデータ!A:P,14,0),"")</f>
        <v/>
      </c>
      <c r="K2220" t="str">
        <f>IFERROR(VLOOKUP(F2220,プログラムデータ!A:O,15,0),"")</f>
        <v/>
      </c>
      <c r="L2220" t="str">
        <f>IFERROR(VLOOKUP(F2220,プログラムデータ!A:M,13,0),"")</f>
        <v/>
      </c>
      <c r="M2220" t="str">
        <f>IFERROR(VLOOKUP(F2220,プログラムデータ!A:J,10,0),"")</f>
        <v/>
      </c>
      <c r="N2220" t="str">
        <f>IFERROR(VLOOKUP(F2220,プログラムデータ!A:P,16,0),"")</f>
        <v/>
      </c>
      <c r="O2220" t="str">
        <f t="shared" si="68"/>
        <v xml:space="preserve">    </v>
      </c>
    </row>
    <row r="2221" spans="1:15" x14ac:dyDescent="0.15">
      <c r="A2221" t="str">
        <f>IFERROR(記録[[#This Row],[競技番号]],"")</f>
        <v/>
      </c>
      <c r="B2221" t="str">
        <f>IFERROR(記録[[#This Row],[選手番号]],"")</f>
        <v/>
      </c>
      <c r="C2221" t="str">
        <f>IFERROR(VLOOKUP(B2221,選手番号!F:J,4,0),"")</f>
        <v/>
      </c>
      <c r="D2221" t="str">
        <f>IFERROR(VLOOKUP(B2221,選手番号!F:K,6,0),"")</f>
        <v/>
      </c>
      <c r="E2221" t="str">
        <f>IFERROR(VLOOKUP(B2221,チーム番号!E:F,2,0),"")</f>
        <v/>
      </c>
      <c r="F2221" t="str">
        <f>IFERROR(VLOOKUP(A2221,プログラム!B:C,2,0),"")</f>
        <v/>
      </c>
      <c r="G2221" t="str">
        <f t="shared" si="69"/>
        <v>000</v>
      </c>
      <c r="H2221" t="str">
        <f>IFERROR(記録[[#This Row],[組]],"")</f>
        <v/>
      </c>
      <c r="I2221" t="str">
        <f>IFERROR(記録[[#This Row],[水路]],"")</f>
        <v/>
      </c>
      <c r="J2221" t="str">
        <f>IFERROR(VLOOKUP(F2221,プログラムデータ!A:P,14,0),"")</f>
        <v/>
      </c>
      <c r="K2221" t="str">
        <f>IFERROR(VLOOKUP(F2221,プログラムデータ!A:O,15,0),"")</f>
        <v/>
      </c>
      <c r="L2221" t="str">
        <f>IFERROR(VLOOKUP(F2221,プログラムデータ!A:M,13,0),"")</f>
        <v/>
      </c>
      <c r="M2221" t="str">
        <f>IFERROR(VLOOKUP(F2221,プログラムデータ!A:J,10,0),"")</f>
        <v/>
      </c>
      <c r="N2221" t="str">
        <f>IFERROR(VLOOKUP(F2221,プログラムデータ!A:P,16,0),"")</f>
        <v/>
      </c>
      <c r="O2221" t="str">
        <f t="shared" si="68"/>
        <v xml:space="preserve">    </v>
      </c>
    </row>
    <row r="2222" spans="1:15" x14ac:dyDescent="0.15">
      <c r="A2222" t="str">
        <f>IFERROR(記録[[#This Row],[競技番号]],"")</f>
        <v/>
      </c>
      <c r="B2222" t="str">
        <f>IFERROR(記録[[#This Row],[選手番号]],"")</f>
        <v/>
      </c>
      <c r="C2222" t="str">
        <f>IFERROR(VLOOKUP(B2222,選手番号!F:J,4,0),"")</f>
        <v/>
      </c>
      <c r="D2222" t="str">
        <f>IFERROR(VLOOKUP(B2222,選手番号!F:K,6,0),"")</f>
        <v/>
      </c>
      <c r="E2222" t="str">
        <f>IFERROR(VLOOKUP(B2222,チーム番号!E:F,2,0),"")</f>
        <v/>
      </c>
      <c r="F2222" t="str">
        <f>IFERROR(VLOOKUP(A2222,プログラム!B:C,2,0),"")</f>
        <v/>
      </c>
      <c r="G2222" t="str">
        <f t="shared" si="69"/>
        <v>000</v>
      </c>
      <c r="H2222" t="str">
        <f>IFERROR(記録[[#This Row],[組]],"")</f>
        <v/>
      </c>
      <c r="I2222" t="str">
        <f>IFERROR(記録[[#This Row],[水路]],"")</f>
        <v/>
      </c>
      <c r="J2222" t="str">
        <f>IFERROR(VLOOKUP(F2222,プログラムデータ!A:P,14,0),"")</f>
        <v/>
      </c>
      <c r="K2222" t="str">
        <f>IFERROR(VLOOKUP(F2222,プログラムデータ!A:O,15,0),"")</f>
        <v/>
      </c>
      <c r="L2222" t="str">
        <f>IFERROR(VLOOKUP(F2222,プログラムデータ!A:M,13,0),"")</f>
        <v/>
      </c>
      <c r="M2222" t="str">
        <f>IFERROR(VLOOKUP(F2222,プログラムデータ!A:J,10,0),"")</f>
        <v/>
      </c>
      <c r="N2222" t="str">
        <f>IFERROR(VLOOKUP(F2222,プログラムデータ!A:P,16,0),"")</f>
        <v/>
      </c>
      <c r="O2222" t="str">
        <f t="shared" ref="O2222:O2285" si="70">CONCATENATE(J2222," ",K2222," ",L2222," ",M2222," ",N2222)</f>
        <v xml:space="preserve">    </v>
      </c>
    </row>
    <row r="2223" spans="1:15" x14ac:dyDescent="0.15">
      <c r="A2223" t="str">
        <f>IFERROR(記録[[#This Row],[競技番号]],"")</f>
        <v/>
      </c>
      <c r="B2223" t="str">
        <f>IFERROR(記録[[#This Row],[選手番号]],"")</f>
        <v/>
      </c>
      <c r="C2223" t="str">
        <f>IFERROR(VLOOKUP(B2223,選手番号!F:J,4,0),"")</f>
        <v/>
      </c>
      <c r="D2223" t="str">
        <f>IFERROR(VLOOKUP(B2223,選手番号!F:K,6,0),"")</f>
        <v/>
      </c>
      <c r="E2223" t="str">
        <f>IFERROR(VLOOKUP(B2223,チーム番号!E:F,2,0),"")</f>
        <v/>
      </c>
      <c r="F2223" t="str">
        <f>IFERROR(VLOOKUP(A2223,プログラム!B:C,2,0),"")</f>
        <v/>
      </c>
      <c r="G2223" t="str">
        <f t="shared" si="69"/>
        <v>000</v>
      </c>
      <c r="H2223" t="str">
        <f>IFERROR(記録[[#This Row],[組]],"")</f>
        <v/>
      </c>
      <c r="I2223" t="str">
        <f>IFERROR(記録[[#This Row],[水路]],"")</f>
        <v/>
      </c>
      <c r="J2223" t="str">
        <f>IFERROR(VLOOKUP(F2223,プログラムデータ!A:P,14,0),"")</f>
        <v/>
      </c>
      <c r="K2223" t="str">
        <f>IFERROR(VLOOKUP(F2223,プログラムデータ!A:O,15,0),"")</f>
        <v/>
      </c>
      <c r="L2223" t="str">
        <f>IFERROR(VLOOKUP(F2223,プログラムデータ!A:M,13,0),"")</f>
        <v/>
      </c>
      <c r="M2223" t="str">
        <f>IFERROR(VLOOKUP(F2223,プログラムデータ!A:J,10,0),"")</f>
        <v/>
      </c>
      <c r="N2223" t="str">
        <f>IFERROR(VLOOKUP(F2223,プログラムデータ!A:P,16,0),"")</f>
        <v/>
      </c>
      <c r="O2223" t="str">
        <f t="shared" si="70"/>
        <v xml:space="preserve">    </v>
      </c>
    </row>
    <row r="2224" spans="1:15" x14ac:dyDescent="0.15">
      <c r="A2224" t="str">
        <f>IFERROR(記録[[#This Row],[競技番号]],"")</f>
        <v/>
      </c>
      <c r="B2224" t="str">
        <f>IFERROR(記録[[#This Row],[選手番号]],"")</f>
        <v/>
      </c>
      <c r="C2224" t="str">
        <f>IFERROR(VLOOKUP(B2224,選手番号!F:J,4,0),"")</f>
        <v/>
      </c>
      <c r="D2224" t="str">
        <f>IFERROR(VLOOKUP(B2224,選手番号!F:K,6,0),"")</f>
        <v/>
      </c>
      <c r="E2224" t="str">
        <f>IFERROR(VLOOKUP(B2224,チーム番号!E:F,2,0),"")</f>
        <v/>
      </c>
      <c r="F2224" t="str">
        <f>IFERROR(VLOOKUP(A2224,プログラム!B:C,2,0),"")</f>
        <v/>
      </c>
      <c r="G2224" t="str">
        <f t="shared" si="69"/>
        <v>000</v>
      </c>
      <c r="H2224" t="str">
        <f>IFERROR(記録[[#This Row],[組]],"")</f>
        <v/>
      </c>
      <c r="I2224" t="str">
        <f>IFERROR(記録[[#This Row],[水路]],"")</f>
        <v/>
      </c>
      <c r="J2224" t="str">
        <f>IFERROR(VLOOKUP(F2224,プログラムデータ!A:P,14,0),"")</f>
        <v/>
      </c>
      <c r="K2224" t="str">
        <f>IFERROR(VLOOKUP(F2224,プログラムデータ!A:O,15,0),"")</f>
        <v/>
      </c>
      <c r="L2224" t="str">
        <f>IFERROR(VLOOKUP(F2224,プログラムデータ!A:M,13,0),"")</f>
        <v/>
      </c>
      <c r="M2224" t="str">
        <f>IFERROR(VLOOKUP(F2224,プログラムデータ!A:J,10,0),"")</f>
        <v/>
      </c>
      <c r="N2224" t="str">
        <f>IFERROR(VLOOKUP(F2224,プログラムデータ!A:P,16,0),"")</f>
        <v/>
      </c>
      <c r="O2224" t="str">
        <f t="shared" si="70"/>
        <v xml:space="preserve">    </v>
      </c>
    </row>
    <row r="2225" spans="1:15" x14ac:dyDescent="0.15">
      <c r="A2225" t="str">
        <f>IFERROR(記録[[#This Row],[競技番号]],"")</f>
        <v/>
      </c>
      <c r="B2225" t="str">
        <f>IFERROR(記録[[#This Row],[選手番号]],"")</f>
        <v/>
      </c>
      <c r="C2225" t="str">
        <f>IFERROR(VLOOKUP(B2225,選手番号!F:J,4,0),"")</f>
        <v/>
      </c>
      <c r="D2225" t="str">
        <f>IFERROR(VLOOKUP(B2225,選手番号!F:K,6,0),"")</f>
        <v/>
      </c>
      <c r="E2225" t="str">
        <f>IFERROR(VLOOKUP(B2225,チーム番号!E:F,2,0),"")</f>
        <v/>
      </c>
      <c r="F2225" t="str">
        <f>IFERROR(VLOOKUP(A2225,プログラム!B:C,2,0),"")</f>
        <v/>
      </c>
      <c r="G2225" t="str">
        <f t="shared" si="69"/>
        <v>000</v>
      </c>
      <c r="H2225" t="str">
        <f>IFERROR(記録[[#This Row],[組]],"")</f>
        <v/>
      </c>
      <c r="I2225" t="str">
        <f>IFERROR(記録[[#This Row],[水路]],"")</f>
        <v/>
      </c>
      <c r="J2225" t="str">
        <f>IFERROR(VLOOKUP(F2225,プログラムデータ!A:P,14,0),"")</f>
        <v/>
      </c>
      <c r="K2225" t="str">
        <f>IFERROR(VLOOKUP(F2225,プログラムデータ!A:O,15,0),"")</f>
        <v/>
      </c>
      <c r="L2225" t="str">
        <f>IFERROR(VLOOKUP(F2225,プログラムデータ!A:M,13,0),"")</f>
        <v/>
      </c>
      <c r="M2225" t="str">
        <f>IFERROR(VLOOKUP(F2225,プログラムデータ!A:J,10,0),"")</f>
        <v/>
      </c>
      <c r="N2225" t="str">
        <f>IFERROR(VLOOKUP(F2225,プログラムデータ!A:P,16,0),"")</f>
        <v/>
      </c>
      <c r="O2225" t="str">
        <f t="shared" si="70"/>
        <v xml:space="preserve">    </v>
      </c>
    </row>
    <row r="2226" spans="1:15" x14ac:dyDescent="0.15">
      <c r="A2226" t="str">
        <f>IFERROR(記録[[#This Row],[競技番号]],"")</f>
        <v/>
      </c>
      <c r="B2226" t="str">
        <f>IFERROR(記録[[#This Row],[選手番号]],"")</f>
        <v/>
      </c>
      <c r="C2226" t="str">
        <f>IFERROR(VLOOKUP(B2226,選手番号!F:J,4,0),"")</f>
        <v/>
      </c>
      <c r="D2226" t="str">
        <f>IFERROR(VLOOKUP(B2226,選手番号!F:K,6,0),"")</f>
        <v/>
      </c>
      <c r="E2226" t="str">
        <f>IFERROR(VLOOKUP(B2226,チーム番号!E:F,2,0),"")</f>
        <v/>
      </c>
      <c r="F2226" t="str">
        <f>IFERROR(VLOOKUP(A2226,プログラム!B:C,2,0),"")</f>
        <v/>
      </c>
      <c r="G2226" t="str">
        <f t="shared" si="69"/>
        <v>000</v>
      </c>
      <c r="H2226" t="str">
        <f>IFERROR(記録[[#This Row],[組]],"")</f>
        <v/>
      </c>
      <c r="I2226" t="str">
        <f>IFERROR(記録[[#This Row],[水路]],"")</f>
        <v/>
      </c>
      <c r="J2226" t="str">
        <f>IFERROR(VLOOKUP(F2226,プログラムデータ!A:P,14,0),"")</f>
        <v/>
      </c>
      <c r="K2226" t="str">
        <f>IFERROR(VLOOKUP(F2226,プログラムデータ!A:O,15,0),"")</f>
        <v/>
      </c>
      <c r="L2226" t="str">
        <f>IFERROR(VLOOKUP(F2226,プログラムデータ!A:M,13,0),"")</f>
        <v/>
      </c>
      <c r="M2226" t="str">
        <f>IFERROR(VLOOKUP(F2226,プログラムデータ!A:J,10,0),"")</f>
        <v/>
      </c>
      <c r="N2226" t="str">
        <f>IFERROR(VLOOKUP(F2226,プログラムデータ!A:P,16,0),"")</f>
        <v/>
      </c>
      <c r="O2226" t="str">
        <f t="shared" si="70"/>
        <v xml:space="preserve">    </v>
      </c>
    </row>
    <row r="2227" spans="1:15" x14ac:dyDescent="0.15">
      <c r="A2227" t="str">
        <f>IFERROR(記録[[#This Row],[競技番号]],"")</f>
        <v/>
      </c>
      <c r="B2227" t="str">
        <f>IFERROR(記録[[#This Row],[選手番号]],"")</f>
        <v/>
      </c>
      <c r="C2227" t="str">
        <f>IFERROR(VLOOKUP(B2227,選手番号!F:J,4,0),"")</f>
        <v/>
      </c>
      <c r="D2227" t="str">
        <f>IFERROR(VLOOKUP(B2227,選手番号!F:K,6,0),"")</f>
        <v/>
      </c>
      <c r="E2227" t="str">
        <f>IFERROR(VLOOKUP(B2227,チーム番号!E:F,2,0),"")</f>
        <v/>
      </c>
      <c r="F2227" t="str">
        <f>IFERROR(VLOOKUP(A2227,プログラム!B:C,2,0),"")</f>
        <v/>
      </c>
      <c r="G2227" t="str">
        <f t="shared" si="69"/>
        <v>000</v>
      </c>
      <c r="H2227" t="str">
        <f>IFERROR(記録[[#This Row],[組]],"")</f>
        <v/>
      </c>
      <c r="I2227" t="str">
        <f>IFERROR(記録[[#This Row],[水路]],"")</f>
        <v/>
      </c>
      <c r="J2227" t="str">
        <f>IFERROR(VLOOKUP(F2227,プログラムデータ!A:P,14,0),"")</f>
        <v/>
      </c>
      <c r="K2227" t="str">
        <f>IFERROR(VLOOKUP(F2227,プログラムデータ!A:O,15,0),"")</f>
        <v/>
      </c>
      <c r="L2227" t="str">
        <f>IFERROR(VLOOKUP(F2227,プログラムデータ!A:M,13,0),"")</f>
        <v/>
      </c>
      <c r="M2227" t="str">
        <f>IFERROR(VLOOKUP(F2227,プログラムデータ!A:J,10,0),"")</f>
        <v/>
      </c>
      <c r="N2227" t="str">
        <f>IFERROR(VLOOKUP(F2227,プログラムデータ!A:P,16,0),"")</f>
        <v/>
      </c>
      <c r="O2227" t="str">
        <f t="shared" si="70"/>
        <v xml:space="preserve">    </v>
      </c>
    </row>
    <row r="2228" spans="1:15" x14ac:dyDescent="0.15">
      <c r="A2228" t="str">
        <f>IFERROR(記録[[#This Row],[競技番号]],"")</f>
        <v/>
      </c>
      <c r="B2228" t="str">
        <f>IFERROR(記録[[#This Row],[選手番号]],"")</f>
        <v/>
      </c>
      <c r="C2228" t="str">
        <f>IFERROR(VLOOKUP(B2228,選手番号!F:J,4,0),"")</f>
        <v/>
      </c>
      <c r="D2228" t="str">
        <f>IFERROR(VLOOKUP(B2228,選手番号!F:K,6,0),"")</f>
        <v/>
      </c>
      <c r="E2228" t="str">
        <f>IFERROR(VLOOKUP(B2228,チーム番号!E:F,2,0),"")</f>
        <v/>
      </c>
      <c r="F2228" t="str">
        <f>IFERROR(VLOOKUP(A2228,プログラム!B:C,2,0),"")</f>
        <v/>
      </c>
      <c r="G2228" t="str">
        <f t="shared" si="69"/>
        <v>000</v>
      </c>
      <c r="H2228" t="str">
        <f>IFERROR(記録[[#This Row],[組]],"")</f>
        <v/>
      </c>
      <c r="I2228" t="str">
        <f>IFERROR(記録[[#This Row],[水路]],"")</f>
        <v/>
      </c>
      <c r="J2228" t="str">
        <f>IFERROR(VLOOKUP(F2228,プログラムデータ!A:P,14,0),"")</f>
        <v/>
      </c>
      <c r="K2228" t="str">
        <f>IFERROR(VLOOKUP(F2228,プログラムデータ!A:O,15,0),"")</f>
        <v/>
      </c>
      <c r="L2228" t="str">
        <f>IFERROR(VLOOKUP(F2228,プログラムデータ!A:M,13,0),"")</f>
        <v/>
      </c>
      <c r="M2228" t="str">
        <f>IFERROR(VLOOKUP(F2228,プログラムデータ!A:J,10,0),"")</f>
        <v/>
      </c>
      <c r="N2228" t="str">
        <f>IFERROR(VLOOKUP(F2228,プログラムデータ!A:P,16,0),"")</f>
        <v/>
      </c>
      <c r="O2228" t="str">
        <f t="shared" si="70"/>
        <v xml:space="preserve">    </v>
      </c>
    </row>
    <row r="2229" spans="1:15" x14ac:dyDescent="0.15">
      <c r="A2229" t="str">
        <f>IFERROR(記録[[#This Row],[競技番号]],"")</f>
        <v/>
      </c>
      <c r="B2229" t="str">
        <f>IFERROR(記録[[#This Row],[選手番号]],"")</f>
        <v/>
      </c>
      <c r="C2229" t="str">
        <f>IFERROR(VLOOKUP(B2229,選手番号!F:J,4,0),"")</f>
        <v/>
      </c>
      <c r="D2229" t="str">
        <f>IFERROR(VLOOKUP(B2229,選手番号!F:K,6,0),"")</f>
        <v/>
      </c>
      <c r="E2229" t="str">
        <f>IFERROR(VLOOKUP(B2229,チーム番号!E:F,2,0),"")</f>
        <v/>
      </c>
      <c r="F2229" t="str">
        <f>IFERROR(VLOOKUP(A2229,プログラム!B:C,2,0),"")</f>
        <v/>
      </c>
      <c r="G2229" t="str">
        <f t="shared" si="69"/>
        <v>000</v>
      </c>
      <c r="H2229" t="str">
        <f>IFERROR(記録[[#This Row],[組]],"")</f>
        <v/>
      </c>
      <c r="I2229" t="str">
        <f>IFERROR(記録[[#This Row],[水路]],"")</f>
        <v/>
      </c>
      <c r="J2229" t="str">
        <f>IFERROR(VLOOKUP(F2229,プログラムデータ!A:P,14,0),"")</f>
        <v/>
      </c>
      <c r="K2229" t="str">
        <f>IFERROR(VLOOKUP(F2229,プログラムデータ!A:O,15,0),"")</f>
        <v/>
      </c>
      <c r="L2229" t="str">
        <f>IFERROR(VLOOKUP(F2229,プログラムデータ!A:M,13,0),"")</f>
        <v/>
      </c>
      <c r="M2229" t="str">
        <f>IFERROR(VLOOKUP(F2229,プログラムデータ!A:J,10,0),"")</f>
        <v/>
      </c>
      <c r="N2229" t="str">
        <f>IFERROR(VLOOKUP(F2229,プログラムデータ!A:P,16,0),"")</f>
        <v/>
      </c>
      <c r="O2229" t="str">
        <f t="shared" si="70"/>
        <v xml:space="preserve">    </v>
      </c>
    </row>
    <row r="2230" spans="1:15" x14ac:dyDescent="0.15">
      <c r="A2230" t="str">
        <f>IFERROR(記録[[#This Row],[競技番号]],"")</f>
        <v/>
      </c>
      <c r="B2230" t="str">
        <f>IFERROR(記録[[#This Row],[選手番号]],"")</f>
        <v/>
      </c>
      <c r="C2230" t="str">
        <f>IFERROR(VLOOKUP(B2230,選手番号!F:J,4,0),"")</f>
        <v/>
      </c>
      <c r="D2230" t="str">
        <f>IFERROR(VLOOKUP(B2230,選手番号!F:K,6,0),"")</f>
        <v/>
      </c>
      <c r="E2230" t="str">
        <f>IFERROR(VLOOKUP(B2230,チーム番号!E:F,2,0),"")</f>
        <v/>
      </c>
      <c r="F2230" t="str">
        <f>IFERROR(VLOOKUP(A2230,プログラム!B:C,2,0),"")</f>
        <v/>
      </c>
      <c r="G2230" t="str">
        <f t="shared" si="69"/>
        <v>000</v>
      </c>
      <c r="H2230" t="str">
        <f>IFERROR(記録[[#This Row],[組]],"")</f>
        <v/>
      </c>
      <c r="I2230" t="str">
        <f>IFERROR(記録[[#This Row],[水路]],"")</f>
        <v/>
      </c>
      <c r="J2230" t="str">
        <f>IFERROR(VLOOKUP(F2230,プログラムデータ!A:P,14,0),"")</f>
        <v/>
      </c>
      <c r="K2230" t="str">
        <f>IFERROR(VLOOKUP(F2230,プログラムデータ!A:O,15,0),"")</f>
        <v/>
      </c>
      <c r="L2230" t="str">
        <f>IFERROR(VLOOKUP(F2230,プログラムデータ!A:M,13,0),"")</f>
        <v/>
      </c>
      <c r="M2230" t="str">
        <f>IFERROR(VLOOKUP(F2230,プログラムデータ!A:J,10,0),"")</f>
        <v/>
      </c>
      <c r="N2230" t="str">
        <f>IFERROR(VLOOKUP(F2230,プログラムデータ!A:P,16,0),"")</f>
        <v/>
      </c>
      <c r="O2230" t="str">
        <f t="shared" si="70"/>
        <v xml:space="preserve">    </v>
      </c>
    </row>
    <row r="2231" spans="1:15" x14ac:dyDescent="0.15">
      <c r="A2231" t="str">
        <f>IFERROR(記録[[#This Row],[競技番号]],"")</f>
        <v/>
      </c>
      <c r="B2231" t="str">
        <f>IFERROR(記録[[#This Row],[選手番号]],"")</f>
        <v/>
      </c>
      <c r="C2231" t="str">
        <f>IFERROR(VLOOKUP(B2231,選手番号!F:J,4,0),"")</f>
        <v/>
      </c>
      <c r="D2231" t="str">
        <f>IFERROR(VLOOKUP(B2231,選手番号!F:K,6,0),"")</f>
        <v/>
      </c>
      <c r="E2231" t="str">
        <f>IFERROR(VLOOKUP(B2231,チーム番号!E:F,2,0),"")</f>
        <v/>
      </c>
      <c r="F2231" t="str">
        <f>IFERROR(VLOOKUP(A2231,プログラム!B:C,2,0),"")</f>
        <v/>
      </c>
      <c r="G2231" t="str">
        <f t="shared" si="69"/>
        <v>000</v>
      </c>
      <c r="H2231" t="str">
        <f>IFERROR(記録[[#This Row],[組]],"")</f>
        <v/>
      </c>
      <c r="I2231" t="str">
        <f>IFERROR(記録[[#This Row],[水路]],"")</f>
        <v/>
      </c>
      <c r="J2231" t="str">
        <f>IFERROR(VLOOKUP(F2231,プログラムデータ!A:P,14,0),"")</f>
        <v/>
      </c>
      <c r="K2231" t="str">
        <f>IFERROR(VLOOKUP(F2231,プログラムデータ!A:O,15,0),"")</f>
        <v/>
      </c>
      <c r="L2231" t="str">
        <f>IFERROR(VLOOKUP(F2231,プログラムデータ!A:M,13,0),"")</f>
        <v/>
      </c>
      <c r="M2231" t="str">
        <f>IFERROR(VLOOKUP(F2231,プログラムデータ!A:J,10,0),"")</f>
        <v/>
      </c>
      <c r="N2231" t="str">
        <f>IFERROR(VLOOKUP(F2231,プログラムデータ!A:P,16,0),"")</f>
        <v/>
      </c>
      <c r="O2231" t="str">
        <f t="shared" si="70"/>
        <v xml:space="preserve">    </v>
      </c>
    </row>
    <row r="2232" spans="1:15" x14ac:dyDescent="0.15">
      <c r="A2232" t="str">
        <f>IFERROR(記録[[#This Row],[競技番号]],"")</f>
        <v/>
      </c>
      <c r="B2232" t="str">
        <f>IFERROR(記録[[#This Row],[選手番号]],"")</f>
        <v/>
      </c>
      <c r="C2232" t="str">
        <f>IFERROR(VLOOKUP(B2232,選手番号!F:J,4,0),"")</f>
        <v/>
      </c>
      <c r="D2232" t="str">
        <f>IFERROR(VLOOKUP(B2232,選手番号!F:K,6,0),"")</f>
        <v/>
      </c>
      <c r="E2232" t="str">
        <f>IFERROR(VLOOKUP(B2232,チーム番号!E:F,2,0),"")</f>
        <v/>
      </c>
      <c r="F2232" t="str">
        <f>IFERROR(VLOOKUP(A2232,プログラム!B:C,2,0),"")</f>
        <v/>
      </c>
      <c r="G2232" t="str">
        <f t="shared" si="69"/>
        <v>000</v>
      </c>
      <c r="H2232" t="str">
        <f>IFERROR(記録[[#This Row],[組]],"")</f>
        <v/>
      </c>
      <c r="I2232" t="str">
        <f>IFERROR(記録[[#This Row],[水路]],"")</f>
        <v/>
      </c>
      <c r="J2232" t="str">
        <f>IFERROR(VLOOKUP(F2232,プログラムデータ!A:P,14,0),"")</f>
        <v/>
      </c>
      <c r="K2232" t="str">
        <f>IFERROR(VLOOKUP(F2232,プログラムデータ!A:O,15,0),"")</f>
        <v/>
      </c>
      <c r="L2232" t="str">
        <f>IFERROR(VLOOKUP(F2232,プログラムデータ!A:M,13,0),"")</f>
        <v/>
      </c>
      <c r="M2232" t="str">
        <f>IFERROR(VLOOKUP(F2232,プログラムデータ!A:J,10,0),"")</f>
        <v/>
      </c>
      <c r="N2232" t="str">
        <f>IFERROR(VLOOKUP(F2232,プログラムデータ!A:P,16,0),"")</f>
        <v/>
      </c>
      <c r="O2232" t="str">
        <f t="shared" si="70"/>
        <v xml:space="preserve">    </v>
      </c>
    </row>
    <row r="2233" spans="1:15" x14ac:dyDescent="0.15">
      <c r="A2233" t="str">
        <f>IFERROR(記録[[#This Row],[競技番号]],"")</f>
        <v/>
      </c>
      <c r="B2233" t="str">
        <f>IFERROR(記録[[#This Row],[選手番号]],"")</f>
        <v/>
      </c>
      <c r="C2233" t="str">
        <f>IFERROR(VLOOKUP(B2233,選手番号!F:J,4,0),"")</f>
        <v/>
      </c>
      <c r="D2233" t="str">
        <f>IFERROR(VLOOKUP(B2233,選手番号!F:K,6,0),"")</f>
        <v/>
      </c>
      <c r="E2233" t="str">
        <f>IFERROR(VLOOKUP(B2233,チーム番号!E:F,2,0),"")</f>
        <v/>
      </c>
      <c r="F2233" t="str">
        <f>IFERROR(VLOOKUP(A2233,プログラム!B:C,2,0),"")</f>
        <v/>
      </c>
      <c r="G2233" t="str">
        <f t="shared" si="69"/>
        <v>000</v>
      </c>
      <c r="H2233" t="str">
        <f>IFERROR(記録[[#This Row],[組]],"")</f>
        <v/>
      </c>
      <c r="I2233" t="str">
        <f>IFERROR(記録[[#This Row],[水路]],"")</f>
        <v/>
      </c>
      <c r="J2233" t="str">
        <f>IFERROR(VLOOKUP(F2233,プログラムデータ!A:P,14,0),"")</f>
        <v/>
      </c>
      <c r="K2233" t="str">
        <f>IFERROR(VLOOKUP(F2233,プログラムデータ!A:O,15,0),"")</f>
        <v/>
      </c>
      <c r="L2233" t="str">
        <f>IFERROR(VLOOKUP(F2233,プログラムデータ!A:M,13,0),"")</f>
        <v/>
      </c>
      <c r="M2233" t="str">
        <f>IFERROR(VLOOKUP(F2233,プログラムデータ!A:J,10,0),"")</f>
        <v/>
      </c>
      <c r="N2233" t="str">
        <f>IFERROR(VLOOKUP(F2233,プログラムデータ!A:P,16,0),"")</f>
        <v/>
      </c>
      <c r="O2233" t="str">
        <f t="shared" si="70"/>
        <v xml:space="preserve">    </v>
      </c>
    </row>
    <row r="2234" spans="1:15" x14ac:dyDescent="0.15">
      <c r="A2234" t="str">
        <f>IFERROR(記録[[#This Row],[競技番号]],"")</f>
        <v/>
      </c>
      <c r="B2234" t="str">
        <f>IFERROR(記録[[#This Row],[選手番号]],"")</f>
        <v/>
      </c>
      <c r="C2234" t="str">
        <f>IFERROR(VLOOKUP(B2234,選手番号!F:J,4,0),"")</f>
        <v/>
      </c>
      <c r="D2234" t="str">
        <f>IFERROR(VLOOKUP(B2234,選手番号!F:K,6,0),"")</f>
        <v/>
      </c>
      <c r="E2234" t="str">
        <f>IFERROR(VLOOKUP(B2234,チーム番号!E:F,2,0),"")</f>
        <v/>
      </c>
      <c r="F2234" t="str">
        <f>IFERROR(VLOOKUP(A2234,プログラム!B:C,2,0),"")</f>
        <v/>
      </c>
      <c r="G2234" t="str">
        <f t="shared" si="69"/>
        <v>000</v>
      </c>
      <c r="H2234" t="str">
        <f>IFERROR(記録[[#This Row],[組]],"")</f>
        <v/>
      </c>
      <c r="I2234" t="str">
        <f>IFERROR(記録[[#This Row],[水路]],"")</f>
        <v/>
      </c>
      <c r="J2234" t="str">
        <f>IFERROR(VLOOKUP(F2234,プログラムデータ!A:P,14,0),"")</f>
        <v/>
      </c>
      <c r="K2234" t="str">
        <f>IFERROR(VLOOKUP(F2234,プログラムデータ!A:O,15,0),"")</f>
        <v/>
      </c>
      <c r="L2234" t="str">
        <f>IFERROR(VLOOKUP(F2234,プログラムデータ!A:M,13,0),"")</f>
        <v/>
      </c>
      <c r="M2234" t="str">
        <f>IFERROR(VLOOKUP(F2234,プログラムデータ!A:J,10,0),"")</f>
        <v/>
      </c>
      <c r="N2234" t="str">
        <f>IFERROR(VLOOKUP(F2234,プログラムデータ!A:P,16,0),"")</f>
        <v/>
      </c>
      <c r="O2234" t="str">
        <f t="shared" si="70"/>
        <v xml:space="preserve">    </v>
      </c>
    </row>
    <row r="2235" spans="1:15" x14ac:dyDescent="0.15">
      <c r="A2235" t="str">
        <f>IFERROR(記録[[#This Row],[競技番号]],"")</f>
        <v/>
      </c>
      <c r="B2235" t="str">
        <f>IFERROR(記録[[#This Row],[選手番号]],"")</f>
        <v/>
      </c>
      <c r="C2235" t="str">
        <f>IFERROR(VLOOKUP(B2235,選手番号!F:J,4,0),"")</f>
        <v/>
      </c>
      <c r="D2235" t="str">
        <f>IFERROR(VLOOKUP(B2235,選手番号!F:K,6,0),"")</f>
        <v/>
      </c>
      <c r="E2235" t="str">
        <f>IFERROR(VLOOKUP(B2235,チーム番号!E:F,2,0),"")</f>
        <v/>
      </c>
      <c r="F2235" t="str">
        <f>IFERROR(VLOOKUP(A2235,プログラム!B:C,2,0),"")</f>
        <v/>
      </c>
      <c r="G2235" t="str">
        <f t="shared" si="69"/>
        <v>000</v>
      </c>
      <c r="H2235" t="str">
        <f>IFERROR(記録[[#This Row],[組]],"")</f>
        <v/>
      </c>
      <c r="I2235" t="str">
        <f>IFERROR(記録[[#This Row],[水路]],"")</f>
        <v/>
      </c>
      <c r="J2235" t="str">
        <f>IFERROR(VLOOKUP(F2235,プログラムデータ!A:P,14,0),"")</f>
        <v/>
      </c>
      <c r="K2235" t="str">
        <f>IFERROR(VLOOKUP(F2235,プログラムデータ!A:O,15,0),"")</f>
        <v/>
      </c>
      <c r="L2235" t="str">
        <f>IFERROR(VLOOKUP(F2235,プログラムデータ!A:M,13,0),"")</f>
        <v/>
      </c>
      <c r="M2235" t="str">
        <f>IFERROR(VLOOKUP(F2235,プログラムデータ!A:J,10,0),"")</f>
        <v/>
      </c>
      <c r="N2235" t="str">
        <f>IFERROR(VLOOKUP(F2235,プログラムデータ!A:P,16,0),"")</f>
        <v/>
      </c>
      <c r="O2235" t="str">
        <f t="shared" si="70"/>
        <v xml:space="preserve">    </v>
      </c>
    </row>
    <row r="2236" spans="1:15" x14ac:dyDescent="0.15">
      <c r="A2236" t="str">
        <f>IFERROR(記録[[#This Row],[競技番号]],"")</f>
        <v/>
      </c>
      <c r="B2236" t="str">
        <f>IFERROR(記録[[#This Row],[選手番号]],"")</f>
        <v/>
      </c>
      <c r="C2236" t="str">
        <f>IFERROR(VLOOKUP(B2236,選手番号!F:J,4,0),"")</f>
        <v/>
      </c>
      <c r="D2236" t="str">
        <f>IFERROR(VLOOKUP(B2236,選手番号!F:K,6,0),"")</f>
        <v/>
      </c>
      <c r="E2236" t="str">
        <f>IFERROR(VLOOKUP(B2236,チーム番号!E:F,2,0),"")</f>
        <v/>
      </c>
      <c r="F2236" t="str">
        <f>IFERROR(VLOOKUP(A2236,プログラム!B:C,2,0),"")</f>
        <v/>
      </c>
      <c r="G2236" t="str">
        <f t="shared" si="69"/>
        <v>000</v>
      </c>
      <c r="H2236" t="str">
        <f>IFERROR(記録[[#This Row],[組]],"")</f>
        <v/>
      </c>
      <c r="I2236" t="str">
        <f>IFERROR(記録[[#This Row],[水路]],"")</f>
        <v/>
      </c>
      <c r="J2236" t="str">
        <f>IFERROR(VLOOKUP(F2236,プログラムデータ!A:P,14,0),"")</f>
        <v/>
      </c>
      <c r="K2236" t="str">
        <f>IFERROR(VLOOKUP(F2236,プログラムデータ!A:O,15,0),"")</f>
        <v/>
      </c>
      <c r="L2236" t="str">
        <f>IFERROR(VLOOKUP(F2236,プログラムデータ!A:M,13,0),"")</f>
        <v/>
      </c>
      <c r="M2236" t="str">
        <f>IFERROR(VLOOKUP(F2236,プログラムデータ!A:J,10,0),"")</f>
        <v/>
      </c>
      <c r="N2236" t="str">
        <f>IFERROR(VLOOKUP(F2236,プログラムデータ!A:P,16,0),"")</f>
        <v/>
      </c>
      <c r="O2236" t="str">
        <f t="shared" si="70"/>
        <v xml:space="preserve">    </v>
      </c>
    </row>
    <row r="2237" spans="1:15" x14ac:dyDescent="0.15">
      <c r="A2237" t="str">
        <f>IFERROR(記録[[#This Row],[競技番号]],"")</f>
        <v/>
      </c>
      <c r="B2237" t="str">
        <f>IFERROR(記録[[#This Row],[選手番号]],"")</f>
        <v/>
      </c>
      <c r="C2237" t="str">
        <f>IFERROR(VLOOKUP(B2237,選手番号!F:J,4,0),"")</f>
        <v/>
      </c>
      <c r="D2237" t="str">
        <f>IFERROR(VLOOKUP(B2237,選手番号!F:K,6,0),"")</f>
        <v/>
      </c>
      <c r="E2237" t="str">
        <f>IFERROR(VLOOKUP(B2237,チーム番号!E:F,2,0),"")</f>
        <v/>
      </c>
      <c r="F2237" t="str">
        <f>IFERROR(VLOOKUP(A2237,プログラム!B:C,2,0),"")</f>
        <v/>
      </c>
      <c r="G2237" t="str">
        <f t="shared" si="69"/>
        <v>000</v>
      </c>
      <c r="H2237" t="str">
        <f>IFERROR(記録[[#This Row],[組]],"")</f>
        <v/>
      </c>
      <c r="I2237" t="str">
        <f>IFERROR(記録[[#This Row],[水路]],"")</f>
        <v/>
      </c>
      <c r="J2237" t="str">
        <f>IFERROR(VLOOKUP(F2237,プログラムデータ!A:P,14,0),"")</f>
        <v/>
      </c>
      <c r="K2237" t="str">
        <f>IFERROR(VLOOKUP(F2237,プログラムデータ!A:O,15,0),"")</f>
        <v/>
      </c>
      <c r="L2237" t="str">
        <f>IFERROR(VLOOKUP(F2237,プログラムデータ!A:M,13,0),"")</f>
        <v/>
      </c>
      <c r="M2237" t="str">
        <f>IFERROR(VLOOKUP(F2237,プログラムデータ!A:J,10,0),"")</f>
        <v/>
      </c>
      <c r="N2237" t="str">
        <f>IFERROR(VLOOKUP(F2237,プログラムデータ!A:P,16,0),"")</f>
        <v/>
      </c>
      <c r="O2237" t="str">
        <f t="shared" si="70"/>
        <v xml:space="preserve">    </v>
      </c>
    </row>
    <row r="2238" spans="1:15" x14ac:dyDescent="0.15">
      <c r="A2238" t="str">
        <f>IFERROR(記録[[#This Row],[競技番号]],"")</f>
        <v/>
      </c>
      <c r="B2238" t="str">
        <f>IFERROR(記録[[#This Row],[選手番号]],"")</f>
        <v/>
      </c>
      <c r="C2238" t="str">
        <f>IFERROR(VLOOKUP(B2238,選手番号!F:J,4,0),"")</f>
        <v/>
      </c>
      <c r="D2238" t="str">
        <f>IFERROR(VLOOKUP(B2238,選手番号!F:K,6,0),"")</f>
        <v/>
      </c>
      <c r="E2238" t="str">
        <f>IFERROR(VLOOKUP(B2238,チーム番号!E:F,2,0),"")</f>
        <v/>
      </c>
      <c r="F2238" t="str">
        <f>IFERROR(VLOOKUP(A2238,プログラム!B:C,2,0),"")</f>
        <v/>
      </c>
      <c r="G2238" t="str">
        <f t="shared" si="69"/>
        <v>000</v>
      </c>
      <c r="H2238" t="str">
        <f>IFERROR(記録[[#This Row],[組]],"")</f>
        <v/>
      </c>
      <c r="I2238" t="str">
        <f>IFERROR(記録[[#This Row],[水路]],"")</f>
        <v/>
      </c>
      <c r="J2238" t="str">
        <f>IFERROR(VLOOKUP(F2238,プログラムデータ!A:P,14,0),"")</f>
        <v/>
      </c>
      <c r="K2238" t="str">
        <f>IFERROR(VLOOKUP(F2238,プログラムデータ!A:O,15,0),"")</f>
        <v/>
      </c>
      <c r="L2238" t="str">
        <f>IFERROR(VLOOKUP(F2238,プログラムデータ!A:M,13,0),"")</f>
        <v/>
      </c>
      <c r="M2238" t="str">
        <f>IFERROR(VLOOKUP(F2238,プログラムデータ!A:J,10,0),"")</f>
        <v/>
      </c>
      <c r="N2238" t="str">
        <f>IFERROR(VLOOKUP(F2238,プログラムデータ!A:P,16,0),"")</f>
        <v/>
      </c>
      <c r="O2238" t="str">
        <f t="shared" si="70"/>
        <v xml:space="preserve">    </v>
      </c>
    </row>
    <row r="2239" spans="1:15" x14ac:dyDescent="0.15">
      <c r="A2239" t="str">
        <f>IFERROR(記録[[#This Row],[競技番号]],"")</f>
        <v/>
      </c>
      <c r="B2239" t="str">
        <f>IFERROR(記録[[#This Row],[選手番号]],"")</f>
        <v/>
      </c>
      <c r="C2239" t="str">
        <f>IFERROR(VLOOKUP(B2239,選手番号!F:J,4,0),"")</f>
        <v/>
      </c>
      <c r="D2239" t="str">
        <f>IFERROR(VLOOKUP(B2239,選手番号!F:K,6,0),"")</f>
        <v/>
      </c>
      <c r="E2239" t="str">
        <f>IFERROR(VLOOKUP(B2239,チーム番号!E:F,2,0),"")</f>
        <v/>
      </c>
      <c r="F2239" t="str">
        <f>IFERROR(VLOOKUP(A2239,プログラム!B:C,2,0),"")</f>
        <v/>
      </c>
      <c r="G2239" t="str">
        <f t="shared" si="69"/>
        <v>000</v>
      </c>
      <c r="H2239" t="str">
        <f>IFERROR(記録[[#This Row],[組]],"")</f>
        <v/>
      </c>
      <c r="I2239" t="str">
        <f>IFERROR(記録[[#This Row],[水路]],"")</f>
        <v/>
      </c>
      <c r="J2239" t="str">
        <f>IFERROR(VLOOKUP(F2239,プログラムデータ!A:P,14,0),"")</f>
        <v/>
      </c>
      <c r="K2239" t="str">
        <f>IFERROR(VLOOKUP(F2239,プログラムデータ!A:O,15,0),"")</f>
        <v/>
      </c>
      <c r="L2239" t="str">
        <f>IFERROR(VLOOKUP(F2239,プログラムデータ!A:M,13,0),"")</f>
        <v/>
      </c>
      <c r="M2239" t="str">
        <f>IFERROR(VLOOKUP(F2239,プログラムデータ!A:J,10,0),"")</f>
        <v/>
      </c>
      <c r="N2239" t="str">
        <f>IFERROR(VLOOKUP(F2239,プログラムデータ!A:P,16,0),"")</f>
        <v/>
      </c>
      <c r="O2239" t="str">
        <f t="shared" si="70"/>
        <v xml:space="preserve">    </v>
      </c>
    </row>
    <row r="2240" spans="1:15" x14ac:dyDescent="0.15">
      <c r="A2240" t="str">
        <f>IFERROR(記録[[#This Row],[競技番号]],"")</f>
        <v/>
      </c>
      <c r="B2240" t="str">
        <f>IFERROR(記録[[#This Row],[選手番号]],"")</f>
        <v/>
      </c>
      <c r="C2240" t="str">
        <f>IFERROR(VLOOKUP(B2240,選手番号!F:J,4,0),"")</f>
        <v/>
      </c>
      <c r="D2240" t="str">
        <f>IFERROR(VLOOKUP(B2240,選手番号!F:K,6,0),"")</f>
        <v/>
      </c>
      <c r="E2240" t="str">
        <f>IFERROR(VLOOKUP(B2240,チーム番号!E:F,2,0),"")</f>
        <v/>
      </c>
      <c r="F2240" t="str">
        <f>IFERROR(VLOOKUP(A2240,プログラム!B:C,2,0),"")</f>
        <v/>
      </c>
      <c r="G2240" t="str">
        <f t="shared" si="69"/>
        <v>000</v>
      </c>
      <c r="H2240" t="str">
        <f>IFERROR(記録[[#This Row],[組]],"")</f>
        <v/>
      </c>
      <c r="I2240" t="str">
        <f>IFERROR(記録[[#This Row],[水路]],"")</f>
        <v/>
      </c>
      <c r="J2240" t="str">
        <f>IFERROR(VLOOKUP(F2240,プログラムデータ!A:P,14,0),"")</f>
        <v/>
      </c>
      <c r="K2240" t="str">
        <f>IFERROR(VLOOKUP(F2240,プログラムデータ!A:O,15,0),"")</f>
        <v/>
      </c>
      <c r="L2240" t="str">
        <f>IFERROR(VLOOKUP(F2240,プログラムデータ!A:M,13,0),"")</f>
        <v/>
      </c>
      <c r="M2240" t="str">
        <f>IFERROR(VLOOKUP(F2240,プログラムデータ!A:J,10,0),"")</f>
        <v/>
      </c>
      <c r="N2240" t="str">
        <f>IFERROR(VLOOKUP(F2240,プログラムデータ!A:P,16,0),"")</f>
        <v/>
      </c>
      <c r="O2240" t="str">
        <f t="shared" si="70"/>
        <v xml:space="preserve">    </v>
      </c>
    </row>
    <row r="2241" spans="1:15" x14ac:dyDescent="0.15">
      <c r="A2241" t="str">
        <f>IFERROR(記録[[#This Row],[競技番号]],"")</f>
        <v/>
      </c>
      <c r="B2241" t="str">
        <f>IFERROR(記録[[#This Row],[選手番号]],"")</f>
        <v/>
      </c>
      <c r="C2241" t="str">
        <f>IFERROR(VLOOKUP(B2241,選手番号!F:J,4,0),"")</f>
        <v/>
      </c>
      <c r="D2241" t="str">
        <f>IFERROR(VLOOKUP(B2241,選手番号!F:K,6,0),"")</f>
        <v/>
      </c>
      <c r="E2241" t="str">
        <f>IFERROR(VLOOKUP(B2241,チーム番号!E:F,2,0),"")</f>
        <v/>
      </c>
      <c r="F2241" t="str">
        <f>IFERROR(VLOOKUP(A2241,プログラム!B:C,2,0),"")</f>
        <v/>
      </c>
      <c r="G2241" t="str">
        <f t="shared" si="69"/>
        <v>000</v>
      </c>
      <c r="H2241" t="str">
        <f>IFERROR(記録[[#This Row],[組]],"")</f>
        <v/>
      </c>
      <c r="I2241" t="str">
        <f>IFERROR(記録[[#This Row],[水路]],"")</f>
        <v/>
      </c>
      <c r="J2241" t="str">
        <f>IFERROR(VLOOKUP(F2241,プログラムデータ!A:P,14,0),"")</f>
        <v/>
      </c>
      <c r="K2241" t="str">
        <f>IFERROR(VLOOKUP(F2241,プログラムデータ!A:O,15,0),"")</f>
        <v/>
      </c>
      <c r="L2241" t="str">
        <f>IFERROR(VLOOKUP(F2241,プログラムデータ!A:M,13,0),"")</f>
        <v/>
      </c>
      <c r="M2241" t="str">
        <f>IFERROR(VLOOKUP(F2241,プログラムデータ!A:J,10,0),"")</f>
        <v/>
      </c>
      <c r="N2241" t="str">
        <f>IFERROR(VLOOKUP(F2241,プログラムデータ!A:P,16,0),"")</f>
        <v/>
      </c>
      <c r="O2241" t="str">
        <f t="shared" si="70"/>
        <v xml:space="preserve">    </v>
      </c>
    </row>
    <row r="2242" spans="1:15" x14ac:dyDescent="0.15">
      <c r="A2242" t="str">
        <f>IFERROR(記録[[#This Row],[競技番号]],"")</f>
        <v/>
      </c>
      <c r="B2242" t="str">
        <f>IFERROR(記録[[#This Row],[選手番号]],"")</f>
        <v/>
      </c>
      <c r="C2242" t="str">
        <f>IFERROR(VLOOKUP(B2242,選手番号!F:J,4,0),"")</f>
        <v/>
      </c>
      <c r="D2242" t="str">
        <f>IFERROR(VLOOKUP(B2242,選手番号!F:K,6,0),"")</f>
        <v/>
      </c>
      <c r="E2242" t="str">
        <f>IFERROR(VLOOKUP(B2242,チーム番号!E:F,2,0),"")</f>
        <v/>
      </c>
      <c r="F2242" t="str">
        <f>IFERROR(VLOOKUP(A2242,プログラム!B:C,2,0),"")</f>
        <v/>
      </c>
      <c r="G2242" t="str">
        <f t="shared" si="69"/>
        <v>000</v>
      </c>
      <c r="H2242" t="str">
        <f>IFERROR(記録[[#This Row],[組]],"")</f>
        <v/>
      </c>
      <c r="I2242" t="str">
        <f>IFERROR(記録[[#This Row],[水路]],"")</f>
        <v/>
      </c>
      <c r="J2242" t="str">
        <f>IFERROR(VLOOKUP(F2242,プログラムデータ!A:P,14,0),"")</f>
        <v/>
      </c>
      <c r="K2242" t="str">
        <f>IFERROR(VLOOKUP(F2242,プログラムデータ!A:O,15,0),"")</f>
        <v/>
      </c>
      <c r="L2242" t="str">
        <f>IFERROR(VLOOKUP(F2242,プログラムデータ!A:M,13,0),"")</f>
        <v/>
      </c>
      <c r="M2242" t="str">
        <f>IFERROR(VLOOKUP(F2242,プログラムデータ!A:J,10,0),"")</f>
        <v/>
      </c>
      <c r="N2242" t="str">
        <f>IFERROR(VLOOKUP(F2242,プログラムデータ!A:P,16,0),"")</f>
        <v/>
      </c>
      <c r="O2242" t="str">
        <f t="shared" si="70"/>
        <v xml:space="preserve">    </v>
      </c>
    </row>
    <row r="2243" spans="1:15" x14ac:dyDescent="0.15">
      <c r="A2243" t="str">
        <f>IFERROR(記録[[#This Row],[競技番号]],"")</f>
        <v/>
      </c>
      <c r="B2243" t="str">
        <f>IFERROR(記録[[#This Row],[選手番号]],"")</f>
        <v/>
      </c>
      <c r="C2243" t="str">
        <f>IFERROR(VLOOKUP(B2243,選手番号!F:J,4,0),"")</f>
        <v/>
      </c>
      <c r="D2243" t="str">
        <f>IFERROR(VLOOKUP(B2243,選手番号!F:K,6,0),"")</f>
        <v/>
      </c>
      <c r="E2243" t="str">
        <f>IFERROR(VLOOKUP(B2243,チーム番号!E:F,2,0),"")</f>
        <v/>
      </c>
      <c r="F2243" t="str">
        <f>IFERROR(VLOOKUP(A2243,プログラム!B:C,2,0),"")</f>
        <v/>
      </c>
      <c r="G2243" t="str">
        <f t="shared" ref="G2243:G2306" si="71">CONCATENATE(B2243,0,0,0,F2243)</f>
        <v>000</v>
      </c>
      <c r="H2243" t="str">
        <f>IFERROR(記録[[#This Row],[組]],"")</f>
        <v/>
      </c>
      <c r="I2243" t="str">
        <f>IFERROR(記録[[#This Row],[水路]],"")</f>
        <v/>
      </c>
      <c r="J2243" t="str">
        <f>IFERROR(VLOOKUP(F2243,プログラムデータ!A:P,14,0),"")</f>
        <v/>
      </c>
      <c r="K2243" t="str">
        <f>IFERROR(VLOOKUP(F2243,プログラムデータ!A:O,15,0),"")</f>
        <v/>
      </c>
      <c r="L2243" t="str">
        <f>IFERROR(VLOOKUP(F2243,プログラムデータ!A:M,13,0),"")</f>
        <v/>
      </c>
      <c r="M2243" t="str">
        <f>IFERROR(VLOOKUP(F2243,プログラムデータ!A:J,10,0),"")</f>
        <v/>
      </c>
      <c r="N2243" t="str">
        <f>IFERROR(VLOOKUP(F2243,プログラムデータ!A:P,16,0),"")</f>
        <v/>
      </c>
      <c r="O2243" t="str">
        <f t="shared" si="70"/>
        <v xml:space="preserve">    </v>
      </c>
    </row>
    <row r="2244" spans="1:15" x14ac:dyDescent="0.15">
      <c r="A2244" t="str">
        <f>IFERROR(記録[[#This Row],[競技番号]],"")</f>
        <v/>
      </c>
      <c r="B2244" t="str">
        <f>IFERROR(記録[[#This Row],[選手番号]],"")</f>
        <v/>
      </c>
      <c r="C2244" t="str">
        <f>IFERROR(VLOOKUP(B2244,選手番号!F:J,4,0),"")</f>
        <v/>
      </c>
      <c r="D2244" t="str">
        <f>IFERROR(VLOOKUP(B2244,選手番号!F:K,6,0),"")</f>
        <v/>
      </c>
      <c r="E2244" t="str">
        <f>IFERROR(VLOOKUP(B2244,チーム番号!E:F,2,0),"")</f>
        <v/>
      </c>
      <c r="F2244" t="str">
        <f>IFERROR(VLOOKUP(A2244,プログラム!B:C,2,0),"")</f>
        <v/>
      </c>
      <c r="G2244" t="str">
        <f t="shared" si="71"/>
        <v>000</v>
      </c>
      <c r="H2244" t="str">
        <f>IFERROR(記録[[#This Row],[組]],"")</f>
        <v/>
      </c>
      <c r="I2244" t="str">
        <f>IFERROR(記録[[#This Row],[水路]],"")</f>
        <v/>
      </c>
      <c r="J2244" t="str">
        <f>IFERROR(VLOOKUP(F2244,プログラムデータ!A:P,14,0),"")</f>
        <v/>
      </c>
      <c r="K2244" t="str">
        <f>IFERROR(VLOOKUP(F2244,プログラムデータ!A:O,15,0),"")</f>
        <v/>
      </c>
      <c r="L2244" t="str">
        <f>IFERROR(VLOOKUP(F2244,プログラムデータ!A:M,13,0),"")</f>
        <v/>
      </c>
      <c r="M2244" t="str">
        <f>IFERROR(VLOOKUP(F2244,プログラムデータ!A:J,10,0),"")</f>
        <v/>
      </c>
      <c r="N2244" t="str">
        <f>IFERROR(VLOOKUP(F2244,プログラムデータ!A:P,16,0),"")</f>
        <v/>
      </c>
      <c r="O2244" t="str">
        <f t="shared" si="70"/>
        <v xml:space="preserve">    </v>
      </c>
    </row>
    <row r="2245" spans="1:15" x14ac:dyDescent="0.15">
      <c r="A2245" t="str">
        <f>IFERROR(記録[[#This Row],[競技番号]],"")</f>
        <v/>
      </c>
      <c r="B2245" t="str">
        <f>IFERROR(記録[[#This Row],[選手番号]],"")</f>
        <v/>
      </c>
      <c r="C2245" t="str">
        <f>IFERROR(VLOOKUP(B2245,選手番号!F:J,4,0),"")</f>
        <v/>
      </c>
      <c r="D2245" t="str">
        <f>IFERROR(VLOOKUP(B2245,選手番号!F:K,6,0),"")</f>
        <v/>
      </c>
      <c r="E2245" t="str">
        <f>IFERROR(VLOOKUP(B2245,チーム番号!E:F,2,0),"")</f>
        <v/>
      </c>
      <c r="F2245" t="str">
        <f>IFERROR(VLOOKUP(A2245,プログラム!B:C,2,0),"")</f>
        <v/>
      </c>
      <c r="G2245" t="str">
        <f t="shared" si="71"/>
        <v>000</v>
      </c>
      <c r="H2245" t="str">
        <f>IFERROR(記録[[#This Row],[組]],"")</f>
        <v/>
      </c>
      <c r="I2245" t="str">
        <f>IFERROR(記録[[#This Row],[水路]],"")</f>
        <v/>
      </c>
      <c r="J2245" t="str">
        <f>IFERROR(VLOOKUP(F2245,プログラムデータ!A:P,14,0),"")</f>
        <v/>
      </c>
      <c r="K2245" t="str">
        <f>IFERROR(VLOOKUP(F2245,プログラムデータ!A:O,15,0),"")</f>
        <v/>
      </c>
      <c r="L2245" t="str">
        <f>IFERROR(VLOOKUP(F2245,プログラムデータ!A:M,13,0),"")</f>
        <v/>
      </c>
      <c r="M2245" t="str">
        <f>IFERROR(VLOOKUP(F2245,プログラムデータ!A:J,10,0),"")</f>
        <v/>
      </c>
      <c r="N2245" t="str">
        <f>IFERROR(VLOOKUP(F2245,プログラムデータ!A:P,16,0),"")</f>
        <v/>
      </c>
      <c r="O2245" t="str">
        <f t="shared" si="70"/>
        <v xml:space="preserve">    </v>
      </c>
    </row>
    <row r="2246" spans="1:15" x14ac:dyDescent="0.15">
      <c r="A2246" t="str">
        <f>IFERROR(記録[[#This Row],[競技番号]],"")</f>
        <v/>
      </c>
      <c r="B2246" t="str">
        <f>IFERROR(記録[[#This Row],[選手番号]],"")</f>
        <v/>
      </c>
      <c r="C2246" t="str">
        <f>IFERROR(VLOOKUP(B2246,選手番号!F:J,4,0),"")</f>
        <v/>
      </c>
      <c r="D2246" t="str">
        <f>IFERROR(VLOOKUP(B2246,選手番号!F:K,6,0),"")</f>
        <v/>
      </c>
      <c r="E2246" t="str">
        <f>IFERROR(VLOOKUP(B2246,チーム番号!E:F,2,0),"")</f>
        <v/>
      </c>
      <c r="F2246" t="str">
        <f>IFERROR(VLOOKUP(A2246,プログラム!B:C,2,0),"")</f>
        <v/>
      </c>
      <c r="G2246" t="str">
        <f t="shared" si="71"/>
        <v>000</v>
      </c>
      <c r="H2246" t="str">
        <f>IFERROR(記録[[#This Row],[組]],"")</f>
        <v/>
      </c>
      <c r="I2246" t="str">
        <f>IFERROR(記録[[#This Row],[水路]],"")</f>
        <v/>
      </c>
      <c r="J2246" t="str">
        <f>IFERROR(VLOOKUP(F2246,プログラムデータ!A:P,14,0),"")</f>
        <v/>
      </c>
      <c r="K2246" t="str">
        <f>IFERROR(VLOOKUP(F2246,プログラムデータ!A:O,15,0),"")</f>
        <v/>
      </c>
      <c r="L2246" t="str">
        <f>IFERROR(VLOOKUP(F2246,プログラムデータ!A:M,13,0),"")</f>
        <v/>
      </c>
      <c r="M2246" t="str">
        <f>IFERROR(VLOOKUP(F2246,プログラムデータ!A:J,10,0),"")</f>
        <v/>
      </c>
      <c r="N2246" t="str">
        <f>IFERROR(VLOOKUP(F2246,プログラムデータ!A:P,16,0),"")</f>
        <v/>
      </c>
      <c r="O2246" t="str">
        <f t="shared" si="70"/>
        <v xml:space="preserve">    </v>
      </c>
    </row>
    <row r="2247" spans="1:15" x14ac:dyDescent="0.15">
      <c r="A2247" t="str">
        <f>IFERROR(記録[[#This Row],[競技番号]],"")</f>
        <v/>
      </c>
      <c r="B2247" t="str">
        <f>IFERROR(記録[[#This Row],[選手番号]],"")</f>
        <v/>
      </c>
      <c r="C2247" t="str">
        <f>IFERROR(VLOOKUP(B2247,選手番号!F:J,4,0),"")</f>
        <v/>
      </c>
      <c r="D2247" t="str">
        <f>IFERROR(VLOOKUP(B2247,選手番号!F:K,6,0),"")</f>
        <v/>
      </c>
      <c r="E2247" t="str">
        <f>IFERROR(VLOOKUP(B2247,チーム番号!E:F,2,0),"")</f>
        <v/>
      </c>
      <c r="F2247" t="str">
        <f>IFERROR(VLOOKUP(A2247,プログラム!B:C,2,0),"")</f>
        <v/>
      </c>
      <c r="G2247" t="str">
        <f t="shared" si="71"/>
        <v>000</v>
      </c>
      <c r="H2247" t="str">
        <f>IFERROR(記録[[#This Row],[組]],"")</f>
        <v/>
      </c>
      <c r="I2247" t="str">
        <f>IFERROR(記録[[#This Row],[水路]],"")</f>
        <v/>
      </c>
      <c r="J2247" t="str">
        <f>IFERROR(VLOOKUP(F2247,プログラムデータ!A:P,14,0),"")</f>
        <v/>
      </c>
      <c r="K2247" t="str">
        <f>IFERROR(VLOOKUP(F2247,プログラムデータ!A:O,15,0),"")</f>
        <v/>
      </c>
      <c r="L2247" t="str">
        <f>IFERROR(VLOOKUP(F2247,プログラムデータ!A:M,13,0),"")</f>
        <v/>
      </c>
      <c r="M2247" t="str">
        <f>IFERROR(VLOOKUP(F2247,プログラムデータ!A:J,10,0),"")</f>
        <v/>
      </c>
      <c r="N2247" t="str">
        <f>IFERROR(VLOOKUP(F2247,プログラムデータ!A:P,16,0),"")</f>
        <v/>
      </c>
      <c r="O2247" t="str">
        <f t="shared" si="70"/>
        <v xml:space="preserve">    </v>
      </c>
    </row>
    <row r="2248" spans="1:15" x14ac:dyDescent="0.15">
      <c r="A2248" t="str">
        <f>IFERROR(記録[[#This Row],[競技番号]],"")</f>
        <v/>
      </c>
      <c r="B2248" t="str">
        <f>IFERROR(記録[[#This Row],[選手番号]],"")</f>
        <v/>
      </c>
      <c r="C2248" t="str">
        <f>IFERROR(VLOOKUP(B2248,選手番号!F:J,4,0),"")</f>
        <v/>
      </c>
      <c r="D2248" t="str">
        <f>IFERROR(VLOOKUP(B2248,選手番号!F:K,6,0),"")</f>
        <v/>
      </c>
      <c r="E2248" t="str">
        <f>IFERROR(VLOOKUP(B2248,チーム番号!E:F,2,0),"")</f>
        <v/>
      </c>
      <c r="F2248" t="str">
        <f>IFERROR(VLOOKUP(A2248,プログラム!B:C,2,0),"")</f>
        <v/>
      </c>
      <c r="G2248" t="str">
        <f t="shared" si="71"/>
        <v>000</v>
      </c>
      <c r="H2248" t="str">
        <f>IFERROR(記録[[#This Row],[組]],"")</f>
        <v/>
      </c>
      <c r="I2248" t="str">
        <f>IFERROR(記録[[#This Row],[水路]],"")</f>
        <v/>
      </c>
      <c r="J2248" t="str">
        <f>IFERROR(VLOOKUP(F2248,プログラムデータ!A:P,14,0),"")</f>
        <v/>
      </c>
      <c r="K2248" t="str">
        <f>IFERROR(VLOOKUP(F2248,プログラムデータ!A:O,15,0),"")</f>
        <v/>
      </c>
      <c r="L2248" t="str">
        <f>IFERROR(VLOOKUP(F2248,プログラムデータ!A:M,13,0),"")</f>
        <v/>
      </c>
      <c r="M2248" t="str">
        <f>IFERROR(VLOOKUP(F2248,プログラムデータ!A:J,10,0),"")</f>
        <v/>
      </c>
      <c r="N2248" t="str">
        <f>IFERROR(VLOOKUP(F2248,プログラムデータ!A:P,16,0),"")</f>
        <v/>
      </c>
      <c r="O2248" t="str">
        <f t="shared" si="70"/>
        <v xml:space="preserve">    </v>
      </c>
    </row>
    <row r="2249" spans="1:15" x14ac:dyDescent="0.15">
      <c r="A2249" t="str">
        <f>IFERROR(記録[[#This Row],[競技番号]],"")</f>
        <v/>
      </c>
      <c r="B2249" t="str">
        <f>IFERROR(記録[[#This Row],[選手番号]],"")</f>
        <v/>
      </c>
      <c r="C2249" t="str">
        <f>IFERROR(VLOOKUP(B2249,選手番号!F:J,4,0),"")</f>
        <v/>
      </c>
      <c r="D2249" t="str">
        <f>IFERROR(VLOOKUP(B2249,選手番号!F:K,6,0),"")</f>
        <v/>
      </c>
      <c r="E2249" t="str">
        <f>IFERROR(VLOOKUP(B2249,チーム番号!E:F,2,0),"")</f>
        <v/>
      </c>
      <c r="F2249" t="str">
        <f>IFERROR(VLOOKUP(A2249,プログラム!B:C,2,0),"")</f>
        <v/>
      </c>
      <c r="G2249" t="str">
        <f t="shared" si="71"/>
        <v>000</v>
      </c>
      <c r="H2249" t="str">
        <f>IFERROR(記録[[#This Row],[組]],"")</f>
        <v/>
      </c>
      <c r="I2249" t="str">
        <f>IFERROR(記録[[#This Row],[水路]],"")</f>
        <v/>
      </c>
      <c r="J2249" t="str">
        <f>IFERROR(VLOOKUP(F2249,プログラムデータ!A:P,14,0),"")</f>
        <v/>
      </c>
      <c r="K2249" t="str">
        <f>IFERROR(VLOOKUP(F2249,プログラムデータ!A:O,15,0),"")</f>
        <v/>
      </c>
      <c r="L2249" t="str">
        <f>IFERROR(VLOOKUP(F2249,プログラムデータ!A:M,13,0),"")</f>
        <v/>
      </c>
      <c r="M2249" t="str">
        <f>IFERROR(VLOOKUP(F2249,プログラムデータ!A:J,10,0),"")</f>
        <v/>
      </c>
      <c r="N2249" t="str">
        <f>IFERROR(VLOOKUP(F2249,プログラムデータ!A:P,16,0),"")</f>
        <v/>
      </c>
      <c r="O2249" t="str">
        <f t="shared" si="70"/>
        <v xml:space="preserve">    </v>
      </c>
    </row>
    <row r="2250" spans="1:15" x14ac:dyDescent="0.15">
      <c r="A2250" t="str">
        <f>IFERROR(記録[[#This Row],[競技番号]],"")</f>
        <v/>
      </c>
      <c r="B2250" t="str">
        <f>IFERROR(記録[[#This Row],[選手番号]],"")</f>
        <v/>
      </c>
      <c r="C2250" t="str">
        <f>IFERROR(VLOOKUP(B2250,選手番号!F:J,4,0),"")</f>
        <v/>
      </c>
      <c r="D2250" t="str">
        <f>IFERROR(VLOOKUP(B2250,選手番号!F:K,6,0),"")</f>
        <v/>
      </c>
      <c r="E2250" t="str">
        <f>IFERROR(VLOOKUP(B2250,チーム番号!E:F,2,0),"")</f>
        <v/>
      </c>
      <c r="F2250" t="str">
        <f>IFERROR(VLOOKUP(A2250,プログラム!B:C,2,0),"")</f>
        <v/>
      </c>
      <c r="G2250" t="str">
        <f t="shared" si="71"/>
        <v>000</v>
      </c>
      <c r="H2250" t="str">
        <f>IFERROR(記録[[#This Row],[組]],"")</f>
        <v/>
      </c>
      <c r="I2250" t="str">
        <f>IFERROR(記録[[#This Row],[水路]],"")</f>
        <v/>
      </c>
      <c r="J2250" t="str">
        <f>IFERROR(VLOOKUP(F2250,プログラムデータ!A:P,14,0),"")</f>
        <v/>
      </c>
      <c r="K2250" t="str">
        <f>IFERROR(VLOOKUP(F2250,プログラムデータ!A:O,15,0),"")</f>
        <v/>
      </c>
      <c r="L2250" t="str">
        <f>IFERROR(VLOOKUP(F2250,プログラムデータ!A:M,13,0),"")</f>
        <v/>
      </c>
      <c r="M2250" t="str">
        <f>IFERROR(VLOOKUP(F2250,プログラムデータ!A:J,10,0),"")</f>
        <v/>
      </c>
      <c r="N2250" t="str">
        <f>IFERROR(VLOOKUP(F2250,プログラムデータ!A:P,16,0),"")</f>
        <v/>
      </c>
      <c r="O2250" t="str">
        <f t="shared" si="70"/>
        <v xml:space="preserve">    </v>
      </c>
    </row>
    <row r="2251" spans="1:15" x14ac:dyDescent="0.15">
      <c r="A2251" t="str">
        <f>IFERROR(記録[[#This Row],[競技番号]],"")</f>
        <v/>
      </c>
      <c r="B2251" t="str">
        <f>IFERROR(記録[[#This Row],[選手番号]],"")</f>
        <v/>
      </c>
      <c r="C2251" t="str">
        <f>IFERROR(VLOOKUP(B2251,選手番号!F:J,4,0),"")</f>
        <v/>
      </c>
      <c r="D2251" t="str">
        <f>IFERROR(VLOOKUP(B2251,選手番号!F:K,6,0),"")</f>
        <v/>
      </c>
      <c r="E2251" t="str">
        <f>IFERROR(VLOOKUP(B2251,チーム番号!E:F,2,0),"")</f>
        <v/>
      </c>
      <c r="F2251" t="str">
        <f>IFERROR(VLOOKUP(A2251,プログラム!B:C,2,0),"")</f>
        <v/>
      </c>
      <c r="G2251" t="str">
        <f t="shared" si="71"/>
        <v>000</v>
      </c>
      <c r="H2251" t="str">
        <f>IFERROR(記録[[#This Row],[組]],"")</f>
        <v/>
      </c>
      <c r="I2251" t="str">
        <f>IFERROR(記録[[#This Row],[水路]],"")</f>
        <v/>
      </c>
      <c r="J2251" t="str">
        <f>IFERROR(VLOOKUP(F2251,プログラムデータ!A:P,14,0),"")</f>
        <v/>
      </c>
      <c r="K2251" t="str">
        <f>IFERROR(VLOOKUP(F2251,プログラムデータ!A:O,15,0),"")</f>
        <v/>
      </c>
      <c r="L2251" t="str">
        <f>IFERROR(VLOOKUP(F2251,プログラムデータ!A:M,13,0),"")</f>
        <v/>
      </c>
      <c r="M2251" t="str">
        <f>IFERROR(VLOOKUP(F2251,プログラムデータ!A:J,10,0),"")</f>
        <v/>
      </c>
      <c r="N2251" t="str">
        <f>IFERROR(VLOOKUP(F2251,プログラムデータ!A:P,16,0),"")</f>
        <v/>
      </c>
      <c r="O2251" t="str">
        <f t="shared" si="70"/>
        <v xml:space="preserve">    </v>
      </c>
    </row>
    <row r="2252" spans="1:15" x14ac:dyDescent="0.15">
      <c r="A2252" t="str">
        <f>IFERROR(記録[[#This Row],[競技番号]],"")</f>
        <v/>
      </c>
      <c r="B2252" t="str">
        <f>IFERROR(記録[[#This Row],[選手番号]],"")</f>
        <v/>
      </c>
      <c r="C2252" t="str">
        <f>IFERROR(VLOOKUP(B2252,選手番号!F:J,4,0),"")</f>
        <v/>
      </c>
      <c r="D2252" t="str">
        <f>IFERROR(VLOOKUP(B2252,選手番号!F:K,6,0),"")</f>
        <v/>
      </c>
      <c r="E2252" t="str">
        <f>IFERROR(VLOOKUP(B2252,チーム番号!E:F,2,0),"")</f>
        <v/>
      </c>
      <c r="F2252" t="str">
        <f>IFERROR(VLOOKUP(A2252,プログラム!B:C,2,0),"")</f>
        <v/>
      </c>
      <c r="G2252" t="str">
        <f t="shared" si="71"/>
        <v>000</v>
      </c>
      <c r="H2252" t="str">
        <f>IFERROR(記録[[#This Row],[組]],"")</f>
        <v/>
      </c>
      <c r="I2252" t="str">
        <f>IFERROR(記録[[#This Row],[水路]],"")</f>
        <v/>
      </c>
      <c r="J2252" t="str">
        <f>IFERROR(VLOOKUP(F2252,プログラムデータ!A:P,14,0),"")</f>
        <v/>
      </c>
      <c r="K2252" t="str">
        <f>IFERROR(VLOOKUP(F2252,プログラムデータ!A:O,15,0),"")</f>
        <v/>
      </c>
      <c r="L2252" t="str">
        <f>IFERROR(VLOOKUP(F2252,プログラムデータ!A:M,13,0),"")</f>
        <v/>
      </c>
      <c r="M2252" t="str">
        <f>IFERROR(VLOOKUP(F2252,プログラムデータ!A:J,10,0),"")</f>
        <v/>
      </c>
      <c r="N2252" t="str">
        <f>IFERROR(VLOOKUP(F2252,プログラムデータ!A:P,16,0),"")</f>
        <v/>
      </c>
      <c r="O2252" t="str">
        <f t="shared" si="70"/>
        <v xml:space="preserve">    </v>
      </c>
    </row>
    <row r="2253" spans="1:15" x14ac:dyDescent="0.15">
      <c r="A2253" t="str">
        <f>IFERROR(記録[[#This Row],[競技番号]],"")</f>
        <v/>
      </c>
      <c r="B2253" t="str">
        <f>IFERROR(記録[[#This Row],[選手番号]],"")</f>
        <v/>
      </c>
      <c r="C2253" t="str">
        <f>IFERROR(VLOOKUP(B2253,選手番号!F:J,4,0),"")</f>
        <v/>
      </c>
      <c r="D2253" t="str">
        <f>IFERROR(VLOOKUP(B2253,選手番号!F:K,6,0),"")</f>
        <v/>
      </c>
      <c r="E2253" t="str">
        <f>IFERROR(VLOOKUP(B2253,チーム番号!E:F,2,0),"")</f>
        <v/>
      </c>
      <c r="F2253" t="str">
        <f>IFERROR(VLOOKUP(A2253,プログラム!B:C,2,0),"")</f>
        <v/>
      </c>
      <c r="G2253" t="str">
        <f t="shared" si="71"/>
        <v>000</v>
      </c>
      <c r="H2253" t="str">
        <f>IFERROR(記録[[#This Row],[組]],"")</f>
        <v/>
      </c>
      <c r="I2253" t="str">
        <f>IFERROR(記録[[#This Row],[水路]],"")</f>
        <v/>
      </c>
      <c r="J2253" t="str">
        <f>IFERROR(VLOOKUP(F2253,プログラムデータ!A:P,14,0),"")</f>
        <v/>
      </c>
      <c r="K2253" t="str">
        <f>IFERROR(VLOOKUP(F2253,プログラムデータ!A:O,15,0),"")</f>
        <v/>
      </c>
      <c r="L2253" t="str">
        <f>IFERROR(VLOOKUP(F2253,プログラムデータ!A:M,13,0),"")</f>
        <v/>
      </c>
      <c r="M2253" t="str">
        <f>IFERROR(VLOOKUP(F2253,プログラムデータ!A:J,10,0),"")</f>
        <v/>
      </c>
      <c r="N2253" t="str">
        <f>IFERROR(VLOOKUP(F2253,プログラムデータ!A:P,16,0),"")</f>
        <v/>
      </c>
      <c r="O2253" t="str">
        <f t="shared" si="70"/>
        <v xml:space="preserve">    </v>
      </c>
    </row>
    <row r="2254" spans="1:15" x14ac:dyDescent="0.15">
      <c r="A2254" t="str">
        <f>IFERROR(記録[[#This Row],[競技番号]],"")</f>
        <v/>
      </c>
      <c r="B2254" t="str">
        <f>IFERROR(記録[[#This Row],[選手番号]],"")</f>
        <v/>
      </c>
      <c r="C2254" t="str">
        <f>IFERROR(VLOOKUP(B2254,選手番号!F:J,4,0),"")</f>
        <v/>
      </c>
      <c r="D2254" t="str">
        <f>IFERROR(VLOOKUP(B2254,選手番号!F:K,6,0),"")</f>
        <v/>
      </c>
      <c r="E2254" t="str">
        <f>IFERROR(VLOOKUP(B2254,チーム番号!E:F,2,0),"")</f>
        <v/>
      </c>
      <c r="F2254" t="str">
        <f>IFERROR(VLOOKUP(A2254,プログラム!B:C,2,0),"")</f>
        <v/>
      </c>
      <c r="G2254" t="str">
        <f t="shared" si="71"/>
        <v>000</v>
      </c>
      <c r="H2254" t="str">
        <f>IFERROR(記録[[#This Row],[組]],"")</f>
        <v/>
      </c>
      <c r="I2254" t="str">
        <f>IFERROR(記録[[#This Row],[水路]],"")</f>
        <v/>
      </c>
      <c r="J2254" t="str">
        <f>IFERROR(VLOOKUP(F2254,プログラムデータ!A:P,14,0),"")</f>
        <v/>
      </c>
      <c r="K2254" t="str">
        <f>IFERROR(VLOOKUP(F2254,プログラムデータ!A:O,15,0),"")</f>
        <v/>
      </c>
      <c r="L2254" t="str">
        <f>IFERROR(VLOOKUP(F2254,プログラムデータ!A:M,13,0),"")</f>
        <v/>
      </c>
      <c r="M2254" t="str">
        <f>IFERROR(VLOOKUP(F2254,プログラムデータ!A:J,10,0),"")</f>
        <v/>
      </c>
      <c r="N2254" t="str">
        <f>IFERROR(VLOOKUP(F2254,プログラムデータ!A:P,16,0),"")</f>
        <v/>
      </c>
      <c r="O2254" t="str">
        <f t="shared" si="70"/>
        <v xml:space="preserve">    </v>
      </c>
    </row>
    <row r="2255" spans="1:15" x14ac:dyDescent="0.15">
      <c r="A2255" t="str">
        <f>IFERROR(記録[[#This Row],[競技番号]],"")</f>
        <v/>
      </c>
      <c r="B2255" t="str">
        <f>IFERROR(記録[[#This Row],[選手番号]],"")</f>
        <v/>
      </c>
      <c r="C2255" t="str">
        <f>IFERROR(VLOOKUP(B2255,選手番号!F:J,4,0),"")</f>
        <v/>
      </c>
      <c r="D2255" t="str">
        <f>IFERROR(VLOOKUP(B2255,選手番号!F:K,6,0),"")</f>
        <v/>
      </c>
      <c r="E2255" t="str">
        <f>IFERROR(VLOOKUP(B2255,チーム番号!E:F,2,0),"")</f>
        <v/>
      </c>
      <c r="F2255" t="str">
        <f>IFERROR(VLOOKUP(A2255,プログラム!B:C,2,0),"")</f>
        <v/>
      </c>
      <c r="G2255" t="str">
        <f t="shared" si="71"/>
        <v>000</v>
      </c>
      <c r="H2255" t="str">
        <f>IFERROR(記録[[#This Row],[組]],"")</f>
        <v/>
      </c>
      <c r="I2255" t="str">
        <f>IFERROR(記録[[#This Row],[水路]],"")</f>
        <v/>
      </c>
      <c r="J2255" t="str">
        <f>IFERROR(VLOOKUP(F2255,プログラムデータ!A:P,14,0),"")</f>
        <v/>
      </c>
      <c r="K2255" t="str">
        <f>IFERROR(VLOOKUP(F2255,プログラムデータ!A:O,15,0),"")</f>
        <v/>
      </c>
      <c r="L2255" t="str">
        <f>IFERROR(VLOOKUP(F2255,プログラムデータ!A:M,13,0),"")</f>
        <v/>
      </c>
      <c r="M2255" t="str">
        <f>IFERROR(VLOOKUP(F2255,プログラムデータ!A:J,10,0),"")</f>
        <v/>
      </c>
      <c r="N2255" t="str">
        <f>IFERROR(VLOOKUP(F2255,プログラムデータ!A:P,16,0),"")</f>
        <v/>
      </c>
      <c r="O2255" t="str">
        <f t="shared" si="70"/>
        <v xml:space="preserve">    </v>
      </c>
    </row>
    <row r="2256" spans="1:15" x14ac:dyDescent="0.15">
      <c r="A2256" t="str">
        <f>IFERROR(記録[[#This Row],[競技番号]],"")</f>
        <v/>
      </c>
      <c r="B2256" t="str">
        <f>IFERROR(記録[[#This Row],[選手番号]],"")</f>
        <v/>
      </c>
      <c r="C2256" t="str">
        <f>IFERROR(VLOOKUP(B2256,選手番号!F:J,4,0),"")</f>
        <v/>
      </c>
      <c r="D2256" t="str">
        <f>IFERROR(VLOOKUP(B2256,選手番号!F:K,6,0),"")</f>
        <v/>
      </c>
      <c r="E2256" t="str">
        <f>IFERROR(VLOOKUP(B2256,チーム番号!E:F,2,0),"")</f>
        <v/>
      </c>
      <c r="F2256" t="str">
        <f>IFERROR(VLOOKUP(A2256,プログラム!B:C,2,0),"")</f>
        <v/>
      </c>
      <c r="G2256" t="str">
        <f t="shared" si="71"/>
        <v>000</v>
      </c>
      <c r="H2256" t="str">
        <f>IFERROR(記録[[#This Row],[組]],"")</f>
        <v/>
      </c>
      <c r="I2256" t="str">
        <f>IFERROR(記録[[#This Row],[水路]],"")</f>
        <v/>
      </c>
      <c r="J2256" t="str">
        <f>IFERROR(VLOOKUP(F2256,プログラムデータ!A:P,14,0),"")</f>
        <v/>
      </c>
      <c r="K2256" t="str">
        <f>IFERROR(VLOOKUP(F2256,プログラムデータ!A:O,15,0),"")</f>
        <v/>
      </c>
      <c r="L2256" t="str">
        <f>IFERROR(VLOOKUP(F2256,プログラムデータ!A:M,13,0),"")</f>
        <v/>
      </c>
      <c r="M2256" t="str">
        <f>IFERROR(VLOOKUP(F2256,プログラムデータ!A:J,10,0),"")</f>
        <v/>
      </c>
      <c r="N2256" t="str">
        <f>IFERROR(VLOOKUP(F2256,プログラムデータ!A:P,16,0),"")</f>
        <v/>
      </c>
      <c r="O2256" t="str">
        <f t="shared" si="70"/>
        <v xml:space="preserve">    </v>
      </c>
    </row>
    <row r="2257" spans="1:15" x14ac:dyDescent="0.15">
      <c r="A2257" t="str">
        <f>IFERROR(記録[[#This Row],[競技番号]],"")</f>
        <v/>
      </c>
      <c r="B2257" t="str">
        <f>IFERROR(記録[[#This Row],[選手番号]],"")</f>
        <v/>
      </c>
      <c r="C2257" t="str">
        <f>IFERROR(VLOOKUP(B2257,選手番号!F:J,4,0),"")</f>
        <v/>
      </c>
      <c r="D2257" t="str">
        <f>IFERROR(VLOOKUP(B2257,選手番号!F:K,6,0),"")</f>
        <v/>
      </c>
      <c r="E2257" t="str">
        <f>IFERROR(VLOOKUP(B2257,チーム番号!E:F,2,0),"")</f>
        <v/>
      </c>
      <c r="F2257" t="str">
        <f>IFERROR(VLOOKUP(A2257,プログラム!B:C,2,0),"")</f>
        <v/>
      </c>
      <c r="G2257" t="str">
        <f t="shared" si="71"/>
        <v>000</v>
      </c>
      <c r="H2257" t="str">
        <f>IFERROR(記録[[#This Row],[組]],"")</f>
        <v/>
      </c>
      <c r="I2257" t="str">
        <f>IFERROR(記録[[#This Row],[水路]],"")</f>
        <v/>
      </c>
      <c r="J2257" t="str">
        <f>IFERROR(VLOOKUP(F2257,プログラムデータ!A:P,14,0),"")</f>
        <v/>
      </c>
      <c r="K2257" t="str">
        <f>IFERROR(VLOOKUP(F2257,プログラムデータ!A:O,15,0),"")</f>
        <v/>
      </c>
      <c r="L2257" t="str">
        <f>IFERROR(VLOOKUP(F2257,プログラムデータ!A:M,13,0),"")</f>
        <v/>
      </c>
      <c r="M2257" t="str">
        <f>IFERROR(VLOOKUP(F2257,プログラムデータ!A:J,10,0),"")</f>
        <v/>
      </c>
      <c r="N2257" t="str">
        <f>IFERROR(VLOOKUP(F2257,プログラムデータ!A:P,16,0),"")</f>
        <v/>
      </c>
      <c r="O2257" t="str">
        <f t="shared" si="70"/>
        <v xml:space="preserve">    </v>
      </c>
    </row>
    <row r="2258" spans="1:15" x14ac:dyDescent="0.15">
      <c r="A2258" t="str">
        <f>IFERROR(記録[[#This Row],[競技番号]],"")</f>
        <v/>
      </c>
      <c r="B2258" t="str">
        <f>IFERROR(記録[[#This Row],[選手番号]],"")</f>
        <v/>
      </c>
      <c r="C2258" t="str">
        <f>IFERROR(VLOOKUP(B2258,選手番号!F:J,4,0),"")</f>
        <v/>
      </c>
      <c r="D2258" t="str">
        <f>IFERROR(VLOOKUP(B2258,選手番号!F:K,6,0),"")</f>
        <v/>
      </c>
      <c r="E2258" t="str">
        <f>IFERROR(VLOOKUP(B2258,チーム番号!E:F,2,0),"")</f>
        <v/>
      </c>
      <c r="F2258" t="str">
        <f>IFERROR(VLOOKUP(A2258,プログラム!B:C,2,0),"")</f>
        <v/>
      </c>
      <c r="G2258" t="str">
        <f t="shared" si="71"/>
        <v>000</v>
      </c>
      <c r="H2258" t="str">
        <f>IFERROR(記録[[#This Row],[組]],"")</f>
        <v/>
      </c>
      <c r="I2258" t="str">
        <f>IFERROR(記録[[#This Row],[水路]],"")</f>
        <v/>
      </c>
      <c r="J2258" t="str">
        <f>IFERROR(VLOOKUP(F2258,プログラムデータ!A:P,14,0),"")</f>
        <v/>
      </c>
      <c r="K2258" t="str">
        <f>IFERROR(VLOOKUP(F2258,プログラムデータ!A:O,15,0),"")</f>
        <v/>
      </c>
      <c r="L2258" t="str">
        <f>IFERROR(VLOOKUP(F2258,プログラムデータ!A:M,13,0),"")</f>
        <v/>
      </c>
      <c r="M2258" t="str">
        <f>IFERROR(VLOOKUP(F2258,プログラムデータ!A:J,10,0),"")</f>
        <v/>
      </c>
      <c r="N2258" t="str">
        <f>IFERROR(VLOOKUP(F2258,プログラムデータ!A:P,16,0),"")</f>
        <v/>
      </c>
      <c r="O2258" t="str">
        <f t="shared" si="70"/>
        <v xml:space="preserve">    </v>
      </c>
    </row>
    <row r="2259" spans="1:15" x14ac:dyDescent="0.15">
      <c r="A2259" t="str">
        <f>IFERROR(記録[[#This Row],[競技番号]],"")</f>
        <v/>
      </c>
      <c r="B2259" t="str">
        <f>IFERROR(記録[[#This Row],[選手番号]],"")</f>
        <v/>
      </c>
      <c r="C2259" t="str">
        <f>IFERROR(VLOOKUP(B2259,選手番号!F:J,4,0),"")</f>
        <v/>
      </c>
      <c r="D2259" t="str">
        <f>IFERROR(VLOOKUP(B2259,選手番号!F:K,6,0),"")</f>
        <v/>
      </c>
      <c r="E2259" t="str">
        <f>IFERROR(VLOOKUP(B2259,チーム番号!E:F,2,0),"")</f>
        <v/>
      </c>
      <c r="F2259" t="str">
        <f>IFERROR(VLOOKUP(A2259,プログラム!B:C,2,0),"")</f>
        <v/>
      </c>
      <c r="G2259" t="str">
        <f t="shared" si="71"/>
        <v>000</v>
      </c>
      <c r="H2259" t="str">
        <f>IFERROR(記録[[#This Row],[組]],"")</f>
        <v/>
      </c>
      <c r="I2259" t="str">
        <f>IFERROR(記録[[#This Row],[水路]],"")</f>
        <v/>
      </c>
      <c r="J2259" t="str">
        <f>IFERROR(VLOOKUP(F2259,プログラムデータ!A:P,14,0),"")</f>
        <v/>
      </c>
      <c r="K2259" t="str">
        <f>IFERROR(VLOOKUP(F2259,プログラムデータ!A:O,15,0),"")</f>
        <v/>
      </c>
      <c r="L2259" t="str">
        <f>IFERROR(VLOOKUP(F2259,プログラムデータ!A:M,13,0),"")</f>
        <v/>
      </c>
      <c r="M2259" t="str">
        <f>IFERROR(VLOOKUP(F2259,プログラムデータ!A:J,10,0),"")</f>
        <v/>
      </c>
      <c r="N2259" t="str">
        <f>IFERROR(VLOOKUP(F2259,プログラムデータ!A:P,16,0),"")</f>
        <v/>
      </c>
      <c r="O2259" t="str">
        <f t="shared" si="70"/>
        <v xml:space="preserve">    </v>
      </c>
    </row>
    <row r="2260" spans="1:15" x14ac:dyDescent="0.15">
      <c r="A2260" t="str">
        <f>IFERROR(記録[[#This Row],[競技番号]],"")</f>
        <v/>
      </c>
      <c r="B2260" t="str">
        <f>IFERROR(記録[[#This Row],[選手番号]],"")</f>
        <v/>
      </c>
      <c r="C2260" t="str">
        <f>IFERROR(VLOOKUP(B2260,選手番号!F:J,4,0),"")</f>
        <v/>
      </c>
      <c r="D2260" t="str">
        <f>IFERROR(VLOOKUP(B2260,選手番号!F:K,6,0),"")</f>
        <v/>
      </c>
      <c r="E2260" t="str">
        <f>IFERROR(VLOOKUP(B2260,チーム番号!E:F,2,0),"")</f>
        <v/>
      </c>
      <c r="F2260" t="str">
        <f>IFERROR(VLOOKUP(A2260,プログラム!B:C,2,0),"")</f>
        <v/>
      </c>
      <c r="G2260" t="str">
        <f t="shared" si="71"/>
        <v>000</v>
      </c>
      <c r="H2260" t="str">
        <f>IFERROR(記録[[#This Row],[組]],"")</f>
        <v/>
      </c>
      <c r="I2260" t="str">
        <f>IFERROR(記録[[#This Row],[水路]],"")</f>
        <v/>
      </c>
      <c r="J2260" t="str">
        <f>IFERROR(VLOOKUP(F2260,プログラムデータ!A:P,14,0),"")</f>
        <v/>
      </c>
      <c r="K2260" t="str">
        <f>IFERROR(VLOOKUP(F2260,プログラムデータ!A:O,15,0),"")</f>
        <v/>
      </c>
      <c r="L2260" t="str">
        <f>IFERROR(VLOOKUP(F2260,プログラムデータ!A:M,13,0),"")</f>
        <v/>
      </c>
      <c r="M2260" t="str">
        <f>IFERROR(VLOOKUP(F2260,プログラムデータ!A:J,10,0),"")</f>
        <v/>
      </c>
      <c r="N2260" t="str">
        <f>IFERROR(VLOOKUP(F2260,プログラムデータ!A:P,16,0),"")</f>
        <v/>
      </c>
      <c r="O2260" t="str">
        <f t="shared" si="70"/>
        <v xml:space="preserve">    </v>
      </c>
    </row>
    <row r="2261" spans="1:15" x14ac:dyDescent="0.15">
      <c r="A2261" t="str">
        <f>IFERROR(記録[[#This Row],[競技番号]],"")</f>
        <v/>
      </c>
      <c r="B2261" t="str">
        <f>IFERROR(記録[[#This Row],[選手番号]],"")</f>
        <v/>
      </c>
      <c r="C2261" t="str">
        <f>IFERROR(VLOOKUP(B2261,選手番号!F:J,4,0),"")</f>
        <v/>
      </c>
      <c r="D2261" t="str">
        <f>IFERROR(VLOOKUP(B2261,選手番号!F:K,6,0),"")</f>
        <v/>
      </c>
      <c r="E2261" t="str">
        <f>IFERROR(VLOOKUP(B2261,チーム番号!E:F,2,0),"")</f>
        <v/>
      </c>
      <c r="F2261" t="str">
        <f>IFERROR(VLOOKUP(A2261,プログラム!B:C,2,0),"")</f>
        <v/>
      </c>
      <c r="G2261" t="str">
        <f t="shared" si="71"/>
        <v>000</v>
      </c>
      <c r="H2261" t="str">
        <f>IFERROR(記録[[#This Row],[組]],"")</f>
        <v/>
      </c>
      <c r="I2261" t="str">
        <f>IFERROR(記録[[#This Row],[水路]],"")</f>
        <v/>
      </c>
      <c r="J2261" t="str">
        <f>IFERROR(VLOOKUP(F2261,プログラムデータ!A:P,14,0),"")</f>
        <v/>
      </c>
      <c r="K2261" t="str">
        <f>IFERROR(VLOOKUP(F2261,プログラムデータ!A:O,15,0),"")</f>
        <v/>
      </c>
      <c r="L2261" t="str">
        <f>IFERROR(VLOOKUP(F2261,プログラムデータ!A:M,13,0),"")</f>
        <v/>
      </c>
      <c r="M2261" t="str">
        <f>IFERROR(VLOOKUP(F2261,プログラムデータ!A:J,10,0),"")</f>
        <v/>
      </c>
      <c r="N2261" t="str">
        <f>IFERROR(VLOOKUP(F2261,プログラムデータ!A:P,16,0),"")</f>
        <v/>
      </c>
      <c r="O2261" t="str">
        <f t="shared" si="70"/>
        <v xml:space="preserve">    </v>
      </c>
    </row>
    <row r="2262" spans="1:15" x14ac:dyDescent="0.15">
      <c r="A2262" t="str">
        <f>IFERROR(記録[[#This Row],[競技番号]],"")</f>
        <v/>
      </c>
      <c r="B2262" t="str">
        <f>IFERROR(記録[[#This Row],[選手番号]],"")</f>
        <v/>
      </c>
      <c r="C2262" t="str">
        <f>IFERROR(VLOOKUP(B2262,選手番号!F:J,4,0),"")</f>
        <v/>
      </c>
      <c r="D2262" t="str">
        <f>IFERROR(VLOOKUP(B2262,選手番号!F:K,6,0),"")</f>
        <v/>
      </c>
      <c r="E2262" t="str">
        <f>IFERROR(VLOOKUP(B2262,チーム番号!E:F,2,0),"")</f>
        <v/>
      </c>
      <c r="F2262" t="str">
        <f>IFERROR(VLOOKUP(A2262,プログラム!B:C,2,0),"")</f>
        <v/>
      </c>
      <c r="G2262" t="str">
        <f t="shared" si="71"/>
        <v>000</v>
      </c>
      <c r="H2262" t="str">
        <f>IFERROR(記録[[#This Row],[組]],"")</f>
        <v/>
      </c>
      <c r="I2262" t="str">
        <f>IFERROR(記録[[#This Row],[水路]],"")</f>
        <v/>
      </c>
      <c r="J2262" t="str">
        <f>IFERROR(VLOOKUP(F2262,プログラムデータ!A:P,14,0),"")</f>
        <v/>
      </c>
      <c r="K2262" t="str">
        <f>IFERROR(VLOOKUP(F2262,プログラムデータ!A:O,15,0),"")</f>
        <v/>
      </c>
      <c r="L2262" t="str">
        <f>IFERROR(VLOOKUP(F2262,プログラムデータ!A:M,13,0),"")</f>
        <v/>
      </c>
      <c r="M2262" t="str">
        <f>IFERROR(VLOOKUP(F2262,プログラムデータ!A:J,10,0),"")</f>
        <v/>
      </c>
      <c r="N2262" t="str">
        <f>IFERROR(VLOOKUP(F2262,プログラムデータ!A:P,16,0),"")</f>
        <v/>
      </c>
      <c r="O2262" t="str">
        <f t="shared" si="70"/>
        <v xml:space="preserve">    </v>
      </c>
    </row>
    <row r="2263" spans="1:15" x14ac:dyDescent="0.15">
      <c r="A2263" t="str">
        <f>IFERROR(記録[[#This Row],[競技番号]],"")</f>
        <v/>
      </c>
      <c r="B2263" t="str">
        <f>IFERROR(記録[[#This Row],[選手番号]],"")</f>
        <v/>
      </c>
      <c r="C2263" t="str">
        <f>IFERROR(VLOOKUP(B2263,選手番号!F:J,4,0),"")</f>
        <v/>
      </c>
      <c r="D2263" t="str">
        <f>IFERROR(VLOOKUP(B2263,選手番号!F:K,6,0),"")</f>
        <v/>
      </c>
      <c r="E2263" t="str">
        <f>IFERROR(VLOOKUP(B2263,チーム番号!E:F,2,0),"")</f>
        <v/>
      </c>
      <c r="F2263" t="str">
        <f>IFERROR(VLOOKUP(A2263,プログラム!B:C,2,0),"")</f>
        <v/>
      </c>
      <c r="G2263" t="str">
        <f t="shared" si="71"/>
        <v>000</v>
      </c>
      <c r="H2263" t="str">
        <f>IFERROR(記録[[#This Row],[組]],"")</f>
        <v/>
      </c>
      <c r="I2263" t="str">
        <f>IFERROR(記録[[#This Row],[水路]],"")</f>
        <v/>
      </c>
      <c r="J2263" t="str">
        <f>IFERROR(VLOOKUP(F2263,プログラムデータ!A:P,14,0),"")</f>
        <v/>
      </c>
      <c r="K2263" t="str">
        <f>IFERROR(VLOOKUP(F2263,プログラムデータ!A:O,15,0),"")</f>
        <v/>
      </c>
      <c r="L2263" t="str">
        <f>IFERROR(VLOOKUP(F2263,プログラムデータ!A:M,13,0),"")</f>
        <v/>
      </c>
      <c r="M2263" t="str">
        <f>IFERROR(VLOOKUP(F2263,プログラムデータ!A:J,10,0),"")</f>
        <v/>
      </c>
      <c r="N2263" t="str">
        <f>IFERROR(VLOOKUP(F2263,プログラムデータ!A:P,16,0),"")</f>
        <v/>
      </c>
      <c r="O2263" t="str">
        <f t="shared" si="70"/>
        <v xml:space="preserve">    </v>
      </c>
    </row>
    <row r="2264" spans="1:15" x14ac:dyDescent="0.15">
      <c r="A2264" t="str">
        <f>IFERROR(記録[[#This Row],[競技番号]],"")</f>
        <v/>
      </c>
      <c r="B2264" t="str">
        <f>IFERROR(記録[[#This Row],[選手番号]],"")</f>
        <v/>
      </c>
      <c r="C2264" t="str">
        <f>IFERROR(VLOOKUP(B2264,選手番号!F:J,4,0),"")</f>
        <v/>
      </c>
      <c r="D2264" t="str">
        <f>IFERROR(VLOOKUP(B2264,選手番号!F:K,6,0),"")</f>
        <v/>
      </c>
      <c r="E2264" t="str">
        <f>IFERROR(VLOOKUP(B2264,チーム番号!E:F,2,0),"")</f>
        <v/>
      </c>
      <c r="F2264" t="str">
        <f>IFERROR(VLOOKUP(A2264,プログラム!B:C,2,0),"")</f>
        <v/>
      </c>
      <c r="G2264" t="str">
        <f t="shared" si="71"/>
        <v>000</v>
      </c>
      <c r="H2264" t="str">
        <f>IFERROR(記録[[#This Row],[組]],"")</f>
        <v/>
      </c>
      <c r="I2264" t="str">
        <f>IFERROR(記録[[#This Row],[水路]],"")</f>
        <v/>
      </c>
      <c r="J2264" t="str">
        <f>IFERROR(VLOOKUP(F2264,プログラムデータ!A:P,14,0),"")</f>
        <v/>
      </c>
      <c r="K2264" t="str">
        <f>IFERROR(VLOOKUP(F2264,プログラムデータ!A:O,15,0),"")</f>
        <v/>
      </c>
      <c r="L2264" t="str">
        <f>IFERROR(VLOOKUP(F2264,プログラムデータ!A:M,13,0),"")</f>
        <v/>
      </c>
      <c r="M2264" t="str">
        <f>IFERROR(VLOOKUP(F2264,プログラムデータ!A:J,10,0),"")</f>
        <v/>
      </c>
      <c r="N2264" t="str">
        <f>IFERROR(VLOOKUP(F2264,プログラムデータ!A:P,16,0),"")</f>
        <v/>
      </c>
      <c r="O2264" t="str">
        <f t="shared" si="70"/>
        <v xml:space="preserve">    </v>
      </c>
    </row>
    <row r="2265" spans="1:15" x14ac:dyDescent="0.15">
      <c r="A2265" t="str">
        <f>IFERROR(記録[[#This Row],[競技番号]],"")</f>
        <v/>
      </c>
      <c r="B2265" t="str">
        <f>IFERROR(記録[[#This Row],[選手番号]],"")</f>
        <v/>
      </c>
      <c r="C2265" t="str">
        <f>IFERROR(VLOOKUP(B2265,選手番号!F:J,4,0),"")</f>
        <v/>
      </c>
      <c r="D2265" t="str">
        <f>IFERROR(VLOOKUP(B2265,選手番号!F:K,6,0),"")</f>
        <v/>
      </c>
      <c r="E2265" t="str">
        <f>IFERROR(VLOOKUP(B2265,チーム番号!E:F,2,0),"")</f>
        <v/>
      </c>
      <c r="F2265" t="str">
        <f>IFERROR(VLOOKUP(A2265,プログラム!B:C,2,0),"")</f>
        <v/>
      </c>
      <c r="G2265" t="str">
        <f t="shared" si="71"/>
        <v>000</v>
      </c>
      <c r="H2265" t="str">
        <f>IFERROR(記録[[#This Row],[組]],"")</f>
        <v/>
      </c>
      <c r="I2265" t="str">
        <f>IFERROR(記録[[#This Row],[水路]],"")</f>
        <v/>
      </c>
      <c r="J2265" t="str">
        <f>IFERROR(VLOOKUP(F2265,プログラムデータ!A:P,14,0),"")</f>
        <v/>
      </c>
      <c r="K2265" t="str">
        <f>IFERROR(VLOOKUP(F2265,プログラムデータ!A:O,15,0),"")</f>
        <v/>
      </c>
      <c r="L2265" t="str">
        <f>IFERROR(VLOOKUP(F2265,プログラムデータ!A:M,13,0),"")</f>
        <v/>
      </c>
      <c r="M2265" t="str">
        <f>IFERROR(VLOOKUP(F2265,プログラムデータ!A:J,10,0),"")</f>
        <v/>
      </c>
      <c r="N2265" t="str">
        <f>IFERROR(VLOOKUP(F2265,プログラムデータ!A:P,16,0),"")</f>
        <v/>
      </c>
      <c r="O2265" t="str">
        <f t="shared" si="70"/>
        <v xml:space="preserve">    </v>
      </c>
    </row>
    <row r="2266" spans="1:15" x14ac:dyDescent="0.15">
      <c r="A2266" t="str">
        <f>IFERROR(記録[[#This Row],[競技番号]],"")</f>
        <v/>
      </c>
      <c r="B2266" t="str">
        <f>IFERROR(記録[[#This Row],[選手番号]],"")</f>
        <v/>
      </c>
      <c r="C2266" t="str">
        <f>IFERROR(VLOOKUP(B2266,選手番号!F:J,4,0),"")</f>
        <v/>
      </c>
      <c r="D2266" t="str">
        <f>IFERROR(VLOOKUP(B2266,選手番号!F:K,6,0),"")</f>
        <v/>
      </c>
      <c r="E2266" t="str">
        <f>IFERROR(VLOOKUP(B2266,チーム番号!E:F,2,0),"")</f>
        <v/>
      </c>
      <c r="F2266" t="str">
        <f>IFERROR(VLOOKUP(A2266,プログラム!B:C,2,0),"")</f>
        <v/>
      </c>
      <c r="G2266" t="str">
        <f t="shared" si="71"/>
        <v>000</v>
      </c>
      <c r="H2266" t="str">
        <f>IFERROR(記録[[#This Row],[組]],"")</f>
        <v/>
      </c>
      <c r="I2266" t="str">
        <f>IFERROR(記録[[#This Row],[水路]],"")</f>
        <v/>
      </c>
      <c r="J2266" t="str">
        <f>IFERROR(VLOOKUP(F2266,プログラムデータ!A:P,14,0),"")</f>
        <v/>
      </c>
      <c r="K2266" t="str">
        <f>IFERROR(VLOOKUP(F2266,プログラムデータ!A:O,15,0),"")</f>
        <v/>
      </c>
      <c r="L2266" t="str">
        <f>IFERROR(VLOOKUP(F2266,プログラムデータ!A:M,13,0),"")</f>
        <v/>
      </c>
      <c r="M2266" t="str">
        <f>IFERROR(VLOOKUP(F2266,プログラムデータ!A:J,10,0),"")</f>
        <v/>
      </c>
      <c r="N2266" t="str">
        <f>IFERROR(VLOOKUP(F2266,プログラムデータ!A:P,16,0),"")</f>
        <v/>
      </c>
      <c r="O2266" t="str">
        <f t="shared" si="70"/>
        <v xml:space="preserve">    </v>
      </c>
    </row>
    <row r="2267" spans="1:15" x14ac:dyDescent="0.15">
      <c r="A2267" t="str">
        <f>IFERROR(記録[[#This Row],[競技番号]],"")</f>
        <v/>
      </c>
      <c r="B2267" t="str">
        <f>IFERROR(記録[[#This Row],[選手番号]],"")</f>
        <v/>
      </c>
      <c r="C2267" t="str">
        <f>IFERROR(VLOOKUP(B2267,選手番号!F:J,4,0),"")</f>
        <v/>
      </c>
      <c r="D2267" t="str">
        <f>IFERROR(VLOOKUP(B2267,選手番号!F:K,6,0),"")</f>
        <v/>
      </c>
      <c r="E2267" t="str">
        <f>IFERROR(VLOOKUP(B2267,チーム番号!E:F,2,0),"")</f>
        <v/>
      </c>
      <c r="F2267" t="str">
        <f>IFERROR(VLOOKUP(A2267,プログラム!B:C,2,0),"")</f>
        <v/>
      </c>
      <c r="G2267" t="str">
        <f t="shared" si="71"/>
        <v>000</v>
      </c>
      <c r="H2267" t="str">
        <f>IFERROR(記録[[#This Row],[組]],"")</f>
        <v/>
      </c>
      <c r="I2267" t="str">
        <f>IFERROR(記録[[#This Row],[水路]],"")</f>
        <v/>
      </c>
      <c r="J2267" t="str">
        <f>IFERROR(VLOOKUP(F2267,プログラムデータ!A:P,14,0),"")</f>
        <v/>
      </c>
      <c r="K2267" t="str">
        <f>IFERROR(VLOOKUP(F2267,プログラムデータ!A:O,15,0),"")</f>
        <v/>
      </c>
      <c r="L2267" t="str">
        <f>IFERROR(VLOOKUP(F2267,プログラムデータ!A:M,13,0),"")</f>
        <v/>
      </c>
      <c r="M2267" t="str">
        <f>IFERROR(VLOOKUP(F2267,プログラムデータ!A:J,10,0),"")</f>
        <v/>
      </c>
      <c r="N2267" t="str">
        <f>IFERROR(VLOOKUP(F2267,プログラムデータ!A:P,16,0),"")</f>
        <v/>
      </c>
      <c r="O2267" t="str">
        <f t="shared" si="70"/>
        <v xml:space="preserve">    </v>
      </c>
    </row>
    <row r="2268" spans="1:15" x14ac:dyDescent="0.15">
      <c r="A2268" t="str">
        <f>IFERROR(記録[[#This Row],[競技番号]],"")</f>
        <v/>
      </c>
      <c r="B2268" t="str">
        <f>IFERROR(記録[[#This Row],[選手番号]],"")</f>
        <v/>
      </c>
      <c r="C2268" t="str">
        <f>IFERROR(VLOOKUP(B2268,選手番号!F:J,4,0),"")</f>
        <v/>
      </c>
      <c r="D2268" t="str">
        <f>IFERROR(VLOOKUP(B2268,選手番号!F:K,6,0),"")</f>
        <v/>
      </c>
      <c r="E2268" t="str">
        <f>IFERROR(VLOOKUP(B2268,チーム番号!E:F,2,0),"")</f>
        <v/>
      </c>
      <c r="F2268" t="str">
        <f>IFERROR(VLOOKUP(A2268,プログラム!B:C,2,0),"")</f>
        <v/>
      </c>
      <c r="G2268" t="str">
        <f t="shared" si="71"/>
        <v>000</v>
      </c>
      <c r="H2268" t="str">
        <f>IFERROR(記録[[#This Row],[組]],"")</f>
        <v/>
      </c>
      <c r="I2268" t="str">
        <f>IFERROR(記録[[#This Row],[水路]],"")</f>
        <v/>
      </c>
      <c r="J2268" t="str">
        <f>IFERROR(VLOOKUP(F2268,プログラムデータ!A:P,14,0),"")</f>
        <v/>
      </c>
      <c r="K2268" t="str">
        <f>IFERROR(VLOOKUP(F2268,プログラムデータ!A:O,15,0),"")</f>
        <v/>
      </c>
      <c r="L2268" t="str">
        <f>IFERROR(VLOOKUP(F2268,プログラムデータ!A:M,13,0),"")</f>
        <v/>
      </c>
      <c r="M2268" t="str">
        <f>IFERROR(VLOOKUP(F2268,プログラムデータ!A:J,10,0),"")</f>
        <v/>
      </c>
      <c r="N2268" t="str">
        <f>IFERROR(VLOOKUP(F2268,プログラムデータ!A:P,16,0),"")</f>
        <v/>
      </c>
      <c r="O2268" t="str">
        <f t="shared" si="70"/>
        <v xml:space="preserve">    </v>
      </c>
    </row>
    <row r="2269" spans="1:15" x14ac:dyDescent="0.15">
      <c r="A2269" t="str">
        <f>IFERROR(記録[[#This Row],[競技番号]],"")</f>
        <v/>
      </c>
      <c r="B2269" t="str">
        <f>IFERROR(記録[[#This Row],[選手番号]],"")</f>
        <v/>
      </c>
      <c r="C2269" t="str">
        <f>IFERROR(VLOOKUP(B2269,選手番号!F:J,4,0),"")</f>
        <v/>
      </c>
      <c r="D2269" t="str">
        <f>IFERROR(VLOOKUP(B2269,選手番号!F:K,6,0),"")</f>
        <v/>
      </c>
      <c r="E2269" t="str">
        <f>IFERROR(VLOOKUP(B2269,チーム番号!E:F,2,0),"")</f>
        <v/>
      </c>
      <c r="F2269" t="str">
        <f>IFERROR(VLOOKUP(A2269,プログラム!B:C,2,0),"")</f>
        <v/>
      </c>
      <c r="G2269" t="str">
        <f t="shared" si="71"/>
        <v>000</v>
      </c>
      <c r="H2269" t="str">
        <f>IFERROR(記録[[#This Row],[組]],"")</f>
        <v/>
      </c>
      <c r="I2269" t="str">
        <f>IFERROR(記録[[#This Row],[水路]],"")</f>
        <v/>
      </c>
      <c r="J2269" t="str">
        <f>IFERROR(VLOOKUP(F2269,プログラムデータ!A:P,14,0),"")</f>
        <v/>
      </c>
      <c r="K2269" t="str">
        <f>IFERROR(VLOOKUP(F2269,プログラムデータ!A:O,15,0),"")</f>
        <v/>
      </c>
      <c r="L2269" t="str">
        <f>IFERROR(VLOOKUP(F2269,プログラムデータ!A:M,13,0),"")</f>
        <v/>
      </c>
      <c r="M2269" t="str">
        <f>IFERROR(VLOOKUP(F2269,プログラムデータ!A:J,10,0),"")</f>
        <v/>
      </c>
      <c r="N2269" t="str">
        <f>IFERROR(VLOOKUP(F2269,プログラムデータ!A:P,16,0),"")</f>
        <v/>
      </c>
      <c r="O2269" t="str">
        <f t="shared" si="70"/>
        <v xml:space="preserve">    </v>
      </c>
    </row>
    <row r="2270" spans="1:15" x14ac:dyDescent="0.15">
      <c r="A2270" t="str">
        <f>IFERROR(記録[[#This Row],[競技番号]],"")</f>
        <v/>
      </c>
      <c r="B2270" t="str">
        <f>IFERROR(記録[[#This Row],[選手番号]],"")</f>
        <v/>
      </c>
      <c r="C2270" t="str">
        <f>IFERROR(VLOOKUP(B2270,選手番号!F:J,4,0),"")</f>
        <v/>
      </c>
      <c r="D2270" t="str">
        <f>IFERROR(VLOOKUP(B2270,選手番号!F:K,6,0),"")</f>
        <v/>
      </c>
      <c r="E2270" t="str">
        <f>IFERROR(VLOOKUP(B2270,チーム番号!E:F,2,0),"")</f>
        <v/>
      </c>
      <c r="F2270" t="str">
        <f>IFERROR(VLOOKUP(A2270,プログラム!B:C,2,0),"")</f>
        <v/>
      </c>
      <c r="G2270" t="str">
        <f t="shared" si="71"/>
        <v>000</v>
      </c>
      <c r="H2270" t="str">
        <f>IFERROR(記録[[#This Row],[組]],"")</f>
        <v/>
      </c>
      <c r="I2270" t="str">
        <f>IFERROR(記録[[#This Row],[水路]],"")</f>
        <v/>
      </c>
      <c r="J2270" t="str">
        <f>IFERROR(VLOOKUP(F2270,プログラムデータ!A:P,14,0),"")</f>
        <v/>
      </c>
      <c r="K2270" t="str">
        <f>IFERROR(VLOOKUP(F2270,プログラムデータ!A:O,15,0),"")</f>
        <v/>
      </c>
      <c r="L2270" t="str">
        <f>IFERROR(VLOOKUP(F2270,プログラムデータ!A:M,13,0),"")</f>
        <v/>
      </c>
      <c r="M2270" t="str">
        <f>IFERROR(VLOOKUP(F2270,プログラムデータ!A:J,10,0),"")</f>
        <v/>
      </c>
      <c r="N2270" t="str">
        <f>IFERROR(VLOOKUP(F2270,プログラムデータ!A:P,16,0),"")</f>
        <v/>
      </c>
      <c r="O2270" t="str">
        <f t="shared" si="70"/>
        <v xml:space="preserve">    </v>
      </c>
    </row>
    <row r="2271" spans="1:15" x14ac:dyDescent="0.15">
      <c r="A2271" t="str">
        <f>IFERROR(記録[[#This Row],[競技番号]],"")</f>
        <v/>
      </c>
      <c r="B2271" t="str">
        <f>IFERROR(記録[[#This Row],[選手番号]],"")</f>
        <v/>
      </c>
      <c r="C2271" t="str">
        <f>IFERROR(VLOOKUP(B2271,選手番号!F:J,4,0),"")</f>
        <v/>
      </c>
      <c r="D2271" t="str">
        <f>IFERROR(VLOOKUP(B2271,選手番号!F:K,6,0),"")</f>
        <v/>
      </c>
      <c r="E2271" t="str">
        <f>IFERROR(VLOOKUP(B2271,チーム番号!E:F,2,0),"")</f>
        <v/>
      </c>
      <c r="F2271" t="str">
        <f>IFERROR(VLOOKUP(A2271,プログラム!B:C,2,0),"")</f>
        <v/>
      </c>
      <c r="G2271" t="str">
        <f t="shared" si="71"/>
        <v>000</v>
      </c>
      <c r="H2271" t="str">
        <f>IFERROR(記録[[#This Row],[組]],"")</f>
        <v/>
      </c>
      <c r="I2271" t="str">
        <f>IFERROR(記録[[#This Row],[水路]],"")</f>
        <v/>
      </c>
      <c r="J2271" t="str">
        <f>IFERROR(VLOOKUP(F2271,プログラムデータ!A:P,14,0),"")</f>
        <v/>
      </c>
      <c r="K2271" t="str">
        <f>IFERROR(VLOOKUP(F2271,プログラムデータ!A:O,15,0),"")</f>
        <v/>
      </c>
      <c r="L2271" t="str">
        <f>IFERROR(VLOOKUP(F2271,プログラムデータ!A:M,13,0),"")</f>
        <v/>
      </c>
      <c r="M2271" t="str">
        <f>IFERROR(VLOOKUP(F2271,プログラムデータ!A:J,10,0),"")</f>
        <v/>
      </c>
      <c r="N2271" t="str">
        <f>IFERROR(VLOOKUP(F2271,プログラムデータ!A:P,16,0),"")</f>
        <v/>
      </c>
      <c r="O2271" t="str">
        <f t="shared" si="70"/>
        <v xml:space="preserve">    </v>
      </c>
    </row>
    <row r="2272" spans="1:15" x14ac:dyDescent="0.15">
      <c r="A2272" t="str">
        <f>IFERROR(記録[[#This Row],[競技番号]],"")</f>
        <v/>
      </c>
      <c r="B2272" t="str">
        <f>IFERROR(記録[[#This Row],[選手番号]],"")</f>
        <v/>
      </c>
      <c r="C2272" t="str">
        <f>IFERROR(VLOOKUP(B2272,選手番号!F:J,4,0),"")</f>
        <v/>
      </c>
      <c r="D2272" t="str">
        <f>IFERROR(VLOOKUP(B2272,選手番号!F:K,6,0),"")</f>
        <v/>
      </c>
      <c r="E2272" t="str">
        <f>IFERROR(VLOOKUP(B2272,チーム番号!E:F,2,0),"")</f>
        <v/>
      </c>
      <c r="F2272" t="str">
        <f>IFERROR(VLOOKUP(A2272,プログラム!B:C,2,0),"")</f>
        <v/>
      </c>
      <c r="G2272" t="str">
        <f t="shared" si="71"/>
        <v>000</v>
      </c>
      <c r="H2272" t="str">
        <f>IFERROR(記録[[#This Row],[組]],"")</f>
        <v/>
      </c>
      <c r="I2272" t="str">
        <f>IFERROR(記録[[#This Row],[水路]],"")</f>
        <v/>
      </c>
      <c r="J2272" t="str">
        <f>IFERROR(VLOOKUP(F2272,プログラムデータ!A:P,14,0),"")</f>
        <v/>
      </c>
      <c r="K2272" t="str">
        <f>IFERROR(VLOOKUP(F2272,プログラムデータ!A:O,15,0),"")</f>
        <v/>
      </c>
      <c r="L2272" t="str">
        <f>IFERROR(VLOOKUP(F2272,プログラムデータ!A:M,13,0),"")</f>
        <v/>
      </c>
      <c r="M2272" t="str">
        <f>IFERROR(VLOOKUP(F2272,プログラムデータ!A:J,10,0),"")</f>
        <v/>
      </c>
      <c r="N2272" t="str">
        <f>IFERROR(VLOOKUP(F2272,プログラムデータ!A:P,16,0),"")</f>
        <v/>
      </c>
      <c r="O2272" t="str">
        <f t="shared" si="70"/>
        <v xml:space="preserve">    </v>
      </c>
    </row>
    <row r="2273" spans="1:15" x14ac:dyDescent="0.15">
      <c r="A2273" t="str">
        <f>IFERROR(記録[[#This Row],[競技番号]],"")</f>
        <v/>
      </c>
      <c r="B2273" t="str">
        <f>IFERROR(記録[[#This Row],[選手番号]],"")</f>
        <v/>
      </c>
      <c r="C2273" t="str">
        <f>IFERROR(VLOOKUP(B2273,選手番号!F:J,4,0),"")</f>
        <v/>
      </c>
      <c r="D2273" t="str">
        <f>IFERROR(VLOOKUP(B2273,選手番号!F:K,6,0),"")</f>
        <v/>
      </c>
      <c r="E2273" t="str">
        <f>IFERROR(VLOOKUP(B2273,チーム番号!E:F,2,0),"")</f>
        <v/>
      </c>
      <c r="F2273" t="str">
        <f>IFERROR(VLOOKUP(A2273,プログラム!B:C,2,0),"")</f>
        <v/>
      </c>
      <c r="G2273" t="str">
        <f t="shared" si="71"/>
        <v>000</v>
      </c>
      <c r="H2273" t="str">
        <f>IFERROR(記録[[#This Row],[組]],"")</f>
        <v/>
      </c>
      <c r="I2273" t="str">
        <f>IFERROR(記録[[#This Row],[水路]],"")</f>
        <v/>
      </c>
      <c r="J2273" t="str">
        <f>IFERROR(VLOOKUP(F2273,プログラムデータ!A:P,14,0),"")</f>
        <v/>
      </c>
      <c r="K2273" t="str">
        <f>IFERROR(VLOOKUP(F2273,プログラムデータ!A:O,15,0),"")</f>
        <v/>
      </c>
      <c r="L2273" t="str">
        <f>IFERROR(VLOOKUP(F2273,プログラムデータ!A:M,13,0),"")</f>
        <v/>
      </c>
      <c r="M2273" t="str">
        <f>IFERROR(VLOOKUP(F2273,プログラムデータ!A:J,10,0),"")</f>
        <v/>
      </c>
      <c r="N2273" t="str">
        <f>IFERROR(VLOOKUP(F2273,プログラムデータ!A:P,16,0),"")</f>
        <v/>
      </c>
      <c r="O2273" t="str">
        <f t="shared" si="70"/>
        <v xml:space="preserve">    </v>
      </c>
    </row>
    <row r="2274" spans="1:15" x14ac:dyDescent="0.15">
      <c r="A2274" t="str">
        <f>IFERROR(記録[[#This Row],[競技番号]],"")</f>
        <v/>
      </c>
      <c r="B2274" t="str">
        <f>IFERROR(記録[[#This Row],[選手番号]],"")</f>
        <v/>
      </c>
      <c r="C2274" t="str">
        <f>IFERROR(VLOOKUP(B2274,選手番号!F:J,4,0),"")</f>
        <v/>
      </c>
      <c r="D2274" t="str">
        <f>IFERROR(VLOOKUP(B2274,選手番号!F:K,6,0),"")</f>
        <v/>
      </c>
      <c r="E2274" t="str">
        <f>IFERROR(VLOOKUP(B2274,チーム番号!E:F,2,0),"")</f>
        <v/>
      </c>
      <c r="F2274" t="str">
        <f>IFERROR(VLOOKUP(A2274,プログラム!B:C,2,0),"")</f>
        <v/>
      </c>
      <c r="G2274" t="str">
        <f t="shared" si="71"/>
        <v>000</v>
      </c>
      <c r="H2274" t="str">
        <f>IFERROR(記録[[#This Row],[組]],"")</f>
        <v/>
      </c>
      <c r="I2274" t="str">
        <f>IFERROR(記録[[#This Row],[水路]],"")</f>
        <v/>
      </c>
      <c r="J2274" t="str">
        <f>IFERROR(VLOOKUP(F2274,プログラムデータ!A:P,14,0),"")</f>
        <v/>
      </c>
      <c r="K2274" t="str">
        <f>IFERROR(VLOOKUP(F2274,プログラムデータ!A:O,15,0),"")</f>
        <v/>
      </c>
      <c r="L2274" t="str">
        <f>IFERROR(VLOOKUP(F2274,プログラムデータ!A:M,13,0),"")</f>
        <v/>
      </c>
      <c r="M2274" t="str">
        <f>IFERROR(VLOOKUP(F2274,プログラムデータ!A:J,10,0),"")</f>
        <v/>
      </c>
      <c r="N2274" t="str">
        <f>IFERROR(VLOOKUP(F2274,プログラムデータ!A:P,16,0),"")</f>
        <v/>
      </c>
      <c r="O2274" t="str">
        <f t="shared" si="70"/>
        <v xml:space="preserve">    </v>
      </c>
    </row>
    <row r="2275" spans="1:15" x14ac:dyDescent="0.15">
      <c r="A2275" t="str">
        <f>IFERROR(記録[[#This Row],[競技番号]],"")</f>
        <v/>
      </c>
      <c r="B2275" t="str">
        <f>IFERROR(記録[[#This Row],[選手番号]],"")</f>
        <v/>
      </c>
      <c r="C2275" t="str">
        <f>IFERROR(VLOOKUP(B2275,選手番号!F:J,4,0),"")</f>
        <v/>
      </c>
      <c r="D2275" t="str">
        <f>IFERROR(VLOOKUP(B2275,選手番号!F:K,6,0),"")</f>
        <v/>
      </c>
      <c r="E2275" t="str">
        <f>IFERROR(VLOOKUP(B2275,チーム番号!E:F,2,0),"")</f>
        <v/>
      </c>
      <c r="F2275" t="str">
        <f>IFERROR(VLOOKUP(A2275,プログラム!B:C,2,0),"")</f>
        <v/>
      </c>
      <c r="G2275" t="str">
        <f t="shared" si="71"/>
        <v>000</v>
      </c>
      <c r="H2275" t="str">
        <f>IFERROR(記録[[#This Row],[組]],"")</f>
        <v/>
      </c>
      <c r="I2275" t="str">
        <f>IFERROR(記録[[#This Row],[水路]],"")</f>
        <v/>
      </c>
      <c r="J2275" t="str">
        <f>IFERROR(VLOOKUP(F2275,プログラムデータ!A:P,14,0),"")</f>
        <v/>
      </c>
      <c r="K2275" t="str">
        <f>IFERROR(VLOOKUP(F2275,プログラムデータ!A:O,15,0),"")</f>
        <v/>
      </c>
      <c r="L2275" t="str">
        <f>IFERROR(VLOOKUP(F2275,プログラムデータ!A:M,13,0),"")</f>
        <v/>
      </c>
      <c r="M2275" t="str">
        <f>IFERROR(VLOOKUP(F2275,プログラムデータ!A:J,10,0),"")</f>
        <v/>
      </c>
      <c r="N2275" t="str">
        <f>IFERROR(VLOOKUP(F2275,プログラムデータ!A:P,16,0),"")</f>
        <v/>
      </c>
      <c r="O2275" t="str">
        <f t="shared" si="70"/>
        <v xml:space="preserve">    </v>
      </c>
    </row>
    <row r="2276" spans="1:15" x14ac:dyDescent="0.15">
      <c r="A2276" t="str">
        <f>IFERROR(記録[[#This Row],[競技番号]],"")</f>
        <v/>
      </c>
      <c r="B2276" t="str">
        <f>IFERROR(記録[[#This Row],[選手番号]],"")</f>
        <v/>
      </c>
      <c r="C2276" t="str">
        <f>IFERROR(VLOOKUP(B2276,選手番号!F:J,4,0),"")</f>
        <v/>
      </c>
      <c r="D2276" t="str">
        <f>IFERROR(VLOOKUP(B2276,選手番号!F:K,6,0),"")</f>
        <v/>
      </c>
      <c r="E2276" t="str">
        <f>IFERROR(VLOOKUP(B2276,チーム番号!E:F,2,0),"")</f>
        <v/>
      </c>
      <c r="F2276" t="str">
        <f>IFERROR(VLOOKUP(A2276,プログラム!B:C,2,0),"")</f>
        <v/>
      </c>
      <c r="G2276" t="str">
        <f t="shared" si="71"/>
        <v>000</v>
      </c>
      <c r="H2276" t="str">
        <f>IFERROR(記録[[#This Row],[組]],"")</f>
        <v/>
      </c>
      <c r="I2276" t="str">
        <f>IFERROR(記録[[#This Row],[水路]],"")</f>
        <v/>
      </c>
      <c r="J2276" t="str">
        <f>IFERROR(VLOOKUP(F2276,プログラムデータ!A:P,14,0),"")</f>
        <v/>
      </c>
      <c r="K2276" t="str">
        <f>IFERROR(VLOOKUP(F2276,プログラムデータ!A:O,15,0),"")</f>
        <v/>
      </c>
      <c r="L2276" t="str">
        <f>IFERROR(VLOOKUP(F2276,プログラムデータ!A:M,13,0),"")</f>
        <v/>
      </c>
      <c r="M2276" t="str">
        <f>IFERROR(VLOOKUP(F2276,プログラムデータ!A:J,10,0),"")</f>
        <v/>
      </c>
      <c r="N2276" t="str">
        <f>IFERROR(VLOOKUP(F2276,プログラムデータ!A:P,16,0),"")</f>
        <v/>
      </c>
      <c r="O2276" t="str">
        <f t="shared" si="70"/>
        <v xml:space="preserve">    </v>
      </c>
    </row>
    <row r="2277" spans="1:15" x14ac:dyDescent="0.15">
      <c r="A2277" t="str">
        <f>IFERROR(記録[[#This Row],[競技番号]],"")</f>
        <v/>
      </c>
      <c r="B2277" t="str">
        <f>IFERROR(記録[[#This Row],[選手番号]],"")</f>
        <v/>
      </c>
      <c r="C2277" t="str">
        <f>IFERROR(VLOOKUP(B2277,選手番号!F:J,4,0),"")</f>
        <v/>
      </c>
      <c r="D2277" t="str">
        <f>IFERROR(VLOOKUP(B2277,選手番号!F:K,6,0),"")</f>
        <v/>
      </c>
      <c r="E2277" t="str">
        <f>IFERROR(VLOOKUP(B2277,チーム番号!E:F,2,0),"")</f>
        <v/>
      </c>
      <c r="F2277" t="str">
        <f>IFERROR(VLOOKUP(A2277,プログラム!B:C,2,0),"")</f>
        <v/>
      </c>
      <c r="G2277" t="str">
        <f t="shared" si="71"/>
        <v>000</v>
      </c>
      <c r="H2277" t="str">
        <f>IFERROR(記録[[#This Row],[組]],"")</f>
        <v/>
      </c>
      <c r="I2277" t="str">
        <f>IFERROR(記録[[#This Row],[水路]],"")</f>
        <v/>
      </c>
      <c r="J2277" t="str">
        <f>IFERROR(VLOOKUP(F2277,プログラムデータ!A:P,14,0),"")</f>
        <v/>
      </c>
      <c r="K2277" t="str">
        <f>IFERROR(VLOOKUP(F2277,プログラムデータ!A:O,15,0),"")</f>
        <v/>
      </c>
      <c r="L2277" t="str">
        <f>IFERROR(VLOOKUP(F2277,プログラムデータ!A:M,13,0),"")</f>
        <v/>
      </c>
      <c r="M2277" t="str">
        <f>IFERROR(VLOOKUP(F2277,プログラムデータ!A:J,10,0),"")</f>
        <v/>
      </c>
      <c r="N2277" t="str">
        <f>IFERROR(VLOOKUP(F2277,プログラムデータ!A:P,16,0),"")</f>
        <v/>
      </c>
      <c r="O2277" t="str">
        <f t="shared" si="70"/>
        <v xml:space="preserve">    </v>
      </c>
    </row>
    <row r="2278" spans="1:15" x14ac:dyDescent="0.15">
      <c r="A2278" t="str">
        <f>IFERROR(記録[[#This Row],[競技番号]],"")</f>
        <v/>
      </c>
      <c r="B2278" t="str">
        <f>IFERROR(記録[[#This Row],[選手番号]],"")</f>
        <v/>
      </c>
      <c r="C2278" t="str">
        <f>IFERROR(VLOOKUP(B2278,選手番号!F:J,4,0),"")</f>
        <v/>
      </c>
      <c r="D2278" t="str">
        <f>IFERROR(VLOOKUP(B2278,選手番号!F:K,6,0),"")</f>
        <v/>
      </c>
      <c r="E2278" t="str">
        <f>IFERROR(VLOOKUP(B2278,チーム番号!E:F,2,0),"")</f>
        <v/>
      </c>
      <c r="F2278" t="str">
        <f>IFERROR(VLOOKUP(A2278,プログラム!B:C,2,0),"")</f>
        <v/>
      </c>
      <c r="G2278" t="str">
        <f t="shared" si="71"/>
        <v>000</v>
      </c>
      <c r="H2278" t="str">
        <f>IFERROR(記録[[#This Row],[組]],"")</f>
        <v/>
      </c>
      <c r="I2278" t="str">
        <f>IFERROR(記録[[#This Row],[水路]],"")</f>
        <v/>
      </c>
      <c r="J2278" t="str">
        <f>IFERROR(VLOOKUP(F2278,プログラムデータ!A:P,14,0),"")</f>
        <v/>
      </c>
      <c r="K2278" t="str">
        <f>IFERROR(VLOOKUP(F2278,プログラムデータ!A:O,15,0),"")</f>
        <v/>
      </c>
      <c r="L2278" t="str">
        <f>IFERROR(VLOOKUP(F2278,プログラムデータ!A:M,13,0),"")</f>
        <v/>
      </c>
      <c r="M2278" t="str">
        <f>IFERROR(VLOOKUP(F2278,プログラムデータ!A:J,10,0),"")</f>
        <v/>
      </c>
      <c r="N2278" t="str">
        <f>IFERROR(VLOOKUP(F2278,プログラムデータ!A:P,16,0),"")</f>
        <v/>
      </c>
      <c r="O2278" t="str">
        <f t="shared" si="70"/>
        <v xml:space="preserve">    </v>
      </c>
    </row>
    <row r="2279" spans="1:15" x14ac:dyDescent="0.15">
      <c r="A2279" t="str">
        <f>IFERROR(記録[[#This Row],[競技番号]],"")</f>
        <v/>
      </c>
      <c r="B2279" t="str">
        <f>IFERROR(記録[[#This Row],[選手番号]],"")</f>
        <v/>
      </c>
      <c r="C2279" t="str">
        <f>IFERROR(VLOOKUP(B2279,選手番号!F:J,4,0),"")</f>
        <v/>
      </c>
      <c r="D2279" t="str">
        <f>IFERROR(VLOOKUP(B2279,選手番号!F:K,6,0),"")</f>
        <v/>
      </c>
      <c r="E2279" t="str">
        <f>IFERROR(VLOOKUP(B2279,チーム番号!E:F,2,0),"")</f>
        <v/>
      </c>
      <c r="F2279" t="str">
        <f>IFERROR(VLOOKUP(A2279,プログラム!B:C,2,0),"")</f>
        <v/>
      </c>
      <c r="G2279" t="str">
        <f t="shared" si="71"/>
        <v>000</v>
      </c>
      <c r="H2279" t="str">
        <f>IFERROR(記録[[#This Row],[組]],"")</f>
        <v/>
      </c>
      <c r="I2279" t="str">
        <f>IFERROR(記録[[#This Row],[水路]],"")</f>
        <v/>
      </c>
      <c r="J2279" t="str">
        <f>IFERROR(VLOOKUP(F2279,プログラムデータ!A:P,14,0),"")</f>
        <v/>
      </c>
      <c r="K2279" t="str">
        <f>IFERROR(VLOOKUP(F2279,プログラムデータ!A:O,15,0),"")</f>
        <v/>
      </c>
      <c r="L2279" t="str">
        <f>IFERROR(VLOOKUP(F2279,プログラムデータ!A:M,13,0),"")</f>
        <v/>
      </c>
      <c r="M2279" t="str">
        <f>IFERROR(VLOOKUP(F2279,プログラムデータ!A:J,10,0),"")</f>
        <v/>
      </c>
      <c r="N2279" t="str">
        <f>IFERROR(VLOOKUP(F2279,プログラムデータ!A:P,16,0),"")</f>
        <v/>
      </c>
      <c r="O2279" t="str">
        <f t="shared" si="70"/>
        <v xml:space="preserve">    </v>
      </c>
    </row>
    <row r="2280" spans="1:15" x14ac:dyDescent="0.15">
      <c r="A2280" t="str">
        <f>IFERROR(記録[[#This Row],[競技番号]],"")</f>
        <v/>
      </c>
      <c r="B2280" t="str">
        <f>IFERROR(記録[[#This Row],[選手番号]],"")</f>
        <v/>
      </c>
      <c r="C2280" t="str">
        <f>IFERROR(VLOOKUP(B2280,選手番号!F:J,4,0),"")</f>
        <v/>
      </c>
      <c r="D2280" t="str">
        <f>IFERROR(VLOOKUP(B2280,選手番号!F:K,6,0),"")</f>
        <v/>
      </c>
      <c r="E2280" t="str">
        <f>IFERROR(VLOOKUP(B2280,チーム番号!E:F,2,0),"")</f>
        <v/>
      </c>
      <c r="F2280" t="str">
        <f>IFERROR(VLOOKUP(A2280,プログラム!B:C,2,0),"")</f>
        <v/>
      </c>
      <c r="G2280" t="str">
        <f t="shared" si="71"/>
        <v>000</v>
      </c>
      <c r="H2280" t="str">
        <f>IFERROR(記録[[#This Row],[組]],"")</f>
        <v/>
      </c>
      <c r="I2280" t="str">
        <f>IFERROR(記録[[#This Row],[水路]],"")</f>
        <v/>
      </c>
      <c r="J2280" t="str">
        <f>IFERROR(VLOOKUP(F2280,プログラムデータ!A:P,14,0),"")</f>
        <v/>
      </c>
      <c r="K2280" t="str">
        <f>IFERROR(VLOOKUP(F2280,プログラムデータ!A:O,15,0),"")</f>
        <v/>
      </c>
      <c r="L2280" t="str">
        <f>IFERROR(VLOOKUP(F2280,プログラムデータ!A:M,13,0),"")</f>
        <v/>
      </c>
      <c r="M2280" t="str">
        <f>IFERROR(VLOOKUP(F2280,プログラムデータ!A:J,10,0),"")</f>
        <v/>
      </c>
      <c r="N2280" t="str">
        <f>IFERROR(VLOOKUP(F2280,プログラムデータ!A:P,16,0),"")</f>
        <v/>
      </c>
      <c r="O2280" t="str">
        <f t="shared" si="70"/>
        <v xml:space="preserve">    </v>
      </c>
    </row>
    <row r="2281" spans="1:15" x14ac:dyDescent="0.15">
      <c r="A2281" t="str">
        <f>IFERROR(記録[[#This Row],[競技番号]],"")</f>
        <v/>
      </c>
      <c r="B2281" t="str">
        <f>IFERROR(記録[[#This Row],[選手番号]],"")</f>
        <v/>
      </c>
      <c r="C2281" t="str">
        <f>IFERROR(VLOOKUP(B2281,選手番号!F:J,4,0),"")</f>
        <v/>
      </c>
      <c r="D2281" t="str">
        <f>IFERROR(VLOOKUP(B2281,選手番号!F:K,6,0),"")</f>
        <v/>
      </c>
      <c r="E2281" t="str">
        <f>IFERROR(VLOOKUP(B2281,チーム番号!E:F,2,0),"")</f>
        <v/>
      </c>
      <c r="F2281" t="str">
        <f>IFERROR(VLOOKUP(A2281,プログラム!B:C,2,0),"")</f>
        <v/>
      </c>
      <c r="G2281" t="str">
        <f t="shared" si="71"/>
        <v>000</v>
      </c>
      <c r="H2281" t="str">
        <f>IFERROR(記録[[#This Row],[組]],"")</f>
        <v/>
      </c>
      <c r="I2281" t="str">
        <f>IFERROR(記録[[#This Row],[水路]],"")</f>
        <v/>
      </c>
      <c r="J2281" t="str">
        <f>IFERROR(VLOOKUP(F2281,プログラムデータ!A:P,14,0),"")</f>
        <v/>
      </c>
      <c r="K2281" t="str">
        <f>IFERROR(VLOOKUP(F2281,プログラムデータ!A:O,15,0),"")</f>
        <v/>
      </c>
      <c r="L2281" t="str">
        <f>IFERROR(VLOOKUP(F2281,プログラムデータ!A:M,13,0),"")</f>
        <v/>
      </c>
      <c r="M2281" t="str">
        <f>IFERROR(VLOOKUP(F2281,プログラムデータ!A:J,10,0),"")</f>
        <v/>
      </c>
      <c r="N2281" t="str">
        <f>IFERROR(VLOOKUP(F2281,プログラムデータ!A:P,16,0),"")</f>
        <v/>
      </c>
      <c r="O2281" t="str">
        <f t="shared" si="70"/>
        <v xml:space="preserve">    </v>
      </c>
    </row>
    <row r="2282" spans="1:15" x14ac:dyDescent="0.15">
      <c r="A2282" t="str">
        <f>IFERROR(記録[[#This Row],[競技番号]],"")</f>
        <v/>
      </c>
      <c r="B2282" t="str">
        <f>IFERROR(記録[[#This Row],[選手番号]],"")</f>
        <v/>
      </c>
      <c r="C2282" t="str">
        <f>IFERROR(VLOOKUP(B2282,選手番号!F:J,4,0),"")</f>
        <v/>
      </c>
      <c r="D2282" t="str">
        <f>IFERROR(VLOOKUP(B2282,選手番号!F:K,6,0),"")</f>
        <v/>
      </c>
      <c r="E2282" t="str">
        <f>IFERROR(VLOOKUP(B2282,チーム番号!E:F,2,0),"")</f>
        <v/>
      </c>
      <c r="F2282" t="str">
        <f>IFERROR(VLOOKUP(A2282,プログラム!B:C,2,0),"")</f>
        <v/>
      </c>
      <c r="G2282" t="str">
        <f t="shared" si="71"/>
        <v>000</v>
      </c>
      <c r="H2282" t="str">
        <f>IFERROR(記録[[#This Row],[組]],"")</f>
        <v/>
      </c>
      <c r="I2282" t="str">
        <f>IFERROR(記録[[#This Row],[水路]],"")</f>
        <v/>
      </c>
      <c r="J2282" t="str">
        <f>IFERROR(VLOOKUP(F2282,プログラムデータ!A:P,14,0),"")</f>
        <v/>
      </c>
      <c r="K2282" t="str">
        <f>IFERROR(VLOOKUP(F2282,プログラムデータ!A:O,15,0),"")</f>
        <v/>
      </c>
      <c r="L2282" t="str">
        <f>IFERROR(VLOOKUP(F2282,プログラムデータ!A:M,13,0),"")</f>
        <v/>
      </c>
      <c r="M2282" t="str">
        <f>IFERROR(VLOOKUP(F2282,プログラムデータ!A:J,10,0),"")</f>
        <v/>
      </c>
      <c r="N2282" t="str">
        <f>IFERROR(VLOOKUP(F2282,プログラムデータ!A:P,16,0),"")</f>
        <v/>
      </c>
      <c r="O2282" t="str">
        <f t="shared" si="70"/>
        <v xml:space="preserve">    </v>
      </c>
    </row>
    <row r="2283" spans="1:15" x14ac:dyDescent="0.15">
      <c r="A2283" t="str">
        <f>IFERROR(記録[[#This Row],[競技番号]],"")</f>
        <v/>
      </c>
      <c r="B2283" t="str">
        <f>IFERROR(記録[[#This Row],[選手番号]],"")</f>
        <v/>
      </c>
      <c r="C2283" t="str">
        <f>IFERROR(VLOOKUP(B2283,選手番号!F:J,4,0),"")</f>
        <v/>
      </c>
      <c r="D2283" t="str">
        <f>IFERROR(VLOOKUP(B2283,選手番号!F:K,6,0),"")</f>
        <v/>
      </c>
      <c r="E2283" t="str">
        <f>IFERROR(VLOOKUP(B2283,チーム番号!E:F,2,0),"")</f>
        <v/>
      </c>
      <c r="F2283" t="str">
        <f>IFERROR(VLOOKUP(A2283,プログラム!B:C,2,0),"")</f>
        <v/>
      </c>
      <c r="G2283" t="str">
        <f t="shared" si="71"/>
        <v>000</v>
      </c>
      <c r="H2283" t="str">
        <f>IFERROR(記録[[#This Row],[組]],"")</f>
        <v/>
      </c>
      <c r="I2283" t="str">
        <f>IFERROR(記録[[#This Row],[水路]],"")</f>
        <v/>
      </c>
      <c r="J2283" t="str">
        <f>IFERROR(VLOOKUP(F2283,プログラムデータ!A:P,14,0),"")</f>
        <v/>
      </c>
      <c r="K2283" t="str">
        <f>IFERROR(VLOOKUP(F2283,プログラムデータ!A:O,15,0),"")</f>
        <v/>
      </c>
      <c r="L2283" t="str">
        <f>IFERROR(VLOOKUP(F2283,プログラムデータ!A:M,13,0),"")</f>
        <v/>
      </c>
      <c r="M2283" t="str">
        <f>IFERROR(VLOOKUP(F2283,プログラムデータ!A:J,10,0),"")</f>
        <v/>
      </c>
      <c r="N2283" t="str">
        <f>IFERROR(VLOOKUP(F2283,プログラムデータ!A:P,16,0),"")</f>
        <v/>
      </c>
      <c r="O2283" t="str">
        <f t="shared" si="70"/>
        <v xml:space="preserve">    </v>
      </c>
    </row>
    <row r="2284" spans="1:15" x14ac:dyDescent="0.15">
      <c r="A2284" t="str">
        <f>IFERROR(記録[[#This Row],[競技番号]],"")</f>
        <v/>
      </c>
      <c r="B2284" t="str">
        <f>IFERROR(記録[[#This Row],[選手番号]],"")</f>
        <v/>
      </c>
      <c r="C2284" t="str">
        <f>IFERROR(VLOOKUP(B2284,選手番号!F:J,4,0),"")</f>
        <v/>
      </c>
      <c r="D2284" t="str">
        <f>IFERROR(VLOOKUP(B2284,選手番号!F:K,6,0),"")</f>
        <v/>
      </c>
      <c r="E2284" t="str">
        <f>IFERROR(VLOOKUP(B2284,チーム番号!E:F,2,0),"")</f>
        <v/>
      </c>
      <c r="F2284" t="str">
        <f>IFERROR(VLOOKUP(A2284,プログラム!B:C,2,0),"")</f>
        <v/>
      </c>
      <c r="G2284" t="str">
        <f t="shared" si="71"/>
        <v>000</v>
      </c>
      <c r="H2284" t="str">
        <f>IFERROR(記録[[#This Row],[組]],"")</f>
        <v/>
      </c>
      <c r="I2284" t="str">
        <f>IFERROR(記録[[#This Row],[水路]],"")</f>
        <v/>
      </c>
      <c r="J2284" t="str">
        <f>IFERROR(VLOOKUP(F2284,プログラムデータ!A:P,14,0),"")</f>
        <v/>
      </c>
      <c r="K2284" t="str">
        <f>IFERROR(VLOOKUP(F2284,プログラムデータ!A:O,15,0),"")</f>
        <v/>
      </c>
      <c r="L2284" t="str">
        <f>IFERROR(VLOOKUP(F2284,プログラムデータ!A:M,13,0),"")</f>
        <v/>
      </c>
      <c r="M2284" t="str">
        <f>IFERROR(VLOOKUP(F2284,プログラムデータ!A:J,10,0),"")</f>
        <v/>
      </c>
      <c r="N2284" t="str">
        <f>IFERROR(VLOOKUP(F2284,プログラムデータ!A:P,16,0),"")</f>
        <v/>
      </c>
      <c r="O2284" t="str">
        <f t="shared" si="70"/>
        <v xml:space="preserve">    </v>
      </c>
    </row>
    <row r="2285" spans="1:15" x14ac:dyDescent="0.15">
      <c r="A2285" t="str">
        <f>IFERROR(記録[[#This Row],[競技番号]],"")</f>
        <v/>
      </c>
      <c r="B2285" t="str">
        <f>IFERROR(記録[[#This Row],[選手番号]],"")</f>
        <v/>
      </c>
      <c r="C2285" t="str">
        <f>IFERROR(VLOOKUP(B2285,選手番号!F:J,4,0),"")</f>
        <v/>
      </c>
      <c r="D2285" t="str">
        <f>IFERROR(VLOOKUP(B2285,選手番号!F:K,6,0),"")</f>
        <v/>
      </c>
      <c r="E2285" t="str">
        <f>IFERROR(VLOOKUP(B2285,チーム番号!E:F,2,0),"")</f>
        <v/>
      </c>
      <c r="F2285" t="str">
        <f>IFERROR(VLOOKUP(A2285,プログラム!B:C,2,0),"")</f>
        <v/>
      </c>
      <c r="G2285" t="str">
        <f t="shared" si="71"/>
        <v>000</v>
      </c>
      <c r="H2285" t="str">
        <f>IFERROR(記録[[#This Row],[組]],"")</f>
        <v/>
      </c>
      <c r="I2285" t="str">
        <f>IFERROR(記録[[#This Row],[水路]],"")</f>
        <v/>
      </c>
      <c r="J2285" t="str">
        <f>IFERROR(VLOOKUP(F2285,プログラムデータ!A:P,14,0),"")</f>
        <v/>
      </c>
      <c r="K2285" t="str">
        <f>IFERROR(VLOOKUP(F2285,プログラムデータ!A:O,15,0),"")</f>
        <v/>
      </c>
      <c r="L2285" t="str">
        <f>IFERROR(VLOOKUP(F2285,プログラムデータ!A:M,13,0),"")</f>
        <v/>
      </c>
      <c r="M2285" t="str">
        <f>IFERROR(VLOOKUP(F2285,プログラムデータ!A:J,10,0),"")</f>
        <v/>
      </c>
      <c r="N2285" t="str">
        <f>IFERROR(VLOOKUP(F2285,プログラムデータ!A:P,16,0),"")</f>
        <v/>
      </c>
      <c r="O2285" t="str">
        <f t="shared" si="70"/>
        <v xml:space="preserve">    </v>
      </c>
    </row>
    <row r="2286" spans="1:15" x14ac:dyDescent="0.15">
      <c r="A2286" t="str">
        <f>IFERROR(記録[[#This Row],[競技番号]],"")</f>
        <v/>
      </c>
      <c r="B2286" t="str">
        <f>IFERROR(記録[[#This Row],[選手番号]],"")</f>
        <v/>
      </c>
      <c r="C2286" t="str">
        <f>IFERROR(VLOOKUP(B2286,選手番号!F:J,4,0),"")</f>
        <v/>
      </c>
      <c r="D2286" t="str">
        <f>IFERROR(VLOOKUP(B2286,選手番号!F:K,6,0),"")</f>
        <v/>
      </c>
      <c r="E2286" t="str">
        <f>IFERROR(VLOOKUP(B2286,チーム番号!E:F,2,0),"")</f>
        <v/>
      </c>
      <c r="F2286" t="str">
        <f>IFERROR(VLOOKUP(A2286,プログラム!B:C,2,0),"")</f>
        <v/>
      </c>
      <c r="G2286" t="str">
        <f t="shared" si="71"/>
        <v>000</v>
      </c>
      <c r="H2286" t="str">
        <f>IFERROR(記録[[#This Row],[組]],"")</f>
        <v/>
      </c>
      <c r="I2286" t="str">
        <f>IFERROR(記録[[#This Row],[水路]],"")</f>
        <v/>
      </c>
      <c r="J2286" t="str">
        <f>IFERROR(VLOOKUP(F2286,プログラムデータ!A:P,14,0),"")</f>
        <v/>
      </c>
      <c r="K2286" t="str">
        <f>IFERROR(VLOOKUP(F2286,プログラムデータ!A:O,15,0),"")</f>
        <v/>
      </c>
      <c r="L2286" t="str">
        <f>IFERROR(VLOOKUP(F2286,プログラムデータ!A:M,13,0),"")</f>
        <v/>
      </c>
      <c r="M2286" t="str">
        <f>IFERROR(VLOOKUP(F2286,プログラムデータ!A:J,10,0),"")</f>
        <v/>
      </c>
      <c r="N2286" t="str">
        <f>IFERROR(VLOOKUP(F2286,プログラムデータ!A:P,16,0),"")</f>
        <v/>
      </c>
      <c r="O2286" t="str">
        <f t="shared" ref="O2286:O2349" si="72">CONCATENATE(J2286," ",K2286," ",L2286," ",M2286," ",N2286)</f>
        <v xml:space="preserve">    </v>
      </c>
    </row>
    <row r="2287" spans="1:15" x14ac:dyDescent="0.15">
      <c r="A2287" t="str">
        <f>IFERROR(記録[[#This Row],[競技番号]],"")</f>
        <v/>
      </c>
      <c r="B2287" t="str">
        <f>IFERROR(記録[[#This Row],[選手番号]],"")</f>
        <v/>
      </c>
      <c r="C2287" t="str">
        <f>IFERROR(VLOOKUP(B2287,選手番号!F:J,4,0),"")</f>
        <v/>
      </c>
      <c r="D2287" t="str">
        <f>IFERROR(VLOOKUP(B2287,選手番号!F:K,6,0),"")</f>
        <v/>
      </c>
      <c r="E2287" t="str">
        <f>IFERROR(VLOOKUP(B2287,チーム番号!E:F,2,0),"")</f>
        <v/>
      </c>
      <c r="F2287" t="str">
        <f>IFERROR(VLOOKUP(A2287,プログラム!B:C,2,0),"")</f>
        <v/>
      </c>
      <c r="G2287" t="str">
        <f t="shared" si="71"/>
        <v>000</v>
      </c>
      <c r="H2287" t="str">
        <f>IFERROR(記録[[#This Row],[組]],"")</f>
        <v/>
      </c>
      <c r="I2287" t="str">
        <f>IFERROR(記録[[#This Row],[水路]],"")</f>
        <v/>
      </c>
      <c r="J2287" t="str">
        <f>IFERROR(VLOOKUP(F2287,プログラムデータ!A:P,14,0),"")</f>
        <v/>
      </c>
      <c r="K2287" t="str">
        <f>IFERROR(VLOOKUP(F2287,プログラムデータ!A:O,15,0),"")</f>
        <v/>
      </c>
      <c r="L2287" t="str">
        <f>IFERROR(VLOOKUP(F2287,プログラムデータ!A:M,13,0),"")</f>
        <v/>
      </c>
      <c r="M2287" t="str">
        <f>IFERROR(VLOOKUP(F2287,プログラムデータ!A:J,10,0),"")</f>
        <v/>
      </c>
      <c r="N2287" t="str">
        <f>IFERROR(VLOOKUP(F2287,プログラムデータ!A:P,16,0),"")</f>
        <v/>
      </c>
      <c r="O2287" t="str">
        <f t="shared" si="72"/>
        <v xml:space="preserve">    </v>
      </c>
    </row>
    <row r="2288" spans="1:15" x14ac:dyDescent="0.15">
      <c r="A2288" t="str">
        <f>IFERROR(記録[[#This Row],[競技番号]],"")</f>
        <v/>
      </c>
      <c r="B2288" t="str">
        <f>IFERROR(記録[[#This Row],[選手番号]],"")</f>
        <v/>
      </c>
      <c r="C2288" t="str">
        <f>IFERROR(VLOOKUP(B2288,選手番号!F:J,4,0),"")</f>
        <v/>
      </c>
      <c r="D2288" t="str">
        <f>IFERROR(VLOOKUP(B2288,選手番号!F:K,6,0),"")</f>
        <v/>
      </c>
      <c r="E2288" t="str">
        <f>IFERROR(VLOOKUP(B2288,チーム番号!E:F,2,0),"")</f>
        <v/>
      </c>
      <c r="F2288" t="str">
        <f>IFERROR(VLOOKUP(A2288,プログラム!B:C,2,0),"")</f>
        <v/>
      </c>
      <c r="G2288" t="str">
        <f t="shared" si="71"/>
        <v>000</v>
      </c>
      <c r="H2288" t="str">
        <f>IFERROR(記録[[#This Row],[組]],"")</f>
        <v/>
      </c>
      <c r="I2288" t="str">
        <f>IFERROR(記録[[#This Row],[水路]],"")</f>
        <v/>
      </c>
      <c r="J2288" t="str">
        <f>IFERROR(VLOOKUP(F2288,プログラムデータ!A:P,14,0),"")</f>
        <v/>
      </c>
      <c r="K2288" t="str">
        <f>IFERROR(VLOOKUP(F2288,プログラムデータ!A:O,15,0),"")</f>
        <v/>
      </c>
      <c r="L2288" t="str">
        <f>IFERROR(VLOOKUP(F2288,プログラムデータ!A:M,13,0),"")</f>
        <v/>
      </c>
      <c r="M2288" t="str">
        <f>IFERROR(VLOOKUP(F2288,プログラムデータ!A:J,10,0),"")</f>
        <v/>
      </c>
      <c r="N2288" t="str">
        <f>IFERROR(VLOOKUP(F2288,プログラムデータ!A:P,16,0),"")</f>
        <v/>
      </c>
      <c r="O2288" t="str">
        <f t="shared" si="72"/>
        <v xml:space="preserve">    </v>
      </c>
    </row>
    <row r="2289" spans="1:15" x14ac:dyDescent="0.15">
      <c r="A2289" t="str">
        <f>IFERROR(記録[[#This Row],[競技番号]],"")</f>
        <v/>
      </c>
      <c r="B2289" t="str">
        <f>IFERROR(記録[[#This Row],[選手番号]],"")</f>
        <v/>
      </c>
      <c r="C2289" t="str">
        <f>IFERROR(VLOOKUP(B2289,選手番号!F:J,4,0),"")</f>
        <v/>
      </c>
      <c r="D2289" t="str">
        <f>IFERROR(VLOOKUP(B2289,選手番号!F:K,6,0),"")</f>
        <v/>
      </c>
      <c r="E2289" t="str">
        <f>IFERROR(VLOOKUP(B2289,チーム番号!E:F,2,0),"")</f>
        <v/>
      </c>
      <c r="F2289" t="str">
        <f>IFERROR(VLOOKUP(A2289,プログラム!B:C,2,0),"")</f>
        <v/>
      </c>
      <c r="G2289" t="str">
        <f t="shared" si="71"/>
        <v>000</v>
      </c>
      <c r="H2289" t="str">
        <f>IFERROR(記録[[#This Row],[組]],"")</f>
        <v/>
      </c>
      <c r="I2289" t="str">
        <f>IFERROR(記録[[#This Row],[水路]],"")</f>
        <v/>
      </c>
      <c r="J2289" t="str">
        <f>IFERROR(VLOOKUP(F2289,プログラムデータ!A:P,14,0),"")</f>
        <v/>
      </c>
      <c r="K2289" t="str">
        <f>IFERROR(VLOOKUP(F2289,プログラムデータ!A:O,15,0),"")</f>
        <v/>
      </c>
      <c r="L2289" t="str">
        <f>IFERROR(VLOOKUP(F2289,プログラムデータ!A:M,13,0),"")</f>
        <v/>
      </c>
      <c r="M2289" t="str">
        <f>IFERROR(VLOOKUP(F2289,プログラムデータ!A:J,10,0),"")</f>
        <v/>
      </c>
      <c r="N2289" t="str">
        <f>IFERROR(VLOOKUP(F2289,プログラムデータ!A:P,16,0),"")</f>
        <v/>
      </c>
      <c r="O2289" t="str">
        <f t="shared" si="72"/>
        <v xml:space="preserve">    </v>
      </c>
    </row>
    <row r="2290" spans="1:15" x14ac:dyDescent="0.15">
      <c r="A2290" t="str">
        <f>IFERROR(記録[[#This Row],[競技番号]],"")</f>
        <v/>
      </c>
      <c r="B2290" t="str">
        <f>IFERROR(記録[[#This Row],[選手番号]],"")</f>
        <v/>
      </c>
      <c r="C2290" t="str">
        <f>IFERROR(VLOOKUP(B2290,選手番号!F:J,4,0),"")</f>
        <v/>
      </c>
      <c r="D2290" t="str">
        <f>IFERROR(VLOOKUP(B2290,選手番号!F:K,6,0),"")</f>
        <v/>
      </c>
      <c r="E2290" t="str">
        <f>IFERROR(VLOOKUP(B2290,チーム番号!E:F,2,0),"")</f>
        <v/>
      </c>
      <c r="F2290" t="str">
        <f>IFERROR(VLOOKUP(A2290,プログラム!B:C,2,0),"")</f>
        <v/>
      </c>
      <c r="G2290" t="str">
        <f t="shared" si="71"/>
        <v>000</v>
      </c>
      <c r="H2290" t="str">
        <f>IFERROR(記録[[#This Row],[組]],"")</f>
        <v/>
      </c>
      <c r="I2290" t="str">
        <f>IFERROR(記録[[#This Row],[水路]],"")</f>
        <v/>
      </c>
      <c r="J2290" t="str">
        <f>IFERROR(VLOOKUP(F2290,プログラムデータ!A:P,14,0),"")</f>
        <v/>
      </c>
      <c r="K2290" t="str">
        <f>IFERROR(VLOOKUP(F2290,プログラムデータ!A:O,15,0),"")</f>
        <v/>
      </c>
      <c r="L2290" t="str">
        <f>IFERROR(VLOOKUP(F2290,プログラムデータ!A:M,13,0),"")</f>
        <v/>
      </c>
      <c r="M2290" t="str">
        <f>IFERROR(VLOOKUP(F2290,プログラムデータ!A:J,10,0),"")</f>
        <v/>
      </c>
      <c r="N2290" t="str">
        <f>IFERROR(VLOOKUP(F2290,プログラムデータ!A:P,16,0),"")</f>
        <v/>
      </c>
      <c r="O2290" t="str">
        <f t="shared" si="72"/>
        <v xml:space="preserve">    </v>
      </c>
    </row>
    <row r="2291" spans="1:15" x14ac:dyDescent="0.15">
      <c r="A2291" t="str">
        <f>IFERROR(記録[[#This Row],[競技番号]],"")</f>
        <v/>
      </c>
      <c r="B2291" t="str">
        <f>IFERROR(記録[[#This Row],[選手番号]],"")</f>
        <v/>
      </c>
      <c r="C2291" t="str">
        <f>IFERROR(VLOOKUP(B2291,選手番号!F:J,4,0),"")</f>
        <v/>
      </c>
      <c r="D2291" t="str">
        <f>IFERROR(VLOOKUP(B2291,選手番号!F:K,6,0),"")</f>
        <v/>
      </c>
      <c r="E2291" t="str">
        <f>IFERROR(VLOOKUP(B2291,チーム番号!E:F,2,0),"")</f>
        <v/>
      </c>
      <c r="F2291" t="str">
        <f>IFERROR(VLOOKUP(A2291,プログラム!B:C,2,0),"")</f>
        <v/>
      </c>
      <c r="G2291" t="str">
        <f t="shared" si="71"/>
        <v>000</v>
      </c>
      <c r="H2291" t="str">
        <f>IFERROR(記録[[#This Row],[組]],"")</f>
        <v/>
      </c>
      <c r="I2291" t="str">
        <f>IFERROR(記録[[#This Row],[水路]],"")</f>
        <v/>
      </c>
      <c r="J2291" t="str">
        <f>IFERROR(VLOOKUP(F2291,プログラムデータ!A:P,14,0),"")</f>
        <v/>
      </c>
      <c r="K2291" t="str">
        <f>IFERROR(VLOOKUP(F2291,プログラムデータ!A:O,15,0),"")</f>
        <v/>
      </c>
      <c r="L2291" t="str">
        <f>IFERROR(VLOOKUP(F2291,プログラムデータ!A:M,13,0),"")</f>
        <v/>
      </c>
      <c r="M2291" t="str">
        <f>IFERROR(VLOOKUP(F2291,プログラムデータ!A:J,10,0),"")</f>
        <v/>
      </c>
      <c r="N2291" t="str">
        <f>IFERROR(VLOOKUP(F2291,プログラムデータ!A:P,16,0),"")</f>
        <v/>
      </c>
      <c r="O2291" t="str">
        <f t="shared" si="72"/>
        <v xml:space="preserve">    </v>
      </c>
    </row>
    <row r="2292" spans="1:15" x14ac:dyDescent="0.15">
      <c r="A2292" t="str">
        <f>IFERROR(記録[[#This Row],[競技番号]],"")</f>
        <v/>
      </c>
      <c r="B2292" t="str">
        <f>IFERROR(記録[[#This Row],[選手番号]],"")</f>
        <v/>
      </c>
      <c r="C2292" t="str">
        <f>IFERROR(VLOOKUP(B2292,選手番号!F:J,4,0),"")</f>
        <v/>
      </c>
      <c r="D2292" t="str">
        <f>IFERROR(VLOOKUP(B2292,選手番号!F:K,6,0),"")</f>
        <v/>
      </c>
      <c r="E2292" t="str">
        <f>IFERROR(VLOOKUP(B2292,チーム番号!E:F,2,0),"")</f>
        <v/>
      </c>
      <c r="F2292" t="str">
        <f>IFERROR(VLOOKUP(A2292,プログラム!B:C,2,0),"")</f>
        <v/>
      </c>
      <c r="G2292" t="str">
        <f t="shared" si="71"/>
        <v>000</v>
      </c>
      <c r="H2292" t="str">
        <f>IFERROR(記録[[#This Row],[組]],"")</f>
        <v/>
      </c>
      <c r="I2292" t="str">
        <f>IFERROR(記録[[#This Row],[水路]],"")</f>
        <v/>
      </c>
      <c r="J2292" t="str">
        <f>IFERROR(VLOOKUP(F2292,プログラムデータ!A:P,14,0),"")</f>
        <v/>
      </c>
      <c r="K2292" t="str">
        <f>IFERROR(VLOOKUP(F2292,プログラムデータ!A:O,15,0),"")</f>
        <v/>
      </c>
      <c r="L2292" t="str">
        <f>IFERROR(VLOOKUP(F2292,プログラムデータ!A:M,13,0),"")</f>
        <v/>
      </c>
      <c r="M2292" t="str">
        <f>IFERROR(VLOOKUP(F2292,プログラムデータ!A:J,10,0),"")</f>
        <v/>
      </c>
      <c r="N2292" t="str">
        <f>IFERROR(VLOOKUP(F2292,プログラムデータ!A:P,16,0),"")</f>
        <v/>
      </c>
      <c r="O2292" t="str">
        <f t="shared" si="72"/>
        <v xml:space="preserve">    </v>
      </c>
    </row>
    <row r="2293" spans="1:15" x14ac:dyDescent="0.15">
      <c r="A2293" t="str">
        <f>IFERROR(記録[[#This Row],[競技番号]],"")</f>
        <v/>
      </c>
      <c r="B2293" t="str">
        <f>IFERROR(記録[[#This Row],[選手番号]],"")</f>
        <v/>
      </c>
      <c r="C2293" t="str">
        <f>IFERROR(VLOOKUP(B2293,選手番号!F:J,4,0),"")</f>
        <v/>
      </c>
      <c r="D2293" t="str">
        <f>IFERROR(VLOOKUP(B2293,選手番号!F:K,6,0),"")</f>
        <v/>
      </c>
      <c r="E2293" t="str">
        <f>IFERROR(VLOOKUP(B2293,チーム番号!E:F,2,0),"")</f>
        <v/>
      </c>
      <c r="F2293" t="str">
        <f>IFERROR(VLOOKUP(A2293,プログラム!B:C,2,0),"")</f>
        <v/>
      </c>
      <c r="G2293" t="str">
        <f t="shared" si="71"/>
        <v>000</v>
      </c>
      <c r="H2293" t="str">
        <f>IFERROR(記録[[#This Row],[組]],"")</f>
        <v/>
      </c>
      <c r="I2293" t="str">
        <f>IFERROR(記録[[#This Row],[水路]],"")</f>
        <v/>
      </c>
      <c r="J2293" t="str">
        <f>IFERROR(VLOOKUP(F2293,プログラムデータ!A:P,14,0),"")</f>
        <v/>
      </c>
      <c r="K2293" t="str">
        <f>IFERROR(VLOOKUP(F2293,プログラムデータ!A:O,15,0),"")</f>
        <v/>
      </c>
      <c r="L2293" t="str">
        <f>IFERROR(VLOOKUP(F2293,プログラムデータ!A:M,13,0),"")</f>
        <v/>
      </c>
      <c r="M2293" t="str">
        <f>IFERROR(VLOOKUP(F2293,プログラムデータ!A:J,10,0),"")</f>
        <v/>
      </c>
      <c r="N2293" t="str">
        <f>IFERROR(VLOOKUP(F2293,プログラムデータ!A:P,16,0),"")</f>
        <v/>
      </c>
      <c r="O2293" t="str">
        <f t="shared" si="72"/>
        <v xml:space="preserve">    </v>
      </c>
    </row>
    <row r="2294" spans="1:15" x14ac:dyDescent="0.15">
      <c r="A2294" t="str">
        <f>IFERROR(記録[[#This Row],[競技番号]],"")</f>
        <v/>
      </c>
      <c r="B2294" t="str">
        <f>IFERROR(記録[[#This Row],[選手番号]],"")</f>
        <v/>
      </c>
      <c r="C2294" t="str">
        <f>IFERROR(VLOOKUP(B2294,選手番号!F:J,4,0),"")</f>
        <v/>
      </c>
      <c r="D2294" t="str">
        <f>IFERROR(VLOOKUP(B2294,選手番号!F:K,6,0),"")</f>
        <v/>
      </c>
      <c r="E2294" t="str">
        <f>IFERROR(VLOOKUP(B2294,チーム番号!E:F,2,0),"")</f>
        <v/>
      </c>
      <c r="F2294" t="str">
        <f>IFERROR(VLOOKUP(A2294,プログラム!B:C,2,0),"")</f>
        <v/>
      </c>
      <c r="G2294" t="str">
        <f t="shared" si="71"/>
        <v>000</v>
      </c>
      <c r="H2294" t="str">
        <f>IFERROR(記録[[#This Row],[組]],"")</f>
        <v/>
      </c>
      <c r="I2294" t="str">
        <f>IFERROR(記録[[#This Row],[水路]],"")</f>
        <v/>
      </c>
      <c r="J2294" t="str">
        <f>IFERROR(VLOOKUP(F2294,プログラムデータ!A:P,14,0),"")</f>
        <v/>
      </c>
      <c r="K2294" t="str">
        <f>IFERROR(VLOOKUP(F2294,プログラムデータ!A:O,15,0),"")</f>
        <v/>
      </c>
      <c r="L2294" t="str">
        <f>IFERROR(VLOOKUP(F2294,プログラムデータ!A:M,13,0),"")</f>
        <v/>
      </c>
      <c r="M2294" t="str">
        <f>IFERROR(VLOOKUP(F2294,プログラムデータ!A:J,10,0),"")</f>
        <v/>
      </c>
      <c r="N2294" t="str">
        <f>IFERROR(VLOOKUP(F2294,プログラムデータ!A:P,16,0),"")</f>
        <v/>
      </c>
      <c r="O2294" t="str">
        <f t="shared" si="72"/>
        <v xml:space="preserve">    </v>
      </c>
    </row>
    <row r="2295" spans="1:15" x14ac:dyDescent="0.15">
      <c r="A2295" t="str">
        <f>IFERROR(記録[[#This Row],[競技番号]],"")</f>
        <v/>
      </c>
      <c r="B2295" t="str">
        <f>IFERROR(記録[[#This Row],[選手番号]],"")</f>
        <v/>
      </c>
      <c r="C2295" t="str">
        <f>IFERROR(VLOOKUP(B2295,選手番号!F:J,4,0),"")</f>
        <v/>
      </c>
      <c r="D2295" t="str">
        <f>IFERROR(VLOOKUP(B2295,選手番号!F:K,6,0),"")</f>
        <v/>
      </c>
      <c r="E2295" t="str">
        <f>IFERROR(VLOOKUP(B2295,チーム番号!E:F,2,0),"")</f>
        <v/>
      </c>
      <c r="F2295" t="str">
        <f>IFERROR(VLOOKUP(A2295,プログラム!B:C,2,0),"")</f>
        <v/>
      </c>
      <c r="G2295" t="str">
        <f t="shared" si="71"/>
        <v>000</v>
      </c>
      <c r="H2295" t="str">
        <f>IFERROR(記録[[#This Row],[組]],"")</f>
        <v/>
      </c>
      <c r="I2295" t="str">
        <f>IFERROR(記録[[#This Row],[水路]],"")</f>
        <v/>
      </c>
      <c r="J2295" t="str">
        <f>IFERROR(VLOOKUP(F2295,プログラムデータ!A:P,14,0),"")</f>
        <v/>
      </c>
      <c r="K2295" t="str">
        <f>IFERROR(VLOOKUP(F2295,プログラムデータ!A:O,15,0),"")</f>
        <v/>
      </c>
      <c r="L2295" t="str">
        <f>IFERROR(VLOOKUP(F2295,プログラムデータ!A:M,13,0),"")</f>
        <v/>
      </c>
      <c r="M2295" t="str">
        <f>IFERROR(VLOOKUP(F2295,プログラムデータ!A:J,10,0),"")</f>
        <v/>
      </c>
      <c r="N2295" t="str">
        <f>IFERROR(VLOOKUP(F2295,プログラムデータ!A:P,16,0),"")</f>
        <v/>
      </c>
      <c r="O2295" t="str">
        <f t="shared" si="72"/>
        <v xml:space="preserve">    </v>
      </c>
    </row>
    <row r="2296" spans="1:15" x14ac:dyDescent="0.15">
      <c r="A2296" t="str">
        <f>IFERROR(記録[[#This Row],[競技番号]],"")</f>
        <v/>
      </c>
      <c r="B2296" t="str">
        <f>IFERROR(記録[[#This Row],[選手番号]],"")</f>
        <v/>
      </c>
      <c r="C2296" t="str">
        <f>IFERROR(VLOOKUP(B2296,選手番号!F:J,4,0),"")</f>
        <v/>
      </c>
      <c r="D2296" t="str">
        <f>IFERROR(VLOOKUP(B2296,選手番号!F:K,6,0),"")</f>
        <v/>
      </c>
      <c r="E2296" t="str">
        <f>IFERROR(VLOOKUP(B2296,チーム番号!E:F,2,0),"")</f>
        <v/>
      </c>
      <c r="F2296" t="str">
        <f>IFERROR(VLOOKUP(A2296,プログラム!B:C,2,0),"")</f>
        <v/>
      </c>
      <c r="G2296" t="str">
        <f t="shared" si="71"/>
        <v>000</v>
      </c>
      <c r="H2296" t="str">
        <f>IFERROR(記録[[#This Row],[組]],"")</f>
        <v/>
      </c>
      <c r="I2296" t="str">
        <f>IFERROR(記録[[#This Row],[水路]],"")</f>
        <v/>
      </c>
      <c r="J2296" t="str">
        <f>IFERROR(VLOOKUP(F2296,プログラムデータ!A:P,14,0),"")</f>
        <v/>
      </c>
      <c r="K2296" t="str">
        <f>IFERROR(VLOOKUP(F2296,プログラムデータ!A:O,15,0),"")</f>
        <v/>
      </c>
      <c r="L2296" t="str">
        <f>IFERROR(VLOOKUP(F2296,プログラムデータ!A:M,13,0),"")</f>
        <v/>
      </c>
      <c r="M2296" t="str">
        <f>IFERROR(VLOOKUP(F2296,プログラムデータ!A:J,10,0),"")</f>
        <v/>
      </c>
      <c r="N2296" t="str">
        <f>IFERROR(VLOOKUP(F2296,プログラムデータ!A:P,16,0),"")</f>
        <v/>
      </c>
      <c r="O2296" t="str">
        <f t="shared" si="72"/>
        <v xml:space="preserve">    </v>
      </c>
    </row>
    <row r="2297" spans="1:15" x14ac:dyDescent="0.15">
      <c r="A2297" t="str">
        <f>IFERROR(記録[[#This Row],[競技番号]],"")</f>
        <v/>
      </c>
      <c r="B2297" t="str">
        <f>IFERROR(記録[[#This Row],[選手番号]],"")</f>
        <v/>
      </c>
      <c r="C2297" t="str">
        <f>IFERROR(VLOOKUP(B2297,選手番号!F:J,4,0),"")</f>
        <v/>
      </c>
      <c r="D2297" t="str">
        <f>IFERROR(VLOOKUP(B2297,選手番号!F:K,6,0),"")</f>
        <v/>
      </c>
      <c r="E2297" t="str">
        <f>IFERROR(VLOOKUP(B2297,チーム番号!E:F,2,0),"")</f>
        <v/>
      </c>
      <c r="F2297" t="str">
        <f>IFERROR(VLOOKUP(A2297,プログラム!B:C,2,0),"")</f>
        <v/>
      </c>
      <c r="G2297" t="str">
        <f t="shared" si="71"/>
        <v>000</v>
      </c>
      <c r="H2297" t="str">
        <f>IFERROR(記録[[#This Row],[組]],"")</f>
        <v/>
      </c>
      <c r="I2297" t="str">
        <f>IFERROR(記録[[#This Row],[水路]],"")</f>
        <v/>
      </c>
      <c r="J2297" t="str">
        <f>IFERROR(VLOOKUP(F2297,プログラムデータ!A:P,14,0),"")</f>
        <v/>
      </c>
      <c r="K2297" t="str">
        <f>IFERROR(VLOOKUP(F2297,プログラムデータ!A:O,15,0),"")</f>
        <v/>
      </c>
      <c r="L2297" t="str">
        <f>IFERROR(VLOOKUP(F2297,プログラムデータ!A:M,13,0),"")</f>
        <v/>
      </c>
      <c r="M2297" t="str">
        <f>IFERROR(VLOOKUP(F2297,プログラムデータ!A:J,10,0),"")</f>
        <v/>
      </c>
      <c r="N2297" t="str">
        <f>IFERROR(VLOOKUP(F2297,プログラムデータ!A:P,16,0),"")</f>
        <v/>
      </c>
      <c r="O2297" t="str">
        <f t="shared" si="72"/>
        <v xml:space="preserve">    </v>
      </c>
    </row>
    <row r="2298" spans="1:15" x14ac:dyDescent="0.15">
      <c r="A2298" t="str">
        <f>IFERROR(記録[[#This Row],[競技番号]],"")</f>
        <v/>
      </c>
      <c r="B2298" t="str">
        <f>IFERROR(記録[[#This Row],[選手番号]],"")</f>
        <v/>
      </c>
      <c r="C2298" t="str">
        <f>IFERROR(VLOOKUP(B2298,選手番号!F:J,4,0),"")</f>
        <v/>
      </c>
      <c r="D2298" t="str">
        <f>IFERROR(VLOOKUP(B2298,選手番号!F:K,6,0),"")</f>
        <v/>
      </c>
      <c r="E2298" t="str">
        <f>IFERROR(VLOOKUP(B2298,チーム番号!E:F,2,0),"")</f>
        <v/>
      </c>
      <c r="F2298" t="str">
        <f>IFERROR(VLOOKUP(A2298,プログラム!B:C,2,0),"")</f>
        <v/>
      </c>
      <c r="G2298" t="str">
        <f t="shared" si="71"/>
        <v>000</v>
      </c>
      <c r="H2298" t="str">
        <f>IFERROR(記録[[#This Row],[組]],"")</f>
        <v/>
      </c>
      <c r="I2298" t="str">
        <f>IFERROR(記録[[#This Row],[水路]],"")</f>
        <v/>
      </c>
      <c r="J2298" t="str">
        <f>IFERROR(VLOOKUP(F2298,プログラムデータ!A:P,14,0),"")</f>
        <v/>
      </c>
      <c r="K2298" t="str">
        <f>IFERROR(VLOOKUP(F2298,プログラムデータ!A:O,15,0),"")</f>
        <v/>
      </c>
      <c r="L2298" t="str">
        <f>IFERROR(VLOOKUP(F2298,プログラムデータ!A:M,13,0),"")</f>
        <v/>
      </c>
      <c r="M2298" t="str">
        <f>IFERROR(VLOOKUP(F2298,プログラムデータ!A:J,10,0),"")</f>
        <v/>
      </c>
      <c r="N2298" t="str">
        <f>IFERROR(VLOOKUP(F2298,プログラムデータ!A:P,16,0),"")</f>
        <v/>
      </c>
      <c r="O2298" t="str">
        <f t="shared" si="72"/>
        <v xml:space="preserve">    </v>
      </c>
    </row>
    <row r="2299" spans="1:15" x14ac:dyDescent="0.15">
      <c r="A2299" t="str">
        <f>IFERROR(記録[[#This Row],[競技番号]],"")</f>
        <v/>
      </c>
      <c r="B2299" t="str">
        <f>IFERROR(記録[[#This Row],[選手番号]],"")</f>
        <v/>
      </c>
      <c r="C2299" t="str">
        <f>IFERROR(VLOOKUP(B2299,選手番号!F:J,4,0),"")</f>
        <v/>
      </c>
      <c r="D2299" t="str">
        <f>IFERROR(VLOOKUP(B2299,選手番号!F:K,6,0),"")</f>
        <v/>
      </c>
      <c r="E2299" t="str">
        <f>IFERROR(VLOOKUP(B2299,チーム番号!E:F,2,0),"")</f>
        <v/>
      </c>
      <c r="F2299" t="str">
        <f>IFERROR(VLOOKUP(A2299,プログラム!B:C,2,0),"")</f>
        <v/>
      </c>
      <c r="G2299" t="str">
        <f t="shared" si="71"/>
        <v>000</v>
      </c>
      <c r="H2299" t="str">
        <f>IFERROR(記録[[#This Row],[組]],"")</f>
        <v/>
      </c>
      <c r="I2299" t="str">
        <f>IFERROR(記録[[#This Row],[水路]],"")</f>
        <v/>
      </c>
      <c r="J2299" t="str">
        <f>IFERROR(VLOOKUP(F2299,プログラムデータ!A:P,14,0),"")</f>
        <v/>
      </c>
      <c r="K2299" t="str">
        <f>IFERROR(VLOOKUP(F2299,プログラムデータ!A:O,15,0),"")</f>
        <v/>
      </c>
      <c r="L2299" t="str">
        <f>IFERROR(VLOOKUP(F2299,プログラムデータ!A:M,13,0),"")</f>
        <v/>
      </c>
      <c r="M2299" t="str">
        <f>IFERROR(VLOOKUP(F2299,プログラムデータ!A:J,10,0),"")</f>
        <v/>
      </c>
      <c r="N2299" t="str">
        <f>IFERROR(VLOOKUP(F2299,プログラムデータ!A:P,16,0),"")</f>
        <v/>
      </c>
      <c r="O2299" t="str">
        <f t="shared" si="72"/>
        <v xml:space="preserve">    </v>
      </c>
    </row>
    <row r="2300" spans="1:15" x14ac:dyDescent="0.15">
      <c r="A2300" t="str">
        <f>IFERROR(記録[[#This Row],[競技番号]],"")</f>
        <v/>
      </c>
      <c r="B2300" t="str">
        <f>IFERROR(記録[[#This Row],[選手番号]],"")</f>
        <v/>
      </c>
      <c r="C2300" t="str">
        <f>IFERROR(VLOOKUP(B2300,選手番号!F:J,4,0),"")</f>
        <v/>
      </c>
      <c r="D2300" t="str">
        <f>IFERROR(VLOOKUP(B2300,選手番号!F:K,6,0),"")</f>
        <v/>
      </c>
      <c r="E2300" t="str">
        <f>IFERROR(VLOOKUP(B2300,チーム番号!E:F,2,0),"")</f>
        <v/>
      </c>
      <c r="F2300" t="str">
        <f>IFERROR(VLOOKUP(A2300,プログラム!B:C,2,0),"")</f>
        <v/>
      </c>
      <c r="G2300" t="str">
        <f t="shared" si="71"/>
        <v>000</v>
      </c>
      <c r="H2300" t="str">
        <f>IFERROR(記録[[#This Row],[組]],"")</f>
        <v/>
      </c>
      <c r="I2300" t="str">
        <f>IFERROR(記録[[#This Row],[水路]],"")</f>
        <v/>
      </c>
      <c r="J2300" t="str">
        <f>IFERROR(VLOOKUP(F2300,プログラムデータ!A:P,14,0),"")</f>
        <v/>
      </c>
      <c r="K2300" t="str">
        <f>IFERROR(VLOOKUP(F2300,プログラムデータ!A:O,15,0),"")</f>
        <v/>
      </c>
      <c r="L2300" t="str">
        <f>IFERROR(VLOOKUP(F2300,プログラムデータ!A:M,13,0),"")</f>
        <v/>
      </c>
      <c r="M2300" t="str">
        <f>IFERROR(VLOOKUP(F2300,プログラムデータ!A:J,10,0),"")</f>
        <v/>
      </c>
      <c r="N2300" t="str">
        <f>IFERROR(VLOOKUP(F2300,プログラムデータ!A:P,16,0),"")</f>
        <v/>
      </c>
      <c r="O2300" t="str">
        <f t="shared" si="72"/>
        <v xml:space="preserve">    </v>
      </c>
    </row>
    <row r="2301" spans="1:15" x14ac:dyDescent="0.15">
      <c r="A2301" t="str">
        <f>IFERROR(記録[[#This Row],[競技番号]],"")</f>
        <v/>
      </c>
      <c r="B2301" t="str">
        <f>IFERROR(記録[[#This Row],[選手番号]],"")</f>
        <v/>
      </c>
      <c r="C2301" t="str">
        <f>IFERROR(VLOOKUP(B2301,選手番号!F:J,4,0),"")</f>
        <v/>
      </c>
      <c r="D2301" t="str">
        <f>IFERROR(VLOOKUP(B2301,選手番号!F:K,6,0),"")</f>
        <v/>
      </c>
      <c r="E2301" t="str">
        <f>IFERROR(VLOOKUP(B2301,チーム番号!E:F,2,0),"")</f>
        <v/>
      </c>
      <c r="F2301" t="str">
        <f>IFERROR(VLOOKUP(A2301,プログラム!B:C,2,0),"")</f>
        <v/>
      </c>
      <c r="G2301" t="str">
        <f t="shared" si="71"/>
        <v>000</v>
      </c>
      <c r="H2301" t="str">
        <f>IFERROR(記録[[#This Row],[組]],"")</f>
        <v/>
      </c>
      <c r="I2301" t="str">
        <f>IFERROR(記録[[#This Row],[水路]],"")</f>
        <v/>
      </c>
      <c r="J2301" t="str">
        <f>IFERROR(VLOOKUP(F2301,プログラムデータ!A:P,14,0),"")</f>
        <v/>
      </c>
      <c r="K2301" t="str">
        <f>IFERROR(VLOOKUP(F2301,プログラムデータ!A:O,15,0),"")</f>
        <v/>
      </c>
      <c r="L2301" t="str">
        <f>IFERROR(VLOOKUP(F2301,プログラムデータ!A:M,13,0),"")</f>
        <v/>
      </c>
      <c r="M2301" t="str">
        <f>IFERROR(VLOOKUP(F2301,プログラムデータ!A:J,10,0),"")</f>
        <v/>
      </c>
      <c r="N2301" t="str">
        <f>IFERROR(VLOOKUP(F2301,プログラムデータ!A:P,16,0),"")</f>
        <v/>
      </c>
      <c r="O2301" t="str">
        <f t="shared" si="72"/>
        <v xml:space="preserve">    </v>
      </c>
    </row>
    <row r="2302" spans="1:15" x14ac:dyDescent="0.15">
      <c r="A2302" t="str">
        <f>IFERROR(記録[[#This Row],[競技番号]],"")</f>
        <v/>
      </c>
      <c r="B2302" t="str">
        <f>IFERROR(記録[[#This Row],[選手番号]],"")</f>
        <v/>
      </c>
      <c r="C2302" t="str">
        <f>IFERROR(VLOOKUP(B2302,選手番号!F:J,4,0),"")</f>
        <v/>
      </c>
      <c r="D2302" t="str">
        <f>IFERROR(VLOOKUP(B2302,選手番号!F:K,6,0),"")</f>
        <v/>
      </c>
      <c r="E2302" t="str">
        <f>IFERROR(VLOOKUP(B2302,チーム番号!E:F,2,0),"")</f>
        <v/>
      </c>
      <c r="F2302" t="str">
        <f>IFERROR(VLOOKUP(A2302,プログラム!B:C,2,0),"")</f>
        <v/>
      </c>
      <c r="G2302" t="str">
        <f t="shared" si="71"/>
        <v>000</v>
      </c>
      <c r="H2302" t="str">
        <f>IFERROR(記録[[#This Row],[組]],"")</f>
        <v/>
      </c>
      <c r="I2302" t="str">
        <f>IFERROR(記録[[#This Row],[水路]],"")</f>
        <v/>
      </c>
      <c r="J2302" t="str">
        <f>IFERROR(VLOOKUP(F2302,プログラムデータ!A:P,14,0),"")</f>
        <v/>
      </c>
      <c r="K2302" t="str">
        <f>IFERROR(VLOOKUP(F2302,プログラムデータ!A:O,15,0),"")</f>
        <v/>
      </c>
      <c r="L2302" t="str">
        <f>IFERROR(VLOOKUP(F2302,プログラムデータ!A:M,13,0),"")</f>
        <v/>
      </c>
      <c r="M2302" t="str">
        <f>IFERROR(VLOOKUP(F2302,プログラムデータ!A:J,10,0),"")</f>
        <v/>
      </c>
      <c r="N2302" t="str">
        <f>IFERROR(VLOOKUP(F2302,プログラムデータ!A:P,16,0),"")</f>
        <v/>
      </c>
      <c r="O2302" t="str">
        <f t="shared" si="72"/>
        <v xml:space="preserve">    </v>
      </c>
    </row>
    <row r="2303" spans="1:15" x14ac:dyDescent="0.15">
      <c r="A2303" t="str">
        <f>IFERROR(記録[[#This Row],[競技番号]],"")</f>
        <v/>
      </c>
      <c r="B2303" t="str">
        <f>IFERROR(記録[[#This Row],[選手番号]],"")</f>
        <v/>
      </c>
      <c r="C2303" t="str">
        <f>IFERROR(VLOOKUP(B2303,選手番号!F:J,4,0),"")</f>
        <v/>
      </c>
      <c r="D2303" t="str">
        <f>IFERROR(VLOOKUP(B2303,選手番号!F:K,6,0),"")</f>
        <v/>
      </c>
      <c r="E2303" t="str">
        <f>IFERROR(VLOOKUP(B2303,チーム番号!E:F,2,0),"")</f>
        <v/>
      </c>
      <c r="F2303" t="str">
        <f>IFERROR(VLOOKUP(A2303,プログラム!B:C,2,0),"")</f>
        <v/>
      </c>
      <c r="G2303" t="str">
        <f t="shared" si="71"/>
        <v>000</v>
      </c>
      <c r="H2303" t="str">
        <f>IFERROR(記録[[#This Row],[組]],"")</f>
        <v/>
      </c>
      <c r="I2303" t="str">
        <f>IFERROR(記録[[#This Row],[水路]],"")</f>
        <v/>
      </c>
      <c r="J2303" t="str">
        <f>IFERROR(VLOOKUP(F2303,プログラムデータ!A:P,14,0),"")</f>
        <v/>
      </c>
      <c r="K2303" t="str">
        <f>IFERROR(VLOOKUP(F2303,プログラムデータ!A:O,15,0),"")</f>
        <v/>
      </c>
      <c r="L2303" t="str">
        <f>IFERROR(VLOOKUP(F2303,プログラムデータ!A:M,13,0),"")</f>
        <v/>
      </c>
      <c r="M2303" t="str">
        <f>IFERROR(VLOOKUP(F2303,プログラムデータ!A:J,10,0),"")</f>
        <v/>
      </c>
      <c r="N2303" t="str">
        <f>IFERROR(VLOOKUP(F2303,プログラムデータ!A:P,16,0),"")</f>
        <v/>
      </c>
      <c r="O2303" t="str">
        <f t="shared" si="72"/>
        <v xml:space="preserve">    </v>
      </c>
    </row>
    <row r="2304" spans="1:15" x14ac:dyDescent="0.15">
      <c r="A2304" t="str">
        <f>IFERROR(記録[[#This Row],[競技番号]],"")</f>
        <v/>
      </c>
      <c r="B2304" t="str">
        <f>IFERROR(記録[[#This Row],[選手番号]],"")</f>
        <v/>
      </c>
      <c r="C2304" t="str">
        <f>IFERROR(VLOOKUP(B2304,選手番号!F:J,4,0),"")</f>
        <v/>
      </c>
      <c r="D2304" t="str">
        <f>IFERROR(VLOOKUP(B2304,選手番号!F:K,6,0),"")</f>
        <v/>
      </c>
      <c r="E2304" t="str">
        <f>IFERROR(VLOOKUP(B2304,チーム番号!E:F,2,0),"")</f>
        <v/>
      </c>
      <c r="F2304" t="str">
        <f>IFERROR(VLOOKUP(A2304,プログラム!B:C,2,0),"")</f>
        <v/>
      </c>
      <c r="G2304" t="str">
        <f t="shared" si="71"/>
        <v>000</v>
      </c>
      <c r="H2304" t="str">
        <f>IFERROR(記録[[#This Row],[組]],"")</f>
        <v/>
      </c>
      <c r="I2304" t="str">
        <f>IFERROR(記録[[#This Row],[水路]],"")</f>
        <v/>
      </c>
      <c r="J2304" t="str">
        <f>IFERROR(VLOOKUP(F2304,プログラムデータ!A:P,14,0),"")</f>
        <v/>
      </c>
      <c r="K2304" t="str">
        <f>IFERROR(VLOOKUP(F2304,プログラムデータ!A:O,15,0),"")</f>
        <v/>
      </c>
      <c r="L2304" t="str">
        <f>IFERROR(VLOOKUP(F2304,プログラムデータ!A:M,13,0),"")</f>
        <v/>
      </c>
      <c r="M2304" t="str">
        <f>IFERROR(VLOOKUP(F2304,プログラムデータ!A:J,10,0),"")</f>
        <v/>
      </c>
      <c r="N2304" t="str">
        <f>IFERROR(VLOOKUP(F2304,プログラムデータ!A:P,16,0),"")</f>
        <v/>
      </c>
      <c r="O2304" t="str">
        <f t="shared" si="72"/>
        <v xml:space="preserve">    </v>
      </c>
    </row>
    <row r="2305" spans="1:15" x14ac:dyDescent="0.15">
      <c r="A2305" t="str">
        <f>IFERROR(記録[[#This Row],[競技番号]],"")</f>
        <v/>
      </c>
      <c r="B2305" t="str">
        <f>IFERROR(記録[[#This Row],[選手番号]],"")</f>
        <v/>
      </c>
      <c r="C2305" t="str">
        <f>IFERROR(VLOOKUP(B2305,選手番号!F:J,4,0),"")</f>
        <v/>
      </c>
      <c r="D2305" t="str">
        <f>IFERROR(VLOOKUP(B2305,選手番号!F:K,6,0),"")</f>
        <v/>
      </c>
      <c r="E2305" t="str">
        <f>IFERROR(VLOOKUP(B2305,チーム番号!E:F,2,0),"")</f>
        <v/>
      </c>
      <c r="F2305" t="str">
        <f>IFERROR(VLOOKUP(A2305,プログラム!B:C,2,0),"")</f>
        <v/>
      </c>
      <c r="G2305" t="str">
        <f t="shared" si="71"/>
        <v>000</v>
      </c>
      <c r="H2305" t="str">
        <f>IFERROR(記録[[#This Row],[組]],"")</f>
        <v/>
      </c>
      <c r="I2305" t="str">
        <f>IFERROR(記録[[#This Row],[水路]],"")</f>
        <v/>
      </c>
      <c r="J2305" t="str">
        <f>IFERROR(VLOOKUP(F2305,プログラムデータ!A:P,14,0),"")</f>
        <v/>
      </c>
      <c r="K2305" t="str">
        <f>IFERROR(VLOOKUP(F2305,プログラムデータ!A:O,15,0),"")</f>
        <v/>
      </c>
      <c r="L2305" t="str">
        <f>IFERROR(VLOOKUP(F2305,プログラムデータ!A:M,13,0),"")</f>
        <v/>
      </c>
      <c r="M2305" t="str">
        <f>IFERROR(VLOOKUP(F2305,プログラムデータ!A:J,10,0),"")</f>
        <v/>
      </c>
      <c r="N2305" t="str">
        <f>IFERROR(VLOOKUP(F2305,プログラムデータ!A:P,16,0),"")</f>
        <v/>
      </c>
      <c r="O2305" t="str">
        <f t="shared" si="72"/>
        <v xml:space="preserve">    </v>
      </c>
    </row>
    <row r="2306" spans="1:15" x14ac:dyDescent="0.15">
      <c r="A2306" t="str">
        <f>IFERROR(記録[[#This Row],[競技番号]],"")</f>
        <v/>
      </c>
      <c r="B2306" t="str">
        <f>IFERROR(記録[[#This Row],[選手番号]],"")</f>
        <v/>
      </c>
      <c r="C2306" t="str">
        <f>IFERROR(VLOOKUP(B2306,選手番号!F:J,4,0),"")</f>
        <v/>
      </c>
      <c r="D2306" t="str">
        <f>IFERROR(VLOOKUP(B2306,選手番号!F:K,6,0),"")</f>
        <v/>
      </c>
      <c r="E2306" t="str">
        <f>IFERROR(VLOOKUP(B2306,チーム番号!E:F,2,0),"")</f>
        <v/>
      </c>
      <c r="F2306" t="str">
        <f>IFERROR(VLOOKUP(A2306,プログラム!B:C,2,0),"")</f>
        <v/>
      </c>
      <c r="G2306" t="str">
        <f t="shared" si="71"/>
        <v>000</v>
      </c>
      <c r="H2306" t="str">
        <f>IFERROR(記録[[#This Row],[組]],"")</f>
        <v/>
      </c>
      <c r="I2306" t="str">
        <f>IFERROR(記録[[#This Row],[水路]],"")</f>
        <v/>
      </c>
      <c r="J2306" t="str">
        <f>IFERROR(VLOOKUP(F2306,プログラムデータ!A:P,14,0),"")</f>
        <v/>
      </c>
      <c r="K2306" t="str">
        <f>IFERROR(VLOOKUP(F2306,プログラムデータ!A:O,15,0),"")</f>
        <v/>
      </c>
      <c r="L2306" t="str">
        <f>IFERROR(VLOOKUP(F2306,プログラムデータ!A:M,13,0),"")</f>
        <v/>
      </c>
      <c r="M2306" t="str">
        <f>IFERROR(VLOOKUP(F2306,プログラムデータ!A:J,10,0),"")</f>
        <v/>
      </c>
      <c r="N2306" t="str">
        <f>IFERROR(VLOOKUP(F2306,プログラムデータ!A:P,16,0),"")</f>
        <v/>
      </c>
      <c r="O2306" t="str">
        <f t="shared" si="72"/>
        <v xml:space="preserve">    </v>
      </c>
    </row>
    <row r="2307" spans="1:15" x14ac:dyDescent="0.15">
      <c r="A2307" t="str">
        <f>IFERROR(記録[[#This Row],[競技番号]],"")</f>
        <v/>
      </c>
      <c r="B2307" t="str">
        <f>IFERROR(記録[[#This Row],[選手番号]],"")</f>
        <v/>
      </c>
      <c r="C2307" t="str">
        <f>IFERROR(VLOOKUP(B2307,選手番号!F:J,4,0),"")</f>
        <v/>
      </c>
      <c r="D2307" t="str">
        <f>IFERROR(VLOOKUP(B2307,選手番号!F:K,6,0),"")</f>
        <v/>
      </c>
      <c r="E2307" t="str">
        <f>IFERROR(VLOOKUP(B2307,チーム番号!E:F,2,0),"")</f>
        <v/>
      </c>
      <c r="F2307" t="str">
        <f>IFERROR(VLOOKUP(A2307,プログラム!B:C,2,0),"")</f>
        <v/>
      </c>
      <c r="G2307" t="str">
        <f t="shared" ref="G2307:G2370" si="73">CONCATENATE(B2307,0,0,0,F2307)</f>
        <v>000</v>
      </c>
      <c r="H2307" t="str">
        <f>IFERROR(記録[[#This Row],[組]],"")</f>
        <v/>
      </c>
      <c r="I2307" t="str">
        <f>IFERROR(記録[[#This Row],[水路]],"")</f>
        <v/>
      </c>
      <c r="J2307" t="str">
        <f>IFERROR(VLOOKUP(F2307,プログラムデータ!A:P,14,0),"")</f>
        <v/>
      </c>
      <c r="K2307" t="str">
        <f>IFERROR(VLOOKUP(F2307,プログラムデータ!A:O,15,0),"")</f>
        <v/>
      </c>
      <c r="L2307" t="str">
        <f>IFERROR(VLOOKUP(F2307,プログラムデータ!A:M,13,0),"")</f>
        <v/>
      </c>
      <c r="M2307" t="str">
        <f>IFERROR(VLOOKUP(F2307,プログラムデータ!A:J,10,0),"")</f>
        <v/>
      </c>
      <c r="N2307" t="str">
        <f>IFERROR(VLOOKUP(F2307,プログラムデータ!A:P,16,0),"")</f>
        <v/>
      </c>
      <c r="O2307" t="str">
        <f t="shared" si="72"/>
        <v xml:space="preserve">    </v>
      </c>
    </row>
    <row r="2308" spans="1:15" x14ac:dyDescent="0.15">
      <c r="A2308" t="str">
        <f>IFERROR(記録[[#This Row],[競技番号]],"")</f>
        <v/>
      </c>
      <c r="B2308" t="str">
        <f>IFERROR(記録[[#This Row],[選手番号]],"")</f>
        <v/>
      </c>
      <c r="C2308" t="str">
        <f>IFERROR(VLOOKUP(B2308,選手番号!F:J,4,0),"")</f>
        <v/>
      </c>
      <c r="D2308" t="str">
        <f>IFERROR(VLOOKUP(B2308,選手番号!F:K,6,0),"")</f>
        <v/>
      </c>
      <c r="E2308" t="str">
        <f>IFERROR(VLOOKUP(B2308,チーム番号!E:F,2,0),"")</f>
        <v/>
      </c>
      <c r="F2308" t="str">
        <f>IFERROR(VLOOKUP(A2308,プログラム!B:C,2,0),"")</f>
        <v/>
      </c>
      <c r="G2308" t="str">
        <f t="shared" si="73"/>
        <v>000</v>
      </c>
      <c r="H2308" t="str">
        <f>IFERROR(記録[[#This Row],[組]],"")</f>
        <v/>
      </c>
      <c r="I2308" t="str">
        <f>IFERROR(記録[[#This Row],[水路]],"")</f>
        <v/>
      </c>
      <c r="J2308" t="str">
        <f>IFERROR(VLOOKUP(F2308,プログラムデータ!A:P,14,0),"")</f>
        <v/>
      </c>
      <c r="K2308" t="str">
        <f>IFERROR(VLOOKUP(F2308,プログラムデータ!A:O,15,0),"")</f>
        <v/>
      </c>
      <c r="L2308" t="str">
        <f>IFERROR(VLOOKUP(F2308,プログラムデータ!A:M,13,0),"")</f>
        <v/>
      </c>
      <c r="M2308" t="str">
        <f>IFERROR(VLOOKUP(F2308,プログラムデータ!A:J,10,0),"")</f>
        <v/>
      </c>
      <c r="N2308" t="str">
        <f>IFERROR(VLOOKUP(F2308,プログラムデータ!A:P,16,0),"")</f>
        <v/>
      </c>
      <c r="O2308" t="str">
        <f t="shared" si="72"/>
        <v xml:space="preserve">    </v>
      </c>
    </row>
    <row r="2309" spans="1:15" x14ac:dyDescent="0.15">
      <c r="A2309" t="str">
        <f>IFERROR(記録[[#This Row],[競技番号]],"")</f>
        <v/>
      </c>
      <c r="B2309" t="str">
        <f>IFERROR(記録[[#This Row],[選手番号]],"")</f>
        <v/>
      </c>
      <c r="C2309" t="str">
        <f>IFERROR(VLOOKUP(B2309,選手番号!F:J,4,0),"")</f>
        <v/>
      </c>
      <c r="D2309" t="str">
        <f>IFERROR(VLOOKUP(B2309,選手番号!F:K,6,0),"")</f>
        <v/>
      </c>
      <c r="E2309" t="str">
        <f>IFERROR(VLOOKUP(B2309,チーム番号!E:F,2,0),"")</f>
        <v/>
      </c>
      <c r="F2309" t="str">
        <f>IFERROR(VLOOKUP(A2309,プログラム!B:C,2,0),"")</f>
        <v/>
      </c>
      <c r="G2309" t="str">
        <f t="shared" si="73"/>
        <v>000</v>
      </c>
      <c r="H2309" t="str">
        <f>IFERROR(記録[[#This Row],[組]],"")</f>
        <v/>
      </c>
      <c r="I2309" t="str">
        <f>IFERROR(記録[[#This Row],[水路]],"")</f>
        <v/>
      </c>
      <c r="J2309" t="str">
        <f>IFERROR(VLOOKUP(F2309,プログラムデータ!A:P,14,0),"")</f>
        <v/>
      </c>
      <c r="K2309" t="str">
        <f>IFERROR(VLOOKUP(F2309,プログラムデータ!A:O,15,0),"")</f>
        <v/>
      </c>
      <c r="L2309" t="str">
        <f>IFERROR(VLOOKUP(F2309,プログラムデータ!A:M,13,0),"")</f>
        <v/>
      </c>
      <c r="M2309" t="str">
        <f>IFERROR(VLOOKUP(F2309,プログラムデータ!A:J,10,0),"")</f>
        <v/>
      </c>
      <c r="N2309" t="str">
        <f>IFERROR(VLOOKUP(F2309,プログラムデータ!A:P,16,0),"")</f>
        <v/>
      </c>
      <c r="O2309" t="str">
        <f t="shared" si="72"/>
        <v xml:space="preserve">    </v>
      </c>
    </row>
    <row r="2310" spans="1:15" x14ac:dyDescent="0.15">
      <c r="A2310" t="str">
        <f>IFERROR(記録[[#This Row],[競技番号]],"")</f>
        <v/>
      </c>
      <c r="B2310" t="str">
        <f>IFERROR(記録[[#This Row],[選手番号]],"")</f>
        <v/>
      </c>
      <c r="C2310" t="str">
        <f>IFERROR(VLOOKUP(B2310,選手番号!F:J,4,0),"")</f>
        <v/>
      </c>
      <c r="D2310" t="str">
        <f>IFERROR(VLOOKUP(B2310,選手番号!F:K,6,0),"")</f>
        <v/>
      </c>
      <c r="E2310" t="str">
        <f>IFERROR(VLOOKUP(B2310,チーム番号!E:F,2,0),"")</f>
        <v/>
      </c>
      <c r="F2310" t="str">
        <f>IFERROR(VLOOKUP(A2310,プログラム!B:C,2,0),"")</f>
        <v/>
      </c>
      <c r="G2310" t="str">
        <f t="shared" si="73"/>
        <v>000</v>
      </c>
      <c r="H2310" t="str">
        <f>IFERROR(記録[[#This Row],[組]],"")</f>
        <v/>
      </c>
      <c r="I2310" t="str">
        <f>IFERROR(記録[[#This Row],[水路]],"")</f>
        <v/>
      </c>
      <c r="J2310" t="str">
        <f>IFERROR(VLOOKUP(F2310,プログラムデータ!A:P,14,0),"")</f>
        <v/>
      </c>
      <c r="K2310" t="str">
        <f>IFERROR(VLOOKUP(F2310,プログラムデータ!A:O,15,0),"")</f>
        <v/>
      </c>
      <c r="L2310" t="str">
        <f>IFERROR(VLOOKUP(F2310,プログラムデータ!A:M,13,0),"")</f>
        <v/>
      </c>
      <c r="M2310" t="str">
        <f>IFERROR(VLOOKUP(F2310,プログラムデータ!A:J,10,0),"")</f>
        <v/>
      </c>
      <c r="N2310" t="str">
        <f>IFERROR(VLOOKUP(F2310,プログラムデータ!A:P,16,0),"")</f>
        <v/>
      </c>
      <c r="O2310" t="str">
        <f t="shared" si="72"/>
        <v xml:space="preserve">    </v>
      </c>
    </row>
    <row r="2311" spans="1:15" x14ac:dyDescent="0.15">
      <c r="A2311" t="str">
        <f>IFERROR(記録[[#This Row],[競技番号]],"")</f>
        <v/>
      </c>
      <c r="B2311" t="str">
        <f>IFERROR(記録[[#This Row],[選手番号]],"")</f>
        <v/>
      </c>
      <c r="C2311" t="str">
        <f>IFERROR(VLOOKUP(B2311,選手番号!F:J,4,0),"")</f>
        <v/>
      </c>
      <c r="D2311" t="str">
        <f>IFERROR(VLOOKUP(B2311,選手番号!F:K,6,0),"")</f>
        <v/>
      </c>
      <c r="E2311" t="str">
        <f>IFERROR(VLOOKUP(B2311,チーム番号!E:F,2,0),"")</f>
        <v/>
      </c>
      <c r="F2311" t="str">
        <f>IFERROR(VLOOKUP(A2311,プログラム!B:C,2,0),"")</f>
        <v/>
      </c>
      <c r="G2311" t="str">
        <f t="shared" si="73"/>
        <v>000</v>
      </c>
      <c r="H2311" t="str">
        <f>IFERROR(記録[[#This Row],[組]],"")</f>
        <v/>
      </c>
      <c r="I2311" t="str">
        <f>IFERROR(記録[[#This Row],[水路]],"")</f>
        <v/>
      </c>
      <c r="J2311" t="str">
        <f>IFERROR(VLOOKUP(F2311,プログラムデータ!A:P,14,0),"")</f>
        <v/>
      </c>
      <c r="K2311" t="str">
        <f>IFERROR(VLOOKUP(F2311,プログラムデータ!A:O,15,0),"")</f>
        <v/>
      </c>
      <c r="L2311" t="str">
        <f>IFERROR(VLOOKUP(F2311,プログラムデータ!A:M,13,0),"")</f>
        <v/>
      </c>
      <c r="M2311" t="str">
        <f>IFERROR(VLOOKUP(F2311,プログラムデータ!A:J,10,0),"")</f>
        <v/>
      </c>
      <c r="N2311" t="str">
        <f>IFERROR(VLOOKUP(F2311,プログラムデータ!A:P,16,0),"")</f>
        <v/>
      </c>
      <c r="O2311" t="str">
        <f t="shared" si="72"/>
        <v xml:space="preserve">    </v>
      </c>
    </row>
    <row r="2312" spans="1:15" x14ac:dyDescent="0.15">
      <c r="A2312" t="str">
        <f>IFERROR(記録[[#This Row],[競技番号]],"")</f>
        <v/>
      </c>
      <c r="B2312" t="str">
        <f>IFERROR(記録[[#This Row],[選手番号]],"")</f>
        <v/>
      </c>
      <c r="C2312" t="str">
        <f>IFERROR(VLOOKUP(B2312,選手番号!F:J,4,0),"")</f>
        <v/>
      </c>
      <c r="D2312" t="str">
        <f>IFERROR(VLOOKUP(B2312,選手番号!F:K,6,0),"")</f>
        <v/>
      </c>
      <c r="E2312" t="str">
        <f>IFERROR(VLOOKUP(B2312,チーム番号!E:F,2,0),"")</f>
        <v/>
      </c>
      <c r="F2312" t="str">
        <f>IFERROR(VLOOKUP(A2312,プログラム!B:C,2,0),"")</f>
        <v/>
      </c>
      <c r="G2312" t="str">
        <f t="shared" si="73"/>
        <v>000</v>
      </c>
      <c r="H2312" t="str">
        <f>IFERROR(記録[[#This Row],[組]],"")</f>
        <v/>
      </c>
      <c r="I2312" t="str">
        <f>IFERROR(記録[[#This Row],[水路]],"")</f>
        <v/>
      </c>
      <c r="J2312" t="str">
        <f>IFERROR(VLOOKUP(F2312,プログラムデータ!A:P,14,0),"")</f>
        <v/>
      </c>
      <c r="K2312" t="str">
        <f>IFERROR(VLOOKUP(F2312,プログラムデータ!A:O,15,0),"")</f>
        <v/>
      </c>
      <c r="L2312" t="str">
        <f>IFERROR(VLOOKUP(F2312,プログラムデータ!A:M,13,0),"")</f>
        <v/>
      </c>
      <c r="M2312" t="str">
        <f>IFERROR(VLOOKUP(F2312,プログラムデータ!A:J,10,0),"")</f>
        <v/>
      </c>
      <c r="N2312" t="str">
        <f>IFERROR(VLOOKUP(F2312,プログラムデータ!A:P,16,0),"")</f>
        <v/>
      </c>
      <c r="O2312" t="str">
        <f t="shared" si="72"/>
        <v xml:space="preserve">    </v>
      </c>
    </row>
    <row r="2313" spans="1:15" x14ac:dyDescent="0.15">
      <c r="A2313" t="str">
        <f>IFERROR(記録[[#This Row],[競技番号]],"")</f>
        <v/>
      </c>
      <c r="B2313" t="str">
        <f>IFERROR(記録[[#This Row],[選手番号]],"")</f>
        <v/>
      </c>
      <c r="C2313" t="str">
        <f>IFERROR(VLOOKUP(B2313,選手番号!F:J,4,0),"")</f>
        <v/>
      </c>
      <c r="D2313" t="str">
        <f>IFERROR(VLOOKUP(B2313,選手番号!F:K,6,0),"")</f>
        <v/>
      </c>
      <c r="E2313" t="str">
        <f>IFERROR(VLOOKUP(B2313,チーム番号!E:F,2,0),"")</f>
        <v/>
      </c>
      <c r="F2313" t="str">
        <f>IFERROR(VLOOKUP(A2313,プログラム!B:C,2,0),"")</f>
        <v/>
      </c>
      <c r="G2313" t="str">
        <f t="shared" si="73"/>
        <v>000</v>
      </c>
      <c r="H2313" t="str">
        <f>IFERROR(記録[[#This Row],[組]],"")</f>
        <v/>
      </c>
      <c r="I2313" t="str">
        <f>IFERROR(記録[[#This Row],[水路]],"")</f>
        <v/>
      </c>
      <c r="J2313" t="str">
        <f>IFERROR(VLOOKUP(F2313,プログラムデータ!A:P,14,0),"")</f>
        <v/>
      </c>
      <c r="K2313" t="str">
        <f>IFERROR(VLOOKUP(F2313,プログラムデータ!A:O,15,0),"")</f>
        <v/>
      </c>
      <c r="L2313" t="str">
        <f>IFERROR(VLOOKUP(F2313,プログラムデータ!A:M,13,0),"")</f>
        <v/>
      </c>
      <c r="M2313" t="str">
        <f>IFERROR(VLOOKUP(F2313,プログラムデータ!A:J,10,0),"")</f>
        <v/>
      </c>
      <c r="N2313" t="str">
        <f>IFERROR(VLOOKUP(F2313,プログラムデータ!A:P,16,0),"")</f>
        <v/>
      </c>
      <c r="O2313" t="str">
        <f t="shared" si="72"/>
        <v xml:space="preserve">    </v>
      </c>
    </row>
    <row r="2314" spans="1:15" x14ac:dyDescent="0.15">
      <c r="A2314" t="str">
        <f>IFERROR(記録[[#This Row],[競技番号]],"")</f>
        <v/>
      </c>
      <c r="B2314" t="str">
        <f>IFERROR(記録[[#This Row],[選手番号]],"")</f>
        <v/>
      </c>
      <c r="C2314" t="str">
        <f>IFERROR(VLOOKUP(B2314,選手番号!F:J,4,0),"")</f>
        <v/>
      </c>
      <c r="D2314" t="str">
        <f>IFERROR(VLOOKUP(B2314,選手番号!F:K,6,0),"")</f>
        <v/>
      </c>
      <c r="E2314" t="str">
        <f>IFERROR(VLOOKUP(B2314,チーム番号!E:F,2,0),"")</f>
        <v/>
      </c>
      <c r="F2314" t="str">
        <f>IFERROR(VLOOKUP(A2314,プログラム!B:C,2,0),"")</f>
        <v/>
      </c>
      <c r="G2314" t="str">
        <f t="shared" si="73"/>
        <v>000</v>
      </c>
      <c r="H2314" t="str">
        <f>IFERROR(記録[[#This Row],[組]],"")</f>
        <v/>
      </c>
      <c r="I2314" t="str">
        <f>IFERROR(記録[[#This Row],[水路]],"")</f>
        <v/>
      </c>
      <c r="J2314" t="str">
        <f>IFERROR(VLOOKUP(F2314,プログラムデータ!A:P,14,0),"")</f>
        <v/>
      </c>
      <c r="K2314" t="str">
        <f>IFERROR(VLOOKUP(F2314,プログラムデータ!A:O,15,0),"")</f>
        <v/>
      </c>
      <c r="L2314" t="str">
        <f>IFERROR(VLOOKUP(F2314,プログラムデータ!A:M,13,0),"")</f>
        <v/>
      </c>
      <c r="M2314" t="str">
        <f>IFERROR(VLOOKUP(F2314,プログラムデータ!A:J,10,0),"")</f>
        <v/>
      </c>
      <c r="N2314" t="str">
        <f>IFERROR(VLOOKUP(F2314,プログラムデータ!A:P,16,0),"")</f>
        <v/>
      </c>
      <c r="O2314" t="str">
        <f t="shared" si="72"/>
        <v xml:space="preserve">    </v>
      </c>
    </row>
    <row r="2315" spans="1:15" x14ac:dyDescent="0.15">
      <c r="A2315" t="str">
        <f>IFERROR(記録[[#This Row],[競技番号]],"")</f>
        <v/>
      </c>
      <c r="B2315" t="str">
        <f>IFERROR(記録[[#This Row],[選手番号]],"")</f>
        <v/>
      </c>
      <c r="C2315" t="str">
        <f>IFERROR(VLOOKUP(B2315,選手番号!F:J,4,0),"")</f>
        <v/>
      </c>
      <c r="D2315" t="str">
        <f>IFERROR(VLOOKUP(B2315,選手番号!F:K,6,0),"")</f>
        <v/>
      </c>
      <c r="E2315" t="str">
        <f>IFERROR(VLOOKUP(B2315,チーム番号!E:F,2,0),"")</f>
        <v/>
      </c>
      <c r="F2315" t="str">
        <f>IFERROR(VLOOKUP(A2315,プログラム!B:C,2,0),"")</f>
        <v/>
      </c>
      <c r="G2315" t="str">
        <f t="shared" si="73"/>
        <v>000</v>
      </c>
      <c r="H2315" t="str">
        <f>IFERROR(記録[[#This Row],[組]],"")</f>
        <v/>
      </c>
      <c r="I2315" t="str">
        <f>IFERROR(記録[[#This Row],[水路]],"")</f>
        <v/>
      </c>
      <c r="J2315" t="str">
        <f>IFERROR(VLOOKUP(F2315,プログラムデータ!A:P,14,0),"")</f>
        <v/>
      </c>
      <c r="K2315" t="str">
        <f>IFERROR(VLOOKUP(F2315,プログラムデータ!A:O,15,0),"")</f>
        <v/>
      </c>
      <c r="L2315" t="str">
        <f>IFERROR(VLOOKUP(F2315,プログラムデータ!A:M,13,0),"")</f>
        <v/>
      </c>
      <c r="M2315" t="str">
        <f>IFERROR(VLOOKUP(F2315,プログラムデータ!A:J,10,0),"")</f>
        <v/>
      </c>
      <c r="N2315" t="str">
        <f>IFERROR(VLOOKUP(F2315,プログラムデータ!A:P,16,0),"")</f>
        <v/>
      </c>
      <c r="O2315" t="str">
        <f t="shared" si="72"/>
        <v xml:space="preserve">    </v>
      </c>
    </row>
    <row r="2316" spans="1:15" x14ac:dyDescent="0.15">
      <c r="A2316" t="str">
        <f>IFERROR(記録[[#This Row],[競技番号]],"")</f>
        <v/>
      </c>
      <c r="B2316" t="str">
        <f>IFERROR(記録[[#This Row],[選手番号]],"")</f>
        <v/>
      </c>
      <c r="C2316" t="str">
        <f>IFERROR(VLOOKUP(B2316,選手番号!F:J,4,0),"")</f>
        <v/>
      </c>
      <c r="D2316" t="str">
        <f>IFERROR(VLOOKUP(B2316,選手番号!F:K,6,0),"")</f>
        <v/>
      </c>
      <c r="E2316" t="str">
        <f>IFERROR(VLOOKUP(B2316,チーム番号!E:F,2,0),"")</f>
        <v/>
      </c>
      <c r="F2316" t="str">
        <f>IFERROR(VLOOKUP(A2316,プログラム!B:C,2,0),"")</f>
        <v/>
      </c>
      <c r="G2316" t="str">
        <f t="shared" si="73"/>
        <v>000</v>
      </c>
      <c r="H2316" t="str">
        <f>IFERROR(記録[[#This Row],[組]],"")</f>
        <v/>
      </c>
      <c r="I2316" t="str">
        <f>IFERROR(記録[[#This Row],[水路]],"")</f>
        <v/>
      </c>
      <c r="J2316" t="str">
        <f>IFERROR(VLOOKUP(F2316,プログラムデータ!A:P,14,0),"")</f>
        <v/>
      </c>
      <c r="K2316" t="str">
        <f>IFERROR(VLOOKUP(F2316,プログラムデータ!A:O,15,0),"")</f>
        <v/>
      </c>
      <c r="L2316" t="str">
        <f>IFERROR(VLOOKUP(F2316,プログラムデータ!A:M,13,0),"")</f>
        <v/>
      </c>
      <c r="M2316" t="str">
        <f>IFERROR(VLOOKUP(F2316,プログラムデータ!A:J,10,0),"")</f>
        <v/>
      </c>
      <c r="N2316" t="str">
        <f>IFERROR(VLOOKUP(F2316,プログラムデータ!A:P,16,0),"")</f>
        <v/>
      </c>
      <c r="O2316" t="str">
        <f t="shared" si="72"/>
        <v xml:space="preserve">    </v>
      </c>
    </row>
    <row r="2317" spans="1:15" x14ac:dyDescent="0.15">
      <c r="A2317" t="str">
        <f>IFERROR(記録[[#This Row],[競技番号]],"")</f>
        <v/>
      </c>
      <c r="B2317" t="str">
        <f>IFERROR(記録[[#This Row],[選手番号]],"")</f>
        <v/>
      </c>
      <c r="C2317" t="str">
        <f>IFERROR(VLOOKUP(B2317,選手番号!F:J,4,0),"")</f>
        <v/>
      </c>
      <c r="D2317" t="str">
        <f>IFERROR(VLOOKUP(B2317,選手番号!F:K,6,0),"")</f>
        <v/>
      </c>
      <c r="E2317" t="str">
        <f>IFERROR(VLOOKUP(B2317,チーム番号!E:F,2,0),"")</f>
        <v/>
      </c>
      <c r="F2317" t="str">
        <f>IFERROR(VLOOKUP(A2317,プログラム!B:C,2,0),"")</f>
        <v/>
      </c>
      <c r="G2317" t="str">
        <f t="shared" si="73"/>
        <v>000</v>
      </c>
      <c r="H2317" t="str">
        <f>IFERROR(記録[[#This Row],[組]],"")</f>
        <v/>
      </c>
      <c r="I2317" t="str">
        <f>IFERROR(記録[[#This Row],[水路]],"")</f>
        <v/>
      </c>
      <c r="J2317" t="str">
        <f>IFERROR(VLOOKUP(F2317,プログラムデータ!A:P,14,0),"")</f>
        <v/>
      </c>
      <c r="K2317" t="str">
        <f>IFERROR(VLOOKUP(F2317,プログラムデータ!A:O,15,0),"")</f>
        <v/>
      </c>
      <c r="L2317" t="str">
        <f>IFERROR(VLOOKUP(F2317,プログラムデータ!A:M,13,0),"")</f>
        <v/>
      </c>
      <c r="M2317" t="str">
        <f>IFERROR(VLOOKUP(F2317,プログラムデータ!A:J,10,0),"")</f>
        <v/>
      </c>
      <c r="N2317" t="str">
        <f>IFERROR(VLOOKUP(F2317,プログラムデータ!A:P,16,0),"")</f>
        <v/>
      </c>
      <c r="O2317" t="str">
        <f t="shared" si="72"/>
        <v xml:space="preserve">    </v>
      </c>
    </row>
    <row r="2318" spans="1:15" x14ac:dyDescent="0.15">
      <c r="A2318" t="str">
        <f>IFERROR(記録[[#This Row],[競技番号]],"")</f>
        <v/>
      </c>
      <c r="B2318" t="str">
        <f>IFERROR(記録[[#This Row],[選手番号]],"")</f>
        <v/>
      </c>
      <c r="C2318" t="str">
        <f>IFERROR(VLOOKUP(B2318,選手番号!F:J,4,0),"")</f>
        <v/>
      </c>
      <c r="D2318" t="str">
        <f>IFERROR(VLOOKUP(B2318,選手番号!F:K,6,0),"")</f>
        <v/>
      </c>
      <c r="E2318" t="str">
        <f>IFERROR(VLOOKUP(B2318,チーム番号!E:F,2,0),"")</f>
        <v/>
      </c>
      <c r="F2318" t="str">
        <f>IFERROR(VLOOKUP(A2318,プログラム!B:C,2,0),"")</f>
        <v/>
      </c>
      <c r="G2318" t="str">
        <f t="shared" si="73"/>
        <v>000</v>
      </c>
      <c r="H2318" t="str">
        <f>IFERROR(記録[[#This Row],[組]],"")</f>
        <v/>
      </c>
      <c r="I2318" t="str">
        <f>IFERROR(記録[[#This Row],[水路]],"")</f>
        <v/>
      </c>
      <c r="J2318" t="str">
        <f>IFERROR(VLOOKUP(F2318,プログラムデータ!A:P,14,0),"")</f>
        <v/>
      </c>
      <c r="K2318" t="str">
        <f>IFERROR(VLOOKUP(F2318,プログラムデータ!A:O,15,0),"")</f>
        <v/>
      </c>
      <c r="L2318" t="str">
        <f>IFERROR(VLOOKUP(F2318,プログラムデータ!A:M,13,0),"")</f>
        <v/>
      </c>
      <c r="M2318" t="str">
        <f>IFERROR(VLOOKUP(F2318,プログラムデータ!A:J,10,0),"")</f>
        <v/>
      </c>
      <c r="N2318" t="str">
        <f>IFERROR(VLOOKUP(F2318,プログラムデータ!A:P,16,0),"")</f>
        <v/>
      </c>
      <c r="O2318" t="str">
        <f t="shared" si="72"/>
        <v xml:space="preserve">    </v>
      </c>
    </row>
    <row r="2319" spans="1:15" x14ac:dyDescent="0.15">
      <c r="A2319" t="str">
        <f>IFERROR(記録[[#This Row],[競技番号]],"")</f>
        <v/>
      </c>
      <c r="B2319" t="str">
        <f>IFERROR(記録[[#This Row],[選手番号]],"")</f>
        <v/>
      </c>
      <c r="C2319" t="str">
        <f>IFERROR(VLOOKUP(B2319,選手番号!F:J,4,0),"")</f>
        <v/>
      </c>
      <c r="D2319" t="str">
        <f>IFERROR(VLOOKUP(B2319,選手番号!F:K,6,0),"")</f>
        <v/>
      </c>
      <c r="E2319" t="str">
        <f>IFERROR(VLOOKUP(B2319,チーム番号!E:F,2,0),"")</f>
        <v/>
      </c>
      <c r="F2319" t="str">
        <f>IFERROR(VLOOKUP(A2319,プログラム!B:C,2,0),"")</f>
        <v/>
      </c>
      <c r="G2319" t="str">
        <f t="shared" si="73"/>
        <v>000</v>
      </c>
      <c r="H2319" t="str">
        <f>IFERROR(記録[[#This Row],[組]],"")</f>
        <v/>
      </c>
      <c r="I2319" t="str">
        <f>IFERROR(記録[[#This Row],[水路]],"")</f>
        <v/>
      </c>
      <c r="J2319" t="str">
        <f>IFERROR(VLOOKUP(F2319,プログラムデータ!A:P,14,0),"")</f>
        <v/>
      </c>
      <c r="K2319" t="str">
        <f>IFERROR(VLOOKUP(F2319,プログラムデータ!A:O,15,0),"")</f>
        <v/>
      </c>
      <c r="L2319" t="str">
        <f>IFERROR(VLOOKUP(F2319,プログラムデータ!A:M,13,0),"")</f>
        <v/>
      </c>
      <c r="M2319" t="str">
        <f>IFERROR(VLOOKUP(F2319,プログラムデータ!A:J,10,0),"")</f>
        <v/>
      </c>
      <c r="N2319" t="str">
        <f>IFERROR(VLOOKUP(F2319,プログラムデータ!A:P,16,0),"")</f>
        <v/>
      </c>
      <c r="O2319" t="str">
        <f t="shared" si="72"/>
        <v xml:space="preserve">    </v>
      </c>
    </row>
    <row r="2320" spans="1:15" x14ac:dyDescent="0.15">
      <c r="A2320" t="str">
        <f>IFERROR(記録[[#This Row],[競技番号]],"")</f>
        <v/>
      </c>
      <c r="B2320" t="str">
        <f>IFERROR(記録[[#This Row],[選手番号]],"")</f>
        <v/>
      </c>
      <c r="C2320" t="str">
        <f>IFERROR(VLOOKUP(B2320,選手番号!F:J,4,0),"")</f>
        <v/>
      </c>
      <c r="D2320" t="str">
        <f>IFERROR(VLOOKUP(B2320,選手番号!F:K,6,0),"")</f>
        <v/>
      </c>
      <c r="E2320" t="str">
        <f>IFERROR(VLOOKUP(B2320,チーム番号!E:F,2,0),"")</f>
        <v/>
      </c>
      <c r="F2320" t="str">
        <f>IFERROR(VLOOKUP(A2320,プログラム!B:C,2,0),"")</f>
        <v/>
      </c>
      <c r="G2320" t="str">
        <f t="shared" si="73"/>
        <v>000</v>
      </c>
      <c r="H2320" t="str">
        <f>IFERROR(記録[[#This Row],[組]],"")</f>
        <v/>
      </c>
      <c r="I2320" t="str">
        <f>IFERROR(記録[[#This Row],[水路]],"")</f>
        <v/>
      </c>
      <c r="J2320" t="str">
        <f>IFERROR(VLOOKUP(F2320,プログラムデータ!A:P,14,0),"")</f>
        <v/>
      </c>
      <c r="K2320" t="str">
        <f>IFERROR(VLOOKUP(F2320,プログラムデータ!A:O,15,0),"")</f>
        <v/>
      </c>
      <c r="L2320" t="str">
        <f>IFERROR(VLOOKUP(F2320,プログラムデータ!A:M,13,0),"")</f>
        <v/>
      </c>
      <c r="M2320" t="str">
        <f>IFERROR(VLOOKUP(F2320,プログラムデータ!A:J,10,0),"")</f>
        <v/>
      </c>
      <c r="N2320" t="str">
        <f>IFERROR(VLOOKUP(F2320,プログラムデータ!A:P,16,0),"")</f>
        <v/>
      </c>
      <c r="O2320" t="str">
        <f t="shared" si="72"/>
        <v xml:space="preserve">    </v>
      </c>
    </row>
    <row r="2321" spans="1:15" x14ac:dyDescent="0.15">
      <c r="A2321" t="str">
        <f>IFERROR(記録[[#This Row],[競技番号]],"")</f>
        <v/>
      </c>
      <c r="B2321" t="str">
        <f>IFERROR(記録[[#This Row],[選手番号]],"")</f>
        <v/>
      </c>
      <c r="C2321" t="str">
        <f>IFERROR(VLOOKUP(B2321,選手番号!F:J,4,0),"")</f>
        <v/>
      </c>
      <c r="D2321" t="str">
        <f>IFERROR(VLOOKUP(B2321,選手番号!F:K,6,0),"")</f>
        <v/>
      </c>
      <c r="E2321" t="str">
        <f>IFERROR(VLOOKUP(B2321,チーム番号!E:F,2,0),"")</f>
        <v/>
      </c>
      <c r="F2321" t="str">
        <f>IFERROR(VLOOKUP(A2321,プログラム!B:C,2,0),"")</f>
        <v/>
      </c>
      <c r="G2321" t="str">
        <f t="shared" si="73"/>
        <v>000</v>
      </c>
      <c r="H2321" t="str">
        <f>IFERROR(記録[[#This Row],[組]],"")</f>
        <v/>
      </c>
      <c r="I2321" t="str">
        <f>IFERROR(記録[[#This Row],[水路]],"")</f>
        <v/>
      </c>
      <c r="J2321" t="str">
        <f>IFERROR(VLOOKUP(F2321,プログラムデータ!A:P,14,0),"")</f>
        <v/>
      </c>
      <c r="K2321" t="str">
        <f>IFERROR(VLOOKUP(F2321,プログラムデータ!A:O,15,0),"")</f>
        <v/>
      </c>
      <c r="L2321" t="str">
        <f>IFERROR(VLOOKUP(F2321,プログラムデータ!A:M,13,0),"")</f>
        <v/>
      </c>
      <c r="M2321" t="str">
        <f>IFERROR(VLOOKUP(F2321,プログラムデータ!A:J,10,0),"")</f>
        <v/>
      </c>
      <c r="N2321" t="str">
        <f>IFERROR(VLOOKUP(F2321,プログラムデータ!A:P,16,0),"")</f>
        <v/>
      </c>
      <c r="O2321" t="str">
        <f t="shared" si="72"/>
        <v xml:space="preserve">    </v>
      </c>
    </row>
    <row r="2322" spans="1:15" x14ac:dyDescent="0.15">
      <c r="A2322" t="str">
        <f>IFERROR(記録[[#This Row],[競技番号]],"")</f>
        <v/>
      </c>
      <c r="B2322" t="str">
        <f>IFERROR(記録[[#This Row],[選手番号]],"")</f>
        <v/>
      </c>
      <c r="C2322" t="str">
        <f>IFERROR(VLOOKUP(B2322,選手番号!F:J,4,0),"")</f>
        <v/>
      </c>
      <c r="D2322" t="str">
        <f>IFERROR(VLOOKUP(B2322,選手番号!F:K,6,0),"")</f>
        <v/>
      </c>
      <c r="E2322" t="str">
        <f>IFERROR(VLOOKUP(B2322,チーム番号!E:F,2,0),"")</f>
        <v/>
      </c>
      <c r="F2322" t="str">
        <f>IFERROR(VLOOKUP(A2322,プログラム!B:C,2,0),"")</f>
        <v/>
      </c>
      <c r="G2322" t="str">
        <f t="shared" si="73"/>
        <v>000</v>
      </c>
      <c r="H2322" t="str">
        <f>IFERROR(記録[[#This Row],[組]],"")</f>
        <v/>
      </c>
      <c r="I2322" t="str">
        <f>IFERROR(記録[[#This Row],[水路]],"")</f>
        <v/>
      </c>
      <c r="J2322" t="str">
        <f>IFERROR(VLOOKUP(F2322,プログラムデータ!A:P,14,0),"")</f>
        <v/>
      </c>
      <c r="K2322" t="str">
        <f>IFERROR(VLOOKUP(F2322,プログラムデータ!A:O,15,0),"")</f>
        <v/>
      </c>
      <c r="L2322" t="str">
        <f>IFERROR(VLOOKUP(F2322,プログラムデータ!A:M,13,0),"")</f>
        <v/>
      </c>
      <c r="M2322" t="str">
        <f>IFERROR(VLOOKUP(F2322,プログラムデータ!A:J,10,0),"")</f>
        <v/>
      </c>
      <c r="N2322" t="str">
        <f>IFERROR(VLOOKUP(F2322,プログラムデータ!A:P,16,0),"")</f>
        <v/>
      </c>
      <c r="O2322" t="str">
        <f t="shared" si="72"/>
        <v xml:space="preserve">    </v>
      </c>
    </row>
    <row r="2323" spans="1:15" x14ac:dyDescent="0.15">
      <c r="A2323" t="str">
        <f>IFERROR(記録[[#This Row],[競技番号]],"")</f>
        <v/>
      </c>
      <c r="B2323" t="str">
        <f>IFERROR(記録[[#This Row],[選手番号]],"")</f>
        <v/>
      </c>
      <c r="C2323" t="str">
        <f>IFERROR(VLOOKUP(B2323,選手番号!F:J,4,0),"")</f>
        <v/>
      </c>
      <c r="D2323" t="str">
        <f>IFERROR(VLOOKUP(B2323,選手番号!F:K,6,0),"")</f>
        <v/>
      </c>
      <c r="E2323" t="str">
        <f>IFERROR(VLOOKUP(B2323,チーム番号!E:F,2,0),"")</f>
        <v/>
      </c>
      <c r="F2323" t="str">
        <f>IFERROR(VLOOKUP(A2323,プログラム!B:C,2,0),"")</f>
        <v/>
      </c>
      <c r="G2323" t="str">
        <f t="shared" si="73"/>
        <v>000</v>
      </c>
      <c r="H2323" t="str">
        <f>IFERROR(記録[[#This Row],[組]],"")</f>
        <v/>
      </c>
      <c r="I2323" t="str">
        <f>IFERROR(記録[[#This Row],[水路]],"")</f>
        <v/>
      </c>
      <c r="J2323" t="str">
        <f>IFERROR(VLOOKUP(F2323,プログラムデータ!A:P,14,0),"")</f>
        <v/>
      </c>
      <c r="K2323" t="str">
        <f>IFERROR(VLOOKUP(F2323,プログラムデータ!A:O,15,0),"")</f>
        <v/>
      </c>
      <c r="L2323" t="str">
        <f>IFERROR(VLOOKUP(F2323,プログラムデータ!A:M,13,0),"")</f>
        <v/>
      </c>
      <c r="M2323" t="str">
        <f>IFERROR(VLOOKUP(F2323,プログラムデータ!A:J,10,0),"")</f>
        <v/>
      </c>
      <c r="N2323" t="str">
        <f>IFERROR(VLOOKUP(F2323,プログラムデータ!A:P,16,0),"")</f>
        <v/>
      </c>
      <c r="O2323" t="str">
        <f t="shared" si="72"/>
        <v xml:space="preserve">    </v>
      </c>
    </row>
    <row r="2324" spans="1:15" x14ac:dyDescent="0.15">
      <c r="A2324" t="str">
        <f>IFERROR(記録[[#This Row],[競技番号]],"")</f>
        <v/>
      </c>
      <c r="B2324" t="str">
        <f>IFERROR(記録[[#This Row],[選手番号]],"")</f>
        <v/>
      </c>
      <c r="C2324" t="str">
        <f>IFERROR(VLOOKUP(B2324,選手番号!F:J,4,0),"")</f>
        <v/>
      </c>
      <c r="D2324" t="str">
        <f>IFERROR(VLOOKUP(B2324,選手番号!F:K,6,0),"")</f>
        <v/>
      </c>
      <c r="E2324" t="str">
        <f>IFERROR(VLOOKUP(B2324,チーム番号!E:F,2,0),"")</f>
        <v/>
      </c>
      <c r="F2324" t="str">
        <f>IFERROR(VLOOKUP(A2324,プログラム!B:C,2,0),"")</f>
        <v/>
      </c>
      <c r="G2324" t="str">
        <f t="shared" si="73"/>
        <v>000</v>
      </c>
      <c r="H2324" t="str">
        <f>IFERROR(記録[[#This Row],[組]],"")</f>
        <v/>
      </c>
      <c r="I2324" t="str">
        <f>IFERROR(記録[[#This Row],[水路]],"")</f>
        <v/>
      </c>
      <c r="J2324" t="str">
        <f>IFERROR(VLOOKUP(F2324,プログラムデータ!A:P,14,0),"")</f>
        <v/>
      </c>
      <c r="K2324" t="str">
        <f>IFERROR(VLOOKUP(F2324,プログラムデータ!A:O,15,0),"")</f>
        <v/>
      </c>
      <c r="L2324" t="str">
        <f>IFERROR(VLOOKUP(F2324,プログラムデータ!A:M,13,0),"")</f>
        <v/>
      </c>
      <c r="M2324" t="str">
        <f>IFERROR(VLOOKUP(F2324,プログラムデータ!A:J,10,0),"")</f>
        <v/>
      </c>
      <c r="N2324" t="str">
        <f>IFERROR(VLOOKUP(F2324,プログラムデータ!A:P,16,0),"")</f>
        <v/>
      </c>
      <c r="O2324" t="str">
        <f t="shared" si="72"/>
        <v xml:space="preserve">    </v>
      </c>
    </row>
    <row r="2325" spans="1:15" x14ac:dyDescent="0.15">
      <c r="A2325" t="str">
        <f>IFERROR(記録[[#This Row],[競技番号]],"")</f>
        <v/>
      </c>
      <c r="B2325" t="str">
        <f>IFERROR(記録[[#This Row],[選手番号]],"")</f>
        <v/>
      </c>
      <c r="C2325" t="str">
        <f>IFERROR(VLOOKUP(B2325,選手番号!F:J,4,0),"")</f>
        <v/>
      </c>
      <c r="D2325" t="str">
        <f>IFERROR(VLOOKUP(B2325,選手番号!F:K,6,0),"")</f>
        <v/>
      </c>
      <c r="E2325" t="str">
        <f>IFERROR(VLOOKUP(B2325,チーム番号!E:F,2,0),"")</f>
        <v/>
      </c>
      <c r="F2325" t="str">
        <f>IFERROR(VLOOKUP(A2325,プログラム!B:C,2,0),"")</f>
        <v/>
      </c>
      <c r="G2325" t="str">
        <f t="shared" si="73"/>
        <v>000</v>
      </c>
      <c r="H2325" t="str">
        <f>IFERROR(記録[[#This Row],[組]],"")</f>
        <v/>
      </c>
      <c r="I2325" t="str">
        <f>IFERROR(記録[[#This Row],[水路]],"")</f>
        <v/>
      </c>
      <c r="J2325" t="str">
        <f>IFERROR(VLOOKUP(F2325,プログラムデータ!A:P,14,0),"")</f>
        <v/>
      </c>
      <c r="K2325" t="str">
        <f>IFERROR(VLOOKUP(F2325,プログラムデータ!A:O,15,0),"")</f>
        <v/>
      </c>
      <c r="L2325" t="str">
        <f>IFERROR(VLOOKUP(F2325,プログラムデータ!A:M,13,0),"")</f>
        <v/>
      </c>
      <c r="M2325" t="str">
        <f>IFERROR(VLOOKUP(F2325,プログラムデータ!A:J,10,0),"")</f>
        <v/>
      </c>
      <c r="N2325" t="str">
        <f>IFERROR(VLOOKUP(F2325,プログラムデータ!A:P,16,0),"")</f>
        <v/>
      </c>
      <c r="O2325" t="str">
        <f t="shared" si="72"/>
        <v xml:space="preserve">    </v>
      </c>
    </row>
    <row r="2326" spans="1:15" x14ac:dyDescent="0.15">
      <c r="A2326" t="str">
        <f>IFERROR(記録[[#This Row],[競技番号]],"")</f>
        <v/>
      </c>
      <c r="B2326" t="str">
        <f>IFERROR(記録[[#This Row],[選手番号]],"")</f>
        <v/>
      </c>
      <c r="C2326" t="str">
        <f>IFERROR(VLOOKUP(B2326,選手番号!F:J,4,0),"")</f>
        <v/>
      </c>
      <c r="D2326" t="str">
        <f>IFERROR(VLOOKUP(B2326,選手番号!F:K,6,0),"")</f>
        <v/>
      </c>
      <c r="E2326" t="str">
        <f>IFERROR(VLOOKUP(B2326,チーム番号!E:F,2,0),"")</f>
        <v/>
      </c>
      <c r="F2326" t="str">
        <f>IFERROR(VLOOKUP(A2326,プログラム!B:C,2,0),"")</f>
        <v/>
      </c>
      <c r="G2326" t="str">
        <f t="shared" si="73"/>
        <v>000</v>
      </c>
      <c r="H2326" t="str">
        <f>IFERROR(記録[[#This Row],[組]],"")</f>
        <v/>
      </c>
      <c r="I2326" t="str">
        <f>IFERROR(記録[[#This Row],[水路]],"")</f>
        <v/>
      </c>
      <c r="J2326" t="str">
        <f>IFERROR(VLOOKUP(F2326,プログラムデータ!A:P,14,0),"")</f>
        <v/>
      </c>
      <c r="K2326" t="str">
        <f>IFERROR(VLOOKUP(F2326,プログラムデータ!A:O,15,0),"")</f>
        <v/>
      </c>
      <c r="L2326" t="str">
        <f>IFERROR(VLOOKUP(F2326,プログラムデータ!A:M,13,0),"")</f>
        <v/>
      </c>
      <c r="M2326" t="str">
        <f>IFERROR(VLOOKUP(F2326,プログラムデータ!A:J,10,0),"")</f>
        <v/>
      </c>
      <c r="N2326" t="str">
        <f>IFERROR(VLOOKUP(F2326,プログラムデータ!A:P,16,0),"")</f>
        <v/>
      </c>
      <c r="O2326" t="str">
        <f t="shared" si="72"/>
        <v xml:space="preserve">    </v>
      </c>
    </row>
    <row r="2327" spans="1:15" x14ac:dyDescent="0.15">
      <c r="A2327" t="str">
        <f>IFERROR(記録[[#This Row],[競技番号]],"")</f>
        <v/>
      </c>
      <c r="B2327" t="str">
        <f>IFERROR(記録[[#This Row],[選手番号]],"")</f>
        <v/>
      </c>
      <c r="C2327" t="str">
        <f>IFERROR(VLOOKUP(B2327,選手番号!F:J,4,0),"")</f>
        <v/>
      </c>
      <c r="D2327" t="str">
        <f>IFERROR(VLOOKUP(B2327,選手番号!F:K,6,0),"")</f>
        <v/>
      </c>
      <c r="E2327" t="str">
        <f>IFERROR(VLOOKUP(B2327,チーム番号!E:F,2,0),"")</f>
        <v/>
      </c>
      <c r="F2327" t="str">
        <f>IFERROR(VLOOKUP(A2327,プログラム!B:C,2,0),"")</f>
        <v/>
      </c>
      <c r="G2327" t="str">
        <f t="shared" si="73"/>
        <v>000</v>
      </c>
      <c r="H2327" t="str">
        <f>IFERROR(記録[[#This Row],[組]],"")</f>
        <v/>
      </c>
      <c r="I2327" t="str">
        <f>IFERROR(記録[[#This Row],[水路]],"")</f>
        <v/>
      </c>
      <c r="J2327" t="str">
        <f>IFERROR(VLOOKUP(F2327,プログラムデータ!A:P,14,0),"")</f>
        <v/>
      </c>
      <c r="K2327" t="str">
        <f>IFERROR(VLOOKUP(F2327,プログラムデータ!A:O,15,0),"")</f>
        <v/>
      </c>
      <c r="L2327" t="str">
        <f>IFERROR(VLOOKUP(F2327,プログラムデータ!A:M,13,0),"")</f>
        <v/>
      </c>
      <c r="M2327" t="str">
        <f>IFERROR(VLOOKUP(F2327,プログラムデータ!A:J,10,0),"")</f>
        <v/>
      </c>
      <c r="N2327" t="str">
        <f>IFERROR(VLOOKUP(F2327,プログラムデータ!A:P,16,0),"")</f>
        <v/>
      </c>
      <c r="O2327" t="str">
        <f t="shared" si="72"/>
        <v xml:space="preserve">    </v>
      </c>
    </row>
    <row r="2328" spans="1:15" x14ac:dyDescent="0.15">
      <c r="A2328" t="str">
        <f>IFERROR(記録[[#This Row],[競技番号]],"")</f>
        <v/>
      </c>
      <c r="B2328" t="str">
        <f>IFERROR(記録[[#This Row],[選手番号]],"")</f>
        <v/>
      </c>
      <c r="C2328" t="str">
        <f>IFERROR(VLOOKUP(B2328,選手番号!F:J,4,0),"")</f>
        <v/>
      </c>
      <c r="D2328" t="str">
        <f>IFERROR(VLOOKUP(B2328,選手番号!F:K,6,0),"")</f>
        <v/>
      </c>
      <c r="E2328" t="str">
        <f>IFERROR(VLOOKUP(B2328,チーム番号!E:F,2,0),"")</f>
        <v/>
      </c>
      <c r="F2328" t="str">
        <f>IFERROR(VLOOKUP(A2328,プログラム!B:C,2,0),"")</f>
        <v/>
      </c>
      <c r="G2328" t="str">
        <f t="shared" si="73"/>
        <v>000</v>
      </c>
      <c r="H2328" t="str">
        <f>IFERROR(記録[[#This Row],[組]],"")</f>
        <v/>
      </c>
      <c r="I2328" t="str">
        <f>IFERROR(記録[[#This Row],[水路]],"")</f>
        <v/>
      </c>
      <c r="J2328" t="str">
        <f>IFERROR(VLOOKUP(F2328,プログラムデータ!A:P,14,0),"")</f>
        <v/>
      </c>
      <c r="K2328" t="str">
        <f>IFERROR(VLOOKUP(F2328,プログラムデータ!A:O,15,0),"")</f>
        <v/>
      </c>
      <c r="L2328" t="str">
        <f>IFERROR(VLOOKUP(F2328,プログラムデータ!A:M,13,0),"")</f>
        <v/>
      </c>
      <c r="M2328" t="str">
        <f>IFERROR(VLOOKUP(F2328,プログラムデータ!A:J,10,0),"")</f>
        <v/>
      </c>
      <c r="N2328" t="str">
        <f>IFERROR(VLOOKUP(F2328,プログラムデータ!A:P,16,0),"")</f>
        <v/>
      </c>
      <c r="O2328" t="str">
        <f t="shared" si="72"/>
        <v xml:space="preserve">    </v>
      </c>
    </row>
    <row r="2329" spans="1:15" x14ac:dyDescent="0.15">
      <c r="A2329" t="str">
        <f>IFERROR(記録[[#This Row],[競技番号]],"")</f>
        <v/>
      </c>
      <c r="B2329" t="str">
        <f>IFERROR(記録[[#This Row],[選手番号]],"")</f>
        <v/>
      </c>
      <c r="C2329" t="str">
        <f>IFERROR(VLOOKUP(B2329,選手番号!F:J,4,0),"")</f>
        <v/>
      </c>
      <c r="D2329" t="str">
        <f>IFERROR(VLOOKUP(B2329,選手番号!F:K,6,0),"")</f>
        <v/>
      </c>
      <c r="E2329" t="str">
        <f>IFERROR(VLOOKUP(B2329,チーム番号!E:F,2,0),"")</f>
        <v/>
      </c>
      <c r="F2329" t="str">
        <f>IFERROR(VLOOKUP(A2329,プログラム!B:C,2,0),"")</f>
        <v/>
      </c>
      <c r="G2329" t="str">
        <f t="shared" si="73"/>
        <v>000</v>
      </c>
      <c r="H2329" t="str">
        <f>IFERROR(記録[[#This Row],[組]],"")</f>
        <v/>
      </c>
      <c r="I2329" t="str">
        <f>IFERROR(記録[[#This Row],[水路]],"")</f>
        <v/>
      </c>
      <c r="J2329" t="str">
        <f>IFERROR(VLOOKUP(F2329,プログラムデータ!A:P,14,0),"")</f>
        <v/>
      </c>
      <c r="K2329" t="str">
        <f>IFERROR(VLOOKUP(F2329,プログラムデータ!A:O,15,0),"")</f>
        <v/>
      </c>
      <c r="L2329" t="str">
        <f>IFERROR(VLOOKUP(F2329,プログラムデータ!A:M,13,0),"")</f>
        <v/>
      </c>
      <c r="M2329" t="str">
        <f>IFERROR(VLOOKUP(F2329,プログラムデータ!A:J,10,0),"")</f>
        <v/>
      </c>
      <c r="N2329" t="str">
        <f>IFERROR(VLOOKUP(F2329,プログラムデータ!A:P,16,0),"")</f>
        <v/>
      </c>
      <c r="O2329" t="str">
        <f t="shared" si="72"/>
        <v xml:space="preserve">    </v>
      </c>
    </row>
    <row r="2330" spans="1:15" x14ac:dyDescent="0.15">
      <c r="A2330" t="str">
        <f>IFERROR(記録[[#This Row],[競技番号]],"")</f>
        <v/>
      </c>
      <c r="B2330" t="str">
        <f>IFERROR(記録[[#This Row],[選手番号]],"")</f>
        <v/>
      </c>
      <c r="C2330" t="str">
        <f>IFERROR(VLOOKUP(B2330,選手番号!F:J,4,0),"")</f>
        <v/>
      </c>
      <c r="D2330" t="str">
        <f>IFERROR(VLOOKUP(B2330,選手番号!F:K,6,0),"")</f>
        <v/>
      </c>
      <c r="E2330" t="str">
        <f>IFERROR(VLOOKUP(B2330,チーム番号!E:F,2,0),"")</f>
        <v/>
      </c>
      <c r="F2330" t="str">
        <f>IFERROR(VLOOKUP(A2330,プログラム!B:C,2,0),"")</f>
        <v/>
      </c>
      <c r="G2330" t="str">
        <f t="shared" si="73"/>
        <v>000</v>
      </c>
      <c r="H2330" t="str">
        <f>IFERROR(記録[[#This Row],[組]],"")</f>
        <v/>
      </c>
      <c r="I2330" t="str">
        <f>IFERROR(記録[[#This Row],[水路]],"")</f>
        <v/>
      </c>
      <c r="J2330" t="str">
        <f>IFERROR(VLOOKUP(F2330,プログラムデータ!A:P,14,0),"")</f>
        <v/>
      </c>
      <c r="K2330" t="str">
        <f>IFERROR(VLOOKUP(F2330,プログラムデータ!A:O,15,0),"")</f>
        <v/>
      </c>
      <c r="L2330" t="str">
        <f>IFERROR(VLOOKUP(F2330,プログラムデータ!A:M,13,0),"")</f>
        <v/>
      </c>
      <c r="M2330" t="str">
        <f>IFERROR(VLOOKUP(F2330,プログラムデータ!A:J,10,0),"")</f>
        <v/>
      </c>
      <c r="N2330" t="str">
        <f>IFERROR(VLOOKUP(F2330,プログラムデータ!A:P,16,0),"")</f>
        <v/>
      </c>
      <c r="O2330" t="str">
        <f t="shared" si="72"/>
        <v xml:space="preserve">    </v>
      </c>
    </row>
    <row r="2331" spans="1:15" x14ac:dyDescent="0.15">
      <c r="A2331" t="str">
        <f>IFERROR(記録[[#This Row],[競技番号]],"")</f>
        <v/>
      </c>
      <c r="B2331" t="str">
        <f>IFERROR(記録[[#This Row],[選手番号]],"")</f>
        <v/>
      </c>
      <c r="C2331" t="str">
        <f>IFERROR(VLOOKUP(B2331,選手番号!F:J,4,0),"")</f>
        <v/>
      </c>
      <c r="D2331" t="str">
        <f>IFERROR(VLOOKUP(B2331,選手番号!F:K,6,0),"")</f>
        <v/>
      </c>
      <c r="E2331" t="str">
        <f>IFERROR(VLOOKUP(B2331,チーム番号!E:F,2,0),"")</f>
        <v/>
      </c>
      <c r="F2331" t="str">
        <f>IFERROR(VLOOKUP(A2331,プログラム!B:C,2,0),"")</f>
        <v/>
      </c>
      <c r="G2331" t="str">
        <f t="shared" si="73"/>
        <v>000</v>
      </c>
      <c r="H2331" t="str">
        <f>IFERROR(記録[[#This Row],[組]],"")</f>
        <v/>
      </c>
      <c r="I2331" t="str">
        <f>IFERROR(記録[[#This Row],[水路]],"")</f>
        <v/>
      </c>
      <c r="J2331" t="str">
        <f>IFERROR(VLOOKUP(F2331,プログラムデータ!A:P,14,0),"")</f>
        <v/>
      </c>
      <c r="K2331" t="str">
        <f>IFERROR(VLOOKUP(F2331,プログラムデータ!A:O,15,0),"")</f>
        <v/>
      </c>
      <c r="L2331" t="str">
        <f>IFERROR(VLOOKUP(F2331,プログラムデータ!A:M,13,0),"")</f>
        <v/>
      </c>
      <c r="M2331" t="str">
        <f>IFERROR(VLOOKUP(F2331,プログラムデータ!A:J,10,0),"")</f>
        <v/>
      </c>
      <c r="N2331" t="str">
        <f>IFERROR(VLOOKUP(F2331,プログラムデータ!A:P,16,0),"")</f>
        <v/>
      </c>
      <c r="O2331" t="str">
        <f t="shared" si="72"/>
        <v xml:space="preserve">    </v>
      </c>
    </row>
    <row r="2332" spans="1:15" x14ac:dyDescent="0.15">
      <c r="A2332" t="str">
        <f>IFERROR(記録[[#This Row],[競技番号]],"")</f>
        <v/>
      </c>
      <c r="B2332" t="str">
        <f>IFERROR(記録[[#This Row],[選手番号]],"")</f>
        <v/>
      </c>
      <c r="C2332" t="str">
        <f>IFERROR(VLOOKUP(B2332,選手番号!F:J,4,0),"")</f>
        <v/>
      </c>
      <c r="D2332" t="str">
        <f>IFERROR(VLOOKUP(B2332,選手番号!F:K,6,0),"")</f>
        <v/>
      </c>
      <c r="E2332" t="str">
        <f>IFERROR(VLOOKUP(B2332,チーム番号!E:F,2,0),"")</f>
        <v/>
      </c>
      <c r="F2332" t="str">
        <f>IFERROR(VLOOKUP(A2332,プログラム!B:C,2,0),"")</f>
        <v/>
      </c>
      <c r="G2332" t="str">
        <f t="shared" si="73"/>
        <v>000</v>
      </c>
      <c r="H2332" t="str">
        <f>IFERROR(記録[[#This Row],[組]],"")</f>
        <v/>
      </c>
      <c r="I2332" t="str">
        <f>IFERROR(記録[[#This Row],[水路]],"")</f>
        <v/>
      </c>
      <c r="J2332" t="str">
        <f>IFERROR(VLOOKUP(F2332,プログラムデータ!A:P,14,0),"")</f>
        <v/>
      </c>
      <c r="K2332" t="str">
        <f>IFERROR(VLOOKUP(F2332,プログラムデータ!A:O,15,0),"")</f>
        <v/>
      </c>
      <c r="L2332" t="str">
        <f>IFERROR(VLOOKUP(F2332,プログラムデータ!A:M,13,0),"")</f>
        <v/>
      </c>
      <c r="M2332" t="str">
        <f>IFERROR(VLOOKUP(F2332,プログラムデータ!A:J,10,0),"")</f>
        <v/>
      </c>
      <c r="N2332" t="str">
        <f>IFERROR(VLOOKUP(F2332,プログラムデータ!A:P,16,0),"")</f>
        <v/>
      </c>
      <c r="O2332" t="str">
        <f t="shared" si="72"/>
        <v xml:space="preserve">    </v>
      </c>
    </row>
    <row r="2333" spans="1:15" x14ac:dyDescent="0.15">
      <c r="A2333" t="str">
        <f>IFERROR(記録[[#This Row],[競技番号]],"")</f>
        <v/>
      </c>
      <c r="B2333" t="str">
        <f>IFERROR(記録[[#This Row],[選手番号]],"")</f>
        <v/>
      </c>
      <c r="C2333" t="str">
        <f>IFERROR(VLOOKUP(B2333,選手番号!F:J,4,0),"")</f>
        <v/>
      </c>
      <c r="D2333" t="str">
        <f>IFERROR(VLOOKUP(B2333,選手番号!F:K,6,0),"")</f>
        <v/>
      </c>
      <c r="E2333" t="str">
        <f>IFERROR(VLOOKUP(B2333,チーム番号!E:F,2,0),"")</f>
        <v/>
      </c>
      <c r="F2333" t="str">
        <f>IFERROR(VLOOKUP(A2333,プログラム!B:C,2,0),"")</f>
        <v/>
      </c>
      <c r="G2333" t="str">
        <f t="shared" si="73"/>
        <v>000</v>
      </c>
      <c r="H2333" t="str">
        <f>IFERROR(記録[[#This Row],[組]],"")</f>
        <v/>
      </c>
      <c r="I2333" t="str">
        <f>IFERROR(記録[[#This Row],[水路]],"")</f>
        <v/>
      </c>
      <c r="J2333" t="str">
        <f>IFERROR(VLOOKUP(F2333,プログラムデータ!A:P,14,0),"")</f>
        <v/>
      </c>
      <c r="K2333" t="str">
        <f>IFERROR(VLOOKUP(F2333,プログラムデータ!A:O,15,0),"")</f>
        <v/>
      </c>
      <c r="L2333" t="str">
        <f>IFERROR(VLOOKUP(F2333,プログラムデータ!A:M,13,0),"")</f>
        <v/>
      </c>
      <c r="M2333" t="str">
        <f>IFERROR(VLOOKUP(F2333,プログラムデータ!A:J,10,0),"")</f>
        <v/>
      </c>
      <c r="N2333" t="str">
        <f>IFERROR(VLOOKUP(F2333,プログラムデータ!A:P,16,0),"")</f>
        <v/>
      </c>
      <c r="O2333" t="str">
        <f t="shared" si="72"/>
        <v xml:space="preserve">    </v>
      </c>
    </row>
    <row r="2334" spans="1:15" x14ac:dyDescent="0.15">
      <c r="A2334" t="str">
        <f>IFERROR(記録[[#This Row],[競技番号]],"")</f>
        <v/>
      </c>
      <c r="B2334" t="str">
        <f>IFERROR(記録[[#This Row],[選手番号]],"")</f>
        <v/>
      </c>
      <c r="C2334" t="str">
        <f>IFERROR(VLOOKUP(B2334,選手番号!F:J,4,0),"")</f>
        <v/>
      </c>
      <c r="D2334" t="str">
        <f>IFERROR(VLOOKUP(B2334,選手番号!F:K,6,0),"")</f>
        <v/>
      </c>
      <c r="E2334" t="str">
        <f>IFERROR(VLOOKUP(B2334,チーム番号!E:F,2,0),"")</f>
        <v/>
      </c>
      <c r="F2334" t="str">
        <f>IFERROR(VLOOKUP(A2334,プログラム!B:C,2,0),"")</f>
        <v/>
      </c>
      <c r="G2334" t="str">
        <f t="shared" si="73"/>
        <v>000</v>
      </c>
      <c r="H2334" t="str">
        <f>IFERROR(記録[[#This Row],[組]],"")</f>
        <v/>
      </c>
      <c r="I2334" t="str">
        <f>IFERROR(記録[[#This Row],[水路]],"")</f>
        <v/>
      </c>
      <c r="J2334" t="str">
        <f>IFERROR(VLOOKUP(F2334,プログラムデータ!A:P,14,0),"")</f>
        <v/>
      </c>
      <c r="K2334" t="str">
        <f>IFERROR(VLOOKUP(F2334,プログラムデータ!A:O,15,0),"")</f>
        <v/>
      </c>
      <c r="L2334" t="str">
        <f>IFERROR(VLOOKUP(F2334,プログラムデータ!A:M,13,0),"")</f>
        <v/>
      </c>
      <c r="M2334" t="str">
        <f>IFERROR(VLOOKUP(F2334,プログラムデータ!A:J,10,0),"")</f>
        <v/>
      </c>
      <c r="N2334" t="str">
        <f>IFERROR(VLOOKUP(F2334,プログラムデータ!A:P,16,0),"")</f>
        <v/>
      </c>
      <c r="O2334" t="str">
        <f t="shared" si="72"/>
        <v xml:space="preserve">    </v>
      </c>
    </row>
    <row r="2335" spans="1:15" x14ac:dyDescent="0.15">
      <c r="A2335" t="str">
        <f>IFERROR(記録[[#This Row],[競技番号]],"")</f>
        <v/>
      </c>
      <c r="B2335" t="str">
        <f>IFERROR(記録[[#This Row],[選手番号]],"")</f>
        <v/>
      </c>
      <c r="C2335" t="str">
        <f>IFERROR(VLOOKUP(B2335,選手番号!F:J,4,0),"")</f>
        <v/>
      </c>
      <c r="D2335" t="str">
        <f>IFERROR(VLOOKUP(B2335,選手番号!F:K,6,0),"")</f>
        <v/>
      </c>
      <c r="E2335" t="str">
        <f>IFERROR(VLOOKUP(B2335,チーム番号!E:F,2,0),"")</f>
        <v/>
      </c>
      <c r="F2335" t="str">
        <f>IFERROR(VLOOKUP(A2335,プログラム!B:C,2,0),"")</f>
        <v/>
      </c>
      <c r="G2335" t="str">
        <f t="shared" si="73"/>
        <v>000</v>
      </c>
      <c r="H2335" t="str">
        <f>IFERROR(記録[[#This Row],[組]],"")</f>
        <v/>
      </c>
      <c r="I2335" t="str">
        <f>IFERROR(記録[[#This Row],[水路]],"")</f>
        <v/>
      </c>
      <c r="J2335" t="str">
        <f>IFERROR(VLOOKUP(F2335,プログラムデータ!A:P,14,0),"")</f>
        <v/>
      </c>
      <c r="K2335" t="str">
        <f>IFERROR(VLOOKUP(F2335,プログラムデータ!A:O,15,0),"")</f>
        <v/>
      </c>
      <c r="L2335" t="str">
        <f>IFERROR(VLOOKUP(F2335,プログラムデータ!A:M,13,0),"")</f>
        <v/>
      </c>
      <c r="M2335" t="str">
        <f>IFERROR(VLOOKUP(F2335,プログラムデータ!A:J,10,0),"")</f>
        <v/>
      </c>
      <c r="N2335" t="str">
        <f>IFERROR(VLOOKUP(F2335,プログラムデータ!A:P,16,0),"")</f>
        <v/>
      </c>
      <c r="O2335" t="str">
        <f t="shared" si="72"/>
        <v xml:space="preserve">    </v>
      </c>
    </row>
    <row r="2336" spans="1:15" x14ac:dyDescent="0.15">
      <c r="A2336" t="str">
        <f>IFERROR(記録[[#This Row],[競技番号]],"")</f>
        <v/>
      </c>
      <c r="B2336" t="str">
        <f>IFERROR(記録[[#This Row],[選手番号]],"")</f>
        <v/>
      </c>
      <c r="C2336" t="str">
        <f>IFERROR(VLOOKUP(B2336,選手番号!F:J,4,0),"")</f>
        <v/>
      </c>
      <c r="D2336" t="str">
        <f>IFERROR(VLOOKUP(B2336,選手番号!F:K,6,0),"")</f>
        <v/>
      </c>
      <c r="E2336" t="str">
        <f>IFERROR(VLOOKUP(B2336,チーム番号!E:F,2,0),"")</f>
        <v/>
      </c>
      <c r="F2336" t="str">
        <f>IFERROR(VLOOKUP(A2336,プログラム!B:C,2,0),"")</f>
        <v/>
      </c>
      <c r="G2336" t="str">
        <f t="shared" si="73"/>
        <v>000</v>
      </c>
      <c r="H2336" t="str">
        <f>IFERROR(記録[[#This Row],[組]],"")</f>
        <v/>
      </c>
      <c r="I2336" t="str">
        <f>IFERROR(記録[[#This Row],[水路]],"")</f>
        <v/>
      </c>
      <c r="J2336" t="str">
        <f>IFERROR(VLOOKUP(F2336,プログラムデータ!A:P,14,0),"")</f>
        <v/>
      </c>
      <c r="K2336" t="str">
        <f>IFERROR(VLOOKUP(F2336,プログラムデータ!A:O,15,0),"")</f>
        <v/>
      </c>
      <c r="L2336" t="str">
        <f>IFERROR(VLOOKUP(F2336,プログラムデータ!A:M,13,0),"")</f>
        <v/>
      </c>
      <c r="M2336" t="str">
        <f>IFERROR(VLOOKUP(F2336,プログラムデータ!A:J,10,0),"")</f>
        <v/>
      </c>
      <c r="N2336" t="str">
        <f>IFERROR(VLOOKUP(F2336,プログラムデータ!A:P,16,0),"")</f>
        <v/>
      </c>
      <c r="O2336" t="str">
        <f t="shared" si="72"/>
        <v xml:space="preserve">    </v>
      </c>
    </row>
    <row r="2337" spans="1:15" x14ac:dyDescent="0.15">
      <c r="A2337" t="str">
        <f>IFERROR(記録[[#This Row],[競技番号]],"")</f>
        <v/>
      </c>
      <c r="B2337" t="str">
        <f>IFERROR(記録[[#This Row],[選手番号]],"")</f>
        <v/>
      </c>
      <c r="C2337" t="str">
        <f>IFERROR(VLOOKUP(B2337,選手番号!F:J,4,0),"")</f>
        <v/>
      </c>
      <c r="D2337" t="str">
        <f>IFERROR(VLOOKUP(B2337,選手番号!F:K,6,0),"")</f>
        <v/>
      </c>
      <c r="E2337" t="str">
        <f>IFERROR(VLOOKUP(B2337,チーム番号!E:F,2,0),"")</f>
        <v/>
      </c>
      <c r="F2337" t="str">
        <f>IFERROR(VLOOKUP(A2337,プログラム!B:C,2,0),"")</f>
        <v/>
      </c>
      <c r="G2337" t="str">
        <f t="shared" si="73"/>
        <v>000</v>
      </c>
      <c r="H2337" t="str">
        <f>IFERROR(記録[[#This Row],[組]],"")</f>
        <v/>
      </c>
      <c r="I2337" t="str">
        <f>IFERROR(記録[[#This Row],[水路]],"")</f>
        <v/>
      </c>
      <c r="J2337" t="str">
        <f>IFERROR(VLOOKUP(F2337,プログラムデータ!A:P,14,0),"")</f>
        <v/>
      </c>
      <c r="K2337" t="str">
        <f>IFERROR(VLOOKUP(F2337,プログラムデータ!A:O,15,0),"")</f>
        <v/>
      </c>
      <c r="L2337" t="str">
        <f>IFERROR(VLOOKUP(F2337,プログラムデータ!A:M,13,0),"")</f>
        <v/>
      </c>
      <c r="M2337" t="str">
        <f>IFERROR(VLOOKUP(F2337,プログラムデータ!A:J,10,0),"")</f>
        <v/>
      </c>
      <c r="N2337" t="str">
        <f>IFERROR(VLOOKUP(F2337,プログラムデータ!A:P,16,0),"")</f>
        <v/>
      </c>
      <c r="O2337" t="str">
        <f t="shared" si="72"/>
        <v xml:space="preserve">    </v>
      </c>
    </row>
    <row r="2338" spans="1:15" x14ac:dyDescent="0.15">
      <c r="A2338" t="str">
        <f>IFERROR(記録[[#This Row],[競技番号]],"")</f>
        <v/>
      </c>
      <c r="B2338" t="str">
        <f>IFERROR(記録[[#This Row],[選手番号]],"")</f>
        <v/>
      </c>
      <c r="C2338" t="str">
        <f>IFERROR(VLOOKUP(B2338,選手番号!F:J,4,0),"")</f>
        <v/>
      </c>
      <c r="D2338" t="str">
        <f>IFERROR(VLOOKUP(B2338,選手番号!F:K,6,0),"")</f>
        <v/>
      </c>
      <c r="E2338" t="str">
        <f>IFERROR(VLOOKUP(B2338,チーム番号!E:F,2,0),"")</f>
        <v/>
      </c>
      <c r="F2338" t="str">
        <f>IFERROR(VLOOKUP(A2338,プログラム!B:C,2,0),"")</f>
        <v/>
      </c>
      <c r="G2338" t="str">
        <f t="shared" si="73"/>
        <v>000</v>
      </c>
      <c r="H2338" t="str">
        <f>IFERROR(記録[[#This Row],[組]],"")</f>
        <v/>
      </c>
      <c r="I2338" t="str">
        <f>IFERROR(記録[[#This Row],[水路]],"")</f>
        <v/>
      </c>
      <c r="J2338" t="str">
        <f>IFERROR(VLOOKUP(F2338,プログラムデータ!A:P,14,0),"")</f>
        <v/>
      </c>
      <c r="K2338" t="str">
        <f>IFERROR(VLOOKUP(F2338,プログラムデータ!A:O,15,0),"")</f>
        <v/>
      </c>
      <c r="L2338" t="str">
        <f>IFERROR(VLOOKUP(F2338,プログラムデータ!A:M,13,0),"")</f>
        <v/>
      </c>
      <c r="M2338" t="str">
        <f>IFERROR(VLOOKUP(F2338,プログラムデータ!A:J,10,0),"")</f>
        <v/>
      </c>
      <c r="N2338" t="str">
        <f>IFERROR(VLOOKUP(F2338,プログラムデータ!A:P,16,0),"")</f>
        <v/>
      </c>
      <c r="O2338" t="str">
        <f t="shared" si="72"/>
        <v xml:space="preserve">    </v>
      </c>
    </row>
    <row r="2339" spans="1:15" x14ac:dyDescent="0.15">
      <c r="A2339" t="str">
        <f>IFERROR(記録[[#This Row],[競技番号]],"")</f>
        <v/>
      </c>
      <c r="B2339" t="str">
        <f>IFERROR(記録[[#This Row],[選手番号]],"")</f>
        <v/>
      </c>
      <c r="C2339" t="str">
        <f>IFERROR(VLOOKUP(B2339,選手番号!F:J,4,0),"")</f>
        <v/>
      </c>
      <c r="D2339" t="str">
        <f>IFERROR(VLOOKUP(B2339,選手番号!F:K,6,0),"")</f>
        <v/>
      </c>
      <c r="E2339" t="str">
        <f>IFERROR(VLOOKUP(B2339,チーム番号!E:F,2,0),"")</f>
        <v/>
      </c>
      <c r="F2339" t="str">
        <f>IFERROR(VLOOKUP(A2339,プログラム!B:C,2,0),"")</f>
        <v/>
      </c>
      <c r="G2339" t="str">
        <f t="shared" si="73"/>
        <v>000</v>
      </c>
      <c r="H2339" t="str">
        <f>IFERROR(記録[[#This Row],[組]],"")</f>
        <v/>
      </c>
      <c r="I2339" t="str">
        <f>IFERROR(記録[[#This Row],[水路]],"")</f>
        <v/>
      </c>
      <c r="J2339" t="str">
        <f>IFERROR(VLOOKUP(F2339,プログラムデータ!A:P,14,0),"")</f>
        <v/>
      </c>
      <c r="K2339" t="str">
        <f>IFERROR(VLOOKUP(F2339,プログラムデータ!A:O,15,0),"")</f>
        <v/>
      </c>
      <c r="L2339" t="str">
        <f>IFERROR(VLOOKUP(F2339,プログラムデータ!A:M,13,0),"")</f>
        <v/>
      </c>
      <c r="M2339" t="str">
        <f>IFERROR(VLOOKUP(F2339,プログラムデータ!A:J,10,0),"")</f>
        <v/>
      </c>
      <c r="N2339" t="str">
        <f>IFERROR(VLOOKUP(F2339,プログラムデータ!A:P,16,0),"")</f>
        <v/>
      </c>
      <c r="O2339" t="str">
        <f t="shared" si="72"/>
        <v xml:space="preserve">    </v>
      </c>
    </row>
    <row r="2340" spans="1:15" x14ac:dyDescent="0.15">
      <c r="A2340" t="str">
        <f>IFERROR(記録[[#This Row],[競技番号]],"")</f>
        <v/>
      </c>
      <c r="B2340" t="str">
        <f>IFERROR(記録[[#This Row],[選手番号]],"")</f>
        <v/>
      </c>
      <c r="C2340" t="str">
        <f>IFERROR(VLOOKUP(B2340,選手番号!F:J,4,0),"")</f>
        <v/>
      </c>
      <c r="D2340" t="str">
        <f>IFERROR(VLOOKUP(B2340,選手番号!F:K,6,0),"")</f>
        <v/>
      </c>
      <c r="E2340" t="str">
        <f>IFERROR(VLOOKUP(B2340,チーム番号!E:F,2,0),"")</f>
        <v/>
      </c>
      <c r="F2340" t="str">
        <f>IFERROR(VLOOKUP(A2340,プログラム!B:C,2,0),"")</f>
        <v/>
      </c>
      <c r="G2340" t="str">
        <f t="shared" si="73"/>
        <v>000</v>
      </c>
      <c r="H2340" t="str">
        <f>IFERROR(記録[[#This Row],[組]],"")</f>
        <v/>
      </c>
      <c r="I2340" t="str">
        <f>IFERROR(記録[[#This Row],[水路]],"")</f>
        <v/>
      </c>
      <c r="J2340" t="str">
        <f>IFERROR(VLOOKUP(F2340,プログラムデータ!A:P,14,0),"")</f>
        <v/>
      </c>
      <c r="K2340" t="str">
        <f>IFERROR(VLOOKUP(F2340,プログラムデータ!A:O,15,0),"")</f>
        <v/>
      </c>
      <c r="L2340" t="str">
        <f>IFERROR(VLOOKUP(F2340,プログラムデータ!A:M,13,0),"")</f>
        <v/>
      </c>
      <c r="M2340" t="str">
        <f>IFERROR(VLOOKUP(F2340,プログラムデータ!A:J,10,0),"")</f>
        <v/>
      </c>
      <c r="N2340" t="str">
        <f>IFERROR(VLOOKUP(F2340,プログラムデータ!A:P,16,0),"")</f>
        <v/>
      </c>
      <c r="O2340" t="str">
        <f t="shared" si="72"/>
        <v xml:space="preserve">    </v>
      </c>
    </row>
    <row r="2341" spans="1:15" x14ac:dyDescent="0.15">
      <c r="A2341" t="str">
        <f>IFERROR(記録[[#This Row],[競技番号]],"")</f>
        <v/>
      </c>
      <c r="B2341" t="str">
        <f>IFERROR(記録[[#This Row],[選手番号]],"")</f>
        <v/>
      </c>
      <c r="C2341" t="str">
        <f>IFERROR(VLOOKUP(B2341,選手番号!F:J,4,0),"")</f>
        <v/>
      </c>
      <c r="D2341" t="str">
        <f>IFERROR(VLOOKUP(B2341,選手番号!F:K,6,0),"")</f>
        <v/>
      </c>
      <c r="E2341" t="str">
        <f>IFERROR(VLOOKUP(B2341,チーム番号!E:F,2,0),"")</f>
        <v/>
      </c>
      <c r="F2341" t="str">
        <f>IFERROR(VLOOKUP(A2341,プログラム!B:C,2,0),"")</f>
        <v/>
      </c>
      <c r="G2341" t="str">
        <f t="shared" si="73"/>
        <v>000</v>
      </c>
      <c r="H2341" t="str">
        <f>IFERROR(記録[[#This Row],[組]],"")</f>
        <v/>
      </c>
      <c r="I2341" t="str">
        <f>IFERROR(記録[[#This Row],[水路]],"")</f>
        <v/>
      </c>
      <c r="J2341" t="str">
        <f>IFERROR(VLOOKUP(F2341,プログラムデータ!A:P,14,0),"")</f>
        <v/>
      </c>
      <c r="K2341" t="str">
        <f>IFERROR(VLOOKUP(F2341,プログラムデータ!A:O,15,0),"")</f>
        <v/>
      </c>
      <c r="L2341" t="str">
        <f>IFERROR(VLOOKUP(F2341,プログラムデータ!A:M,13,0),"")</f>
        <v/>
      </c>
      <c r="M2341" t="str">
        <f>IFERROR(VLOOKUP(F2341,プログラムデータ!A:J,10,0),"")</f>
        <v/>
      </c>
      <c r="N2341" t="str">
        <f>IFERROR(VLOOKUP(F2341,プログラムデータ!A:P,16,0),"")</f>
        <v/>
      </c>
      <c r="O2341" t="str">
        <f t="shared" si="72"/>
        <v xml:space="preserve">    </v>
      </c>
    </row>
    <row r="2342" spans="1:15" x14ac:dyDescent="0.15">
      <c r="A2342" t="str">
        <f>IFERROR(記録[[#This Row],[競技番号]],"")</f>
        <v/>
      </c>
      <c r="B2342" t="str">
        <f>IFERROR(記録[[#This Row],[選手番号]],"")</f>
        <v/>
      </c>
      <c r="C2342" t="str">
        <f>IFERROR(VLOOKUP(B2342,選手番号!F:J,4,0),"")</f>
        <v/>
      </c>
      <c r="D2342" t="str">
        <f>IFERROR(VLOOKUP(B2342,選手番号!F:K,6,0),"")</f>
        <v/>
      </c>
      <c r="E2342" t="str">
        <f>IFERROR(VLOOKUP(B2342,チーム番号!E:F,2,0),"")</f>
        <v/>
      </c>
      <c r="F2342" t="str">
        <f>IFERROR(VLOOKUP(A2342,プログラム!B:C,2,0),"")</f>
        <v/>
      </c>
      <c r="G2342" t="str">
        <f t="shared" si="73"/>
        <v>000</v>
      </c>
      <c r="H2342" t="str">
        <f>IFERROR(記録[[#This Row],[組]],"")</f>
        <v/>
      </c>
      <c r="I2342" t="str">
        <f>IFERROR(記録[[#This Row],[水路]],"")</f>
        <v/>
      </c>
      <c r="J2342" t="str">
        <f>IFERROR(VLOOKUP(F2342,プログラムデータ!A:P,14,0),"")</f>
        <v/>
      </c>
      <c r="K2342" t="str">
        <f>IFERROR(VLOOKUP(F2342,プログラムデータ!A:O,15,0),"")</f>
        <v/>
      </c>
      <c r="L2342" t="str">
        <f>IFERROR(VLOOKUP(F2342,プログラムデータ!A:M,13,0),"")</f>
        <v/>
      </c>
      <c r="M2342" t="str">
        <f>IFERROR(VLOOKUP(F2342,プログラムデータ!A:J,10,0),"")</f>
        <v/>
      </c>
      <c r="N2342" t="str">
        <f>IFERROR(VLOOKUP(F2342,プログラムデータ!A:P,16,0),"")</f>
        <v/>
      </c>
      <c r="O2342" t="str">
        <f t="shared" si="72"/>
        <v xml:space="preserve">    </v>
      </c>
    </row>
    <row r="2343" spans="1:15" x14ac:dyDescent="0.15">
      <c r="A2343" t="str">
        <f>IFERROR(記録[[#This Row],[競技番号]],"")</f>
        <v/>
      </c>
      <c r="B2343" t="str">
        <f>IFERROR(記録[[#This Row],[選手番号]],"")</f>
        <v/>
      </c>
      <c r="C2343" t="str">
        <f>IFERROR(VLOOKUP(B2343,選手番号!F:J,4,0),"")</f>
        <v/>
      </c>
      <c r="D2343" t="str">
        <f>IFERROR(VLOOKUP(B2343,選手番号!F:K,6,0),"")</f>
        <v/>
      </c>
      <c r="E2343" t="str">
        <f>IFERROR(VLOOKUP(B2343,チーム番号!E:F,2,0),"")</f>
        <v/>
      </c>
      <c r="F2343" t="str">
        <f>IFERROR(VLOOKUP(A2343,プログラム!B:C,2,0),"")</f>
        <v/>
      </c>
      <c r="G2343" t="str">
        <f t="shared" si="73"/>
        <v>000</v>
      </c>
      <c r="H2343" t="str">
        <f>IFERROR(記録[[#This Row],[組]],"")</f>
        <v/>
      </c>
      <c r="I2343" t="str">
        <f>IFERROR(記録[[#This Row],[水路]],"")</f>
        <v/>
      </c>
      <c r="J2343" t="str">
        <f>IFERROR(VLOOKUP(F2343,プログラムデータ!A:P,14,0),"")</f>
        <v/>
      </c>
      <c r="K2343" t="str">
        <f>IFERROR(VLOOKUP(F2343,プログラムデータ!A:O,15,0),"")</f>
        <v/>
      </c>
      <c r="L2343" t="str">
        <f>IFERROR(VLOOKUP(F2343,プログラムデータ!A:M,13,0),"")</f>
        <v/>
      </c>
      <c r="M2343" t="str">
        <f>IFERROR(VLOOKUP(F2343,プログラムデータ!A:J,10,0),"")</f>
        <v/>
      </c>
      <c r="N2343" t="str">
        <f>IFERROR(VLOOKUP(F2343,プログラムデータ!A:P,16,0),"")</f>
        <v/>
      </c>
      <c r="O2343" t="str">
        <f t="shared" si="72"/>
        <v xml:space="preserve">    </v>
      </c>
    </row>
    <row r="2344" spans="1:15" x14ac:dyDescent="0.15">
      <c r="A2344" t="str">
        <f>IFERROR(記録[[#This Row],[競技番号]],"")</f>
        <v/>
      </c>
      <c r="B2344" t="str">
        <f>IFERROR(記録[[#This Row],[選手番号]],"")</f>
        <v/>
      </c>
      <c r="C2344" t="str">
        <f>IFERROR(VLOOKUP(B2344,選手番号!F:J,4,0),"")</f>
        <v/>
      </c>
      <c r="D2344" t="str">
        <f>IFERROR(VLOOKUP(B2344,選手番号!F:K,6,0),"")</f>
        <v/>
      </c>
      <c r="E2344" t="str">
        <f>IFERROR(VLOOKUP(B2344,チーム番号!E:F,2,0),"")</f>
        <v/>
      </c>
      <c r="F2344" t="str">
        <f>IFERROR(VLOOKUP(A2344,プログラム!B:C,2,0),"")</f>
        <v/>
      </c>
      <c r="G2344" t="str">
        <f t="shared" si="73"/>
        <v>000</v>
      </c>
      <c r="H2344" t="str">
        <f>IFERROR(記録[[#This Row],[組]],"")</f>
        <v/>
      </c>
      <c r="I2344" t="str">
        <f>IFERROR(記録[[#This Row],[水路]],"")</f>
        <v/>
      </c>
      <c r="J2344" t="str">
        <f>IFERROR(VLOOKUP(F2344,プログラムデータ!A:P,14,0),"")</f>
        <v/>
      </c>
      <c r="K2344" t="str">
        <f>IFERROR(VLOOKUP(F2344,プログラムデータ!A:O,15,0),"")</f>
        <v/>
      </c>
      <c r="L2344" t="str">
        <f>IFERROR(VLOOKUP(F2344,プログラムデータ!A:M,13,0),"")</f>
        <v/>
      </c>
      <c r="M2344" t="str">
        <f>IFERROR(VLOOKUP(F2344,プログラムデータ!A:J,10,0),"")</f>
        <v/>
      </c>
      <c r="N2344" t="str">
        <f>IFERROR(VLOOKUP(F2344,プログラムデータ!A:P,16,0),"")</f>
        <v/>
      </c>
      <c r="O2344" t="str">
        <f t="shared" si="72"/>
        <v xml:space="preserve">    </v>
      </c>
    </row>
    <row r="2345" spans="1:15" x14ac:dyDescent="0.15">
      <c r="A2345" t="str">
        <f>IFERROR(記録[[#This Row],[競技番号]],"")</f>
        <v/>
      </c>
      <c r="B2345" t="str">
        <f>IFERROR(記録[[#This Row],[選手番号]],"")</f>
        <v/>
      </c>
      <c r="C2345" t="str">
        <f>IFERROR(VLOOKUP(B2345,選手番号!F:J,4,0),"")</f>
        <v/>
      </c>
      <c r="D2345" t="str">
        <f>IFERROR(VLOOKUP(B2345,選手番号!F:K,6,0),"")</f>
        <v/>
      </c>
      <c r="E2345" t="str">
        <f>IFERROR(VLOOKUP(B2345,チーム番号!E:F,2,0),"")</f>
        <v/>
      </c>
      <c r="F2345" t="str">
        <f>IFERROR(VLOOKUP(A2345,プログラム!B:C,2,0),"")</f>
        <v/>
      </c>
      <c r="G2345" t="str">
        <f t="shared" si="73"/>
        <v>000</v>
      </c>
      <c r="H2345" t="str">
        <f>IFERROR(記録[[#This Row],[組]],"")</f>
        <v/>
      </c>
      <c r="I2345" t="str">
        <f>IFERROR(記録[[#This Row],[水路]],"")</f>
        <v/>
      </c>
      <c r="J2345" t="str">
        <f>IFERROR(VLOOKUP(F2345,プログラムデータ!A:P,14,0),"")</f>
        <v/>
      </c>
      <c r="K2345" t="str">
        <f>IFERROR(VLOOKUP(F2345,プログラムデータ!A:O,15,0),"")</f>
        <v/>
      </c>
      <c r="L2345" t="str">
        <f>IFERROR(VLOOKUP(F2345,プログラムデータ!A:M,13,0),"")</f>
        <v/>
      </c>
      <c r="M2345" t="str">
        <f>IFERROR(VLOOKUP(F2345,プログラムデータ!A:J,10,0),"")</f>
        <v/>
      </c>
      <c r="N2345" t="str">
        <f>IFERROR(VLOOKUP(F2345,プログラムデータ!A:P,16,0),"")</f>
        <v/>
      </c>
      <c r="O2345" t="str">
        <f t="shared" si="72"/>
        <v xml:space="preserve">    </v>
      </c>
    </row>
    <row r="2346" spans="1:15" x14ac:dyDescent="0.15">
      <c r="A2346" t="str">
        <f>IFERROR(記録[[#This Row],[競技番号]],"")</f>
        <v/>
      </c>
      <c r="B2346" t="str">
        <f>IFERROR(記録[[#This Row],[選手番号]],"")</f>
        <v/>
      </c>
      <c r="C2346" t="str">
        <f>IFERROR(VLOOKUP(B2346,選手番号!F:J,4,0),"")</f>
        <v/>
      </c>
      <c r="D2346" t="str">
        <f>IFERROR(VLOOKUP(B2346,選手番号!F:K,6,0),"")</f>
        <v/>
      </c>
      <c r="E2346" t="str">
        <f>IFERROR(VLOOKUP(B2346,チーム番号!E:F,2,0),"")</f>
        <v/>
      </c>
      <c r="F2346" t="str">
        <f>IFERROR(VLOOKUP(A2346,プログラム!B:C,2,0),"")</f>
        <v/>
      </c>
      <c r="G2346" t="str">
        <f t="shared" si="73"/>
        <v>000</v>
      </c>
      <c r="H2346" t="str">
        <f>IFERROR(記録[[#This Row],[組]],"")</f>
        <v/>
      </c>
      <c r="I2346" t="str">
        <f>IFERROR(記録[[#This Row],[水路]],"")</f>
        <v/>
      </c>
      <c r="J2346" t="str">
        <f>IFERROR(VLOOKUP(F2346,プログラムデータ!A:P,14,0),"")</f>
        <v/>
      </c>
      <c r="K2346" t="str">
        <f>IFERROR(VLOOKUP(F2346,プログラムデータ!A:O,15,0),"")</f>
        <v/>
      </c>
      <c r="L2346" t="str">
        <f>IFERROR(VLOOKUP(F2346,プログラムデータ!A:M,13,0),"")</f>
        <v/>
      </c>
      <c r="M2346" t="str">
        <f>IFERROR(VLOOKUP(F2346,プログラムデータ!A:J,10,0),"")</f>
        <v/>
      </c>
      <c r="N2346" t="str">
        <f>IFERROR(VLOOKUP(F2346,プログラムデータ!A:P,16,0),"")</f>
        <v/>
      </c>
      <c r="O2346" t="str">
        <f t="shared" si="72"/>
        <v xml:space="preserve">    </v>
      </c>
    </row>
    <row r="2347" spans="1:15" x14ac:dyDescent="0.15">
      <c r="A2347" t="str">
        <f>IFERROR(記録[[#This Row],[競技番号]],"")</f>
        <v/>
      </c>
      <c r="B2347" t="str">
        <f>IFERROR(記録[[#This Row],[選手番号]],"")</f>
        <v/>
      </c>
      <c r="C2347" t="str">
        <f>IFERROR(VLOOKUP(B2347,選手番号!F:J,4,0),"")</f>
        <v/>
      </c>
      <c r="D2347" t="str">
        <f>IFERROR(VLOOKUP(B2347,選手番号!F:K,6,0),"")</f>
        <v/>
      </c>
      <c r="E2347" t="str">
        <f>IFERROR(VLOOKUP(B2347,チーム番号!E:F,2,0),"")</f>
        <v/>
      </c>
      <c r="F2347" t="str">
        <f>IFERROR(VLOOKUP(A2347,プログラム!B:C,2,0),"")</f>
        <v/>
      </c>
      <c r="G2347" t="str">
        <f t="shared" si="73"/>
        <v>000</v>
      </c>
      <c r="H2347" t="str">
        <f>IFERROR(記録[[#This Row],[組]],"")</f>
        <v/>
      </c>
      <c r="I2347" t="str">
        <f>IFERROR(記録[[#This Row],[水路]],"")</f>
        <v/>
      </c>
      <c r="J2347" t="str">
        <f>IFERROR(VLOOKUP(F2347,プログラムデータ!A:P,14,0),"")</f>
        <v/>
      </c>
      <c r="K2347" t="str">
        <f>IFERROR(VLOOKUP(F2347,プログラムデータ!A:O,15,0),"")</f>
        <v/>
      </c>
      <c r="L2347" t="str">
        <f>IFERROR(VLOOKUP(F2347,プログラムデータ!A:M,13,0),"")</f>
        <v/>
      </c>
      <c r="M2347" t="str">
        <f>IFERROR(VLOOKUP(F2347,プログラムデータ!A:J,10,0),"")</f>
        <v/>
      </c>
      <c r="N2347" t="str">
        <f>IFERROR(VLOOKUP(F2347,プログラムデータ!A:P,16,0),"")</f>
        <v/>
      </c>
      <c r="O2347" t="str">
        <f t="shared" si="72"/>
        <v xml:space="preserve">    </v>
      </c>
    </row>
    <row r="2348" spans="1:15" x14ac:dyDescent="0.15">
      <c r="A2348" t="str">
        <f>IFERROR(記録[[#This Row],[競技番号]],"")</f>
        <v/>
      </c>
      <c r="B2348" t="str">
        <f>IFERROR(記録[[#This Row],[選手番号]],"")</f>
        <v/>
      </c>
      <c r="C2348" t="str">
        <f>IFERROR(VLOOKUP(B2348,選手番号!F:J,4,0),"")</f>
        <v/>
      </c>
      <c r="D2348" t="str">
        <f>IFERROR(VLOOKUP(B2348,選手番号!F:K,6,0),"")</f>
        <v/>
      </c>
      <c r="E2348" t="str">
        <f>IFERROR(VLOOKUP(B2348,チーム番号!E:F,2,0),"")</f>
        <v/>
      </c>
      <c r="F2348" t="str">
        <f>IFERROR(VLOOKUP(A2348,プログラム!B:C,2,0),"")</f>
        <v/>
      </c>
      <c r="G2348" t="str">
        <f t="shared" si="73"/>
        <v>000</v>
      </c>
      <c r="H2348" t="str">
        <f>IFERROR(記録[[#This Row],[組]],"")</f>
        <v/>
      </c>
      <c r="I2348" t="str">
        <f>IFERROR(記録[[#This Row],[水路]],"")</f>
        <v/>
      </c>
      <c r="J2348" t="str">
        <f>IFERROR(VLOOKUP(F2348,プログラムデータ!A:P,14,0),"")</f>
        <v/>
      </c>
      <c r="K2348" t="str">
        <f>IFERROR(VLOOKUP(F2348,プログラムデータ!A:O,15,0),"")</f>
        <v/>
      </c>
      <c r="L2348" t="str">
        <f>IFERROR(VLOOKUP(F2348,プログラムデータ!A:M,13,0),"")</f>
        <v/>
      </c>
      <c r="M2348" t="str">
        <f>IFERROR(VLOOKUP(F2348,プログラムデータ!A:J,10,0),"")</f>
        <v/>
      </c>
      <c r="N2348" t="str">
        <f>IFERROR(VLOOKUP(F2348,プログラムデータ!A:P,16,0),"")</f>
        <v/>
      </c>
      <c r="O2348" t="str">
        <f t="shared" si="72"/>
        <v xml:space="preserve">    </v>
      </c>
    </row>
    <row r="2349" spans="1:15" x14ac:dyDescent="0.15">
      <c r="A2349" t="str">
        <f>IFERROR(記録[[#This Row],[競技番号]],"")</f>
        <v/>
      </c>
      <c r="B2349" t="str">
        <f>IFERROR(記録[[#This Row],[選手番号]],"")</f>
        <v/>
      </c>
      <c r="C2349" t="str">
        <f>IFERROR(VLOOKUP(B2349,選手番号!F:J,4,0),"")</f>
        <v/>
      </c>
      <c r="D2349" t="str">
        <f>IFERROR(VLOOKUP(B2349,選手番号!F:K,6,0),"")</f>
        <v/>
      </c>
      <c r="E2349" t="str">
        <f>IFERROR(VLOOKUP(B2349,チーム番号!E:F,2,0),"")</f>
        <v/>
      </c>
      <c r="F2349" t="str">
        <f>IFERROR(VLOOKUP(A2349,プログラム!B:C,2,0),"")</f>
        <v/>
      </c>
      <c r="G2349" t="str">
        <f t="shared" si="73"/>
        <v>000</v>
      </c>
      <c r="H2349" t="str">
        <f>IFERROR(記録[[#This Row],[組]],"")</f>
        <v/>
      </c>
      <c r="I2349" t="str">
        <f>IFERROR(記録[[#This Row],[水路]],"")</f>
        <v/>
      </c>
      <c r="J2349" t="str">
        <f>IFERROR(VLOOKUP(F2349,プログラムデータ!A:P,14,0),"")</f>
        <v/>
      </c>
      <c r="K2349" t="str">
        <f>IFERROR(VLOOKUP(F2349,プログラムデータ!A:O,15,0),"")</f>
        <v/>
      </c>
      <c r="L2349" t="str">
        <f>IFERROR(VLOOKUP(F2349,プログラムデータ!A:M,13,0),"")</f>
        <v/>
      </c>
      <c r="M2349" t="str">
        <f>IFERROR(VLOOKUP(F2349,プログラムデータ!A:J,10,0),"")</f>
        <v/>
      </c>
      <c r="N2349" t="str">
        <f>IFERROR(VLOOKUP(F2349,プログラムデータ!A:P,16,0),"")</f>
        <v/>
      </c>
      <c r="O2349" t="str">
        <f t="shared" si="72"/>
        <v xml:space="preserve">    </v>
      </c>
    </row>
    <row r="2350" spans="1:15" x14ac:dyDescent="0.15">
      <c r="A2350" t="str">
        <f>IFERROR(記録[[#This Row],[競技番号]],"")</f>
        <v/>
      </c>
      <c r="B2350" t="str">
        <f>IFERROR(記録[[#This Row],[選手番号]],"")</f>
        <v/>
      </c>
      <c r="C2350" t="str">
        <f>IFERROR(VLOOKUP(B2350,選手番号!F:J,4,0),"")</f>
        <v/>
      </c>
      <c r="D2350" t="str">
        <f>IFERROR(VLOOKUP(B2350,選手番号!F:K,6,0),"")</f>
        <v/>
      </c>
      <c r="E2350" t="str">
        <f>IFERROR(VLOOKUP(B2350,チーム番号!E:F,2,0),"")</f>
        <v/>
      </c>
      <c r="F2350" t="str">
        <f>IFERROR(VLOOKUP(A2350,プログラム!B:C,2,0),"")</f>
        <v/>
      </c>
      <c r="G2350" t="str">
        <f t="shared" si="73"/>
        <v>000</v>
      </c>
      <c r="H2350" t="str">
        <f>IFERROR(記録[[#This Row],[組]],"")</f>
        <v/>
      </c>
      <c r="I2350" t="str">
        <f>IFERROR(記録[[#This Row],[水路]],"")</f>
        <v/>
      </c>
      <c r="J2350" t="str">
        <f>IFERROR(VLOOKUP(F2350,プログラムデータ!A:P,14,0),"")</f>
        <v/>
      </c>
      <c r="K2350" t="str">
        <f>IFERROR(VLOOKUP(F2350,プログラムデータ!A:O,15,0),"")</f>
        <v/>
      </c>
      <c r="L2350" t="str">
        <f>IFERROR(VLOOKUP(F2350,プログラムデータ!A:M,13,0),"")</f>
        <v/>
      </c>
      <c r="M2350" t="str">
        <f>IFERROR(VLOOKUP(F2350,プログラムデータ!A:J,10,0),"")</f>
        <v/>
      </c>
      <c r="N2350" t="str">
        <f>IFERROR(VLOOKUP(F2350,プログラムデータ!A:P,16,0),"")</f>
        <v/>
      </c>
      <c r="O2350" t="str">
        <f t="shared" ref="O2350:O2413" si="74">CONCATENATE(J2350," ",K2350," ",L2350," ",M2350," ",N2350)</f>
        <v xml:space="preserve">    </v>
      </c>
    </row>
    <row r="2351" spans="1:15" x14ac:dyDescent="0.15">
      <c r="A2351" t="str">
        <f>IFERROR(記録[[#This Row],[競技番号]],"")</f>
        <v/>
      </c>
      <c r="B2351" t="str">
        <f>IFERROR(記録[[#This Row],[選手番号]],"")</f>
        <v/>
      </c>
      <c r="C2351" t="str">
        <f>IFERROR(VLOOKUP(B2351,選手番号!F:J,4,0),"")</f>
        <v/>
      </c>
      <c r="D2351" t="str">
        <f>IFERROR(VLOOKUP(B2351,選手番号!F:K,6,0),"")</f>
        <v/>
      </c>
      <c r="E2351" t="str">
        <f>IFERROR(VLOOKUP(B2351,チーム番号!E:F,2,0),"")</f>
        <v/>
      </c>
      <c r="F2351" t="str">
        <f>IFERROR(VLOOKUP(A2351,プログラム!B:C,2,0),"")</f>
        <v/>
      </c>
      <c r="G2351" t="str">
        <f t="shared" si="73"/>
        <v>000</v>
      </c>
      <c r="H2351" t="str">
        <f>IFERROR(記録[[#This Row],[組]],"")</f>
        <v/>
      </c>
      <c r="I2351" t="str">
        <f>IFERROR(記録[[#This Row],[水路]],"")</f>
        <v/>
      </c>
      <c r="J2351" t="str">
        <f>IFERROR(VLOOKUP(F2351,プログラムデータ!A:P,14,0),"")</f>
        <v/>
      </c>
      <c r="K2351" t="str">
        <f>IFERROR(VLOOKUP(F2351,プログラムデータ!A:O,15,0),"")</f>
        <v/>
      </c>
      <c r="L2351" t="str">
        <f>IFERROR(VLOOKUP(F2351,プログラムデータ!A:M,13,0),"")</f>
        <v/>
      </c>
      <c r="M2351" t="str">
        <f>IFERROR(VLOOKUP(F2351,プログラムデータ!A:J,10,0),"")</f>
        <v/>
      </c>
      <c r="N2351" t="str">
        <f>IFERROR(VLOOKUP(F2351,プログラムデータ!A:P,16,0),"")</f>
        <v/>
      </c>
      <c r="O2351" t="str">
        <f t="shared" si="74"/>
        <v xml:space="preserve">    </v>
      </c>
    </row>
    <row r="2352" spans="1:15" x14ac:dyDescent="0.15">
      <c r="A2352" t="str">
        <f>IFERROR(記録[[#This Row],[競技番号]],"")</f>
        <v/>
      </c>
      <c r="B2352" t="str">
        <f>IFERROR(記録[[#This Row],[選手番号]],"")</f>
        <v/>
      </c>
      <c r="C2352" t="str">
        <f>IFERROR(VLOOKUP(B2352,選手番号!F:J,4,0),"")</f>
        <v/>
      </c>
      <c r="D2352" t="str">
        <f>IFERROR(VLOOKUP(B2352,選手番号!F:K,6,0),"")</f>
        <v/>
      </c>
      <c r="E2352" t="str">
        <f>IFERROR(VLOOKUP(B2352,チーム番号!E:F,2,0),"")</f>
        <v/>
      </c>
      <c r="F2352" t="str">
        <f>IFERROR(VLOOKUP(A2352,プログラム!B:C,2,0),"")</f>
        <v/>
      </c>
      <c r="G2352" t="str">
        <f t="shared" si="73"/>
        <v>000</v>
      </c>
      <c r="H2352" t="str">
        <f>IFERROR(記録[[#This Row],[組]],"")</f>
        <v/>
      </c>
      <c r="I2352" t="str">
        <f>IFERROR(記録[[#This Row],[水路]],"")</f>
        <v/>
      </c>
      <c r="J2352" t="str">
        <f>IFERROR(VLOOKUP(F2352,プログラムデータ!A:P,14,0),"")</f>
        <v/>
      </c>
      <c r="K2352" t="str">
        <f>IFERROR(VLOOKUP(F2352,プログラムデータ!A:O,15,0),"")</f>
        <v/>
      </c>
      <c r="L2352" t="str">
        <f>IFERROR(VLOOKUP(F2352,プログラムデータ!A:M,13,0),"")</f>
        <v/>
      </c>
      <c r="M2352" t="str">
        <f>IFERROR(VLOOKUP(F2352,プログラムデータ!A:J,10,0),"")</f>
        <v/>
      </c>
      <c r="N2352" t="str">
        <f>IFERROR(VLOOKUP(F2352,プログラムデータ!A:P,16,0),"")</f>
        <v/>
      </c>
      <c r="O2352" t="str">
        <f t="shared" si="74"/>
        <v xml:space="preserve">    </v>
      </c>
    </row>
    <row r="2353" spans="1:15" x14ac:dyDescent="0.15">
      <c r="A2353" t="str">
        <f>IFERROR(記録[[#This Row],[競技番号]],"")</f>
        <v/>
      </c>
      <c r="B2353" t="str">
        <f>IFERROR(記録[[#This Row],[選手番号]],"")</f>
        <v/>
      </c>
      <c r="C2353" t="str">
        <f>IFERROR(VLOOKUP(B2353,選手番号!F:J,4,0),"")</f>
        <v/>
      </c>
      <c r="D2353" t="str">
        <f>IFERROR(VLOOKUP(B2353,選手番号!F:K,6,0),"")</f>
        <v/>
      </c>
      <c r="E2353" t="str">
        <f>IFERROR(VLOOKUP(B2353,チーム番号!E:F,2,0),"")</f>
        <v/>
      </c>
      <c r="F2353" t="str">
        <f>IFERROR(VLOOKUP(A2353,プログラム!B:C,2,0),"")</f>
        <v/>
      </c>
      <c r="G2353" t="str">
        <f t="shared" si="73"/>
        <v>000</v>
      </c>
      <c r="H2353" t="str">
        <f>IFERROR(記録[[#This Row],[組]],"")</f>
        <v/>
      </c>
      <c r="I2353" t="str">
        <f>IFERROR(記録[[#This Row],[水路]],"")</f>
        <v/>
      </c>
      <c r="J2353" t="str">
        <f>IFERROR(VLOOKUP(F2353,プログラムデータ!A:P,14,0),"")</f>
        <v/>
      </c>
      <c r="K2353" t="str">
        <f>IFERROR(VLOOKUP(F2353,プログラムデータ!A:O,15,0),"")</f>
        <v/>
      </c>
      <c r="L2353" t="str">
        <f>IFERROR(VLOOKUP(F2353,プログラムデータ!A:M,13,0),"")</f>
        <v/>
      </c>
      <c r="M2353" t="str">
        <f>IFERROR(VLOOKUP(F2353,プログラムデータ!A:J,10,0),"")</f>
        <v/>
      </c>
      <c r="N2353" t="str">
        <f>IFERROR(VLOOKUP(F2353,プログラムデータ!A:P,16,0),"")</f>
        <v/>
      </c>
      <c r="O2353" t="str">
        <f t="shared" si="74"/>
        <v xml:space="preserve">    </v>
      </c>
    </row>
    <row r="2354" spans="1:15" x14ac:dyDescent="0.15">
      <c r="A2354" t="str">
        <f>IFERROR(記録[[#This Row],[競技番号]],"")</f>
        <v/>
      </c>
      <c r="B2354" t="str">
        <f>IFERROR(記録[[#This Row],[選手番号]],"")</f>
        <v/>
      </c>
      <c r="C2354" t="str">
        <f>IFERROR(VLOOKUP(B2354,選手番号!F:J,4,0),"")</f>
        <v/>
      </c>
      <c r="D2354" t="str">
        <f>IFERROR(VLOOKUP(B2354,選手番号!F:K,6,0),"")</f>
        <v/>
      </c>
      <c r="E2354" t="str">
        <f>IFERROR(VLOOKUP(B2354,チーム番号!E:F,2,0),"")</f>
        <v/>
      </c>
      <c r="F2354" t="str">
        <f>IFERROR(VLOOKUP(A2354,プログラム!B:C,2,0),"")</f>
        <v/>
      </c>
      <c r="G2354" t="str">
        <f t="shared" si="73"/>
        <v>000</v>
      </c>
      <c r="H2354" t="str">
        <f>IFERROR(記録[[#This Row],[組]],"")</f>
        <v/>
      </c>
      <c r="I2354" t="str">
        <f>IFERROR(記録[[#This Row],[水路]],"")</f>
        <v/>
      </c>
      <c r="J2354" t="str">
        <f>IFERROR(VLOOKUP(F2354,プログラムデータ!A:P,14,0),"")</f>
        <v/>
      </c>
      <c r="K2354" t="str">
        <f>IFERROR(VLOOKUP(F2354,プログラムデータ!A:O,15,0),"")</f>
        <v/>
      </c>
      <c r="L2354" t="str">
        <f>IFERROR(VLOOKUP(F2354,プログラムデータ!A:M,13,0),"")</f>
        <v/>
      </c>
      <c r="M2354" t="str">
        <f>IFERROR(VLOOKUP(F2354,プログラムデータ!A:J,10,0),"")</f>
        <v/>
      </c>
      <c r="N2354" t="str">
        <f>IFERROR(VLOOKUP(F2354,プログラムデータ!A:P,16,0),"")</f>
        <v/>
      </c>
      <c r="O2354" t="str">
        <f t="shared" si="74"/>
        <v xml:space="preserve">    </v>
      </c>
    </row>
    <row r="2355" spans="1:15" x14ac:dyDescent="0.15">
      <c r="A2355" t="str">
        <f>IFERROR(記録[[#This Row],[競技番号]],"")</f>
        <v/>
      </c>
      <c r="B2355" t="str">
        <f>IFERROR(記録[[#This Row],[選手番号]],"")</f>
        <v/>
      </c>
      <c r="C2355" t="str">
        <f>IFERROR(VLOOKUP(B2355,選手番号!F:J,4,0),"")</f>
        <v/>
      </c>
      <c r="D2355" t="str">
        <f>IFERROR(VLOOKUP(B2355,選手番号!F:K,6,0),"")</f>
        <v/>
      </c>
      <c r="E2355" t="str">
        <f>IFERROR(VLOOKUP(B2355,チーム番号!E:F,2,0),"")</f>
        <v/>
      </c>
      <c r="F2355" t="str">
        <f>IFERROR(VLOOKUP(A2355,プログラム!B:C,2,0),"")</f>
        <v/>
      </c>
      <c r="G2355" t="str">
        <f t="shared" si="73"/>
        <v>000</v>
      </c>
      <c r="H2355" t="str">
        <f>IFERROR(記録[[#This Row],[組]],"")</f>
        <v/>
      </c>
      <c r="I2355" t="str">
        <f>IFERROR(記録[[#This Row],[水路]],"")</f>
        <v/>
      </c>
      <c r="J2355" t="str">
        <f>IFERROR(VLOOKUP(F2355,プログラムデータ!A:P,14,0),"")</f>
        <v/>
      </c>
      <c r="K2355" t="str">
        <f>IFERROR(VLOOKUP(F2355,プログラムデータ!A:O,15,0),"")</f>
        <v/>
      </c>
      <c r="L2355" t="str">
        <f>IFERROR(VLOOKUP(F2355,プログラムデータ!A:M,13,0),"")</f>
        <v/>
      </c>
      <c r="M2355" t="str">
        <f>IFERROR(VLOOKUP(F2355,プログラムデータ!A:J,10,0),"")</f>
        <v/>
      </c>
      <c r="N2355" t="str">
        <f>IFERROR(VLOOKUP(F2355,プログラムデータ!A:P,16,0),"")</f>
        <v/>
      </c>
      <c r="O2355" t="str">
        <f t="shared" si="74"/>
        <v xml:space="preserve">    </v>
      </c>
    </row>
    <row r="2356" spans="1:15" x14ac:dyDescent="0.15">
      <c r="A2356" t="str">
        <f>IFERROR(記録[[#This Row],[競技番号]],"")</f>
        <v/>
      </c>
      <c r="B2356" t="str">
        <f>IFERROR(記録[[#This Row],[選手番号]],"")</f>
        <v/>
      </c>
      <c r="C2356" t="str">
        <f>IFERROR(VLOOKUP(B2356,選手番号!F:J,4,0),"")</f>
        <v/>
      </c>
      <c r="D2356" t="str">
        <f>IFERROR(VLOOKUP(B2356,選手番号!F:K,6,0),"")</f>
        <v/>
      </c>
      <c r="E2356" t="str">
        <f>IFERROR(VLOOKUP(B2356,チーム番号!E:F,2,0),"")</f>
        <v/>
      </c>
      <c r="F2356" t="str">
        <f>IFERROR(VLOOKUP(A2356,プログラム!B:C,2,0),"")</f>
        <v/>
      </c>
      <c r="G2356" t="str">
        <f t="shared" si="73"/>
        <v>000</v>
      </c>
      <c r="H2356" t="str">
        <f>IFERROR(記録[[#This Row],[組]],"")</f>
        <v/>
      </c>
      <c r="I2356" t="str">
        <f>IFERROR(記録[[#This Row],[水路]],"")</f>
        <v/>
      </c>
      <c r="J2356" t="str">
        <f>IFERROR(VLOOKUP(F2356,プログラムデータ!A:P,14,0),"")</f>
        <v/>
      </c>
      <c r="K2356" t="str">
        <f>IFERROR(VLOOKUP(F2356,プログラムデータ!A:O,15,0),"")</f>
        <v/>
      </c>
      <c r="L2356" t="str">
        <f>IFERROR(VLOOKUP(F2356,プログラムデータ!A:M,13,0),"")</f>
        <v/>
      </c>
      <c r="M2356" t="str">
        <f>IFERROR(VLOOKUP(F2356,プログラムデータ!A:J,10,0),"")</f>
        <v/>
      </c>
      <c r="N2356" t="str">
        <f>IFERROR(VLOOKUP(F2356,プログラムデータ!A:P,16,0),"")</f>
        <v/>
      </c>
      <c r="O2356" t="str">
        <f t="shared" si="74"/>
        <v xml:space="preserve">    </v>
      </c>
    </row>
    <row r="2357" spans="1:15" x14ac:dyDescent="0.15">
      <c r="A2357" t="str">
        <f>IFERROR(記録[[#This Row],[競技番号]],"")</f>
        <v/>
      </c>
      <c r="B2357" t="str">
        <f>IFERROR(記録[[#This Row],[選手番号]],"")</f>
        <v/>
      </c>
      <c r="C2357" t="str">
        <f>IFERROR(VLOOKUP(B2357,選手番号!F:J,4,0),"")</f>
        <v/>
      </c>
      <c r="D2357" t="str">
        <f>IFERROR(VLOOKUP(B2357,選手番号!F:K,6,0),"")</f>
        <v/>
      </c>
      <c r="E2357" t="str">
        <f>IFERROR(VLOOKUP(B2357,チーム番号!E:F,2,0),"")</f>
        <v/>
      </c>
      <c r="F2357" t="str">
        <f>IFERROR(VLOOKUP(A2357,プログラム!B:C,2,0),"")</f>
        <v/>
      </c>
      <c r="G2357" t="str">
        <f t="shared" si="73"/>
        <v>000</v>
      </c>
      <c r="H2357" t="str">
        <f>IFERROR(記録[[#This Row],[組]],"")</f>
        <v/>
      </c>
      <c r="I2357" t="str">
        <f>IFERROR(記録[[#This Row],[水路]],"")</f>
        <v/>
      </c>
      <c r="J2357" t="str">
        <f>IFERROR(VLOOKUP(F2357,プログラムデータ!A:P,14,0),"")</f>
        <v/>
      </c>
      <c r="K2357" t="str">
        <f>IFERROR(VLOOKUP(F2357,プログラムデータ!A:O,15,0),"")</f>
        <v/>
      </c>
      <c r="L2357" t="str">
        <f>IFERROR(VLOOKUP(F2357,プログラムデータ!A:M,13,0),"")</f>
        <v/>
      </c>
      <c r="M2357" t="str">
        <f>IFERROR(VLOOKUP(F2357,プログラムデータ!A:J,10,0),"")</f>
        <v/>
      </c>
      <c r="N2357" t="str">
        <f>IFERROR(VLOOKUP(F2357,プログラムデータ!A:P,16,0),"")</f>
        <v/>
      </c>
      <c r="O2357" t="str">
        <f t="shared" si="74"/>
        <v xml:space="preserve">    </v>
      </c>
    </row>
    <row r="2358" spans="1:15" x14ac:dyDescent="0.15">
      <c r="A2358" t="str">
        <f>IFERROR(記録[[#This Row],[競技番号]],"")</f>
        <v/>
      </c>
      <c r="B2358" t="str">
        <f>IFERROR(記録[[#This Row],[選手番号]],"")</f>
        <v/>
      </c>
      <c r="C2358" t="str">
        <f>IFERROR(VLOOKUP(B2358,選手番号!F:J,4,0),"")</f>
        <v/>
      </c>
      <c r="D2358" t="str">
        <f>IFERROR(VLOOKUP(B2358,選手番号!F:K,6,0),"")</f>
        <v/>
      </c>
      <c r="E2358" t="str">
        <f>IFERROR(VLOOKUP(B2358,チーム番号!E:F,2,0),"")</f>
        <v/>
      </c>
      <c r="F2358" t="str">
        <f>IFERROR(VLOOKUP(A2358,プログラム!B:C,2,0),"")</f>
        <v/>
      </c>
      <c r="G2358" t="str">
        <f t="shared" si="73"/>
        <v>000</v>
      </c>
      <c r="H2358" t="str">
        <f>IFERROR(記録[[#This Row],[組]],"")</f>
        <v/>
      </c>
      <c r="I2358" t="str">
        <f>IFERROR(記録[[#This Row],[水路]],"")</f>
        <v/>
      </c>
      <c r="J2358" t="str">
        <f>IFERROR(VLOOKUP(F2358,プログラムデータ!A:P,14,0),"")</f>
        <v/>
      </c>
      <c r="K2358" t="str">
        <f>IFERROR(VLOOKUP(F2358,プログラムデータ!A:O,15,0),"")</f>
        <v/>
      </c>
      <c r="L2358" t="str">
        <f>IFERROR(VLOOKUP(F2358,プログラムデータ!A:M,13,0),"")</f>
        <v/>
      </c>
      <c r="M2358" t="str">
        <f>IFERROR(VLOOKUP(F2358,プログラムデータ!A:J,10,0),"")</f>
        <v/>
      </c>
      <c r="N2358" t="str">
        <f>IFERROR(VLOOKUP(F2358,プログラムデータ!A:P,16,0),"")</f>
        <v/>
      </c>
      <c r="O2358" t="str">
        <f t="shared" si="74"/>
        <v xml:space="preserve">    </v>
      </c>
    </row>
    <row r="2359" spans="1:15" x14ac:dyDescent="0.15">
      <c r="A2359" t="str">
        <f>IFERROR(記録[[#This Row],[競技番号]],"")</f>
        <v/>
      </c>
      <c r="B2359" t="str">
        <f>IFERROR(記録[[#This Row],[選手番号]],"")</f>
        <v/>
      </c>
      <c r="C2359" t="str">
        <f>IFERROR(VLOOKUP(B2359,選手番号!F:J,4,0),"")</f>
        <v/>
      </c>
      <c r="D2359" t="str">
        <f>IFERROR(VLOOKUP(B2359,選手番号!F:K,6,0),"")</f>
        <v/>
      </c>
      <c r="E2359" t="str">
        <f>IFERROR(VLOOKUP(B2359,チーム番号!E:F,2,0),"")</f>
        <v/>
      </c>
      <c r="F2359" t="str">
        <f>IFERROR(VLOOKUP(A2359,プログラム!B:C,2,0),"")</f>
        <v/>
      </c>
      <c r="G2359" t="str">
        <f t="shared" si="73"/>
        <v>000</v>
      </c>
      <c r="H2359" t="str">
        <f>IFERROR(記録[[#This Row],[組]],"")</f>
        <v/>
      </c>
      <c r="I2359" t="str">
        <f>IFERROR(記録[[#This Row],[水路]],"")</f>
        <v/>
      </c>
      <c r="J2359" t="str">
        <f>IFERROR(VLOOKUP(F2359,プログラムデータ!A:P,14,0),"")</f>
        <v/>
      </c>
      <c r="K2359" t="str">
        <f>IFERROR(VLOOKUP(F2359,プログラムデータ!A:O,15,0),"")</f>
        <v/>
      </c>
      <c r="L2359" t="str">
        <f>IFERROR(VLOOKUP(F2359,プログラムデータ!A:M,13,0),"")</f>
        <v/>
      </c>
      <c r="M2359" t="str">
        <f>IFERROR(VLOOKUP(F2359,プログラムデータ!A:J,10,0),"")</f>
        <v/>
      </c>
      <c r="N2359" t="str">
        <f>IFERROR(VLOOKUP(F2359,プログラムデータ!A:P,16,0),"")</f>
        <v/>
      </c>
      <c r="O2359" t="str">
        <f t="shared" si="74"/>
        <v xml:space="preserve">    </v>
      </c>
    </row>
    <row r="2360" spans="1:15" x14ac:dyDescent="0.15">
      <c r="A2360" t="str">
        <f>IFERROR(記録[[#This Row],[競技番号]],"")</f>
        <v/>
      </c>
      <c r="B2360" t="str">
        <f>IFERROR(記録[[#This Row],[選手番号]],"")</f>
        <v/>
      </c>
      <c r="C2360" t="str">
        <f>IFERROR(VLOOKUP(B2360,選手番号!F:J,4,0),"")</f>
        <v/>
      </c>
      <c r="D2360" t="str">
        <f>IFERROR(VLOOKUP(B2360,選手番号!F:K,6,0),"")</f>
        <v/>
      </c>
      <c r="E2360" t="str">
        <f>IFERROR(VLOOKUP(B2360,チーム番号!E:F,2,0),"")</f>
        <v/>
      </c>
      <c r="F2360" t="str">
        <f>IFERROR(VLOOKUP(A2360,プログラム!B:C,2,0),"")</f>
        <v/>
      </c>
      <c r="G2360" t="str">
        <f t="shared" si="73"/>
        <v>000</v>
      </c>
      <c r="H2360" t="str">
        <f>IFERROR(記録[[#This Row],[組]],"")</f>
        <v/>
      </c>
      <c r="I2360" t="str">
        <f>IFERROR(記録[[#This Row],[水路]],"")</f>
        <v/>
      </c>
      <c r="J2360" t="str">
        <f>IFERROR(VLOOKUP(F2360,プログラムデータ!A:P,14,0),"")</f>
        <v/>
      </c>
      <c r="K2360" t="str">
        <f>IFERROR(VLOOKUP(F2360,プログラムデータ!A:O,15,0),"")</f>
        <v/>
      </c>
      <c r="L2360" t="str">
        <f>IFERROR(VLOOKUP(F2360,プログラムデータ!A:M,13,0),"")</f>
        <v/>
      </c>
      <c r="M2360" t="str">
        <f>IFERROR(VLOOKUP(F2360,プログラムデータ!A:J,10,0),"")</f>
        <v/>
      </c>
      <c r="N2360" t="str">
        <f>IFERROR(VLOOKUP(F2360,プログラムデータ!A:P,16,0),"")</f>
        <v/>
      </c>
      <c r="O2360" t="str">
        <f t="shared" si="74"/>
        <v xml:space="preserve">    </v>
      </c>
    </row>
    <row r="2361" spans="1:15" x14ac:dyDescent="0.15">
      <c r="A2361" t="str">
        <f>IFERROR(記録[[#This Row],[競技番号]],"")</f>
        <v/>
      </c>
      <c r="B2361" t="str">
        <f>IFERROR(記録[[#This Row],[選手番号]],"")</f>
        <v/>
      </c>
      <c r="C2361" t="str">
        <f>IFERROR(VLOOKUP(B2361,選手番号!F:J,4,0),"")</f>
        <v/>
      </c>
      <c r="D2361" t="str">
        <f>IFERROR(VLOOKUP(B2361,選手番号!F:K,6,0),"")</f>
        <v/>
      </c>
      <c r="E2361" t="str">
        <f>IFERROR(VLOOKUP(B2361,チーム番号!E:F,2,0),"")</f>
        <v/>
      </c>
      <c r="F2361" t="str">
        <f>IFERROR(VLOOKUP(A2361,プログラム!B:C,2,0),"")</f>
        <v/>
      </c>
      <c r="G2361" t="str">
        <f t="shared" si="73"/>
        <v>000</v>
      </c>
      <c r="H2361" t="str">
        <f>IFERROR(記録[[#This Row],[組]],"")</f>
        <v/>
      </c>
      <c r="I2361" t="str">
        <f>IFERROR(記録[[#This Row],[水路]],"")</f>
        <v/>
      </c>
      <c r="J2361" t="str">
        <f>IFERROR(VLOOKUP(F2361,プログラムデータ!A:P,14,0),"")</f>
        <v/>
      </c>
      <c r="K2361" t="str">
        <f>IFERROR(VLOOKUP(F2361,プログラムデータ!A:O,15,0),"")</f>
        <v/>
      </c>
      <c r="L2361" t="str">
        <f>IFERROR(VLOOKUP(F2361,プログラムデータ!A:M,13,0),"")</f>
        <v/>
      </c>
      <c r="M2361" t="str">
        <f>IFERROR(VLOOKUP(F2361,プログラムデータ!A:J,10,0),"")</f>
        <v/>
      </c>
      <c r="N2361" t="str">
        <f>IFERROR(VLOOKUP(F2361,プログラムデータ!A:P,16,0),"")</f>
        <v/>
      </c>
      <c r="O2361" t="str">
        <f t="shared" si="74"/>
        <v xml:space="preserve">    </v>
      </c>
    </row>
    <row r="2362" spans="1:15" x14ac:dyDescent="0.15">
      <c r="A2362" t="str">
        <f>IFERROR(記録[[#This Row],[競技番号]],"")</f>
        <v/>
      </c>
      <c r="B2362" t="str">
        <f>IFERROR(記録[[#This Row],[選手番号]],"")</f>
        <v/>
      </c>
      <c r="C2362" t="str">
        <f>IFERROR(VLOOKUP(B2362,選手番号!F:J,4,0),"")</f>
        <v/>
      </c>
      <c r="D2362" t="str">
        <f>IFERROR(VLOOKUP(B2362,選手番号!F:K,6,0),"")</f>
        <v/>
      </c>
      <c r="E2362" t="str">
        <f>IFERROR(VLOOKUP(B2362,チーム番号!E:F,2,0),"")</f>
        <v/>
      </c>
      <c r="F2362" t="str">
        <f>IFERROR(VLOOKUP(A2362,プログラム!B:C,2,0),"")</f>
        <v/>
      </c>
      <c r="G2362" t="str">
        <f t="shared" si="73"/>
        <v>000</v>
      </c>
      <c r="H2362" t="str">
        <f>IFERROR(記録[[#This Row],[組]],"")</f>
        <v/>
      </c>
      <c r="I2362" t="str">
        <f>IFERROR(記録[[#This Row],[水路]],"")</f>
        <v/>
      </c>
      <c r="J2362" t="str">
        <f>IFERROR(VLOOKUP(F2362,プログラムデータ!A:P,14,0),"")</f>
        <v/>
      </c>
      <c r="K2362" t="str">
        <f>IFERROR(VLOOKUP(F2362,プログラムデータ!A:O,15,0),"")</f>
        <v/>
      </c>
      <c r="L2362" t="str">
        <f>IFERROR(VLOOKUP(F2362,プログラムデータ!A:M,13,0),"")</f>
        <v/>
      </c>
      <c r="M2362" t="str">
        <f>IFERROR(VLOOKUP(F2362,プログラムデータ!A:J,10,0),"")</f>
        <v/>
      </c>
      <c r="N2362" t="str">
        <f>IFERROR(VLOOKUP(F2362,プログラムデータ!A:P,16,0),"")</f>
        <v/>
      </c>
      <c r="O2362" t="str">
        <f t="shared" si="74"/>
        <v xml:space="preserve">    </v>
      </c>
    </row>
    <row r="2363" spans="1:15" x14ac:dyDescent="0.15">
      <c r="A2363" t="str">
        <f>IFERROR(記録[[#This Row],[競技番号]],"")</f>
        <v/>
      </c>
      <c r="B2363" t="str">
        <f>IFERROR(記録[[#This Row],[選手番号]],"")</f>
        <v/>
      </c>
      <c r="C2363" t="str">
        <f>IFERROR(VLOOKUP(B2363,選手番号!F:J,4,0),"")</f>
        <v/>
      </c>
      <c r="D2363" t="str">
        <f>IFERROR(VLOOKUP(B2363,選手番号!F:K,6,0),"")</f>
        <v/>
      </c>
      <c r="E2363" t="str">
        <f>IFERROR(VLOOKUP(B2363,チーム番号!E:F,2,0),"")</f>
        <v/>
      </c>
      <c r="F2363" t="str">
        <f>IFERROR(VLOOKUP(A2363,プログラム!B:C,2,0),"")</f>
        <v/>
      </c>
      <c r="G2363" t="str">
        <f t="shared" si="73"/>
        <v>000</v>
      </c>
      <c r="H2363" t="str">
        <f>IFERROR(記録[[#This Row],[組]],"")</f>
        <v/>
      </c>
      <c r="I2363" t="str">
        <f>IFERROR(記録[[#This Row],[水路]],"")</f>
        <v/>
      </c>
      <c r="J2363" t="str">
        <f>IFERROR(VLOOKUP(F2363,プログラムデータ!A:P,14,0),"")</f>
        <v/>
      </c>
      <c r="K2363" t="str">
        <f>IFERROR(VLOOKUP(F2363,プログラムデータ!A:O,15,0),"")</f>
        <v/>
      </c>
      <c r="L2363" t="str">
        <f>IFERROR(VLOOKUP(F2363,プログラムデータ!A:M,13,0),"")</f>
        <v/>
      </c>
      <c r="M2363" t="str">
        <f>IFERROR(VLOOKUP(F2363,プログラムデータ!A:J,10,0),"")</f>
        <v/>
      </c>
      <c r="N2363" t="str">
        <f>IFERROR(VLOOKUP(F2363,プログラムデータ!A:P,16,0),"")</f>
        <v/>
      </c>
      <c r="O2363" t="str">
        <f t="shared" si="74"/>
        <v xml:space="preserve">    </v>
      </c>
    </row>
    <row r="2364" spans="1:15" x14ac:dyDescent="0.15">
      <c r="A2364" t="str">
        <f>IFERROR(記録[[#This Row],[競技番号]],"")</f>
        <v/>
      </c>
      <c r="B2364" t="str">
        <f>IFERROR(記録[[#This Row],[選手番号]],"")</f>
        <v/>
      </c>
      <c r="C2364" t="str">
        <f>IFERROR(VLOOKUP(B2364,選手番号!F:J,4,0),"")</f>
        <v/>
      </c>
      <c r="D2364" t="str">
        <f>IFERROR(VLOOKUP(B2364,選手番号!F:K,6,0),"")</f>
        <v/>
      </c>
      <c r="E2364" t="str">
        <f>IFERROR(VLOOKUP(B2364,チーム番号!E:F,2,0),"")</f>
        <v/>
      </c>
      <c r="F2364" t="str">
        <f>IFERROR(VLOOKUP(A2364,プログラム!B:C,2,0),"")</f>
        <v/>
      </c>
      <c r="G2364" t="str">
        <f t="shared" si="73"/>
        <v>000</v>
      </c>
      <c r="H2364" t="str">
        <f>IFERROR(記録[[#This Row],[組]],"")</f>
        <v/>
      </c>
      <c r="I2364" t="str">
        <f>IFERROR(記録[[#This Row],[水路]],"")</f>
        <v/>
      </c>
      <c r="J2364" t="str">
        <f>IFERROR(VLOOKUP(F2364,プログラムデータ!A:P,14,0),"")</f>
        <v/>
      </c>
      <c r="K2364" t="str">
        <f>IFERROR(VLOOKUP(F2364,プログラムデータ!A:O,15,0),"")</f>
        <v/>
      </c>
      <c r="L2364" t="str">
        <f>IFERROR(VLOOKUP(F2364,プログラムデータ!A:M,13,0),"")</f>
        <v/>
      </c>
      <c r="M2364" t="str">
        <f>IFERROR(VLOOKUP(F2364,プログラムデータ!A:J,10,0),"")</f>
        <v/>
      </c>
      <c r="N2364" t="str">
        <f>IFERROR(VLOOKUP(F2364,プログラムデータ!A:P,16,0),"")</f>
        <v/>
      </c>
      <c r="O2364" t="str">
        <f t="shared" si="74"/>
        <v xml:space="preserve">    </v>
      </c>
    </row>
    <row r="2365" spans="1:15" x14ac:dyDescent="0.15">
      <c r="A2365" t="str">
        <f>IFERROR(記録[[#This Row],[競技番号]],"")</f>
        <v/>
      </c>
      <c r="B2365" t="str">
        <f>IFERROR(記録[[#This Row],[選手番号]],"")</f>
        <v/>
      </c>
      <c r="C2365" t="str">
        <f>IFERROR(VLOOKUP(B2365,選手番号!F:J,4,0),"")</f>
        <v/>
      </c>
      <c r="D2365" t="str">
        <f>IFERROR(VLOOKUP(B2365,選手番号!F:K,6,0),"")</f>
        <v/>
      </c>
      <c r="E2365" t="str">
        <f>IFERROR(VLOOKUP(B2365,チーム番号!E:F,2,0),"")</f>
        <v/>
      </c>
      <c r="F2365" t="str">
        <f>IFERROR(VLOOKUP(A2365,プログラム!B:C,2,0),"")</f>
        <v/>
      </c>
      <c r="G2365" t="str">
        <f t="shared" si="73"/>
        <v>000</v>
      </c>
      <c r="H2365" t="str">
        <f>IFERROR(記録[[#This Row],[組]],"")</f>
        <v/>
      </c>
      <c r="I2365" t="str">
        <f>IFERROR(記録[[#This Row],[水路]],"")</f>
        <v/>
      </c>
      <c r="J2365" t="str">
        <f>IFERROR(VLOOKUP(F2365,プログラムデータ!A:P,14,0),"")</f>
        <v/>
      </c>
      <c r="K2365" t="str">
        <f>IFERROR(VLOOKUP(F2365,プログラムデータ!A:O,15,0),"")</f>
        <v/>
      </c>
      <c r="L2365" t="str">
        <f>IFERROR(VLOOKUP(F2365,プログラムデータ!A:M,13,0),"")</f>
        <v/>
      </c>
      <c r="M2365" t="str">
        <f>IFERROR(VLOOKUP(F2365,プログラムデータ!A:J,10,0),"")</f>
        <v/>
      </c>
      <c r="N2365" t="str">
        <f>IFERROR(VLOOKUP(F2365,プログラムデータ!A:P,16,0),"")</f>
        <v/>
      </c>
      <c r="O2365" t="str">
        <f t="shared" si="74"/>
        <v xml:space="preserve">    </v>
      </c>
    </row>
    <row r="2366" spans="1:15" x14ac:dyDescent="0.15">
      <c r="A2366" t="str">
        <f>IFERROR(記録[[#This Row],[競技番号]],"")</f>
        <v/>
      </c>
      <c r="B2366" t="str">
        <f>IFERROR(記録[[#This Row],[選手番号]],"")</f>
        <v/>
      </c>
      <c r="C2366" t="str">
        <f>IFERROR(VLOOKUP(B2366,選手番号!F:J,4,0),"")</f>
        <v/>
      </c>
      <c r="D2366" t="str">
        <f>IFERROR(VLOOKUP(B2366,選手番号!F:K,6,0),"")</f>
        <v/>
      </c>
      <c r="E2366" t="str">
        <f>IFERROR(VLOOKUP(B2366,チーム番号!E:F,2,0),"")</f>
        <v/>
      </c>
      <c r="F2366" t="str">
        <f>IFERROR(VLOOKUP(A2366,プログラム!B:C,2,0),"")</f>
        <v/>
      </c>
      <c r="G2366" t="str">
        <f t="shared" si="73"/>
        <v>000</v>
      </c>
      <c r="H2366" t="str">
        <f>IFERROR(記録[[#This Row],[組]],"")</f>
        <v/>
      </c>
      <c r="I2366" t="str">
        <f>IFERROR(記録[[#This Row],[水路]],"")</f>
        <v/>
      </c>
      <c r="J2366" t="str">
        <f>IFERROR(VLOOKUP(F2366,プログラムデータ!A:P,14,0),"")</f>
        <v/>
      </c>
      <c r="K2366" t="str">
        <f>IFERROR(VLOOKUP(F2366,プログラムデータ!A:O,15,0),"")</f>
        <v/>
      </c>
      <c r="L2366" t="str">
        <f>IFERROR(VLOOKUP(F2366,プログラムデータ!A:M,13,0),"")</f>
        <v/>
      </c>
      <c r="M2366" t="str">
        <f>IFERROR(VLOOKUP(F2366,プログラムデータ!A:J,10,0),"")</f>
        <v/>
      </c>
      <c r="N2366" t="str">
        <f>IFERROR(VLOOKUP(F2366,プログラムデータ!A:P,16,0),"")</f>
        <v/>
      </c>
      <c r="O2366" t="str">
        <f t="shared" si="74"/>
        <v xml:space="preserve">    </v>
      </c>
    </row>
    <row r="2367" spans="1:15" x14ac:dyDescent="0.15">
      <c r="A2367" t="str">
        <f>IFERROR(記録[[#This Row],[競技番号]],"")</f>
        <v/>
      </c>
      <c r="B2367" t="str">
        <f>IFERROR(記録[[#This Row],[選手番号]],"")</f>
        <v/>
      </c>
      <c r="C2367" t="str">
        <f>IFERROR(VLOOKUP(B2367,選手番号!F:J,4,0),"")</f>
        <v/>
      </c>
      <c r="D2367" t="str">
        <f>IFERROR(VLOOKUP(B2367,選手番号!F:K,6,0),"")</f>
        <v/>
      </c>
      <c r="E2367" t="str">
        <f>IFERROR(VLOOKUP(B2367,チーム番号!E:F,2,0),"")</f>
        <v/>
      </c>
      <c r="F2367" t="str">
        <f>IFERROR(VLOOKUP(A2367,プログラム!B:C,2,0),"")</f>
        <v/>
      </c>
      <c r="G2367" t="str">
        <f t="shared" si="73"/>
        <v>000</v>
      </c>
      <c r="H2367" t="str">
        <f>IFERROR(記録[[#This Row],[組]],"")</f>
        <v/>
      </c>
      <c r="I2367" t="str">
        <f>IFERROR(記録[[#This Row],[水路]],"")</f>
        <v/>
      </c>
      <c r="J2367" t="str">
        <f>IFERROR(VLOOKUP(F2367,プログラムデータ!A:P,14,0),"")</f>
        <v/>
      </c>
      <c r="K2367" t="str">
        <f>IFERROR(VLOOKUP(F2367,プログラムデータ!A:O,15,0),"")</f>
        <v/>
      </c>
      <c r="L2367" t="str">
        <f>IFERROR(VLOOKUP(F2367,プログラムデータ!A:M,13,0),"")</f>
        <v/>
      </c>
      <c r="M2367" t="str">
        <f>IFERROR(VLOOKUP(F2367,プログラムデータ!A:J,10,0),"")</f>
        <v/>
      </c>
      <c r="N2367" t="str">
        <f>IFERROR(VLOOKUP(F2367,プログラムデータ!A:P,16,0),"")</f>
        <v/>
      </c>
      <c r="O2367" t="str">
        <f t="shared" si="74"/>
        <v xml:space="preserve">    </v>
      </c>
    </row>
    <row r="2368" spans="1:15" x14ac:dyDescent="0.15">
      <c r="A2368" t="str">
        <f>IFERROR(記録[[#This Row],[競技番号]],"")</f>
        <v/>
      </c>
      <c r="B2368" t="str">
        <f>IFERROR(記録[[#This Row],[選手番号]],"")</f>
        <v/>
      </c>
      <c r="C2368" t="str">
        <f>IFERROR(VLOOKUP(B2368,選手番号!F:J,4,0),"")</f>
        <v/>
      </c>
      <c r="D2368" t="str">
        <f>IFERROR(VLOOKUP(B2368,選手番号!F:K,6,0),"")</f>
        <v/>
      </c>
      <c r="E2368" t="str">
        <f>IFERROR(VLOOKUP(B2368,チーム番号!E:F,2,0),"")</f>
        <v/>
      </c>
      <c r="F2368" t="str">
        <f>IFERROR(VLOOKUP(A2368,プログラム!B:C,2,0),"")</f>
        <v/>
      </c>
      <c r="G2368" t="str">
        <f t="shared" si="73"/>
        <v>000</v>
      </c>
      <c r="H2368" t="str">
        <f>IFERROR(記録[[#This Row],[組]],"")</f>
        <v/>
      </c>
      <c r="I2368" t="str">
        <f>IFERROR(記録[[#This Row],[水路]],"")</f>
        <v/>
      </c>
      <c r="J2368" t="str">
        <f>IFERROR(VLOOKUP(F2368,プログラムデータ!A:P,14,0),"")</f>
        <v/>
      </c>
      <c r="K2368" t="str">
        <f>IFERROR(VLOOKUP(F2368,プログラムデータ!A:O,15,0),"")</f>
        <v/>
      </c>
      <c r="L2368" t="str">
        <f>IFERROR(VLOOKUP(F2368,プログラムデータ!A:M,13,0),"")</f>
        <v/>
      </c>
      <c r="M2368" t="str">
        <f>IFERROR(VLOOKUP(F2368,プログラムデータ!A:J,10,0),"")</f>
        <v/>
      </c>
      <c r="N2368" t="str">
        <f>IFERROR(VLOOKUP(F2368,プログラムデータ!A:P,16,0),"")</f>
        <v/>
      </c>
      <c r="O2368" t="str">
        <f t="shared" si="74"/>
        <v xml:space="preserve">    </v>
      </c>
    </row>
    <row r="2369" spans="1:15" x14ac:dyDescent="0.15">
      <c r="A2369" t="str">
        <f>IFERROR(記録[[#This Row],[競技番号]],"")</f>
        <v/>
      </c>
      <c r="B2369" t="str">
        <f>IFERROR(記録[[#This Row],[選手番号]],"")</f>
        <v/>
      </c>
      <c r="C2369" t="str">
        <f>IFERROR(VLOOKUP(B2369,選手番号!F:J,4,0),"")</f>
        <v/>
      </c>
      <c r="D2369" t="str">
        <f>IFERROR(VLOOKUP(B2369,選手番号!F:K,6,0),"")</f>
        <v/>
      </c>
      <c r="E2369" t="str">
        <f>IFERROR(VLOOKUP(B2369,チーム番号!E:F,2,0),"")</f>
        <v/>
      </c>
      <c r="F2369" t="str">
        <f>IFERROR(VLOOKUP(A2369,プログラム!B:C,2,0),"")</f>
        <v/>
      </c>
      <c r="G2369" t="str">
        <f t="shared" si="73"/>
        <v>000</v>
      </c>
      <c r="H2369" t="str">
        <f>IFERROR(記録[[#This Row],[組]],"")</f>
        <v/>
      </c>
      <c r="I2369" t="str">
        <f>IFERROR(記録[[#This Row],[水路]],"")</f>
        <v/>
      </c>
      <c r="J2369" t="str">
        <f>IFERROR(VLOOKUP(F2369,プログラムデータ!A:P,14,0),"")</f>
        <v/>
      </c>
      <c r="K2369" t="str">
        <f>IFERROR(VLOOKUP(F2369,プログラムデータ!A:O,15,0),"")</f>
        <v/>
      </c>
      <c r="L2369" t="str">
        <f>IFERROR(VLOOKUP(F2369,プログラムデータ!A:M,13,0),"")</f>
        <v/>
      </c>
      <c r="M2369" t="str">
        <f>IFERROR(VLOOKUP(F2369,プログラムデータ!A:J,10,0),"")</f>
        <v/>
      </c>
      <c r="N2369" t="str">
        <f>IFERROR(VLOOKUP(F2369,プログラムデータ!A:P,16,0),"")</f>
        <v/>
      </c>
      <c r="O2369" t="str">
        <f t="shared" si="74"/>
        <v xml:space="preserve">    </v>
      </c>
    </row>
    <row r="2370" spans="1:15" x14ac:dyDescent="0.15">
      <c r="A2370" t="str">
        <f>IFERROR(記録[[#This Row],[競技番号]],"")</f>
        <v/>
      </c>
      <c r="B2370" t="str">
        <f>IFERROR(記録[[#This Row],[選手番号]],"")</f>
        <v/>
      </c>
      <c r="C2370" t="str">
        <f>IFERROR(VLOOKUP(B2370,選手番号!F:J,4,0),"")</f>
        <v/>
      </c>
      <c r="D2370" t="str">
        <f>IFERROR(VLOOKUP(B2370,選手番号!F:K,6,0),"")</f>
        <v/>
      </c>
      <c r="E2370" t="str">
        <f>IFERROR(VLOOKUP(B2370,チーム番号!E:F,2,0),"")</f>
        <v/>
      </c>
      <c r="F2370" t="str">
        <f>IFERROR(VLOOKUP(A2370,プログラム!B:C,2,0),"")</f>
        <v/>
      </c>
      <c r="G2370" t="str">
        <f t="shared" si="73"/>
        <v>000</v>
      </c>
      <c r="H2370" t="str">
        <f>IFERROR(記録[[#This Row],[組]],"")</f>
        <v/>
      </c>
      <c r="I2370" t="str">
        <f>IFERROR(記録[[#This Row],[水路]],"")</f>
        <v/>
      </c>
      <c r="J2370" t="str">
        <f>IFERROR(VLOOKUP(F2370,プログラムデータ!A:P,14,0),"")</f>
        <v/>
      </c>
      <c r="K2370" t="str">
        <f>IFERROR(VLOOKUP(F2370,プログラムデータ!A:O,15,0),"")</f>
        <v/>
      </c>
      <c r="L2370" t="str">
        <f>IFERROR(VLOOKUP(F2370,プログラムデータ!A:M,13,0),"")</f>
        <v/>
      </c>
      <c r="M2370" t="str">
        <f>IFERROR(VLOOKUP(F2370,プログラムデータ!A:J,10,0),"")</f>
        <v/>
      </c>
      <c r="N2370" t="str">
        <f>IFERROR(VLOOKUP(F2370,プログラムデータ!A:P,16,0),"")</f>
        <v/>
      </c>
      <c r="O2370" t="str">
        <f t="shared" si="74"/>
        <v xml:space="preserve">    </v>
      </c>
    </row>
    <row r="2371" spans="1:15" x14ac:dyDescent="0.15">
      <c r="A2371" t="str">
        <f>IFERROR(記録[[#This Row],[競技番号]],"")</f>
        <v/>
      </c>
      <c r="B2371" t="str">
        <f>IFERROR(記録[[#This Row],[選手番号]],"")</f>
        <v/>
      </c>
      <c r="C2371" t="str">
        <f>IFERROR(VLOOKUP(B2371,選手番号!F:J,4,0),"")</f>
        <v/>
      </c>
      <c r="D2371" t="str">
        <f>IFERROR(VLOOKUP(B2371,選手番号!F:K,6,0),"")</f>
        <v/>
      </c>
      <c r="E2371" t="str">
        <f>IFERROR(VLOOKUP(B2371,チーム番号!E:F,2,0),"")</f>
        <v/>
      </c>
      <c r="F2371" t="str">
        <f>IFERROR(VLOOKUP(A2371,プログラム!B:C,2,0),"")</f>
        <v/>
      </c>
      <c r="G2371" t="str">
        <f t="shared" ref="G2371:G2434" si="75">CONCATENATE(B2371,0,0,0,F2371)</f>
        <v>000</v>
      </c>
      <c r="H2371" t="str">
        <f>IFERROR(記録[[#This Row],[組]],"")</f>
        <v/>
      </c>
      <c r="I2371" t="str">
        <f>IFERROR(記録[[#This Row],[水路]],"")</f>
        <v/>
      </c>
      <c r="J2371" t="str">
        <f>IFERROR(VLOOKUP(F2371,プログラムデータ!A:P,14,0),"")</f>
        <v/>
      </c>
      <c r="K2371" t="str">
        <f>IFERROR(VLOOKUP(F2371,プログラムデータ!A:O,15,0),"")</f>
        <v/>
      </c>
      <c r="L2371" t="str">
        <f>IFERROR(VLOOKUP(F2371,プログラムデータ!A:M,13,0),"")</f>
        <v/>
      </c>
      <c r="M2371" t="str">
        <f>IFERROR(VLOOKUP(F2371,プログラムデータ!A:J,10,0),"")</f>
        <v/>
      </c>
      <c r="N2371" t="str">
        <f>IFERROR(VLOOKUP(F2371,プログラムデータ!A:P,16,0),"")</f>
        <v/>
      </c>
      <c r="O2371" t="str">
        <f t="shared" si="74"/>
        <v xml:space="preserve">    </v>
      </c>
    </row>
    <row r="2372" spans="1:15" x14ac:dyDescent="0.15">
      <c r="A2372" t="str">
        <f>IFERROR(記録[[#This Row],[競技番号]],"")</f>
        <v/>
      </c>
      <c r="B2372" t="str">
        <f>IFERROR(記録[[#This Row],[選手番号]],"")</f>
        <v/>
      </c>
      <c r="C2372" t="str">
        <f>IFERROR(VLOOKUP(B2372,選手番号!F:J,4,0),"")</f>
        <v/>
      </c>
      <c r="D2372" t="str">
        <f>IFERROR(VLOOKUP(B2372,選手番号!F:K,6,0),"")</f>
        <v/>
      </c>
      <c r="E2372" t="str">
        <f>IFERROR(VLOOKUP(B2372,チーム番号!E:F,2,0),"")</f>
        <v/>
      </c>
      <c r="F2372" t="str">
        <f>IFERROR(VLOOKUP(A2372,プログラム!B:C,2,0),"")</f>
        <v/>
      </c>
      <c r="G2372" t="str">
        <f t="shared" si="75"/>
        <v>000</v>
      </c>
      <c r="H2372" t="str">
        <f>IFERROR(記録[[#This Row],[組]],"")</f>
        <v/>
      </c>
      <c r="I2372" t="str">
        <f>IFERROR(記録[[#This Row],[水路]],"")</f>
        <v/>
      </c>
      <c r="J2372" t="str">
        <f>IFERROR(VLOOKUP(F2372,プログラムデータ!A:P,14,0),"")</f>
        <v/>
      </c>
      <c r="K2372" t="str">
        <f>IFERROR(VLOOKUP(F2372,プログラムデータ!A:O,15,0),"")</f>
        <v/>
      </c>
      <c r="L2372" t="str">
        <f>IFERROR(VLOOKUP(F2372,プログラムデータ!A:M,13,0),"")</f>
        <v/>
      </c>
      <c r="M2372" t="str">
        <f>IFERROR(VLOOKUP(F2372,プログラムデータ!A:J,10,0),"")</f>
        <v/>
      </c>
      <c r="N2372" t="str">
        <f>IFERROR(VLOOKUP(F2372,プログラムデータ!A:P,16,0),"")</f>
        <v/>
      </c>
      <c r="O2372" t="str">
        <f t="shared" si="74"/>
        <v xml:space="preserve">    </v>
      </c>
    </row>
    <row r="2373" spans="1:15" x14ac:dyDescent="0.15">
      <c r="A2373" t="str">
        <f>IFERROR(記録[[#This Row],[競技番号]],"")</f>
        <v/>
      </c>
      <c r="B2373" t="str">
        <f>IFERROR(記録[[#This Row],[選手番号]],"")</f>
        <v/>
      </c>
      <c r="C2373" t="str">
        <f>IFERROR(VLOOKUP(B2373,選手番号!F:J,4,0),"")</f>
        <v/>
      </c>
      <c r="D2373" t="str">
        <f>IFERROR(VLOOKUP(B2373,選手番号!F:K,6,0),"")</f>
        <v/>
      </c>
      <c r="E2373" t="str">
        <f>IFERROR(VLOOKUP(B2373,チーム番号!E:F,2,0),"")</f>
        <v/>
      </c>
      <c r="F2373" t="str">
        <f>IFERROR(VLOOKUP(A2373,プログラム!B:C,2,0),"")</f>
        <v/>
      </c>
      <c r="G2373" t="str">
        <f t="shared" si="75"/>
        <v>000</v>
      </c>
      <c r="H2373" t="str">
        <f>IFERROR(記録[[#This Row],[組]],"")</f>
        <v/>
      </c>
      <c r="I2373" t="str">
        <f>IFERROR(記録[[#This Row],[水路]],"")</f>
        <v/>
      </c>
      <c r="J2373" t="str">
        <f>IFERROR(VLOOKUP(F2373,プログラムデータ!A:P,14,0),"")</f>
        <v/>
      </c>
      <c r="K2373" t="str">
        <f>IFERROR(VLOOKUP(F2373,プログラムデータ!A:O,15,0),"")</f>
        <v/>
      </c>
      <c r="L2373" t="str">
        <f>IFERROR(VLOOKUP(F2373,プログラムデータ!A:M,13,0),"")</f>
        <v/>
      </c>
      <c r="M2373" t="str">
        <f>IFERROR(VLOOKUP(F2373,プログラムデータ!A:J,10,0),"")</f>
        <v/>
      </c>
      <c r="N2373" t="str">
        <f>IFERROR(VLOOKUP(F2373,プログラムデータ!A:P,16,0),"")</f>
        <v/>
      </c>
      <c r="O2373" t="str">
        <f t="shared" si="74"/>
        <v xml:space="preserve">    </v>
      </c>
    </row>
    <row r="2374" spans="1:15" x14ac:dyDescent="0.15">
      <c r="A2374" t="str">
        <f>IFERROR(記録[[#This Row],[競技番号]],"")</f>
        <v/>
      </c>
      <c r="B2374" t="str">
        <f>IFERROR(記録[[#This Row],[選手番号]],"")</f>
        <v/>
      </c>
      <c r="C2374" t="str">
        <f>IFERROR(VLOOKUP(B2374,選手番号!F:J,4,0),"")</f>
        <v/>
      </c>
      <c r="D2374" t="str">
        <f>IFERROR(VLOOKUP(B2374,選手番号!F:K,6,0),"")</f>
        <v/>
      </c>
      <c r="E2374" t="str">
        <f>IFERROR(VLOOKUP(B2374,チーム番号!E:F,2,0),"")</f>
        <v/>
      </c>
      <c r="F2374" t="str">
        <f>IFERROR(VLOOKUP(A2374,プログラム!B:C,2,0),"")</f>
        <v/>
      </c>
      <c r="G2374" t="str">
        <f t="shared" si="75"/>
        <v>000</v>
      </c>
      <c r="H2374" t="str">
        <f>IFERROR(記録[[#This Row],[組]],"")</f>
        <v/>
      </c>
      <c r="I2374" t="str">
        <f>IFERROR(記録[[#This Row],[水路]],"")</f>
        <v/>
      </c>
      <c r="J2374" t="str">
        <f>IFERROR(VLOOKUP(F2374,プログラムデータ!A:P,14,0),"")</f>
        <v/>
      </c>
      <c r="K2374" t="str">
        <f>IFERROR(VLOOKUP(F2374,プログラムデータ!A:O,15,0),"")</f>
        <v/>
      </c>
      <c r="L2374" t="str">
        <f>IFERROR(VLOOKUP(F2374,プログラムデータ!A:M,13,0),"")</f>
        <v/>
      </c>
      <c r="M2374" t="str">
        <f>IFERROR(VLOOKUP(F2374,プログラムデータ!A:J,10,0),"")</f>
        <v/>
      </c>
      <c r="N2374" t="str">
        <f>IFERROR(VLOOKUP(F2374,プログラムデータ!A:P,16,0),"")</f>
        <v/>
      </c>
      <c r="O2374" t="str">
        <f t="shared" si="74"/>
        <v xml:space="preserve">    </v>
      </c>
    </row>
    <row r="2375" spans="1:15" x14ac:dyDescent="0.15">
      <c r="A2375" t="str">
        <f>IFERROR(記録[[#This Row],[競技番号]],"")</f>
        <v/>
      </c>
      <c r="B2375" t="str">
        <f>IFERROR(記録[[#This Row],[選手番号]],"")</f>
        <v/>
      </c>
      <c r="C2375" t="str">
        <f>IFERROR(VLOOKUP(B2375,選手番号!F:J,4,0),"")</f>
        <v/>
      </c>
      <c r="D2375" t="str">
        <f>IFERROR(VLOOKUP(B2375,選手番号!F:K,6,0),"")</f>
        <v/>
      </c>
      <c r="E2375" t="str">
        <f>IFERROR(VLOOKUP(B2375,チーム番号!E:F,2,0),"")</f>
        <v/>
      </c>
      <c r="F2375" t="str">
        <f>IFERROR(VLOOKUP(A2375,プログラム!B:C,2,0),"")</f>
        <v/>
      </c>
      <c r="G2375" t="str">
        <f t="shared" si="75"/>
        <v>000</v>
      </c>
      <c r="H2375" t="str">
        <f>IFERROR(記録[[#This Row],[組]],"")</f>
        <v/>
      </c>
      <c r="I2375" t="str">
        <f>IFERROR(記録[[#This Row],[水路]],"")</f>
        <v/>
      </c>
      <c r="J2375" t="str">
        <f>IFERROR(VLOOKUP(F2375,プログラムデータ!A:P,14,0),"")</f>
        <v/>
      </c>
      <c r="K2375" t="str">
        <f>IFERROR(VLOOKUP(F2375,プログラムデータ!A:O,15,0),"")</f>
        <v/>
      </c>
      <c r="L2375" t="str">
        <f>IFERROR(VLOOKUP(F2375,プログラムデータ!A:M,13,0),"")</f>
        <v/>
      </c>
      <c r="M2375" t="str">
        <f>IFERROR(VLOOKUP(F2375,プログラムデータ!A:J,10,0),"")</f>
        <v/>
      </c>
      <c r="N2375" t="str">
        <f>IFERROR(VLOOKUP(F2375,プログラムデータ!A:P,16,0),"")</f>
        <v/>
      </c>
      <c r="O2375" t="str">
        <f t="shared" si="74"/>
        <v xml:space="preserve">    </v>
      </c>
    </row>
    <row r="2376" spans="1:15" x14ac:dyDescent="0.15">
      <c r="A2376" t="str">
        <f>IFERROR(記録[[#This Row],[競技番号]],"")</f>
        <v/>
      </c>
      <c r="B2376" t="str">
        <f>IFERROR(記録[[#This Row],[選手番号]],"")</f>
        <v/>
      </c>
      <c r="C2376" t="str">
        <f>IFERROR(VLOOKUP(B2376,選手番号!F:J,4,0),"")</f>
        <v/>
      </c>
      <c r="D2376" t="str">
        <f>IFERROR(VLOOKUP(B2376,選手番号!F:K,6,0),"")</f>
        <v/>
      </c>
      <c r="E2376" t="str">
        <f>IFERROR(VLOOKUP(B2376,チーム番号!E:F,2,0),"")</f>
        <v/>
      </c>
      <c r="F2376" t="str">
        <f>IFERROR(VLOOKUP(A2376,プログラム!B:C,2,0),"")</f>
        <v/>
      </c>
      <c r="G2376" t="str">
        <f t="shared" si="75"/>
        <v>000</v>
      </c>
      <c r="H2376" t="str">
        <f>IFERROR(記録[[#This Row],[組]],"")</f>
        <v/>
      </c>
      <c r="I2376" t="str">
        <f>IFERROR(記録[[#This Row],[水路]],"")</f>
        <v/>
      </c>
      <c r="J2376" t="str">
        <f>IFERROR(VLOOKUP(F2376,プログラムデータ!A:P,14,0),"")</f>
        <v/>
      </c>
      <c r="K2376" t="str">
        <f>IFERROR(VLOOKUP(F2376,プログラムデータ!A:O,15,0),"")</f>
        <v/>
      </c>
      <c r="L2376" t="str">
        <f>IFERROR(VLOOKUP(F2376,プログラムデータ!A:M,13,0),"")</f>
        <v/>
      </c>
      <c r="M2376" t="str">
        <f>IFERROR(VLOOKUP(F2376,プログラムデータ!A:J,10,0),"")</f>
        <v/>
      </c>
      <c r="N2376" t="str">
        <f>IFERROR(VLOOKUP(F2376,プログラムデータ!A:P,16,0),"")</f>
        <v/>
      </c>
      <c r="O2376" t="str">
        <f t="shared" si="74"/>
        <v xml:space="preserve">    </v>
      </c>
    </row>
    <row r="2377" spans="1:15" x14ac:dyDescent="0.15">
      <c r="A2377" t="str">
        <f>IFERROR(記録[[#This Row],[競技番号]],"")</f>
        <v/>
      </c>
      <c r="B2377" t="str">
        <f>IFERROR(記録[[#This Row],[選手番号]],"")</f>
        <v/>
      </c>
      <c r="C2377" t="str">
        <f>IFERROR(VLOOKUP(B2377,選手番号!F:J,4,0),"")</f>
        <v/>
      </c>
      <c r="D2377" t="str">
        <f>IFERROR(VLOOKUP(B2377,選手番号!F:K,6,0),"")</f>
        <v/>
      </c>
      <c r="E2377" t="str">
        <f>IFERROR(VLOOKUP(B2377,チーム番号!E:F,2,0),"")</f>
        <v/>
      </c>
      <c r="F2377" t="str">
        <f>IFERROR(VLOOKUP(A2377,プログラム!B:C,2,0),"")</f>
        <v/>
      </c>
      <c r="G2377" t="str">
        <f t="shared" si="75"/>
        <v>000</v>
      </c>
      <c r="H2377" t="str">
        <f>IFERROR(記録[[#This Row],[組]],"")</f>
        <v/>
      </c>
      <c r="I2377" t="str">
        <f>IFERROR(記録[[#This Row],[水路]],"")</f>
        <v/>
      </c>
      <c r="J2377" t="str">
        <f>IFERROR(VLOOKUP(F2377,プログラムデータ!A:P,14,0),"")</f>
        <v/>
      </c>
      <c r="K2377" t="str">
        <f>IFERROR(VLOOKUP(F2377,プログラムデータ!A:O,15,0),"")</f>
        <v/>
      </c>
      <c r="L2377" t="str">
        <f>IFERROR(VLOOKUP(F2377,プログラムデータ!A:M,13,0),"")</f>
        <v/>
      </c>
      <c r="M2377" t="str">
        <f>IFERROR(VLOOKUP(F2377,プログラムデータ!A:J,10,0),"")</f>
        <v/>
      </c>
      <c r="N2377" t="str">
        <f>IFERROR(VLOOKUP(F2377,プログラムデータ!A:P,16,0),"")</f>
        <v/>
      </c>
      <c r="O2377" t="str">
        <f t="shared" si="74"/>
        <v xml:space="preserve">    </v>
      </c>
    </row>
    <row r="2378" spans="1:15" x14ac:dyDescent="0.15">
      <c r="A2378" t="str">
        <f>IFERROR(記録[[#This Row],[競技番号]],"")</f>
        <v/>
      </c>
      <c r="B2378" t="str">
        <f>IFERROR(記録[[#This Row],[選手番号]],"")</f>
        <v/>
      </c>
      <c r="C2378" t="str">
        <f>IFERROR(VLOOKUP(B2378,選手番号!F:J,4,0),"")</f>
        <v/>
      </c>
      <c r="D2378" t="str">
        <f>IFERROR(VLOOKUP(B2378,選手番号!F:K,6,0),"")</f>
        <v/>
      </c>
      <c r="E2378" t="str">
        <f>IFERROR(VLOOKUP(B2378,チーム番号!E:F,2,0),"")</f>
        <v/>
      </c>
      <c r="F2378" t="str">
        <f>IFERROR(VLOOKUP(A2378,プログラム!B:C,2,0),"")</f>
        <v/>
      </c>
      <c r="G2378" t="str">
        <f t="shared" si="75"/>
        <v>000</v>
      </c>
      <c r="H2378" t="str">
        <f>IFERROR(記録[[#This Row],[組]],"")</f>
        <v/>
      </c>
      <c r="I2378" t="str">
        <f>IFERROR(記録[[#This Row],[水路]],"")</f>
        <v/>
      </c>
      <c r="J2378" t="str">
        <f>IFERROR(VLOOKUP(F2378,プログラムデータ!A:P,14,0),"")</f>
        <v/>
      </c>
      <c r="K2378" t="str">
        <f>IFERROR(VLOOKUP(F2378,プログラムデータ!A:O,15,0),"")</f>
        <v/>
      </c>
      <c r="L2378" t="str">
        <f>IFERROR(VLOOKUP(F2378,プログラムデータ!A:M,13,0),"")</f>
        <v/>
      </c>
      <c r="M2378" t="str">
        <f>IFERROR(VLOOKUP(F2378,プログラムデータ!A:J,10,0),"")</f>
        <v/>
      </c>
      <c r="N2378" t="str">
        <f>IFERROR(VLOOKUP(F2378,プログラムデータ!A:P,16,0),"")</f>
        <v/>
      </c>
      <c r="O2378" t="str">
        <f t="shared" si="74"/>
        <v xml:space="preserve">    </v>
      </c>
    </row>
    <row r="2379" spans="1:15" x14ac:dyDescent="0.15">
      <c r="A2379" t="str">
        <f>IFERROR(記録[[#This Row],[競技番号]],"")</f>
        <v/>
      </c>
      <c r="B2379" t="str">
        <f>IFERROR(記録[[#This Row],[選手番号]],"")</f>
        <v/>
      </c>
      <c r="C2379" t="str">
        <f>IFERROR(VLOOKUP(B2379,選手番号!F:J,4,0),"")</f>
        <v/>
      </c>
      <c r="D2379" t="str">
        <f>IFERROR(VLOOKUP(B2379,選手番号!F:K,6,0),"")</f>
        <v/>
      </c>
      <c r="E2379" t="str">
        <f>IFERROR(VLOOKUP(B2379,チーム番号!E:F,2,0),"")</f>
        <v/>
      </c>
      <c r="F2379" t="str">
        <f>IFERROR(VLOOKUP(A2379,プログラム!B:C,2,0),"")</f>
        <v/>
      </c>
      <c r="G2379" t="str">
        <f t="shared" si="75"/>
        <v>000</v>
      </c>
      <c r="H2379" t="str">
        <f>IFERROR(記録[[#This Row],[組]],"")</f>
        <v/>
      </c>
      <c r="I2379" t="str">
        <f>IFERROR(記録[[#This Row],[水路]],"")</f>
        <v/>
      </c>
      <c r="J2379" t="str">
        <f>IFERROR(VLOOKUP(F2379,プログラムデータ!A:P,14,0),"")</f>
        <v/>
      </c>
      <c r="K2379" t="str">
        <f>IFERROR(VLOOKUP(F2379,プログラムデータ!A:O,15,0),"")</f>
        <v/>
      </c>
      <c r="L2379" t="str">
        <f>IFERROR(VLOOKUP(F2379,プログラムデータ!A:M,13,0),"")</f>
        <v/>
      </c>
      <c r="M2379" t="str">
        <f>IFERROR(VLOOKUP(F2379,プログラムデータ!A:J,10,0),"")</f>
        <v/>
      </c>
      <c r="N2379" t="str">
        <f>IFERROR(VLOOKUP(F2379,プログラムデータ!A:P,16,0),"")</f>
        <v/>
      </c>
      <c r="O2379" t="str">
        <f t="shared" si="74"/>
        <v xml:space="preserve">    </v>
      </c>
    </row>
    <row r="2380" spans="1:15" x14ac:dyDescent="0.15">
      <c r="A2380" t="str">
        <f>IFERROR(記録[[#This Row],[競技番号]],"")</f>
        <v/>
      </c>
      <c r="B2380" t="str">
        <f>IFERROR(記録[[#This Row],[選手番号]],"")</f>
        <v/>
      </c>
      <c r="C2380" t="str">
        <f>IFERROR(VLOOKUP(B2380,選手番号!F:J,4,0),"")</f>
        <v/>
      </c>
      <c r="D2380" t="str">
        <f>IFERROR(VLOOKUP(B2380,選手番号!F:K,6,0),"")</f>
        <v/>
      </c>
      <c r="E2380" t="str">
        <f>IFERROR(VLOOKUP(B2380,チーム番号!E:F,2,0),"")</f>
        <v/>
      </c>
      <c r="F2380" t="str">
        <f>IFERROR(VLOOKUP(A2380,プログラム!B:C,2,0),"")</f>
        <v/>
      </c>
      <c r="G2380" t="str">
        <f t="shared" si="75"/>
        <v>000</v>
      </c>
      <c r="H2380" t="str">
        <f>IFERROR(記録[[#This Row],[組]],"")</f>
        <v/>
      </c>
      <c r="I2380" t="str">
        <f>IFERROR(記録[[#This Row],[水路]],"")</f>
        <v/>
      </c>
      <c r="J2380" t="str">
        <f>IFERROR(VLOOKUP(F2380,プログラムデータ!A:P,14,0),"")</f>
        <v/>
      </c>
      <c r="K2380" t="str">
        <f>IFERROR(VLOOKUP(F2380,プログラムデータ!A:O,15,0),"")</f>
        <v/>
      </c>
      <c r="L2380" t="str">
        <f>IFERROR(VLOOKUP(F2380,プログラムデータ!A:M,13,0),"")</f>
        <v/>
      </c>
      <c r="M2380" t="str">
        <f>IFERROR(VLOOKUP(F2380,プログラムデータ!A:J,10,0),"")</f>
        <v/>
      </c>
      <c r="N2380" t="str">
        <f>IFERROR(VLOOKUP(F2380,プログラムデータ!A:P,16,0),"")</f>
        <v/>
      </c>
      <c r="O2380" t="str">
        <f t="shared" si="74"/>
        <v xml:space="preserve">    </v>
      </c>
    </row>
    <row r="2381" spans="1:15" x14ac:dyDescent="0.15">
      <c r="A2381" t="str">
        <f>IFERROR(記録[[#This Row],[競技番号]],"")</f>
        <v/>
      </c>
      <c r="B2381" t="str">
        <f>IFERROR(記録[[#This Row],[選手番号]],"")</f>
        <v/>
      </c>
      <c r="C2381" t="str">
        <f>IFERROR(VLOOKUP(B2381,選手番号!F:J,4,0),"")</f>
        <v/>
      </c>
      <c r="D2381" t="str">
        <f>IFERROR(VLOOKUP(B2381,選手番号!F:K,6,0),"")</f>
        <v/>
      </c>
      <c r="E2381" t="str">
        <f>IFERROR(VLOOKUP(B2381,チーム番号!E:F,2,0),"")</f>
        <v/>
      </c>
      <c r="F2381" t="str">
        <f>IFERROR(VLOOKUP(A2381,プログラム!B:C,2,0),"")</f>
        <v/>
      </c>
      <c r="G2381" t="str">
        <f t="shared" si="75"/>
        <v>000</v>
      </c>
      <c r="H2381" t="str">
        <f>IFERROR(記録[[#This Row],[組]],"")</f>
        <v/>
      </c>
      <c r="I2381" t="str">
        <f>IFERROR(記録[[#This Row],[水路]],"")</f>
        <v/>
      </c>
      <c r="J2381" t="str">
        <f>IFERROR(VLOOKUP(F2381,プログラムデータ!A:P,14,0),"")</f>
        <v/>
      </c>
      <c r="K2381" t="str">
        <f>IFERROR(VLOOKUP(F2381,プログラムデータ!A:O,15,0),"")</f>
        <v/>
      </c>
      <c r="L2381" t="str">
        <f>IFERROR(VLOOKUP(F2381,プログラムデータ!A:M,13,0),"")</f>
        <v/>
      </c>
      <c r="M2381" t="str">
        <f>IFERROR(VLOOKUP(F2381,プログラムデータ!A:J,10,0),"")</f>
        <v/>
      </c>
      <c r="N2381" t="str">
        <f>IFERROR(VLOOKUP(F2381,プログラムデータ!A:P,16,0),"")</f>
        <v/>
      </c>
      <c r="O2381" t="str">
        <f t="shared" si="74"/>
        <v xml:space="preserve">    </v>
      </c>
    </row>
    <row r="2382" spans="1:15" x14ac:dyDescent="0.15">
      <c r="A2382" t="str">
        <f>IFERROR(記録[[#This Row],[競技番号]],"")</f>
        <v/>
      </c>
      <c r="B2382" t="str">
        <f>IFERROR(記録[[#This Row],[選手番号]],"")</f>
        <v/>
      </c>
      <c r="C2382" t="str">
        <f>IFERROR(VLOOKUP(B2382,選手番号!F:J,4,0),"")</f>
        <v/>
      </c>
      <c r="D2382" t="str">
        <f>IFERROR(VLOOKUP(B2382,選手番号!F:K,6,0),"")</f>
        <v/>
      </c>
      <c r="E2382" t="str">
        <f>IFERROR(VLOOKUP(B2382,チーム番号!E:F,2,0),"")</f>
        <v/>
      </c>
      <c r="F2382" t="str">
        <f>IFERROR(VLOOKUP(A2382,プログラム!B:C,2,0),"")</f>
        <v/>
      </c>
      <c r="G2382" t="str">
        <f t="shared" si="75"/>
        <v>000</v>
      </c>
      <c r="H2382" t="str">
        <f>IFERROR(記録[[#This Row],[組]],"")</f>
        <v/>
      </c>
      <c r="I2382" t="str">
        <f>IFERROR(記録[[#This Row],[水路]],"")</f>
        <v/>
      </c>
      <c r="J2382" t="str">
        <f>IFERROR(VLOOKUP(F2382,プログラムデータ!A:P,14,0),"")</f>
        <v/>
      </c>
      <c r="K2382" t="str">
        <f>IFERROR(VLOOKUP(F2382,プログラムデータ!A:O,15,0),"")</f>
        <v/>
      </c>
      <c r="L2382" t="str">
        <f>IFERROR(VLOOKUP(F2382,プログラムデータ!A:M,13,0),"")</f>
        <v/>
      </c>
      <c r="M2382" t="str">
        <f>IFERROR(VLOOKUP(F2382,プログラムデータ!A:J,10,0),"")</f>
        <v/>
      </c>
      <c r="N2382" t="str">
        <f>IFERROR(VLOOKUP(F2382,プログラムデータ!A:P,16,0),"")</f>
        <v/>
      </c>
      <c r="O2382" t="str">
        <f t="shared" si="74"/>
        <v xml:space="preserve">    </v>
      </c>
    </row>
    <row r="2383" spans="1:15" x14ac:dyDescent="0.15">
      <c r="A2383" t="str">
        <f>IFERROR(記録[[#This Row],[競技番号]],"")</f>
        <v/>
      </c>
      <c r="B2383" t="str">
        <f>IFERROR(記録[[#This Row],[選手番号]],"")</f>
        <v/>
      </c>
      <c r="C2383" t="str">
        <f>IFERROR(VLOOKUP(B2383,選手番号!F:J,4,0),"")</f>
        <v/>
      </c>
      <c r="D2383" t="str">
        <f>IFERROR(VLOOKUP(B2383,選手番号!F:K,6,0),"")</f>
        <v/>
      </c>
      <c r="E2383" t="str">
        <f>IFERROR(VLOOKUP(B2383,チーム番号!E:F,2,0),"")</f>
        <v/>
      </c>
      <c r="F2383" t="str">
        <f>IFERROR(VLOOKUP(A2383,プログラム!B:C,2,0),"")</f>
        <v/>
      </c>
      <c r="G2383" t="str">
        <f t="shared" si="75"/>
        <v>000</v>
      </c>
      <c r="H2383" t="str">
        <f>IFERROR(記録[[#This Row],[組]],"")</f>
        <v/>
      </c>
      <c r="I2383" t="str">
        <f>IFERROR(記録[[#This Row],[水路]],"")</f>
        <v/>
      </c>
      <c r="J2383" t="str">
        <f>IFERROR(VLOOKUP(F2383,プログラムデータ!A:P,14,0),"")</f>
        <v/>
      </c>
      <c r="K2383" t="str">
        <f>IFERROR(VLOOKUP(F2383,プログラムデータ!A:O,15,0),"")</f>
        <v/>
      </c>
      <c r="L2383" t="str">
        <f>IFERROR(VLOOKUP(F2383,プログラムデータ!A:M,13,0),"")</f>
        <v/>
      </c>
      <c r="M2383" t="str">
        <f>IFERROR(VLOOKUP(F2383,プログラムデータ!A:J,10,0),"")</f>
        <v/>
      </c>
      <c r="N2383" t="str">
        <f>IFERROR(VLOOKUP(F2383,プログラムデータ!A:P,16,0),"")</f>
        <v/>
      </c>
      <c r="O2383" t="str">
        <f t="shared" si="74"/>
        <v xml:space="preserve">    </v>
      </c>
    </row>
    <row r="2384" spans="1:15" x14ac:dyDescent="0.15">
      <c r="A2384" t="str">
        <f>IFERROR(記録[[#This Row],[競技番号]],"")</f>
        <v/>
      </c>
      <c r="B2384" t="str">
        <f>IFERROR(記録[[#This Row],[選手番号]],"")</f>
        <v/>
      </c>
      <c r="C2384" t="str">
        <f>IFERROR(VLOOKUP(B2384,選手番号!F:J,4,0),"")</f>
        <v/>
      </c>
      <c r="D2384" t="str">
        <f>IFERROR(VLOOKUP(B2384,選手番号!F:K,6,0),"")</f>
        <v/>
      </c>
      <c r="E2384" t="str">
        <f>IFERROR(VLOOKUP(B2384,チーム番号!E:F,2,0),"")</f>
        <v/>
      </c>
      <c r="F2384" t="str">
        <f>IFERROR(VLOOKUP(A2384,プログラム!B:C,2,0),"")</f>
        <v/>
      </c>
      <c r="G2384" t="str">
        <f t="shared" si="75"/>
        <v>000</v>
      </c>
      <c r="H2384" t="str">
        <f>IFERROR(記録[[#This Row],[組]],"")</f>
        <v/>
      </c>
      <c r="I2384" t="str">
        <f>IFERROR(記録[[#This Row],[水路]],"")</f>
        <v/>
      </c>
      <c r="J2384" t="str">
        <f>IFERROR(VLOOKUP(F2384,プログラムデータ!A:P,14,0),"")</f>
        <v/>
      </c>
      <c r="K2384" t="str">
        <f>IFERROR(VLOOKUP(F2384,プログラムデータ!A:O,15,0),"")</f>
        <v/>
      </c>
      <c r="L2384" t="str">
        <f>IFERROR(VLOOKUP(F2384,プログラムデータ!A:M,13,0),"")</f>
        <v/>
      </c>
      <c r="M2384" t="str">
        <f>IFERROR(VLOOKUP(F2384,プログラムデータ!A:J,10,0),"")</f>
        <v/>
      </c>
      <c r="N2384" t="str">
        <f>IFERROR(VLOOKUP(F2384,プログラムデータ!A:P,16,0),"")</f>
        <v/>
      </c>
      <c r="O2384" t="str">
        <f t="shared" si="74"/>
        <v xml:space="preserve">    </v>
      </c>
    </row>
    <row r="2385" spans="1:15" x14ac:dyDescent="0.15">
      <c r="A2385" t="str">
        <f>IFERROR(記録[[#This Row],[競技番号]],"")</f>
        <v/>
      </c>
      <c r="B2385" t="str">
        <f>IFERROR(記録[[#This Row],[選手番号]],"")</f>
        <v/>
      </c>
      <c r="C2385" t="str">
        <f>IFERROR(VLOOKUP(B2385,選手番号!F:J,4,0),"")</f>
        <v/>
      </c>
      <c r="D2385" t="str">
        <f>IFERROR(VLOOKUP(B2385,選手番号!F:K,6,0),"")</f>
        <v/>
      </c>
      <c r="E2385" t="str">
        <f>IFERROR(VLOOKUP(B2385,チーム番号!E:F,2,0),"")</f>
        <v/>
      </c>
      <c r="F2385" t="str">
        <f>IFERROR(VLOOKUP(A2385,プログラム!B:C,2,0),"")</f>
        <v/>
      </c>
      <c r="G2385" t="str">
        <f t="shared" si="75"/>
        <v>000</v>
      </c>
      <c r="H2385" t="str">
        <f>IFERROR(記録[[#This Row],[組]],"")</f>
        <v/>
      </c>
      <c r="I2385" t="str">
        <f>IFERROR(記録[[#This Row],[水路]],"")</f>
        <v/>
      </c>
      <c r="J2385" t="str">
        <f>IFERROR(VLOOKUP(F2385,プログラムデータ!A:P,14,0),"")</f>
        <v/>
      </c>
      <c r="K2385" t="str">
        <f>IFERROR(VLOOKUP(F2385,プログラムデータ!A:O,15,0),"")</f>
        <v/>
      </c>
      <c r="L2385" t="str">
        <f>IFERROR(VLOOKUP(F2385,プログラムデータ!A:M,13,0),"")</f>
        <v/>
      </c>
      <c r="M2385" t="str">
        <f>IFERROR(VLOOKUP(F2385,プログラムデータ!A:J,10,0),"")</f>
        <v/>
      </c>
      <c r="N2385" t="str">
        <f>IFERROR(VLOOKUP(F2385,プログラムデータ!A:P,16,0),"")</f>
        <v/>
      </c>
      <c r="O2385" t="str">
        <f t="shared" si="74"/>
        <v xml:space="preserve">    </v>
      </c>
    </row>
    <row r="2386" spans="1:15" x14ac:dyDescent="0.15">
      <c r="A2386" t="str">
        <f>IFERROR(記録[[#This Row],[競技番号]],"")</f>
        <v/>
      </c>
      <c r="B2386" t="str">
        <f>IFERROR(記録[[#This Row],[選手番号]],"")</f>
        <v/>
      </c>
      <c r="C2386" t="str">
        <f>IFERROR(VLOOKUP(B2386,選手番号!F:J,4,0),"")</f>
        <v/>
      </c>
      <c r="D2386" t="str">
        <f>IFERROR(VLOOKUP(B2386,選手番号!F:K,6,0),"")</f>
        <v/>
      </c>
      <c r="E2386" t="str">
        <f>IFERROR(VLOOKUP(B2386,チーム番号!E:F,2,0),"")</f>
        <v/>
      </c>
      <c r="F2386" t="str">
        <f>IFERROR(VLOOKUP(A2386,プログラム!B:C,2,0),"")</f>
        <v/>
      </c>
      <c r="G2386" t="str">
        <f t="shared" si="75"/>
        <v>000</v>
      </c>
      <c r="H2386" t="str">
        <f>IFERROR(記録[[#This Row],[組]],"")</f>
        <v/>
      </c>
      <c r="I2386" t="str">
        <f>IFERROR(記録[[#This Row],[水路]],"")</f>
        <v/>
      </c>
      <c r="J2386" t="str">
        <f>IFERROR(VLOOKUP(F2386,プログラムデータ!A:P,14,0),"")</f>
        <v/>
      </c>
      <c r="K2386" t="str">
        <f>IFERROR(VLOOKUP(F2386,プログラムデータ!A:O,15,0),"")</f>
        <v/>
      </c>
      <c r="L2386" t="str">
        <f>IFERROR(VLOOKUP(F2386,プログラムデータ!A:M,13,0),"")</f>
        <v/>
      </c>
      <c r="M2386" t="str">
        <f>IFERROR(VLOOKUP(F2386,プログラムデータ!A:J,10,0),"")</f>
        <v/>
      </c>
      <c r="N2386" t="str">
        <f>IFERROR(VLOOKUP(F2386,プログラムデータ!A:P,16,0),"")</f>
        <v/>
      </c>
      <c r="O2386" t="str">
        <f t="shared" si="74"/>
        <v xml:space="preserve">    </v>
      </c>
    </row>
    <row r="2387" spans="1:15" x14ac:dyDescent="0.15">
      <c r="A2387" t="str">
        <f>IFERROR(記録[[#This Row],[競技番号]],"")</f>
        <v/>
      </c>
      <c r="B2387" t="str">
        <f>IFERROR(記録[[#This Row],[選手番号]],"")</f>
        <v/>
      </c>
      <c r="C2387" t="str">
        <f>IFERROR(VLOOKUP(B2387,選手番号!F:J,4,0),"")</f>
        <v/>
      </c>
      <c r="D2387" t="str">
        <f>IFERROR(VLOOKUP(B2387,選手番号!F:K,6,0),"")</f>
        <v/>
      </c>
      <c r="E2387" t="str">
        <f>IFERROR(VLOOKUP(B2387,チーム番号!E:F,2,0),"")</f>
        <v/>
      </c>
      <c r="F2387" t="str">
        <f>IFERROR(VLOOKUP(A2387,プログラム!B:C,2,0),"")</f>
        <v/>
      </c>
      <c r="G2387" t="str">
        <f t="shared" si="75"/>
        <v>000</v>
      </c>
      <c r="H2387" t="str">
        <f>IFERROR(記録[[#This Row],[組]],"")</f>
        <v/>
      </c>
      <c r="I2387" t="str">
        <f>IFERROR(記録[[#This Row],[水路]],"")</f>
        <v/>
      </c>
      <c r="J2387" t="str">
        <f>IFERROR(VLOOKUP(F2387,プログラムデータ!A:P,14,0),"")</f>
        <v/>
      </c>
      <c r="K2387" t="str">
        <f>IFERROR(VLOOKUP(F2387,プログラムデータ!A:O,15,0),"")</f>
        <v/>
      </c>
      <c r="L2387" t="str">
        <f>IFERROR(VLOOKUP(F2387,プログラムデータ!A:M,13,0),"")</f>
        <v/>
      </c>
      <c r="M2387" t="str">
        <f>IFERROR(VLOOKUP(F2387,プログラムデータ!A:J,10,0),"")</f>
        <v/>
      </c>
      <c r="N2387" t="str">
        <f>IFERROR(VLOOKUP(F2387,プログラムデータ!A:P,16,0),"")</f>
        <v/>
      </c>
      <c r="O2387" t="str">
        <f t="shared" si="74"/>
        <v xml:space="preserve">    </v>
      </c>
    </row>
    <row r="2388" spans="1:15" x14ac:dyDescent="0.15">
      <c r="A2388" t="str">
        <f>IFERROR(記録[[#This Row],[競技番号]],"")</f>
        <v/>
      </c>
      <c r="B2388" t="str">
        <f>IFERROR(記録[[#This Row],[選手番号]],"")</f>
        <v/>
      </c>
      <c r="C2388" t="str">
        <f>IFERROR(VLOOKUP(B2388,選手番号!F:J,4,0),"")</f>
        <v/>
      </c>
      <c r="D2388" t="str">
        <f>IFERROR(VLOOKUP(B2388,選手番号!F:K,6,0),"")</f>
        <v/>
      </c>
      <c r="E2388" t="str">
        <f>IFERROR(VLOOKUP(B2388,チーム番号!E:F,2,0),"")</f>
        <v/>
      </c>
      <c r="F2388" t="str">
        <f>IFERROR(VLOOKUP(A2388,プログラム!B:C,2,0),"")</f>
        <v/>
      </c>
      <c r="G2388" t="str">
        <f t="shared" si="75"/>
        <v>000</v>
      </c>
      <c r="H2388" t="str">
        <f>IFERROR(記録[[#This Row],[組]],"")</f>
        <v/>
      </c>
      <c r="I2388" t="str">
        <f>IFERROR(記録[[#This Row],[水路]],"")</f>
        <v/>
      </c>
      <c r="J2388" t="str">
        <f>IFERROR(VLOOKUP(F2388,プログラムデータ!A:P,14,0),"")</f>
        <v/>
      </c>
      <c r="K2388" t="str">
        <f>IFERROR(VLOOKUP(F2388,プログラムデータ!A:O,15,0),"")</f>
        <v/>
      </c>
      <c r="L2388" t="str">
        <f>IFERROR(VLOOKUP(F2388,プログラムデータ!A:M,13,0),"")</f>
        <v/>
      </c>
      <c r="M2388" t="str">
        <f>IFERROR(VLOOKUP(F2388,プログラムデータ!A:J,10,0),"")</f>
        <v/>
      </c>
      <c r="N2388" t="str">
        <f>IFERROR(VLOOKUP(F2388,プログラムデータ!A:P,16,0),"")</f>
        <v/>
      </c>
      <c r="O2388" t="str">
        <f t="shared" si="74"/>
        <v xml:space="preserve">    </v>
      </c>
    </row>
    <row r="2389" spans="1:15" x14ac:dyDescent="0.15">
      <c r="A2389" t="str">
        <f>IFERROR(記録[[#This Row],[競技番号]],"")</f>
        <v/>
      </c>
      <c r="B2389" t="str">
        <f>IFERROR(記録[[#This Row],[選手番号]],"")</f>
        <v/>
      </c>
      <c r="C2389" t="str">
        <f>IFERROR(VLOOKUP(B2389,選手番号!F:J,4,0),"")</f>
        <v/>
      </c>
      <c r="D2389" t="str">
        <f>IFERROR(VLOOKUP(B2389,選手番号!F:K,6,0),"")</f>
        <v/>
      </c>
      <c r="E2389" t="str">
        <f>IFERROR(VLOOKUP(B2389,チーム番号!E:F,2,0),"")</f>
        <v/>
      </c>
      <c r="F2389" t="str">
        <f>IFERROR(VLOOKUP(A2389,プログラム!B:C,2,0),"")</f>
        <v/>
      </c>
      <c r="G2389" t="str">
        <f t="shared" si="75"/>
        <v>000</v>
      </c>
      <c r="H2389" t="str">
        <f>IFERROR(記録[[#This Row],[組]],"")</f>
        <v/>
      </c>
      <c r="I2389" t="str">
        <f>IFERROR(記録[[#This Row],[水路]],"")</f>
        <v/>
      </c>
      <c r="J2389" t="str">
        <f>IFERROR(VLOOKUP(F2389,プログラムデータ!A:P,14,0),"")</f>
        <v/>
      </c>
      <c r="K2389" t="str">
        <f>IFERROR(VLOOKUP(F2389,プログラムデータ!A:O,15,0),"")</f>
        <v/>
      </c>
      <c r="L2389" t="str">
        <f>IFERROR(VLOOKUP(F2389,プログラムデータ!A:M,13,0),"")</f>
        <v/>
      </c>
      <c r="M2389" t="str">
        <f>IFERROR(VLOOKUP(F2389,プログラムデータ!A:J,10,0),"")</f>
        <v/>
      </c>
      <c r="N2389" t="str">
        <f>IFERROR(VLOOKUP(F2389,プログラムデータ!A:P,16,0),"")</f>
        <v/>
      </c>
      <c r="O2389" t="str">
        <f t="shared" si="74"/>
        <v xml:space="preserve">    </v>
      </c>
    </row>
    <row r="2390" spans="1:15" x14ac:dyDescent="0.15">
      <c r="A2390" t="str">
        <f>IFERROR(記録[[#This Row],[競技番号]],"")</f>
        <v/>
      </c>
      <c r="B2390" t="str">
        <f>IFERROR(記録[[#This Row],[選手番号]],"")</f>
        <v/>
      </c>
      <c r="C2390" t="str">
        <f>IFERROR(VLOOKUP(B2390,選手番号!F:J,4,0),"")</f>
        <v/>
      </c>
      <c r="D2390" t="str">
        <f>IFERROR(VLOOKUP(B2390,選手番号!F:K,6,0),"")</f>
        <v/>
      </c>
      <c r="E2390" t="str">
        <f>IFERROR(VLOOKUP(B2390,チーム番号!E:F,2,0),"")</f>
        <v/>
      </c>
      <c r="F2390" t="str">
        <f>IFERROR(VLOOKUP(A2390,プログラム!B:C,2,0),"")</f>
        <v/>
      </c>
      <c r="G2390" t="str">
        <f t="shared" si="75"/>
        <v>000</v>
      </c>
      <c r="H2390" t="str">
        <f>IFERROR(記録[[#This Row],[組]],"")</f>
        <v/>
      </c>
      <c r="I2390" t="str">
        <f>IFERROR(記録[[#This Row],[水路]],"")</f>
        <v/>
      </c>
      <c r="J2390" t="str">
        <f>IFERROR(VLOOKUP(F2390,プログラムデータ!A:P,14,0),"")</f>
        <v/>
      </c>
      <c r="K2390" t="str">
        <f>IFERROR(VLOOKUP(F2390,プログラムデータ!A:O,15,0),"")</f>
        <v/>
      </c>
      <c r="L2390" t="str">
        <f>IFERROR(VLOOKUP(F2390,プログラムデータ!A:M,13,0),"")</f>
        <v/>
      </c>
      <c r="M2390" t="str">
        <f>IFERROR(VLOOKUP(F2390,プログラムデータ!A:J,10,0),"")</f>
        <v/>
      </c>
      <c r="N2390" t="str">
        <f>IFERROR(VLOOKUP(F2390,プログラムデータ!A:P,16,0),"")</f>
        <v/>
      </c>
      <c r="O2390" t="str">
        <f t="shared" si="74"/>
        <v xml:space="preserve">    </v>
      </c>
    </row>
    <row r="2391" spans="1:15" x14ac:dyDescent="0.15">
      <c r="A2391" t="str">
        <f>IFERROR(記録[[#This Row],[競技番号]],"")</f>
        <v/>
      </c>
      <c r="B2391" t="str">
        <f>IFERROR(記録[[#This Row],[選手番号]],"")</f>
        <v/>
      </c>
      <c r="C2391" t="str">
        <f>IFERROR(VLOOKUP(B2391,選手番号!F:J,4,0),"")</f>
        <v/>
      </c>
      <c r="D2391" t="str">
        <f>IFERROR(VLOOKUP(B2391,選手番号!F:K,6,0),"")</f>
        <v/>
      </c>
      <c r="E2391" t="str">
        <f>IFERROR(VLOOKUP(B2391,チーム番号!E:F,2,0),"")</f>
        <v/>
      </c>
      <c r="F2391" t="str">
        <f>IFERROR(VLOOKUP(A2391,プログラム!B:C,2,0),"")</f>
        <v/>
      </c>
      <c r="G2391" t="str">
        <f t="shared" si="75"/>
        <v>000</v>
      </c>
      <c r="H2391" t="str">
        <f>IFERROR(記録[[#This Row],[組]],"")</f>
        <v/>
      </c>
      <c r="I2391" t="str">
        <f>IFERROR(記録[[#This Row],[水路]],"")</f>
        <v/>
      </c>
      <c r="J2391" t="str">
        <f>IFERROR(VLOOKUP(F2391,プログラムデータ!A:P,14,0),"")</f>
        <v/>
      </c>
      <c r="K2391" t="str">
        <f>IFERROR(VLOOKUP(F2391,プログラムデータ!A:O,15,0),"")</f>
        <v/>
      </c>
      <c r="L2391" t="str">
        <f>IFERROR(VLOOKUP(F2391,プログラムデータ!A:M,13,0),"")</f>
        <v/>
      </c>
      <c r="M2391" t="str">
        <f>IFERROR(VLOOKUP(F2391,プログラムデータ!A:J,10,0),"")</f>
        <v/>
      </c>
      <c r="N2391" t="str">
        <f>IFERROR(VLOOKUP(F2391,プログラムデータ!A:P,16,0),"")</f>
        <v/>
      </c>
      <c r="O2391" t="str">
        <f t="shared" si="74"/>
        <v xml:space="preserve">    </v>
      </c>
    </row>
    <row r="2392" spans="1:15" x14ac:dyDescent="0.15">
      <c r="A2392" t="str">
        <f>IFERROR(記録[[#This Row],[競技番号]],"")</f>
        <v/>
      </c>
      <c r="B2392" t="str">
        <f>IFERROR(記録[[#This Row],[選手番号]],"")</f>
        <v/>
      </c>
      <c r="C2392" t="str">
        <f>IFERROR(VLOOKUP(B2392,選手番号!F:J,4,0),"")</f>
        <v/>
      </c>
      <c r="D2392" t="str">
        <f>IFERROR(VLOOKUP(B2392,選手番号!F:K,6,0),"")</f>
        <v/>
      </c>
      <c r="E2392" t="str">
        <f>IFERROR(VLOOKUP(B2392,チーム番号!E:F,2,0),"")</f>
        <v/>
      </c>
      <c r="F2392" t="str">
        <f>IFERROR(VLOOKUP(A2392,プログラム!B:C,2,0),"")</f>
        <v/>
      </c>
      <c r="G2392" t="str">
        <f t="shared" si="75"/>
        <v>000</v>
      </c>
      <c r="H2392" t="str">
        <f>IFERROR(記録[[#This Row],[組]],"")</f>
        <v/>
      </c>
      <c r="I2392" t="str">
        <f>IFERROR(記録[[#This Row],[水路]],"")</f>
        <v/>
      </c>
      <c r="J2392" t="str">
        <f>IFERROR(VLOOKUP(F2392,プログラムデータ!A:P,14,0),"")</f>
        <v/>
      </c>
      <c r="K2392" t="str">
        <f>IFERROR(VLOOKUP(F2392,プログラムデータ!A:O,15,0),"")</f>
        <v/>
      </c>
      <c r="L2392" t="str">
        <f>IFERROR(VLOOKUP(F2392,プログラムデータ!A:M,13,0),"")</f>
        <v/>
      </c>
      <c r="M2392" t="str">
        <f>IFERROR(VLOOKUP(F2392,プログラムデータ!A:J,10,0),"")</f>
        <v/>
      </c>
      <c r="N2392" t="str">
        <f>IFERROR(VLOOKUP(F2392,プログラムデータ!A:P,16,0),"")</f>
        <v/>
      </c>
      <c r="O2392" t="str">
        <f t="shared" si="74"/>
        <v xml:space="preserve">    </v>
      </c>
    </row>
    <row r="2393" spans="1:15" x14ac:dyDescent="0.15">
      <c r="A2393" t="str">
        <f>IFERROR(記録[[#This Row],[競技番号]],"")</f>
        <v/>
      </c>
      <c r="B2393" t="str">
        <f>IFERROR(記録[[#This Row],[選手番号]],"")</f>
        <v/>
      </c>
      <c r="C2393" t="str">
        <f>IFERROR(VLOOKUP(B2393,選手番号!F:J,4,0),"")</f>
        <v/>
      </c>
      <c r="D2393" t="str">
        <f>IFERROR(VLOOKUP(B2393,選手番号!F:K,6,0),"")</f>
        <v/>
      </c>
      <c r="E2393" t="str">
        <f>IFERROR(VLOOKUP(B2393,チーム番号!E:F,2,0),"")</f>
        <v/>
      </c>
      <c r="F2393" t="str">
        <f>IFERROR(VLOOKUP(A2393,プログラム!B:C,2,0),"")</f>
        <v/>
      </c>
      <c r="G2393" t="str">
        <f t="shared" si="75"/>
        <v>000</v>
      </c>
      <c r="H2393" t="str">
        <f>IFERROR(記録[[#This Row],[組]],"")</f>
        <v/>
      </c>
      <c r="I2393" t="str">
        <f>IFERROR(記録[[#This Row],[水路]],"")</f>
        <v/>
      </c>
      <c r="J2393" t="str">
        <f>IFERROR(VLOOKUP(F2393,プログラムデータ!A:P,14,0),"")</f>
        <v/>
      </c>
      <c r="K2393" t="str">
        <f>IFERROR(VLOOKUP(F2393,プログラムデータ!A:O,15,0),"")</f>
        <v/>
      </c>
      <c r="L2393" t="str">
        <f>IFERROR(VLOOKUP(F2393,プログラムデータ!A:M,13,0),"")</f>
        <v/>
      </c>
      <c r="M2393" t="str">
        <f>IFERROR(VLOOKUP(F2393,プログラムデータ!A:J,10,0),"")</f>
        <v/>
      </c>
      <c r="N2393" t="str">
        <f>IFERROR(VLOOKUP(F2393,プログラムデータ!A:P,16,0),"")</f>
        <v/>
      </c>
      <c r="O2393" t="str">
        <f t="shared" si="74"/>
        <v xml:space="preserve">    </v>
      </c>
    </row>
    <row r="2394" spans="1:15" x14ac:dyDescent="0.15">
      <c r="A2394" t="str">
        <f>IFERROR(記録[[#This Row],[競技番号]],"")</f>
        <v/>
      </c>
      <c r="B2394" t="str">
        <f>IFERROR(記録[[#This Row],[選手番号]],"")</f>
        <v/>
      </c>
      <c r="C2394" t="str">
        <f>IFERROR(VLOOKUP(B2394,選手番号!F:J,4,0),"")</f>
        <v/>
      </c>
      <c r="D2394" t="str">
        <f>IFERROR(VLOOKUP(B2394,選手番号!F:K,6,0),"")</f>
        <v/>
      </c>
      <c r="E2394" t="str">
        <f>IFERROR(VLOOKUP(B2394,チーム番号!E:F,2,0),"")</f>
        <v/>
      </c>
      <c r="F2394" t="str">
        <f>IFERROR(VLOOKUP(A2394,プログラム!B:C,2,0),"")</f>
        <v/>
      </c>
      <c r="G2394" t="str">
        <f t="shared" si="75"/>
        <v>000</v>
      </c>
      <c r="H2394" t="str">
        <f>IFERROR(記録[[#This Row],[組]],"")</f>
        <v/>
      </c>
      <c r="I2394" t="str">
        <f>IFERROR(記録[[#This Row],[水路]],"")</f>
        <v/>
      </c>
      <c r="J2394" t="str">
        <f>IFERROR(VLOOKUP(F2394,プログラムデータ!A:P,14,0),"")</f>
        <v/>
      </c>
      <c r="K2394" t="str">
        <f>IFERROR(VLOOKUP(F2394,プログラムデータ!A:O,15,0),"")</f>
        <v/>
      </c>
      <c r="L2394" t="str">
        <f>IFERROR(VLOOKUP(F2394,プログラムデータ!A:M,13,0),"")</f>
        <v/>
      </c>
      <c r="M2394" t="str">
        <f>IFERROR(VLOOKUP(F2394,プログラムデータ!A:J,10,0),"")</f>
        <v/>
      </c>
      <c r="N2394" t="str">
        <f>IFERROR(VLOOKUP(F2394,プログラムデータ!A:P,16,0),"")</f>
        <v/>
      </c>
      <c r="O2394" t="str">
        <f t="shared" si="74"/>
        <v xml:space="preserve">    </v>
      </c>
    </row>
    <row r="2395" spans="1:15" x14ac:dyDescent="0.15">
      <c r="A2395" t="str">
        <f>IFERROR(記録[[#This Row],[競技番号]],"")</f>
        <v/>
      </c>
      <c r="B2395" t="str">
        <f>IFERROR(記録[[#This Row],[選手番号]],"")</f>
        <v/>
      </c>
      <c r="C2395" t="str">
        <f>IFERROR(VLOOKUP(B2395,選手番号!F:J,4,0),"")</f>
        <v/>
      </c>
      <c r="D2395" t="str">
        <f>IFERROR(VLOOKUP(B2395,選手番号!F:K,6,0),"")</f>
        <v/>
      </c>
      <c r="E2395" t="str">
        <f>IFERROR(VLOOKUP(B2395,チーム番号!E:F,2,0),"")</f>
        <v/>
      </c>
      <c r="F2395" t="str">
        <f>IFERROR(VLOOKUP(A2395,プログラム!B:C,2,0),"")</f>
        <v/>
      </c>
      <c r="G2395" t="str">
        <f t="shared" si="75"/>
        <v>000</v>
      </c>
      <c r="H2395" t="str">
        <f>IFERROR(記録[[#This Row],[組]],"")</f>
        <v/>
      </c>
      <c r="I2395" t="str">
        <f>IFERROR(記録[[#This Row],[水路]],"")</f>
        <v/>
      </c>
      <c r="J2395" t="str">
        <f>IFERROR(VLOOKUP(F2395,プログラムデータ!A:P,14,0),"")</f>
        <v/>
      </c>
      <c r="K2395" t="str">
        <f>IFERROR(VLOOKUP(F2395,プログラムデータ!A:O,15,0),"")</f>
        <v/>
      </c>
      <c r="L2395" t="str">
        <f>IFERROR(VLOOKUP(F2395,プログラムデータ!A:M,13,0),"")</f>
        <v/>
      </c>
      <c r="M2395" t="str">
        <f>IFERROR(VLOOKUP(F2395,プログラムデータ!A:J,10,0),"")</f>
        <v/>
      </c>
      <c r="N2395" t="str">
        <f>IFERROR(VLOOKUP(F2395,プログラムデータ!A:P,16,0),"")</f>
        <v/>
      </c>
      <c r="O2395" t="str">
        <f t="shared" si="74"/>
        <v xml:space="preserve">    </v>
      </c>
    </row>
    <row r="2396" spans="1:15" x14ac:dyDescent="0.15">
      <c r="A2396" t="str">
        <f>IFERROR(記録[[#This Row],[競技番号]],"")</f>
        <v/>
      </c>
      <c r="B2396" t="str">
        <f>IFERROR(記録[[#This Row],[選手番号]],"")</f>
        <v/>
      </c>
      <c r="C2396" t="str">
        <f>IFERROR(VLOOKUP(B2396,選手番号!F:J,4,0),"")</f>
        <v/>
      </c>
      <c r="D2396" t="str">
        <f>IFERROR(VLOOKUP(B2396,選手番号!F:K,6,0),"")</f>
        <v/>
      </c>
      <c r="E2396" t="str">
        <f>IFERROR(VLOOKUP(B2396,チーム番号!E:F,2,0),"")</f>
        <v/>
      </c>
      <c r="F2396" t="str">
        <f>IFERROR(VLOOKUP(A2396,プログラム!B:C,2,0),"")</f>
        <v/>
      </c>
      <c r="G2396" t="str">
        <f t="shared" si="75"/>
        <v>000</v>
      </c>
      <c r="H2396" t="str">
        <f>IFERROR(記録[[#This Row],[組]],"")</f>
        <v/>
      </c>
      <c r="I2396" t="str">
        <f>IFERROR(記録[[#This Row],[水路]],"")</f>
        <v/>
      </c>
      <c r="J2396" t="str">
        <f>IFERROR(VLOOKUP(F2396,プログラムデータ!A:P,14,0),"")</f>
        <v/>
      </c>
      <c r="K2396" t="str">
        <f>IFERROR(VLOOKUP(F2396,プログラムデータ!A:O,15,0),"")</f>
        <v/>
      </c>
      <c r="L2396" t="str">
        <f>IFERROR(VLOOKUP(F2396,プログラムデータ!A:M,13,0),"")</f>
        <v/>
      </c>
      <c r="M2396" t="str">
        <f>IFERROR(VLOOKUP(F2396,プログラムデータ!A:J,10,0),"")</f>
        <v/>
      </c>
      <c r="N2396" t="str">
        <f>IFERROR(VLOOKUP(F2396,プログラムデータ!A:P,16,0),"")</f>
        <v/>
      </c>
      <c r="O2396" t="str">
        <f t="shared" si="74"/>
        <v xml:space="preserve">    </v>
      </c>
    </row>
    <row r="2397" spans="1:15" x14ac:dyDescent="0.15">
      <c r="A2397" t="str">
        <f>IFERROR(記録[[#This Row],[競技番号]],"")</f>
        <v/>
      </c>
      <c r="B2397" t="str">
        <f>IFERROR(記録[[#This Row],[選手番号]],"")</f>
        <v/>
      </c>
      <c r="C2397" t="str">
        <f>IFERROR(VLOOKUP(B2397,選手番号!F:J,4,0),"")</f>
        <v/>
      </c>
      <c r="D2397" t="str">
        <f>IFERROR(VLOOKUP(B2397,選手番号!F:K,6,0),"")</f>
        <v/>
      </c>
      <c r="E2397" t="str">
        <f>IFERROR(VLOOKUP(B2397,チーム番号!E:F,2,0),"")</f>
        <v/>
      </c>
      <c r="F2397" t="str">
        <f>IFERROR(VLOOKUP(A2397,プログラム!B:C,2,0),"")</f>
        <v/>
      </c>
      <c r="G2397" t="str">
        <f t="shared" si="75"/>
        <v>000</v>
      </c>
      <c r="H2397" t="str">
        <f>IFERROR(記録[[#This Row],[組]],"")</f>
        <v/>
      </c>
      <c r="I2397" t="str">
        <f>IFERROR(記録[[#This Row],[水路]],"")</f>
        <v/>
      </c>
      <c r="J2397" t="str">
        <f>IFERROR(VLOOKUP(F2397,プログラムデータ!A:P,14,0),"")</f>
        <v/>
      </c>
      <c r="K2397" t="str">
        <f>IFERROR(VLOOKUP(F2397,プログラムデータ!A:O,15,0),"")</f>
        <v/>
      </c>
      <c r="L2397" t="str">
        <f>IFERROR(VLOOKUP(F2397,プログラムデータ!A:M,13,0),"")</f>
        <v/>
      </c>
      <c r="M2397" t="str">
        <f>IFERROR(VLOOKUP(F2397,プログラムデータ!A:J,10,0),"")</f>
        <v/>
      </c>
      <c r="N2397" t="str">
        <f>IFERROR(VLOOKUP(F2397,プログラムデータ!A:P,16,0),"")</f>
        <v/>
      </c>
      <c r="O2397" t="str">
        <f t="shared" si="74"/>
        <v xml:space="preserve">    </v>
      </c>
    </row>
    <row r="2398" spans="1:15" x14ac:dyDescent="0.15">
      <c r="A2398" t="str">
        <f>IFERROR(記録[[#This Row],[競技番号]],"")</f>
        <v/>
      </c>
      <c r="B2398" t="str">
        <f>IFERROR(記録[[#This Row],[選手番号]],"")</f>
        <v/>
      </c>
      <c r="C2398" t="str">
        <f>IFERROR(VLOOKUP(B2398,選手番号!F:J,4,0),"")</f>
        <v/>
      </c>
      <c r="D2398" t="str">
        <f>IFERROR(VLOOKUP(B2398,選手番号!F:K,6,0),"")</f>
        <v/>
      </c>
      <c r="E2398" t="str">
        <f>IFERROR(VLOOKUP(B2398,チーム番号!E:F,2,0),"")</f>
        <v/>
      </c>
      <c r="F2398" t="str">
        <f>IFERROR(VLOOKUP(A2398,プログラム!B:C,2,0),"")</f>
        <v/>
      </c>
      <c r="G2398" t="str">
        <f t="shared" si="75"/>
        <v>000</v>
      </c>
      <c r="H2398" t="str">
        <f>IFERROR(記録[[#This Row],[組]],"")</f>
        <v/>
      </c>
      <c r="I2398" t="str">
        <f>IFERROR(記録[[#This Row],[水路]],"")</f>
        <v/>
      </c>
      <c r="J2398" t="str">
        <f>IFERROR(VLOOKUP(F2398,プログラムデータ!A:P,14,0),"")</f>
        <v/>
      </c>
      <c r="K2398" t="str">
        <f>IFERROR(VLOOKUP(F2398,プログラムデータ!A:O,15,0),"")</f>
        <v/>
      </c>
      <c r="L2398" t="str">
        <f>IFERROR(VLOOKUP(F2398,プログラムデータ!A:M,13,0),"")</f>
        <v/>
      </c>
      <c r="M2398" t="str">
        <f>IFERROR(VLOOKUP(F2398,プログラムデータ!A:J,10,0),"")</f>
        <v/>
      </c>
      <c r="N2398" t="str">
        <f>IFERROR(VLOOKUP(F2398,プログラムデータ!A:P,16,0),"")</f>
        <v/>
      </c>
      <c r="O2398" t="str">
        <f t="shared" si="74"/>
        <v xml:space="preserve">    </v>
      </c>
    </row>
    <row r="2399" spans="1:15" x14ac:dyDescent="0.15">
      <c r="A2399" t="str">
        <f>IFERROR(記録[[#This Row],[競技番号]],"")</f>
        <v/>
      </c>
      <c r="B2399" t="str">
        <f>IFERROR(記録[[#This Row],[選手番号]],"")</f>
        <v/>
      </c>
      <c r="C2399" t="str">
        <f>IFERROR(VLOOKUP(B2399,選手番号!F:J,4,0),"")</f>
        <v/>
      </c>
      <c r="D2399" t="str">
        <f>IFERROR(VLOOKUP(B2399,選手番号!F:K,6,0),"")</f>
        <v/>
      </c>
      <c r="E2399" t="str">
        <f>IFERROR(VLOOKUP(B2399,チーム番号!E:F,2,0),"")</f>
        <v/>
      </c>
      <c r="F2399" t="str">
        <f>IFERROR(VLOOKUP(A2399,プログラム!B:C,2,0),"")</f>
        <v/>
      </c>
      <c r="G2399" t="str">
        <f t="shared" si="75"/>
        <v>000</v>
      </c>
      <c r="H2399" t="str">
        <f>IFERROR(記録[[#This Row],[組]],"")</f>
        <v/>
      </c>
      <c r="I2399" t="str">
        <f>IFERROR(記録[[#This Row],[水路]],"")</f>
        <v/>
      </c>
      <c r="J2399" t="str">
        <f>IFERROR(VLOOKUP(F2399,プログラムデータ!A:P,14,0),"")</f>
        <v/>
      </c>
      <c r="K2399" t="str">
        <f>IFERROR(VLOOKUP(F2399,プログラムデータ!A:O,15,0),"")</f>
        <v/>
      </c>
      <c r="L2399" t="str">
        <f>IFERROR(VLOOKUP(F2399,プログラムデータ!A:M,13,0),"")</f>
        <v/>
      </c>
      <c r="M2399" t="str">
        <f>IFERROR(VLOOKUP(F2399,プログラムデータ!A:J,10,0),"")</f>
        <v/>
      </c>
      <c r="N2399" t="str">
        <f>IFERROR(VLOOKUP(F2399,プログラムデータ!A:P,16,0),"")</f>
        <v/>
      </c>
      <c r="O2399" t="str">
        <f t="shared" si="74"/>
        <v xml:space="preserve">    </v>
      </c>
    </row>
    <row r="2400" spans="1:15" x14ac:dyDescent="0.15">
      <c r="A2400" t="str">
        <f>IFERROR(記録[[#This Row],[競技番号]],"")</f>
        <v/>
      </c>
      <c r="B2400" t="str">
        <f>IFERROR(記録[[#This Row],[選手番号]],"")</f>
        <v/>
      </c>
      <c r="C2400" t="str">
        <f>IFERROR(VLOOKUP(B2400,選手番号!F:J,4,0),"")</f>
        <v/>
      </c>
      <c r="D2400" t="str">
        <f>IFERROR(VLOOKUP(B2400,選手番号!F:K,6,0),"")</f>
        <v/>
      </c>
      <c r="E2400" t="str">
        <f>IFERROR(VLOOKUP(B2400,チーム番号!E:F,2,0),"")</f>
        <v/>
      </c>
      <c r="F2400" t="str">
        <f>IFERROR(VLOOKUP(A2400,プログラム!B:C,2,0),"")</f>
        <v/>
      </c>
      <c r="G2400" t="str">
        <f t="shared" si="75"/>
        <v>000</v>
      </c>
      <c r="H2400" t="str">
        <f>IFERROR(記録[[#This Row],[組]],"")</f>
        <v/>
      </c>
      <c r="I2400" t="str">
        <f>IFERROR(記録[[#This Row],[水路]],"")</f>
        <v/>
      </c>
      <c r="J2400" t="str">
        <f>IFERROR(VLOOKUP(F2400,プログラムデータ!A:P,14,0),"")</f>
        <v/>
      </c>
      <c r="K2400" t="str">
        <f>IFERROR(VLOOKUP(F2400,プログラムデータ!A:O,15,0),"")</f>
        <v/>
      </c>
      <c r="L2400" t="str">
        <f>IFERROR(VLOOKUP(F2400,プログラムデータ!A:M,13,0),"")</f>
        <v/>
      </c>
      <c r="M2400" t="str">
        <f>IFERROR(VLOOKUP(F2400,プログラムデータ!A:J,10,0),"")</f>
        <v/>
      </c>
      <c r="N2400" t="str">
        <f>IFERROR(VLOOKUP(F2400,プログラムデータ!A:P,16,0),"")</f>
        <v/>
      </c>
      <c r="O2400" t="str">
        <f t="shared" si="74"/>
        <v xml:space="preserve">    </v>
      </c>
    </row>
    <row r="2401" spans="1:15" x14ac:dyDescent="0.15">
      <c r="A2401" t="str">
        <f>IFERROR(記録[[#This Row],[競技番号]],"")</f>
        <v/>
      </c>
      <c r="B2401" t="str">
        <f>IFERROR(記録[[#This Row],[選手番号]],"")</f>
        <v/>
      </c>
      <c r="C2401" t="str">
        <f>IFERROR(VLOOKUP(B2401,選手番号!F:J,4,0),"")</f>
        <v/>
      </c>
      <c r="D2401" t="str">
        <f>IFERROR(VLOOKUP(B2401,選手番号!F:K,6,0),"")</f>
        <v/>
      </c>
      <c r="E2401" t="str">
        <f>IFERROR(VLOOKUP(B2401,チーム番号!E:F,2,0),"")</f>
        <v/>
      </c>
      <c r="F2401" t="str">
        <f>IFERROR(VLOOKUP(A2401,プログラム!B:C,2,0),"")</f>
        <v/>
      </c>
      <c r="G2401" t="str">
        <f t="shared" si="75"/>
        <v>000</v>
      </c>
      <c r="H2401" t="str">
        <f>IFERROR(記録[[#This Row],[組]],"")</f>
        <v/>
      </c>
      <c r="I2401" t="str">
        <f>IFERROR(記録[[#This Row],[水路]],"")</f>
        <v/>
      </c>
      <c r="J2401" t="str">
        <f>IFERROR(VLOOKUP(F2401,プログラムデータ!A:P,14,0),"")</f>
        <v/>
      </c>
      <c r="K2401" t="str">
        <f>IFERROR(VLOOKUP(F2401,プログラムデータ!A:O,15,0),"")</f>
        <v/>
      </c>
      <c r="L2401" t="str">
        <f>IFERROR(VLOOKUP(F2401,プログラムデータ!A:M,13,0),"")</f>
        <v/>
      </c>
      <c r="M2401" t="str">
        <f>IFERROR(VLOOKUP(F2401,プログラムデータ!A:J,10,0),"")</f>
        <v/>
      </c>
      <c r="N2401" t="str">
        <f>IFERROR(VLOOKUP(F2401,プログラムデータ!A:P,16,0),"")</f>
        <v/>
      </c>
      <c r="O2401" t="str">
        <f t="shared" si="74"/>
        <v xml:space="preserve">    </v>
      </c>
    </row>
    <row r="2402" spans="1:15" x14ac:dyDescent="0.15">
      <c r="A2402" t="str">
        <f>IFERROR(記録[[#This Row],[競技番号]],"")</f>
        <v/>
      </c>
      <c r="B2402" t="str">
        <f>IFERROR(記録[[#This Row],[選手番号]],"")</f>
        <v/>
      </c>
      <c r="C2402" t="str">
        <f>IFERROR(VLOOKUP(B2402,選手番号!F:J,4,0),"")</f>
        <v/>
      </c>
      <c r="D2402" t="str">
        <f>IFERROR(VLOOKUP(B2402,選手番号!F:K,6,0),"")</f>
        <v/>
      </c>
      <c r="E2402" t="str">
        <f>IFERROR(VLOOKUP(B2402,チーム番号!E:F,2,0),"")</f>
        <v/>
      </c>
      <c r="F2402" t="str">
        <f>IFERROR(VLOOKUP(A2402,プログラム!B:C,2,0),"")</f>
        <v/>
      </c>
      <c r="G2402" t="str">
        <f t="shared" si="75"/>
        <v>000</v>
      </c>
      <c r="H2402" t="str">
        <f>IFERROR(記録[[#This Row],[組]],"")</f>
        <v/>
      </c>
      <c r="I2402" t="str">
        <f>IFERROR(記録[[#This Row],[水路]],"")</f>
        <v/>
      </c>
      <c r="J2402" t="str">
        <f>IFERROR(VLOOKUP(F2402,プログラムデータ!A:P,14,0),"")</f>
        <v/>
      </c>
      <c r="K2402" t="str">
        <f>IFERROR(VLOOKUP(F2402,プログラムデータ!A:O,15,0),"")</f>
        <v/>
      </c>
      <c r="L2402" t="str">
        <f>IFERROR(VLOOKUP(F2402,プログラムデータ!A:M,13,0),"")</f>
        <v/>
      </c>
      <c r="M2402" t="str">
        <f>IFERROR(VLOOKUP(F2402,プログラムデータ!A:J,10,0),"")</f>
        <v/>
      </c>
      <c r="N2402" t="str">
        <f>IFERROR(VLOOKUP(F2402,プログラムデータ!A:P,16,0),"")</f>
        <v/>
      </c>
      <c r="O2402" t="str">
        <f t="shared" si="74"/>
        <v xml:space="preserve">    </v>
      </c>
    </row>
    <row r="2403" spans="1:15" x14ac:dyDescent="0.15">
      <c r="A2403" t="str">
        <f>IFERROR(記録[[#This Row],[競技番号]],"")</f>
        <v/>
      </c>
      <c r="B2403" t="str">
        <f>IFERROR(記録[[#This Row],[選手番号]],"")</f>
        <v/>
      </c>
      <c r="C2403" t="str">
        <f>IFERROR(VLOOKUP(B2403,選手番号!F:J,4,0),"")</f>
        <v/>
      </c>
      <c r="D2403" t="str">
        <f>IFERROR(VLOOKUP(B2403,選手番号!F:K,6,0),"")</f>
        <v/>
      </c>
      <c r="E2403" t="str">
        <f>IFERROR(VLOOKUP(B2403,チーム番号!E:F,2,0),"")</f>
        <v/>
      </c>
      <c r="F2403" t="str">
        <f>IFERROR(VLOOKUP(A2403,プログラム!B:C,2,0),"")</f>
        <v/>
      </c>
      <c r="G2403" t="str">
        <f t="shared" si="75"/>
        <v>000</v>
      </c>
      <c r="H2403" t="str">
        <f>IFERROR(記録[[#This Row],[組]],"")</f>
        <v/>
      </c>
      <c r="I2403" t="str">
        <f>IFERROR(記録[[#This Row],[水路]],"")</f>
        <v/>
      </c>
      <c r="J2403" t="str">
        <f>IFERROR(VLOOKUP(F2403,プログラムデータ!A:P,14,0),"")</f>
        <v/>
      </c>
      <c r="K2403" t="str">
        <f>IFERROR(VLOOKUP(F2403,プログラムデータ!A:O,15,0),"")</f>
        <v/>
      </c>
      <c r="L2403" t="str">
        <f>IFERROR(VLOOKUP(F2403,プログラムデータ!A:M,13,0),"")</f>
        <v/>
      </c>
      <c r="M2403" t="str">
        <f>IFERROR(VLOOKUP(F2403,プログラムデータ!A:J,10,0),"")</f>
        <v/>
      </c>
      <c r="N2403" t="str">
        <f>IFERROR(VLOOKUP(F2403,プログラムデータ!A:P,16,0),"")</f>
        <v/>
      </c>
      <c r="O2403" t="str">
        <f t="shared" si="74"/>
        <v xml:space="preserve">    </v>
      </c>
    </row>
    <row r="2404" spans="1:15" x14ac:dyDescent="0.15">
      <c r="A2404" t="str">
        <f>IFERROR(記録[[#This Row],[競技番号]],"")</f>
        <v/>
      </c>
      <c r="B2404" t="str">
        <f>IFERROR(記録[[#This Row],[選手番号]],"")</f>
        <v/>
      </c>
      <c r="C2404" t="str">
        <f>IFERROR(VLOOKUP(B2404,選手番号!F:J,4,0),"")</f>
        <v/>
      </c>
      <c r="D2404" t="str">
        <f>IFERROR(VLOOKUP(B2404,選手番号!F:K,6,0),"")</f>
        <v/>
      </c>
      <c r="E2404" t="str">
        <f>IFERROR(VLOOKUP(B2404,チーム番号!E:F,2,0),"")</f>
        <v/>
      </c>
      <c r="F2404" t="str">
        <f>IFERROR(VLOOKUP(A2404,プログラム!B:C,2,0),"")</f>
        <v/>
      </c>
      <c r="G2404" t="str">
        <f t="shared" si="75"/>
        <v>000</v>
      </c>
      <c r="H2404" t="str">
        <f>IFERROR(記録[[#This Row],[組]],"")</f>
        <v/>
      </c>
      <c r="I2404" t="str">
        <f>IFERROR(記録[[#This Row],[水路]],"")</f>
        <v/>
      </c>
      <c r="J2404" t="str">
        <f>IFERROR(VLOOKUP(F2404,プログラムデータ!A:P,14,0),"")</f>
        <v/>
      </c>
      <c r="K2404" t="str">
        <f>IFERROR(VLOOKUP(F2404,プログラムデータ!A:O,15,0),"")</f>
        <v/>
      </c>
      <c r="L2404" t="str">
        <f>IFERROR(VLOOKUP(F2404,プログラムデータ!A:M,13,0),"")</f>
        <v/>
      </c>
      <c r="M2404" t="str">
        <f>IFERROR(VLOOKUP(F2404,プログラムデータ!A:J,10,0),"")</f>
        <v/>
      </c>
      <c r="N2404" t="str">
        <f>IFERROR(VLOOKUP(F2404,プログラムデータ!A:P,16,0),"")</f>
        <v/>
      </c>
      <c r="O2404" t="str">
        <f t="shared" si="74"/>
        <v xml:space="preserve">    </v>
      </c>
    </row>
    <row r="2405" spans="1:15" x14ac:dyDescent="0.15">
      <c r="A2405" t="str">
        <f>IFERROR(記録[[#This Row],[競技番号]],"")</f>
        <v/>
      </c>
      <c r="B2405" t="str">
        <f>IFERROR(記録[[#This Row],[選手番号]],"")</f>
        <v/>
      </c>
      <c r="C2405" t="str">
        <f>IFERROR(VLOOKUP(B2405,選手番号!F:J,4,0),"")</f>
        <v/>
      </c>
      <c r="D2405" t="str">
        <f>IFERROR(VLOOKUP(B2405,選手番号!F:K,6,0),"")</f>
        <v/>
      </c>
      <c r="E2405" t="str">
        <f>IFERROR(VLOOKUP(B2405,チーム番号!E:F,2,0),"")</f>
        <v/>
      </c>
      <c r="F2405" t="str">
        <f>IFERROR(VLOOKUP(A2405,プログラム!B:C,2,0),"")</f>
        <v/>
      </c>
      <c r="G2405" t="str">
        <f t="shared" si="75"/>
        <v>000</v>
      </c>
      <c r="H2405" t="str">
        <f>IFERROR(記録[[#This Row],[組]],"")</f>
        <v/>
      </c>
      <c r="I2405" t="str">
        <f>IFERROR(記録[[#This Row],[水路]],"")</f>
        <v/>
      </c>
      <c r="J2405" t="str">
        <f>IFERROR(VLOOKUP(F2405,プログラムデータ!A:P,14,0),"")</f>
        <v/>
      </c>
      <c r="K2405" t="str">
        <f>IFERROR(VLOOKUP(F2405,プログラムデータ!A:O,15,0),"")</f>
        <v/>
      </c>
      <c r="L2405" t="str">
        <f>IFERROR(VLOOKUP(F2405,プログラムデータ!A:M,13,0),"")</f>
        <v/>
      </c>
      <c r="M2405" t="str">
        <f>IFERROR(VLOOKUP(F2405,プログラムデータ!A:J,10,0),"")</f>
        <v/>
      </c>
      <c r="N2405" t="str">
        <f>IFERROR(VLOOKUP(F2405,プログラムデータ!A:P,16,0),"")</f>
        <v/>
      </c>
      <c r="O2405" t="str">
        <f t="shared" si="74"/>
        <v xml:space="preserve">    </v>
      </c>
    </row>
    <row r="2406" spans="1:15" x14ac:dyDescent="0.15">
      <c r="A2406" t="str">
        <f>IFERROR(記録[[#This Row],[競技番号]],"")</f>
        <v/>
      </c>
      <c r="B2406" t="str">
        <f>IFERROR(記録[[#This Row],[選手番号]],"")</f>
        <v/>
      </c>
      <c r="C2406" t="str">
        <f>IFERROR(VLOOKUP(B2406,選手番号!F:J,4,0),"")</f>
        <v/>
      </c>
      <c r="D2406" t="str">
        <f>IFERROR(VLOOKUP(B2406,選手番号!F:K,6,0),"")</f>
        <v/>
      </c>
      <c r="E2406" t="str">
        <f>IFERROR(VLOOKUP(B2406,チーム番号!E:F,2,0),"")</f>
        <v/>
      </c>
      <c r="F2406" t="str">
        <f>IFERROR(VLOOKUP(A2406,プログラム!B:C,2,0),"")</f>
        <v/>
      </c>
      <c r="G2406" t="str">
        <f t="shared" si="75"/>
        <v>000</v>
      </c>
      <c r="H2406" t="str">
        <f>IFERROR(記録[[#This Row],[組]],"")</f>
        <v/>
      </c>
      <c r="I2406" t="str">
        <f>IFERROR(記録[[#This Row],[水路]],"")</f>
        <v/>
      </c>
      <c r="J2406" t="str">
        <f>IFERROR(VLOOKUP(F2406,プログラムデータ!A:P,14,0),"")</f>
        <v/>
      </c>
      <c r="K2406" t="str">
        <f>IFERROR(VLOOKUP(F2406,プログラムデータ!A:O,15,0),"")</f>
        <v/>
      </c>
      <c r="L2406" t="str">
        <f>IFERROR(VLOOKUP(F2406,プログラムデータ!A:M,13,0),"")</f>
        <v/>
      </c>
      <c r="M2406" t="str">
        <f>IFERROR(VLOOKUP(F2406,プログラムデータ!A:J,10,0),"")</f>
        <v/>
      </c>
      <c r="N2406" t="str">
        <f>IFERROR(VLOOKUP(F2406,プログラムデータ!A:P,16,0),"")</f>
        <v/>
      </c>
      <c r="O2406" t="str">
        <f t="shared" si="74"/>
        <v xml:space="preserve">    </v>
      </c>
    </row>
    <row r="2407" spans="1:15" x14ac:dyDescent="0.15">
      <c r="A2407" t="str">
        <f>IFERROR(記録[[#This Row],[競技番号]],"")</f>
        <v/>
      </c>
      <c r="B2407" t="str">
        <f>IFERROR(記録[[#This Row],[選手番号]],"")</f>
        <v/>
      </c>
      <c r="C2407" t="str">
        <f>IFERROR(VLOOKUP(B2407,選手番号!F:J,4,0),"")</f>
        <v/>
      </c>
      <c r="D2407" t="str">
        <f>IFERROR(VLOOKUP(B2407,選手番号!F:K,6,0),"")</f>
        <v/>
      </c>
      <c r="E2407" t="str">
        <f>IFERROR(VLOOKUP(B2407,チーム番号!E:F,2,0),"")</f>
        <v/>
      </c>
      <c r="F2407" t="str">
        <f>IFERROR(VLOOKUP(A2407,プログラム!B:C,2,0),"")</f>
        <v/>
      </c>
      <c r="G2407" t="str">
        <f t="shared" si="75"/>
        <v>000</v>
      </c>
      <c r="H2407" t="str">
        <f>IFERROR(記録[[#This Row],[組]],"")</f>
        <v/>
      </c>
      <c r="I2407" t="str">
        <f>IFERROR(記録[[#This Row],[水路]],"")</f>
        <v/>
      </c>
      <c r="J2407" t="str">
        <f>IFERROR(VLOOKUP(F2407,プログラムデータ!A:P,14,0),"")</f>
        <v/>
      </c>
      <c r="K2407" t="str">
        <f>IFERROR(VLOOKUP(F2407,プログラムデータ!A:O,15,0),"")</f>
        <v/>
      </c>
      <c r="L2407" t="str">
        <f>IFERROR(VLOOKUP(F2407,プログラムデータ!A:M,13,0),"")</f>
        <v/>
      </c>
      <c r="M2407" t="str">
        <f>IFERROR(VLOOKUP(F2407,プログラムデータ!A:J,10,0),"")</f>
        <v/>
      </c>
      <c r="N2407" t="str">
        <f>IFERROR(VLOOKUP(F2407,プログラムデータ!A:P,16,0),"")</f>
        <v/>
      </c>
      <c r="O2407" t="str">
        <f t="shared" si="74"/>
        <v xml:space="preserve">    </v>
      </c>
    </row>
    <row r="2408" spans="1:15" x14ac:dyDescent="0.15">
      <c r="A2408" t="str">
        <f>IFERROR(記録[[#This Row],[競技番号]],"")</f>
        <v/>
      </c>
      <c r="B2408" t="str">
        <f>IFERROR(記録[[#This Row],[選手番号]],"")</f>
        <v/>
      </c>
      <c r="C2408" t="str">
        <f>IFERROR(VLOOKUP(B2408,選手番号!F:J,4,0),"")</f>
        <v/>
      </c>
      <c r="D2408" t="str">
        <f>IFERROR(VLOOKUP(B2408,選手番号!F:K,6,0),"")</f>
        <v/>
      </c>
      <c r="E2408" t="str">
        <f>IFERROR(VLOOKUP(B2408,チーム番号!E:F,2,0),"")</f>
        <v/>
      </c>
      <c r="F2408" t="str">
        <f>IFERROR(VLOOKUP(A2408,プログラム!B:C,2,0),"")</f>
        <v/>
      </c>
      <c r="G2408" t="str">
        <f t="shared" si="75"/>
        <v>000</v>
      </c>
      <c r="H2408" t="str">
        <f>IFERROR(記録[[#This Row],[組]],"")</f>
        <v/>
      </c>
      <c r="I2408" t="str">
        <f>IFERROR(記録[[#This Row],[水路]],"")</f>
        <v/>
      </c>
      <c r="J2408" t="str">
        <f>IFERROR(VLOOKUP(F2408,プログラムデータ!A:P,14,0),"")</f>
        <v/>
      </c>
      <c r="K2408" t="str">
        <f>IFERROR(VLOOKUP(F2408,プログラムデータ!A:O,15,0),"")</f>
        <v/>
      </c>
      <c r="L2408" t="str">
        <f>IFERROR(VLOOKUP(F2408,プログラムデータ!A:M,13,0),"")</f>
        <v/>
      </c>
      <c r="M2408" t="str">
        <f>IFERROR(VLOOKUP(F2408,プログラムデータ!A:J,10,0),"")</f>
        <v/>
      </c>
      <c r="N2408" t="str">
        <f>IFERROR(VLOOKUP(F2408,プログラムデータ!A:P,16,0),"")</f>
        <v/>
      </c>
      <c r="O2408" t="str">
        <f t="shared" si="74"/>
        <v xml:space="preserve">    </v>
      </c>
    </row>
    <row r="2409" spans="1:15" x14ac:dyDescent="0.15">
      <c r="A2409" t="str">
        <f>IFERROR(記録[[#This Row],[競技番号]],"")</f>
        <v/>
      </c>
      <c r="B2409" t="str">
        <f>IFERROR(記録[[#This Row],[選手番号]],"")</f>
        <v/>
      </c>
      <c r="C2409" t="str">
        <f>IFERROR(VLOOKUP(B2409,選手番号!F:J,4,0),"")</f>
        <v/>
      </c>
      <c r="D2409" t="str">
        <f>IFERROR(VLOOKUP(B2409,選手番号!F:K,6,0),"")</f>
        <v/>
      </c>
      <c r="E2409" t="str">
        <f>IFERROR(VLOOKUP(B2409,チーム番号!E:F,2,0),"")</f>
        <v/>
      </c>
      <c r="F2409" t="str">
        <f>IFERROR(VLOOKUP(A2409,プログラム!B:C,2,0),"")</f>
        <v/>
      </c>
      <c r="G2409" t="str">
        <f t="shared" si="75"/>
        <v>000</v>
      </c>
      <c r="H2409" t="str">
        <f>IFERROR(記録[[#This Row],[組]],"")</f>
        <v/>
      </c>
      <c r="I2409" t="str">
        <f>IFERROR(記録[[#This Row],[水路]],"")</f>
        <v/>
      </c>
      <c r="J2409" t="str">
        <f>IFERROR(VLOOKUP(F2409,プログラムデータ!A:P,14,0),"")</f>
        <v/>
      </c>
      <c r="K2409" t="str">
        <f>IFERROR(VLOOKUP(F2409,プログラムデータ!A:O,15,0),"")</f>
        <v/>
      </c>
      <c r="L2409" t="str">
        <f>IFERROR(VLOOKUP(F2409,プログラムデータ!A:M,13,0),"")</f>
        <v/>
      </c>
      <c r="M2409" t="str">
        <f>IFERROR(VLOOKUP(F2409,プログラムデータ!A:J,10,0),"")</f>
        <v/>
      </c>
      <c r="N2409" t="str">
        <f>IFERROR(VLOOKUP(F2409,プログラムデータ!A:P,16,0),"")</f>
        <v/>
      </c>
      <c r="O2409" t="str">
        <f t="shared" si="74"/>
        <v xml:space="preserve">    </v>
      </c>
    </row>
    <row r="2410" spans="1:15" x14ac:dyDescent="0.15">
      <c r="A2410" t="str">
        <f>IFERROR(記録[[#This Row],[競技番号]],"")</f>
        <v/>
      </c>
      <c r="B2410" t="str">
        <f>IFERROR(記録[[#This Row],[選手番号]],"")</f>
        <v/>
      </c>
      <c r="C2410" t="str">
        <f>IFERROR(VLOOKUP(B2410,選手番号!F:J,4,0),"")</f>
        <v/>
      </c>
      <c r="D2410" t="str">
        <f>IFERROR(VLOOKUP(B2410,選手番号!F:K,6,0),"")</f>
        <v/>
      </c>
      <c r="E2410" t="str">
        <f>IFERROR(VLOOKUP(B2410,チーム番号!E:F,2,0),"")</f>
        <v/>
      </c>
      <c r="F2410" t="str">
        <f>IFERROR(VLOOKUP(A2410,プログラム!B:C,2,0),"")</f>
        <v/>
      </c>
      <c r="G2410" t="str">
        <f t="shared" si="75"/>
        <v>000</v>
      </c>
      <c r="H2410" t="str">
        <f>IFERROR(記録[[#This Row],[組]],"")</f>
        <v/>
      </c>
      <c r="I2410" t="str">
        <f>IFERROR(記録[[#This Row],[水路]],"")</f>
        <v/>
      </c>
      <c r="J2410" t="str">
        <f>IFERROR(VLOOKUP(F2410,プログラムデータ!A:P,14,0),"")</f>
        <v/>
      </c>
      <c r="K2410" t="str">
        <f>IFERROR(VLOOKUP(F2410,プログラムデータ!A:O,15,0),"")</f>
        <v/>
      </c>
      <c r="L2410" t="str">
        <f>IFERROR(VLOOKUP(F2410,プログラムデータ!A:M,13,0),"")</f>
        <v/>
      </c>
      <c r="M2410" t="str">
        <f>IFERROR(VLOOKUP(F2410,プログラムデータ!A:J,10,0),"")</f>
        <v/>
      </c>
      <c r="N2410" t="str">
        <f>IFERROR(VLOOKUP(F2410,プログラムデータ!A:P,16,0),"")</f>
        <v/>
      </c>
      <c r="O2410" t="str">
        <f t="shared" si="74"/>
        <v xml:space="preserve">    </v>
      </c>
    </row>
    <row r="2411" spans="1:15" x14ac:dyDescent="0.15">
      <c r="A2411" t="str">
        <f>IFERROR(記録[[#This Row],[競技番号]],"")</f>
        <v/>
      </c>
      <c r="B2411" t="str">
        <f>IFERROR(記録[[#This Row],[選手番号]],"")</f>
        <v/>
      </c>
      <c r="C2411" t="str">
        <f>IFERROR(VLOOKUP(B2411,選手番号!F:J,4,0),"")</f>
        <v/>
      </c>
      <c r="D2411" t="str">
        <f>IFERROR(VLOOKUP(B2411,選手番号!F:K,6,0),"")</f>
        <v/>
      </c>
      <c r="E2411" t="str">
        <f>IFERROR(VLOOKUP(B2411,チーム番号!E:F,2,0),"")</f>
        <v/>
      </c>
      <c r="F2411" t="str">
        <f>IFERROR(VLOOKUP(A2411,プログラム!B:C,2,0),"")</f>
        <v/>
      </c>
      <c r="G2411" t="str">
        <f t="shared" si="75"/>
        <v>000</v>
      </c>
      <c r="H2411" t="str">
        <f>IFERROR(記録[[#This Row],[組]],"")</f>
        <v/>
      </c>
      <c r="I2411" t="str">
        <f>IFERROR(記録[[#This Row],[水路]],"")</f>
        <v/>
      </c>
      <c r="J2411" t="str">
        <f>IFERROR(VLOOKUP(F2411,プログラムデータ!A:P,14,0),"")</f>
        <v/>
      </c>
      <c r="K2411" t="str">
        <f>IFERROR(VLOOKUP(F2411,プログラムデータ!A:O,15,0),"")</f>
        <v/>
      </c>
      <c r="L2411" t="str">
        <f>IFERROR(VLOOKUP(F2411,プログラムデータ!A:M,13,0),"")</f>
        <v/>
      </c>
      <c r="M2411" t="str">
        <f>IFERROR(VLOOKUP(F2411,プログラムデータ!A:J,10,0),"")</f>
        <v/>
      </c>
      <c r="N2411" t="str">
        <f>IFERROR(VLOOKUP(F2411,プログラムデータ!A:P,16,0),"")</f>
        <v/>
      </c>
      <c r="O2411" t="str">
        <f t="shared" si="74"/>
        <v xml:space="preserve">    </v>
      </c>
    </row>
    <row r="2412" spans="1:15" x14ac:dyDescent="0.15">
      <c r="A2412" t="str">
        <f>IFERROR(記録[[#This Row],[競技番号]],"")</f>
        <v/>
      </c>
      <c r="B2412" t="str">
        <f>IFERROR(記録[[#This Row],[選手番号]],"")</f>
        <v/>
      </c>
      <c r="C2412" t="str">
        <f>IFERROR(VLOOKUP(B2412,選手番号!F:J,4,0),"")</f>
        <v/>
      </c>
      <c r="D2412" t="str">
        <f>IFERROR(VLOOKUP(B2412,選手番号!F:K,6,0),"")</f>
        <v/>
      </c>
      <c r="E2412" t="str">
        <f>IFERROR(VLOOKUP(B2412,チーム番号!E:F,2,0),"")</f>
        <v/>
      </c>
      <c r="F2412" t="str">
        <f>IFERROR(VLOOKUP(A2412,プログラム!B:C,2,0),"")</f>
        <v/>
      </c>
      <c r="G2412" t="str">
        <f t="shared" si="75"/>
        <v>000</v>
      </c>
      <c r="H2412" t="str">
        <f>IFERROR(記録[[#This Row],[組]],"")</f>
        <v/>
      </c>
      <c r="I2412" t="str">
        <f>IFERROR(記録[[#This Row],[水路]],"")</f>
        <v/>
      </c>
      <c r="J2412" t="str">
        <f>IFERROR(VLOOKUP(F2412,プログラムデータ!A:P,14,0),"")</f>
        <v/>
      </c>
      <c r="K2412" t="str">
        <f>IFERROR(VLOOKUP(F2412,プログラムデータ!A:O,15,0),"")</f>
        <v/>
      </c>
      <c r="L2412" t="str">
        <f>IFERROR(VLOOKUP(F2412,プログラムデータ!A:M,13,0),"")</f>
        <v/>
      </c>
      <c r="M2412" t="str">
        <f>IFERROR(VLOOKUP(F2412,プログラムデータ!A:J,10,0),"")</f>
        <v/>
      </c>
      <c r="N2412" t="str">
        <f>IFERROR(VLOOKUP(F2412,プログラムデータ!A:P,16,0),"")</f>
        <v/>
      </c>
      <c r="O2412" t="str">
        <f t="shared" si="74"/>
        <v xml:space="preserve">    </v>
      </c>
    </row>
    <row r="2413" spans="1:15" x14ac:dyDescent="0.15">
      <c r="A2413" t="str">
        <f>IFERROR(記録[[#This Row],[競技番号]],"")</f>
        <v/>
      </c>
      <c r="B2413" t="str">
        <f>IFERROR(記録[[#This Row],[選手番号]],"")</f>
        <v/>
      </c>
      <c r="C2413" t="str">
        <f>IFERROR(VLOOKUP(B2413,選手番号!F:J,4,0),"")</f>
        <v/>
      </c>
      <c r="D2413" t="str">
        <f>IFERROR(VLOOKUP(B2413,選手番号!F:K,6,0),"")</f>
        <v/>
      </c>
      <c r="E2413" t="str">
        <f>IFERROR(VLOOKUP(B2413,チーム番号!E:F,2,0),"")</f>
        <v/>
      </c>
      <c r="F2413" t="str">
        <f>IFERROR(VLOOKUP(A2413,プログラム!B:C,2,0),"")</f>
        <v/>
      </c>
      <c r="G2413" t="str">
        <f t="shared" si="75"/>
        <v>000</v>
      </c>
      <c r="H2413" t="str">
        <f>IFERROR(記録[[#This Row],[組]],"")</f>
        <v/>
      </c>
      <c r="I2413" t="str">
        <f>IFERROR(記録[[#This Row],[水路]],"")</f>
        <v/>
      </c>
      <c r="J2413" t="str">
        <f>IFERROR(VLOOKUP(F2413,プログラムデータ!A:P,14,0),"")</f>
        <v/>
      </c>
      <c r="K2413" t="str">
        <f>IFERROR(VLOOKUP(F2413,プログラムデータ!A:O,15,0),"")</f>
        <v/>
      </c>
      <c r="L2413" t="str">
        <f>IFERROR(VLOOKUP(F2413,プログラムデータ!A:M,13,0),"")</f>
        <v/>
      </c>
      <c r="M2413" t="str">
        <f>IFERROR(VLOOKUP(F2413,プログラムデータ!A:J,10,0),"")</f>
        <v/>
      </c>
      <c r="N2413" t="str">
        <f>IFERROR(VLOOKUP(F2413,プログラムデータ!A:P,16,0),"")</f>
        <v/>
      </c>
      <c r="O2413" t="str">
        <f t="shared" si="74"/>
        <v xml:space="preserve">    </v>
      </c>
    </row>
    <row r="2414" spans="1:15" x14ac:dyDescent="0.15">
      <c r="A2414" t="str">
        <f>IFERROR(記録[[#This Row],[競技番号]],"")</f>
        <v/>
      </c>
      <c r="B2414" t="str">
        <f>IFERROR(記録[[#This Row],[選手番号]],"")</f>
        <v/>
      </c>
      <c r="C2414" t="str">
        <f>IFERROR(VLOOKUP(B2414,選手番号!F:J,4,0),"")</f>
        <v/>
      </c>
      <c r="D2414" t="str">
        <f>IFERROR(VLOOKUP(B2414,選手番号!F:K,6,0),"")</f>
        <v/>
      </c>
      <c r="E2414" t="str">
        <f>IFERROR(VLOOKUP(B2414,チーム番号!E:F,2,0),"")</f>
        <v/>
      </c>
      <c r="F2414" t="str">
        <f>IFERROR(VLOOKUP(A2414,プログラム!B:C,2,0),"")</f>
        <v/>
      </c>
      <c r="G2414" t="str">
        <f t="shared" si="75"/>
        <v>000</v>
      </c>
      <c r="H2414" t="str">
        <f>IFERROR(記録[[#This Row],[組]],"")</f>
        <v/>
      </c>
      <c r="I2414" t="str">
        <f>IFERROR(記録[[#This Row],[水路]],"")</f>
        <v/>
      </c>
      <c r="J2414" t="str">
        <f>IFERROR(VLOOKUP(F2414,プログラムデータ!A:P,14,0),"")</f>
        <v/>
      </c>
      <c r="K2414" t="str">
        <f>IFERROR(VLOOKUP(F2414,プログラムデータ!A:O,15,0),"")</f>
        <v/>
      </c>
      <c r="L2414" t="str">
        <f>IFERROR(VLOOKUP(F2414,プログラムデータ!A:M,13,0),"")</f>
        <v/>
      </c>
      <c r="M2414" t="str">
        <f>IFERROR(VLOOKUP(F2414,プログラムデータ!A:J,10,0),"")</f>
        <v/>
      </c>
      <c r="N2414" t="str">
        <f>IFERROR(VLOOKUP(F2414,プログラムデータ!A:P,16,0),"")</f>
        <v/>
      </c>
      <c r="O2414" t="str">
        <f t="shared" ref="O2414:O2477" si="76">CONCATENATE(J2414," ",K2414," ",L2414," ",M2414," ",N2414)</f>
        <v xml:space="preserve">    </v>
      </c>
    </row>
    <row r="2415" spans="1:15" x14ac:dyDescent="0.15">
      <c r="A2415" t="str">
        <f>IFERROR(記録[[#This Row],[競技番号]],"")</f>
        <v/>
      </c>
      <c r="B2415" t="str">
        <f>IFERROR(記録[[#This Row],[選手番号]],"")</f>
        <v/>
      </c>
      <c r="C2415" t="str">
        <f>IFERROR(VLOOKUP(B2415,選手番号!F:J,4,0),"")</f>
        <v/>
      </c>
      <c r="D2415" t="str">
        <f>IFERROR(VLOOKUP(B2415,選手番号!F:K,6,0),"")</f>
        <v/>
      </c>
      <c r="E2415" t="str">
        <f>IFERROR(VLOOKUP(B2415,チーム番号!E:F,2,0),"")</f>
        <v/>
      </c>
      <c r="F2415" t="str">
        <f>IFERROR(VLOOKUP(A2415,プログラム!B:C,2,0),"")</f>
        <v/>
      </c>
      <c r="G2415" t="str">
        <f t="shared" si="75"/>
        <v>000</v>
      </c>
      <c r="H2415" t="str">
        <f>IFERROR(記録[[#This Row],[組]],"")</f>
        <v/>
      </c>
      <c r="I2415" t="str">
        <f>IFERROR(記録[[#This Row],[水路]],"")</f>
        <v/>
      </c>
      <c r="J2415" t="str">
        <f>IFERROR(VLOOKUP(F2415,プログラムデータ!A:P,14,0),"")</f>
        <v/>
      </c>
      <c r="K2415" t="str">
        <f>IFERROR(VLOOKUP(F2415,プログラムデータ!A:O,15,0),"")</f>
        <v/>
      </c>
      <c r="L2415" t="str">
        <f>IFERROR(VLOOKUP(F2415,プログラムデータ!A:M,13,0),"")</f>
        <v/>
      </c>
      <c r="M2415" t="str">
        <f>IFERROR(VLOOKUP(F2415,プログラムデータ!A:J,10,0),"")</f>
        <v/>
      </c>
      <c r="N2415" t="str">
        <f>IFERROR(VLOOKUP(F2415,プログラムデータ!A:P,16,0),"")</f>
        <v/>
      </c>
      <c r="O2415" t="str">
        <f t="shared" si="76"/>
        <v xml:space="preserve">    </v>
      </c>
    </row>
    <row r="2416" spans="1:15" x14ac:dyDescent="0.15">
      <c r="A2416" t="str">
        <f>IFERROR(記録[[#This Row],[競技番号]],"")</f>
        <v/>
      </c>
      <c r="B2416" t="str">
        <f>IFERROR(記録[[#This Row],[選手番号]],"")</f>
        <v/>
      </c>
      <c r="C2416" t="str">
        <f>IFERROR(VLOOKUP(B2416,選手番号!F:J,4,0),"")</f>
        <v/>
      </c>
      <c r="D2416" t="str">
        <f>IFERROR(VLOOKUP(B2416,選手番号!F:K,6,0),"")</f>
        <v/>
      </c>
      <c r="E2416" t="str">
        <f>IFERROR(VLOOKUP(B2416,チーム番号!E:F,2,0),"")</f>
        <v/>
      </c>
      <c r="F2416" t="str">
        <f>IFERROR(VLOOKUP(A2416,プログラム!B:C,2,0),"")</f>
        <v/>
      </c>
      <c r="G2416" t="str">
        <f t="shared" si="75"/>
        <v>000</v>
      </c>
      <c r="H2416" t="str">
        <f>IFERROR(記録[[#This Row],[組]],"")</f>
        <v/>
      </c>
      <c r="I2416" t="str">
        <f>IFERROR(記録[[#This Row],[水路]],"")</f>
        <v/>
      </c>
      <c r="J2416" t="str">
        <f>IFERROR(VLOOKUP(F2416,プログラムデータ!A:P,14,0),"")</f>
        <v/>
      </c>
      <c r="K2416" t="str">
        <f>IFERROR(VLOOKUP(F2416,プログラムデータ!A:O,15,0),"")</f>
        <v/>
      </c>
      <c r="L2416" t="str">
        <f>IFERROR(VLOOKUP(F2416,プログラムデータ!A:M,13,0),"")</f>
        <v/>
      </c>
      <c r="M2416" t="str">
        <f>IFERROR(VLOOKUP(F2416,プログラムデータ!A:J,10,0),"")</f>
        <v/>
      </c>
      <c r="N2416" t="str">
        <f>IFERROR(VLOOKUP(F2416,プログラムデータ!A:P,16,0),"")</f>
        <v/>
      </c>
      <c r="O2416" t="str">
        <f t="shared" si="76"/>
        <v xml:space="preserve">    </v>
      </c>
    </row>
    <row r="2417" spans="1:15" x14ac:dyDescent="0.15">
      <c r="A2417" t="str">
        <f>IFERROR(記録[[#This Row],[競技番号]],"")</f>
        <v/>
      </c>
      <c r="B2417" t="str">
        <f>IFERROR(記録[[#This Row],[選手番号]],"")</f>
        <v/>
      </c>
      <c r="C2417" t="str">
        <f>IFERROR(VLOOKUP(B2417,選手番号!F:J,4,0),"")</f>
        <v/>
      </c>
      <c r="D2417" t="str">
        <f>IFERROR(VLOOKUP(B2417,選手番号!F:K,6,0),"")</f>
        <v/>
      </c>
      <c r="E2417" t="str">
        <f>IFERROR(VLOOKUP(B2417,チーム番号!E:F,2,0),"")</f>
        <v/>
      </c>
      <c r="F2417" t="str">
        <f>IFERROR(VLOOKUP(A2417,プログラム!B:C,2,0),"")</f>
        <v/>
      </c>
      <c r="G2417" t="str">
        <f t="shared" si="75"/>
        <v>000</v>
      </c>
      <c r="H2417" t="str">
        <f>IFERROR(記録[[#This Row],[組]],"")</f>
        <v/>
      </c>
      <c r="I2417" t="str">
        <f>IFERROR(記録[[#This Row],[水路]],"")</f>
        <v/>
      </c>
      <c r="J2417" t="str">
        <f>IFERROR(VLOOKUP(F2417,プログラムデータ!A:P,14,0),"")</f>
        <v/>
      </c>
      <c r="K2417" t="str">
        <f>IFERROR(VLOOKUP(F2417,プログラムデータ!A:O,15,0),"")</f>
        <v/>
      </c>
      <c r="L2417" t="str">
        <f>IFERROR(VLOOKUP(F2417,プログラムデータ!A:M,13,0),"")</f>
        <v/>
      </c>
      <c r="M2417" t="str">
        <f>IFERROR(VLOOKUP(F2417,プログラムデータ!A:J,10,0),"")</f>
        <v/>
      </c>
      <c r="N2417" t="str">
        <f>IFERROR(VLOOKUP(F2417,プログラムデータ!A:P,16,0),"")</f>
        <v/>
      </c>
      <c r="O2417" t="str">
        <f t="shared" si="76"/>
        <v xml:space="preserve">    </v>
      </c>
    </row>
    <row r="2418" spans="1:15" x14ac:dyDescent="0.15">
      <c r="A2418" t="str">
        <f>IFERROR(記録[[#This Row],[競技番号]],"")</f>
        <v/>
      </c>
      <c r="B2418" t="str">
        <f>IFERROR(記録[[#This Row],[選手番号]],"")</f>
        <v/>
      </c>
      <c r="C2418" t="str">
        <f>IFERROR(VLOOKUP(B2418,選手番号!F:J,4,0),"")</f>
        <v/>
      </c>
      <c r="D2418" t="str">
        <f>IFERROR(VLOOKUP(B2418,選手番号!F:K,6,0),"")</f>
        <v/>
      </c>
      <c r="E2418" t="str">
        <f>IFERROR(VLOOKUP(B2418,チーム番号!E:F,2,0),"")</f>
        <v/>
      </c>
      <c r="F2418" t="str">
        <f>IFERROR(VLOOKUP(A2418,プログラム!B:C,2,0),"")</f>
        <v/>
      </c>
      <c r="G2418" t="str">
        <f t="shared" si="75"/>
        <v>000</v>
      </c>
      <c r="H2418" t="str">
        <f>IFERROR(記録[[#This Row],[組]],"")</f>
        <v/>
      </c>
      <c r="I2418" t="str">
        <f>IFERROR(記録[[#This Row],[水路]],"")</f>
        <v/>
      </c>
      <c r="J2418" t="str">
        <f>IFERROR(VLOOKUP(F2418,プログラムデータ!A:P,14,0),"")</f>
        <v/>
      </c>
      <c r="K2418" t="str">
        <f>IFERROR(VLOOKUP(F2418,プログラムデータ!A:O,15,0),"")</f>
        <v/>
      </c>
      <c r="L2418" t="str">
        <f>IFERROR(VLOOKUP(F2418,プログラムデータ!A:M,13,0),"")</f>
        <v/>
      </c>
      <c r="M2418" t="str">
        <f>IFERROR(VLOOKUP(F2418,プログラムデータ!A:J,10,0),"")</f>
        <v/>
      </c>
      <c r="N2418" t="str">
        <f>IFERROR(VLOOKUP(F2418,プログラムデータ!A:P,16,0),"")</f>
        <v/>
      </c>
      <c r="O2418" t="str">
        <f t="shared" si="76"/>
        <v xml:space="preserve">    </v>
      </c>
    </row>
    <row r="2419" spans="1:15" x14ac:dyDescent="0.15">
      <c r="A2419" t="str">
        <f>IFERROR(記録[[#This Row],[競技番号]],"")</f>
        <v/>
      </c>
      <c r="B2419" t="str">
        <f>IFERROR(記録[[#This Row],[選手番号]],"")</f>
        <v/>
      </c>
      <c r="C2419" t="str">
        <f>IFERROR(VLOOKUP(B2419,選手番号!F:J,4,0),"")</f>
        <v/>
      </c>
      <c r="D2419" t="str">
        <f>IFERROR(VLOOKUP(B2419,選手番号!F:K,6,0),"")</f>
        <v/>
      </c>
      <c r="E2419" t="str">
        <f>IFERROR(VLOOKUP(B2419,チーム番号!E:F,2,0),"")</f>
        <v/>
      </c>
      <c r="F2419" t="str">
        <f>IFERROR(VLOOKUP(A2419,プログラム!B:C,2,0),"")</f>
        <v/>
      </c>
      <c r="G2419" t="str">
        <f t="shared" si="75"/>
        <v>000</v>
      </c>
      <c r="H2419" t="str">
        <f>IFERROR(記録[[#This Row],[組]],"")</f>
        <v/>
      </c>
      <c r="I2419" t="str">
        <f>IFERROR(記録[[#This Row],[水路]],"")</f>
        <v/>
      </c>
      <c r="J2419" t="str">
        <f>IFERROR(VLOOKUP(F2419,プログラムデータ!A:P,14,0),"")</f>
        <v/>
      </c>
      <c r="K2419" t="str">
        <f>IFERROR(VLOOKUP(F2419,プログラムデータ!A:O,15,0),"")</f>
        <v/>
      </c>
      <c r="L2419" t="str">
        <f>IFERROR(VLOOKUP(F2419,プログラムデータ!A:M,13,0),"")</f>
        <v/>
      </c>
      <c r="M2419" t="str">
        <f>IFERROR(VLOOKUP(F2419,プログラムデータ!A:J,10,0),"")</f>
        <v/>
      </c>
      <c r="N2419" t="str">
        <f>IFERROR(VLOOKUP(F2419,プログラムデータ!A:P,16,0),"")</f>
        <v/>
      </c>
      <c r="O2419" t="str">
        <f t="shared" si="76"/>
        <v xml:space="preserve">    </v>
      </c>
    </row>
    <row r="2420" spans="1:15" x14ac:dyDescent="0.15">
      <c r="A2420" t="str">
        <f>IFERROR(記録[[#This Row],[競技番号]],"")</f>
        <v/>
      </c>
      <c r="B2420" t="str">
        <f>IFERROR(記録[[#This Row],[選手番号]],"")</f>
        <v/>
      </c>
      <c r="C2420" t="str">
        <f>IFERROR(VLOOKUP(B2420,選手番号!F:J,4,0),"")</f>
        <v/>
      </c>
      <c r="D2420" t="str">
        <f>IFERROR(VLOOKUP(B2420,選手番号!F:K,6,0),"")</f>
        <v/>
      </c>
      <c r="E2420" t="str">
        <f>IFERROR(VLOOKUP(B2420,チーム番号!E:F,2,0),"")</f>
        <v/>
      </c>
      <c r="F2420" t="str">
        <f>IFERROR(VLOOKUP(A2420,プログラム!B:C,2,0),"")</f>
        <v/>
      </c>
      <c r="G2420" t="str">
        <f t="shared" si="75"/>
        <v>000</v>
      </c>
      <c r="H2420" t="str">
        <f>IFERROR(記録[[#This Row],[組]],"")</f>
        <v/>
      </c>
      <c r="I2420" t="str">
        <f>IFERROR(記録[[#This Row],[水路]],"")</f>
        <v/>
      </c>
      <c r="J2420" t="str">
        <f>IFERROR(VLOOKUP(F2420,プログラムデータ!A:P,14,0),"")</f>
        <v/>
      </c>
      <c r="K2420" t="str">
        <f>IFERROR(VLOOKUP(F2420,プログラムデータ!A:O,15,0),"")</f>
        <v/>
      </c>
      <c r="L2420" t="str">
        <f>IFERROR(VLOOKUP(F2420,プログラムデータ!A:M,13,0),"")</f>
        <v/>
      </c>
      <c r="M2420" t="str">
        <f>IFERROR(VLOOKUP(F2420,プログラムデータ!A:J,10,0),"")</f>
        <v/>
      </c>
      <c r="N2420" t="str">
        <f>IFERROR(VLOOKUP(F2420,プログラムデータ!A:P,16,0),"")</f>
        <v/>
      </c>
      <c r="O2420" t="str">
        <f t="shared" si="76"/>
        <v xml:space="preserve">    </v>
      </c>
    </row>
    <row r="2421" spans="1:15" x14ac:dyDescent="0.15">
      <c r="A2421" t="str">
        <f>IFERROR(記録[[#This Row],[競技番号]],"")</f>
        <v/>
      </c>
      <c r="B2421" t="str">
        <f>IFERROR(記録[[#This Row],[選手番号]],"")</f>
        <v/>
      </c>
      <c r="C2421" t="str">
        <f>IFERROR(VLOOKUP(B2421,選手番号!F:J,4,0),"")</f>
        <v/>
      </c>
      <c r="D2421" t="str">
        <f>IFERROR(VLOOKUP(B2421,選手番号!F:K,6,0),"")</f>
        <v/>
      </c>
      <c r="E2421" t="str">
        <f>IFERROR(VLOOKUP(B2421,チーム番号!E:F,2,0),"")</f>
        <v/>
      </c>
      <c r="F2421" t="str">
        <f>IFERROR(VLOOKUP(A2421,プログラム!B:C,2,0),"")</f>
        <v/>
      </c>
      <c r="G2421" t="str">
        <f t="shared" si="75"/>
        <v>000</v>
      </c>
      <c r="H2421" t="str">
        <f>IFERROR(記録[[#This Row],[組]],"")</f>
        <v/>
      </c>
      <c r="I2421" t="str">
        <f>IFERROR(記録[[#This Row],[水路]],"")</f>
        <v/>
      </c>
      <c r="J2421" t="str">
        <f>IFERROR(VLOOKUP(F2421,プログラムデータ!A:P,14,0),"")</f>
        <v/>
      </c>
      <c r="K2421" t="str">
        <f>IFERROR(VLOOKUP(F2421,プログラムデータ!A:O,15,0),"")</f>
        <v/>
      </c>
      <c r="L2421" t="str">
        <f>IFERROR(VLOOKUP(F2421,プログラムデータ!A:M,13,0),"")</f>
        <v/>
      </c>
      <c r="M2421" t="str">
        <f>IFERROR(VLOOKUP(F2421,プログラムデータ!A:J,10,0),"")</f>
        <v/>
      </c>
      <c r="N2421" t="str">
        <f>IFERROR(VLOOKUP(F2421,プログラムデータ!A:P,16,0),"")</f>
        <v/>
      </c>
      <c r="O2421" t="str">
        <f t="shared" si="76"/>
        <v xml:space="preserve">    </v>
      </c>
    </row>
    <row r="2422" spans="1:15" x14ac:dyDescent="0.15">
      <c r="A2422" t="str">
        <f>IFERROR(記録[[#This Row],[競技番号]],"")</f>
        <v/>
      </c>
      <c r="B2422" t="str">
        <f>IFERROR(記録[[#This Row],[選手番号]],"")</f>
        <v/>
      </c>
      <c r="C2422" t="str">
        <f>IFERROR(VLOOKUP(B2422,選手番号!F:J,4,0),"")</f>
        <v/>
      </c>
      <c r="D2422" t="str">
        <f>IFERROR(VLOOKUP(B2422,選手番号!F:K,6,0),"")</f>
        <v/>
      </c>
      <c r="E2422" t="str">
        <f>IFERROR(VLOOKUP(B2422,チーム番号!E:F,2,0),"")</f>
        <v/>
      </c>
      <c r="F2422" t="str">
        <f>IFERROR(VLOOKUP(A2422,プログラム!B:C,2,0),"")</f>
        <v/>
      </c>
      <c r="G2422" t="str">
        <f t="shared" si="75"/>
        <v>000</v>
      </c>
      <c r="H2422" t="str">
        <f>IFERROR(記録[[#This Row],[組]],"")</f>
        <v/>
      </c>
      <c r="I2422" t="str">
        <f>IFERROR(記録[[#This Row],[水路]],"")</f>
        <v/>
      </c>
      <c r="J2422" t="str">
        <f>IFERROR(VLOOKUP(F2422,プログラムデータ!A:P,14,0),"")</f>
        <v/>
      </c>
      <c r="K2422" t="str">
        <f>IFERROR(VLOOKUP(F2422,プログラムデータ!A:O,15,0),"")</f>
        <v/>
      </c>
      <c r="L2422" t="str">
        <f>IFERROR(VLOOKUP(F2422,プログラムデータ!A:M,13,0),"")</f>
        <v/>
      </c>
      <c r="M2422" t="str">
        <f>IFERROR(VLOOKUP(F2422,プログラムデータ!A:J,10,0),"")</f>
        <v/>
      </c>
      <c r="N2422" t="str">
        <f>IFERROR(VLOOKUP(F2422,プログラムデータ!A:P,16,0),"")</f>
        <v/>
      </c>
      <c r="O2422" t="str">
        <f t="shared" si="76"/>
        <v xml:space="preserve">    </v>
      </c>
    </row>
    <row r="2423" spans="1:15" x14ac:dyDescent="0.15">
      <c r="A2423" t="str">
        <f>IFERROR(記録[[#This Row],[競技番号]],"")</f>
        <v/>
      </c>
      <c r="B2423" t="str">
        <f>IFERROR(記録[[#This Row],[選手番号]],"")</f>
        <v/>
      </c>
      <c r="C2423" t="str">
        <f>IFERROR(VLOOKUP(B2423,選手番号!F:J,4,0),"")</f>
        <v/>
      </c>
      <c r="D2423" t="str">
        <f>IFERROR(VLOOKUP(B2423,選手番号!F:K,6,0),"")</f>
        <v/>
      </c>
      <c r="E2423" t="str">
        <f>IFERROR(VLOOKUP(B2423,チーム番号!E:F,2,0),"")</f>
        <v/>
      </c>
      <c r="F2423" t="str">
        <f>IFERROR(VLOOKUP(A2423,プログラム!B:C,2,0),"")</f>
        <v/>
      </c>
      <c r="G2423" t="str">
        <f t="shared" si="75"/>
        <v>000</v>
      </c>
      <c r="H2423" t="str">
        <f>IFERROR(記録[[#This Row],[組]],"")</f>
        <v/>
      </c>
      <c r="I2423" t="str">
        <f>IFERROR(記録[[#This Row],[水路]],"")</f>
        <v/>
      </c>
      <c r="J2423" t="str">
        <f>IFERROR(VLOOKUP(F2423,プログラムデータ!A:P,14,0),"")</f>
        <v/>
      </c>
      <c r="K2423" t="str">
        <f>IFERROR(VLOOKUP(F2423,プログラムデータ!A:O,15,0),"")</f>
        <v/>
      </c>
      <c r="L2423" t="str">
        <f>IFERROR(VLOOKUP(F2423,プログラムデータ!A:M,13,0),"")</f>
        <v/>
      </c>
      <c r="M2423" t="str">
        <f>IFERROR(VLOOKUP(F2423,プログラムデータ!A:J,10,0),"")</f>
        <v/>
      </c>
      <c r="N2423" t="str">
        <f>IFERROR(VLOOKUP(F2423,プログラムデータ!A:P,16,0),"")</f>
        <v/>
      </c>
      <c r="O2423" t="str">
        <f t="shared" si="76"/>
        <v xml:space="preserve">    </v>
      </c>
    </row>
    <row r="2424" spans="1:15" x14ac:dyDescent="0.15">
      <c r="A2424" t="str">
        <f>IFERROR(記録[[#This Row],[競技番号]],"")</f>
        <v/>
      </c>
      <c r="B2424" t="str">
        <f>IFERROR(記録[[#This Row],[選手番号]],"")</f>
        <v/>
      </c>
      <c r="C2424" t="str">
        <f>IFERROR(VLOOKUP(B2424,選手番号!F:J,4,0),"")</f>
        <v/>
      </c>
      <c r="D2424" t="str">
        <f>IFERROR(VLOOKUP(B2424,選手番号!F:K,6,0),"")</f>
        <v/>
      </c>
      <c r="E2424" t="str">
        <f>IFERROR(VLOOKUP(B2424,チーム番号!E:F,2,0),"")</f>
        <v/>
      </c>
      <c r="F2424" t="str">
        <f>IFERROR(VLOOKUP(A2424,プログラム!B:C,2,0),"")</f>
        <v/>
      </c>
      <c r="G2424" t="str">
        <f t="shared" si="75"/>
        <v>000</v>
      </c>
      <c r="H2424" t="str">
        <f>IFERROR(記録[[#This Row],[組]],"")</f>
        <v/>
      </c>
      <c r="I2424" t="str">
        <f>IFERROR(記録[[#This Row],[水路]],"")</f>
        <v/>
      </c>
      <c r="J2424" t="str">
        <f>IFERROR(VLOOKUP(F2424,プログラムデータ!A:P,14,0),"")</f>
        <v/>
      </c>
      <c r="K2424" t="str">
        <f>IFERROR(VLOOKUP(F2424,プログラムデータ!A:O,15,0),"")</f>
        <v/>
      </c>
      <c r="L2424" t="str">
        <f>IFERROR(VLOOKUP(F2424,プログラムデータ!A:M,13,0),"")</f>
        <v/>
      </c>
      <c r="M2424" t="str">
        <f>IFERROR(VLOOKUP(F2424,プログラムデータ!A:J,10,0),"")</f>
        <v/>
      </c>
      <c r="N2424" t="str">
        <f>IFERROR(VLOOKUP(F2424,プログラムデータ!A:P,16,0),"")</f>
        <v/>
      </c>
      <c r="O2424" t="str">
        <f t="shared" si="76"/>
        <v xml:space="preserve">    </v>
      </c>
    </row>
    <row r="2425" spans="1:15" x14ac:dyDescent="0.15">
      <c r="A2425" t="str">
        <f>IFERROR(記録[[#This Row],[競技番号]],"")</f>
        <v/>
      </c>
      <c r="B2425" t="str">
        <f>IFERROR(記録[[#This Row],[選手番号]],"")</f>
        <v/>
      </c>
      <c r="C2425" t="str">
        <f>IFERROR(VLOOKUP(B2425,選手番号!F:J,4,0),"")</f>
        <v/>
      </c>
      <c r="D2425" t="str">
        <f>IFERROR(VLOOKUP(B2425,選手番号!F:K,6,0),"")</f>
        <v/>
      </c>
      <c r="E2425" t="str">
        <f>IFERROR(VLOOKUP(B2425,チーム番号!E:F,2,0),"")</f>
        <v/>
      </c>
      <c r="F2425" t="str">
        <f>IFERROR(VLOOKUP(A2425,プログラム!B:C,2,0),"")</f>
        <v/>
      </c>
      <c r="G2425" t="str">
        <f t="shared" si="75"/>
        <v>000</v>
      </c>
      <c r="H2425" t="str">
        <f>IFERROR(記録[[#This Row],[組]],"")</f>
        <v/>
      </c>
      <c r="I2425" t="str">
        <f>IFERROR(記録[[#This Row],[水路]],"")</f>
        <v/>
      </c>
      <c r="J2425" t="str">
        <f>IFERROR(VLOOKUP(F2425,プログラムデータ!A:P,14,0),"")</f>
        <v/>
      </c>
      <c r="K2425" t="str">
        <f>IFERROR(VLOOKUP(F2425,プログラムデータ!A:O,15,0),"")</f>
        <v/>
      </c>
      <c r="L2425" t="str">
        <f>IFERROR(VLOOKUP(F2425,プログラムデータ!A:M,13,0),"")</f>
        <v/>
      </c>
      <c r="M2425" t="str">
        <f>IFERROR(VLOOKUP(F2425,プログラムデータ!A:J,10,0),"")</f>
        <v/>
      </c>
      <c r="N2425" t="str">
        <f>IFERROR(VLOOKUP(F2425,プログラムデータ!A:P,16,0),"")</f>
        <v/>
      </c>
      <c r="O2425" t="str">
        <f t="shared" si="76"/>
        <v xml:space="preserve">    </v>
      </c>
    </row>
    <row r="2426" spans="1:15" x14ac:dyDescent="0.15">
      <c r="A2426" t="str">
        <f>IFERROR(記録[[#This Row],[競技番号]],"")</f>
        <v/>
      </c>
      <c r="B2426" t="str">
        <f>IFERROR(記録[[#This Row],[選手番号]],"")</f>
        <v/>
      </c>
      <c r="C2426" t="str">
        <f>IFERROR(VLOOKUP(B2426,選手番号!F:J,4,0),"")</f>
        <v/>
      </c>
      <c r="D2426" t="str">
        <f>IFERROR(VLOOKUP(B2426,選手番号!F:K,6,0),"")</f>
        <v/>
      </c>
      <c r="E2426" t="str">
        <f>IFERROR(VLOOKUP(B2426,チーム番号!E:F,2,0),"")</f>
        <v/>
      </c>
      <c r="F2426" t="str">
        <f>IFERROR(VLOOKUP(A2426,プログラム!B:C,2,0),"")</f>
        <v/>
      </c>
      <c r="G2426" t="str">
        <f t="shared" si="75"/>
        <v>000</v>
      </c>
      <c r="H2426" t="str">
        <f>IFERROR(記録[[#This Row],[組]],"")</f>
        <v/>
      </c>
      <c r="I2426" t="str">
        <f>IFERROR(記録[[#This Row],[水路]],"")</f>
        <v/>
      </c>
      <c r="J2426" t="str">
        <f>IFERROR(VLOOKUP(F2426,プログラムデータ!A:P,14,0),"")</f>
        <v/>
      </c>
      <c r="K2426" t="str">
        <f>IFERROR(VLOOKUP(F2426,プログラムデータ!A:O,15,0),"")</f>
        <v/>
      </c>
      <c r="L2426" t="str">
        <f>IFERROR(VLOOKUP(F2426,プログラムデータ!A:M,13,0),"")</f>
        <v/>
      </c>
      <c r="M2426" t="str">
        <f>IFERROR(VLOOKUP(F2426,プログラムデータ!A:J,10,0),"")</f>
        <v/>
      </c>
      <c r="N2426" t="str">
        <f>IFERROR(VLOOKUP(F2426,プログラムデータ!A:P,16,0),"")</f>
        <v/>
      </c>
      <c r="O2426" t="str">
        <f t="shared" si="76"/>
        <v xml:space="preserve">    </v>
      </c>
    </row>
    <row r="2427" spans="1:15" x14ac:dyDescent="0.15">
      <c r="A2427" t="str">
        <f>IFERROR(記録[[#This Row],[競技番号]],"")</f>
        <v/>
      </c>
      <c r="B2427" t="str">
        <f>IFERROR(記録[[#This Row],[選手番号]],"")</f>
        <v/>
      </c>
      <c r="C2427" t="str">
        <f>IFERROR(VLOOKUP(B2427,選手番号!F:J,4,0),"")</f>
        <v/>
      </c>
      <c r="D2427" t="str">
        <f>IFERROR(VLOOKUP(B2427,選手番号!F:K,6,0),"")</f>
        <v/>
      </c>
      <c r="E2427" t="str">
        <f>IFERROR(VLOOKUP(B2427,チーム番号!E:F,2,0),"")</f>
        <v/>
      </c>
      <c r="F2427" t="str">
        <f>IFERROR(VLOOKUP(A2427,プログラム!B:C,2,0),"")</f>
        <v/>
      </c>
      <c r="G2427" t="str">
        <f t="shared" si="75"/>
        <v>000</v>
      </c>
      <c r="H2427" t="str">
        <f>IFERROR(記録[[#This Row],[組]],"")</f>
        <v/>
      </c>
      <c r="I2427" t="str">
        <f>IFERROR(記録[[#This Row],[水路]],"")</f>
        <v/>
      </c>
      <c r="J2427" t="str">
        <f>IFERROR(VLOOKUP(F2427,プログラムデータ!A:P,14,0),"")</f>
        <v/>
      </c>
      <c r="K2427" t="str">
        <f>IFERROR(VLOOKUP(F2427,プログラムデータ!A:O,15,0),"")</f>
        <v/>
      </c>
      <c r="L2427" t="str">
        <f>IFERROR(VLOOKUP(F2427,プログラムデータ!A:M,13,0),"")</f>
        <v/>
      </c>
      <c r="M2427" t="str">
        <f>IFERROR(VLOOKUP(F2427,プログラムデータ!A:J,10,0),"")</f>
        <v/>
      </c>
      <c r="N2427" t="str">
        <f>IFERROR(VLOOKUP(F2427,プログラムデータ!A:P,16,0),"")</f>
        <v/>
      </c>
      <c r="O2427" t="str">
        <f t="shared" si="76"/>
        <v xml:space="preserve">    </v>
      </c>
    </row>
    <row r="2428" spans="1:15" x14ac:dyDescent="0.15">
      <c r="A2428" t="str">
        <f>IFERROR(記録[[#This Row],[競技番号]],"")</f>
        <v/>
      </c>
      <c r="B2428" t="str">
        <f>IFERROR(記録[[#This Row],[選手番号]],"")</f>
        <v/>
      </c>
      <c r="C2428" t="str">
        <f>IFERROR(VLOOKUP(B2428,選手番号!F:J,4,0),"")</f>
        <v/>
      </c>
      <c r="D2428" t="str">
        <f>IFERROR(VLOOKUP(B2428,選手番号!F:K,6,0),"")</f>
        <v/>
      </c>
      <c r="E2428" t="str">
        <f>IFERROR(VLOOKUP(B2428,チーム番号!E:F,2,0),"")</f>
        <v/>
      </c>
      <c r="F2428" t="str">
        <f>IFERROR(VLOOKUP(A2428,プログラム!B:C,2,0),"")</f>
        <v/>
      </c>
      <c r="G2428" t="str">
        <f t="shared" si="75"/>
        <v>000</v>
      </c>
      <c r="H2428" t="str">
        <f>IFERROR(記録[[#This Row],[組]],"")</f>
        <v/>
      </c>
      <c r="I2428" t="str">
        <f>IFERROR(記録[[#This Row],[水路]],"")</f>
        <v/>
      </c>
      <c r="J2428" t="str">
        <f>IFERROR(VLOOKUP(F2428,プログラムデータ!A:P,14,0),"")</f>
        <v/>
      </c>
      <c r="K2428" t="str">
        <f>IFERROR(VLOOKUP(F2428,プログラムデータ!A:O,15,0),"")</f>
        <v/>
      </c>
      <c r="L2428" t="str">
        <f>IFERROR(VLOOKUP(F2428,プログラムデータ!A:M,13,0),"")</f>
        <v/>
      </c>
      <c r="M2428" t="str">
        <f>IFERROR(VLOOKUP(F2428,プログラムデータ!A:J,10,0),"")</f>
        <v/>
      </c>
      <c r="N2428" t="str">
        <f>IFERROR(VLOOKUP(F2428,プログラムデータ!A:P,16,0),"")</f>
        <v/>
      </c>
      <c r="O2428" t="str">
        <f t="shared" si="76"/>
        <v xml:space="preserve">    </v>
      </c>
    </row>
    <row r="2429" spans="1:15" x14ac:dyDescent="0.15">
      <c r="A2429" t="str">
        <f>IFERROR(記録[[#This Row],[競技番号]],"")</f>
        <v/>
      </c>
      <c r="B2429" t="str">
        <f>IFERROR(記録[[#This Row],[選手番号]],"")</f>
        <v/>
      </c>
      <c r="C2429" t="str">
        <f>IFERROR(VLOOKUP(B2429,選手番号!F:J,4,0),"")</f>
        <v/>
      </c>
      <c r="D2429" t="str">
        <f>IFERROR(VLOOKUP(B2429,選手番号!F:K,6,0),"")</f>
        <v/>
      </c>
      <c r="E2429" t="str">
        <f>IFERROR(VLOOKUP(B2429,チーム番号!E:F,2,0),"")</f>
        <v/>
      </c>
      <c r="F2429" t="str">
        <f>IFERROR(VLOOKUP(A2429,プログラム!B:C,2,0),"")</f>
        <v/>
      </c>
      <c r="G2429" t="str">
        <f t="shared" si="75"/>
        <v>000</v>
      </c>
      <c r="H2429" t="str">
        <f>IFERROR(記録[[#This Row],[組]],"")</f>
        <v/>
      </c>
      <c r="I2429" t="str">
        <f>IFERROR(記録[[#This Row],[水路]],"")</f>
        <v/>
      </c>
      <c r="J2429" t="str">
        <f>IFERROR(VLOOKUP(F2429,プログラムデータ!A:P,14,0),"")</f>
        <v/>
      </c>
      <c r="K2429" t="str">
        <f>IFERROR(VLOOKUP(F2429,プログラムデータ!A:O,15,0),"")</f>
        <v/>
      </c>
      <c r="L2429" t="str">
        <f>IFERROR(VLOOKUP(F2429,プログラムデータ!A:M,13,0),"")</f>
        <v/>
      </c>
      <c r="M2429" t="str">
        <f>IFERROR(VLOOKUP(F2429,プログラムデータ!A:J,10,0),"")</f>
        <v/>
      </c>
      <c r="N2429" t="str">
        <f>IFERROR(VLOOKUP(F2429,プログラムデータ!A:P,16,0),"")</f>
        <v/>
      </c>
      <c r="O2429" t="str">
        <f t="shared" si="76"/>
        <v xml:space="preserve">    </v>
      </c>
    </row>
    <row r="2430" spans="1:15" x14ac:dyDescent="0.15">
      <c r="A2430" t="str">
        <f>IFERROR(記録[[#This Row],[競技番号]],"")</f>
        <v/>
      </c>
      <c r="B2430" t="str">
        <f>IFERROR(記録[[#This Row],[選手番号]],"")</f>
        <v/>
      </c>
      <c r="C2430" t="str">
        <f>IFERROR(VLOOKUP(B2430,選手番号!F:J,4,0),"")</f>
        <v/>
      </c>
      <c r="D2430" t="str">
        <f>IFERROR(VLOOKUP(B2430,選手番号!F:K,6,0),"")</f>
        <v/>
      </c>
      <c r="E2430" t="str">
        <f>IFERROR(VLOOKUP(B2430,チーム番号!E:F,2,0),"")</f>
        <v/>
      </c>
      <c r="F2430" t="str">
        <f>IFERROR(VLOOKUP(A2430,プログラム!B:C,2,0),"")</f>
        <v/>
      </c>
      <c r="G2430" t="str">
        <f t="shared" si="75"/>
        <v>000</v>
      </c>
      <c r="H2430" t="str">
        <f>IFERROR(記録[[#This Row],[組]],"")</f>
        <v/>
      </c>
      <c r="I2430" t="str">
        <f>IFERROR(記録[[#This Row],[水路]],"")</f>
        <v/>
      </c>
      <c r="J2430" t="str">
        <f>IFERROR(VLOOKUP(F2430,プログラムデータ!A:P,14,0),"")</f>
        <v/>
      </c>
      <c r="K2430" t="str">
        <f>IFERROR(VLOOKUP(F2430,プログラムデータ!A:O,15,0),"")</f>
        <v/>
      </c>
      <c r="L2430" t="str">
        <f>IFERROR(VLOOKUP(F2430,プログラムデータ!A:M,13,0),"")</f>
        <v/>
      </c>
      <c r="M2430" t="str">
        <f>IFERROR(VLOOKUP(F2430,プログラムデータ!A:J,10,0),"")</f>
        <v/>
      </c>
      <c r="N2430" t="str">
        <f>IFERROR(VLOOKUP(F2430,プログラムデータ!A:P,16,0),"")</f>
        <v/>
      </c>
      <c r="O2430" t="str">
        <f t="shared" si="76"/>
        <v xml:space="preserve">    </v>
      </c>
    </row>
    <row r="2431" spans="1:15" x14ac:dyDescent="0.15">
      <c r="A2431" t="str">
        <f>IFERROR(記録[[#This Row],[競技番号]],"")</f>
        <v/>
      </c>
      <c r="B2431" t="str">
        <f>IFERROR(記録[[#This Row],[選手番号]],"")</f>
        <v/>
      </c>
      <c r="C2431" t="str">
        <f>IFERROR(VLOOKUP(B2431,選手番号!F:J,4,0),"")</f>
        <v/>
      </c>
      <c r="D2431" t="str">
        <f>IFERROR(VLOOKUP(B2431,選手番号!F:K,6,0),"")</f>
        <v/>
      </c>
      <c r="E2431" t="str">
        <f>IFERROR(VLOOKUP(B2431,チーム番号!E:F,2,0),"")</f>
        <v/>
      </c>
      <c r="F2431" t="str">
        <f>IFERROR(VLOOKUP(A2431,プログラム!B:C,2,0),"")</f>
        <v/>
      </c>
      <c r="G2431" t="str">
        <f t="shared" si="75"/>
        <v>000</v>
      </c>
      <c r="H2431" t="str">
        <f>IFERROR(記録[[#This Row],[組]],"")</f>
        <v/>
      </c>
      <c r="I2431" t="str">
        <f>IFERROR(記録[[#This Row],[水路]],"")</f>
        <v/>
      </c>
      <c r="J2431" t="str">
        <f>IFERROR(VLOOKUP(F2431,プログラムデータ!A:P,14,0),"")</f>
        <v/>
      </c>
      <c r="K2431" t="str">
        <f>IFERROR(VLOOKUP(F2431,プログラムデータ!A:O,15,0),"")</f>
        <v/>
      </c>
      <c r="L2431" t="str">
        <f>IFERROR(VLOOKUP(F2431,プログラムデータ!A:M,13,0),"")</f>
        <v/>
      </c>
      <c r="M2431" t="str">
        <f>IFERROR(VLOOKUP(F2431,プログラムデータ!A:J,10,0),"")</f>
        <v/>
      </c>
      <c r="N2431" t="str">
        <f>IFERROR(VLOOKUP(F2431,プログラムデータ!A:P,16,0),"")</f>
        <v/>
      </c>
      <c r="O2431" t="str">
        <f t="shared" si="76"/>
        <v xml:space="preserve">    </v>
      </c>
    </row>
    <row r="2432" spans="1:15" x14ac:dyDescent="0.15">
      <c r="A2432" t="str">
        <f>IFERROR(記録[[#This Row],[競技番号]],"")</f>
        <v/>
      </c>
      <c r="B2432" t="str">
        <f>IFERROR(記録[[#This Row],[選手番号]],"")</f>
        <v/>
      </c>
      <c r="C2432" t="str">
        <f>IFERROR(VLOOKUP(B2432,選手番号!F:J,4,0),"")</f>
        <v/>
      </c>
      <c r="D2432" t="str">
        <f>IFERROR(VLOOKUP(B2432,選手番号!F:K,6,0),"")</f>
        <v/>
      </c>
      <c r="E2432" t="str">
        <f>IFERROR(VLOOKUP(B2432,チーム番号!E:F,2,0),"")</f>
        <v/>
      </c>
      <c r="F2432" t="str">
        <f>IFERROR(VLOOKUP(A2432,プログラム!B:C,2,0),"")</f>
        <v/>
      </c>
      <c r="G2432" t="str">
        <f t="shared" si="75"/>
        <v>000</v>
      </c>
      <c r="H2432" t="str">
        <f>IFERROR(記録[[#This Row],[組]],"")</f>
        <v/>
      </c>
      <c r="I2432" t="str">
        <f>IFERROR(記録[[#This Row],[水路]],"")</f>
        <v/>
      </c>
      <c r="J2432" t="str">
        <f>IFERROR(VLOOKUP(F2432,プログラムデータ!A:P,14,0),"")</f>
        <v/>
      </c>
      <c r="K2432" t="str">
        <f>IFERROR(VLOOKUP(F2432,プログラムデータ!A:O,15,0),"")</f>
        <v/>
      </c>
      <c r="L2432" t="str">
        <f>IFERROR(VLOOKUP(F2432,プログラムデータ!A:M,13,0),"")</f>
        <v/>
      </c>
      <c r="M2432" t="str">
        <f>IFERROR(VLOOKUP(F2432,プログラムデータ!A:J,10,0),"")</f>
        <v/>
      </c>
      <c r="N2432" t="str">
        <f>IFERROR(VLOOKUP(F2432,プログラムデータ!A:P,16,0),"")</f>
        <v/>
      </c>
      <c r="O2432" t="str">
        <f t="shared" si="76"/>
        <v xml:space="preserve">    </v>
      </c>
    </row>
    <row r="2433" spans="1:15" x14ac:dyDescent="0.15">
      <c r="A2433" t="str">
        <f>IFERROR(記録[[#This Row],[競技番号]],"")</f>
        <v/>
      </c>
      <c r="B2433" t="str">
        <f>IFERROR(記録[[#This Row],[選手番号]],"")</f>
        <v/>
      </c>
      <c r="C2433" t="str">
        <f>IFERROR(VLOOKUP(B2433,選手番号!F:J,4,0),"")</f>
        <v/>
      </c>
      <c r="D2433" t="str">
        <f>IFERROR(VLOOKUP(B2433,選手番号!F:K,6,0),"")</f>
        <v/>
      </c>
      <c r="E2433" t="str">
        <f>IFERROR(VLOOKUP(B2433,チーム番号!E:F,2,0),"")</f>
        <v/>
      </c>
      <c r="F2433" t="str">
        <f>IFERROR(VLOOKUP(A2433,プログラム!B:C,2,0),"")</f>
        <v/>
      </c>
      <c r="G2433" t="str">
        <f t="shared" si="75"/>
        <v>000</v>
      </c>
      <c r="H2433" t="str">
        <f>IFERROR(記録[[#This Row],[組]],"")</f>
        <v/>
      </c>
      <c r="I2433" t="str">
        <f>IFERROR(記録[[#This Row],[水路]],"")</f>
        <v/>
      </c>
      <c r="J2433" t="str">
        <f>IFERROR(VLOOKUP(F2433,プログラムデータ!A:P,14,0),"")</f>
        <v/>
      </c>
      <c r="K2433" t="str">
        <f>IFERROR(VLOOKUP(F2433,プログラムデータ!A:O,15,0),"")</f>
        <v/>
      </c>
      <c r="L2433" t="str">
        <f>IFERROR(VLOOKUP(F2433,プログラムデータ!A:M,13,0),"")</f>
        <v/>
      </c>
      <c r="M2433" t="str">
        <f>IFERROR(VLOOKUP(F2433,プログラムデータ!A:J,10,0),"")</f>
        <v/>
      </c>
      <c r="N2433" t="str">
        <f>IFERROR(VLOOKUP(F2433,プログラムデータ!A:P,16,0),"")</f>
        <v/>
      </c>
      <c r="O2433" t="str">
        <f t="shared" si="76"/>
        <v xml:space="preserve">    </v>
      </c>
    </row>
    <row r="2434" spans="1:15" x14ac:dyDescent="0.15">
      <c r="A2434" t="str">
        <f>IFERROR(記録[[#This Row],[競技番号]],"")</f>
        <v/>
      </c>
      <c r="B2434" t="str">
        <f>IFERROR(記録[[#This Row],[選手番号]],"")</f>
        <v/>
      </c>
      <c r="C2434" t="str">
        <f>IFERROR(VLOOKUP(B2434,選手番号!F:J,4,0),"")</f>
        <v/>
      </c>
      <c r="D2434" t="str">
        <f>IFERROR(VLOOKUP(B2434,選手番号!F:K,6,0),"")</f>
        <v/>
      </c>
      <c r="E2434" t="str">
        <f>IFERROR(VLOOKUP(B2434,チーム番号!E:F,2,0),"")</f>
        <v/>
      </c>
      <c r="F2434" t="str">
        <f>IFERROR(VLOOKUP(A2434,プログラム!B:C,2,0),"")</f>
        <v/>
      </c>
      <c r="G2434" t="str">
        <f t="shared" si="75"/>
        <v>000</v>
      </c>
      <c r="H2434" t="str">
        <f>IFERROR(記録[[#This Row],[組]],"")</f>
        <v/>
      </c>
      <c r="I2434" t="str">
        <f>IFERROR(記録[[#This Row],[水路]],"")</f>
        <v/>
      </c>
      <c r="J2434" t="str">
        <f>IFERROR(VLOOKUP(F2434,プログラムデータ!A:P,14,0),"")</f>
        <v/>
      </c>
      <c r="K2434" t="str">
        <f>IFERROR(VLOOKUP(F2434,プログラムデータ!A:O,15,0),"")</f>
        <v/>
      </c>
      <c r="L2434" t="str">
        <f>IFERROR(VLOOKUP(F2434,プログラムデータ!A:M,13,0),"")</f>
        <v/>
      </c>
      <c r="M2434" t="str">
        <f>IFERROR(VLOOKUP(F2434,プログラムデータ!A:J,10,0),"")</f>
        <v/>
      </c>
      <c r="N2434" t="str">
        <f>IFERROR(VLOOKUP(F2434,プログラムデータ!A:P,16,0),"")</f>
        <v/>
      </c>
      <c r="O2434" t="str">
        <f t="shared" si="76"/>
        <v xml:space="preserve">    </v>
      </c>
    </row>
    <row r="2435" spans="1:15" x14ac:dyDescent="0.15">
      <c r="A2435" t="str">
        <f>IFERROR(記録[[#This Row],[競技番号]],"")</f>
        <v/>
      </c>
      <c r="B2435" t="str">
        <f>IFERROR(記録[[#This Row],[選手番号]],"")</f>
        <v/>
      </c>
      <c r="C2435" t="str">
        <f>IFERROR(VLOOKUP(B2435,選手番号!F:J,4,0),"")</f>
        <v/>
      </c>
      <c r="D2435" t="str">
        <f>IFERROR(VLOOKUP(B2435,選手番号!F:K,6,0),"")</f>
        <v/>
      </c>
      <c r="E2435" t="str">
        <f>IFERROR(VLOOKUP(B2435,チーム番号!E:F,2,0),"")</f>
        <v/>
      </c>
      <c r="F2435" t="str">
        <f>IFERROR(VLOOKUP(A2435,プログラム!B:C,2,0),"")</f>
        <v/>
      </c>
      <c r="G2435" t="str">
        <f t="shared" ref="G2435:G2498" si="77">CONCATENATE(B2435,0,0,0,F2435)</f>
        <v>000</v>
      </c>
      <c r="H2435" t="str">
        <f>IFERROR(記録[[#This Row],[組]],"")</f>
        <v/>
      </c>
      <c r="I2435" t="str">
        <f>IFERROR(記録[[#This Row],[水路]],"")</f>
        <v/>
      </c>
      <c r="J2435" t="str">
        <f>IFERROR(VLOOKUP(F2435,プログラムデータ!A:P,14,0),"")</f>
        <v/>
      </c>
      <c r="K2435" t="str">
        <f>IFERROR(VLOOKUP(F2435,プログラムデータ!A:O,15,0),"")</f>
        <v/>
      </c>
      <c r="L2435" t="str">
        <f>IFERROR(VLOOKUP(F2435,プログラムデータ!A:M,13,0),"")</f>
        <v/>
      </c>
      <c r="M2435" t="str">
        <f>IFERROR(VLOOKUP(F2435,プログラムデータ!A:J,10,0),"")</f>
        <v/>
      </c>
      <c r="N2435" t="str">
        <f>IFERROR(VLOOKUP(F2435,プログラムデータ!A:P,16,0),"")</f>
        <v/>
      </c>
      <c r="O2435" t="str">
        <f t="shared" si="76"/>
        <v xml:space="preserve">    </v>
      </c>
    </row>
    <row r="2436" spans="1:15" x14ac:dyDescent="0.15">
      <c r="A2436" t="str">
        <f>IFERROR(記録[[#This Row],[競技番号]],"")</f>
        <v/>
      </c>
      <c r="B2436" t="str">
        <f>IFERROR(記録[[#This Row],[選手番号]],"")</f>
        <v/>
      </c>
      <c r="C2436" t="str">
        <f>IFERROR(VLOOKUP(B2436,選手番号!F:J,4,0),"")</f>
        <v/>
      </c>
      <c r="D2436" t="str">
        <f>IFERROR(VLOOKUP(B2436,選手番号!F:K,6,0),"")</f>
        <v/>
      </c>
      <c r="E2436" t="str">
        <f>IFERROR(VLOOKUP(B2436,チーム番号!E:F,2,0),"")</f>
        <v/>
      </c>
      <c r="F2436" t="str">
        <f>IFERROR(VLOOKUP(A2436,プログラム!B:C,2,0),"")</f>
        <v/>
      </c>
      <c r="G2436" t="str">
        <f t="shared" si="77"/>
        <v>000</v>
      </c>
      <c r="H2436" t="str">
        <f>IFERROR(記録[[#This Row],[組]],"")</f>
        <v/>
      </c>
      <c r="I2436" t="str">
        <f>IFERROR(記録[[#This Row],[水路]],"")</f>
        <v/>
      </c>
      <c r="J2436" t="str">
        <f>IFERROR(VLOOKUP(F2436,プログラムデータ!A:P,14,0),"")</f>
        <v/>
      </c>
      <c r="K2436" t="str">
        <f>IFERROR(VLOOKUP(F2436,プログラムデータ!A:O,15,0),"")</f>
        <v/>
      </c>
      <c r="L2436" t="str">
        <f>IFERROR(VLOOKUP(F2436,プログラムデータ!A:M,13,0),"")</f>
        <v/>
      </c>
      <c r="M2436" t="str">
        <f>IFERROR(VLOOKUP(F2436,プログラムデータ!A:J,10,0),"")</f>
        <v/>
      </c>
      <c r="N2436" t="str">
        <f>IFERROR(VLOOKUP(F2436,プログラムデータ!A:P,16,0),"")</f>
        <v/>
      </c>
      <c r="O2436" t="str">
        <f t="shared" si="76"/>
        <v xml:space="preserve">    </v>
      </c>
    </row>
    <row r="2437" spans="1:15" x14ac:dyDescent="0.15">
      <c r="A2437" t="str">
        <f>IFERROR(記録[[#This Row],[競技番号]],"")</f>
        <v/>
      </c>
      <c r="B2437" t="str">
        <f>IFERROR(記録[[#This Row],[選手番号]],"")</f>
        <v/>
      </c>
      <c r="C2437" t="str">
        <f>IFERROR(VLOOKUP(B2437,選手番号!F:J,4,0),"")</f>
        <v/>
      </c>
      <c r="D2437" t="str">
        <f>IFERROR(VLOOKUP(B2437,選手番号!F:K,6,0),"")</f>
        <v/>
      </c>
      <c r="E2437" t="str">
        <f>IFERROR(VLOOKUP(B2437,チーム番号!E:F,2,0),"")</f>
        <v/>
      </c>
      <c r="F2437" t="str">
        <f>IFERROR(VLOOKUP(A2437,プログラム!B:C,2,0),"")</f>
        <v/>
      </c>
      <c r="G2437" t="str">
        <f t="shared" si="77"/>
        <v>000</v>
      </c>
      <c r="H2437" t="str">
        <f>IFERROR(記録[[#This Row],[組]],"")</f>
        <v/>
      </c>
      <c r="I2437" t="str">
        <f>IFERROR(記録[[#This Row],[水路]],"")</f>
        <v/>
      </c>
      <c r="J2437" t="str">
        <f>IFERROR(VLOOKUP(F2437,プログラムデータ!A:P,14,0),"")</f>
        <v/>
      </c>
      <c r="K2437" t="str">
        <f>IFERROR(VLOOKUP(F2437,プログラムデータ!A:O,15,0),"")</f>
        <v/>
      </c>
      <c r="L2437" t="str">
        <f>IFERROR(VLOOKUP(F2437,プログラムデータ!A:M,13,0),"")</f>
        <v/>
      </c>
      <c r="M2437" t="str">
        <f>IFERROR(VLOOKUP(F2437,プログラムデータ!A:J,10,0),"")</f>
        <v/>
      </c>
      <c r="N2437" t="str">
        <f>IFERROR(VLOOKUP(F2437,プログラムデータ!A:P,16,0),"")</f>
        <v/>
      </c>
      <c r="O2437" t="str">
        <f t="shared" si="76"/>
        <v xml:space="preserve">    </v>
      </c>
    </row>
    <row r="2438" spans="1:15" x14ac:dyDescent="0.15">
      <c r="A2438" t="str">
        <f>IFERROR(記録[[#This Row],[競技番号]],"")</f>
        <v/>
      </c>
      <c r="B2438" t="str">
        <f>IFERROR(記録[[#This Row],[選手番号]],"")</f>
        <v/>
      </c>
      <c r="C2438" t="str">
        <f>IFERROR(VLOOKUP(B2438,選手番号!F:J,4,0),"")</f>
        <v/>
      </c>
      <c r="D2438" t="str">
        <f>IFERROR(VLOOKUP(B2438,選手番号!F:K,6,0),"")</f>
        <v/>
      </c>
      <c r="E2438" t="str">
        <f>IFERROR(VLOOKUP(B2438,チーム番号!E:F,2,0),"")</f>
        <v/>
      </c>
      <c r="F2438" t="str">
        <f>IFERROR(VLOOKUP(A2438,プログラム!B:C,2,0),"")</f>
        <v/>
      </c>
      <c r="G2438" t="str">
        <f t="shared" si="77"/>
        <v>000</v>
      </c>
      <c r="H2438" t="str">
        <f>IFERROR(記録[[#This Row],[組]],"")</f>
        <v/>
      </c>
      <c r="I2438" t="str">
        <f>IFERROR(記録[[#This Row],[水路]],"")</f>
        <v/>
      </c>
      <c r="J2438" t="str">
        <f>IFERROR(VLOOKUP(F2438,プログラムデータ!A:P,14,0),"")</f>
        <v/>
      </c>
      <c r="K2438" t="str">
        <f>IFERROR(VLOOKUP(F2438,プログラムデータ!A:O,15,0),"")</f>
        <v/>
      </c>
      <c r="L2438" t="str">
        <f>IFERROR(VLOOKUP(F2438,プログラムデータ!A:M,13,0),"")</f>
        <v/>
      </c>
      <c r="M2438" t="str">
        <f>IFERROR(VLOOKUP(F2438,プログラムデータ!A:J,10,0),"")</f>
        <v/>
      </c>
      <c r="N2438" t="str">
        <f>IFERROR(VLOOKUP(F2438,プログラムデータ!A:P,16,0),"")</f>
        <v/>
      </c>
      <c r="O2438" t="str">
        <f t="shared" si="76"/>
        <v xml:space="preserve">    </v>
      </c>
    </row>
    <row r="2439" spans="1:15" x14ac:dyDescent="0.15">
      <c r="A2439" t="str">
        <f>IFERROR(記録[[#This Row],[競技番号]],"")</f>
        <v/>
      </c>
      <c r="B2439" t="str">
        <f>IFERROR(記録[[#This Row],[選手番号]],"")</f>
        <v/>
      </c>
      <c r="C2439" t="str">
        <f>IFERROR(VLOOKUP(B2439,選手番号!F:J,4,0),"")</f>
        <v/>
      </c>
      <c r="D2439" t="str">
        <f>IFERROR(VLOOKUP(B2439,選手番号!F:K,6,0),"")</f>
        <v/>
      </c>
      <c r="E2439" t="str">
        <f>IFERROR(VLOOKUP(B2439,チーム番号!E:F,2,0),"")</f>
        <v/>
      </c>
      <c r="F2439" t="str">
        <f>IFERROR(VLOOKUP(A2439,プログラム!B:C,2,0),"")</f>
        <v/>
      </c>
      <c r="G2439" t="str">
        <f t="shared" si="77"/>
        <v>000</v>
      </c>
      <c r="H2439" t="str">
        <f>IFERROR(記録[[#This Row],[組]],"")</f>
        <v/>
      </c>
      <c r="I2439" t="str">
        <f>IFERROR(記録[[#This Row],[水路]],"")</f>
        <v/>
      </c>
      <c r="J2439" t="str">
        <f>IFERROR(VLOOKUP(F2439,プログラムデータ!A:P,14,0),"")</f>
        <v/>
      </c>
      <c r="K2439" t="str">
        <f>IFERROR(VLOOKUP(F2439,プログラムデータ!A:O,15,0),"")</f>
        <v/>
      </c>
      <c r="L2439" t="str">
        <f>IFERROR(VLOOKUP(F2439,プログラムデータ!A:M,13,0),"")</f>
        <v/>
      </c>
      <c r="M2439" t="str">
        <f>IFERROR(VLOOKUP(F2439,プログラムデータ!A:J,10,0),"")</f>
        <v/>
      </c>
      <c r="N2439" t="str">
        <f>IFERROR(VLOOKUP(F2439,プログラムデータ!A:P,16,0),"")</f>
        <v/>
      </c>
      <c r="O2439" t="str">
        <f t="shared" si="76"/>
        <v xml:space="preserve">    </v>
      </c>
    </row>
    <row r="2440" spans="1:15" x14ac:dyDescent="0.15">
      <c r="A2440" t="str">
        <f>IFERROR(記録[[#This Row],[競技番号]],"")</f>
        <v/>
      </c>
      <c r="B2440" t="str">
        <f>IFERROR(記録[[#This Row],[選手番号]],"")</f>
        <v/>
      </c>
      <c r="C2440" t="str">
        <f>IFERROR(VLOOKUP(B2440,選手番号!F:J,4,0),"")</f>
        <v/>
      </c>
      <c r="D2440" t="str">
        <f>IFERROR(VLOOKUP(B2440,選手番号!F:K,6,0),"")</f>
        <v/>
      </c>
      <c r="E2440" t="str">
        <f>IFERROR(VLOOKUP(B2440,チーム番号!E:F,2,0),"")</f>
        <v/>
      </c>
      <c r="F2440" t="str">
        <f>IFERROR(VLOOKUP(A2440,プログラム!B:C,2,0),"")</f>
        <v/>
      </c>
      <c r="G2440" t="str">
        <f t="shared" si="77"/>
        <v>000</v>
      </c>
      <c r="H2440" t="str">
        <f>IFERROR(記録[[#This Row],[組]],"")</f>
        <v/>
      </c>
      <c r="I2440" t="str">
        <f>IFERROR(記録[[#This Row],[水路]],"")</f>
        <v/>
      </c>
      <c r="J2440" t="str">
        <f>IFERROR(VLOOKUP(F2440,プログラムデータ!A:P,14,0),"")</f>
        <v/>
      </c>
      <c r="K2440" t="str">
        <f>IFERROR(VLOOKUP(F2440,プログラムデータ!A:O,15,0),"")</f>
        <v/>
      </c>
      <c r="L2440" t="str">
        <f>IFERROR(VLOOKUP(F2440,プログラムデータ!A:M,13,0),"")</f>
        <v/>
      </c>
      <c r="M2440" t="str">
        <f>IFERROR(VLOOKUP(F2440,プログラムデータ!A:J,10,0),"")</f>
        <v/>
      </c>
      <c r="N2440" t="str">
        <f>IFERROR(VLOOKUP(F2440,プログラムデータ!A:P,16,0),"")</f>
        <v/>
      </c>
      <c r="O2440" t="str">
        <f t="shared" si="76"/>
        <v xml:space="preserve">    </v>
      </c>
    </row>
    <row r="2441" spans="1:15" x14ac:dyDescent="0.15">
      <c r="A2441" t="str">
        <f>IFERROR(記録[[#This Row],[競技番号]],"")</f>
        <v/>
      </c>
      <c r="B2441" t="str">
        <f>IFERROR(記録[[#This Row],[選手番号]],"")</f>
        <v/>
      </c>
      <c r="C2441" t="str">
        <f>IFERROR(VLOOKUP(B2441,選手番号!F:J,4,0),"")</f>
        <v/>
      </c>
      <c r="D2441" t="str">
        <f>IFERROR(VLOOKUP(B2441,選手番号!F:K,6,0),"")</f>
        <v/>
      </c>
      <c r="E2441" t="str">
        <f>IFERROR(VLOOKUP(B2441,チーム番号!E:F,2,0),"")</f>
        <v/>
      </c>
      <c r="F2441" t="str">
        <f>IFERROR(VLOOKUP(A2441,プログラム!B:C,2,0),"")</f>
        <v/>
      </c>
      <c r="G2441" t="str">
        <f t="shared" si="77"/>
        <v>000</v>
      </c>
      <c r="H2441" t="str">
        <f>IFERROR(記録[[#This Row],[組]],"")</f>
        <v/>
      </c>
      <c r="I2441" t="str">
        <f>IFERROR(記録[[#This Row],[水路]],"")</f>
        <v/>
      </c>
      <c r="J2441" t="str">
        <f>IFERROR(VLOOKUP(F2441,プログラムデータ!A:P,14,0),"")</f>
        <v/>
      </c>
      <c r="K2441" t="str">
        <f>IFERROR(VLOOKUP(F2441,プログラムデータ!A:O,15,0),"")</f>
        <v/>
      </c>
      <c r="L2441" t="str">
        <f>IFERROR(VLOOKUP(F2441,プログラムデータ!A:M,13,0),"")</f>
        <v/>
      </c>
      <c r="M2441" t="str">
        <f>IFERROR(VLOOKUP(F2441,プログラムデータ!A:J,10,0),"")</f>
        <v/>
      </c>
      <c r="N2441" t="str">
        <f>IFERROR(VLOOKUP(F2441,プログラムデータ!A:P,16,0),"")</f>
        <v/>
      </c>
      <c r="O2441" t="str">
        <f t="shared" si="76"/>
        <v xml:space="preserve">    </v>
      </c>
    </row>
    <row r="2442" spans="1:15" x14ac:dyDescent="0.15">
      <c r="A2442" t="str">
        <f>IFERROR(記録[[#This Row],[競技番号]],"")</f>
        <v/>
      </c>
      <c r="B2442" t="str">
        <f>IFERROR(記録[[#This Row],[選手番号]],"")</f>
        <v/>
      </c>
      <c r="C2442" t="str">
        <f>IFERROR(VLOOKUP(B2442,選手番号!F:J,4,0),"")</f>
        <v/>
      </c>
      <c r="D2442" t="str">
        <f>IFERROR(VLOOKUP(B2442,選手番号!F:K,6,0),"")</f>
        <v/>
      </c>
      <c r="E2442" t="str">
        <f>IFERROR(VLOOKUP(B2442,チーム番号!E:F,2,0),"")</f>
        <v/>
      </c>
      <c r="F2442" t="str">
        <f>IFERROR(VLOOKUP(A2442,プログラム!B:C,2,0),"")</f>
        <v/>
      </c>
      <c r="G2442" t="str">
        <f t="shared" si="77"/>
        <v>000</v>
      </c>
      <c r="H2442" t="str">
        <f>IFERROR(記録[[#This Row],[組]],"")</f>
        <v/>
      </c>
      <c r="I2442" t="str">
        <f>IFERROR(記録[[#This Row],[水路]],"")</f>
        <v/>
      </c>
      <c r="J2442" t="str">
        <f>IFERROR(VLOOKUP(F2442,プログラムデータ!A:P,14,0),"")</f>
        <v/>
      </c>
      <c r="K2442" t="str">
        <f>IFERROR(VLOOKUP(F2442,プログラムデータ!A:O,15,0),"")</f>
        <v/>
      </c>
      <c r="L2442" t="str">
        <f>IFERROR(VLOOKUP(F2442,プログラムデータ!A:M,13,0),"")</f>
        <v/>
      </c>
      <c r="M2442" t="str">
        <f>IFERROR(VLOOKUP(F2442,プログラムデータ!A:J,10,0),"")</f>
        <v/>
      </c>
      <c r="N2442" t="str">
        <f>IFERROR(VLOOKUP(F2442,プログラムデータ!A:P,16,0),"")</f>
        <v/>
      </c>
      <c r="O2442" t="str">
        <f t="shared" si="76"/>
        <v xml:space="preserve">    </v>
      </c>
    </row>
    <row r="2443" spans="1:15" x14ac:dyDescent="0.15">
      <c r="A2443" t="str">
        <f>IFERROR(記録[[#This Row],[競技番号]],"")</f>
        <v/>
      </c>
      <c r="B2443" t="str">
        <f>IFERROR(記録[[#This Row],[選手番号]],"")</f>
        <v/>
      </c>
      <c r="C2443" t="str">
        <f>IFERROR(VLOOKUP(B2443,選手番号!F:J,4,0),"")</f>
        <v/>
      </c>
      <c r="D2443" t="str">
        <f>IFERROR(VLOOKUP(B2443,選手番号!F:K,6,0),"")</f>
        <v/>
      </c>
      <c r="E2443" t="str">
        <f>IFERROR(VLOOKUP(B2443,チーム番号!E:F,2,0),"")</f>
        <v/>
      </c>
      <c r="F2443" t="str">
        <f>IFERROR(VLOOKUP(A2443,プログラム!B:C,2,0),"")</f>
        <v/>
      </c>
      <c r="G2443" t="str">
        <f t="shared" si="77"/>
        <v>000</v>
      </c>
      <c r="H2443" t="str">
        <f>IFERROR(記録[[#This Row],[組]],"")</f>
        <v/>
      </c>
      <c r="I2443" t="str">
        <f>IFERROR(記録[[#This Row],[水路]],"")</f>
        <v/>
      </c>
      <c r="J2443" t="str">
        <f>IFERROR(VLOOKUP(F2443,プログラムデータ!A:P,14,0),"")</f>
        <v/>
      </c>
      <c r="K2443" t="str">
        <f>IFERROR(VLOOKUP(F2443,プログラムデータ!A:O,15,0),"")</f>
        <v/>
      </c>
      <c r="L2443" t="str">
        <f>IFERROR(VLOOKUP(F2443,プログラムデータ!A:M,13,0),"")</f>
        <v/>
      </c>
      <c r="M2443" t="str">
        <f>IFERROR(VLOOKUP(F2443,プログラムデータ!A:J,10,0),"")</f>
        <v/>
      </c>
      <c r="N2443" t="str">
        <f>IFERROR(VLOOKUP(F2443,プログラムデータ!A:P,16,0),"")</f>
        <v/>
      </c>
      <c r="O2443" t="str">
        <f t="shared" si="76"/>
        <v xml:space="preserve">    </v>
      </c>
    </row>
    <row r="2444" spans="1:15" x14ac:dyDescent="0.15">
      <c r="A2444" t="str">
        <f>IFERROR(記録[[#This Row],[競技番号]],"")</f>
        <v/>
      </c>
      <c r="B2444" t="str">
        <f>IFERROR(記録[[#This Row],[選手番号]],"")</f>
        <v/>
      </c>
      <c r="C2444" t="str">
        <f>IFERROR(VLOOKUP(B2444,選手番号!F:J,4,0),"")</f>
        <v/>
      </c>
      <c r="D2444" t="str">
        <f>IFERROR(VLOOKUP(B2444,選手番号!F:K,6,0),"")</f>
        <v/>
      </c>
      <c r="E2444" t="str">
        <f>IFERROR(VLOOKUP(B2444,チーム番号!E:F,2,0),"")</f>
        <v/>
      </c>
      <c r="F2444" t="str">
        <f>IFERROR(VLOOKUP(A2444,プログラム!B:C,2,0),"")</f>
        <v/>
      </c>
      <c r="G2444" t="str">
        <f t="shared" si="77"/>
        <v>000</v>
      </c>
      <c r="H2444" t="str">
        <f>IFERROR(記録[[#This Row],[組]],"")</f>
        <v/>
      </c>
      <c r="I2444" t="str">
        <f>IFERROR(記録[[#This Row],[水路]],"")</f>
        <v/>
      </c>
      <c r="J2444" t="str">
        <f>IFERROR(VLOOKUP(F2444,プログラムデータ!A:P,14,0),"")</f>
        <v/>
      </c>
      <c r="K2444" t="str">
        <f>IFERROR(VLOOKUP(F2444,プログラムデータ!A:O,15,0),"")</f>
        <v/>
      </c>
      <c r="L2444" t="str">
        <f>IFERROR(VLOOKUP(F2444,プログラムデータ!A:M,13,0),"")</f>
        <v/>
      </c>
      <c r="M2444" t="str">
        <f>IFERROR(VLOOKUP(F2444,プログラムデータ!A:J,10,0),"")</f>
        <v/>
      </c>
      <c r="N2444" t="str">
        <f>IFERROR(VLOOKUP(F2444,プログラムデータ!A:P,16,0),"")</f>
        <v/>
      </c>
      <c r="O2444" t="str">
        <f t="shared" si="76"/>
        <v xml:space="preserve">    </v>
      </c>
    </row>
    <row r="2445" spans="1:15" x14ac:dyDescent="0.15">
      <c r="A2445" t="str">
        <f>IFERROR(記録[[#This Row],[競技番号]],"")</f>
        <v/>
      </c>
      <c r="B2445" t="str">
        <f>IFERROR(記録[[#This Row],[選手番号]],"")</f>
        <v/>
      </c>
      <c r="C2445" t="str">
        <f>IFERROR(VLOOKUP(B2445,選手番号!F:J,4,0),"")</f>
        <v/>
      </c>
      <c r="D2445" t="str">
        <f>IFERROR(VLOOKUP(B2445,選手番号!F:K,6,0),"")</f>
        <v/>
      </c>
      <c r="E2445" t="str">
        <f>IFERROR(VLOOKUP(B2445,チーム番号!E:F,2,0),"")</f>
        <v/>
      </c>
      <c r="F2445" t="str">
        <f>IFERROR(VLOOKUP(A2445,プログラム!B:C,2,0),"")</f>
        <v/>
      </c>
      <c r="G2445" t="str">
        <f t="shared" si="77"/>
        <v>000</v>
      </c>
      <c r="H2445" t="str">
        <f>IFERROR(記録[[#This Row],[組]],"")</f>
        <v/>
      </c>
      <c r="I2445" t="str">
        <f>IFERROR(記録[[#This Row],[水路]],"")</f>
        <v/>
      </c>
      <c r="J2445" t="str">
        <f>IFERROR(VLOOKUP(F2445,プログラムデータ!A:P,14,0),"")</f>
        <v/>
      </c>
      <c r="K2445" t="str">
        <f>IFERROR(VLOOKUP(F2445,プログラムデータ!A:O,15,0),"")</f>
        <v/>
      </c>
      <c r="L2445" t="str">
        <f>IFERROR(VLOOKUP(F2445,プログラムデータ!A:M,13,0),"")</f>
        <v/>
      </c>
      <c r="M2445" t="str">
        <f>IFERROR(VLOOKUP(F2445,プログラムデータ!A:J,10,0),"")</f>
        <v/>
      </c>
      <c r="N2445" t="str">
        <f>IFERROR(VLOOKUP(F2445,プログラムデータ!A:P,16,0),"")</f>
        <v/>
      </c>
      <c r="O2445" t="str">
        <f t="shared" si="76"/>
        <v xml:space="preserve">    </v>
      </c>
    </row>
    <row r="2446" spans="1:15" x14ac:dyDescent="0.15">
      <c r="A2446" t="str">
        <f>IFERROR(記録[[#This Row],[競技番号]],"")</f>
        <v/>
      </c>
      <c r="B2446" t="str">
        <f>IFERROR(記録[[#This Row],[選手番号]],"")</f>
        <v/>
      </c>
      <c r="C2446" t="str">
        <f>IFERROR(VLOOKUP(B2446,選手番号!F:J,4,0),"")</f>
        <v/>
      </c>
      <c r="D2446" t="str">
        <f>IFERROR(VLOOKUP(B2446,選手番号!F:K,6,0),"")</f>
        <v/>
      </c>
      <c r="E2446" t="str">
        <f>IFERROR(VLOOKUP(B2446,チーム番号!E:F,2,0),"")</f>
        <v/>
      </c>
      <c r="F2446" t="str">
        <f>IFERROR(VLOOKUP(A2446,プログラム!B:C,2,0),"")</f>
        <v/>
      </c>
      <c r="G2446" t="str">
        <f t="shared" si="77"/>
        <v>000</v>
      </c>
      <c r="H2446" t="str">
        <f>IFERROR(記録[[#This Row],[組]],"")</f>
        <v/>
      </c>
      <c r="I2446" t="str">
        <f>IFERROR(記録[[#This Row],[水路]],"")</f>
        <v/>
      </c>
      <c r="J2446" t="str">
        <f>IFERROR(VLOOKUP(F2446,プログラムデータ!A:P,14,0),"")</f>
        <v/>
      </c>
      <c r="K2446" t="str">
        <f>IFERROR(VLOOKUP(F2446,プログラムデータ!A:O,15,0),"")</f>
        <v/>
      </c>
      <c r="L2446" t="str">
        <f>IFERROR(VLOOKUP(F2446,プログラムデータ!A:M,13,0),"")</f>
        <v/>
      </c>
      <c r="M2446" t="str">
        <f>IFERROR(VLOOKUP(F2446,プログラムデータ!A:J,10,0),"")</f>
        <v/>
      </c>
      <c r="N2446" t="str">
        <f>IFERROR(VLOOKUP(F2446,プログラムデータ!A:P,16,0),"")</f>
        <v/>
      </c>
      <c r="O2446" t="str">
        <f t="shared" si="76"/>
        <v xml:space="preserve">    </v>
      </c>
    </row>
    <row r="2447" spans="1:15" x14ac:dyDescent="0.15">
      <c r="A2447" t="str">
        <f>IFERROR(記録[[#This Row],[競技番号]],"")</f>
        <v/>
      </c>
      <c r="B2447" t="str">
        <f>IFERROR(記録[[#This Row],[選手番号]],"")</f>
        <v/>
      </c>
      <c r="C2447" t="str">
        <f>IFERROR(VLOOKUP(B2447,選手番号!F:J,4,0),"")</f>
        <v/>
      </c>
      <c r="D2447" t="str">
        <f>IFERROR(VLOOKUP(B2447,選手番号!F:K,6,0),"")</f>
        <v/>
      </c>
      <c r="E2447" t="str">
        <f>IFERROR(VLOOKUP(B2447,チーム番号!E:F,2,0),"")</f>
        <v/>
      </c>
      <c r="F2447" t="str">
        <f>IFERROR(VLOOKUP(A2447,プログラム!B:C,2,0),"")</f>
        <v/>
      </c>
      <c r="G2447" t="str">
        <f t="shared" si="77"/>
        <v>000</v>
      </c>
      <c r="H2447" t="str">
        <f>IFERROR(記録[[#This Row],[組]],"")</f>
        <v/>
      </c>
      <c r="I2447" t="str">
        <f>IFERROR(記録[[#This Row],[水路]],"")</f>
        <v/>
      </c>
      <c r="J2447" t="str">
        <f>IFERROR(VLOOKUP(F2447,プログラムデータ!A:P,14,0),"")</f>
        <v/>
      </c>
      <c r="K2447" t="str">
        <f>IFERROR(VLOOKUP(F2447,プログラムデータ!A:O,15,0),"")</f>
        <v/>
      </c>
      <c r="L2447" t="str">
        <f>IFERROR(VLOOKUP(F2447,プログラムデータ!A:M,13,0),"")</f>
        <v/>
      </c>
      <c r="M2447" t="str">
        <f>IFERROR(VLOOKUP(F2447,プログラムデータ!A:J,10,0),"")</f>
        <v/>
      </c>
      <c r="N2447" t="str">
        <f>IFERROR(VLOOKUP(F2447,プログラムデータ!A:P,16,0),"")</f>
        <v/>
      </c>
      <c r="O2447" t="str">
        <f t="shared" si="76"/>
        <v xml:space="preserve">    </v>
      </c>
    </row>
    <row r="2448" spans="1:15" x14ac:dyDescent="0.15">
      <c r="A2448" t="str">
        <f>IFERROR(記録[[#This Row],[競技番号]],"")</f>
        <v/>
      </c>
      <c r="B2448" t="str">
        <f>IFERROR(記録[[#This Row],[選手番号]],"")</f>
        <v/>
      </c>
      <c r="C2448" t="str">
        <f>IFERROR(VLOOKUP(B2448,選手番号!F:J,4,0),"")</f>
        <v/>
      </c>
      <c r="D2448" t="str">
        <f>IFERROR(VLOOKUP(B2448,選手番号!F:K,6,0),"")</f>
        <v/>
      </c>
      <c r="E2448" t="str">
        <f>IFERROR(VLOOKUP(B2448,チーム番号!E:F,2,0),"")</f>
        <v/>
      </c>
      <c r="F2448" t="str">
        <f>IFERROR(VLOOKUP(A2448,プログラム!B:C,2,0),"")</f>
        <v/>
      </c>
      <c r="G2448" t="str">
        <f t="shared" si="77"/>
        <v>000</v>
      </c>
      <c r="H2448" t="str">
        <f>IFERROR(記録[[#This Row],[組]],"")</f>
        <v/>
      </c>
      <c r="I2448" t="str">
        <f>IFERROR(記録[[#This Row],[水路]],"")</f>
        <v/>
      </c>
      <c r="J2448" t="str">
        <f>IFERROR(VLOOKUP(F2448,プログラムデータ!A:P,14,0),"")</f>
        <v/>
      </c>
      <c r="K2448" t="str">
        <f>IFERROR(VLOOKUP(F2448,プログラムデータ!A:O,15,0),"")</f>
        <v/>
      </c>
      <c r="L2448" t="str">
        <f>IFERROR(VLOOKUP(F2448,プログラムデータ!A:M,13,0),"")</f>
        <v/>
      </c>
      <c r="M2448" t="str">
        <f>IFERROR(VLOOKUP(F2448,プログラムデータ!A:J,10,0),"")</f>
        <v/>
      </c>
      <c r="N2448" t="str">
        <f>IFERROR(VLOOKUP(F2448,プログラムデータ!A:P,16,0),"")</f>
        <v/>
      </c>
      <c r="O2448" t="str">
        <f t="shared" si="76"/>
        <v xml:space="preserve">    </v>
      </c>
    </row>
    <row r="2449" spans="1:15" x14ac:dyDescent="0.15">
      <c r="A2449" t="str">
        <f>IFERROR(記録[[#This Row],[競技番号]],"")</f>
        <v/>
      </c>
      <c r="B2449" t="str">
        <f>IFERROR(記録[[#This Row],[選手番号]],"")</f>
        <v/>
      </c>
      <c r="C2449" t="str">
        <f>IFERROR(VLOOKUP(B2449,選手番号!F:J,4,0),"")</f>
        <v/>
      </c>
      <c r="D2449" t="str">
        <f>IFERROR(VLOOKUP(B2449,選手番号!F:K,6,0),"")</f>
        <v/>
      </c>
      <c r="E2449" t="str">
        <f>IFERROR(VLOOKUP(B2449,チーム番号!E:F,2,0),"")</f>
        <v/>
      </c>
      <c r="F2449" t="str">
        <f>IFERROR(VLOOKUP(A2449,プログラム!B:C,2,0),"")</f>
        <v/>
      </c>
      <c r="G2449" t="str">
        <f t="shared" si="77"/>
        <v>000</v>
      </c>
      <c r="H2449" t="str">
        <f>IFERROR(記録[[#This Row],[組]],"")</f>
        <v/>
      </c>
      <c r="I2449" t="str">
        <f>IFERROR(記録[[#This Row],[水路]],"")</f>
        <v/>
      </c>
      <c r="J2449" t="str">
        <f>IFERROR(VLOOKUP(F2449,プログラムデータ!A:P,14,0),"")</f>
        <v/>
      </c>
      <c r="K2449" t="str">
        <f>IFERROR(VLOOKUP(F2449,プログラムデータ!A:O,15,0),"")</f>
        <v/>
      </c>
      <c r="L2449" t="str">
        <f>IFERROR(VLOOKUP(F2449,プログラムデータ!A:M,13,0),"")</f>
        <v/>
      </c>
      <c r="M2449" t="str">
        <f>IFERROR(VLOOKUP(F2449,プログラムデータ!A:J,10,0),"")</f>
        <v/>
      </c>
      <c r="N2449" t="str">
        <f>IFERROR(VLOOKUP(F2449,プログラムデータ!A:P,16,0),"")</f>
        <v/>
      </c>
      <c r="O2449" t="str">
        <f t="shared" si="76"/>
        <v xml:space="preserve">    </v>
      </c>
    </row>
    <row r="2450" spans="1:15" x14ac:dyDescent="0.15">
      <c r="A2450" t="str">
        <f>IFERROR(記録[[#This Row],[競技番号]],"")</f>
        <v/>
      </c>
      <c r="B2450" t="str">
        <f>IFERROR(記録[[#This Row],[選手番号]],"")</f>
        <v/>
      </c>
      <c r="C2450" t="str">
        <f>IFERROR(VLOOKUP(B2450,選手番号!F:J,4,0),"")</f>
        <v/>
      </c>
      <c r="D2450" t="str">
        <f>IFERROR(VLOOKUP(B2450,選手番号!F:K,6,0),"")</f>
        <v/>
      </c>
      <c r="E2450" t="str">
        <f>IFERROR(VLOOKUP(B2450,チーム番号!E:F,2,0),"")</f>
        <v/>
      </c>
      <c r="F2450" t="str">
        <f>IFERROR(VLOOKUP(A2450,プログラム!B:C,2,0),"")</f>
        <v/>
      </c>
      <c r="G2450" t="str">
        <f t="shared" si="77"/>
        <v>000</v>
      </c>
      <c r="H2450" t="str">
        <f>IFERROR(記録[[#This Row],[組]],"")</f>
        <v/>
      </c>
      <c r="I2450" t="str">
        <f>IFERROR(記録[[#This Row],[水路]],"")</f>
        <v/>
      </c>
      <c r="J2450" t="str">
        <f>IFERROR(VLOOKUP(F2450,プログラムデータ!A:P,14,0),"")</f>
        <v/>
      </c>
      <c r="K2450" t="str">
        <f>IFERROR(VLOOKUP(F2450,プログラムデータ!A:O,15,0),"")</f>
        <v/>
      </c>
      <c r="L2450" t="str">
        <f>IFERROR(VLOOKUP(F2450,プログラムデータ!A:M,13,0),"")</f>
        <v/>
      </c>
      <c r="M2450" t="str">
        <f>IFERROR(VLOOKUP(F2450,プログラムデータ!A:J,10,0),"")</f>
        <v/>
      </c>
      <c r="N2450" t="str">
        <f>IFERROR(VLOOKUP(F2450,プログラムデータ!A:P,16,0),"")</f>
        <v/>
      </c>
      <c r="O2450" t="str">
        <f t="shared" si="76"/>
        <v xml:space="preserve">    </v>
      </c>
    </row>
    <row r="2451" spans="1:15" x14ac:dyDescent="0.15">
      <c r="A2451" t="str">
        <f>IFERROR(記録[[#This Row],[競技番号]],"")</f>
        <v/>
      </c>
      <c r="B2451" t="str">
        <f>IFERROR(記録[[#This Row],[選手番号]],"")</f>
        <v/>
      </c>
      <c r="C2451" t="str">
        <f>IFERROR(VLOOKUP(B2451,選手番号!F:J,4,0),"")</f>
        <v/>
      </c>
      <c r="D2451" t="str">
        <f>IFERROR(VLOOKUP(B2451,選手番号!F:K,6,0),"")</f>
        <v/>
      </c>
      <c r="E2451" t="str">
        <f>IFERROR(VLOOKUP(B2451,チーム番号!E:F,2,0),"")</f>
        <v/>
      </c>
      <c r="F2451" t="str">
        <f>IFERROR(VLOOKUP(A2451,プログラム!B:C,2,0),"")</f>
        <v/>
      </c>
      <c r="G2451" t="str">
        <f t="shared" si="77"/>
        <v>000</v>
      </c>
      <c r="H2451" t="str">
        <f>IFERROR(記録[[#This Row],[組]],"")</f>
        <v/>
      </c>
      <c r="I2451" t="str">
        <f>IFERROR(記録[[#This Row],[水路]],"")</f>
        <v/>
      </c>
      <c r="J2451" t="str">
        <f>IFERROR(VLOOKUP(F2451,プログラムデータ!A:P,14,0),"")</f>
        <v/>
      </c>
      <c r="K2451" t="str">
        <f>IFERROR(VLOOKUP(F2451,プログラムデータ!A:O,15,0),"")</f>
        <v/>
      </c>
      <c r="L2451" t="str">
        <f>IFERROR(VLOOKUP(F2451,プログラムデータ!A:M,13,0),"")</f>
        <v/>
      </c>
      <c r="M2451" t="str">
        <f>IFERROR(VLOOKUP(F2451,プログラムデータ!A:J,10,0),"")</f>
        <v/>
      </c>
      <c r="N2451" t="str">
        <f>IFERROR(VLOOKUP(F2451,プログラムデータ!A:P,16,0),"")</f>
        <v/>
      </c>
      <c r="O2451" t="str">
        <f t="shared" si="76"/>
        <v xml:space="preserve">    </v>
      </c>
    </row>
    <row r="2452" spans="1:15" x14ac:dyDescent="0.15">
      <c r="A2452" t="str">
        <f>IFERROR(記録[[#This Row],[競技番号]],"")</f>
        <v/>
      </c>
      <c r="B2452" t="str">
        <f>IFERROR(記録[[#This Row],[選手番号]],"")</f>
        <v/>
      </c>
      <c r="C2452" t="str">
        <f>IFERROR(VLOOKUP(B2452,選手番号!F:J,4,0),"")</f>
        <v/>
      </c>
      <c r="D2452" t="str">
        <f>IFERROR(VLOOKUP(B2452,選手番号!F:K,6,0),"")</f>
        <v/>
      </c>
      <c r="E2452" t="str">
        <f>IFERROR(VLOOKUP(B2452,チーム番号!E:F,2,0),"")</f>
        <v/>
      </c>
      <c r="F2452" t="str">
        <f>IFERROR(VLOOKUP(A2452,プログラム!B:C,2,0),"")</f>
        <v/>
      </c>
      <c r="G2452" t="str">
        <f t="shared" si="77"/>
        <v>000</v>
      </c>
      <c r="H2452" t="str">
        <f>IFERROR(記録[[#This Row],[組]],"")</f>
        <v/>
      </c>
      <c r="I2452" t="str">
        <f>IFERROR(記録[[#This Row],[水路]],"")</f>
        <v/>
      </c>
      <c r="J2452" t="str">
        <f>IFERROR(VLOOKUP(F2452,プログラムデータ!A:P,14,0),"")</f>
        <v/>
      </c>
      <c r="K2452" t="str">
        <f>IFERROR(VLOOKUP(F2452,プログラムデータ!A:O,15,0),"")</f>
        <v/>
      </c>
      <c r="L2452" t="str">
        <f>IFERROR(VLOOKUP(F2452,プログラムデータ!A:M,13,0),"")</f>
        <v/>
      </c>
      <c r="M2452" t="str">
        <f>IFERROR(VLOOKUP(F2452,プログラムデータ!A:J,10,0),"")</f>
        <v/>
      </c>
      <c r="N2452" t="str">
        <f>IFERROR(VLOOKUP(F2452,プログラムデータ!A:P,16,0),"")</f>
        <v/>
      </c>
      <c r="O2452" t="str">
        <f t="shared" si="76"/>
        <v xml:space="preserve">    </v>
      </c>
    </row>
    <row r="2453" spans="1:15" x14ac:dyDescent="0.15">
      <c r="A2453" t="str">
        <f>IFERROR(記録[[#This Row],[競技番号]],"")</f>
        <v/>
      </c>
      <c r="B2453" t="str">
        <f>IFERROR(記録[[#This Row],[選手番号]],"")</f>
        <v/>
      </c>
      <c r="C2453" t="str">
        <f>IFERROR(VLOOKUP(B2453,選手番号!F:J,4,0),"")</f>
        <v/>
      </c>
      <c r="D2453" t="str">
        <f>IFERROR(VLOOKUP(B2453,選手番号!F:K,6,0),"")</f>
        <v/>
      </c>
      <c r="E2453" t="str">
        <f>IFERROR(VLOOKUP(B2453,チーム番号!E:F,2,0),"")</f>
        <v/>
      </c>
      <c r="F2453" t="str">
        <f>IFERROR(VLOOKUP(A2453,プログラム!B:C,2,0),"")</f>
        <v/>
      </c>
      <c r="G2453" t="str">
        <f t="shared" si="77"/>
        <v>000</v>
      </c>
      <c r="H2453" t="str">
        <f>IFERROR(記録[[#This Row],[組]],"")</f>
        <v/>
      </c>
      <c r="I2453" t="str">
        <f>IFERROR(記録[[#This Row],[水路]],"")</f>
        <v/>
      </c>
      <c r="J2453" t="str">
        <f>IFERROR(VLOOKUP(F2453,プログラムデータ!A:P,14,0),"")</f>
        <v/>
      </c>
      <c r="K2453" t="str">
        <f>IFERROR(VLOOKUP(F2453,プログラムデータ!A:O,15,0),"")</f>
        <v/>
      </c>
      <c r="L2453" t="str">
        <f>IFERROR(VLOOKUP(F2453,プログラムデータ!A:M,13,0),"")</f>
        <v/>
      </c>
      <c r="M2453" t="str">
        <f>IFERROR(VLOOKUP(F2453,プログラムデータ!A:J,10,0),"")</f>
        <v/>
      </c>
      <c r="N2453" t="str">
        <f>IFERROR(VLOOKUP(F2453,プログラムデータ!A:P,16,0),"")</f>
        <v/>
      </c>
      <c r="O2453" t="str">
        <f t="shared" si="76"/>
        <v xml:space="preserve">    </v>
      </c>
    </row>
    <row r="2454" spans="1:15" x14ac:dyDescent="0.15">
      <c r="A2454" t="str">
        <f>IFERROR(記録[[#This Row],[競技番号]],"")</f>
        <v/>
      </c>
      <c r="B2454" t="str">
        <f>IFERROR(記録[[#This Row],[選手番号]],"")</f>
        <v/>
      </c>
      <c r="C2454" t="str">
        <f>IFERROR(VLOOKUP(B2454,選手番号!F:J,4,0),"")</f>
        <v/>
      </c>
      <c r="D2454" t="str">
        <f>IFERROR(VLOOKUP(B2454,選手番号!F:K,6,0),"")</f>
        <v/>
      </c>
      <c r="E2454" t="str">
        <f>IFERROR(VLOOKUP(B2454,チーム番号!E:F,2,0),"")</f>
        <v/>
      </c>
      <c r="F2454" t="str">
        <f>IFERROR(VLOOKUP(A2454,プログラム!B:C,2,0),"")</f>
        <v/>
      </c>
      <c r="G2454" t="str">
        <f t="shared" si="77"/>
        <v>000</v>
      </c>
      <c r="H2454" t="str">
        <f>IFERROR(記録[[#This Row],[組]],"")</f>
        <v/>
      </c>
      <c r="I2454" t="str">
        <f>IFERROR(記録[[#This Row],[水路]],"")</f>
        <v/>
      </c>
      <c r="J2454" t="str">
        <f>IFERROR(VLOOKUP(F2454,プログラムデータ!A:P,14,0),"")</f>
        <v/>
      </c>
      <c r="K2454" t="str">
        <f>IFERROR(VLOOKUP(F2454,プログラムデータ!A:O,15,0),"")</f>
        <v/>
      </c>
      <c r="L2454" t="str">
        <f>IFERROR(VLOOKUP(F2454,プログラムデータ!A:M,13,0),"")</f>
        <v/>
      </c>
      <c r="M2454" t="str">
        <f>IFERROR(VLOOKUP(F2454,プログラムデータ!A:J,10,0),"")</f>
        <v/>
      </c>
      <c r="N2454" t="str">
        <f>IFERROR(VLOOKUP(F2454,プログラムデータ!A:P,16,0),"")</f>
        <v/>
      </c>
      <c r="O2454" t="str">
        <f t="shared" si="76"/>
        <v xml:space="preserve">    </v>
      </c>
    </row>
    <row r="2455" spans="1:15" x14ac:dyDescent="0.15">
      <c r="A2455" t="str">
        <f>IFERROR(記録[[#This Row],[競技番号]],"")</f>
        <v/>
      </c>
      <c r="B2455" t="str">
        <f>IFERROR(記録[[#This Row],[選手番号]],"")</f>
        <v/>
      </c>
      <c r="C2455" t="str">
        <f>IFERROR(VLOOKUP(B2455,選手番号!F:J,4,0),"")</f>
        <v/>
      </c>
      <c r="D2455" t="str">
        <f>IFERROR(VLOOKUP(B2455,選手番号!F:K,6,0),"")</f>
        <v/>
      </c>
      <c r="E2455" t="str">
        <f>IFERROR(VLOOKUP(B2455,チーム番号!E:F,2,0),"")</f>
        <v/>
      </c>
      <c r="F2455" t="str">
        <f>IFERROR(VLOOKUP(A2455,プログラム!B:C,2,0),"")</f>
        <v/>
      </c>
      <c r="G2455" t="str">
        <f t="shared" si="77"/>
        <v>000</v>
      </c>
      <c r="H2455" t="str">
        <f>IFERROR(記録[[#This Row],[組]],"")</f>
        <v/>
      </c>
      <c r="I2455" t="str">
        <f>IFERROR(記録[[#This Row],[水路]],"")</f>
        <v/>
      </c>
      <c r="J2455" t="str">
        <f>IFERROR(VLOOKUP(F2455,プログラムデータ!A:P,14,0),"")</f>
        <v/>
      </c>
      <c r="K2455" t="str">
        <f>IFERROR(VLOOKUP(F2455,プログラムデータ!A:O,15,0),"")</f>
        <v/>
      </c>
      <c r="L2455" t="str">
        <f>IFERROR(VLOOKUP(F2455,プログラムデータ!A:M,13,0),"")</f>
        <v/>
      </c>
      <c r="M2455" t="str">
        <f>IFERROR(VLOOKUP(F2455,プログラムデータ!A:J,10,0),"")</f>
        <v/>
      </c>
      <c r="N2455" t="str">
        <f>IFERROR(VLOOKUP(F2455,プログラムデータ!A:P,16,0),"")</f>
        <v/>
      </c>
      <c r="O2455" t="str">
        <f t="shared" si="76"/>
        <v xml:space="preserve">    </v>
      </c>
    </row>
    <row r="2456" spans="1:15" x14ac:dyDescent="0.15">
      <c r="A2456" t="str">
        <f>IFERROR(記録[[#This Row],[競技番号]],"")</f>
        <v/>
      </c>
      <c r="B2456" t="str">
        <f>IFERROR(記録[[#This Row],[選手番号]],"")</f>
        <v/>
      </c>
      <c r="C2456" t="str">
        <f>IFERROR(VLOOKUP(B2456,選手番号!F:J,4,0),"")</f>
        <v/>
      </c>
      <c r="D2456" t="str">
        <f>IFERROR(VLOOKUP(B2456,選手番号!F:K,6,0),"")</f>
        <v/>
      </c>
      <c r="E2456" t="str">
        <f>IFERROR(VLOOKUP(B2456,チーム番号!E:F,2,0),"")</f>
        <v/>
      </c>
      <c r="F2456" t="str">
        <f>IFERROR(VLOOKUP(A2456,プログラム!B:C,2,0),"")</f>
        <v/>
      </c>
      <c r="G2456" t="str">
        <f t="shared" si="77"/>
        <v>000</v>
      </c>
      <c r="H2456" t="str">
        <f>IFERROR(記録[[#This Row],[組]],"")</f>
        <v/>
      </c>
      <c r="I2456" t="str">
        <f>IFERROR(記録[[#This Row],[水路]],"")</f>
        <v/>
      </c>
      <c r="J2456" t="str">
        <f>IFERROR(VLOOKUP(F2456,プログラムデータ!A:P,14,0),"")</f>
        <v/>
      </c>
      <c r="K2456" t="str">
        <f>IFERROR(VLOOKUP(F2456,プログラムデータ!A:O,15,0),"")</f>
        <v/>
      </c>
      <c r="L2456" t="str">
        <f>IFERROR(VLOOKUP(F2456,プログラムデータ!A:M,13,0),"")</f>
        <v/>
      </c>
      <c r="M2456" t="str">
        <f>IFERROR(VLOOKUP(F2456,プログラムデータ!A:J,10,0),"")</f>
        <v/>
      </c>
      <c r="N2456" t="str">
        <f>IFERROR(VLOOKUP(F2456,プログラムデータ!A:P,16,0),"")</f>
        <v/>
      </c>
      <c r="O2456" t="str">
        <f t="shared" si="76"/>
        <v xml:space="preserve">    </v>
      </c>
    </row>
    <row r="2457" spans="1:15" x14ac:dyDescent="0.15">
      <c r="A2457" t="str">
        <f>IFERROR(記録[[#This Row],[競技番号]],"")</f>
        <v/>
      </c>
      <c r="B2457" t="str">
        <f>IFERROR(記録[[#This Row],[選手番号]],"")</f>
        <v/>
      </c>
      <c r="C2457" t="str">
        <f>IFERROR(VLOOKUP(B2457,選手番号!F:J,4,0),"")</f>
        <v/>
      </c>
      <c r="D2457" t="str">
        <f>IFERROR(VLOOKUP(B2457,選手番号!F:K,6,0),"")</f>
        <v/>
      </c>
      <c r="E2457" t="str">
        <f>IFERROR(VLOOKUP(B2457,チーム番号!E:F,2,0),"")</f>
        <v/>
      </c>
      <c r="F2457" t="str">
        <f>IFERROR(VLOOKUP(A2457,プログラム!B:C,2,0),"")</f>
        <v/>
      </c>
      <c r="G2457" t="str">
        <f t="shared" si="77"/>
        <v>000</v>
      </c>
      <c r="H2457" t="str">
        <f>IFERROR(記録[[#This Row],[組]],"")</f>
        <v/>
      </c>
      <c r="I2457" t="str">
        <f>IFERROR(記録[[#This Row],[水路]],"")</f>
        <v/>
      </c>
      <c r="J2457" t="str">
        <f>IFERROR(VLOOKUP(F2457,プログラムデータ!A:P,14,0),"")</f>
        <v/>
      </c>
      <c r="K2457" t="str">
        <f>IFERROR(VLOOKUP(F2457,プログラムデータ!A:O,15,0),"")</f>
        <v/>
      </c>
      <c r="L2457" t="str">
        <f>IFERROR(VLOOKUP(F2457,プログラムデータ!A:M,13,0),"")</f>
        <v/>
      </c>
      <c r="M2457" t="str">
        <f>IFERROR(VLOOKUP(F2457,プログラムデータ!A:J,10,0),"")</f>
        <v/>
      </c>
      <c r="N2457" t="str">
        <f>IFERROR(VLOOKUP(F2457,プログラムデータ!A:P,16,0),"")</f>
        <v/>
      </c>
      <c r="O2457" t="str">
        <f t="shared" si="76"/>
        <v xml:space="preserve">    </v>
      </c>
    </row>
    <row r="2458" spans="1:15" x14ac:dyDescent="0.15">
      <c r="A2458" t="str">
        <f>IFERROR(記録[[#This Row],[競技番号]],"")</f>
        <v/>
      </c>
      <c r="B2458" t="str">
        <f>IFERROR(記録[[#This Row],[選手番号]],"")</f>
        <v/>
      </c>
      <c r="C2458" t="str">
        <f>IFERROR(VLOOKUP(B2458,選手番号!F:J,4,0),"")</f>
        <v/>
      </c>
      <c r="D2458" t="str">
        <f>IFERROR(VLOOKUP(B2458,選手番号!F:K,6,0),"")</f>
        <v/>
      </c>
      <c r="E2458" t="str">
        <f>IFERROR(VLOOKUP(B2458,チーム番号!E:F,2,0),"")</f>
        <v/>
      </c>
      <c r="F2458" t="str">
        <f>IFERROR(VLOOKUP(A2458,プログラム!B:C,2,0),"")</f>
        <v/>
      </c>
      <c r="G2458" t="str">
        <f t="shared" si="77"/>
        <v>000</v>
      </c>
      <c r="H2458" t="str">
        <f>IFERROR(記録[[#This Row],[組]],"")</f>
        <v/>
      </c>
      <c r="I2458" t="str">
        <f>IFERROR(記録[[#This Row],[水路]],"")</f>
        <v/>
      </c>
      <c r="J2458" t="str">
        <f>IFERROR(VLOOKUP(F2458,プログラムデータ!A:P,14,0),"")</f>
        <v/>
      </c>
      <c r="K2458" t="str">
        <f>IFERROR(VLOOKUP(F2458,プログラムデータ!A:O,15,0),"")</f>
        <v/>
      </c>
      <c r="L2458" t="str">
        <f>IFERROR(VLOOKUP(F2458,プログラムデータ!A:M,13,0),"")</f>
        <v/>
      </c>
      <c r="M2458" t="str">
        <f>IFERROR(VLOOKUP(F2458,プログラムデータ!A:J,10,0),"")</f>
        <v/>
      </c>
      <c r="N2458" t="str">
        <f>IFERROR(VLOOKUP(F2458,プログラムデータ!A:P,16,0),"")</f>
        <v/>
      </c>
      <c r="O2458" t="str">
        <f t="shared" si="76"/>
        <v xml:space="preserve">    </v>
      </c>
    </row>
    <row r="2459" spans="1:15" x14ac:dyDescent="0.15">
      <c r="A2459" t="str">
        <f>IFERROR(記録[[#This Row],[競技番号]],"")</f>
        <v/>
      </c>
      <c r="B2459" t="str">
        <f>IFERROR(記録[[#This Row],[選手番号]],"")</f>
        <v/>
      </c>
      <c r="C2459" t="str">
        <f>IFERROR(VLOOKUP(B2459,選手番号!F:J,4,0),"")</f>
        <v/>
      </c>
      <c r="D2459" t="str">
        <f>IFERROR(VLOOKUP(B2459,選手番号!F:K,6,0),"")</f>
        <v/>
      </c>
      <c r="E2459" t="str">
        <f>IFERROR(VLOOKUP(B2459,チーム番号!E:F,2,0),"")</f>
        <v/>
      </c>
      <c r="F2459" t="str">
        <f>IFERROR(VLOOKUP(A2459,プログラム!B:C,2,0),"")</f>
        <v/>
      </c>
      <c r="G2459" t="str">
        <f t="shared" si="77"/>
        <v>000</v>
      </c>
      <c r="H2459" t="str">
        <f>IFERROR(記録[[#This Row],[組]],"")</f>
        <v/>
      </c>
      <c r="I2459" t="str">
        <f>IFERROR(記録[[#This Row],[水路]],"")</f>
        <v/>
      </c>
      <c r="J2459" t="str">
        <f>IFERROR(VLOOKUP(F2459,プログラムデータ!A:P,14,0),"")</f>
        <v/>
      </c>
      <c r="K2459" t="str">
        <f>IFERROR(VLOOKUP(F2459,プログラムデータ!A:O,15,0),"")</f>
        <v/>
      </c>
      <c r="L2459" t="str">
        <f>IFERROR(VLOOKUP(F2459,プログラムデータ!A:M,13,0),"")</f>
        <v/>
      </c>
      <c r="M2459" t="str">
        <f>IFERROR(VLOOKUP(F2459,プログラムデータ!A:J,10,0),"")</f>
        <v/>
      </c>
      <c r="N2459" t="str">
        <f>IFERROR(VLOOKUP(F2459,プログラムデータ!A:P,16,0),"")</f>
        <v/>
      </c>
      <c r="O2459" t="str">
        <f t="shared" si="76"/>
        <v xml:space="preserve">    </v>
      </c>
    </row>
    <row r="2460" spans="1:15" x14ac:dyDescent="0.15">
      <c r="A2460" t="str">
        <f>IFERROR(記録[[#This Row],[競技番号]],"")</f>
        <v/>
      </c>
      <c r="B2460" t="str">
        <f>IFERROR(記録[[#This Row],[選手番号]],"")</f>
        <v/>
      </c>
      <c r="C2460" t="str">
        <f>IFERROR(VLOOKUP(B2460,選手番号!F:J,4,0),"")</f>
        <v/>
      </c>
      <c r="D2460" t="str">
        <f>IFERROR(VLOOKUP(B2460,選手番号!F:K,6,0),"")</f>
        <v/>
      </c>
      <c r="E2460" t="str">
        <f>IFERROR(VLOOKUP(B2460,チーム番号!E:F,2,0),"")</f>
        <v/>
      </c>
      <c r="F2460" t="str">
        <f>IFERROR(VLOOKUP(A2460,プログラム!B:C,2,0),"")</f>
        <v/>
      </c>
      <c r="G2460" t="str">
        <f t="shared" si="77"/>
        <v>000</v>
      </c>
      <c r="H2460" t="str">
        <f>IFERROR(記録[[#This Row],[組]],"")</f>
        <v/>
      </c>
      <c r="I2460" t="str">
        <f>IFERROR(記録[[#This Row],[水路]],"")</f>
        <v/>
      </c>
      <c r="J2460" t="str">
        <f>IFERROR(VLOOKUP(F2460,プログラムデータ!A:P,14,0),"")</f>
        <v/>
      </c>
      <c r="K2460" t="str">
        <f>IFERROR(VLOOKUP(F2460,プログラムデータ!A:O,15,0),"")</f>
        <v/>
      </c>
      <c r="L2460" t="str">
        <f>IFERROR(VLOOKUP(F2460,プログラムデータ!A:M,13,0),"")</f>
        <v/>
      </c>
      <c r="M2460" t="str">
        <f>IFERROR(VLOOKUP(F2460,プログラムデータ!A:J,10,0),"")</f>
        <v/>
      </c>
      <c r="N2460" t="str">
        <f>IFERROR(VLOOKUP(F2460,プログラムデータ!A:P,16,0),"")</f>
        <v/>
      </c>
      <c r="O2460" t="str">
        <f t="shared" si="76"/>
        <v xml:space="preserve">    </v>
      </c>
    </row>
    <row r="2461" spans="1:15" x14ac:dyDescent="0.15">
      <c r="A2461" t="str">
        <f>IFERROR(記録[[#This Row],[競技番号]],"")</f>
        <v/>
      </c>
      <c r="B2461" t="str">
        <f>IFERROR(記録[[#This Row],[選手番号]],"")</f>
        <v/>
      </c>
      <c r="C2461" t="str">
        <f>IFERROR(VLOOKUP(B2461,選手番号!F:J,4,0),"")</f>
        <v/>
      </c>
      <c r="D2461" t="str">
        <f>IFERROR(VLOOKUP(B2461,選手番号!F:K,6,0),"")</f>
        <v/>
      </c>
      <c r="E2461" t="str">
        <f>IFERROR(VLOOKUP(B2461,チーム番号!E:F,2,0),"")</f>
        <v/>
      </c>
      <c r="F2461" t="str">
        <f>IFERROR(VLOOKUP(A2461,プログラム!B:C,2,0),"")</f>
        <v/>
      </c>
      <c r="G2461" t="str">
        <f t="shared" si="77"/>
        <v>000</v>
      </c>
      <c r="H2461" t="str">
        <f>IFERROR(記録[[#This Row],[組]],"")</f>
        <v/>
      </c>
      <c r="I2461" t="str">
        <f>IFERROR(記録[[#This Row],[水路]],"")</f>
        <v/>
      </c>
      <c r="J2461" t="str">
        <f>IFERROR(VLOOKUP(F2461,プログラムデータ!A:P,14,0),"")</f>
        <v/>
      </c>
      <c r="K2461" t="str">
        <f>IFERROR(VLOOKUP(F2461,プログラムデータ!A:O,15,0),"")</f>
        <v/>
      </c>
      <c r="L2461" t="str">
        <f>IFERROR(VLOOKUP(F2461,プログラムデータ!A:M,13,0),"")</f>
        <v/>
      </c>
      <c r="M2461" t="str">
        <f>IFERROR(VLOOKUP(F2461,プログラムデータ!A:J,10,0),"")</f>
        <v/>
      </c>
      <c r="N2461" t="str">
        <f>IFERROR(VLOOKUP(F2461,プログラムデータ!A:P,16,0),"")</f>
        <v/>
      </c>
      <c r="O2461" t="str">
        <f t="shared" si="76"/>
        <v xml:space="preserve">    </v>
      </c>
    </row>
    <row r="2462" spans="1:15" x14ac:dyDescent="0.15">
      <c r="A2462" t="str">
        <f>IFERROR(記録[[#This Row],[競技番号]],"")</f>
        <v/>
      </c>
      <c r="B2462" t="str">
        <f>IFERROR(記録[[#This Row],[選手番号]],"")</f>
        <v/>
      </c>
      <c r="C2462" t="str">
        <f>IFERROR(VLOOKUP(B2462,選手番号!F:J,4,0),"")</f>
        <v/>
      </c>
      <c r="D2462" t="str">
        <f>IFERROR(VLOOKUP(B2462,選手番号!F:K,6,0),"")</f>
        <v/>
      </c>
      <c r="E2462" t="str">
        <f>IFERROR(VLOOKUP(B2462,チーム番号!E:F,2,0),"")</f>
        <v/>
      </c>
      <c r="F2462" t="str">
        <f>IFERROR(VLOOKUP(A2462,プログラム!B:C,2,0),"")</f>
        <v/>
      </c>
      <c r="G2462" t="str">
        <f t="shared" si="77"/>
        <v>000</v>
      </c>
      <c r="H2462" t="str">
        <f>IFERROR(記録[[#This Row],[組]],"")</f>
        <v/>
      </c>
      <c r="I2462" t="str">
        <f>IFERROR(記録[[#This Row],[水路]],"")</f>
        <v/>
      </c>
      <c r="J2462" t="str">
        <f>IFERROR(VLOOKUP(F2462,プログラムデータ!A:P,14,0),"")</f>
        <v/>
      </c>
      <c r="K2462" t="str">
        <f>IFERROR(VLOOKUP(F2462,プログラムデータ!A:O,15,0),"")</f>
        <v/>
      </c>
      <c r="L2462" t="str">
        <f>IFERROR(VLOOKUP(F2462,プログラムデータ!A:M,13,0),"")</f>
        <v/>
      </c>
      <c r="M2462" t="str">
        <f>IFERROR(VLOOKUP(F2462,プログラムデータ!A:J,10,0),"")</f>
        <v/>
      </c>
      <c r="N2462" t="str">
        <f>IFERROR(VLOOKUP(F2462,プログラムデータ!A:P,16,0),"")</f>
        <v/>
      </c>
      <c r="O2462" t="str">
        <f t="shared" si="76"/>
        <v xml:space="preserve">    </v>
      </c>
    </row>
    <row r="2463" spans="1:15" x14ac:dyDescent="0.15">
      <c r="A2463" t="str">
        <f>IFERROR(記録[[#This Row],[競技番号]],"")</f>
        <v/>
      </c>
      <c r="B2463" t="str">
        <f>IFERROR(記録[[#This Row],[選手番号]],"")</f>
        <v/>
      </c>
      <c r="C2463" t="str">
        <f>IFERROR(VLOOKUP(B2463,選手番号!F:J,4,0),"")</f>
        <v/>
      </c>
      <c r="D2463" t="str">
        <f>IFERROR(VLOOKUP(B2463,選手番号!F:K,6,0),"")</f>
        <v/>
      </c>
      <c r="E2463" t="str">
        <f>IFERROR(VLOOKUP(B2463,チーム番号!E:F,2,0),"")</f>
        <v/>
      </c>
      <c r="F2463" t="str">
        <f>IFERROR(VLOOKUP(A2463,プログラム!B:C,2,0),"")</f>
        <v/>
      </c>
      <c r="G2463" t="str">
        <f t="shared" si="77"/>
        <v>000</v>
      </c>
      <c r="H2463" t="str">
        <f>IFERROR(記録[[#This Row],[組]],"")</f>
        <v/>
      </c>
      <c r="I2463" t="str">
        <f>IFERROR(記録[[#This Row],[水路]],"")</f>
        <v/>
      </c>
      <c r="J2463" t="str">
        <f>IFERROR(VLOOKUP(F2463,プログラムデータ!A:P,14,0),"")</f>
        <v/>
      </c>
      <c r="K2463" t="str">
        <f>IFERROR(VLOOKUP(F2463,プログラムデータ!A:O,15,0),"")</f>
        <v/>
      </c>
      <c r="L2463" t="str">
        <f>IFERROR(VLOOKUP(F2463,プログラムデータ!A:M,13,0),"")</f>
        <v/>
      </c>
      <c r="M2463" t="str">
        <f>IFERROR(VLOOKUP(F2463,プログラムデータ!A:J,10,0),"")</f>
        <v/>
      </c>
      <c r="N2463" t="str">
        <f>IFERROR(VLOOKUP(F2463,プログラムデータ!A:P,16,0),"")</f>
        <v/>
      </c>
      <c r="O2463" t="str">
        <f t="shared" si="76"/>
        <v xml:space="preserve">    </v>
      </c>
    </row>
    <row r="2464" spans="1:15" x14ac:dyDescent="0.15">
      <c r="A2464" t="str">
        <f>IFERROR(記録[[#This Row],[競技番号]],"")</f>
        <v/>
      </c>
      <c r="B2464" t="str">
        <f>IFERROR(記録[[#This Row],[選手番号]],"")</f>
        <v/>
      </c>
      <c r="C2464" t="str">
        <f>IFERROR(VLOOKUP(B2464,選手番号!F:J,4,0),"")</f>
        <v/>
      </c>
      <c r="D2464" t="str">
        <f>IFERROR(VLOOKUP(B2464,選手番号!F:K,6,0),"")</f>
        <v/>
      </c>
      <c r="E2464" t="str">
        <f>IFERROR(VLOOKUP(B2464,チーム番号!E:F,2,0),"")</f>
        <v/>
      </c>
      <c r="F2464" t="str">
        <f>IFERROR(VLOOKUP(A2464,プログラム!B:C,2,0),"")</f>
        <v/>
      </c>
      <c r="G2464" t="str">
        <f t="shared" si="77"/>
        <v>000</v>
      </c>
      <c r="H2464" t="str">
        <f>IFERROR(記録[[#This Row],[組]],"")</f>
        <v/>
      </c>
      <c r="I2464" t="str">
        <f>IFERROR(記録[[#This Row],[水路]],"")</f>
        <v/>
      </c>
      <c r="J2464" t="str">
        <f>IFERROR(VLOOKUP(F2464,プログラムデータ!A:P,14,0),"")</f>
        <v/>
      </c>
      <c r="K2464" t="str">
        <f>IFERROR(VLOOKUP(F2464,プログラムデータ!A:O,15,0),"")</f>
        <v/>
      </c>
      <c r="L2464" t="str">
        <f>IFERROR(VLOOKUP(F2464,プログラムデータ!A:M,13,0),"")</f>
        <v/>
      </c>
      <c r="M2464" t="str">
        <f>IFERROR(VLOOKUP(F2464,プログラムデータ!A:J,10,0),"")</f>
        <v/>
      </c>
      <c r="N2464" t="str">
        <f>IFERROR(VLOOKUP(F2464,プログラムデータ!A:P,16,0),"")</f>
        <v/>
      </c>
      <c r="O2464" t="str">
        <f t="shared" si="76"/>
        <v xml:space="preserve">    </v>
      </c>
    </row>
    <row r="2465" spans="1:15" x14ac:dyDescent="0.15">
      <c r="A2465" t="str">
        <f>IFERROR(記録[[#This Row],[競技番号]],"")</f>
        <v/>
      </c>
      <c r="B2465" t="str">
        <f>IFERROR(記録[[#This Row],[選手番号]],"")</f>
        <v/>
      </c>
      <c r="C2465" t="str">
        <f>IFERROR(VLOOKUP(B2465,選手番号!F:J,4,0),"")</f>
        <v/>
      </c>
      <c r="D2465" t="str">
        <f>IFERROR(VLOOKUP(B2465,選手番号!F:K,6,0),"")</f>
        <v/>
      </c>
      <c r="E2465" t="str">
        <f>IFERROR(VLOOKUP(B2465,チーム番号!E:F,2,0),"")</f>
        <v/>
      </c>
      <c r="F2465" t="str">
        <f>IFERROR(VLOOKUP(A2465,プログラム!B:C,2,0),"")</f>
        <v/>
      </c>
      <c r="G2465" t="str">
        <f t="shared" si="77"/>
        <v>000</v>
      </c>
      <c r="H2465" t="str">
        <f>IFERROR(記録[[#This Row],[組]],"")</f>
        <v/>
      </c>
      <c r="I2465" t="str">
        <f>IFERROR(記録[[#This Row],[水路]],"")</f>
        <v/>
      </c>
      <c r="J2465" t="str">
        <f>IFERROR(VLOOKUP(F2465,プログラムデータ!A:P,14,0),"")</f>
        <v/>
      </c>
      <c r="K2465" t="str">
        <f>IFERROR(VLOOKUP(F2465,プログラムデータ!A:O,15,0),"")</f>
        <v/>
      </c>
      <c r="L2465" t="str">
        <f>IFERROR(VLOOKUP(F2465,プログラムデータ!A:M,13,0),"")</f>
        <v/>
      </c>
      <c r="M2465" t="str">
        <f>IFERROR(VLOOKUP(F2465,プログラムデータ!A:J,10,0),"")</f>
        <v/>
      </c>
      <c r="N2465" t="str">
        <f>IFERROR(VLOOKUP(F2465,プログラムデータ!A:P,16,0),"")</f>
        <v/>
      </c>
      <c r="O2465" t="str">
        <f t="shared" si="76"/>
        <v xml:space="preserve">    </v>
      </c>
    </row>
    <row r="2466" spans="1:15" x14ac:dyDescent="0.15">
      <c r="A2466" t="str">
        <f>IFERROR(記録[[#This Row],[競技番号]],"")</f>
        <v/>
      </c>
      <c r="B2466" t="str">
        <f>IFERROR(記録[[#This Row],[選手番号]],"")</f>
        <v/>
      </c>
      <c r="C2466" t="str">
        <f>IFERROR(VLOOKUP(B2466,選手番号!F:J,4,0),"")</f>
        <v/>
      </c>
      <c r="D2466" t="str">
        <f>IFERROR(VLOOKUP(B2466,選手番号!F:K,6,0),"")</f>
        <v/>
      </c>
      <c r="E2466" t="str">
        <f>IFERROR(VLOOKUP(B2466,チーム番号!E:F,2,0),"")</f>
        <v/>
      </c>
      <c r="F2466" t="str">
        <f>IFERROR(VLOOKUP(A2466,プログラム!B:C,2,0),"")</f>
        <v/>
      </c>
      <c r="G2466" t="str">
        <f t="shared" si="77"/>
        <v>000</v>
      </c>
      <c r="H2466" t="str">
        <f>IFERROR(記録[[#This Row],[組]],"")</f>
        <v/>
      </c>
      <c r="I2466" t="str">
        <f>IFERROR(記録[[#This Row],[水路]],"")</f>
        <v/>
      </c>
      <c r="J2466" t="str">
        <f>IFERROR(VLOOKUP(F2466,プログラムデータ!A:P,14,0),"")</f>
        <v/>
      </c>
      <c r="K2466" t="str">
        <f>IFERROR(VLOOKUP(F2466,プログラムデータ!A:O,15,0),"")</f>
        <v/>
      </c>
      <c r="L2466" t="str">
        <f>IFERROR(VLOOKUP(F2466,プログラムデータ!A:M,13,0),"")</f>
        <v/>
      </c>
      <c r="M2466" t="str">
        <f>IFERROR(VLOOKUP(F2466,プログラムデータ!A:J,10,0),"")</f>
        <v/>
      </c>
      <c r="N2466" t="str">
        <f>IFERROR(VLOOKUP(F2466,プログラムデータ!A:P,16,0),"")</f>
        <v/>
      </c>
      <c r="O2466" t="str">
        <f t="shared" si="76"/>
        <v xml:space="preserve">    </v>
      </c>
    </row>
    <row r="2467" spans="1:15" x14ac:dyDescent="0.15">
      <c r="A2467" t="str">
        <f>IFERROR(記録[[#This Row],[競技番号]],"")</f>
        <v/>
      </c>
      <c r="B2467" t="str">
        <f>IFERROR(記録[[#This Row],[選手番号]],"")</f>
        <v/>
      </c>
      <c r="C2467" t="str">
        <f>IFERROR(VLOOKUP(B2467,選手番号!F:J,4,0),"")</f>
        <v/>
      </c>
      <c r="D2467" t="str">
        <f>IFERROR(VLOOKUP(B2467,選手番号!F:K,6,0),"")</f>
        <v/>
      </c>
      <c r="E2467" t="str">
        <f>IFERROR(VLOOKUP(B2467,チーム番号!E:F,2,0),"")</f>
        <v/>
      </c>
      <c r="F2467" t="str">
        <f>IFERROR(VLOOKUP(A2467,プログラム!B:C,2,0),"")</f>
        <v/>
      </c>
      <c r="G2467" t="str">
        <f t="shared" si="77"/>
        <v>000</v>
      </c>
      <c r="H2467" t="str">
        <f>IFERROR(記録[[#This Row],[組]],"")</f>
        <v/>
      </c>
      <c r="I2467" t="str">
        <f>IFERROR(記録[[#This Row],[水路]],"")</f>
        <v/>
      </c>
      <c r="J2467" t="str">
        <f>IFERROR(VLOOKUP(F2467,プログラムデータ!A:P,14,0),"")</f>
        <v/>
      </c>
      <c r="K2467" t="str">
        <f>IFERROR(VLOOKUP(F2467,プログラムデータ!A:O,15,0),"")</f>
        <v/>
      </c>
      <c r="L2467" t="str">
        <f>IFERROR(VLOOKUP(F2467,プログラムデータ!A:M,13,0),"")</f>
        <v/>
      </c>
      <c r="M2467" t="str">
        <f>IFERROR(VLOOKUP(F2467,プログラムデータ!A:J,10,0),"")</f>
        <v/>
      </c>
      <c r="N2467" t="str">
        <f>IFERROR(VLOOKUP(F2467,プログラムデータ!A:P,16,0),"")</f>
        <v/>
      </c>
      <c r="O2467" t="str">
        <f t="shared" si="76"/>
        <v xml:space="preserve">    </v>
      </c>
    </row>
    <row r="2468" spans="1:15" x14ac:dyDescent="0.15">
      <c r="A2468" t="str">
        <f>IFERROR(記録[[#This Row],[競技番号]],"")</f>
        <v/>
      </c>
      <c r="B2468" t="str">
        <f>IFERROR(記録[[#This Row],[選手番号]],"")</f>
        <v/>
      </c>
      <c r="C2468" t="str">
        <f>IFERROR(VLOOKUP(B2468,選手番号!F:J,4,0),"")</f>
        <v/>
      </c>
      <c r="D2468" t="str">
        <f>IFERROR(VLOOKUP(B2468,選手番号!F:K,6,0),"")</f>
        <v/>
      </c>
      <c r="E2468" t="str">
        <f>IFERROR(VLOOKUP(B2468,チーム番号!E:F,2,0),"")</f>
        <v/>
      </c>
      <c r="F2468" t="str">
        <f>IFERROR(VLOOKUP(A2468,プログラム!B:C,2,0),"")</f>
        <v/>
      </c>
      <c r="G2468" t="str">
        <f t="shared" si="77"/>
        <v>000</v>
      </c>
      <c r="H2468" t="str">
        <f>IFERROR(記録[[#This Row],[組]],"")</f>
        <v/>
      </c>
      <c r="I2468" t="str">
        <f>IFERROR(記録[[#This Row],[水路]],"")</f>
        <v/>
      </c>
      <c r="J2468" t="str">
        <f>IFERROR(VLOOKUP(F2468,プログラムデータ!A:P,14,0),"")</f>
        <v/>
      </c>
      <c r="K2468" t="str">
        <f>IFERROR(VLOOKUP(F2468,プログラムデータ!A:O,15,0),"")</f>
        <v/>
      </c>
      <c r="L2468" t="str">
        <f>IFERROR(VLOOKUP(F2468,プログラムデータ!A:M,13,0),"")</f>
        <v/>
      </c>
      <c r="M2468" t="str">
        <f>IFERROR(VLOOKUP(F2468,プログラムデータ!A:J,10,0),"")</f>
        <v/>
      </c>
      <c r="N2468" t="str">
        <f>IFERROR(VLOOKUP(F2468,プログラムデータ!A:P,16,0),"")</f>
        <v/>
      </c>
      <c r="O2468" t="str">
        <f t="shared" si="76"/>
        <v xml:space="preserve">    </v>
      </c>
    </row>
    <row r="2469" spans="1:15" x14ac:dyDescent="0.15">
      <c r="A2469" t="str">
        <f>IFERROR(記録[[#This Row],[競技番号]],"")</f>
        <v/>
      </c>
      <c r="B2469" t="str">
        <f>IFERROR(記録[[#This Row],[選手番号]],"")</f>
        <v/>
      </c>
      <c r="C2469" t="str">
        <f>IFERROR(VLOOKUP(B2469,選手番号!F:J,4,0),"")</f>
        <v/>
      </c>
      <c r="D2469" t="str">
        <f>IFERROR(VLOOKUP(B2469,選手番号!F:K,6,0),"")</f>
        <v/>
      </c>
      <c r="E2469" t="str">
        <f>IFERROR(VLOOKUP(B2469,チーム番号!E:F,2,0),"")</f>
        <v/>
      </c>
      <c r="F2469" t="str">
        <f>IFERROR(VLOOKUP(A2469,プログラム!B:C,2,0),"")</f>
        <v/>
      </c>
      <c r="G2469" t="str">
        <f t="shared" si="77"/>
        <v>000</v>
      </c>
      <c r="H2469" t="str">
        <f>IFERROR(記録[[#This Row],[組]],"")</f>
        <v/>
      </c>
      <c r="I2469" t="str">
        <f>IFERROR(記録[[#This Row],[水路]],"")</f>
        <v/>
      </c>
      <c r="J2469" t="str">
        <f>IFERROR(VLOOKUP(F2469,プログラムデータ!A:P,14,0),"")</f>
        <v/>
      </c>
      <c r="K2469" t="str">
        <f>IFERROR(VLOOKUP(F2469,プログラムデータ!A:O,15,0),"")</f>
        <v/>
      </c>
      <c r="L2469" t="str">
        <f>IFERROR(VLOOKUP(F2469,プログラムデータ!A:M,13,0),"")</f>
        <v/>
      </c>
      <c r="M2469" t="str">
        <f>IFERROR(VLOOKUP(F2469,プログラムデータ!A:J,10,0),"")</f>
        <v/>
      </c>
      <c r="N2469" t="str">
        <f>IFERROR(VLOOKUP(F2469,プログラムデータ!A:P,16,0),"")</f>
        <v/>
      </c>
      <c r="O2469" t="str">
        <f t="shared" si="76"/>
        <v xml:space="preserve">    </v>
      </c>
    </row>
    <row r="2470" spans="1:15" x14ac:dyDescent="0.15">
      <c r="A2470" t="str">
        <f>IFERROR(記録[[#This Row],[競技番号]],"")</f>
        <v/>
      </c>
      <c r="B2470" t="str">
        <f>IFERROR(記録[[#This Row],[選手番号]],"")</f>
        <v/>
      </c>
      <c r="C2470" t="str">
        <f>IFERROR(VLOOKUP(B2470,選手番号!F:J,4,0),"")</f>
        <v/>
      </c>
      <c r="D2470" t="str">
        <f>IFERROR(VLOOKUP(B2470,選手番号!F:K,6,0),"")</f>
        <v/>
      </c>
      <c r="E2470" t="str">
        <f>IFERROR(VLOOKUP(B2470,チーム番号!E:F,2,0),"")</f>
        <v/>
      </c>
      <c r="F2470" t="str">
        <f>IFERROR(VLOOKUP(A2470,プログラム!B:C,2,0),"")</f>
        <v/>
      </c>
      <c r="G2470" t="str">
        <f t="shared" si="77"/>
        <v>000</v>
      </c>
      <c r="H2470" t="str">
        <f>IFERROR(記録[[#This Row],[組]],"")</f>
        <v/>
      </c>
      <c r="I2470" t="str">
        <f>IFERROR(記録[[#This Row],[水路]],"")</f>
        <v/>
      </c>
      <c r="J2470" t="str">
        <f>IFERROR(VLOOKUP(F2470,プログラムデータ!A:P,14,0),"")</f>
        <v/>
      </c>
      <c r="K2470" t="str">
        <f>IFERROR(VLOOKUP(F2470,プログラムデータ!A:O,15,0),"")</f>
        <v/>
      </c>
      <c r="L2470" t="str">
        <f>IFERROR(VLOOKUP(F2470,プログラムデータ!A:M,13,0),"")</f>
        <v/>
      </c>
      <c r="M2470" t="str">
        <f>IFERROR(VLOOKUP(F2470,プログラムデータ!A:J,10,0),"")</f>
        <v/>
      </c>
      <c r="N2470" t="str">
        <f>IFERROR(VLOOKUP(F2470,プログラムデータ!A:P,16,0),"")</f>
        <v/>
      </c>
      <c r="O2470" t="str">
        <f t="shared" si="76"/>
        <v xml:space="preserve">    </v>
      </c>
    </row>
    <row r="2471" spans="1:15" x14ac:dyDescent="0.15">
      <c r="A2471" t="str">
        <f>IFERROR(記録[[#This Row],[競技番号]],"")</f>
        <v/>
      </c>
      <c r="B2471" t="str">
        <f>IFERROR(記録[[#This Row],[選手番号]],"")</f>
        <v/>
      </c>
      <c r="C2471" t="str">
        <f>IFERROR(VLOOKUP(B2471,選手番号!F:J,4,0),"")</f>
        <v/>
      </c>
      <c r="D2471" t="str">
        <f>IFERROR(VLOOKUP(B2471,選手番号!F:K,6,0),"")</f>
        <v/>
      </c>
      <c r="E2471" t="str">
        <f>IFERROR(VLOOKUP(B2471,チーム番号!E:F,2,0),"")</f>
        <v/>
      </c>
      <c r="F2471" t="str">
        <f>IFERROR(VLOOKUP(A2471,プログラム!B:C,2,0),"")</f>
        <v/>
      </c>
      <c r="G2471" t="str">
        <f t="shared" si="77"/>
        <v>000</v>
      </c>
      <c r="H2471" t="str">
        <f>IFERROR(記録[[#This Row],[組]],"")</f>
        <v/>
      </c>
      <c r="I2471" t="str">
        <f>IFERROR(記録[[#This Row],[水路]],"")</f>
        <v/>
      </c>
      <c r="J2471" t="str">
        <f>IFERROR(VLOOKUP(F2471,プログラムデータ!A:P,14,0),"")</f>
        <v/>
      </c>
      <c r="K2471" t="str">
        <f>IFERROR(VLOOKUP(F2471,プログラムデータ!A:O,15,0),"")</f>
        <v/>
      </c>
      <c r="L2471" t="str">
        <f>IFERROR(VLOOKUP(F2471,プログラムデータ!A:M,13,0),"")</f>
        <v/>
      </c>
      <c r="M2471" t="str">
        <f>IFERROR(VLOOKUP(F2471,プログラムデータ!A:J,10,0),"")</f>
        <v/>
      </c>
      <c r="N2471" t="str">
        <f>IFERROR(VLOOKUP(F2471,プログラムデータ!A:P,16,0),"")</f>
        <v/>
      </c>
      <c r="O2471" t="str">
        <f t="shared" si="76"/>
        <v xml:space="preserve">    </v>
      </c>
    </row>
    <row r="2472" spans="1:15" x14ac:dyDescent="0.15">
      <c r="A2472" t="str">
        <f>IFERROR(記録[[#This Row],[競技番号]],"")</f>
        <v/>
      </c>
      <c r="B2472" t="str">
        <f>IFERROR(記録[[#This Row],[選手番号]],"")</f>
        <v/>
      </c>
      <c r="C2472" t="str">
        <f>IFERROR(VLOOKUP(B2472,選手番号!F:J,4,0),"")</f>
        <v/>
      </c>
      <c r="D2472" t="str">
        <f>IFERROR(VLOOKUP(B2472,選手番号!F:K,6,0),"")</f>
        <v/>
      </c>
      <c r="E2472" t="str">
        <f>IFERROR(VLOOKUP(B2472,チーム番号!E:F,2,0),"")</f>
        <v/>
      </c>
      <c r="F2472" t="str">
        <f>IFERROR(VLOOKUP(A2472,プログラム!B:C,2,0),"")</f>
        <v/>
      </c>
      <c r="G2472" t="str">
        <f t="shared" si="77"/>
        <v>000</v>
      </c>
      <c r="H2472" t="str">
        <f>IFERROR(記録[[#This Row],[組]],"")</f>
        <v/>
      </c>
      <c r="I2472" t="str">
        <f>IFERROR(記録[[#This Row],[水路]],"")</f>
        <v/>
      </c>
      <c r="J2472" t="str">
        <f>IFERROR(VLOOKUP(F2472,プログラムデータ!A:P,14,0),"")</f>
        <v/>
      </c>
      <c r="K2472" t="str">
        <f>IFERROR(VLOOKUP(F2472,プログラムデータ!A:O,15,0),"")</f>
        <v/>
      </c>
      <c r="L2472" t="str">
        <f>IFERROR(VLOOKUP(F2472,プログラムデータ!A:M,13,0),"")</f>
        <v/>
      </c>
      <c r="M2472" t="str">
        <f>IFERROR(VLOOKUP(F2472,プログラムデータ!A:J,10,0),"")</f>
        <v/>
      </c>
      <c r="N2472" t="str">
        <f>IFERROR(VLOOKUP(F2472,プログラムデータ!A:P,16,0),"")</f>
        <v/>
      </c>
      <c r="O2472" t="str">
        <f t="shared" si="76"/>
        <v xml:space="preserve">    </v>
      </c>
    </row>
    <row r="2473" spans="1:15" x14ac:dyDescent="0.15">
      <c r="A2473" t="str">
        <f>IFERROR(記録[[#This Row],[競技番号]],"")</f>
        <v/>
      </c>
      <c r="B2473" t="str">
        <f>IFERROR(記録[[#This Row],[選手番号]],"")</f>
        <v/>
      </c>
      <c r="C2473" t="str">
        <f>IFERROR(VLOOKUP(B2473,選手番号!F:J,4,0),"")</f>
        <v/>
      </c>
      <c r="D2473" t="str">
        <f>IFERROR(VLOOKUP(B2473,選手番号!F:K,6,0),"")</f>
        <v/>
      </c>
      <c r="E2473" t="str">
        <f>IFERROR(VLOOKUP(B2473,チーム番号!E:F,2,0),"")</f>
        <v/>
      </c>
      <c r="F2473" t="str">
        <f>IFERROR(VLOOKUP(A2473,プログラム!B:C,2,0),"")</f>
        <v/>
      </c>
      <c r="G2473" t="str">
        <f t="shared" si="77"/>
        <v>000</v>
      </c>
      <c r="H2473" t="str">
        <f>IFERROR(記録[[#This Row],[組]],"")</f>
        <v/>
      </c>
      <c r="I2473" t="str">
        <f>IFERROR(記録[[#This Row],[水路]],"")</f>
        <v/>
      </c>
      <c r="J2473" t="str">
        <f>IFERROR(VLOOKUP(F2473,プログラムデータ!A:P,14,0),"")</f>
        <v/>
      </c>
      <c r="K2473" t="str">
        <f>IFERROR(VLOOKUP(F2473,プログラムデータ!A:O,15,0),"")</f>
        <v/>
      </c>
      <c r="L2473" t="str">
        <f>IFERROR(VLOOKUP(F2473,プログラムデータ!A:M,13,0),"")</f>
        <v/>
      </c>
      <c r="M2473" t="str">
        <f>IFERROR(VLOOKUP(F2473,プログラムデータ!A:J,10,0),"")</f>
        <v/>
      </c>
      <c r="N2473" t="str">
        <f>IFERROR(VLOOKUP(F2473,プログラムデータ!A:P,16,0),"")</f>
        <v/>
      </c>
      <c r="O2473" t="str">
        <f t="shared" si="76"/>
        <v xml:space="preserve">    </v>
      </c>
    </row>
    <row r="2474" spans="1:15" x14ac:dyDescent="0.15">
      <c r="A2474" t="str">
        <f>IFERROR(記録[[#This Row],[競技番号]],"")</f>
        <v/>
      </c>
      <c r="B2474" t="str">
        <f>IFERROR(記録[[#This Row],[選手番号]],"")</f>
        <v/>
      </c>
      <c r="C2474" t="str">
        <f>IFERROR(VLOOKUP(B2474,選手番号!F:J,4,0),"")</f>
        <v/>
      </c>
      <c r="D2474" t="str">
        <f>IFERROR(VLOOKUP(B2474,選手番号!F:K,6,0),"")</f>
        <v/>
      </c>
      <c r="E2474" t="str">
        <f>IFERROR(VLOOKUP(B2474,チーム番号!E:F,2,0),"")</f>
        <v/>
      </c>
      <c r="F2474" t="str">
        <f>IFERROR(VLOOKUP(A2474,プログラム!B:C,2,0),"")</f>
        <v/>
      </c>
      <c r="G2474" t="str">
        <f t="shared" si="77"/>
        <v>000</v>
      </c>
      <c r="H2474" t="str">
        <f>IFERROR(記録[[#This Row],[組]],"")</f>
        <v/>
      </c>
      <c r="I2474" t="str">
        <f>IFERROR(記録[[#This Row],[水路]],"")</f>
        <v/>
      </c>
      <c r="J2474" t="str">
        <f>IFERROR(VLOOKUP(F2474,プログラムデータ!A:P,14,0),"")</f>
        <v/>
      </c>
      <c r="K2474" t="str">
        <f>IFERROR(VLOOKUP(F2474,プログラムデータ!A:O,15,0),"")</f>
        <v/>
      </c>
      <c r="L2474" t="str">
        <f>IFERROR(VLOOKUP(F2474,プログラムデータ!A:M,13,0),"")</f>
        <v/>
      </c>
      <c r="M2474" t="str">
        <f>IFERROR(VLOOKUP(F2474,プログラムデータ!A:J,10,0),"")</f>
        <v/>
      </c>
      <c r="N2474" t="str">
        <f>IFERROR(VLOOKUP(F2474,プログラムデータ!A:P,16,0),"")</f>
        <v/>
      </c>
      <c r="O2474" t="str">
        <f t="shared" si="76"/>
        <v xml:space="preserve">    </v>
      </c>
    </row>
    <row r="2475" spans="1:15" x14ac:dyDescent="0.15">
      <c r="A2475" t="str">
        <f>IFERROR(記録[[#This Row],[競技番号]],"")</f>
        <v/>
      </c>
      <c r="B2475" t="str">
        <f>IFERROR(記録[[#This Row],[選手番号]],"")</f>
        <v/>
      </c>
      <c r="C2475" t="str">
        <f>IFERROR(VLOOKUP(B2475,選手番号!F:J,4,0),"")</f>
        <v/>
      </c>
      <c r="D2475" t="str">
        <f>IFERROR(VLOOKUP(B2475,選手番号!F:K,6,0),"")</f>
        <v/>
      </c>
      <c r="E2475" t="str">
        <f>IFERROR(VLOOKUP(B2475,チーム番号!E:F,2,0),"")</f>
        <v/>
      </c>
      <c r="F2475" t="str">
        <f>IFERROR(VLOOKUP(A2475,プログラム!B:C,2,0),"")</f>
        <v/>
      </c>
      <c r="G2475" t="str">
        <f t="shared" si="77"/>
        <v>000</v>
      </c>
      <c r="H2475" t="str">
        <f>IFERROR(記録[[#This Row],[組]],"")</f>
        <v/>
      </c>
      <c r="I2475" t="str">
        <f>IFERROR(記録[[#This Row],[水路]],"")</f>
        <v/>
      </c>
      <c r="J2475" t="str">
        <f>IFERROR(VLOOKUP(F2475,プログラムデータ!A:P,14,0),"")</f>
        <v/>
      </c>
      <c r="K2475" t="str">
        <f>IFERROR(VLOOKUP(F2475,プログラムデータ!A:O,15,0),"")</f>
        <v/>
      </c>
      <c r="L2475" t="str">
        <f>IFERROR(VLOOKUP(F2475,プログラムデータ!A:M,13,0),"")</f>
        <v/>
      </c>
      <c r="M2475" t="str">
        <f>IFERROR(VLOOKUP(F2475,プログラムデータ!A:J,10,0),"")</f>
        <v/>
      </c>
      <c r="N2475" t="str">
        <f>IFERROR(VLOOKUP(F2475,プログラムデータ!A:P,16,0),"")</f>
        <v/>
      </c>
      <c r="O2475" t="str">
        <f t="shared" si="76"/>
        <v xml:space="preserve">    </v>
      </c>
    </row>
    <row r="2476" spans="1:15" x14ac:dyDescent="0.15">
      <c r="A2476" t="str">
        <f>IFERROR(記録[[#This Row],[競技番号]],"")</f>
        <v/>
      </c>
      <c r="B2476" t="str">
        <f>IFERROR(記録[[#This Row],[選手番号]],"")</f>
        <v/>
      </c>
      <c r="C2476" t="str">
        <f>IFERROR(VLOOKUP(B2476,選手番号!F:J,4,0),"")</f>
        <v/>
      </c>
      <c r="D2476" t="str">
        <f>IFERROR(VLOOKUP(B2476,選手番号!F:K,6,0),"")</f>
        <v/>
      </c>
      <c r="E2476" t="str">
        <f>IFERROR(VLOOKUP(B2476,チーム番号!E:F,2,0),"")</f>
        <v/>
      </c>
      <c r="F2476" t="str">
        <f>IFERROR(VLOOKUP(A2476,プログラム!B:C,2,0),"")</f>
        <v/>
      </c>
      <c r="G2476" t="str">
        <f t="shared" si="77"/>
        <v>000</v>
      </c>
      <c r="H2476" t="str">
        <f>IFERROR(記録[[#This Row],[組]],"")</f>
        <v/>
      </c>
      <c r="I2476" t="str">
        <f>IFERROR(記録[[#This Row],[水路]],"")</f>
        <v/>
      </c>
      <c r="J2476" t="str">
        <f>IFERROR(VLOOKUP(F2476,プログラムデータ!A:P,14,0),"")</f>
        <v/>
      </c>
      <c r="K2476" t="str">
        <f>IFERROR(VLOOKUP(F2476,プログラムデータ!A:O,15,0),"")</f>
        <v/>
      </c>
      <c r="L2476" t="str">
        <f>IFERROR(VLOOKUP(F2476,プログラムデータ!A:M,13,0),"")</f>
        <v/>
      </c>
      <c r="M2476" t="str">
        <f>IFERROR(VLOOKUP(F2476,プログラムデータ!A:J,10,0),"")</f>
        <v/>
      </c>
      <c r="N2476" t="str">
        <f>IFERROR(VLOOKUP(F2476,プログラムデータ!A:P,16,0),"")</f>
        <v/>
      </c>
      <c r="O2476" t="str">
        <f t="shared" si="76"/>
        <v xml:space="preserve">    </v>
      </c>
    </row>
    <row r="2477" spans="1:15" x14ac:dyDescent="0.15">
      <c r="A2477" t="str">
        <f>IFERROR(記録[[#This Row],[競技番号]],"")</f>
        <v/>
      </c>
      <c r="B2477" t="str">
        <f>IFERROR(記録[[#This Row],[選手番号]],"")</f>
        <v/>
      </c>
      <c r="C2477" t="str">
        <f>IFERROR(VLOOKUP(B2477,選手番号!F:J,4,0),"")</f>
        <v/>
      </c>
      <c r="D2477" t="str">
        <f>IFERROR(VLOOKUP(B2477,選手番号!F:K,6,0),"")</f>
        <v/>
      </c>
      <c r="E2477" t="str">
        <f>IFERROR(VLOOKUP(B2477,チーム番号!E:F,2,0),"")</f>
        <v/>
      </c>
      <c r="F2477" t="str">
        <f>IFERROR(VLOOKUP(A2477,プログラム!B:C,2,0),"")</f>
        <v/>
      </c>
      <c r="G2477" t="str">
        <f t="shared" si="77"/>
        <v>000</v>
      </c>
      <c r="H2477" t="str">
        <f>IFERROR(記録[[#This Row],[組]],"")</f>
        <v/>
      </c>
      <c r="I2477" t="str">
        <f>IFERROR(記録[[#This Row],[水路]],"")</f>
        <v/>
      </c>
      <c r="J2477" t="str">
        <f>IFERROR(VLOOKUP(F2477,プログラムデータ!A:P,14,0),"")</f>
        <v/>
      </c>
      <c r="K2477" t="str">
        <f>IFERROR(VLOOKUP(F2477,プログラムデータ!A:O,15,0),"")</f>
        <v/>
      </c>
      <c r="L2477" t="str">
        <f>IFERROR(VLOOKUP(F2477,プログラムデータ!A:M,13,0),"")</f>
        <v/>
      </c>
      <c r="M2477" t="str">
        <f>IFERROR(VLOOKUP(F2477,プログラムデータ!A:J,10,0),"")</f>
        <v/>
      </c>
      <c r="N2477" t="str">
        <f>IFERROR(VLOOKUP(F2477,プログラムデータ!A:P,16,0),"")</f>
        <v/>
      </c>
      <c r="O2477" t="str">
        <f t="shared" si="76"/>
        <v xml:space="preserve">    </v>
      </c>
    </row>
    <row r="2478" spans="1:15" x14ac:dyDescent="0.15">
      <c r="A2478" t="str">
        <f>IFERROR(記録[[#This Row],[競技番号]],"")</f>
        <v/>
      </c>
      <c r="B2478" t="str">
        <f>IFERROR(記録[[#This Row],[選手番号]],"")</f>
        <v/>
      </c>
      <c r="C2478" t="str">
        <f>IFERROR(VLOOKUP(B2478,選手番号!F:J,4,0),"")</f>
        <v/>
      </c>
      <c r="D2478" t="str">
        <f>IFERROR(VLOOKUP(B2478,選手番号!F:K,6,0),"")</f>
        <v/>
      </c>
      <c r="E2478" t="str">
        <f>IFERROR(VLOOKUP(B2478,チーム番号!E:F,2,0),"")</f>
        <v/>
      </c>
      <c r="F2478" t="str">
        <f>IFERROR(VLOOKUP(A2478,プログラム!B:C,2,0),"")</f>
        <v/>
      </c>
      <c r="G2478" t="str">
        <f t="shared" si="77"/>
        <v>000</v>
      </c>
      <c r="H2478" t="str">
        <f>IFERROR(記録[[#This Row],[組]],"")</f>
        <v/>
      </c>
      <c r="I2478" t="str">
        <f>IFERROR(記録[[#This Row],[水路]],"")</f>
        <v/>
      </c>
      <c r="J2478" t="str">
        <f>IFERROR(VLOOKUP(F2478,プログラムデータ!A:P,14,0),"")</f>
        <v/>
      </c>
      <c r="K2478" t="str">
        <f>IFERROR(VLOOKUP(F2478,プログラムデータ!A:O,15,0),"")</f>
        <v/>
      </c>
      <c r="L2478" t="str">
        <f>IFERROR(VLOOKUP(F2478,プログラムデータ!A:M,13,0),"")</f>
        <v/>
      </c>
      <c r="M2478" t="str">
        <f>IFERROR(VLOOKUP(F2478,プログラムデータ!A:J,10,0),"")</f>
        <v/>
      </c>
      <c r="N2478" t="str">
        <f>IFERROR(VLOOKUP(F2478,プログラムデータ!A:P,16,0),"")</f>
        <v/>
      </c>
      <c r="O2478" t="str">
        <f t="shared" ref="O2478:O2541" si="78">CONCATENATE(J2478," ",K2478," ",L2478," ",M2478," ",N2478)</f>
        <v xml:space="preserve">    </v>
      </c>
    </row>
    <row r="2479" spans="1:15" x14ac:dyDescent="0.15">
      <c r="A2479" t="str">
        <f>IFERROR(記録[[#This Row],[競技番号]],"")</f>
        <v/>
      </c>
      <c r="B2479" t="str">
        <f>IFERROR(記録[[#This Row],[選手番号]],"")</f>
        <v/>
      </c>
      <c r="C2479" t="str">
        <f>IFERROR(VLOOKUP(B2479,選手番号!F:J,4,0),"")</f>
        <v/>
      </c>
      <c r="D2479" t="str">
        <f>IFERROR(VLOOKUP(B2479,選手番号!F:K,6,0),"")</f>
        <v/>
      </c>
      <c r="E2479" t="str">
        <f>IFERROR(VLOOKUP(B2479,チーム番号!E:F,2,0),"")</f>
        <v/>
      </c>
      <c r="F2479" t="str">
        <f>IFERROR(VLOOKUP(A2479,プログラム!B:C,2,0),"")</f>
        <v/>
      </c>
      <c r="G2479" t="str">
        <f t="shared" si="77"/>
        <v>000</v>
      </c>
      <c r="H2479" t="str">
        <f>IFERROR(記録[[#This Row],[組]],"")</f>
        <v/>
      </c>
      <c r="I2479" t="str">
        <f>IFERROR(記録[[#This Row],[水路]],"")</f>
        <v/>
      </c>
      <c r="J2479" t="str">
        <f>IFERROR(VLOOKUP(F2479,プログラムデータ!A:P,14,0),"")</f>
        <v/>
      </c>
      <c r="K2479" t="str">
        <f>IFERROR(VLOOKUP(F2479,プログラムデータ!A:O,15,0),"")</f>
        <v/>
      </c>
      <c r="L2479" t="str">
        <f>IFERROR(VLOOKUP(F2479,プログラムデータ!A:M,13,0),"")</f>
        <v/>
      </c>
      <c r="M2479" t="str">
        <f>IFERROR(VLOOKUP(F2479,プログラムデータ!A:J,10,0),"")</f>
        <v/>
      </c>
      <c r="N2479" t="str">
        <f>IFERROR(VLOOKUP(F2479,プログラムデータ!A:P,16,0),"")</f>
        <v/>
      </c>
      <c r="O2479" t="str">
        <f t="shared" si="78"/>
        <v xml:space="preserve">    </v>
      </c>
    </row>
    <row r="2480" spans="1:15" x14ac:dyDescent="0.15">
      <c r="A2480" t="str">
        <f>IFERROR(記録[[#This Row],[競技番号]],"")</f>
        <v/>
      </c>
      <c r="B2480" t="str">
        <f>IFERROR(記録[[#This Row],[選手番号]],"")</f>
        <v/>
      </c>
      <c r="C2480" t="str">
        <f>IFERROR(VLOOKUP(B2480,選手番号!F:J,4,0),"")</f>
        <v/>
      </c>
      <c r="D2480" t="str">
        <f>IFERROR(VLOOKUP(B2480,選手番号!F:K,6,0),"")</f>
        <v/>
      </c>
      <c r="E2480" t="str">
        <f>IFERROR(VLOOKUP(B2480,チーム番号!E:F,2,0),"")</f>
        <v/>
      </c>
      <c r="F2480" t="str">
        <f>IFERROR(VLOOKUP(A2480,プログラム!B:C,2,0),"")</f>
        <v/>
      </c>
      <c r="G2480" t="str">
        <f t="shared" si="77"/>
        <v>000</v>
      </c>
      <c r="H2480" t="str">
        <f>IFERROR(記録[[#This Row],[組]],"")</f>
        <v/>
      </c>
      <c r="I2480" t="str">
        <f>IFERROR(記録[[#This Row],[水路]],"")</f>
        <v/>
      </c>
      <c r="J2480" t="str">
        <f>IFERROR(VLOOKUP(F2480,プログラムデータ!A:P,14,0),"")</f>
        <v/>
      </c>
      <c r="K2480" t="str">
        <f>IFERROR(VLOOKUP(F2480,プログラムデータ!A:O,15,0),"")</f>
        <v/>
      </c>
      <c r="L2480" t="str">
        <f>IFERROR(VLOOKUP(F2480,プログラムデータ!A:M,13,0),"")</f>
        <v/>
      </c>
      <c r="M2480" t="str">
        <f>IFERROR(VLOOKUP(F2480,プログラムデータ!A:J,10,0),"")</f>
        <v/>
      </c>
      <c r="N2480" t="str">
        <f>IFERROR(VLOOKUP(F2480,プログラムデータ!A:P,16,0),"")</f>
        <v/>
      </c>
      <c r="O2480" t="str">
        <f t="shared" si="78"/>
        <v xml:space="preserve">    </v>
      </c>
    </row>
    <row r="2481" spans="1:15" x14ac:dyDescent="0.15">
      <c r="A2481" t="str">
        <f>IFERROR(記録[[#This Row],[競技番号]],"")</f>
        <v/>
      </c>
      <c r="B2481" t="str">
        <f>IFERROR(記録[[#This Row],[選手番号]],"")</f>
        <v/>
      </c>
      <c r="C2481" t="str">
        <f>IFERROR(VLOOKUP(B2481,選手番号!F:J,4,0),"")</f>
        <v/>
      </c>
      <c r="D2481" t="str">
        <f>IFERROR(VLOOKUP(B2481,選手番号!F:K,6,0),"")</f>
        <v/>
      </c>
      <c r="E2481" t="str">
        <f>IFERROR(VLOOKUP(B2481,チーム番号!E:F,2,0),"")</f>
        <v/>
      </c>
      <c r="F2481" t="str">
        <f>IFERROR(VLOOKUP(A2481,プログラム!B:C,2,0),"")</f>
        <v/>
      </c>
      <c r="G2481" t="str">
        <f t="shared" si="77"/>
        <v>000</v>
      </c>
      <c r="H2481" t="str">
        <f>IFERROR(記録[[#This Row],[組]],"")</f>
        <v/>
      </c>
      <c r="I2481" t="str">
        <f>IFERROR(記録[[#This Row],[水路]],"")</f>
        <v/>
      </c>
      <c r="J2481" t="str">
        <f>IFERROR(VLOOKUP(F2481,プログラムデータ!A:P,14,0),"")</f>
        <v/>
      </c>
      <c r="K2481" t="str">
        <f>IFERROR(VLOOKUP(F2481,プログラムデータ!A:O,15,0),"")</f>
        <v/>
      </c>
      <c r="L2481" t="str">
        <f>IFERROR(VLOOKUP(F2481,プログラムデータ!A:M,13,0),"")</f>
        <v/>
      </c>
      <c r="M2481" t="str">
        <f>IFERROR(VLOOKUP(F2481,プログラムデータ!A:J,10,0),"")</f>
        <v/>
      </c>
      <c r="N2481" t="str">
        <f>IFERROR(VLOOKUP(F2481,プログラムデータ!A:P,16,0),"")</f>
        <v/>
      </c>
      <c r="O2481" t="str">
        <f t="shared" si="78"/>
        <v xml:space="preserve">    </v>
      </c>
    </row>
    <row r="2482" spans="1:15" x14ac:dyDescent="0.15">
      <c r="A2482" t="str">
        <f>IFERROR(記録[[#This Row],[競技番号]],"")</f>
        <v/>
      </c>
      <c r="B2482" t="str">
        <f>IFERROR(記録[[#This Row],[選手番号]],"")</f>
        <v/>
      </c>
      <c r="C2482" t="str">
        <f>IFERROR(VLOOKUP(B2482,選手番号!F:J,4,0),"")</f>
        <v/>
      </c>
      <c r="D2482" t="str">
        <f>IFERROR(VLOOKUP(B2482,選手番号!F:K,6,0),"")</f>
        <v/>
      </c>
      <c r="E2482" t="str">
        <f>IFERROR(VLOOKUP(B2482,チーム番号!E:F,2,0),"")</f>
        <v/>
      </c>
      <c r="F2482" t="str">
        <f>IFERROR(VLOOKUP(A2482,プログラム!B:C,2,0),"")</f>
        <v/>
      </c>
      <c r="G2482" t="str">
        <f t="shared" si="77"/>
        <v>000</v>
      </c>
      <c r="H2482" t="str">
        <f>IFERROR(記録[[#This Row],[組]],"")</f>
        <v/>
      </c>
      <c r="I2482" t="str">
        <f>IFERROR(記録[[#This Row],[水路]],"")</f>
        <v/>
      </c>
      <c r="J2482" t="str">
        <f>IFERROR(VLOOKUP(F2482,プログラムデータ!A:P,14,0),"")</f>
        <v/>
      </c>
      <c r="K2482" t="str">
        <f>IFERROR(VLOOKUP(F2482,プログラムデータ!A:O,15,0),"")</f>
        <v/>
      </c>
      <c r="L2482" t="str">
        <f>IFERROR(VLOOKUP(F2482,プログラムデータ!A:M,13,0),"")</f>
        <v/>
      </c>
      <c r="M2482" t="str">
        <f>IFERROR(VLOOKUP(F2482,プログラムデータ!A:J,10,0),"")</f>
        <v/>
      </c>
      <c r="N2482" t="str">
        <f>IFERROR(VLOOKUP(F2482,プログラムデータ!A:P,16,0),"")</f>
        <v/>
      </c>
      <c r="O2482" t="str">
        <f t="shared" si="78"/>
        <v xml:space="preserve">    </v>
      </c>
    </row>
    <row r="2483" spans="1:15" x14ac:dyDescent="0.15">
      <c r="A2483" t="str">
        <f>IFERROR(記録[[#This Row],[競技番号]],"")</f>
        <v/>
      </c>
      <c r="B2483" t="str">
        <f>IFERROR(記録[[#This Row],[選手番号]],"")</f>
        <v/>
      </c>
      <c r="C2483" t="str">
        <f>IFERROR(VLOOKUP(B2483,選手番号!F:J,4,0),"")</f>
        <v/>
      </c>
      <c r="D2483" t="str">
        <f>IFERROR(VLOOKUP(B2483,選手番号!F:K,6,0),"")</f>
        <v/>
      </c>
      <c r="E2483" t="str">
        <f>IFERROR(VLOOKUP(B2483,チーム番号!E:F,2,0),"")</f>
        <v/>
      </c>
      <c r="F2483" t="str">
        <f>IFERROR(VLOOKUP(A2483,プログラム!B:C,2,0),"")</f>
        <v/>
      </c>
      <c r="G2483" t="str">
        <f t="shared" si="77"/>
        <v>000</v>
      </c>
      <c r="H2483" t="str">
        <f>IFERROR(記録[[#This Row],[組]],"")</f>
        <v/>
      </c>
      <c r="I2483" t="str">
        <f>IFERROR(記録[[#This Row],[水路]],"")</f>
        <v/>
      </c>
      <c r="J2483" t="str">
        <f>IFERROR(VLOOKUP(F2483,プログラムデータ!A:P,14,0),"")</f>
        <v/>
      </c>
      <c r="K2483" t="str">
        <f>IFERROR(VLOOKUP(F2483,プログラムデータ!A:O,15,0),"")</f>
        <v/>
      </c>
      <c r="L2483" t="str">
        <f>IFERROR(VLOOKUP(F2483,プログラムデータ!A:M,13,0),"")</f>
        <v/>
      </c>
      <c r="M2483" t="str">
        <f>IFERROR(VLOOKUP(F2483,プログラムデータ!A:J,10,0),"")</f>
        <v/>
      </c>
      <c r="N2483" t="str">
        <f>IFERROR(VLOOKUP(F2483,プログラムデータ!A:P,16,0),"")</f>
        <v/>
      </c>
      <c r="O2483" t="str">
        <f t="shared" si="78"/>
        <v xml:space="preserve">    </v>
      </c>
    </row>
    <row r="2484" spans="1:15" x14ac:dyDescent="0.15">
      <c r="A2484" t="str">
        <f>IFERROR(記録[[#This Row],[競技番号]],"")</f>
        <v/>
      </c>
      <c r="B2484" t="str">
        <f>IFERROR(記録[[#This Row],[選手番号]],"")</f>
        <v/>
      </c>
      <c r="C2484" t="str">
        <f>IFERROR(VLOOKUP(B2484,選手番号!F:J,4,0),"")</f>
        <v/>
      </c>
      <c r="D2484" t="str">
        <f>IFERROR(VLOOKUP(B2484,選手番号!F:K,6,0),"")</f>
        <v/>
      </c>
      <c r="E2484" t="str">
        <f>IFERROR(VLOOKUP(B2484,チーム番号!E:F,2,0),"")</f>
        <v/>
      </c>
      <c r="F2484" t="str">
        <f>IFERROR(VLOOKUP(A2484,プログラム!B:C,2,0),"")</f>
        <v/>
      </c>
      <c r="G2484" t="str">
        <f t="shared" si="77"/>
        <v>000</v>
      </c>
      <c r="H2484" t="str">
        <f>IFERROR(記録[[#This Row],[組]],"")</f>
        <v/>
      </c>
      <c r="I2484" t="str">
        <f>IFERROR(記録[[#This Row],[水路]],"")</f>
        <v/>
      </c>
      <c r="J2484" t="str">
        <f>IFERROR(VLOOKUP(F2484,プログラムデータ!A:P,14,0),"")</f>
        <v/>
      </c>
      <c r="K2484" t="str">
        <f>IFERROR(VLOOKUP(F2484,プログラムデータ!A:O,15,0),"")</f>
        <v/>
      </c>
      <c r="L2484" t="str">
        <f>IFERROR(VLOOKUP(F2484,プログラムデータ!A:M,13,0),"")</f>
        <v/>
      </c>
      <c r="M2484" t="str">
        <f>IFERROR(VLOOKUP(F2484,プログラムデータ!A:J,10,0),"")</f>
        <v/>
      </c>
      <c r="N2484" t="str">
        <f>IFERROR(VLOOKUP(F2484,プログラムデータ!A:P,16,0),"")</f>
        <v/>
      </c>
      <c r="O2484" t="str">
        <f t="shared" si="78"/>
        <v xml:space="preserve">    </v>
      </c>
    </row>
    <row r="2485" spans="1:15" x14ac:dyDescent="0.15">
      <c r="A2485" t="str">
        <f>IFERROR(記録[[#This Row],[競技番号]],"")</f>
        <v/>
      </c>
      <c r="B2485" t="str">
        <f>IFERROR(記録[[#This Row],[選手番号]],"")</f>
        <v/>
      </c>
      <c r="C2485" t="str">
        <f>IFERROR(VLOOKUP(B2485,選手番号!F:J,4,0),"")</f>
        <v/>
      </c>
      <c r="D2485" t="str">
        <f>IFERROR(VLOOKUP(B2485,選手番号!F:K,6,0),"")</f>
        <v/>
      </c>
      <c r="E2485" t="str">
        <f>IFERROR(VLOOKUP(B2485,チーム番号!E:F,2,0),"")</f>
        <v/>
      </c>
      <c r="F2485" t="str">
        <f>IFERROR(VLOOKUP(A2485,プログラム!B:C,2,0),"")</f>
        <v/>
      </c>
      <c r="G2485" t="str">
        <f t="shared" si="77"/>
        <v>000</v>
      </c>
      <c r="H2485" t="str">
        <f>IFERROR(記録[[#This Row],[組]],"")</f>
        <v/>
      </c>
      <c r="I2485" t="str">
        <f>IFERROR(記録[[#This Row],[水路]],"")</f>
        <v/>
      </c>
      <c r="J2485" t="str">
        <f>IFERROR(VLOOKUP(F2485,プログラムデータ!A:P,14,0),"")</f>
        <v/>
      </c>
      <c r="K2485" t="str">
        <f>IFERROR(VLOOKUP(F2485,プログラムデータ!A:O,15,0),"")</f>
        <v/>
      </c>
      <c r="L2485" t="str">
        <f>IFERROR(VLOOKUP(F2485,プログラムデータ!A:M,13,0),"")</f>
        <v/>
      </c>
      <c r="M2485" t="str">
        <f>IFERROR(VLOOKUP(F2485,プログラムデータ!A:J,10,0),"")</f>
        <v/>
      </c>
      <c r="N2485" t="str">
        <f>IFERROR(VLOOKUP(F2485,プログラムデータ!A:P,16,0),"")</f>
        <v/>
      </c>
      <c r="O2485" t="str">
        <f t="shared" si="78"/>
        <v xml:space="preserve">    </v>
      </c>
    </row>
    <row r="2486" spans="1:15" x14ac:dyDescent="0.15">
      <c r="A2486" t="str">
        <f>IFERROR(記録[[#This Row],[競技番号]],"")</f>
        <v/>
      </c>
      <c r="B2486" t="str">
        <f>IFERROR(記録[[#This Row],[選手番号]],"")</f>
        <v/>
      </c>
      <c r="C2486" t="str">
        <f>IFERROR(VLOOKUP(B2486,選手番号!F:J,4,0),"")</f>
        <v/>
      </c>
      <c r="D2486" t="str">
        <f>IFERROR(VLOOKUP(B2486,選手番号!F:K,6,0),"")</f>
        <v/>
      </c>
      <c r="E2486" t="str">
        <f>IFERROR(VLOOKUP(B2486,チーム番号!E:F,2,0),"")</f>
        <v/>
      </c>
      <c r="F2486" t="str">
        <f>IFERROR(VLOOKUP(A2486,プログラム!B:C,2,0),"")</f>
        <v/>
      </c>
      <c r="G2486" t="str">
        <f t="shared" si="77"/>
        <v>000</v>
      </c>
      <c r="H2486" t="str">
        <f>IFERROR(記録[[#This Row],[組]],"")</f>
        <v/>
      </c>
      <c r="I2486" t="str">
        <f>IFERROR(記録[[#This Row],[水路]],"")</f>
        <v/>
      </c>
      <c r="J2486" t="str">
        <f>IFERROR(VLOOKUP(F2486,プログラムデータ!A:P,14,0),"")</f>
        <v/>
      </c>
      <c r="K2486" t="str">
        <f>IFERROR(VLOOKUP(F2486,プログラムデータ!A:O,15,0),"")</f>
        <v/>
      </c>
      <c r="L2486" t="str">
        <f>IFERROR(VLOOKUP(F2486,プログラムデータ!A:M,13,0),"")</f>
        <v/>
      </c>
      <c r="M2486" t="str">
        <f>IFERROR(VLOOKUP(F2486,プログラムデータ!A:J,10,0),"")</f>
        <v/>
      </c>
      <c r="N2486" t="str">
        <f>IFERROR(VLOOKUP(F2486,プログラムデータ!A:P,16,0),"")</f>
        <v/>
      </c>
      <c r="O2486" t="str">
        <f t="shared" si="78"/>
        <v xml:space="preserve">    </v>
      </c>
    </row>
    <row r="2487" spans="1:15" x14ac:dyDescent="0.15">
      <c r="A2487" t="str">
        <f>IFERROR(記録[[#This Row],[競技番号]],"")</f>
        <v/>
      </c>
      <c r="B2487" t="str">
        <f>IFERROR(記録[[#This Row],[選手番号]],"")</f>
        <v/>
      </c>
      <c r="C2487" t="str">
        <f>IFERROR(VLOOKUP(B2487,選手番号!F:J,4,0),"")</f>
        <v/>
      </c>
      <c r="D2487" t="str">
        <f>IFERROR(VLOOKUP(B2487,選手番号!F:K,6,0),"")</f>
        <v/>
      </c>
      <c r="E2487" t="str">
        <f>IFERROR(VLOOKUP(B2487,チーム番号!E:F,2,0),"")</f>
        <v/>
      </c>
      <c r="F2487" t="str">
        <f>IFERROR(VLOOKUP(A2487,プログラム!B:C,2,0),"")</f>
        <v/>
      </c>
      <c r="G2487" t="str">
        <f t="shared" si="77"/>
        <v>000</v>
      </c>
      <c r="H2487" t="str">
        <f>IFERROR(記録[[#This Row],[組]],"")</f>
        <v/>
      </c>
      <c r="I2487" t="str">
        <f>IFERROR(記録[[#This Row],[水路]],"")</f>
        <v/>
      </c>
      <c r="J2487" t="str">
        <f>IFERROR(VLOOKUP(F2487,プログラムデータ!A:P,14,0),"")</f>
        <v/>
      </c>
      <c r="K2487" t="str">
        <f>IFERROR(VLOOKUP(F2487,プログラムデータ!A:O,15,0),"")</f>
        <v/>
      </c>
      <c r="L2487" t="str">
        <f>IFERROR(VLOOKUP(F2487,プログラムデータ!A:M,13,0),"")</f>
        <v/>
      </c>
      <c r="M2487" t="str">
        <f>IFERROR(VLOOKUP(F2487,プログラムデータ!A:J,10,0),"")</f>
        <v/>
      </c>
      <c r="N2487" t="str">
        <f>IFERROR(VLOOKUP(F2487,プログラムデータ!A:P,16,0),"")</f>
        <v/>
      </c>
      <c r="O2487" t="str">
        <f t="shared" si="78"/>
        <v xml:space="preserve">    </v>
      </c>
    </row>
    <row r="2488" spans="1:15" x14ac:dyDescent="0.15">
      <c r="A2488" t="str">
        <f>IFERROR(記録[[#This Row],[競技番号]],"")</f>
        <v/>
      </c>
      <c r="B2488" t="str">
        <f>IFERROR(記録[[#This Row],[選手番号]],"")</f>
        <v/>
      </c>
      <c r="C2488" t="str">
        <f>IFERROR(VLOOKUP(B2488,選手番号!F:J,4,0),"")</f>
        <v/>
      </c>
      <c r="D2488" t="str">
        <f>IFERROR(VLOOKUP(B2488,選手番号!F:K,6,0),"")</f>
        <v/>
      </c>
      <c r="E2488" t="str">
        <f>IFERROR(VLOOKUP(B2488,チーム番号!E:F,2,0),"")</f>
        <v/>
      </c>
      <c r="F2488" t="str">
        <f>IFERROR(VLOOKUP(A2488,プログラム!B:C,2,0),"")</f>
        <v/>
      </c>
      <c r="G2488" t="str">
        <f t="shared" si="77"/>
        <v>000</v>
      </c>
      <c r="H2488" t="str">
        <f>IFERROR(記録[[#This Row],[組]],"")</f>
        <v/>
      </c>
      <c r="I2488" t="str">
        <f>IFERROR(記録[[#This Row],[水路]],"")</f>
        <v/>
      </c>
      <c r="J2488" t="str">
        <f>IFERROR(VLOOKUP(F2488,プログラムデータ!A:P,14,0),"")</f>
        <v/>
      </c>
      <c r="K2488" t="str">
        <f>IFERROR(VLOOKUP(F2488,プログラムデータ!A:O,15,0),"")</f>
        <v/>
      </c>
      <c r="L2488" t="str">
        <f>IFERROR(VLOOKUP(F2488,プログラムデータ!A:M,13,0),"")</f>
        <v/>
      </c>
      <c r="M2488" t="str">
        <f>IFERROR(VLOOKUP(F2488,プログラムデータ!A:J,10,0),"")</f>
        <v/>
      </c>
      <c r="N2488" t="str">
        <f>IFERROR(VLOOKUP(F2488,プログラムデータ!A:P,16,0),"")</f>
        <v/>
      </c>
      <c r="O2488" t="str">
        <f t="shared" si="78"/>
        <v xml:space="preserve">    </v>
      </c>
    </row>
    <row r="2489" spans="1:15" x14ac:dyDescent="0.15">
      <c r="A2489" t="str">
        <f>IFERROR(記録[[#This Row],[競技番号]],"")</f>
        <v/>
      </c>
      <c r="B2489" t="str">
        <f>IFERROR(記録[[#This Row],[選手番号]],"")</f>
        <v/>
      </c>
      <c r="C2489" t="str">
        <f>IFERROR(VLOOKUP(B2489,選手番号!F:J,4,0),"")</f>
        <v/>
      </c>
      <c r="D2489" t="str">
        <f>IFERROR(VLOOKUP(B2489,選手番号!F:K,6,0),"")</f>
        <v/>
      </c>
      <c r="E2489" t="str">
        <f>IFERROR(VLOOKUP(B2489,チーム番号!E:F,2,0),"")</f>
        <v/>
      </c>
      <c r="F2489" t="str">
        <f>IFERROR(VLOOKUP(A2489,プログラム!B:C,2,0),"")</f>
        <v/>
      </c>
      <c r="G2489" t="str">
        <f t="shared" si="77"/>
        <v>000</v>
      </c>
      <c r="H2489" t="str">
        <f>IFERROR(記録[[#This Row],[組]],"")</f>
        <v/>
      </c>
      <c r="I2489" t="str">
        <f>IFERROR(記録[[#This Row],[水路]],"")</f>
        <v/>
      </c>
      <c r="J2489" t="str">
        <f>IFERROR(VLOOKUP(F2489,プログラムデータ!A:P,14,0),"")</f>
        <v/>
      </c>
      <c r="K2489" t="str">
        <f>IFERROR(VLOOKUP(F2489,プログラムデータ!A:O,15,0),"")</f>
        <v/>
      </c>
      <c r="L2489" t="str">
        <f>IFERROR(VLOOKUP(F2489,プログラムデータ!A:M,13,0),"")</f>
        <v/>
      </c>
      <c r="M2489" t="str">
        <f>IFERROR(VLOOKUP(F2489,プログラムデータ!A:J,10,0),"")</f>
        <v/>
      </c>
      <c r="N2489" t="str">
        <f>IFERROR(VLOOKUP(F2489,プログラムデータ!A:P,16,0),"")</f>
        <v/>
      </c>
      <c r="O2489" t="str">
        <f t="shared" si="78"/>
        <v xml:space="preserve">    </v>
      </c>
    </row>
    <row r="2490" spans="1:15" x14ac:dyDescent="0.15">
      <c r="A2490" t="str">
        <f>IFERROR(記録[[#This Row],[競技番号]],"")</f>
        <v/>
      </c>
      <c r="B2490" t="str">
        <f>IFERROR(記録[[#This Row],[選手番号]],"")</f>
        <v/>
      </c>
      <c r="C2490" t="str">
        <f>IFERROR(VLOOKUP(B2490,選手番号!F:J,4,0),"")</f>
        <v/>
      </c>
      <c r="D2490" t="str">
        <f>IFERROR(VLOOKUP(B2490,選手番号!F:K,6,0),"")</f>
        <v/>
      </c>
      <c r="E2490" t="str">
        <f>IFERROR(VLOOKUP(B2490,チーム番号!E:F,2,0),"")</f>
        <v/>
      </c>
      <c r="F2490" t="str">
        <f>IFERROR(VLOOKUP(A2490,プログラム!B:C,2,0),"")</f>
        <v/>
      </c>
      <c r="G2490" t="str">
        <f t="shared" si="77"/>
        <v>000</v>
      </c>
      <c r="H2490" t="str">
        <f>IFERROR(記録[[#This Row],[組]],"")</f>
        <v/>
      </c>
      <c r="I2490" t="str">
        <f>IFERROR(記録[[#This Row],[水路]],"")</f>
        <v/>
      </c>
      <c r="J2490" t="str">
        <f>IFERROR(VLOOKUP(F2490,プログラムデータ!A:P,14,0),"")</f>
        <v/>
      </c>
      <c r="K2490" t="str">
        <f>IFERROR(VLOOKUP(F2490,プログラムデータ!A:O,15,0),"")</f>
        <v/>
      </c>
      <c r="L2490" t="str">
        <f>IFERROR(VLOOKUP(F2490,プログラムデータ!A:M,13,0),"")</f>
        <v/>
      </c>
      <c r="M2490" t="str">
        <f>IFERROR(VLOOKUP(F2490,プログラムデータ!A:J,10,0),"")</f>
        <v/>
      </c>
      <c r="N2490" t="str">
        <f>IFERROR(VLOOKUP(F2490,プログラムデータ!A:P,16,0),"")</f>
        <v/>
      </c>
      <c r="O2490" t="str">
        <f t="shared" si="78"/>
        <v xml:space="preserve">    </v>
      </c>
    </row>
    <row r="2491" spans="1:15" x14ac:dyDescent="0.15">
      <c r="A2491" t="str">
        <f>IFERROR(記録[[#This Row],[競技番号]],"")</f>
        <v/>
      </c>
      <c r="B2491" t="str">
        <f>IFERROR(記録[[#This Row],[選手番号]],"")</f>
        <v/>
      </c>
      <c r="C2491" t="str">
        <f>IFERROR(VLOOKUP(B2491,選手番号!F:J,4,0),"")</f>
        <v/>
      </c>
      <c r="D2491" t="str">
        <f>IFERROR(VLOOKUP(B2491,選手番号!F:K,6,0),"")</f>
        <v/>
      </c>
      <c r="E2491" t="str">
        <f>IFERROR(VLOOKUP(B2491,チーム番号!E:F,2,0),"")</f>
        <v/>
      </c>
      <c r="F2491" t="str">
        <f>IFERROR(VLOOKUP(A2491,プログラム!B:C,2,0),"")</f>
        <v/>
      </c>
      <c r="G2491" t="str">
        <f t="shared" si="77"/>
        <v>000</v>
      </c>
      <c r="H2491" t="str">
        <f>IFERROR(記録[[#This Row],[組]],"")</f>
        <v/>
      </c>
      <c r="I2491" t="str">
        <f>IFERROR(記録[[#This Row],[水路]],"")</f>
        <v/>
      </c>
      <c r="J2491" t="str">
        <f>IFERROR(VLOOKUP(F2491,プログラムデータ!A:P,14,0),"")</f>
        <v/>
      </c>
      <c r="K2491" t="str">
        <f>IFERROR(VLOOKUP(F2491,プログラムデータ!A:O,15,0),"")</f>
        <v/>
      </c>
      <c r="L2491" t="str">
        <f>IFERROR(VLOOKUP(F2491,プログラムデータ!A:M,13,0),"")</f>
        <v/>
      </c>
      <c r="M2491" t="str">
        <f>IFERROR(VLOOKUP(F2491,プログラムデータ!A:J,10,0),"")</f>
        <v/>
      </c>
      <c r="N2491" t="str">
        <f>IFERROR(VLOOKUP(F2491,プログラムデータ!A:P,16,0),"")</f>
        <v/>
      </c>
      <c r="O2491" t="str">
        <f t="shared" si="78"/>
        <v xml:space="preserve">    </v>
      </c>
    </row>
    <row r="2492" spans="1:15" x14ac:dyDescent="0.15">
      <c r="A2492" t="str">
        <f>IFERROR(記録[[#This Row],[競技番号]],"")</f>
        <v/>
      </c>
      <c r="B2492" t="str">
        <f>IFERROR(記録[[#This Row],[選手番号]],"")</f>
        <v/>
      </c>
      <c r="C2492" t="str">
        <f>IFERROR(VLOOKUP(B2492,選手番号!F:J,4,0),"")</f>
        <v/>
      </c>
      <c r="D2492" t="str">
        <f>IFERROR(VLOOKUP(B2492,選手番号!F:K,6,0),"")</f>
        <v/>
      </c>
      <c r="E2492" t="str">
        <f>IFERROR(VLOOKUP(B2492,チーム番号!E:F,2,0),"")</f>
        <v/>
      </c>
      <c r="F2492" t="str">
        <f>IFERROR(VLOOKUP(A2492,プログラム!B:C,2,0),"")</f>
        <v/>
      </c>
      <c r="G2492" t="str">
        <f t="shared" si="77"/>
        <v>000</v>
      </c>
      <c r="H2492" t="str">
        <f>IFERROR(記録[[#This Row],[組]],"")</f>
        <v/>
      </c>
      <c r="I2492" t="str">
        <f>IFERROR(記録[[#This Row],[水路]],"")</f>
        <v/>
      </c>
      <c r="J2492" t="str">
        <f>IFERROR(VLOOKUP(F2492,プログラムデータ!A:P,14,0),"")</f>
        <v/>
      </c>
      <c r="K2492" t="str">
        <f>IFERROR(VLOOKUP(F2492,プログラムデータ!A:O,15,0),"")</f>
        <v/>
      </c>
      <c r="L2492" t="str">
        <f>IFERROR(VLOOKUP(F2492,プログラムデータ!A:M,13,0),"")</f>
        <v/>
      </c>
      <c r="M2492" t="str">
        <f>IFERROR(VLOOKUP(F2492,プログラムデータ!A:J,10,0),"")</f>
        <v/>
      </c>
      <c r="N2492" t="str">
        <f>IFERROR(VLOOKUP(F2492,プログラムデータ!A:P,16,0),"")</f>
        <v/>
      </c>
      <c r="O2492" t="str">
        <f t="shared" si="78"/>
        <v xml:space="preserve">    </v>
      </c>
    </row>
    <row r="2493" spans="1:15" x14ac:dyDescent="0.15">
      <c r="A2493" t="str">
        <f>IFERROR(記録[[#This Row],[競技番号]],"")</f>
        <v/>
      </c>
      <c r="B2493" t="str">
        <f>IFERROR(記録[[#This Row],[選手番号]],"")</f>
        <v/>
      </c>
      <c r="C2493" t="str">
        <f>IFERROR(VLOOKUP(B2493,選手番号!F:J,4,0),"")</f>
        <v/>
      </c>
      <c r="D2493" t="str">
        <f>IFERROR(VLOOKUP(B2493,選手番号!F:K,6,0),"")</f>
        <v/>
      </c>
      <c r="E2493" t="str">
        <f>IFERROR(VLOOKUP(B2493,チーム番号!E:F,2,0),"")</f>
        <v/>
      </c>
      <c r="F2493" t="str">
        <f>IFERROR(VLOOKUP(A2493,プログラム!B:C,2,0),"")</f>
        <v/>
      </c>
      <c r="G2493" t="str">
        <f t="shared" si="77"/>
        <v>000</v>
      </c>
      <c r="H2493" t="str">
        <f>IFERROR(記録[[#This Row],[組]],"")</f>
        <v/>
      </c>
      <c r="I2493" t="str">
        <f>IFERROR(記録[[#This Row],[水路]],"")</f>
        <v/>
      </c>
      <c r="J2493" t="str">
        <f>IFERROR(VLOOKUP(F2493,プログラムデータ!A:P,14,0),"")</f>
        <v/>
      </c>
      <c r="K2493" t="str">
        <f>IFERROR(VLOOKUP(F2493,プログラムデータ!A:O,15,0),"")</f>
        <v/>
      </c>
      <c r="L2493" t="str">
        <f>IFERROR(VLOOKUP(F2493,プログラムデータ!A:M,13,0),"")</f>
        <v/>
      </c>
      <c r="M2493" t="str">
        <f>IFERROR(VLOOKUP(F2493,プログラムデータ!A:J,10,0),"")</f>
        <v/>
      </c>
      <c r="N2493" t="str">
        <f>IFERROR(VLOOKUP(F2493,プログラムデータ!A:P,16,0),"")</f>
        <v/>
      </c>
      <c r="O2493" t="str">
        <f t="shared" si="78"/>
        <v xml:space="preserve">    </v>
      </c>
    </row>
    <row r="2494" spans="1:15" x14ac:dyDescent="0.15">
      <c r="A2494" t="str">
        <f>IFERROR(記録[[#This Row],[競技番号]],"")</f>
        <v/>
      </c>
      <c r="B2494" t="str">
        <f>IFERROR(記録[[#This Row],[選手番号]],"")</f>
        <v/>
      </c>
      <c r="C2494" t="str">
        <f>IFERROR(VLOOKUP(B2494,選手番号!F:J,4,0),"")</f>
        <v/>
      </c>
      <c r="D2494" t="str">
        <f>IFERROR(VLOOKUP(B2494,選手番号!F:K,6,0),"")</f>
        <v/>
      </c>
      <c r="E2494" t="str">
        <f>IFERROR(VLOOKUP(B2494,チーム番号!E:F,2,0),"")</f>
        <v/>
      </c>
      <c r="F2494" t="str">
        <f>IFERROR(VLOOKUP(A2494,プログラム!B:C,2,0),"")</f>
        <v/>
      </c>
      <c r="G2494" t="str">
        <f t="shared" si="77"/>
        <v>000</v>
      </c>
      <c r="H2494" t="str">
        <f>IFERROR(記録[[#This Row],[組]],"")</f>
        <v/>
      </c>
      <c r="I2494" t="str">
        <f>IFERROR(記録[[#This Row],[水路]],"")</f>
        <v/>
      </c>
      <c r="J2494" t="str">
        <f>IFERROR(VLOOKUP(F2494,プログラムデータ!A:P,14,0),"")</f>
        <v/>
      </c>
      <c r="K2494" t="str">
        <f>IFERROR(VLOOKUP(F2494,プログラムデータ!A:O,15,0),"")</f>
        <v/>
      </c>
      <c r="L2494" t="str">
        <f>IFERROR(VLOOKUP(F2494,プログラムデータ!A:M,13,0),"")</f>
        <v/>
      </c>
      <c r="M2494" t="str">
        <f>IFERROR(VLOOKUP(F2494,プログラムデータ!A:J,10,0),"")</f>
        <v/>
      </c>
      <c r="N2494" t="str">
        <f>IFERROR(VLOOKUP(F2494,プログラムデータ!A:P,16,0),"")</f>
        <v/>
      </c>
      <c r="O2494" t="str">
        <f t="shared" si="78"/>
        <v xml:space="preserve">    </v>
      </c>
    </row>
    <row r="2495" spans="1:15" x14ac:dyDescent="0.15">
      <c r="A2495" t="str">
        <f>IFERROR(記録[[#This Row],[競技番号]],"")</f>
        <v/>
      </c>
      <c r="B2495" t="str">
        <f>IFERROR(記録[[#This Row],[選手番号]],"")</f>
        <v/>
      </c>
      <c r="C2495" t="str">
        <f>IFERROR(VLOOKUP(B2495,選手番号!F:J,4,0),"")</f>
        <v/>
      </c>
      <c r="D2495" t="str">
        <f>IFERROR(VLOOKUP(B2495,選手番号!F:K,6,0),"")</f>
        <v/>
      </c>
      <c r="E2495" t="str">
        <f>IFERROR(VLOOKUP(B2495,チーム番号!E:F,2,0),"")</f>
        <v/>
      </c>
      <c r="F2495" t="str">
        <f>IFERROR(VLOOKUP(A2495,プログラム!B:C,2,0),"")</f>
        <v/>
      </c>
      <c r="G2495" t="str">
        <f t="shared" si="77"/>
        <v>000</v>
      </c>
      <c r="H2495" t="str">
        <f>IFERROR(記録[[#This Row],[組]],"")</f>
        <v/>
      </c>
      <c r="I2495" t="str">
        <f>IFERROR(記録[[#This Row],[水路]],"")</f>
        <v/>
      </c>
      <c r="J2495" t="str">
        <f>IFERROR(VLOOKUP(F2495,プログラムデータ!A:P,14,0),"")</f>
        <v/>
      </c>
      <c r="K2495" t="str">
        <f>IFERROR(VLOOKUP(F2495,プログラムデータ!A:O,15,0),"")</f>
        <v/>
      </c>
      <c r="L2495" t="str">
        <f>IFERROR(VLOOKUP(F2495,プログラムデータ!A:M,13,0),"")</f>
        <v/>
      </c>
      <c r="M2495" t="str">
        <f>IFERROR(VLOOKUP(F2495,プログラムデータ!A:J,10,0),"")</f>
        <v/>
      </c>
      <c r="N2495" t="str">
        <f>IFERROR(VLOOKUP(F2495,プログラムデータ!A:P,16,0),"")</f>
        <v/>
      </c>
      <c r="O2495" t="str">
        <f t="shared" si="78"/>
        <v xml:space="preserve">    </v>
      </c>
    </row>
    <row r="2496" spans="1:15" x14ac:dyDescent="0.15">
      <c r="A2496" t="str">
        <f>IFERROR(記録[[#This Row],[競技番号]],"")</f>
        <v/>
      </c>
      <c r="B2496" t="str">
        <f>IFERROR(記録[[#This Row],[選手番号]],"")</f>
        <v/>
      </c>
      <c r="C2496" t="str">
        <f>IFERROR(VLOOKUP(B2496,選手番号!F:J,4,0),"")</f>
        <v/>
      </c>
      <c r="D2496" t="str">
        <f>IFERROR(VLOOKUP(B2496,選手番号!F:K,6,0),"")</f>
        <v/>
      </c>
      <c r="E2496" t="str">
        <f>IFERROR(VLOOKUP(B2496,チーム番号!E:F,2,0),"")</f>
        <v/>
      </c>
      <c r="F2496" t="str">
        <f>IFERROR(VLOOKUP(A2496,プログラム!B:C,2,0),"")</f>
        <v/>
      </c>
      <c r="G2496" t="str">
        <f t="shared" si="77"/>
        <v>000</v>
      </c>
      <c r="H2496" t="str">
        <f>IFERROR(記録[[#This Row],[組]],"")</f>
        <v/>
      </c>
      <c r="I2496" t="str">
        <f>IFERROR(記録[[#This Row],[水路]],"")</f>
        <v/>
      </c>
      <c r="J2496" t="str">
        <f>IFERROR(VLOOKUP(F2496,プログラムデータ!A:P,14,0),"")</f>
        <v/>
      </c>
      <c r="K2496" t="str">
        <f>IFERROR(VLOOKUP(F2496,プログラムデータ!A:O,15,0),"")</f>
        <v/>
      </c>
      <c r="L2496" t="str">
        <f>IFERROR(VLOOKUP(F2496,プログラムデータ!A:M,13,0),"")</f>
        <v/>
      </c>
      <c r="M2496" t="str">
        <f>IFERROR(VLOOKUP(F2496,プログラムデータ!A:J,10,0),"")</f>
        <v/>
      </c>
      <c r="N2496" t="str">
        <f>IFERROR(VLOOKUP(F2496,プログラムデータ!A:P,16,0),"")</f>
        <v/>
      </c>
      <c r="O2496" t="str">
        <f t="shared" si="78"/>
        <v xml:space="preserve">    </v>
      </c>
    </row>
    <row r="2497" spans="1:15" x14ac:dyDescent="0.15">
      <c r="A2497" t="str">
        <f>IFERROR(記録[[#This Row],[競技番号]],"")</f>
        <v/>
      </c>
      <c r="B2497" t="str">
        <f>IFERROR(記録[[#This Row],[選手番号]],"")</f>
        <v/>
      </c>
      <c r="C2497" t="str">
        <f>IFERROR(VLOOKUP(B2497,選手番号!F:J,4,0),"")</f>
        <v/>
      </c>
      <c r="D2497" t="str">
        <f>IFERROR(VLOOKUP(B2497,選手番号!F:K,6,0),"")</f>
        <v/>
      </c>
      <c r="E2497" t="str">
        <f>IFERROR(VLOOKUP(B2497,チーム番号!E:F,2,0),"")</f>
        <v/>
      </c>
      <c r="F2497" t="str">
        <f>IFERROR(VLOOKUP(A2497,プログラム!B:C,2,0),"")</f>
        <v/>
      </c>
      <c r="G2497" t="str">
        <f t="shared" si="77"/>
        <v>000</v>
      </c>
      <c r="H2497" t="str">
        <f>IFERROR(記録[[#This Row],[組]],"")</f>
        <v/>
      </c>
      <c r="I2497" t="str">
        <f>IFERROR(記録[[#This Row],[水路]],"")</f>
        <v/>
      </c>
      <c r="J2497" t="str">
        <f>IFERROR(VLOOKUP(F2497,プログラムデータ!A:P,14,0),"")</f>
        <v/>
      </c>
      <c r="K2497" t="str">
        <f>IFERROR(VLOOKUP(F2497,プログラムデータ!A:O,15,0),"")</f>
        <v/>
      </c>
      <c r="L2497" t="str">
        <f>IFERROR(VLOOKUP(F2497,プログラムデータ!A:M,13,0),"")</f>
        <v/>
      </c>
      <c r="M2497" t="str">
        <f>IFERROR(VLOOKUP(F2497,プログラムデータ!A:J,10,0),"")</f>
        <v/>
      </c>
      <c r="N2497" t="str">
        <f>IFERROR(VLOOKUP(F2497,プログラムデータ!A:P,16,0),"")</f>
        <v/>
      </c>
      <c r="O2497" t="str">
        <f t="shared" si="78"/>
        <v xml:space="preserve">    </v>
      </c>
    </row>
    <row r="2498" spans="1:15" x14ac:dyDescent="0.15">
      <c r="A2498" t="str">
        <f>IFERROR(記録[[#This Row],[競技番号]],"")</f>
        <v/>
      </c>
      <c r="B2498" t="str">
        <f>IFERROR(記録[[#This Row],[選手番号]],"")</f>
        <v/>
      </c>
      <c r="C2498" t="str">
        <f>IFERROR(VLOOKUP(B2498,選手番号!F:J,4,0),"")</f>
        <v/>
      </c>
      <c r="D2498" t="str">
        <f>IFERROR(VLOOKUP(B2498,選手番号!F:K,6,0),"")</f>
        <v/>
      </c>
      <c r="E2498" t="str">
        <f>IFERROR(VLOOKUP(B2498,チーム番号!E:F,2,0),"")</f>
        <v/>
      </c>
      <c r="F2498" t="str">
        <f>IFERROR(VLOOKUP(A2498,プログラム!B:C,2,0),"")</f>
        <v/>
      </c>
      <c r="G2498" t="str">
        <f t="shared" si="77"/>
        <v>000</v>
      </c>
      <c r="H2498" t="str">
        <f>IFERROR(記録[[#This Row],[組]],"")</f>
        <v/>
      </c>
      <c r="I2498" t="str">
        <f>IFERROR(記録[[#This Row],[水路]],"")</f>
        <v/>
      </c>
      <c r="J2498" t="str">
        <f>IFERROR(VLOOKUP(F2498,プログラムデータ!A:P,14,0),"")</f>
        <v/>
      </c>
      <c r="K2498" t="str">
        <f>IFERROR(VLOOKUP(F2498,プログラムデータ!A:O,15,0),"")</f>
        <v/>
      </c>
      <c r="L2498" t="str">
        <f>IFERROR(VLOOKUP(F2498,プログラムデータ!A:M,13,0),"")</f>
        <v/>
      </c>
      <c r="M2498" t="str">
        <f>IFERROR(VLOOKUP(F2498,プログラムデータ!A:J,10,0),"")</f>
        <v/>
      </c>
      <c r="N2498" t="str">
        <f>IFERROR(VLOOKUP(F2498,プログラムデータ!A:P,16,0),"")</f>
        <v/>
      </c>
      <c r="O2498" t="str">
        <f t="shared" si="78"/>
        <v xml:space="preserve">    </v>
      </c>
    </row>
    <row r="2499" spans="1:15" x14ac:dyDescent="0.15">
      <c r="A2499" t="str">
        <f>IFERROR(記録[[#This Row],[競技番号]],"")</f>
        <v/>
      </c>
      <c r="B2499" t="str">
        <f>IFERROR(記録[[#This Row],[選手番号]],"")</f>
        <v/>
      </c>
      <c r="C2499" t="str">
        <f>IFERROR(VLOOKUP(B2499,選手番号!F:J,4,0),"")</f>
        <v/>
      </c>
      <c r="D2499" t="str">
        <f>IFERROR(VLOOKUP(B2499,選手番号!F:K,6,0),"")</f>
        <v/>
      </c>
      <c r="E2499" t="str">
        <f>IFERROR(VLOOKUP(B2499,チーム番号!E:F,2,0),"")</f>
        <v/>
      </c>
      <c r="F2499" t="str">
        <f>IFERROR(VLOOKUP(A2499,プログラム!B:C,2,0),"")</f>
        <v/>
      </c>
      <c r="G2499" t="str">
        <f t="shared" ref="G2499:G2562" si="79">CONCATENATE(B2499,0,0,0,F2499)</f>
        <v>000</v>
      </c>
      <c r="H2499" t="str">
        <f>IFERROR(記録[[#This Row],[組]],"")</f>
        <v/>
      </c>
      <c r="I2499" t="str">
        <f>IFERROR(記録[[#This Row],[水路]],"")</f>
        <v/>
      </c>
      <c r="J2499" t="str">
        <f>IFERROR(VLOOKUP(F2499,プログラムデータ!A:P,14,0),"")</f>
        <v/>
      </c>
      <c r="K2499" t="str">
        <f>IFERROR(VLOOKUP(F2499,プログラムデータ!A:O,15,0),"")</f>
        <v/>
      </c>
      <c r="L2499" t="str">
        <f>IFERROR(VLOOKUP(F2499,プログラムデータ!A:M,13,0),"")</f>
        <v/>
      </c>
      <c r="M2499" t="str">
        <f>IFERROR(VLOOKUP(F2499,プログラムデータ!A:J,10,0),"")</f>
        <v/>
      </c>
      <c r="N2499" t="str">
        <f>IFERROR(VLOOKUP(F2499,プログラムデータ!A:P,16,0),"")</f>
        <v/>
      </c>
      <c r="O2499" t="str">
        <f t="shared" si="78"/>
        <v xml:space="preserve">    </v>
      </c>
    </row>
    <row r="2500" spans="1:15" x14ac:dyDescent="0.15">
      <c r="A2500" t="str">
        <f>IFERROR(記録[[#This Row],[競技番号]],"")</f>
        <v/>
      </c>
      <c r="B2500" t="str">
        <f>IFERROR(記録[[#This Row],[選手番号]],"")</f>
        <v/>
      </c>
      <c r="C2500" t="str">
        <f>IFERROR(VLOOKUP(B2500,選手番号!F:J,4,0),"")</f>
        <v/>
      </c>
      <c r="D2500" t="str">
        <f>IFERROR(VLOOKUP(B2500,選手番号!F:K,6,0),"")</f>
        <v/>
      </c>
      <c r="E2500" t="str">
        <f>IFERROR(VLOOKUP(B2500,チーム番号!E:F,2,0),"")</f>
        <v/>
      </c>
      <c r="F2500" t="str">
        <f>IFERROR(VLOOKUP(A2500,プログラム!B:C,2,0),"")</f>
        <v/>
      </c>
      <c r="G2500" t="str">
        <f t="shared" si="79"/>
        <v>000</v>
      </c>
      <c r="H2500" t="str">
        <f>IFERROR(記録[[#This Row],[組]],"")</f>
        <v/>
      </c>
      <c r="I2500" t="str">
        <f>IFERROR(記録[[#This Row],[水路]],"")</f>
        <v/>
      </c>
      <c r="J2500" t="str">
        <f>IFERROR(VLOOKUP(F2500,プログラムデータ!A:P,14,0),"")</f>
        <v/>
      </c>
      <c r="K2500" t="str">
        <f>IFERROR(VLOOKUP(F2500,プログラムデータ!A:O,15,0),"")</f>
        <v/>
      </c>
      <c r="L2500" t="str">
        <f>IFERROR(VLOOKUP(F2500,プログラムデータ!A:M,13,0),"")</f>
        <v/>
      </c>
      <c r="M2500" t="str">
        <f>IFERROR(VLOOKUP(F2500,プログラムデータ!A:J,10,0),"")</f>
        <v/>
      </c>
      <c r="N2500" t="str">
        <f>IFERROR(VLOOKUP(F2500,プログラムデータ!A:P,16,0),"")</f>
        <v/>
      </c>
      <c r="O2500" t="str">
        <f t="shared" si="78"/>
        <v xml:space="preserve">    </v>
      </c>
    </row>
    <row r="2501" spans="1:15" x14ac:dyDescent="0.15">
      <c r="A2501" t="str">
        <f>IFERROR(記録[[#This Row],[競技番号]],"")</f>
        <v/>
      </c>
      <c r="B2501" t="str">
        <f>IFERROR(記録[[#This Row],[選手番号]],"")</f>
        <v/>
      </c>
      <c r="C2501" t="str">
        <f>IFERROR(VLOOKUP(B2501,選手番号!F:J,4,0),"")</f>
        <v/>
      </c>
      <c r="D2501" t="str">
        <f>IFERROR(VLOOKUP(B2501,選手番号!F:K,6,0),"")</f>
        <v/>
      </c>
      <c r="E2501" t="str">
        <f>IFERROR(VLOOKUP(B2501,チーム番号!E:F,2,0),"")</f>
        <v/>
      </c>
      <c r="F2501" t="str">
        <f>IFERROR(VLOOKUP(A2501,プログラム!B:C,2,0),"")</f>
        <v/>
      </c>
      <c r="G2501" t="str">
        <f t="shared" si="79"/>
        <v>000</v>
      </c>
      <c r="H2501" t="str">
        <f>IFERROR(記録[[#This Row],[組]],"")</f>
        <v/>
      </c>
      <c r="I2501" t="str">
        <f>IFERROR(記録[[#This Row],[水路]],"")</f>
        <v/>
      </c>
      <c r="J2501" t="str">
        <f>IFERROR(VLOOKUP(F2501,プログラムデータ!A:P,14,0),"")</f>
        <v/>
      </c>
      <c r="K2501" t="str">
        <f>IFERROR(VLOOKUP(F2501,プログラムデータ!A:O,15,0),"")</f>
        <v/>
      </c>
      <c r="L2501" t="str">
        <f>IFERROR(VLOOKUP(F2501,プログラムデータ!A:M,13,0),"")</f>
        <v/>
      </c>
      <c r="M2501" t="str">
        <f>IFERROR(VLOOKUP(F2501,プログラムデータ!A:J,10,0),"")</f>
        <v/>
      </c>
      <c r="N2501" t="str">
        <f>IFERROR(VLOOKUP(F2501,プログラムデータ!A:P,16,0),"")</f>
        <v/>
      </c>
      <c r="O2501" t="str">
        <f t="shared" si="78"/>
        <v xml:space="preserve">    </v>
      </c>
    </row>
    <row r="2502" spans="1:15" x14ac:dyDescent="0.15">
      <c r="A2502" t="str">
        <f>IFERROR(記録[[#This Row],[競技番号]],"")</f>
        <v/>
      </c>
      <c r="B2502" t="str">
        <f>IFERROR(記録[[#This Row],[選手番号]],"")</f>
        <v/>
      </c>
      <c r="C2502" t="str">
        <f>IFERROR(VLOOKUP(B2502,選手番号!F:J,4,0),"")</f>
        <v/>
      </c>
      <c r="D2502" t="str">
        <f>IFERROR(VLOOKUP(B2502,選手番号!F:K,6,0),"")</f>
        <v/>
      </c>
      <c r="E2502" t="str">
        <f>IFERROR(VLOOKUP(B2502,チーム番号!E:F,2,0),"")</f>
        <v/>
      </c>
      <c r="F2502" t="str">
        <f>IFERROR(VLOOKUP(A2502,プログラム!B:C,2,0),"")</f>
        <v/>
      </c>
      <c r="G2502" t="str">
        <f t="shared" si="79"/>
        <v>000</v>
      </c>
      <c r="H2502" t="str">
        <f>IFERROR(記録[[#This Row],[組]],"")</f>
        <v/>
      </c>
      <c r="I2502" t="str">
        <f>IFERROR(記録[[#This Row],[水路]],"")</f>
        <v/>
      </c>
      <c r="J2502" t="str">
        <f>IFERROR(VLOOKUP(F2502,プログラムデータ!A:P,14,0),"")</f>
        <v/>
      </c>
      <c r="K2502" t="str">
        <f>IFERROR(VLOOKUP(F2502,プログラムデータ!A:O,15,0),"")</f>
        <v/>
      </c>
      <c r="L2502" t="str">
        <f>IFERROR(VLOOKUP(F2502,プログラムデータ!A:M,13,0),"")</f>
        <v/>
      </c>
      <c r="M2502" t="str">
        <f>IFERROR(VLOOKUP(F2502,プログラムデータ!A:J,10,0),"")</f>
        <v/>
      </c>
      <c r="N2502" t="str">
        <f>IFERROR(VLOOKUP(F2502,プログラムデータ!A:P,16,0),"")</f>
        <v/>
      </c>
      <c r="O2502" t="str">
        <f t="shared" si="78"/>
        <v xml:space="preserve">    </v>
      </c>
    </row>
    <row r="2503" spans="1:15" x14ac:dyDescent="0.15">
      <c r="A2503" t="str">
        <f>IFERROR(記録[[#This Row],[競技番号]],"")</f>
        <v/>
      </c>
      <c r="B2503" t="str">
        <f>IFERROR(記録[[#This Row],[選手番号]],"")</f>
        <v/>
      </c>
      <c r="C2503" t="str">
        <f>IFERROR(VLOOKUP(B2503,選手番号!F:J,4,0),"")</f>
        <v/>
      </c>
      <c r="D2503" t="str">
        <f>IFERROR(VLOOKUP(B2503,選手番号!F:K,6,0),"")</f>
        <v/>
      </c>
      <c r="E2503" t="str">
        <f>IFERROR(VLOOKUP(B2503,チーム番号!E:F,2,0),"")</f>
        <v/>
      </c>
      <c r="F2503" t="str">
        <f>IFERROR(VLOOKUP(A2503,プログラム!B:C,2,0),"")</f>
        <v/>
      </c>
      <c r="G2503" t="str">
        <f t="shared" si="79"/>
        <v>000</v>
      </c>
      <c r="H2503" t="str">
        <f>IFERROR(記録[[#This Row],[組]],"")</f>
        <v/>
      </c>
      <c r="I2503" t="str">
        <f>IFERROR(記録[[#This Row],[水路]],"")</f>
        <v/>
      </c>
      <c r="J2503" t="str">
        <f>IFERROR(VLOOKUP(F2503,プログラムデータ!A:P,14,0),"")</f>
        <v/>
      </c>
      <c r="K2503" t="str">
        <f>IFERROR(VLOOKUP(F2503,プログラムデータ!A:O,15,0),"")</f>
        <v/>
      </c>
      <c r="L2503" t="str">
        <f>IFERROR(VLOOKUP(F2503,プログラムデータ!A:M,13,0),"")</f>
        <v/>
      </c>
      <c r="M2503" t="str">
        <f>IFERROR(VLOOKUP(F2503,プログラムデータ!A:J,10,0),"")</f>
        <v/>
      </c>
      <c r="N2503" t="str">
        <f>IFERROR(VLOOKUP(F2503,プログラムデータ!A:P,16,0),"")</f>
        <v/>
      </c>
      <c r="O2503" t="str">
        <f t="shared" si="78"/>
        <v xml:space="preserve">    </v>
      </c>
    </row>
    <row r="2504" spans="1:15" x14ac:dyDescent="0.15">
      <c r="A2504" t="str">
        <f>IFERROR(記録[[#This Row],[競技番号]],"")</f>
        <v/>
      </c>
      <c r="B2504" t="str">
        <f>IFERROR(記録[[#This Row],[選手番号]],"")</f>
        <v/>
      </c>
      <c r="C2504" t="str">
        <f>IFERROR(VLOOKUP(B2504,選手番号!F:J,4,0),"")</f>
        <v/>
      </c>
      <c r="D2504" t="str">
        <f>IFERROR(VLOOKUP(B2504,選手番号!F:K,6,0),"")</f>
        <v/>
      </c>
      <c r="E2504" t="str">
        <f>IFERROR(VLOOKUP(B2504,チーム番号!E:F,2,0),"")</f>
        <v/>
      </c>
      <c r="F2504" t="str">
        <f>IFERROR(VLOOKUP(A2504,プログラム!B:C,2,0),"")</f>
        <v/>
      </c>
      <c r="G2504" t="str">
        <f t="shared" si="79"/>
        <v>000</v>
      </c>
      <c r="H2504" t="str">
        <f>IFERROR(記録[[#This Row],[組]],"")</f>
        <v/>
      </c>
      <c r="I2504" t="str">
        <f>IFERROR(記録[[#This Row],[水路]],"")</f>
        <v/>
      </c>
      <c r="J2504" t="str">
        <f>IFERROR(VLOOKUP(F2504,プログラムデータ!A:P,14,0),"")</f>
        <v/>
      </c>
      <c r="K2504" t="str">
        <f>IFERROR(VLOOKUP(F2504,プログラムデータ!A:O,15,0),"")</f>
        <v/>
      </c>
      <c r="L2504" t="str">
        <f>IFERROR(VLOOKUP(F2504,プログラムデータ!A:M,13,0),"")</f>
        <v/>
      </c>
      <c r="M2504" t="str">
        <f>IFERROR(VLOOKUP(F2504,プログラムデータ!A:J,10,0),"")</f>
        <v/>
      </c>
      <c r="N2504" t="str">
        <f>IFERROR(VLOOKUP(F2504,プログラムデータ!A:P,16,0),"")</f>
        <v/>
      </c>
      <c r="O2504" t="str">
        <f t="shared" si="78"/>
        <v xml:space="preserve">    </v>
      </c>
    </row>
    <row r="2505" spans="1:15" x14ac:dyDescent="0.15">
      <c r="A2505" t="str">
        <f>IFERROR(記録[[#This Row],[競技番号]],"")</f>
        <v/>
      </c>
      <c r="B2505" t="str">
        <f>IFERROR(記録[[#This Row],[選手番号]],"")</f>
        <v/>
      </c>
      <c r="C2505" t="str">
        <f>IFERROR(VLOOKUP(B2505,選手番号!F:J,4,0),"")</f>
        <v/>
      </c>
      <c r="D2505" t="str">
        <f>IFERROR(VLOOKUP(B2505,選手番号!F:K,6,0),"")</f>
        <v/>
      </c>
      <c r="E2505" t="str">
        <f>IFERROR(VLOOKUP(B2505,チーム番号!E:F,2,0),"")</f>
        <v/>
      </c>
      <c r="F2505" t="str">
        <f>IFERROR(VLOOKUP(A2505,プログラム!B:C,2,0),"")</f>
        <v/>
      </c>
      <c r="G2505" t="str">
        <f t="shared" si="79"/>
        <v>000</v>
      </c>
      <c r="H2505" t="str">
        <f>IFERROR(記録[[#This Row],[組]],"")</f>
        <v/>
      </c>
      <c r="I2505" t="str">
        <f>IFERROR(記録[[#This Row],[水路]],"")</f>
        <v/>
      </c>
      <c r="J2505" t="str">
        <f>IFERROR(VLOOKUP(F2505,プログラムデータ!A:P,14,0),"")</f>
        <v/>
      </c>
      <c r="K2505" t="str">
        <f>IFERROR(VLOOKUP(F2505,プログラムデータ!A:O,15,0),"")</f>
        <v/>
      </c>
      <c r="L2505" t="str">
        <f>IFERROR(VLOOKUP(F2505,プログラムデータ!A:M,13,0),"")</f>
        <v/>
      </c>
      <c r="M2505" t="str">
        <f>IFERROR(VLOOKUP(F2505,プログラムデータ!A:J,10,0),"")</f>
        <v/>
      </c>
      <c r="N2505" t="str">
        <f>IFERROR(VLOOKUP(F2505,プログラムデータ!A:P,16,0),"")</f>
        <v/>
      </c>
      <c r="O2505" t="str">
        <f t="shared" si="78"/>
        <v xml:space="preserve">    </v>
      </c>
    </row>
    <row r="2506" spans="1:15" x14ac:dyDescent="0.15">
      <c r="A2506" t="str">
        <f>IFERROR(記録[[#This Row],[競技番号]],"")</f>
        <v/>
      </c>
      <c r="B2506" t="str">
        <f>IFERROR(記録[[#This Row],[選手番号]],"")</f>
        <v/>
      </c>
      <c r="C2506" t="str">
        <f>IFERROR(VLOOKUP(B2506,選手番号!F:J,4,0),"")</f>
        <v/>
      </c>
      <c r="D2506" t="str">
        <f>IFERROR(VLOOKUP(B2506,選手番号!F:K,6,0),"")</f>
        <v/>
      </c>
      <c r="E2506" t="str">
        <f>IFERROR(VLOOKUP(B2506,チーム番号!E:F,2,0),"")</f>
        <v/>
      </c>
      <c r="F2506" t="str">
        <f>IFERROR(VLOOKUP(A2506,プログラム!B:C,2,0),"")</f>
        <v/>
      </c>
      <c r="G2506" t="str">
        <f t="shared" si="79"/>
        <v>000</v>
      </c>
      <c r="H2506" t="str">
        <f>IFERROR(記録[[#This Row],[組]],"")</f>
        <v/>
      </c>
      <c r="I2506" t="str">
        <f>IFERROR(記録[[#This Row],[水路]],"")</f>
        <v/>
      </c>
      <c r="J2506" t="str">
        <f>IFERROR(VLOOKUP(F2506,プログラムデータ!A:P,14,0),"")</f>
        <v/>
      </c>
      <c r="K2506" t="str">
        <f>IFERROR(VLOOKUP(F2506,プログラムデータ!A:O,15,0),"")</f>
        <v/>
      </c>
      <c r="L2506" t="str">
        <f>IFERROR(VLOOKUP(F2506,プログラムデータ!A:M,13,0),"")</f>
        <v/>
      </c>
      <c r="M2506" t="str">
        <f>IFERROR(VLOOKUP(F2506,プログラムデータ!A:J,10,0),"")</f>
        <v/>
      </c>
      <c r="N2506" t="str">
        <f>IFERROR(VLOOKUP(F2506,プログラムデータ!A:P,16,0),"")</f>
        <v/>
      </c>
      <c r="O2506" t="str">
        <f t="shared" si="78"/>
        <v xml:space="preserve">    </v>
      </c>
    </row>
    <row r="2507" spans="1:15" x14ac:dyDescent="0.15">
      <c r="A2507" t="str">
        <f>IFERROR(記録[[#This Row],[競技番号]],"")</f>
        <v/>
      </c>
      <c r="B2507" t="str">
        <f>IFERROR(記録[[#This Row],[選手番号]],"")</f>
        <v/>
      </c>
      <c r="C2507" t="str">
        <f>IFERROR(VLOOKUP(B2507,選手番号!F:J,4,0),"")</f>
        <v/>
      </c>
      <c r="D2507" t="str">
        <f>IFERROR(VLOOKUP(B2507,選手番号!F:K,6,0),"")</f>
        <v/>
      </c>
      <c r="E2507" t="str">
        <f>IFERROR(VLOOKUP(B2507,チーム番号!E:F,2,0),"")</f>
        <v/>
      </c>
      <c r="F2507" t="str">
        <f>IFERROR(VLOOKUP(A2507,プログラム!B:C,2,0),"")</f>
        <v/>
      </c>
      <c r="G2507" t="str">
        <f t="shared" si="79"/>
        <v>000</v>
      </c>
      <c r="H2507" t="str">
        <f>IFERROR(記録[[#This Row],[組]],"")</f>
        <v/>
      </c>
      <c r="I2507" t="str">
        <f>IFERROR(記録[[#This Row],[水路]],"")</f>
        <v/>
      </c>
      <c r="J2507" t="str">
        <f>IFERROR(VLOOKUP(F2507,プログラムデータ!A:P,14,0),"")</f>
        <v/>
      </c>
      <c r="K2507" t="str">
        <f>IFERROR(VLOOKUP(F2507,プログラムデータ!A:O,15,0),"")</f>
        <v/>
      </c>
      <c r="L2507" t="str">
        <f>IFERROR(VLOOKUP(F2507,プログラムデータ!A:M,13,0),"")</f>
        <v/>
      </c>
      <c r="M2507" t="str">
        <f>IFERROR(VLOOKUP(F2507,プログラムデータ!A:J,10,0),"")</f>
        <v/>
      </c>
      <c r="N2507" t="str">
        <f>IFERROR(VLOOKUP(F2507,プログラムデータ!A:P,16,0),"")</f>
        <v/>
      </c>
      <c r="O2507" t="str">
        <f t="shared" si="78"/>
        <v xml:space="preserve">    </v>
      </c>
    </row>
    <row r="2508" spans="1:15" x14ac:dyDescent="0.15">
      <c r="A2508" t="str">
        <f>IFERROR(記録[[#This Row],[競技番号]],"")</f>
        <v/>
      </c>
      <c r="B2508" t="str">
        <f>IFERROR(記録[[#This Row],[選手番号]],"")</f>
        <v/>
      </c>
      <c r="C2508" t="str">
        <f>IFERROR(VLOOKUP(B2508,選手番号!F:J,4,0),"")</f>
        <v/>
      </c>
      <c r="D2508" t="str">
        <f>IFERROR(VLOOKUP(B2508,選手番号!F:K,6,0),"")</f>
        <v/>
      </c>
      <c r="E2508" t="str">
        <f>IFERROR(VLOOKUP(B2508,チーム番号!E:F,2,0),"")</f>
        <v/>
      </c>
      <c r="F2508" t="str">
        <f>IFERROR(VLOOKUP(A2508,プログラム!B:C,2,0),"")</f>
        <v/>
      </c>
      <c r="G2508" t="str">
        <f t="shared" si="79"/>
        <v>000</v>
      </c>
      <c r="H2508" t="str">
        <f>IFERROR(記録[[#This Row],[組]],"")</f>
        <v/>
      </c>
      <c r="I2508" t="str">
        <f>IFERROR(記録[[#This Row],[水路]],"")</f>
        <v/>
      </c>
      <c r="J2508" t="str">
        <f>IFERROR(VLOOKUP(F2508,プログラムデータ!A:P,14,0),"")</f>
        <v/>
      </c>
      <c r="K2508" t="str">
        <f>IFERROR(VLOOKUP(F2508,プログラムデータ!A:O,15,0),"")</f>
        <v/>
      </c>
      <c r="L2508" t="str">
        <f>IFERROR(VLOOKUP(F2508,プログラムデータ!A:M,13,0),"")</f>
        <v/>
      </c>
      <c r="M2508" t="str">
        <f>IFERROR(VLOOKUP(F2508,プログラムデータ!A:J,10,0),"")</f>
        <v/>
      </c>
      <c r="N2508" t="str">
        <f>IFERROR(VLOOKUP(F2508,プログラムデータ!A:P,16,0),"")</f>
        <v/>
      </c>
      <c r="O2508" t="str">
        <f t="shared" si="78"/>
        <v xml:space="preserve">    </v>
      </c>
    </row>
    <row r="2509" spans="1:15" x14ac:dyDescent="0.15">
      <c r="A2509" t="str">
        <f>IFERROR(記録[[#This Row],[競技番号]],"")</f>
        <v/>
      </c>
      <c r="B2509" t="str">
        <f>IFERROR(記録[[#This Row],[選手番号]],"")</f>
        <v/>
      </c>
      <c r="C2509" t="str">
        <f>IFERROR(VLOOKUP(B2509,選手番号!F:J,4,0),"")</f>
        <v/>
      </c>
      <c r="D2509" t="str">
        <f>IFERROR(VLOOKUP(B2509,選手番号!F:K,6,0),"")</f>
        <v/>
      </c>
      <c r="E2509" t="str">
        <f>IFERROR(VLOOKUP(B2509,チーム番号!E:F,2,0),"")</f>
        <v/>
      </c>
      <c r="F2509" t="str">
        <f>IFERROR(VLOOKUP(A2509,プログラム!B:C,2,0),"")</f>
        <v/>
      </c>
      <c r="G2509" t="str">
        <f t="shared" si="79"/>
        <v>000</v>
      </c>
      <c r="H2509" t="str">
        <f>IFERROR(記録[[#This Row],[組]],"")</f>
        <v/>
      </c>
      <c r="I2509" t="str">
        <f>IFERROR(記録[[#This Row],[水路]],"")</f>
        <v/>
      </c>
      <c r="J2509" t="str">
        <f>IFERROR(VLOOKUP(F2509,プログラムデータ!A:P,14,0),"")</f>
        <v/>
      </c>
      <c r="K2509" t="str">
        <f>IFERROR(VLOOKUP(F2509,プログラムデータ!A:O,15,0),"")</f>
        <v/>
      </c>
      <c r="L2509" t="str">
        <f>IFERROR(VLOOKUP(F2509,プログラムデータ!A:M,13,0),"")</f>
        <v/>
      </c>
      <c r="M2509" t="str">
        <f>IFERROR(VLOOKUP(F2509,プログラムデータ!A:J,10,0),"")</f>
        <v/>
      </c>
      <c r="N2509" t="str">
        <f>IFERROR(VLOOKUP(F2509,プログラムデータ!A:P,16,0),"")</f>
        <v/>
      </c>
      <c r="O2509" t="str">
        <f t="shared" si="78"/>
        <v xml:space="preserve">    </v>
      </c>
    </row>
    <row r="2510" spans="1:15" x14ac:dyDescent="0.15">
      <c r="A2510" t="str">
        <f>IFERROR(記録[[#This Row],[競技番号]],"")</f>
        <v/>
      </c>
      <c r="B2510" t="str">
        <f>IFERROR(記録[[#This Row],[選手番号]],"")</f>
        <v/>
      </c>
      <c r="C2510" t="str">
        <f>IFERROR(VLOOKUP(B2510,選手番号!F:J,4,0),"")</f>
        <v/>
      </c>
      <c r="D2510" t="str">
        <f>IFERROR(VLOOKUP(B2510,選手番号!F:K,6,0),"")</f>
        <v/>
      </c>
      <c r="E2510" t="str">
        <f>IFERROR(VLOOKUP(B2510,チーム番号!E:F,2,0),"")</f>
        <v/>
      </c>
      <c r="F2510" t="str">
        <f>IFERROR(VLOOKUP(A2510,プログラム!B:C,2,0),"")</f>
        <v/>
      </c>
      <c r="G2510" t="str">
        <f t="shared" si="79"/>
        <v>000</v>
      </c>
      <c r="H2510" t="str">
        <f>IFERROR(記録[[#This Row],[組]],"")</f>
        <v/>
      </c>
      <c r="I2510" t="str">
        <f>IFERROR(記録[[#This Row],[水路]],"")</f>
        <v/>
      </c>
      <c r="J2510" t="str">
        <f>IFERROR(VLOOKUP(F2510,プログラムデータ!A:P,14,0),"")</f>
        <v/>
      </c>
      <c r="K2510" t="str">
        <f>IFERROR(VLOOKUP(F2510,プログラムデータ!A:O,15,0),"")</f>
        <v/>
      </c>
      <c r="L2510" t="str">
        <f>IFERROR(VLOOKUP(F2510,プログラムデータ!A:M,13,0),"")</f>
        <v/>
      </c>
      <c r="M2510" t="str">
        <f>IFERROR(VLOOKUP(F2510,プログラムデータ!A:J,10,0),"")</f>
        <v/>
      </c>
      <c r="N2510" t="str">
        <f>IFERROR(VLOOKUP(F2510,プログラムデータ!A:P,16,0),"")</f>
        <v/>
      </c>
      <c r="O2510" t="str">
        <f t="shared" si="78"/>
        <v xml:space="preserve">    </v>
      </c>
    </row>
    <row r="2511" spans="1:15" x14ac:dyDescent="0.15">
      <c r="A2511" t="str">
        <f>IFERROR(記録[[#This Row],[競技番号]],"")</f>
        <v/>
      </c>
      <c r="B2511" t="str">
        <f>IFERROR(記録[[#This Row],[選手番号]],"")</f>
        <v/>
      </c>
      <c r="C2511" t="str">
        <f>IFERROR(VLOOKUP(B2511,選手番号!F:J,4,0),"")</f>
        <v/>
      </c>
      <c r="D2511" t="str">
        <f>IFERROR(VLOOKUP(B2511,選手番号!F:K,6,0),"")</f>
        <v/>
      </c>
      <c r="E2511" t="str">
        <f>IFERROR(VLOOKUP(B2511,チーム番号!E:F,2,0),"")</f>
        <v/>
      </c>
      <c r="F2511" t="str">
        <f>IFERROR(VLOOKUP(A2511,プログラム!B:C,2,0),"")</f>
        <v/>
      </c>
      <c r="G2511" t="str">
        <f t="shared" si="79"/>
        <v>000</v>
      </c>
      <c r="H2511" t="str">
        <f>IFERROR(記録[[#This Row],[組]],"")</f>
        <v/>
      </c>
      <c r="I2511" t="str">
        <f>IFERROR(記録[[#This Row],[水路]],"")</f>
        <v/>
      </c>
      <c r="J2511" t="str">
        <f>IFERROR(VLOOKUP(F2511,プログラムデータ!A:P,14,0),"")</f>
        <v/>
      </c>
      <c r="K2511" t="str">
        <f>IFERROR(VLOOKUP(F2511,プログラムデータ!A:O,15,0),"")</f>
        <v/>
      </c>
      <c r="L2511" t="str">
        <f>IFERROR(VLOOKUP(F2511,プログラムデータ!A:M,13,0),"")</f>
        <v/>
      </c>
      <c r="M2511" t="str">
        <f>IFERROR(VLOOKUP(F2511,プログラムデータ!A:J,10,0),"")</f>
        <v/>
      </c>
      <c r="N2511" t="str">
        <f>IFERROR(VLOOKUP(F2511,プログラムデータ!A:P,16,0),"")</f>
        <v/>
      </c>
      <c r="O2511" t="str">
        <f t="shared" si="78"/>
        <v xml:space="preserve">    </v>
      </c>
    </row>
    <row r="2512" spans="1:15" x14ac:dyDescent="0.15">
      <c r="A2512" t="str">
        <f>IFERROR(記録[[#This Row],[競技番号]],"")</f>
        <v/>
      </c>
      <c r="B2512" t="str">
        <f>IFERROR(記録[[#This Row],[選手番号]],"")</f>
        <v/>
      </c>
      <c r="C2512" t="str">
        <f>IFERROR(VLOOKUP(B2512,選手番号!F:J,4,0),"")</f>
        <v/>
      </c>
      <c r="D2512" t="str">
        <f>IFERROR(VLOOKUP(B2512,選手番号!F:K,6,0),"")</f>
        <v/>
      </c>
      <c r="E2512" t="str">
        <f>IFERROR(VLOOKUP(B2512,チーム番号!E:F,2,0),"")</f>
        <v/>
      </c>
      <c r="F2512" t="str">
        <f>IFERROR(VLOOKUP(A2512,プログラム!B:C,2,0),"")</f>
        <v/>
      </c>
      <c r="G2512" t="str">
        <f t="shared" si="79"/>
        <v>000</v>
      </c>
      <c r="H2512" t="str">
        <f>IFERROR(記録[[#This Row],[組]],"")</f>
        <v/>
      </c>
      <c r="I2512" t="str">
        <f>IFERROR(記録[[#This Row],[水路]],"")</f>
        <v/>
      </c>
      <c r="J2512" t="str">
        <f>IFERROR(VLOOKUP(F2512,プログラムデータ!A:P,14,0),"")</f>
        <v/>
      </c>
      <c r="K2512" t="str">
        <f>IFERROR(VLOOKUP(F2512,プログラムデータ!A:O,15,0),"")</f>
        <v/>
      </c>
      <c r="L2512" t="str">
        <f>IFERROR(VLOOKUP(F2512,プログラムデータ!A:M,13,0),"")</f>
        <v/>
      </c>
      <c r="M2512" t="str">
        <f>IFERROR(VLOOKUP(F2512,プログラムデータ!A:J,10,0),"")</f>
        <v/>
      </c>
      <c r="N2512" t="str">
        <f>IFERROR(VLOOKUP(F2512,プログラムデータ!A:P,16,0),"")</f>
        <v/>
      </c>
      <c r="O2512" t="str">
        <f t="shared" si="78"/>
        <v xml:space="preserve">    </v>
      </c>
    </row>
    <row r="2513" spans="1:15" x14ac:dyDescent="0.15">
      <c r="A2513" t="str">
        <f>IFERROR(記録[[#This Row],[競技番号]],"")</f>
        <v/>
      </c>
      <c r="B2513" t="str">
        <f>IFERROR(記録[[#This Row],[選手番号]],"")</f>
        <v/>
      </c>
      <c r="C2513" t="str">
        <f>IFERROR(VLOOKUP(B2513,選手番号!F:J,4,0),"")</f>
        <v/>
      </c>
      <c r="D2513" t="str">
        <f>IFERROR(VLOOKUP(B2513,選手番号!F:K,6,0),"")</f>
        <v/>
      </c>
      <c r="E2513" t="str">
        <f>IFERROR(VLOOKUP(B2513,チーム番号!E:F,2,0),"")</f>
        <v/>
      </c>
      <c r="F2513" t="str">
        <f>IFERROR(VLOOKUP(A2513,プログラム!B:C,2,0),"")</f>
        <v/>
      </c>
      <c r="G2513" t="str">
        <f t="shared" si="79"/>
        <v>000</v>
      </c>
      <c r="H2513" t="str">
        <f>IFERROR(記録[[#This Row],[組]],"")</f>
        <v/>
      </c>
      <c r="I2513" t="str">
        <f>IFERROR(記録[[#This Row],[水路]],"")</f>
        <v/>
      </c>
      <c r="J2513" t="str">
        <f>IFERROR(VLOOKUP(F2513,プログラムデータ!A:P,14,0),"")</f>
        <v/>
      </c>
      <c r="K2513" t="str">
        <f>IFERROR(VLOOKUP(F2513,プログラムデータ!A:O,15,0),"")</f>
        <v/>
      </c>
      <c r="L2513" t="str">
        <f>IFERROR(VLOOKUP(F2513,プログラムデータ!A:M,13,0),"")</f>
        <v/>
      </c>
      <c r="M2513" t="str">
        <f>IFERROR(VLOOKUP(F2513,プログラムデータ!A:J,10,0),"")</f>
        <v/>
      </c>
      <c r="N2513" t="str">
        <f>IFERROR(VLOOKUP(F2513,プログラムデータ!A:P,16,0),"")</f>
        <v/>
      </c>
      <c r="O2513" t="str">
        <f t="shared" si="78"/>
        <v xml:space="preserve">    </v>
      </c>
    </row>
    <row r="2514" spans="1:15" x14ac:dyDescent="0.15">
      <c r="A2514" t="str">
        <f>IFERROR(記録[[#This Row],[競技番号]],"")</f>
        <v/>
      </c>
      <c r="B2514" t="str">
        <f>IFERROR(記録[[#This Row],[選手番号]],"")</f>
        <v/>
      </c>
      <c r="C2514" t="str">
        <f>IFERROR(VLOOKUP(B2514,選手番号!F:J,4,0),"")</f>
        <v/>
      </c>
      <c r="D2514" t="str">
        <f>IFERROR(VLOOKUP(B2514,選手番号!F:K,6,0),"")</f>
        <v/>
      </c>
      <c r="E2514" t="str">
        <f>IFERROR(VLOOKUP(B2514,チーム番号!E:F,2,0),"")</f>
        <v/>
      </c>
      <c r="F2514" t="str">
        <f>IFERROR(VLOOKUP(A2514,プログラム!B:C,2,0),"")</f>
        <v/>
      </c>
      <c r="G2514" t="str">
        <f t="shared" si="79"/>
        <v>000</v>
      </c>
      <c r="H2514" t="str">
        <f>IFERROR(記録[[#This Row],[組]],"")</f>
        <v/>
      </c>
      <c r="I2514" t="str">
        <f>IFERROR(記録[[#This Row],[水路]],"")</f>
        <v/>
      </c>
      <c r="J2514" t="str">
        <f>IFERROR(VLOOKUP(F2514,プログラムデータ!A:P,14,0),"")</f>
        <v/>
      </c>
      <c r="K2514" t="str">
        <f>IFERROR(VLOOKUP(F2514,プログラムデータ!A:O,15,0),"")</f>
        <v/>
      </c>
      <c r="L2514" t="str">
        <f>IFERROR(VLOOKUP(F2514,プログラムデータ!A:M,13,0),"")</f>
        <v/>
      </c>
      <c r="M2514" t="str">
        <f>IFERROR(VLOOKUP(F2514,プログラムデータ!A:J,10,0),"")</f>
        <v/>
      </c>
      <c r="N2514" t="str">
        <f>IFERROR(VLOOKUP(F2514,プログラムデータ!A:P,16,0),"")</f>
        <v/>
      </c>
      <c r="O2514" t="str">
        <f t="shared" si="78"/>
        <v xml:space="preserve">    </v>
      </c>
    </row>
    <row r="2515" spans="1:15" x14ac:dyDescent="0.15">
      <c r="A2515" t="str">
        <f>IFERROR(記録[[#This Row],[競技番号]],"")</f>
        <v/>
      </c>
      <c r="B2515" t="str">
        <f>IFERROR(記録[[#This Row],[選手番号]],"")</f>
        <v/>
      </c>
      <c r="C2515" t="str">
        <f>IFERROR(VLOOKUP(B2515,選手番号!F:J,4,0),"")</f>
        <v/>
      </c>
      <c r="D2515" t="str">
        <f>IFERROR(VLOOKUP(B2515,選手番号!F:K,6,0),"")</f>
        <v/>
      </c>
      <c r="E2515" t="str">
        <f>IFERROR(VLOOKUP(B2515,チーム番号!E:F,2,0),"")</f>
        <v/>
      </c>
      <c r="F2515" t="str">
        <f>IFERROR(VLOOKUP(A2515,プログラム!B:C,2,0),"")</f>
        <v/>
      </c>
      <c r="G2515" t="str">
        <f t="shared" si="79"/>
        <v>000</v>
      </c>
      <c r="H2515" t="str">
        <f>IFERROR(記録[[#This Row],[組]],"")</f>
        <v/>
      </c>
      <c r="I2515" t="str">
        <f>IFERROR(記録[[#This Row],[水路]],"")</f>
        <v/>
      </c>
      <c r="J2515" t="str">
        <f>IFERROR(VLOOKUP(F2515,プログラムデータ!A:P,14,0),"")</f>
        <v/>
      </c>
      <c r="K2515" t="str">
        <f>IFERROR(VLOOKUP(F2515,プログラムデータ!A:O,15,0),"")</f>
        <v/>
      </c>
      <c r="L2515" t="str">
        <f>IFERROR(VLOOKUP(F2515,プログラムデータ!A:M,13,0),"")</f>
        <v/>
      </c>
      <c r="M2515" t="str">
        <f>IFERROR(VLOOKUP(F2515,プログラムデータ!A:J,10,0),"")</f>
        <v/>
      </c>
      <c r="N2515" t="str">
        <f>IFERROR(VLOOKUP(F2515,プログラムデータ!A:P,16,0),"")</f>
        <v/>
      </c>
      <c r="O2515" t="str">
        <f t="shared" si="78"/>
        <v xml:space="preserve">    </v>
      </c>
    </row>
    <row r="2516" spans="1:15" x14ac:dyDescent="0.15">
      <c r="A2516" t="str">
        <f>IFERROR(記録[[#This Row],[競技番号]],"")</f>
        <v/>
      </c>
      <c r="B2516" t="str">
        <f>IFERROR(記録[[#This Row],[選手番号]],"")</f>
        <v/>
      </c>
      <c r="C2516" t="str">
        <f>IFERROR(VLOOKUP(B2516,選手番号!F:J,4,0),"")</f>
        <v/>
      </c>
      <c r="D2516" t="str">
        <f>IFERROR(VLOOKUP(B2516,選手番号!F:K,6,0),"")</f>
        <v/>
      </c>
      <c r="E2516" t="str">
        <f>IFERROR(VLOOKUP(B2516,チーム番号!E:F,2,0),"")</f>
        <v/>
      </c>
      <c r="F2516" t="str">
        <f>IFERROR(VLOOKUP(A2516,プログラム!B:C,2,0),"")</f>
        <v/>
      </c>
      <c r="G2516" t="str">
        <f t="shared" si="79"/>
        <v>000</v>
      </c>
      <c r="H2516" t="str">
        <f>IFERROR(記録[[#This Row],[組]],"")</f>
        <v/>
      </c>
      <c r="I2516" t="str">
        <f>IFERROR(記録[[#This Row],[水路]],"")</f>
        <v/>
      </c>
      <c r="J2516" t="str">
        <f>IFERROR(VLOOKUP(F2516,プログラムデータ!A:P,14,0),"")</f>
        <v/>
      </c>
      <c r="K2516" t="str">
        <f>IFERROR(VLOOKUP(F2516,プログラムデータ!A:O,15,0),"")</f>
        <v/>
      </c>
      <c r="L2516" t="str">
        <f>IFERROR(VLOOKUP(F2516,プログラムデータ!A:M,13,0),"")</f>
        <v/>
      </c>
      <c r="M2516" t="str">
        <f>IFERROR(VLOOKUP(F2516,プログラムデータ!A:J,10,0),"")</f>
        <v/>
      </c>
      <c r="N2516" t="str">
        <f>IFERROR(VLOOKUP(F2516,プログラムデータ!A:P,16,0),"")</f>
        <v/>
      </c>
      <c r="O2516" t="str">
        <f t="shared" si="78"/>
        <v xml:space="preserve">    </v>
      </c>
    </row>
    <row r="2517" spans="1:15" x14ac:dyDescent="0.15">
      <c r="A2517" t="str">
        <f>IFERROR(記録[[#This Row],[競技番号]],"")</f>
        <v/>
      </c>
      <c r="B2517" t="str">
        <f>IFERROR(記録[[#This Row],[選手番号]],"")</f>
        <v/>
      </c>
      <c r="C2517" t="str">
        <f>IFERROR(VLOOKUP(B2517,選手番号!F:J,4,0),"")</f>
        <v/>
      </c>
      <c r="D2517" t="str">
        <f>IFERROR(VLOOKUP(B2517,選手番号!F:K,6,0),"")</f>
        <v/>
      </c>
      <c r="E2517" t="str">
        <f>IFERROR(VLOOKUP(B2517,チーム番号!E:F,2,0),"")</f>
        <v/>
      </c>
      <c r="F2517" t="str">
        <f>IFERROR(VLOOKUP(A2517,プログラム!B:C,2,0),"")</f>
        <v/>
      </c>
      <c r="G2517" t="str">
        <f t="shared" si="79"/>
        <v>000</v>
      </c>
      <c r="H2517" t="str">
        <f>IFERROR(記録[[#This Row],[組]],"")</f>
        <v/>
      </c>
      <c r="I2517" t="str">
        <f>IFERROR(記録[[#This Row],[水路]],"")</f>
        <v/>
      </c>
      <c r="J2517" t="str">
        <f>IFERROR(VLOOKUP(F2517,プログラムデータ!A:P,14,0),"")</f>
        <v/>
      </c>
      <c r="K2517" t="str">
        <f>IFERROR(VLOOKUP(F2517,プログラムデータ!A:O,15,0),"")</f>
        <v/>
      </c>
      <c r="L2517" t="str">
        <f>IFERROR(VLOOKUP(F2517,プログラムデータ!A:M,13,0),"")</f>
        <v/>
      </c>
      <c r="M2517" t="str">
        <f>IFERROR(VLOOKUP(F2517,プログラムデータ!A:J,10,0),"")</f>
        <v/>
      </c>
      <c r="N2517" t="str">
        <f>IFERROR(VLOOKUP(F2517,プログラムデータ!A:P,16,0),"")</f>
        <v/>
      </c>
      <c r="O2517" t="str">
        <f t="shared" si="78"/>
        <v xml:space="preserve">    </v>
      </c>
    </row>
    <row r="2518" spans="1:15" x14ac:dyDescent="0.15">
      <c r="A2518" t="str">
        <f>IFERROR(記録[[#This Row],[競技番号]],"")</f>
        <v/>
      </c>
      <c r="B2518" t="str">
        <f>IFERROR(記録[[#This Row],[選手番号]],"")</f>
        <v/>
      </c>
      <c r="C2518" t="str">
        <f>IFERROR(VLOOKUP(B2518,選手番号!F:J,4,0),"")</f>
        <v/>
      </c>
      <c r="D2518" t="str">
        <f>IFERROR(VLOOKUP(B2518,選手番号!F:K,6,0),"")</f>
        <v/>
      </c>
      <c r="E2518" t="str">
        <f>IFERROR(VLOOKUP(B2518,チーム番号!E:F,2,0),"")</f>
        <v/>
      </c>
      <c r="F2518" t="str">
        <f>IFERROR(VLOOKUP(A2518,プログラム!B:C,2,0),"")</f>
        <v/>
      </c>
      <c r="G2518" t="str">
        <f t="shared" si="79"/>
        <v>000</v>
      </c>
      <c r="H2518" t="str">
        <f>IFERROR(記録[[#This Row],[組]],"")</f>
        <v/>
      </c>
      <c r="I2518" t="str">
        <f>IFERROR(記録[[#This Row],[水路]],"")</f>
        <v/>
      </c>
      <c r="J2518" t="str">
        <f>IFERROR(VLOOKUP(F2518,プログラムデータ!A:P,14,0),"")</f>
        <v/>
      </c>
      <c r="K2518" t="str">
        <f>IFERROR(VLOOKUP(F2518,プログラムデータ!A:O,15,0),"")</f>
        <v/>
      </c>
      <c r="L2518" t="str">
        <f>IFERROR(VLOOKUP(F2518,プログラムデータ!A:M,13,0),"")</f>
        <v/>
      </c>
      <c r="M2518" t="str">
        <f>IFERROR(VLOOKUP(F2518,プログラムデータ!A:J,10,0),"")</f>
        <v/>
      </c>
      <c r="N2518" t="str">
        <f>IFERROR(VLOOKUP(F2518,プログラムデータ!A:P,16,0),"")</f>
        <v/>
      </c>
      <c r="O2518" t="str">
        <f t="shared" si="78"/>
        <v xml:space="preserve">    </v>
      </c>
    </row>
    <row r="2519" spans="1:15" x14ac:dyDescent="0.15">
      <c r="A2519" t="str">
        <f>IFERROR(記録[[#This Row],[競技番号]],"")</f>
        <v/>
      </c>
      <c r="B2519" t="str">
        <f>IFERROR(記録[[#This Row],[選手番号]],"")</f>
        <v/>
      </c>
      <c r="C2519" t="str">
        <f>IFERROR(VLOOKUP(B2519,選手番号!F:J,4,0),"")</f>
        <v/>
      </c>
      <c r="D2519" t="str">
        <f>IFERROR(VLOOKUP(B2519,選手番号!F:K,6,0),"")</f>
        <v/>
      </c>
      <c r="E2519" t="str">
        <f>IFERROR(VLOOKUP(B2519,チーム番号!E:F,2,0),"")</f>
        <v/>
      </c>
      <c r="F2519" t="str">
        <f>IFERROR(VLOOKUP(A2519,プログラム!B:C,2,0),"")</f>
        <v/>
      </c>
      <c r="G2519" t="str">
        <f t="shared" si="79"/>
        <v>000</v>
      </c>
      <c r="H2519" t="str">
        <f>IFERROR(記録[[#This Row],[組]],"")</f>
        <v/>
      </c>
      <c r="I2519" t="str">
        <f>IFERROR(記録[[#This Row],[水路]],"")</f>
        <v/>
      </c>
      <c r="J2519" t="str">
        <f>IFERROR(VLOOKUP(F2519,プログラムデータ!A:P,14,0),"")</f>
        <v/>
      </c>
      <c r="K2519" t="str">
        <f>IFERROR(VLOOKUP(F2519,プログラムデータ!A:O,15,0),"")</f>
        <v/>
      </c>
      <c r="L2519" t="str">
        <f>IFERROR(VLOOKUP(F2519,プログラムデータ!A:M,13,0),"")</f>
        <v/>
      </c>
      <c r="M2519" t="str">
        <f>IFERROR(VLOOKUP(F2519,プログラムデータ!A:J,10,0),"")</f>
        <v/>
      </c>
      <c r="N2519" t="str">
        <f>IFERROR(VLOOKUP(F2519,プログラムデータ!A:P,16,0),"")</f>
        <v/>
      </c>
      <c r="O2519" t="str">
        <f t="shared" si="78"/>
        <v xml:space="preserve">    </v>
      </c>
    </row>
    <row r="2520" spans="1:15" x14ac:dyDescent="0.15">
      <c r="A2520" t="str">
        <f>IFERROR(記録[[#This Row],[競技番号]],"")</f>
        <v/>
      </c>
      <c r="B2520" t="str">
        <f>IFERROR(記録[[#This Row],[選手番号]],"")</f>
        <v/>
      </c>
      <c r="C2520" t="str">
        <f>IFERROR(VLOOKUP(B2520,選手番号!F:J,4,0),"")</f>
        <v/>
      </c>
      <c r="D2520" t="str">
        <f>IFERROR(VLOOKUP(B2520,選手番号!F:K,6,0),"")</f>
        <v/>
      </c>
      <c r="E2520" t="str">
        <f>IFERROR(VLOOKUP(B2520,チーム番号!E:F,2,0),"")</f>
        <v/>
      </c>
      <c r="F2520" t="str">
        <f>IFERROR(VLOOKUP(A2520,プログラム!B:C,2,0),"")</f>
        <v/>
      </c>
      <c r="G2520" t="str">
        <f t="shared" si="79"/>
        <v>000</v>
      </c>
      <c r="H2520" t="str">
        <f>IFERROR(記録[[#This Row],[組]],"")</f>
        <v/>
      </c>
      <c r="I2520" t="str">
        <f>IFERROR(記録[[#This Row],[水路]],"")</f>
        <v/>
      </c>
      <c r="J2520" t="str">
        <f>IFERROR(VLOOKUP(F2520,プログラムデータ!A:P,14,0),"")</f>
        <v/>
      </c>
      <c r="K2520" t="str">
        <f>IFERROR(VLOOKUP(F2520,プログラムデータ!A:O,15,0),"")</f>
        <v/>
      </c>
      <c r="L2520" t="str">
        <f>IFERROR(VLOOKUP(F2520,プログラムデータ!A:M,13,0),"")</f>
        <v/>
      </c>
      <c r="M2520" t="str">
        <f>IFERROR(VLOOKUP(F2520,プログラムデータ!A:J,10,0),"")</f>
        <v/>
      </c>
      <c r="N2520" t="str">
        <f>IFERROR(VLOOKUP(F2520,プログラムデータ!A:P,16,0),"")</f>
        <v/>
      </c>
      <c r="O2520" t="str">
        <f t="shared" si="78"/>
        <v xml:space="preserve">    </v>
      </c>
    </row>
    <row r="2521" spans="1:15" x14ac:dyDescent="0.15">
      <c r="A2521" t="str">
        <f>IFERROR(記録[[#This Row],[競技番号]],"")</f>
        <v/>
      </c>
      <c r="B2521" t="str">
        <f>IFERROR(記録[[#This Row],[選手番号]],"")</f>
        <v/>
      </c>
      <c r="C2521" t="str">
        <f>IFERROR(VLOOKUP(B2521,選手番号!F:J,4,0),"")</f>
        <v/>
      </c>
      <c r="D2521" t="str">
        <f>IFERROR(VLOOKUP(B2521,選手番号!F:K,6,0),"")</f>
        <v/>
      </c>
      <c r="E2521" t="str">
        <f>IFERROR(VLOOKUP(B2521,チーム番号!E:F,2,0),"")</f>
        <v/>
      </c>
      <c r="F2521" t="str">
        <f>IFERROR(VLOOKUP(A2521,プログラム!B:C,2,0),"")</f>
        <v/>
      </c>
      <c r="G2521" t="str">
        <f t="shared" si="79"/>
        <v>000</v>
      </c>
      <c r="H2521" t="str">
        <f>IFERROR(記録[[#This Row],[組]],"")</f>
        <v/>
      </c>
      <c r="I2521" t="str">
        <f>IFERROR(記録[[#This Row],[水路]],"")</f>
        <v/>
      </c>
      <c r="J2521" t="str">
        <f>IFERROR(VLOOKUP(F2521,プログラムデータ!A:P,14,0),"")</f>
        <v/>
      </c>
      <c r="K2521" t="str">
        <f>IFERROR(VLOOKUP(F2521,プログラムデータ!A:O,15,0),"")</f>
        <v/>
      </c>
      <c r="L2521" t="str">
        <f>IFERROR(VLOOKUP(F2521,プログラムデータ!A:M,13,0),"")</f>
        <v/>
      </c>
      <c r="M2521" t="str">
        <f>IFERROR(VLOOKUP(F2521,プログラムデータ!A:J,10,0),"")</f>
        <v/>
      </c>
      <c r="N2521" t="str">
        <f>IFERROR(VLOOKUP(F2521,プログラムデータ!A:P,16,0),"")</f>
        <v/>
      </c>
      <c r="O2521" t="str">
        <f t="shared" si="78"/>
        <v xml:space="preserve">    </v>
      </c>
    </row>
    <row r="2522" spans="1:15" x14ac:dyDescent="0.15">
      <c r="A2522" t="str">
        <f>IFERROR(記録[[#This Row],[競技番号]],"")</f>
        <v/>
      </c>
      <c r="B2522" t="str">
        <f>IFERROR(記録[[#This Row],[選手番号]],"")</f>
        <v/>
      </c>
      <c r="C2522" t="str">
        <f>IFERROR(VLOOKUP(B2522,選手番号!F:J,4,0),"")</f>
        <v/>
      </c>
      <c r="D2522" t="str">
        <f>IFERROR(VLOOKUP(B2522,選手番号!F:K,6,0),"")</f>
        <v/>
      </c>
      <c r="E2522" t="str">
        <f>IFERROR(VLOOKUP(B2522,チーム番号!E:F,2,0),"")</f>
        <v/>
      </c>
      <c r="F2522" t="str">
        <f>IFERROR(VLOOKUP(A2522,プログラム!B:C,2,0),"")</f>
        <v/>
      </c>
      <c r="G2522" t="str">
        <f t="shared" si="79"/>
        <v>000</v>
      </c>
      <c r="H2522" t="str">
        <f>IFERROR(記録[[#This Row],[組]],"")</f>
        <v/>
      </c>
      <c r="I2522" t="str">
        <f>IFERROR(記録[[#This Row],[水路]],"")</f>
        <v/>
      </c>
      <c r="J2522" t="str">
        <f>IFERROR(VLOOKUP(F2522,プログラムデータ!A:P,14,0),"")</f>
        <v/>
      </c>
      <c r="K2522" t="str">
        <f>IFERROR(VLOOKUP(F2522,プログラムデータ!A:O,15,0),"")</f>
        <v/>
      </c>
      <c r="L2522" t="str">
        <f>IFERROR(VLOOKUP(F2522,プログラムデータ!A:M,13,0),"")</f>
        <v/>
      </c>
      <c r="M2522" t="str">
        <f>IFERROR(VLOOKUP(F2522,プログラムデータ!A:J,10,0),"")</f>
        <v/>
      </c>
      <c r="N2522" t="str">
        <f>IFERROR(VLOOKUP(F2522,プログラムデータ!A:P,16,0),"")</f>
        <v/>
      </c>
      <c r="O2522" t="str">
        <f t="shared" si="78"/>
        <v xml:space="preserve">    </v>
      </c>
    </row>
    <row r="2523" spans="1:15" x14ac:dyDescent="0.15">
      <c r="A2523" t="str">
        <f>IFERROR(記録[[#This Row],[競技番号]],"")</f>
        <v/>
      </c>
      <c r="B2523" t="str">
        <f>IFERROR(記録[[#This Row],[選手番号]],"")</f>
        <v/>
      </c>
      <c r="C2523" t="str">
        <f>IFERROR(VLOOKUP(B2523,選手番号!F:J,4,0),"")</f>
        <v/>
      </c>
      <c r="D2523" t="str">
        <f>IFERROR(VLOOKUP(B2523,選手番号!F:K,6,0),"")</f>
        <v/>
      </c>
      <c r="E2523" t="str">
        <f>IFERROR(VLOOKUP(B2523,チーム番号!E:F,2,0),"")</f>
        <v/>
      </c>
      <c r="F2523" t="str">
        <f>IFERROR(VLOOKUP(A2523,プログラム!B:C,2,0),"")</f>
        <v/>
      </c>
      <c r="G2523" t="str">
        <f t="shared" si="79"/>
        <v>000</v>
      </c>
      <c r="H2523" t="str">
        <f>IFERROR(記録[[#This Row],[組]],"")</f>
        <v/>
      </c>
      <c r="I2523" t="str">
        <f>IFERROR(記録[[#This Row],[水路]],"")</f>
        <v/>
      </c>
      <c r="J2523" t="str">
        <f>IFERROR(VLOOKUP(F2523,プログラムデータ!A:P,14,0),"")</f>
        <v/>
      </c>
      <c r="K2523" t="str">
        <f>IFERROR(VLOOKUP(F2523,プログラムデータ!A:O,15,0),"")</f>
        <v/>
      </c>
      <c r="L2523" t="str">
        <f>IFERROR(VLOOKUP(F2523,プログラムデータ!A:M,13,0),"")</f>
        <v/>
      </c>
      <c r="M2523" t="str">
        <f>IFERROR(VLOOKUP(F2523,プログラムデータ!A:J,10,0),"")</f>
        <v/>
      </c>
      <c r="N2523" t="str">
        <f>IFERROR(VLOOKUP(F2523,プログラムデータ!A:P,16,0),"")</f>
        <v/>
      </c>
      <c r="O2523" t="str">
        <f t="shared" si="78"/>
        <v xml:space="preserve">    </v>
      </c>
    </row>
    <row r="2524" spans="1:15" x14ac:dyDescent="0.15">
      <c r="A2524" t="str">
        <f>IFERROR(記録[[#This Row],[競技番号]],"")</f>
        <v/>
      </c>
      <c r="B2524" t="str">
        <f>IFERROR(記録[[#This Row],[選手番号]],"")</f>
        <v/>
      </c>
      <c r="C2524" t="str">
        <f>IFERROR(VLOOKUP(B2524,選手番号!F:J,4,0),"")</f>
        <v/>
      </c>
      <c r="D2524" t="str">
        <f>IFERROR(VLOOKUP(B2524,選手番号!F:K,6,0),"")</f>
        <v/>
      </c>
      <c r="E2524" t="str">
        <f>IFERROR(VLOOKUP(B2524,チーム番号!E:F,2,0),"")</f>
        <v/>
      </c>
      <c r="F2524" t="str">
        <f>IFERROR(VLOOKUP(A2524,プログラム!B:C,2,0),"")</f>
        <v/>
      </c>
      <c r="G2524" t="str">
        <f t="shared" si="79"/>
        <v>000</v>
      </c>
      <c r="H2524" t="str">
        <f>IFERROR(記録[[#This Row],[組]],"")</f>
        <v/>
      </c>
      <c r="I2524" t="str">
        <f>IFERROR(記録[[#This Row],[水路]],"")</f>
        <v/>
      </c>
      <c r="J2524" t="str">
        <f>IFERROR(VLOOKUP(F2524,プログラムデータ!A:P,14,0),"")</f>
        <v/>
      </c>
      <c r="K2524" t="str">
        <f>IFERROR(VLOOKUP(F2524,プログラムデータ!A:O,15,0),"")</f>
        <v/>
      </c>
      <c r="L2524" t="str">
        <f>IFERROR(VLOOKUP(F2524,プログラムデータ!A:M,13,0),"")</f>
        <v/>
      </c>
      <c r="M2524" t="str">
        <f>IFERROR(VLOOKUP(F2524,プログラムデータ!A:J,10,0),"")</f>
        <v/>
      </c>
      <c r="N2524" t="str">
        <f>IFERROR(VLOOKUP(F2524,プログラムデータ!A:P,16,0),"")</f>
        <v/>
      </c>
      <c r="O2524" t="str">
        <f t="shared" si="78"/>
        <v xml:space="preserve">    </v>
      </c>
    </row>
    <row r="2525" spans="1:15" x14ac:dyDescent="0.15">
      <c r="A2525" t="str">
        <f>IFERROR(記録[[#This Row],[競技番号]],"")</f>
        <v/>
      </c>
      <c r="B2525" t="str">
        <f>IFERROR(記録[[#This Row],[選手番号]],"")</f>
        <v/>
      </c>
      <c r="C2525" t="str">
        <f>IFERROR(VLOOKUP(B2525,選手番号!F:J,4,0),"")</f>
        <v/>
      </c>
      <c r="D2525" t="str">
        <f>IFERROR(VLOOKUP(B2525,選手番号!F:K,6,0),"")</f>
        <v/>
      </c>
      <c r="E2525" t="str">
        <f>IFERROR(VLOOKUP(B2525,チーム番号!E:F,2,0),"")</f>
        <v/>
      </c>
      <c r="F2525" t="str">
        <f>IFERROR(VLOOKUP(A2525,プログラム!B:C,2,0),"")</f>
        <v/>
      </c>
      <c r="G2525" t="str">
        <f t="shared" si="79"/>
        <v>000</v>
      </c>
      <c r="H2525" t="str">
        <f>IFERROR(記録[[#This Row],[組]],"")</f>
        <v/>
      </c>
      <c r="I2525" t="str">
        <f>IFERROR(記録[[#This Row],[水路]],"")</f>
        <v/>
      </c>
      <c r="J2525" t="str">
        <f>IFERROR(VLOOKUP(F2525,プログラムデータ!A:P,14,0),"")</f>
        <v/>
      </c>
      <c r="K2525" t="str">
        <f>IFERROR(VLOOKUP(F2525,プログラムデータ!A:O,15,0),"")</f>
        <v/>
      </c>
      <c r="L2525" t="str">
        <f>IFERROR(VLOOKUP(F2525,プログラムデータ!A:M,13,0),"")</f>
        <v/>
      </c>
      <c r="M2525" t="str">
        <f>IFERROR(VLOOKUP(F2525,プログラムデータ!A:J,10,0),"")</f>
        <v/>
      </c>
      <c r="N2525" t="str">
        <f>IFERROR(VLOOKUP(F2525,プログラムデータ!A:P,16,0),"")</f>
        <v/>
      </c>
      <c r="O2525" t="str">
        <f t="shared" si="78"/>
        <v xml:space="preserve">    </v>
      </c>
    </row>
    <row r="2526" spans="1:15" x14ac:dyDescent="0.15">
      <c r="A2526" t="str">
        <f>IFERROR(記録[[#This Row],[競技番号]],"")</f>
        <v/>
      </c>
      <c r="B2526" t="str">
        <f>IFERROR(記録[[#This Row],[選手番号]],"")</f>
        <v/>
      </c>
      <c r="C2526" t="str">
        <f>IFERROR(VLOOKUP(B2526,選手番号!F:J,4,0),"")</f>
        <v/>
      </c>
      <c r="D2526" t="str">
        <f>IFERROR(VLOOKUP(B2526,選手番号!F:K,6,0),"")</f>
        <v/>
      </c>
      <c r="E2526" t="str">
        <f>IFERROR(VLOOKUP(B2526,チーム番号!E:F,2,0),"")</f>
        <v/>
      </c>
      <c r="F2526" t="str">
        <f>IFERROR(VLOOKUP(A2526,プログラム!B:C,2,0),"")</f>
        <v/>
      </c>
      <c r="G2526" t="str">
        <f t="shared" si="79"/>
        <v>000</v>
      </c>
      <c r="H2526" t="str">
        <f>IFERROR(記録[[#This Row],[組]],"")</f>
        <v/>
      </c>
      <c r="I2526" t="str">
        <f>IFERROR(記録[[#This Row],[水路]],"")</f>
        <v/>
      </c>
      <c r="J2526" t="str">
        <f>IFERROR(VLOOKUP(F2526,プログラムデータ!A:P,14,0),"")</f>
        <v/>
      </c>
      <c r="K2526" t="str">
        <f>IFERROR(VLOOKUP(F2526,プログラムデータ!A:O,15,0),"")</f>
        <v/>
      </c>
      <c r="L2526" t="str">
        <f>IFERROR(VLOOKUP(F2526,プログラムデータ!A:M,13,0),"")</f>
        <v/>
      </c>
      <c r="M2526" t="str">
        <f>IFERROR(VLOOKUP(F2526,プログラムデータ!A:J,10,0),"")</f>
        <v/>
      </c>
      <c r="N2526" t="str">
        <f>IFERROR(VLOOKUP(F2526,プログラムデータ!A:P,16,0),"")</f>
        <v/>
      </c>
      <c r="O2526" t="str">
        <f t="shared" si="78"/>
        <v xml:space="preserve">    </v>
      </c>
    </row>
    <row r="2527" spans="1:15" x14ac:dyDescent="0.15">
      <c r="A2527" t="str">
        <f>IFERROR(記録[[#This Row],[競技番号]],"")</f>
        <v/>
      </c>
      <c r="B2527" t="str">
        <f>IFERROR(記録[[#This Row],[選手番号]],"")</f>
        <v/>
      </c>
      <c r="C2527" t="str">
        <f>IFERROR(VLOOKUP(B2527,選手番号!F:J,4,0),"")</f>
        <v/>
      </c>
      <c r="D2527" t="str">
        <f>IFERROR(VLOOKUP(B2527,選手番号!F:K,6,0),"")</f>
        <v/>
      </c>
      <c r="E2527" t="str">
        <f>IFERROR(VLOOKUP(B2527,チーム番号!E:F,2,0),"")</f>
        <v/>
      </c>
      <c r="F2527" t="str">
        <f>IFERROR(VLOOKUP(A2527,プログラム!B:C,2,0),"")</f>
        <v/>
      </c>
      <c r="G2527" t="str">
        <f t="shared" si="79"/>
        <v>000</v>
      </c>
      <c r="H2527" t="str">
        <f>IFERROR(記録[[#This Row],[組]],"")</f>
        <v/>
      </c>
      <c r="I2527" t="str">
        <f>IFERROR(記録[[#This Row],[水路]],"")</f>
        <v/>
      </c>
      <c r="J2527" t="str">
        <f>IFERROR(VLOOKUP(F2527,プログラムデータ!A:P,14,0),"")</f>
        <v/>
      </c>
      <c r="K2527" t="str">
        <f>IFERROR(VLOOKUP(F2527,プログラムデータ!A:O,15,0),"")</f>
        <v/>
      </c>
      <c r="L2527" t="str">
        <f>IFERROR(VLOOKUP(F2527,プログラムデータ!A:M,13,0),"")</f>
        <v/>
      </c>
      <c r="M2527" t="str">
        <f>IFERROR(VLOOKUP(F2527,プログラムデータ!A:J,10,0),"")</f>
        <v/>
      </c>
      <c r="N2527" t="str">
        <f>IFERROR(VLOOKUP(F2527,プログラムデータ!A:P,16,0),"")</f>
        <v/>
      </c>
      <c r="O2527" t="str">
        <f t="shared" si="78"/>
        <v xml:space="preserve">    </v>
      </c>
    </row>
    <row r="2528" spans="1:15" x14ac:dyDescent="0.15">
      <c r="A2528" t="str">
        <f>IFERROR(記録[[#This Row],[競技番号]],"")</f>
        <v/>
      </c>
      <c r="B2528" t="str">
        <f>IFERROR(記録[[#This Row],[選手番号]],"")</f>
        <v/>
      </c>
      <c r="C2528" t="str">
        <f>IFERROR(VLOOKUP(B2528,選手番号!F:J,4,0),"")</f>
        <v/>
      </c>
      <c r="D2528" t="str">
        <f>IFERROR(VLOOKUP(B2528,選手番号!F:K,6,0),"")</f>
        <v/>
      </c>
      <c r="E2528" t="str">
        <f>IFERROR(VLOOKUP(B2528,チーム番号!E:F,2,0),"")</f>
        <v/>
      </c>
      <c r="F2528" t="str">
        <f>IFERROR(VLOOKUP(A2528,プログラム!B:C,2,0),"")</f>
        <v/>
      </c>
      <c r="G2528" t="str">
        <f t="shared" si="79"/>
        <v>000</v>
      </c>
      <c r="H2528" t="str">
        <f>IFERROR(記録[[#This Row],[組]],"")</f>
        <v/>
      </c>
      <c r="I2528" t="str">
        <f>IFERROR(記録[[#This Row],[水路]],"")</f>
        <v/>
      </c>
      <c r="J2528" t="str">
        <f>IFERROR(VLOOKUP(F2528,プログラムデータ!A:P,14,0),"")</f>
        <v/>
      </c>
      <c r="K2528" t="str">
        <f>IFERROR(VLOOKUP(F2528,プログラムデータ!A:O,15,0),"")</f>
        <v/>
      </c>
      <c r="L2528" t="str">
        <f>IFERROR(VLOOKUP(F2528,プログラムデータ!A:M,13,0),"")</f>
        <v/>
      </c>
      <c r="M2528" t="str">
        <f>IFERROR(VLOOKUP(F2528,プログラムデータ!A:J,10,0),"")</f>
        <v/>
      </c>
      <c r="N2528" t="str">
        <f>IFERROR(VLOOKUP(F2528,プログラムデータ!A:P,16,0),"")</f>
        <v/>
      </c>
      <c r="O2528" t="str">
        <f t="shared" si="78"/>
        <v xml:space="preserve">    </v>
      </c>
    </row>
    <row r="2529" spans="1:15" x14ac:dyDescent="0.15">
      <c r="A2529" t="str">
        <f>IFERROR(記録[[#This Row],[競技番号]],"")</f>
        <v/>
      </c>
      <c r="B2529" t="str">
        <f>IFERROR(記録[[#This Row],[選手番号]],"")</f>
        <v/>
      </c>
      <c r="C2529" t="str">
        <f>IFERROR(VLOOKUP(B2529,選手番号!F:J,4,0),"")</f>
        <v/>
      </c>
      <c r="D2529" t="str">
        <f>IFERROR(VLOOKUP(B2529,選手番号!F:K,6,0),"")</f>
        <v/>
      </c>
      <c r="E2529" t="str">
        <f>IFERROR(VLOOKUP(B2529,チーム番号!E:F,2,0),"")</f>
        <v/>
      </c>
      <c r="F2529" t="str">
        <f>IFERROR(VLOOKUP(A2529,プログラム!B:C,2,0),"")</f>
        <v/>
      </c>
      <c r="G2529" t="str">
        <f t="shared" si="79"/>
        <v>000</v>
      </c>
      <c r="H2529" t="str">
        <f>IFERROR(記録[[#This Row],[組]],"")</f>
        <v/>
      </c>
      <c r="I2529" t="str">
        <f>IFERROR(記録[[#This Row],[水路]],"")</f>
        <v/>
      </c>
      <c r="J2529" t="str">
        <f>IFERROR(VLOOKUP(F2529,プログラムデータ!A:P,14,0),"")</f>
        <v/>
      </c>
      <c r="K2529" t="str">
        <f>IFERROR(VLOOKUP(F2529,プログラムデータ!A:O,15,0),"")</f>
        <v/>
      </c>
      <c r="L2529" t="str">
        <f>IFERROR(VLOOKUP(F2529,プログラムデータ!A:M,13,0),"")</f>
        <v/>
      </c>
      <c r="M2529" t="str">
        <f>IFERROR(VLOOKUP(F2529,プログラムデータ!A:J,10,0),"")</f>
        <v/>
      </c>
      <c r="N2529" t="str">
        <f>IFERROR(VLOOKUP(F2529,プログラムデータ!A:P,16,0),"")</f>
        <v/>
      </c>
      <c r="O2529" t="str">
        <f t="shared" si="78"/>
        <v xml:space="preserve">    </v>
      </c>
    </row>
    <row r="2530" spans="1:15" x14ac:dyDescent="0.15">
      <c r="A2530" t="str">
        <f>IFERROR(記録[[#This Row],[競技番号]],"")</f>
        <v/>
      </c>
      <c r="B2530" t="str">
        <f>IFERROR(記録[[#This Row],[選手番号]],"")</f>
        <v/>
      </c>
      <c r="C2530" t="str">
        <f>IFERROR(VLOOKUP(B2530,選手番号!F:J,4,0),"")</f>
        <v/>
      </c>
      <c r="D2530" t="str">
        <f>IFERROR(VLOOKUP(B2530,選手番号!F:K,6,0),"")</f>
        <v/>
      </c>
      <c r="E2530" t="str">
        <f>IFERROR(VLOOKUP(B2530,チーム番号!E:F,2,0),"")</f>
        <v/>
      </c>
      <c r="F2530" t="str">
        <f>IFERROR(VLOOKUP(A2530,プログラム!B:C,2,0),"")</f>
        <v/>
      </c>
      <c r="G2530" t="str">
        <f t="shared" si="79"/>
        <v>000</v>
      </c>
      <c r="H2530" t="str">
        <f>IFERROR(記録[[#This Row],[組]],"")</f>
        <v/>
      </c>
      <c r="I2530" t="str">
        <f>IFERROR(記録[[#This Row],[水路]],"")</f>
        <v/>
      </c>
      <c r="J2530" t="str">
        <f>IFERROR(VLOOKUP(F2530,プログラムデータ!A:P,14,0),"")</f>
        <v/>
      </c>
      <c r="K2530" t="str">
        <f>IFERROR(VLOOKUP(F2530,プログラムデータ!A:O,15,0),"")</f>
        <v/>
      </c>
      <c r="L2530" t="str">
        <f>IFERROR(VLOOKUP(F2530,プログラムデータ!A:M,13,0),"")</f>
        <v/>
      </c>
      <c r="M2530" t="str">
        <f>IFERROR(VLOOKUP(F2530,プログラムデータ!A:J,10,0),"")</f>
        <v/>
      </c>
      <c r="N2530" t="str">
        <f>IFERROR(VLOOKUP(F2530,プログラムデータ!A:P,16,0),"")</f>
        <v/>
      </c>
      <c r="O2530" t="str">
        <f t="shared" si="78"/>
        <v xml:space="preserve">    </v>
      </c>
    </row>
    <row r="2531" spans="1:15" x14ac:dyDescent="0.15">
      <c r="A2531" t="str">
        <f>IFERROR(記録[[#This Row],[競技番号]],"")</f>
        <v/>
      </c>
      <c r="B2531" t="str">
        <f>IFERROR(記録[[#This Row],[選手番号]],"")</f>
        <v/>
      </c>
      <c r="C2531" t="str">
        <f>IFERROR(VLOOKUP(B2531,選手番号!F:J,4,0),"")</f>
        <v/>
      </c>
      <c r="D2531" t="str">
        <f>IFERROR(VLOOKUP(B2531,選手番号!F:K,6,0),"")</f>
        <v/>
      </c>
      <c r="E2531" t="str">
        <f>IFERROR(VLOOKUP(B2531,チーム番号!E:F,2,0),"")</f>
        <v/>
      </c>
      <c r="F2531" t="str">
        <f>IFERROR(VLOOKUP(A2531,プログラム!B:C,2,0),"")</f>
        <v/>
      </c>
      <c r="G2531" t="str">
        <f t="shared" si="79"/>
        <v>000</v>
      </c>
      <c r="H2531" t="str">
        <f>IFERROR(記録[[#This Row],[組]],"")</f>
        <v/>
      </c>
      <c r="I2531" t="str">
        <f>IFERROR(記録[[#This Row],[水路]],"")</f>
        <v/>
      </c>
      <c r="J2531" t="str">
        <f>IFERROR(VLOOKUP(F2531,プログラムデータ!A:P,14,0),"")</f>
        <v/>
      </c>
      <c r="K2531" t="str">
        <f>IFERROR(VLOOKUP(F2531,プログラムデータ!A:O,15,0),"")</f>
        <v/>
      </c>
      <c r="L2531" t="str">
        <f>IFERROR(VLOOKUP(F2531,プログラムデータ!A:M,13,0),"")</f>
        <v/>
      </c>
      <c r="M2531" t="str">
        <f>IFERROR(VLOOKUP(F2531,プログラムデータ!A:J,10,0),"")</f>
        <v/>
      </c>
      <c r="N2531" t="str">
        <f>IFERROR(VLOOKUP(F2531,プログラムデータ!A:P,16,0),"")</f>
        <v/>
      </c>
      <c r="O2531" t="str">
        <f t="shared" si="78"/>
        <v xml:space="preserve">    </v>
      </c>
    </row>
    <row r="2532" spans="1:15" x14ac:dyDescent="0.15">
      <c r="A2532" t="str">
        <f>IFERROR(記録[[#This Row],[競技番号]],"")</f>
        <v/>
      </c>
      <c r="B2532" t="str">
        <f>IFERROR(記録[[#This Row],[選手番号]],"")</f>
        <v/>
      </c>
      <c r="C2532" t="str">
        <f>IFERROR(VLOOKUP(B2532,選手番号!F:J,4,0),"")</f>
        <v/>
      </c>
      <c r="D2532" t="str">
        <f>IFERROR(VLOOKUP(B2532,選手番号!F:K,6,0),"")</f>
        <v/>
      </c>
      <c r="E2532" t="str">
        <f>IFERROR(VLOOKUP(B2532,チーム番号!E:F,2,0),"")</f>
        <v/>
      </c>
      <c r="F2532" t="str">
        <f>IFERROR(VLOOKUP(A2532,プログラム!B:C,2,0),"")</f>
        <v/>
      </c>
      <c r="G2532" t="str">
        <f t="shared" si="79"/>
        <v>000</v>
      </c>
      <c r="H2532" t="str">
        <f>IFERROR(記録[[#This Row],[組]],"")</f>
        <v/>
      </c>
      <c r="I2532" t="str">
        <f>IFERROR(記録[[#This Row],[水路]],"")</f>
        <v/>
      </c>
      <c r="J2532" t="str">
        <f>IFERROR(VLOOKUP(F2532,プログラムデータ!A:P,14,0),"")</f>
        <v/>
      </c>
      <c r="K2532" t="str">
        <f>IFERROR(VLOOKUP(F2532,プログラムデータ!A:O,15,0),"")</f>
        <v/>
      </c>
      <c r="L2532" t="str">
        <f>IFERROR(VLOOKUP(F2532,プログラムデータ!A:M,13,0),"")</f>
        <v/>
      </c>
      <c r="M2532" t="str">
        <f>IFERROR(VLOOKUP(F2532,プログラムデータ!A:J,10,0),"")</f>
        <v/>
      </c>
      <c r="N2532" t="str">
        <f>IFERROR(VLOOKUP(F2532,プログラムデータ!A:P,16,0),"")</f>
        <v/>
      </c>
      <c r="O2532" t="str">
        <f t="shared" si="78"/>
        <v xml:space="preserve">    </v>
      </c>
    </row>
    <row r="2533" spans="1:15" x14ac:dyDescent="0.15">
      <c r="A2533" t="str">
        <f>IFERROR(記録[[#This Row],[競技番号]],"")</f>
        <v/>
      </c>
      <c r="B2533" t="str">
        <f>IFERROR(記録[[#This Row],[選手番号]],"")</f>
        <v/>
      </c>
      <c r="C2533" t="str">
        <f>IFERROR(VLOOKUP(B2533,選手番号!F:J,4,0),"")</f>
        <v/>
      </c>
      <c r="D2533" t="str">
        <f>IFERROR(VLOOKUP(B2533,選手番号!F:K,6,0),"")</f>
        <v/>
      </c>
      <c r="E2533" t="str">
        <f>IFERROR(VLOOKUP(B2533,チーム番号!E:F,2,0),"")</f>
        <v/>
      </c>
      <c r="F2533" t="str">
        <f>IFERROR(VLOOKUP(A2533,プログラム!B:C,2,0),"")</f>
        <v/>
      </c>
      <c r="G2533" t="str">
        <f t="shared" si="79"/>
        <v>000</v>
      </c>
      <c r="H2533" t="str">
        <f>IFERROR(記録[[#This Row],[組]],"")</f>
        <v/>
      </c>
      <c r="I2533" t="str">
        <f>IFERROR(記録[[#This Row],[水路]],"")</f>
        <v/>
      </c>
      <c r="J2533" t="str">
        <f>IFERROR(VLOOKUP(F2533,プログラムデータ!A:P,14,0),"")</f>
        <v/>
      </c>
      <c r="K2533" t="str">
        <f>IFERROR(VLOOKUP(F2533,プログラムデータ!A:O,15,0),"")</f>
        <v/>
      </c>
      <c r="L2533" t="str">
        <f>IFERROR(VLOOKUP(F2533,プログラムデータ!A:M,13,0),"")</f>
        <v/>
      </c>
      <c r="M2533" t="str">
        <f>IFERROR(VLOOKUP(F2533,プログラムデータ!A:J,10,0),"")</f>
        <v/>
      </c>
      <c r="N2533" t="str">
        <f>IFERROR(VLOOKUP(F2533,プログラムデータ!A:P,16,0),"")</f>
        <v/>
      </c>
      <c r="O2533" t="str">
        <f t="shared" si="78"/>
        <v xml:space="preserve">    </v>
      </c>
    </row>
    <row r="2534" spans="1:15" x14ac:dyDescent="0.15">
      <c r="A2534" t="str">
        <f>IFERROR(記録[[#This Row],[競技番号]],"")</f>
        <v/>
      </c>
      <c r="B2534" t="str">
        <f>IFERROR(記録[[#This Row],[選手番号]],"")</f>
        <v/>
      </c>
      <c r="C2534" t="str">
        <f>IFERROR(VLOOKUP(B2534,選手番号!F:J,4,0),"")</f>
        <v/>
      </c>
      <c r="D2534" t="str">
        <f>IFERROR(VLOOKUP(B2534,選手番号!F:K,6,0),"")</f>
        <v/>
      </c>
      <c r="E2534" t="str">
        <f>IFERROR(VLOOKUP(B2534,チーム番号!E:F,2,0),"")</f>
        <v/>
      </c>
      <c r="F2534" t="str">
        <f>IFERROR(VLOOKUP(A2534,プログラム!B:C,2,0),"")</f>
        <v/>
      </c>
      <c r="G2534" t="str">
        <f t="shared" si="79"/>
        <v>000</v>
      </c>
      <c r="H2534" t="str">
        <f>IFERROR(記録[[#This Row],[組]],"")</f>
        <v/>
      </c>
      <c r="I2534" t="str">
        <f>IFERROR(記録[[#This Row],[水路]],"")</f>
        <v/>
      </c>
      <c r="J2534" t="str">
        <f>IFERROR(VLOOKUP(F2534,プログラムデータ!A:P,14,0),"")</f>
        <v/>
      </c>
      <c r="K2534" t="str">
        <f>IFERROR(VLOOKUP(F2534,プログラムデータ!A:O,15,0),"")</f>
        <v/>
      </c>
      <c r="L2534" t="str">
        <f>IFERROR(VLOOKUP(F2534,プログラムデータ!A:M,13,0),"")</f>
        <v/>
      </c>
      <c r="M2534" t="str">
        <f>IFERROR(VLOOKUP(F2534,プログラムデータ!A:J,10,0),"")</f>
        <v/>
      </c>
      <c r="N2534" t="str">
        <f>IFERROR(VLOOKUP(F2534,プログラムデータ!A:P,16,0),"")</f>
        <v/>
      </c>
      <c r="O2534" t="str">
        <f t="shared" si="78"/>
        <v xml:space="preserve">    </v>
      </c>
    </row>
    <row r="2535" spans="1:15" x14ac:dyDescent="0.15">
      <c r="A2535" t="str">
        <f>IFERROR(記録[[#This Row],[競技番号]],"")</f>
        <v/>
      </c>
      <c r="B2535" t="str">
        <f>IFERROR(記録[[#This Row],[選手番号]],"")</f>
        <v/>
      </c>
      <c r="C2535" t="str">
        <f>IFERROR(VLOOKUP(B2535,選手番号!F:J,4,0),"")</f>
        <v/>
      </c>
      <c r="D2535" t="str">
        <f>IFERROR(VLOOKUP(B2535,選手番号!F:K,6,0),"")</f>
        <v/>
      </c>
      <c r="E2535" t="str">
        <f>IFERROR(VLOOKUP(B2535,チーム番号!E:F,2,0),"")</f>
        <v/>
      </c>
      <c r="F2535" t="str">
        <f>IFERROR(VLOOKUP(A2535,プログラム!B:C,2,0),"")</f>
        <v/>
      </c>
      <c r="G2535" t="str">
        <f t="shared" si="79"/>
        <v>000</v>
      </c>
      <c r="H2535" t="str">
        <f>IFERROR(記録[[#This Row],[組]],"")</f>
        <v/>
      </c>
      <c r="I2535" t="str">
        <f>IFERROR(記録[[#This Row],[水路]],"")</f>
        <v/>
      </c>
      <c r="J2535" t="str">
        <f>IFERROR(VLOOKUP(F2535,プログラムデータ!A:P,14,0),"")</f>
        <v/>
      </c>
      <c r="K2535" t="str">
        <f>IFERROR(VLOOKUP(F2535,プログラムデータ!A:O,15,0),"")</f>
        <v/>
      </c>
      <c r="L2535" t="str">
        <f>IFERROR(VLOOKUP(F2535,プログラムデータ!A:M,13,0),"")</f>
        <v/>
      </c>
      <c r="M2535" t="str">
        <f>IFERROR(VLOOKUP(F2535,プログラムデータ!A:J,10,0),"")</f>
        <v/>
      </c>
      <c r="N2535" t="str">
        <f>IFERROR(VLOOKUP(F2535,プログラムデータ!A:P,16,0),"")</f>
        <v/>
      </c>
      <c r="O2535" t="str">
        <f t="shared" si="78"/>
        <v xml:space="preserve">    </v>
      </c>
    </row>
    <row r="2536" spans="1:15" x14ac:dyDescent="0.15">
      <c r="A2536" t="str">
        <f>IFERROR(記録[[#This Row],[競技番号]],"")</f>
        <v/>
      </c>
      <c r="B2536" t="str">
        <f>IFERROR(記録[[#This Row],[選手番号]],"")</f>
        <v/>
      </c>
      <c r="C2536" t="str">
        <f>IFERROR(VLOOKUP(B2536,選手番号!F:J,4,0),"")</f>
        <v/>
      </c>
      <c r="D2536" t="str">
        <f>IFERROR(VLOOKUP(B2536,選手番号!F:K,6,0),"")</f>
        <v/>
      </c>
      <c r="E2536" t="str">
        <f>IFERROR(VLOOKUP(B2536,チーム番号!E:F,2,0),"")</f>
        <v/>
      </c>
      <c r="F2536" t="str">
        <f>IFERROR(VLOOKUP(A2536,プログラム!B:C,2,0),"")</f>
        <v/>
      </c>
      <c r="G2536" t="str">
        <f t="shared" si="79"/>
        <v>000</v>
      </c>
      <c r="H2536" t="str">
        <f>IFERROR(記録[[#This Row],[組]],"")</f>
        <v/>
      </c>
      <c r="I2536" t="str">
        <f>IFERROR(記録[[#This Row],[水路]],"")</f>
        <v/>
      </c>
      <c r="J2536" t="str">
        <f>IFERROR(VLOOKUP(F2536,プログラムデータ!A:P,14,0),"")</f>
        <v/>
      </c>
      <c r="K2536" t="str">
        <f>IFERROR(VLOOKUP(F2536,プログラムデータ!A:O,15,0),"")</f>
        <v/>
      </c>
      <c r="L2536" t="str">
        <f>IFERROR(VLOOKUP(F2536,プログラムデータ!A:M,13,0),"")</f>
        <v/>
      </c>
      <c r="M2536" t="str">
        <f>IFERROR(VLOOKUP(F2536,プログラムデータ!A:J,10,0),"")</f>
        <v/>
      </c>
      <c r="N2536" t="str">
        <f>IFERROR(VLOOKUP(F2536,プログラムデータ!A:P,16,0),"")</f>
        <v/>
      </c>
      <c r="O2536" t="str">
        <f t="shared" si="78"/>
        <v xml:space="preserve">    </v>
      </c>
    </row>
    <row r="2537" spans="1:15" x14ac:dyDescent="0.15">
      <c r="A2537" t="str">
        <f>IFERROR(記録[[#This Row],[競技番号]],"")</f>
        <v/>
      </c>
      <c r="B2537" t="str">
        <f>IFERROR(記録[[#This Row],[選手番号]],"")</f>
        <v/>
      </c>
      <c r="C2537" t="str">
        <f>IFERROR(VLOOKUP(B2537,選手番号!F:J,4,0),"")</f>
        <v/>
      </c>
      <c r="D2537" t="str">
        <f>IFERROR(VLOOKUP(B2537,選手番号!F:K,6,0),"")</f>
        <v/>
      </c>
      <c r="E2537" t="str">
        <f>IFERROR(VLOOKUP(B2537,チーム番号!E:F,2,0),"")</f>
        <v/>
      </c>
      <c r="F2537" t="str">
        <f>IFERROR(VLOOKUP(A2537,プログラム!B:C,2,0),"")</f>
        <v/>
      </c>
      <c r="G2537" t="str">
        <f t="shared" si="79"/>
        <v>000</v>
      </c>
      <c r="H2537" t="str">
        <f>IFERROR(記録[[#This Row],[組]],"")</f>
        <v/>
      </c>
      <c r="I2537" t="str">
        <f>IFERROR(記録[[#This Row],[水路]],"")</f>
        <v/>
      </c>
      <c r="J2537" t="str">
        <f>IFERROR(VLOOKUP(F2537,プログラムデータ!A:P,14,0),"")</f>
        <v/>
      </c>
      <c r="K2537" t="str">
        <f>IFERROR(VLOOKUP(F2537,プログラムデータ!A:O,15,0),"")</f>
        <v/>
      </c>
      <c r="L2537" t="str">
        <f>IFERROR(VLOOKUP(F2537,プログラムデータ!A:M,13,0),"")</f>
        <v/>
      </c>
      <c r="M2537" t="str">
        <f>IFERROR(VLOOKUP(F2537,プログラムデータ!A:J,10,0),"")</f>
        <v/>
      </c>
      <c r="N2537" t="str">
        <f>IFERROR(VLOOKUP(F2537,プログラムデータ!A:P,16,0),"")</f>
        <v/>
      </c>
      <c r="O2537" t="str">
        <f t="shared" si="78"/>
        <v xml:space="preserve">    </v>
      </c>
    </row>
    <row r="2538" spans="1:15" x14ac:dyDescent="0.15">
      <c r="A2538" t="str">
        <f>IFERROR(記録[[#This Row],[競技番号]],"")</f>
        <v/>
      </c>
      <c r="B2538" t="str">
        <f>IFERROR(記録[[#This Row],[選手番号]],"")</f>
        <v/>
      </c>
      <c r="C2538" t="str">
        <f>IFERROR(VLOOKUP(B2538,選手番号!F:J,4,0),"")</f>
        <v/>
      </c>
      <c r="D2538" t="str">
        <f>IFERROR(VLOOKUP(B2538,選手番号!F:K,6,0),"")</f>
        <v/>
      </c>
      <c r="E2538" t="str">
        <f>IFERROR(VLOOKUP(B2538,チーム番号!E:F,2,0),"")</f>
        <v/>
      </c>
      <c r="F2538" t="str">
        <f>IFERROR(VLOOKUP(A2538,プログラム!B:C,2,0),"")</f>
        <v/>
      </c>
      <c r="G2538" t="str">
        <f t="shared" si="79"/>
        <v>000</v>
      </c>
      <c r="H2538" t="str">
        <f>IFERROR(記録[[#This Row],[組]],"")</f>
        <v/>
      </c>
      <c r="I2538" t="str">
        <f>IFERROR(記録[[#This Row],[水路]],"")</f>
        <v/>
      </c>
      <c r="J2538" t="str">
        <f>IFERROR(VLOOKUP(F2538,プログラムデータ!A:P,14,0),"")</f>
        <v/>
      </c>
      <c r="K2538" t="str">
        <f>IFERROR(VLOOKUP(F2538,プログラムデータ!A:O,15,0),"")</f>
        <v/>
      </c>
      <c r="L2538" t="str">
        <f>IFERROR(VLOOKUP(F2538,プログラムデータ!A:M,13,0),"")</f>
        <v/>
      </c>
      <c r="M2538" t="str">
        <f>IFERROR(VLOOKUP(F2538,プログラムデータ!A:J,10,0),"")</f>
        <v/>
      </c>
      <c r="N2538" t="str">
        <f>IFERROR(VLOOKUP(F2538,プログラムデータ!A:P,16,0),"")</f>
        <v/>
      </c>
      <c r="O2538" t="str">
        <f t="shared" si="78"/>
        <v xml:space="preserve">    </v>
      </c>
    </row>
    <row r="2539" spans="1:15" x14ac:dyDescent="0.15">
      <c r="A2539" t="str">
        <f>IFERROR(記録[[#This Row],[競技番号]],"")</f>
        <v/>
      </c>
      <c r="B2539" t="str">
        <f>IFERROR(記録[[#This Row],[選手番号]],"")</f>
        <v/>
      </c>
      <c r="C2539" t="str">
        <f>IFERROR(VLOOKUP(B2539,選手番号!F:J,4,0),"")</f>
        <v/>
      </c>
      <c r="D2539" t="str">
        <f>IFERROR(VLOOKUP(B2539,選手番号!F:K,6,0),"")</f>
        <v/>
      </c>
      <c r="E2539" t="str">
        <f>IFERROR(VLOOKUP(B2539,チーム番号!E:F,2,0),"")</f>
        <v/>
      </c>
      <c r="F2539" t="str">
        <f>IFERROR(VLOOKUP(A2539,プログラム!B:C,2,0),"")</f>
        <v/>
      </c>
      <c r="G2539" t="str">
        <f t="shared" si="79"/>
        <v>000</v>
      </c>
      <c r="H2539" t="str">
        <f>IFERROR(記録[[#This Row],[組]],"")</f>
        <v/>
      </c>
      <c r="I2539" t="str">
        <f>IFERROR(記録[[#This Row],[水路]],"")</f>
        <v/>
      </c>
      <c r="J2539" t="str">
        <f>IFERROR(VLOOKUP(F2539,プログラムデータ!A:P,14,0),"")</f>
        <v/>
      </c>
      <c r="K2539" t="str">
        <f>IFERROR(VLOOKUP(F2539,プログラムデータ!A:O,15,0),"")</f>
        <v/>
      </c>
      <c r="L2539" t="str">
        <f>IFERROR(VLOOKUP(F2539,プログラムデータ!A:M,13,0),"")</f>
        <v/>
      </c>
      <c r="M2539" t="str">
        <f>IFERROR(VLOOKUP(F2539,プログラムデータ!A:J,10,0),"")</f>
        <v/>
      </c>
      <c r="N2539" t="str">
        <f>IFERROR(VLOOKUP(F2539,プログラムデータ!A:P,16,0),"")</f>
        <v/>
      </c>
      <c r="O2539" t="str">
        <f t="shared" si="78"/>
        <v xml:space="preserve">    </v>
      </c>
    </row>
    <row r="2540" spans="1:15" x14ac:dyDescent="0.15">
      <c r="A2540" t="str">
        <f>IFERROR(記録[[#This Row],[競技番号]],"")</f>
        <v/>
      </c>
      <c r="B2540" t="str">
        <f>IFERROR(記録[[#This Row],[選手番号]],"")</f>
        <v/>
      </c>
      <c r="C2540" t="str">
        <f>IFERROR(VLOOKUP(B2540,選手番号!F:J,4,0),"")</f>
        <v/>
      </c>
      <c r="D2540" t="str">
        <f>IFERROR(VLOOKUP(B2540,選手番号!F:K,6,0),"")</f>
        <v/>
      </c>
      <c r="E2540" t="str">
        <f>IFERROR(VLOOKUP(B2540,チーム番号!E:F,2,0),"")</f>
        <v/>
      </c>
      <c r="F2540" t="str">
        <f>IFERROR(VLOOKUP(A2540,プログラム!B:C,2,0),"")</f>
        <v/>
      </c>
      <c r="G2540" t="str">
        <f t="shared" si="79"/>
        <v>000</v>
      </c>
      <c r="H2540" t="str">
        <f>IFERROR(記録[[#This Row],[組]],"")</f>
        <v/>
      </c>
      <c r="I2540" t="str">
        <f>IFERROR(記録[[#This Row],[水路]],"")</f>
        <v/>
      </c>
      <c r="J2540" t="str">
        <f>IFERROR(VLOOKUP(F2540,プログラムデータ!A:P,14,0),"")</f>
        <v/>
      </c>
      <c r="K2540" t="str">
        <f>IFERROR(VLOOKUP(F2540,プログラムデータ!A:O,15,0),"")</f>
        <v/>
      </c>
      <c r="L2540" t="str">
        <f>IFERROR(VLOOKUP(F2540,プログラムデータ!A:M,13,0),"")</f>
        <v/>
      </c>
      <c r="M2540" t="str">
        <f>IFERROR(VLOOKUP(F2540,プログラムデータ!A:J,10,0),"")</f>
        <v/>
      </c>
      <c r="N2540" t="str">
        <f>IFERROR(VLOOKUP(F2540,プログラムデータ!A:P,16,0),"")</f>
        <v/>
      </c>
      <c r="O2540" t="str">
        <f t="shared" si="78"/>
        <v xml:space="preserve">    </v>
      </c>
    </row>
    <row r="2541" spans="1:15" x14ac:dyDescent="0.15">
      <c r="A2541" t="str">
        <f>IFERROR(記録[[#This Row],[競技番号]],"")</f>
        <v/>
      </c>
      <c r="B2541" t="str">
        <f>IFERROR(記録[[#This Row],[選手番号]],"")</f>
        <v/>
      </c>
      <c r="C2541" t="str">
        <f>IFERROR(VLOOKUP(B2541,選手番号!F:J,4,0),"")</f>
        <v/>
      </c>
      <c r="D2541" t="str">
        <f>IFERROR(VLOOKUP(B2541,選手番号!F:K,6,0),"")</f>
        <v/>
      </c>
      <c r="E2541" t="str">
        <f>IFERROR(VLOOKUP(B2541,チーム番号!E:F,2,0),"")</f>
        <v/>
      </c>
      <c r="F2541" t="str">
        <f>IFERROR(VLOOKUP(A2541,プログラム!B:C,2,0),"")</f>
        <v/>
      </c>
      <c r="G2541" t="str">
        <f t="shared" si="79"/>
        <v>000</v>
      </c>
      <c r="H2541" t="str">
        <f>IFERROR(記録[[#This Row],[組]],"")</f>
        <v/>
      </c>
      <c r="I2541" t="str">
        <f>IFERROR(記録[[#This Row],[水路]],"")</f>
        <v/>
      </c>
      <c r="J2541" t="str">
        <f>IFERROR(VLOOKUP(F2541,プログラムデータ!A:P,14,0),"")</f>
        <v/>
      </c>
      <c r="K2541" t="str">
        <f>IFERROR(VLOOKUP(F2541,プログラムデータ!A:O,15,0),"")</f>
        <v/>
      </c>
      <c r="L2541" t="str">
        <f>IFERROR(VLOOKUP(F2541,プログラムデータ!A:M,13,0),"")</f>
        <v/>
      </c>
      <c r="M2541" t="str">
        <f>IFERROR(VLOOKUP(F2541,プログラムデータ!A:J,10,0),"")</f>
        <v/>
      </c>
      <c r="N2541" t="str">
        <f>IFERROR(VLOOKUP(F2541,プログラムデータ!A:P,16,0),"")</f>
        <v/>
      </c>
      <c r="O2541" t="str">
        <f t="shared" si="78"/>
        <v xml:space="preserve">    </v>
      </c>
    </row>
    <row r="2542" spans="1:15" x14ac:dyDescent="0.15">
      <c r="A2542" t="str">
        <f>IFERROR(記録[[#This Row],[競技番号]],"")</f>
        <v/>
      </c>
      <c r="B2542" t="str">
        <f>IFERROR(記録[[#This Row],[選手番号]],"")</f>
        <v/>
      </c>
      <c r="C2542" t="str">
        <f>IFERROR(VLOOKUP(B2542,選手番号!F:J,4,0),"")</f>
        <v/>
      </c>
      <c r="D2542" t="str">
        <f>IFERROR(VLOOKUP(B2542,選手番号!F:K,6,0),"")</f>
        <v/>
      </c>
      <c r="E2542" t="str">
        <f>IFERROR(VLOOKUP(B2542,チーム番号!E:F,2,0),"")</f>
        <v/>
      </c>
      <c r="F2542" t="str">
        <f>IFERROR(VLOOKUP(A2542,プログラム!B:C,2,0),"")</f>
        <v/>
      </c>
      <c r="G2542" t="str">
        <f t="shared" si="79"/>
        <v>000</v>
      </c>
      <c r="H2542" t="str">
        <f>IFERROR(記録[[#This Row],[組]],"")</f>
        <v/>
      </c>
      <c r="I2542" t="str">
        <f>IFERROR(記録[[#This Row],[水路]],"")</f>
        <v/>
      </c>
      <c r="J2542" t="str">
        <f>IFERROR(VLOOKUP(F2542,プログラムデータ!A:P,14,0),"")</f>
        <v/>
      </c>
      <c r="K2542" t="str">
        <f>IFERROR(VLOOKUP(F2542,プログラムデータ!A:O,15,0),"")</f>
        <v/>
      </c>
      <c r="L2542" t="str">
        <f>IFERROR(VLOOKUP(F2542,プログラムデータ!A:M,13,0),"")</f>
        <v/>
      </c>
      <c r="M2542" t="str">
        <f>IFERROR(VLOOKUP(F2542,プログラムデータ!A:J,10,0),"")</f>
        <v/>
      </c>
      <c r="N2542" t="str">
        <f>IFERROR(VLOOKUP(F2542,プログラムデータ!A:P,16,0),"")</f>
        <v/>
      </c>
      <c r="O2542" t="str">
        <f t="shared" ref="O2542:O2605" si="80">CONCATENATE(J2542," ",K2542," ",L2542," ",M2542," ",N2542)</f>
        <v xml:space="preserve">    </v>
      </c>
    </row>
    <row r="2543" spans="1:15" x14ac:dyDescent="0.15">
      <c r="A2543" t="str">
        <f>IFERROR(記録[[#This Row],[競技番号]],"")</f>
        <v/>
      </c>
      <c r="B2543" t="str">
        <f>IFERROR(記録[[#This Row],[選手番号]],"")</f>
        <v/>
      </c>
      <c r="C2543" t="str">
        <f>IFERROR(VLOOKUP(B2543,選手番号!F:J,4,0),"")</f>
        <v/>
      </c>
      <c r="D2543" t="str">
        <f>IFERROR(VLOOKUP(B2543,選手番号!F:K,6,0),"")</f>
        <v/>
      </c>
      <c r="E2543" t="str">
        <f>IFERROR(VLOOKUP(B2543,チーム番号!E:F,2,0),"")</f>
        <v/>
      </c>
      <c r="F2543" t="str">
        <f>IFERROR(VLOOKUP(A2543,プログラム!B:C,2,0),"")</f>
        <v/>
      </c>
      <c r="G2543" t="str">
        <f t="shared" si="79"/>
        <v>000</v>
      </c>
      <c r="H2543" t="str">
        <f>IFERROR(記録[[#This Row],[組]],"")</f>
        <v/>
      </c>
      <c r="I2543" t="str">
        <f>IFERROR(記録[[#This Row],[水路]],"")</f>
        <v/>
      </c>
      <c r="J2543" t="str">
        <f>IFERROR(VLOOKUP(F2543,プログラムデータ!A:P,14,0),"")</f>
        <v/>
      </c>
      <c r="K2543" t="str">
        <f>IFERROR(VLOOKUP(F2543,プログラムデータ!A:O,15,0),"")</f>
        <v/>
      </c>
      <c r="L2543" t="str">
        <f>IFERROR(VLOOKUP(F2543,プログラムデータ!A:M,13,0),"")</f>
        <v/>
      </c>
      <c r="M2543" t="str">
        <f>IFERROR(VLOOKUP(F2543,プログラムデータ!A:J,10,0),"")</f>
        <v/>
      </c>
      <c r="N2543" t="str">
        <f>IFERROR(VLOOKUP(F2543,プログラムデータ!A:P,16,0),"")</f>
        <v/>
      </c>
      <c r="O2543" t="str">
        <f t="shared" si="80"/>
        <v xml:space="preserve">    </v>
      </c>
    </row>
    <row r="2544" spans="1:15" x14ac:dyDescent="0.15">
      <c r="A2544" t="str">
        <f>IFERROR(記録[[#This Row],[競技番号]],"")</f>
        <v/>
      </c>
      <c r="B2544" t="str">
        <f>IFERROR(記録[[#This Row],[選手番号]],"")</f>
        <v/>
      </c>
      <c r="C2544" t="str">
        <f>IFERROR(VLOOKUP(B2544,選手番号!F:J,4,0),"")</f>
        <v/>
      </c>
      <c r="D2544" t="str">
        <f>IFERROR(VLOOKUP(B2544,選手番号!F:K,6,0),"")</f>
        <v/>
      </c>
      <c r="E2544" t="str">
        <f>IFERROR(VLOOKUP(B2544,チーム番号!E:F,2,0),"")</f>
        <v/>
      </c>
      <c r="F2544" t="str">
        <f>IFERROR(VLOOKUP(A2544,プログラム!B:C,2,0),"")</f>
        <v/>
      </c>
      <c r="G2544" t="str">
        <f t="shared" si="79"/>
        <v>000</v>
      </c>
      <c r="H2544" t="str">
        <f>IFERROR(記録[[#This Row],[組]],"")</f>
        <v/>
      </c>
      <c r="I2544" t="str">
        <f>IFERROR(記録[[#This Row],[水路]],"")</f>
        <v/>
      </c>
      <c r="J2544" t="str">
        <f>IFERROR(VLOOKUP(F2544,プログラムデータ!A:P,14,0),"")</f>
        <v/>
      </c>
      <c r="K2544" t="str">
        <f>IFERROR(VLOOKUP(F2544,プログラムデータ!A:O,15,0),"")</f>
        <v/>
      </c>
      <c r="L2544" t="str">
        <f>IFERROR(VLOOKUP(F2544,プログラムデータ!A:M,13,0),"")</f>
        <v/>
      </c>
      <c r="M2544" t="str">
        <f>IFERROR(VLOOKUP(F2544,プログラムデータ!A:J,10,0),"")</f>
        <v/>
      </c>
      <c r="N2544" t="str">
        <f>IFERROR(VLOOKUP(F2544,プログラムデータ!A:P,16,0),"")</f>
        <v/>
      </c>
      <c r="O2544" t="str">
        <f t="shared" si="80"/>
        <v xml:space="preserve">    </v>
      </c>
    </row>
    <row r="2545" spans="1:15" x14ac:dyDescent="0.15">
      <c r="A2545" t="str">
        <f>IFERROR(記録[[#This Row],[競技番号]],"")</f>
        <v/>
      </c>
      <c r="B2545" t="str">
        <f>IFERROR(記録[[#This Row],[選手番号]],"")</f>
        <v/>
      </c>
      <c r="C2545" t="str">
        <f>IFERROR(VLOOKUP(B2545,選手番号!F:J,4,0),"")</f>
        <v/>
      </c>
      <c r="D2545" t="str">
        <f>IFERROR(VLOOKUP(B2545,選手番号!F:K,6,0),"")</f>
        <v/>
      </c>
      <c r="E2545" t="str">
        <f>IFERROR(VLOOKUP(B2545,チーム番号!E:F,2,0),"")</f>
        <v/>
      </c>
      <c r="F2545" t="str">
        <f>IFERROR(VLOOKUP(A2545,プログラム!B:C,2,0),"")</f>
        <v/>
      </c>
      <c r="G2545" t="str">
        <f t="shared" si="79"/>
        <v>000</v>
      </c>
      <c r="H2545" t="str">
        <f>IFERROR(記録[[#This Row],[組]],"")</f>
        <v/>
      </c>
      <c r="I2545" t="str">
        <f>IFERROR(記録[[#This Row],[水路]],"")</f>
        <v/>
      </c>
      <c r="J2545" t="str">
        <f>IFERROR(VLOOKUP(F2545,プログラムデータ!A:P,14,0),"")</f>
        <v/>
      </c>
      <c r="K2545" t="str">
        <f>IFERROR(VLOOKUP(F2545,プログラムデータ!A:O,15,0),"")</f>
        <v/>
      </c>
      <c r="L2545" t="str">
        <f>IFERROR(VLOOKUP(F2545,プログラムデータ!A:M,13,0),"")</f>
        <v/>
      </c>
      <c r="M2545" t="str">
        <f>IFERROR(VLOOKUP(F2545,プログラムデータ!A:J,10,0),"")</f>
        <v/>
      </c>
      <c r="N2545" t="str">
        <f>IFERROR(VLOOKUP(F2545,プログラムデータ!A:P,16,0),"")</f>
        <v/>
      </c>
      <c r="O2545" t="str">
        <f t="shared" si="80"/>
        <v xml:space="preserve">    </v>
      </c>
    </row>
    <row r="2546" spans="1:15" x14ac:dyDescent="0.15">
      <c r="A2546" t="str">
        <f>IFERROR(記録[[#This Row],[競技番号]],"")</f>
        <v/>
      </c>
      <c r="B2546" t="str">
        <f>IFERROR(記録[[#This Row],[選手番号]],"")</f>
        <v/>
      </c>
      <c r="C2546" t="str">
        <f>IFERROR(VLOOKUP(B2546,選手番号!F:J,4,0),"")</f>
        <v/>
      </c>
      <c r="D2546" t="str">
        <f>IFERROR(VLOOKUP(B2546,選手番号!F:K,6,0),"")</f>
        <v/>
      </c>
      <c r="E2546" t="str">
        <f>IFERROR(VLOOKUP(B2546,チーム番号!E:F,2,0),"")</f>
        <v/>
      </c>
      <c r="F2546" t="str">
        <f>IFERROR(VLOOKUP(A2546,プログラム!B:C,2,0),"")</f>
        <v/>
      </c>
      <c r="G2546" t="str">
        <f t="shared" si="79"/>
        <v>000</v>
      </c>
      <c r="H2546" t="str">
        <f>IFERROR(記録[[#This Row],[組]],"")</f>
        <v/>
      </c>
      <c r="I2546" t="str">
        <f>IFERROR(記録[[#This Row],[水路]],"")</f>
        <v/>
      </c>
      <c r="J2546" t="str">
        <f>IFERROR(VLOOKUP(F2546,プログラムデータ!A:P,14,0),"")</f>
        <v/>
      </c>
      <c r="K2546" t="str">
        <f>IFERROR(VLOOKUP(F2546,プログラムデータ!A:O,15,0),"")</f>
        <v/>
      </c>
      <c r="L2546" t="str">
        <f>IFERROR(VLOOKUP(F2546,プログラムデータ!A:M,13,0),"")</f>
        <v/>
      </c>
      <c r="M2546" t="str">
        <f>IFERROR(VLOOKUP(F2546,プログラムデータ!A:J,10,0),"")</f>
        <v/>
      </c>
      <c r="N2546" t="str">
        <f>IFERROR(VLOOKUP(F2546,プログラムデータ!A:P,16,0),"")</f>
        <v/>
      </c>
      <c r="O2546" t="str">
        <f t="shared" si="80"/>
        <v xml:space="preserve">    </v>
      </c>
    </row>
    <row r="2547" spans="1:15" x14ac:dyDescent="0.15">
      <c r="A2547" t="str">
        <f>IFERROR(記録[[#This Row],[競技番号]],"")</f>
        <v/>
      </c>
      <c r="B2547" t="str">
        <f>IFERROR(記録[[#This Row],[選手番号]],"")</f>
        <v/>
      </c>
      <c r="C2547" t="str">
        <f>IFERROR(VLOOKUP(B2547,選手番号!F:J,4,0),"")</f>
        <v/>
      </c>
      <c r="D2547" t="str">
        <f>IFERROR(VLOOKUP(B2547,選手番号!F:K,6,0),"")</f>
        <v/>
      </c>
      <c r="E2547" t="str">
        <f>IFERROR(VLOOKUP(B2547,チーム番号!E:F,2,0),"")</f>
        <v/>
      </c>
      <c r="F2547" t="str">
        <f>IFERROR(VLOOKUP(A2547,プログラム!B:C,2,0),"")</f>
        <v/>
      </c>
      <c r="G2547" t="str">
        <f t="shared" si="79"/>
        <v>000</v>
      </c>
      <c r="H2547" t="str">
        <f>IFERROR(記録[[#This Row],[組]],"")</f>
        <v/>
      </c>
      <c r="I2547" t="str">
        <f>IFERROR(記録[[#This Row],[水路]],"")</f>
        <v/>
      </c>
      <c r="J2547" t="str">
        <f>IFERROR(VLOOKUP(F2547,プログラムデータ!A:P,14,0),"")</f>
        <v/>
      </c>
      <c r="K2547" t="str">
        <f>IFERROR(VLOOKUP(F2547,プログラムデータ!A:O,15,0),"")</f>
        <v/>
      </c>
      <c r="L2547" t="str">
        <f>IFERROR(VLOOKUP(F2547,プログラムデータ!A:M,13,0),"")</f>
        <v/>
      </c>
      <c r="M2547" t="str">
        <f>IFERROR(VLOOKUP(F2547,プログラムデータ!A:J,10,0),"")</f>
        <v/>
      </c>
      <c r="N2547" t="str">
        <f>IFERROR(VLOOKUP(F2547,プログラムデータ!A:P,16,0),"")</f>
        <v/>
      </c>
      <c r="O2547" t="str">
        <f t="shared" si="80"/>
        <v xml:space="preserve">    </v>
      </c>
    </row>
    <row r="2548" spans="1:15" x14ac:dyDescent="0.15">
      <c r="A2548" t="str">
        <f>IFERROR(記録[[#This Row],[競技番号]],"")</f>
        <v/>
      </c>
      <c r="B2548" t="str">
        <f>IFERROR(記録[[#This Row],[選手番号]],"")</f>
        <v/>
      </c>
      <c r="C2548" t="str">
        <f>IFERROR(VLOOKUP(B2548,選手番号!F:J,4,0),"")</f>
        <v/>
      </c>
      <c r="D2548" t="str">
        <f>IFERROR(VLOOKUP(B2548,選手番号!F:K,6,0),"")</f>
        <v/>
      </c>
      <c r="E2548" t="str">
        <f>IFERROR(VLOOKUP(B2548,チーム番号!E:F,2,0),"")</f>
        <v/>
      </c>
      <c r="F2548" t="str">
        <f>IFERROR(VLOOKUP(A2548,プログラム!B:C,2,0),"")</f>
        <v/>
      </c>
      <c r="G2548" t="str">
        <f t="shared" si="79"/>
        <v>000</v>
      </c>
      <c r="H2548" t="str">
        <f>IFERROR(記録[[#This Row],[組]],"")</f>
        <v/>
      </c>
      <c r="I2548" t="str">
        <f>IFERROR(記録[[#This Row],[水路]],"")</f>
        <v/>
      </c>
      <c r="J2548" t="str">
        <f>IFERROR(VLOOKUP(F2548,プログラムデータ!A:P,14,0),"")</f>
        <v/>
      </c>
      <c r="K2548" t="str">
        <f>IFERROR(VLOOKUP(F2548,プログラムデータ!A:O,15,0),"")</f>
        <v/>
      </c>
      <c r="L2548" t="str">
        <f>IFERROR(VLOOKUP(F2548,プログラムデータ!A:M,13,0),"")</f>
        <v/>
      </c>
      <c r="M2548" t="str">
        <f>IFERROR(VLOOKUP(F2548,プログラムデータ!A:J,10,0),"")</f>
        <v/>
      </c>
      <c r="N2548" t="str">
        <f>IFERROR(VLOOKUP(F2548,プログラムデータ!A:P,16,0),"")</f>
        <v/>
      </c>
      <c r="O2548" t="str">
        <f t="shared" si="80"/>
        <v xml:space="preserve">    </v>
      </c>
    </row>
    <row r="2549" spans="1:15" x14ac:dyDescent="0.15">
      <c r="A2549" t="str">
        <f>IFERROR(記録[[#This Row],[競技番号]],"")</f>
        <v/>
      </c>
      <c r="B2549" t="str">
        <f>IFERROR(記録[[#This Row],[選手番号]],"")</f>
        <v/>
      </c>
      <c r="C2549" t="str">
        <f>IFERROR(VLOOKUP(B2549,選手番号!F:J,4,0),"")</f>
        <v/>
      </c>
      <c r="D2549" t="str">
        <f>IFERROR(VLOOKUP(B2549,選手番号!F:K,6,0),"")</f>
        <v/>
      </c>
      <c r="E2549" t="str">
        <f>IFERROR(VLOOKUP(B2549,チーム番号!E:F,2,0),"")</f>
        <v/>
      </c>
      <c r="F2549" t="str">
        <f>IFERROR(VLOOKUP(A2549,プログラム!B:C,2,0),"")</f>
        <v/>
      </c>
      <c r="G2549" t="str">
        <f t="shared" si="79"/>
        <v>000</v>
      </c>
      <c r="H2549" t="str">
        <f>IFERROR(記録[[#This Row],[組]],"")</f>
        <v/>
      </c>
      <c r="I2549" t="str">
        <f>IFERROR(記録[[#This Row],[水路]],"")</f>
        <v/>
      </c>
      <c r="J2549" t="str">
        <f>IFERROR(VLOOKUP(F2549,プログラムデータ!A:P,14,0),"")</f>
        <v/>
      </c>
      <c r="K2549" t="str">
        <f>IFERROR(VLOOKUP(F2549,プログラムデータ!A:O,15,0),"")</f>
        <v/>
      </c>
      <c r="L2549" t="str">
        <f>IFERROR(VLOOKUP(F2549,プログラムデータ!A:M,13,0),"")</f>
        <v/>
      </c>
      <c r="M2549" t="str">
        <f>IFERROR(VLOOKUP(F2549,プログラムデータ!A:J,10,0),"")</f>
        <v/>
      </c>
      <c r="N2549" t="str">
        <f>IFERROR(VLOOKUP(F2549,プログラムデータ!A:P,16,0),"")</f>
        <v/>
      </c>
      <c r="O2549" t="str">
        <f t="shared" si="80"/>
        <v xml:space="preserve">    </v>
      </c>
    </row>
    <row r="2550" spans="1:15" x14ac:dyDescent="0.15">
      <c r="A2550" t="str">
        <f>IFERROR(記録[[#This Row],[競技番号]],"")</f>
        <v/>
      </c>
      <c r="B2550" t="str">
        <f>IFERROR(記録[[#This Row],[選手番号]],"")</f>
        <v/>
      </c>
      <c r="C2550" t="str">
        <f>IFERROR(VLOOKUP(B2550,選手番号!F:J,4,0),"")</f>
        <v/>
      </c>
      <c r="D2550" t="str">
        <f>IFERROR(VLOOKUP(B2550,選手番号!F:K,6,0),"")</f>
        <v/>
      </c>
      <c r="E2550" t="str">
        <f>IFERROR(VLOOKUP(B2550,チーム番号!E:F,2,0),"")</f>
        <v/>
      </c>
      <c r="F2550" t="str">
        <f>IFERROR(VLOOKUP(A2550,プログラム!B:C,2,0),"")</f>
        <v/>
      </c>
      <c r="G2550" t="str">
        <f t="shared" si="79"/>
        <v>000</v>
      </c>
      <c r="H2550" t="str">
        <f>IFERROR(記録[[#This Row],[組]],"")</f>
        <v/>
      </c>
      <c r="I2550" t="str">
        <f>IFERROR(記録[[#This Row],[水路]],"")</f>
        <v/>
      </c>
      <c r="J2550" t="str">
        <f>IFERROR(VLOOKUP(F2550,プログラムデータ!A:P,14,0),"")</f>
        <v/>
      </c>
      <c r="K2550" t="str">
        <f>IFERROR(VLOOKUP(F2550,プログラムデータ!A:O,15,0),"")</f>
        <v/>
      </c>
      <c r="L2550" t="str">
        <f>IFERROR(VLOOKUP(F2550,プログラムデータ!A:M,13,0),"")</f>
        <v/>
      </c>
      <c r="M2550" t="str">
        <f>IFERROR(VLOOKUP(F2550,プログラムデータ!A:J,10,0),"")</f>
        <v/>
      </c>
      <c r="N2550" t="str">
        <f>IFERROR(VLOOKUP(F2550,プログラムデータ!A:P,16,0),"")</f>
        <v/>
      </c>
      <c r="O2550" t="str">
        <f t="shared" si="80"/>
        <v xml:space="preserve">    </v>
      </c>
    </row>
    <row r="2551" spans="1:15" x14ac:dyDescent="0.15">
      <c r="A2551" t="str">
        <f>IFERROR(記録[[#This Row],[競技番号]],"")</f>
        <v/>
      </c>
      <c r="B2551" t="str">
        <f>IFERROR(記録[[#This Row],[選手番号]],"")</f>
        <v/>
      </c>
      <c r="C2551" t="str">
        <f>IFERROR(VLOOKUP(B2551,選手番号!F:J,4,0),"")</f>
        <v/>
      </c>
      <c r="D2551" t="str">
        <f>IFERROR(VLOOKUP(B2551,選手番号!F:K,6,0),"")</f>
        <v/>
      </c>
      <c r="E2551" t="str">
        <f>IFERROR(VLOOKUP(B2551,チーム番号!E:F,2,0),"")</f>
        <v/>
      </c>
      <c r="F2551" t="str">
        <f>IFERROR(VLOOKUP(A2551,プログラム!B:C,2,0),"")</f>
        <v/>
      </c>
      <c r="G2551" t="str">
        <f t="shared" si="79"/>
        <v>000</v>
      </c>
      <c r="H2551" t="str">
        <f>IFERROR(記録[[#This Row],[組]],"")</f>
        <v/>
      </c>
      <c r="I2551" t="str">
        <f>IFERROR(記録[[#This Row],[水路]],"")</f>
        <v/>
      </c>
      <c r="J2551" t="str">
        <f>IFERROR(VLOOKUP(F2551,プログラムデータ!A:P,14,0),"")</f>
        <v/>
      </c>
      <c r="K2551" t="str">
        <f>IFERROR(VLOOKUP(F2551,プログラムデータ!A:O,15,0),"")</f>
        <v/>
      </c>
      <c r="L2551" t="str">
        <f>IFERROR(VLOOKUP(F2551,プログラムデータ!A:M,13,0),"")</f>
        <v/>
      </c>
      <c r="M2551" t="str">
        <f>IFERROR(VLOOKUP(F2551,プログラムデータ!A:J,10,0),"")</f>
        <v/>
      </c>
      <c r="N2551" t="str">
        <f>IFERROR(VLOOKUP(F2551,プログラムデータ!A:P,16,0),"")</f>
        <v/>
      </c>
      <c r="O2551" t="str">
        <f t="shared" si="80"/>
        <v xml:space="preserve">    </v>
      </c>
    </row>
    <row r="2552" spans="1:15" x14ac:dyDescent="0.15">
      <c r="A2552" t="str">
        <f>IFERROR(記録[[#This Row],[競技番号]],"")</f>
        <v/>
      </c>
      <c r="B2552" t="str">
        <f>IFERROR(記録[[#This Row],[選手番号]],"")</f>
        <v/>
      </c>
      <c r="C2552" t="str">
        <f>IFERROR(VLOOKUP(B2552,選手番号!F:J,4,0),"")</f>
        <v/>
      </c>
      <c r="D2552" t="str">
        <f>IFERROR(VLOOKUP(B2552,選手番号!F:K,6,0),"")</f>
        <v/>
      </c>
      <c r="E2552" t="str">
        <f>IFERROR(VLOOKUP(B2552,チーム番号!E:F,2,0),"")</f>
        <v/>
      </c>
      <c r="F2552" t="str">
        <f>IFERROR(VLOOKUP(A2552,プログラム!B:C,2,0),"")</f>
        <v/>
      </c>
      <c r="G2552" t="str">
        <f t="shared" si="79"/>
        <v>000</v>
      </c>
      <c r="H2552" t="str">
        <f>IFERROR(記録[[#This Row],[組]],"")</f>
        <v/>
      </c>
      <c r="I2552" t="str">
        <f>IFERROR(記録[[#This Row],[水路]],"")</f>
        <v/>
      </c>
      <c r="J2552" t="str">
        <f>IFERROR(VLOOKUP(F2552,プログラムデータ!A:P,14,0),"")</f>
        <v/>
      </c>
      <c r="K2552" t="str">
        <f>IFERROR(VLOOKUP(F2552,プログラムデータ!A:O,15,0),"")</f>
        <v/>
      </c>
      <c r="L2552" t="str">
        <f>IFERROR(VLOOKUP(F2552,プログラムデータ!A:M,13,0),"")</f>
        <v/>
      </c>
      <c r="M2552" t="str">
        <f>IFERROR(VLOOKUP(F2552,プログラムデータ!A:J,10,0),"")</f>
        <v/>
      </c>
      <c r="N2552" t="str">
        <f>IFERROR(VLOOKUP(F2552,プログラムデータ!A:P,16,0),"")</f>
        <v/>
      </c>
      <c r="O2552" t="str">
        <f t="shared" si="80"/>
        <v xml:space="preserve">    </v>
      </c>
    </row>
    <row r="2553" spans="1:15" x14ac:dyDescent="0.15">
      <c r="A2553" t="str">
        <f>IFERROR(記録[[#This Row],[競技番号]],"")</f>
        <v/>
      </c>
      <c r="B2553" t="str">
        <f>IFERROR(記録[[#This Row],[選手番号]],"")</f>
        <v/>
      </c>
      <c r="C2553" t="str">
        <f>IFERROR(VLOOKUP(B2553,選手番号!F:J,4,0),"")</f>
        <v/>
      </c>
      <c r="D2553" t="str">
        <f>IFERROR(VLOOKUP(B2553,選手番号!F:K,6,0),"")</f>
        <v/>
      </c>
      <c r="E2553" t="str">
        <f>IFERROR(VLOOKUP(B2553,チーム番号!E:F,2,0),"")</f>
        <v/>
      </c>
      <c r="F2553" t="str">
        <f>IFERROR(VLOOKUP(A2553,プログラム!B:C,2,0),"")</f>
        <v/>
      </c>
      <c r="G2553" t="str">
        <f t="shared" si="79"/>
        <v>000</v>
      </c>
      <c r="H2553" t="str">
        <f>IFERROR(記録[[#This Row],[組]],"")</f>
        <v/>
      </c>
      <c r="I2553" t="str">
        <f>IFERROR(記録[[#This Row],[水路]],"")</f>
        <v/>
      </c>
      <c r="J2553" t="str">
        <f>IFERROR(VLOOKUP(F2553,プログラムデータ!A:P,14,0),"")</f>
        <v/>
      </c>
      <c r="K2553" t="str">
        <f>IFERROR(VLOOKUP(F2553,プログラムデータ!A:O,15,0),"")</f>
        <v/>
      </c>
      <c r="L2553" t="str">
        <f>IFERROR(VLOOKUP(F2553,プログラムデータ!A:M,13,0),"")</f>
        <v/>
      </c>
      <c r="M2553" t="str">
        <f>IFERROR(VLOOKUP(F2553,プログラムデータ!A:J,10,0),"")</f>
        <v/>
      </c>
      <c r="N2553" t="str">
        <f>IFERROR(VLOOKUP(F2553,プログラムデータ!A:P,16,0),"")</f>
        <v/>
      </c>
      <c r="O2553" t="str">
        <f t="shared" si="80"/>
        <v xml:space="preserve">    </v>
      </c>
    </row>
    <row r="2554" spans="1:15" x14ac:dyDescent="0.15">
      <c r="A2554" t="str">
        <f>IFERROR(記録[[#This Row],[競技番号]],"")</f>
        <v/>
      </c>
      <c r="B2554" t="str">
        <f>IFERROR(記録[[#This Row],[選手番号]],"")</f>
        <v/>
      </c>
      <c r="C2554" t="str">
        <f>IFERROR(VLOOKUP(B2554,選手番号!F:J,4,0),"")</f>
        <v/>
      </c>
      <c r="D2554" t="str">
        <f>IFERROR(VLOOKUP(B2554,選手番号!F:K,6,0),"")</f>
        <v/>
      </c>
      <c r="E2554" t="str">
        <f>IFERROR(VLOOKUP(B2554,チーム番号!E:F,2,0),"")</f>
        <v/>
      </c>
      <c r="F2554" t="str">
        <f>IFERROR(VLOOKUP(A2554,プログラム!B:C,2,0),"")</f>
        <v/>
      </c>
      <c r="G2554" t="str">
        <f t="shared" si="79"/>
        <v>000</v>
      </c>
      <c r="H2554" t="str">
        <f>IFERROR(記録[[#This Row],[組]],"")</f>
        <v/>
      </c>
      <c r="I2554" t="str">
        <f>IFERROR(記録[[#This Row],[水路]],"")</f>
        <v/>
      </c>
      <c r="J2554" t="str">
        <f>IFERROR(VLOOKUP(F2554,プログラムデータ!A:P,14,0),"")</f>
        <v/>
      </c>
      <c r="K2554" t="str">
        <f>IFERROR(VLOOKUP(F2554,プログラムデータ!A:O,15,0),"")</f>
        <v/>
      </c>
      <c r="L2554" t="str">
        <f>IFERROR(VLOOKUP(F2554,プログラムデータ!A:M,13,0),"")</f>
        <v/>
      </c>
      <c r="M2554" t="str">
        <f>IFERROR(VLOOKUP(F2554,プログラムデータ!A:J,10,0),"")</f>
        <v/>
      </c>
      <c r="N2554" t="str">
        <f>IFERROR(VLOOKUP(F2554,プログラムデータ!A:P,16,0),"")</f>
        <v/>
      </c>
      <c r="O2554" t="str">
        <f t="shared" si="80"/>
        <v xml:space="preserve">    </v>
      </c>
    </row>
    <row r="2555" spans="1:15" x14ac:dyDescent="0.15">
      <c r="A2555" t="str">
        <f>IFERROR(記録[[#This Row],[競技番号]],"")</f>
        <v/>
      </c>
      <c r="B2555" t="str">
        <f>IFERROR(記録[[#This Row],[選手番号]],"")</f>
        <v/>
      </c>
      <c r="C2555" t="str">
        <f>IFERROR(VLOOKUP(B2555,選手番号!F:J,4,0),"")</f>
        <v/>
      </c>
      <c r="D2555" t="str">
        <f>IFERROR(VLOOKUP(B2555,選手番号!F:K,6,0),"")</f>
        <v/>
      </c>
      <c r="E2555" t="str">
        <f>IFERROR(VLOOKUP(B2555,チーム番号!E:F,2,0),"")</f>
        <v/>
      </c>
      <c r="F2555" t="str">
        <f>IFERROR(VLOOKUP(A2555,プログラム!B:C,2,0),"")</f>
        <v/>
      </c>
      <c r="G2555" t="str">
        <f t="shared" si="79"/>
        <v>000</v>
      </c>
      <c r="H2555" t="str">
        <f>IFERROR(記録[[#This Row],[組]],"")</f>
        <v/>
      </c>
      <c r="I2555" t="str">
        <f>IFERROR(記録[[#This Row],[水路]],"")</f>
        <v/>
      </c>
      <c r="J2555" t="str">
        <f>IFERROR(VLOOKUP(F2555,プログラムデータ!A:P,14,0),"")</f>
        <v/>
      </c>
      <c r="K2555" t="str">
        <f>IFERROR(VLOOKUP(F2555,プログラムデータ!A:O,15,0),"")</f>
        <v/>
      </c>
      <c r="L2555" t="str">
        <f>IFERROR(VLOOKUP(F2555,プログラムデータ!A:M,13,0),"")</f>
        <v/>
      </c>
      <c r="M2555" t="str">
        <f>IFERROR(VLOOKUP(F2555,プログラムデータ!A:J,10,0),"")</f>
        <v/>
      </c>
      <c r="N2555" t="str">
        <f>IFERROR(VLOOKUP(F2555,プログラムデータ!A:P,16,0),"")</f>
        <v/>
      </c>
      <c r="O2555" t="str">
        <f t="shared" si="80"/>
        <v xml:space="preserve">    </v>
      </c>
    </row>
    <row r="2556" spans="1:15" x14ac:dyDescent="0.15">
      <c r="A2556" t="str">
        <f>IFERROR(記録[[#This Row],[競技番号]],"")</f>
        <v/>
      </c>
      <c r="B2556" t="str">
        <f>IFERROR(記録[[#This Row],[選手番号]],"")</f>
        <v/>
      </c>
      <c r="C2556" t="str">
        <f>IFERROR(VLOOKUP(B2556,選手番号!F:J,4,0),"")</f>
        <v/>
      </c>
      <c r="D2556" t="str">
        <f>IFERROR(VLOOKUP(B2556,選手番号!F:K,6,0),"")</f>
        <v/>
      </c>
      <c r="E2556" t="str">
        <f>IFERROR(VLOOKUP(B2556,チーム番号!E:F,2,0),"")</f>
        <v/>
      </c>
      <c r="F2556" t="str">
        <f>IFERROR(VLOOKUP(A2556,プログラム!B:C,2,0),"")</f>
        <v/>
      </c>
      <c r="G2556" t="str">
        <f t="shared" si="79"/>
        <v>000</v>
      </c>
      <c r="H2556" t="str">
        <f>IFERROR(記録[[#This Row],[組]],"")</f>
        <v/>
      </c>
      <c r="I2556" t="str">
        <f>IFERROR(記録[[#This Row],[水路]],"")</f>
        <v/>
      </c>
      <c r="J2556" t="str">
        <f>IFERROR(VLOOKUP(F2556,プログラムデータ!A:P,14,0),"")</f>
        <v/>
      </c>
      <c r="K2556" t="str">
        <f>IFERROR(VLOOKUP(F2556,プログラムデータ!A:O,15,0),"")</f>
        <v/>
      </c>
      <c r="L2556" t="str">
        <f>IFERROR(VLOOKUP(F2556,プログラムデータ!A:M,13,0),"")</f>
        <v/>
      </c>
      <c r="M2556" t="str">
        <f>IFERROR(VLOOKUP(F2556,プログラムデータ!A:J,10,0),"")</f>
        <v/>
      </c>
      <c r="N2556" t="str">
        <f>IFERROR(VLOOKUP(F2556,プログラムデータ!A:P,16,0),"")</f>
        <v/>
      </c>
      <c r="O2556" t="str">
        <f t="shared" si="80"/>
        <v xml:space="preserve">    </v>
      </c>
    </row>
    <row r="2557" spans="1:15" x14ac:dyDescent="0.15">
      <c r="A2557" t="str">
        <f>IFERROR(記録[[#This Row],[競技番号]],"")</f>
        <v/>
      </c>
      <c r="B2557" t="str">
        <f>IFERROR(記録[[#This Row],[選手番号]],"")</f>
        <v/>
      </c>
      <c r="C2557" t="str">
        <f>IFERROR(VLOOKUP(B2557,選手番号!F:J,4,0),"")</f>
        <v/>
      </c>
      <c r="D2557" t="str">
        <f>IFERROR(VLOOKUP(B2557,選手番号!F:K,6,0),"")</f>
        <v/>
      </c>
      <c r="E2557" t="str">
        <f>IFERROR(VLOOKUP(B2557,チーム番号!E:F,2,0),"")</f>
        <v/>
      </c>
      <c r="F2557" t="str">
        <f>IFERROR(VLOOKUP(A2557,プログラム!B:C,2,0),"")</f>
        <v/>
      </c>
      <c r="G2557" t="str">
        <f t="shared" si="79"/>
        <v>000</v>
      </c>
      <c r="H2557" t="str">
        <f>IFERROR(記録[[#This Row],[組]],"")</f>
        <v/>
      </c>
      <c r="I2557" t="str">
        <f>IFERROR(記録[[#This Row],[水路]],"")</f>
        <v/>
      </c>
      <c r="J2557" t="str">
        <f>IFERROR(VLOOKUP(F2557,プログラムデータ!A:P,14,0),"")</f>
        <v/>
      </c>
      <c r="K2557" t="str">
        <f>IFERROR(VLOOKUP(F2557,プログラムデータ!A:O,15,0),"")</f>
        <v/>
      </c>
      <c r="L2557" t="str">
        <f>IFERROR(VLOOKUP(F2557,プログラムデータ!A:M,13,0),"")</f>
        <v/>
      </c>
      <c r="M2557" t="str">
        <f>IFERROR(VLOOKUP(F2557,プログラムデータ!A:J,10,0),"")</f>
        <v/>
      </c>
      <c r="N2557" t="str">
        <f>IFERROR(VLOOKUP(F2557,プログラムデータ!A:P,16,0),"")</f>
        <v/>
      </c>
      <c r="O2557" t="str">
        <f t="shared" si="80"/>
        <v xml:space="preserve">    </v>
      </c>
    </row>
    <row r="2558" spans="1:15" x14ac:dyDescent="0.15">
      <c r="A2558" t="str">
        <f>IFERROR(記録[[#This Row],[競技番号]],"")</f>
        <v/>
      </c>
      <c r="B2558" t="str">
        <f>IFERROR(記録[[#This Row],[選手番号]],"")</f>
        <v/>
      </c>
      <c r="C2558" t="str">
        <f>IFERROR(VLOOKUP(B2558,選手番号!F:J,4,0),"")</f>
        <v/>
      </c>
      <c r="D2558" t="str">
        <f>IFERROR(VLOOKUP(B2558,選手番号!F:K,6,0),"")</f>
        <v/>
      </c>
      <c r="E2558" t="str">
        <f>IFERROR(VLOOKUP(B2558,チーム番号!E:F,2,0),"")</f>
        <v/>
      </c>
      <c r="F2558" t="str">
        <f>IFERROR(VLOOKUP(A2558,プログラム!B:C,2,0),"")</f>
        <v/>
      </c>
      <c r="G2558" t="str">
        <f t="shared" si="79"/>
        <v>000</v>
      </c>
      <c r="H2558" t="str">
        <f>IFERROR(記録[[#This Row],[組]],"")</f>
        <v/>
      </c>
      <c r="I2558" t="str">
        <f>IFERROR(記録[[#This Row],[水路]],"")</f>
        <v/>
      </c>
      <c r="J2558" t="str">
        <f>IFERROR(VLOOKUP(F2558,プログラムデータ!A:P,14,0),"")</f>
        <v/>
      </c>
      <c r="K2558" t="str">
        <f>IFERROR(VLOOKUP(F2558,プログラムデータ!A:O,15,0),"")</f>
        <v/>
      </c>
      <c r="L2558" t="str">
        <f>IFERROR(VLOOKUP(F2558,プログラムデータ!A:M,13,0),"")</f>
        <v/>
      </c>
      <c r="M2558" t="str">
        <f>IFERROR(VLOOKUP(F2558,プログラムデータ!A:J,10,0),"")</f>
        <v/>
      </c>
      <c r="N2558" t="str">
        <f>IFERROR(VLOOKUP(F2558,プログラムデータ!A:P,16,0),"")</f>
        <v/>
      </c>
      <c r="O2558" t="str">
        <f t="shared" si="80"/>
        <v xml:space="preserve">    </v>
      </c>
    </row>
    <row r="2559" spans="1:15" x14ac:dyDescent="0.15">
      <c r="A2559" t="str">
        <f>IFERROR(記録[[#This Row],[競技番号]],"")</f>
        <v/>
      </c>
      <c r="B2559" t="str">
        <f>IFERROR(記録[[#This Row],[選手番号]],"")</f>
        <v/>
      </c>
      <c r="C2559" t="str">
        <f>IFERROR(VLOOKUP(B2559,選手番号!F:J,4,0),"")</f>
        <v/>
      </c>
      <c r="D2559" t="str">
        <f>IFERROR(VLOOKUP(B2559,選手番号!F:K,6,0),"")</f>
        <v/>
      </c>
      <c r="E2559" t="str">
        <f>IFERROR(VLOOKUP(B2559,チーム番号!E:F,2,0),"")</f>
        <v/>
      </c>
      <c r="F2559" t="str">
        <f>IFERROR(VLOOKUP(A2559,プログラム!B:C,2,0),"")</f>
        <v/>
      </c>
      <c r="G2559" t="str">
        <f t="shared" si="79"/>
        <v>000</v>
      </c>
      <c r="H2559" t="str">
        <f>IFERROR(記録[[#This Row],[組]],"")</f>
        <v/>
      </c>
      <c r="I2559" t="str">
        <f>IFERROR(記録[[#This Row],[水路]],"")</f>
        <v/>
      </c>
      <c r="J2559" t="str">
        <f>IFERROR(VLOOKUP(F2559,プログラムデータ!A:P,14,0),"")</f>
        <v/>
      </c>
      <c r="K2559" t="str">
        <f>IFERROR(VLOOKUP(F2559,プログラムデータ!A:O,15,0),"")</f>
        <v/>
      </c>
      <c r="L2559" t="str">
        <f>IFERROR(VLOOKUP(F2559,プログラムデータ!A:M,13,0),"")</f>
        <v/>
      </c>
      <c r="M2559" t="str">
        <f>IFERROR(VLOOKUP(F2559,プログラムデータ!A:J,10,0),"")</f>
        <v/>
      </c>
      <c r="N2559" t="str">
        <f>IFERROR(VLOOKUP(F2559,プログラムデータ!A:P,16,0),"")</f>
        <v/>
      </c>
      <c r="O2559" t="str">
        <f t="shared" si="80"/>
        <v xml:space="preserve">    </v>
      </c>
    </row>
    <row r="2560" spans="1:15" x14ac:dyDescent="0.15">
      <c r="A2560" t="str">
        <f>IFERROR(記録[[#This Row],[競技番号]],"")</f>
        <v/>
      </c>
      <c r="B2560" t="str">
        <f>IFERROR(記録[[#This Row],[選手番号]],"")</f>
        <v/>
      </c>
      <c r="C2560" t="str">
        <f>IFERROR(VLOOKUP(B2560,選手番号!F:J,4,0),"")</f>
        <v/>
      </c>
      <c r="D2560" t="str">
        <f>IFERROR(VLOOKUP(B2560,選手番号!F:K,6,0),"")</f>
        <v/>
      </c>
      <c r="E2560" t="str">
        <f>IFERROR(VLOOKUP(B2560,チーム番号!E:F,2,0),"")</f>
        <v/>
      </c>
      <c r="F2560" t="str">
        <f>IFERROR(VLOOKUP(A2560,プログラム!B:C,2,0),"")</f>
        <v/>
      </c>
      <c r="G2560" t="str">
        <f t="shared" si="79"/>
        <v>000</v>
      </c>
      <c r="H2560" t="str">
        <f>IFERROR(記録[[#This Row],[組]],"")</f>
        <v/>
      </c>
      <c r="I2560" t="str">
        <f>IFERROR(記録[[#This Row],[水路]],"")</f>
        <v/>
      </c>
      <c r="J2560" t="str">
        <f>IFERROR(VLOOKUP(F2560,プログラムデータ!A:P,14,0),"")</f>
        <v/>
      </c>
      <c r="K2560" t="str">
        <f>IFERROR(VLOOKUP(F2560,プログラムデータ!A:O,15,0),"")</f>
        <v/>
      </c>
      <c r="L2560" t="str">
        <f>IFERROR(VLOOKUP(F2560,プログラムデータ!A:M,13,0),"")</f>
        <v/>
      </c>
      <c r="M2560" t="str">
        <f>IFERROR(VLOOKUP(F2560,プログラムデータ!A:J,10,0),"")</f>
        <v/>
      </c>
      <c r="N2560" t="str">
        <f>IFERROR(VLOOKUP(F2560,プログラムデータ!A:P,16,0),"")</f>
        <v/>
      </c>
      <c r="O2560" t="str">
        <f t="shared" si="80"/>
        <v xml:space="preserve">    </v>
      </c>
    </row>
    <row r="2561" spans="1:15" x14ac:dyDescent="0.15">
      <c r="A2561" t="str">
        <f>IFERROR(記録[[#This Row],[競技番号]],"")</f>
        <v/>
      </c>
      <c r="B2561" t="str">
        <f>IFERROR(記録[[#This Row],[選手番号]],"")</f>
        <v/>
      </c>
      <c r="C2561" t="str">
        <f>IFERROR(VLOOKUP(B2561,選手番号!F:J,4,0),"")</f>
        <v/>
      </c>
      <c r="D2561" t="str">
        <f>IFERROR(VLOOKUP(B2561,選手番号!F:K,6,0),"")</f>
        <v/>
      </c>
      <c r="E2561" t="str">
        <f>IFERROR(VLOOKUP(B2561,チーム番号!E:F,2,0),"")</f>
        <v/>
      </c>
      <c r="F2561" t="str">
        <f>IFERROR(VLOOKUP(A2561,プログラム!B:C,2,0),"")</f>
        <v/>
      </c>
      <c r="G2561" t="str">
        <f t="shared" si="79"/>
        <v>000</v>
      </c>
      <c r="H2561" t="str">
        <f>IFERROR(記録[[#This Row],[組]],"")</f>
        <v/>
      </c>
      <c r="I2561" t="str">
        <f>IFERROR(記録[[#This Row],[水路]],"")</f>
        <v/>
      </c>
      <c r="J2561" t="str">
        <f>IFERROR(VLOOKUP(F2561,プログラムデータ!A:P,14,0),"")</f>
        <v/>
      </c>
      <c r="K2561" t="str">
        <f>IFERROR(VLOOKUP(F2561,プログラムデータ!A:O,15,0),"")</f>
        <v/>
      </c>
      <c r="L2561" t="str">
        <f>IFERROR(VLOOKUP(F2561,プログラムデータ!A:M,13,0),"")</f>
        <v/>
      </c>
      <c r="M2561" t="str">
        <f>IFERROR(VLOOKUP(F2561,プログラムデータ!A:J,10,0),"")</f>
        <v/>
      </c>
      <c r="N2561" t="str">
        <f>IFERROR(VLOOKUP(F2561,プログラムデータ!A:P,16,0),"")</f>
        <v/>
      </c>
      <c r="O2561" t="str">
        <f t="shared" si="80"/>
        <v xml:space="preserve">    </v>
      </c>
    </row>
    <row r="2562" spans="1:15" x14ac:dyDescent="0.15">
      <c r="A2562" t="str">
        <f>IFERROR(記録[[#This Row],[競技番号]],"")</f>
        <v/>
      </c>
      <c r="B2562" t="str">
        <f>IFERROR(記録[[#This Row],[選手番号]],"")</f>
        <v/>
      </c>
      <c r="C2562" t="str">
        <f>IFERROR(VLOOKUP(B2562,選手番号!F:J,4,0),"")</f>
        <v/>
      </c>
      <c r="D2562" t="str">
        <f>IFERROR(VLOOKUP(B2562,選手番号!F:K,6,0),"")</f>
        <v/>
      </c>
      <c r="E2562" t="str">
        <f>IFERROR(VLOOKUP(B2562,チーム番号!E:F,2,0),"")</f>
        <v/>
      </c>
      <c r="F2562" t="str">
        <f>IFERROR(VLOOKUP(A2562,プログラム!B:C,2,0),"")</f>
        <v/>
      </c>
      <c r="G2562" t="str">
        <f t="shared" si="79"/>
        <v>000</v>
      </c>
      <c r="H2562" t="str">
        <f>IFERROR(記録[[#This Row],[組]],"")</f>
        <v/>
      </c>
      <c r="I2562" t="str">
        <f>IFERROR(記録[[#This Row],[水路]],"")</f>
        <v/>
      </c>
      <c r="J2562" t="str">
        <f>IFERROR(VLOOKUP(F2562,プログラムデータ!A:P,14,0),"")</f>
        <v/>
      </c>
      <c r="K2562" t="str">
        <f>IFERROR(VLOOKUP(F2562,プログラムデータ!A:O,15,0),"")</f>
        <v/>
      </c>
      <c r="L2562" t="str">
        <f>IFERROR(VLOOKUP(F2562,プログラムデータ!A:M,13,0),"")</f>
        <v/>
      </c>
      <c r="M2562" t="str">
        <f>IFERROR(VLOOKUP(F2562,プログラムデータ!A:J,10,0),"")</f>
        <v/>
      </c>
      <c r="N2562" t="str">
        <f>IFERROR(VLOOKUP(F2562,プログラムデータ!A:P,16,0),"")</f>
        <v/>
      </c>
      <c r="O2562" t="str">
        <f t="shared" si="80"/>
        <v xml:space="preserve">    </v>
      </c>
    </row>
    <row r="2563" spans="1:15" x14ac:dyDescent="0.15">
      <c r="A2563" t="str">
        <f>IFERROR(記録[[#This Row],[競技番号]],"")</f>
        <v/>
      </c>
      <c r="B2563" t="str">
        <f>IFERROR(記録[[#This Row],[選手番号]],"")</f>
        <v/>
      </c>
      <c r="C2563" t="str">
        <f>IFERROR(VLOOKUP(B2563,選手番号!F:J,4,0),"")</f>
        <v/>
      </c>
      <c r="D2563" t="str">
        <f>IFERROR(VLOOKUP(B2563,選手番号!F:K,6,0),"")</f>
        <v/>
      </c>
      <c r="E2563" t="str">
        <f>IFERROR(VLOOKUP(B2563,チーム番号!E:F,2,0),"")</f>
        <v/>
      </c>
      <c r="F2563" t="str">
        <f>IFERROR(VLOOKUP(A2563,プログラム!B:C,2,0),"")</f>
        <v/>
      </c>
      <c r="G2563" t="str">
        <f t="shared" ref="G2563:G2626" si="81">CONCATENATE(B2563,0,0,0,F2563)</f>
        <v>000</v>
      </c>
      <c r="H2563" t="str">
        <f>IFERROR(記録[[#This Row],[組]],"")</f>
        <v/>
      </c>
      <c r="I2563" t="str">
        <f>IFERROR(記録[[#This Row],[水路]],"")</f>
        <v/>
      </c>
      <c r="J2563" t="str">
        <f>IFERROR(VLOOKUP(F2563,プログラムデータ!A:P,14,0),"")</f>
        <v/>
      </c>
      <c r="K2563" t="str">
        <f>IFERROR(VLOOKUP(F2563,プログラムデータ!A:O,15,0),"")</f>
        <v/>
      </c>
      <c r="L2563" t="str">
        <f>IFERROR(VLOOKUP(F2563,プログラムデータ!A:M,13,0),"")</f>
        <v/>
      </c>
      <c r="M2563" t="str">
        <f>IFERROR(VLOOKUP(F2563,プログラムデータ!A:J,10,0),"")</f>
        <v/>
      </c>
      <c r="N2563" t="str">
        <f>IFERROR(VLOOKUP(F2563,プログラムデータ!A:P,16,0),"")</f>
        <v/>
      </c>
      <c r="O2563" t="str">
        <f t="shared" si="80"/>
        <v xml:space="preserve">    </v>
      </c>
    </row>
    <row r="2564" spans="1:15" x14ac:dyDescent="0.15">
      <c r="A2564" t="str">
        <f>IFERROR(記録[[#This Row],[競技番号]],"")</f>
        <v/>
      </c>
      <c r="B2564" t="str">
        <f>IFERROR(記録[[#This Row],[選手番号]],"")</f>
        <v/>
      </c>
      <c r="C2564" t="str">
        <f>IFERROR(VLOOKUP(B2564,選手番号!F:J,4,0),"")</f>
        <v/>
      </c>
      <c r="D2564" t="str">
        <f>IFERROR(VLOOKUP(B2564,選手番号!F:K,6,0),"")</f>
        <v/>
      </c>
      <c r="E2564" t="str">
        <f>IFERROR(VLOOKUP(B2564,チーム番号!E:F,2,0),"")</f>
        <v/>
      </c>
      <c r="F2564" t="str">
        <f>IFERROR(VLOOKUP(A2564,プログラム!B:C,2,0),"")</f>
        <v/>
      </c>
      <c r="G2564" t="str">
        <f t="shared" si="81"/>
        <v>000</v>
      </c>
      <c r="H2564" t="str">
        <f>IFERROR(記録[[#This Row],[組]],"")</f>
        <v/>
      </c>
      <c r="I2564" t="str">
        <f>IFERROR(記録[[#This Row],[水路]],"")</f>
        <v/>
      </c>
      <c r="J2564" t="str">
        <f>IFERROR(VLOOKUP(F2564,プログラムデータ!A:P,14,0),"")</f>
        <v/>
      </c>
      <c r="K2564" t="str">
        <f>IFERROR(VLOOKUP(F2564,プログラムデータ!A:O,15,0),"")</f>
        <v/>
      </c>
      <c r="L2564" t="str">
        <f>IFERROR(VLOOKUP(F2564,プログラムデータ!A:M,13,0),"")</f>
        <v/>
      </c>
      <c r="M2564" t="str">
        <f>IFERROR(VLOOKUP(F2564,プログラムデータ!A:J,10,0),"")</f>
        <v/>
      </c>
      <c r="N2564" t="str">
        <f>IFERROR(VLOOKUP(F2564,プログラムデータ!A:P,16,0),"")</f>
        <v/>
      </c>
      <c r="O2564" t="str">
        <f t="shared" si="80"/>
        <v xml:space="preserve">    </v>
      </c>
    </row>
    <row r="2565" spans="1:15" x14ac:dyDescent="0.15">
      <c r="A2565" t="str">
        <f>IFERROR(記録[[#This Row],[競技番号]],"")</f>
        <v/>
      </c>
      <c r="B2565" t="str">
        <f>IFERROR(記録[[#This Row],[選手番号]],"")</f>
        <v/>
      </c>
      <c r="C2565" t="str">
        <f>IFERROR(VLOOKUP(B2565,選手番号!F:J,4,0),"")</f>
        <v/>
      </c>
      <c r="D2565" t="str">
        <f>IFERROR(VLOOKUP(B2565,選手番号!F:K,6,0),"")</f>
        <v/>
      </c>
      <c r="E2565" t="str">
        <f>IFERROR(VLOOKUP(B2565,チーム番号!E:F,2,0),"")</f>
        <v/>
      </c>
      <c r="F2565" t="str">
        <f>IFERROR(VLOOKUP(A2565,プログラム!B:C,2,0),"")</f>
        <v/>
      </c>
      <c r="G2565" t="str">
        <f t="shared" si="81"/>
        <v>000</v>
      </c>
      <c r="H2565" t="str">
        <f>IFERROR(記録[[#This Row],[組]],"")</f>
        <v/>
      </c>
      <c r="I2565" t="str">
        <f>IFERROR(記録[[#This Row],[水路]],"")</f>
        <v/>
      </c>
      <c r="J2565" t="str">
        <f>IFERROR(VLOOKUP(F2565,プログラムデータ!A:P,14,0),"")</f>
        <v/>
      </c>
      <c r="K2565" t="str">
        <f>IFERROR(VLOOKUP(F2565,プログラムデータ!A:O,15,0),"")</f>
        <v/>
      </c>
      <c r="L2565" t="str">
        <f>IFERROR(VLOOKUP(F2565,プログラムデータ!A:M,13,0),"")</f>
        <v/>
      </c>
      <c r="M2565" t="str">
        <f>IFERROR(VLOOKUP(F2565,プログラムデータ!A:J,10,0),"")</f>
        <v/>
      </c>
      <c r="N2565" t="str">
        <f>IFERROR(VLOOKUP(F2565,プログラムデータ!A:P,16,0),"")</f>
        <v/>
      </c>
      <c r="O2565" t="str">
        <f t="shared" si="80"/>
        <v xml:space="preserve">    </v>
      </c>
    </row>
    <row r="2566" spans="1:15" x14ac:dyDescent="0.15">
      <c r="A2566" t="str">
        <f>IFERROR(記録[[#This Row],[競技番号]],"")</f>
        <v/>
      </c>
      <c r="B2566" t="str">
        <f>IFERROR(記録[[#This Row],[選手番号]],"")</f>
        <v/>
      </c>
      <c r="C2566" t="str">
        <f>IFERROR(VLOOKUP(B2566,選手番号!F:J,4,0),"")</f>
        <v/>
      </c>
      <c r="D2566" t="str">
        <f>IFERROR(VLOOKUP(B2566,選手番号!F:K,6,0),"")</f>
        <v/>
      </c>
      <c r="E2566" t="str">
        <f>IFERROR(VLOOKUP(B2566,チーム番号!E:F,2,0),"")</f>
        <v/>
      </c>
      <c r="F2566" t="str">
        <f>IFERROR(VLOOKUP(A2566,プログラム!B:C,2,0),"")</f>
        <v/>
      </c>
      <c r="G2566" t="str">
        <f t="shared" si="81"/>
        <v>000</v>
      </c>
      <c r="H2566" t="str">
        <f>IFERROR(記録[[#This Row],[組]],"")</f>
        <v/>
      </c>
      <c r="I2566" t="str">
        <f>IFERROR(記録[[#This Row],[水路]],"")</f>
        <v/>
      </c>
      <c r="J2566" t="str">
        <f>IFERROR(VLOOKUP(F2566,プログラムデータ!A:P,14,0),"")</f>
        <v/>
      </c>
      <c r="K2566" t="str">
        <f>IFERROR(VLOOKUP(F2566,プログラムデータ!A:O,15,0),"")</f>
        <v/>
      </c>
      <c r="L2566" t="str">
        <f>IFERROR(VLOOKUP(F2566,プログラムデータ!A:M,13,0),"")</f>
        <v/>
      </c>
      <c r="M2566" t="str">
        <f>IFERROR(VLOOKUP(F2566,プログラムデータ!A:J,10,0),"")</f>
        <v/>
      </c>
      <c r="N2566" t="str">
        <f>IFERROR(VLOOKUP(F2566,プログラムデータ!A:P,16,0),"")</f>
        <v/>
      </c>
      <c r="O2566" t="str">
        <f t="shared" si="80"/>
        <v xml:space="preserve">    </v>
      </c>
    </row>
    <row r="2567" spans="1:15" x14ac:dyDescent="0.15">
      <c r="A2567" t="str">
        <f>IFERROR(記録[[#This Row],[競技番号]],"")</f>
        <v/>
      </c>
      <c r="B2567" t="str">
        <f>IFERROR(記録[[#This Row],[選手番号]],"")</f>
        <v/>
      </c>
      <c r="C2567" t="str">
        <f>IFERROR(VLOOKUP(B2567,選手番号!F:J,4,0),"")</f>
        <v/>
      </c>
      <c r="D2567" t="str">
        <f>IFERROR(VLOOKUP(B2567,選手番号!F:K,6,0),"")</f>
        <v/>
      </c>
      <c r="E2567" t="str">
        <f>IFERROR(VLOOKUP(B2567,チーム番号!E:F,2,0),"")</f>
        <v/>
      </c>
      <c r="F2567" t="str">
        <f>IFERROR(VLOOKUP(A2567,プログラム!B:C,2,0),"")</f>
        <v/>
      </c>
      <c r="G2567" t="str">
        <f t="shared" si="81"/>
        <v>000</v>
      </c>
      <c r="H2567" t="str">
        <f>IFERROR(記録[[#This Row],[組]],"")</f>
        <v/>
      </c>
      <c r="I2567" t="str">
        <f>IFERROR(記録[[#This Row],[水路]],"")</f>
        <v/>
      </c>
      <c r="J2567" t="str">
        <f>IFERROR(VLOOKUP(F2567,プログラムデータ!A:P,14,0),"")</f>
        <v/>
      </c>
      <c r="K2567" t="str">
        <f>IFERROR(VLOOKUP(F2567,プログラムデータ!A:O,15,0),"")</f>
        <v/>
      </c>
      <c r="L2567" t="str">
        <f>IFERROR(VLOOKUP(F2567,プログラムデータ!A:M,13,0),"")</f>
        <v/>
      </c>
      <c r="M2567" t="str">
        <f>IFERROR(VLOOKUP(F2567,プログラムデータ!A:J,10,0),"")</f>
        <v/>
      </c>
      <c r="N2567" t="str">
        <f>IFERROR(VLOOKUP(F2567,プログラムデータ!A:P,16,0),"")</f>
        <v/>
      </c>
      <c r="O2567" t="str">
        <f t="shared" si="80"/>
        <v xml:space="preserve">    </v>
      </c>
    </row>
    <row r="2568" spans="1:15" x14ac:dyDescent="0.15">
      <c r="A2568" t="str">
        <f>IFERROR(記録[[#This Row],[競技番号]],"")</f>
        <v/>
      </c>
      <c r="B2568" t="str">
        <f>IFERROR(記録[[#This Row],[選手番号]],"")</f>
        <v/>
      </c>
      <c r="C2568" t="str">
        <f>IFERROR(VLOOKUP(B2568,選手番号!F:J,4,0),"")</f>
        <v/>
      </c>
      <c r="D2568" t="str">
        <f>IFERROR(VLOOKUP(B2568,選手番号!F:K,6,0),"")</f>
        <v/>
      </c>
      <c r="E2568" t="str">
        <f>IFERROR(VLOOKUP(B2568,チーム番号!E:F,2,0),"")</f>
        <v/>
      </c>
      <c r="F2568" t="str">
        <f>IFERROR(VLOOKUP(A2568,プログラム!B:C,2,0),"")</f>
        <v/>
      </c>
      <c r="G2568" t="str">
        <f t="shared" si="81"/>
        <v>000</v>
      </c>
      <c r="H2568" t="str">
        <f>IFERROR(記録[[#This Row],[組]],"")</f>
        <v/>
      </c>
      <c r="I2568" t="str">
        <f>IFERROR(記録[[#This Row],[水路]],"")</f>
        <v/>
      </c>
      <c r="J2568" t="str">
        <f>IFERROR(VLOOKUP(F2568,プログラムデータ!A:P,14,0),"")</f>
        <v/>
      </c>
      <c r="K2568" t="str">
        <f>IFERROR(VLOOKUP(F2568,プログラムデータ!A:O,15,0),"")</f>
        <v/>
      </c>
      <c r="L2568" t="str">
        <f>IFERROR(VLOOKUP(F2568,プログラムデータ!A:M,13,0),"")</f>
        <v/>
      </c>
      <c r="M2568" t="str">
        <f>IFERROR(VLOOKUP(F2568,プログラムデータ!A:J,10,0),"")</f>
        <v/>
      </c>
      <c r="N2568" t="str">
        <f>IFERROR(VLOOKUP(F2568,プログラムデータ!A:P,16,0),"")</f>
        <v/>
      </c>
      <c r="O2568" t="str">
        <f t="shared" si="80"/>
        <v xml:space="preserve">    </v>
      </c>
    </row>
    <row r="2569" spans="1:15" x14ac:dyDescent="0.15">
      <c r="A2569" t="str">
        <f>IFERROR(記録[[#This Row],[競技番号]],"")</f>
        <v/>
      </c>
      <c r="B2569" t="str">
        <f>IFERROR(記録[[#This Row],[選手番号]],"")</f>
        <v/>
      </c>
      <c r="C2569" t="str">
        <f>IFERROR(VLOOKUP(B2569,選手番号!F:J,4,0),"")</f>
        <v/>
      </c>
      <c r="D2569" t="str">
        <f>IFERROR(VLOOKUP(B2569,選手番号!F:K,6,0),"")</f>
        <v/>
      </c>
      <c r="E2569" t="str">
        <f>IFERROR(VLOOKUP(B2569,チーム番号!E:F,2,0),"")</f>
        <v/>
      </c>
      <c r="F2569" t="str">
        <f>IFERROR(VLOOKUP(A2569,プログラム!B:C,2,0),"")</f>
        <v/>
      </c>
      <c r="G2569" t="str">
        <f t="shared" si="81"/>
        <v>000</v>
      </c>
      <c r="H2569" t="str">
        <f>IFERROR(記録[[#This Row],[組]],"")</f>
        <v/>
      </c>
      <c r="I2569" t="str">
        <f>IFERROR(記録[[#This Row],[水路]],"")</f>
        <v/>
      </c>
      <c r="J2569" t="str">
        <f>IFERROR(VLOOKUP(F2569,プログラムデータ!A:P,14,0),"")</f>
        <v/>
      </c>
      <c r="K2569" t="str">
        <f>IFERROR(VLOOKUP(F2569,プログラムデータ!A:O,15,0),"")</f>
        <v/>
      </c>
      <c r="L2569" t="str">
        <f>IFERROR(VLOOKUP(F2569,プログラムデータ!A:M,13,0),"")</f>
        <v/>
      </c>
      <c r="M2569" t="str">
        <f>IFERROR(VLOOKUP(F2569,プログラムデータ!A:J,10,0),"")</f>
        <v/>
      </c>
      <c r="N2569" t="str">
        <f>IFERROR(VLOOKUP(F2569,プログラムデータ!A:P,16,0),"")</f>
        <v/>
      </c>
      <c r="O2569" t="str">
        <f t="shared" si="80"/>
        <v xml:space="preserve">    </v>
      </c>
    </row>
    <row r="2570" spans="1:15" x14ac:dyDescent="0.15">
      <c r="A2570" t="str">
        <f>IFERROR(記録[[#This Row],[競技番号]],"")</f>
        <v/>
      </c>
      <c r="B2570" t="str">
        <f>IFERROR(記録[[#This Row],[選手番号]],"")</f>
        <v/>
      </c>
      <c r="C2570" t="str">
        <f>IFERROR(VLOOKUP(B2570,選手番号!F:J,4,0),"")</f>
        <v/>
      </c>
      <c r="D2570" t="str">
        <f>IFERROR(VLOOKUP(B2570,選手番号!F:K,6,0),"")</f>
        <v/>
      </c>
      <c r="E2570" t="str">
        <f>IFERROR(VLOOKUP(B2570,チーム番号!E:F,2,0),"")</f>
        <v/>
      </c>
      <c r="F2570" t="str">
        <f>IFERROR(VLOOKUP(A2570,プログラム!B:C,2,0),"")</f>
        <v/>
      </c>
      <c r="G2570" t="str">
        <f t="shared" si="81"/>
        <v>000</v>
      </c>
      <c r="H2570" t="str">
        <f>IFERROR(記録[[#This Row],[組]],"")</f>
        <v/>
      </c>
      <c r="I2570" t="str">
        <f>IFERROR(記録[[#This Row],[水路]],"")</f>
        <v/>
      </c>
      <c r="J2570" t="str">
        <f>IFERROR(VLOOKUP(F2570,プログラムデータ!A:P,14,0),"")</f>
        <v/>
      </c>
      <c r="K2570" t="str">
        <f>IFERROR(VLOOKUP(F2570,プログラムデータ!A:O,15,0),"")</f>
        <v/>
      </c>
      <c r="L2570" t="str">
        <f>IFERROR(VLOOKUP(F2570,プログラムデータ!A:M,13,0),"")</f>
        <v/>
      </c>
      <c r="M2570" t="str">
        <f>IFERROR(VLOOKUP(F2570,プログラムデータ!A:J,10,0),"")</f>
        <v/>
      </c>
      <c r="N2570" t="str">
        <f>IFERROR(VLOOKUP(F2570,プログラムデータ!A:P,16,0),"")</f>
        <v/>
      </c>
      <c r="O2570" t="str">
        <f t="shared" si="80"/>
        <v xml:space="preserve">    </v>
      </c>
    </row>
    <row r="2571" spans="1:15" x14ac:dyDescent="0.15">
      <c r="A2571" t="str">
        <f>IFERROR(記録[[#This Row],[競技番号]],"")</f>
        <v/>
      </c>
      <c r="B2571" t="str">
        <f>IFERROR(記録[[#This Row],[選手番号]],"")</f>
        <v/>
      </c>
      <c r="C2571" t="str">
        <f>IFERROR(VLOOKUP(B2571,選手番号!F:J,4,0),"")</f>
        <v/>
      </c>
      <c r="D2571" t="str">
        <f>IFERROR(VLOOKUP(B2571,選手番号!F:K,6,0),"")</f>
        <v/>
      </c>
      <c r="E2571" t="str">
        <f>IFERROR(VLOOKUP(B2571,チーム番号!E:F,2,0),"")</f>
        <v/>
      </c>
      <c r="F2571" t="str">
        <f>IFERROR(VLOOKUP(A2571,プログラム!B:C,2,0),"")</f>
        <v/>
      </c>
      <c r="G2571" t="str">
        <f t="shared" si="81"/>
        <v>000</v>
      </c>
      <c r="H2571" t="str">
        <f>IFERROR(記録[[#This Row],[組]],"")</f>
        <v/>
      </c>
      <c r="I2571" t="str">
        <f>IFERROR(記録[[#This Row],[水路]],"")</f>
        <v/>
      </c>
      <c r="J2571" t="str">
        <f>IFERROR(VLOOKUP(F2571,プログラムデータ!A:P,14,0),"")</f>
        <v/>
      </c>
      <c r="K2571" t="str">
        <f>IFERROR(VLOOKUP(F2571,プログラムデータ!A:O,15,0),"")</f>
        <v/>
      </c>
      <c r="L2571" t="str">
        <f>IFERROR(VLOOKUP(F2571,プログラムデータ!A:M,13,0),"")</f>
        <v/>
      </c>
      <c r="M2571" t="str">
        <f>IFERROR(VLOOKUP(F2571,プログラムデータ!A:J,10,0),"")</f>
        <v/>
      </c>
      <c r="N2571" t="str">
        <f>IFERROR(VLOOKUP(F2571,プログラムデータ!A:P,16,0),"")</f>
        <v/>
      </c>
      <c r="O2571" t="str">
        <f t="shared" si="80"/>
        <v xml:space="preserve">    </v>
      </c>
    </row>
    <row r="2572" spans="1:15" x14ac:dyDescent="0.15">
      <c r="A2572" t="str">
        <f>IFERROR(記録[[#This Row],[競技番号]],"")</f>
        <v/>
      </c>
      <c r="B2572" t="str">
        <f>IFERROR(記録[[#This Row],[選手番号]],"")</f>
        <v/>
      </c>
      <c r="C2572" t="str">
        <f>IFERROR(VLOOKUP(B2572,選手番号!F:J,4,0),"")</f>
        <v/>
      </c>
      <c r="D2572" t="str">
        <f>IFERROR(VLOOKUP(B2572,選手番号!F:K,6,0),"")</f>
        <v/>
      </c>
      <c r="E2572" t="str">
        <f>IFERROR(VLOOKUP(B2572,チーム番号!E:F,2,0),"")</f>
        <v/>
      </c>
      <c r="F2572" t="str">
        <f>IFERROR(VLOOKUP(A2572,プログラム!B:C,2,0),"")</f>
        <v/>
      </c>
      <c r="G2572" t="str">
        <f t="shared" si="81"/>
        <v>000</v>
      </c>
      <c r="H2572" t="str">
        <f>IFERROR(記録[[#This Row],[組]],"")</f>
        <v/>
      </c>
      <c r="I2572" t="str">
        <f>IFERROR(記録[[#This Row],[水路]],"")</f>
        <v/>
      </c>
      <c r="J2572" t="str">
        <f>IFERROR(VLOOKUP(F2572,プログラムデータ!A:P,14,0),"")</f>
        <v/>
      </c>
      <c r="K2572" t="str">
        <f>IFERROR(VLOOKUP(F2572,プログラムデータ!A:O,15,0),"")</f>
        <v/>
      </c>
      <c r="L2572" t="str">
        <f>IFERROR(VLOOKUP(F2572,プログラムデータ!A:M,13,0),"")</f>
        <v/>
      </c>
      <c r="M2572" t="str">
        <f>IFERROR(VLOOKUP(F2572,プログラムデータ!A:J,10,0),"")</f>
        <v/>
      </c>
      <c r="N2572" t="str">
        <f>IFERROR(VLOOKUP(F2572,プログラムデータ!A:P,16,0),"")</f>
        <v/>
      </c>
      <c r="O2572" t="str">
        <f t="shared" si="80"/>
        <v xml:space="preserve">    </v>
      </c>
    </row>
    <row r="2573" spans="1:15" x14ac:dyDescent="0.15">
      <c r="A2573" t="str">
        <f>IFERROR(記録[[#This Row],[競技番号]],"")</f>
        <v/>
      </c>
      <c r="B2573" t="str">
        <f>IFERROR(記録[[#This Row],[選手番号]],"")</f>
        <v/>
      </c>
      <c r="C2573" t="str">
        <f>IFERROR(VLOOKUP(B2573,選手番号!F:J,4,0),"")</f>
        <v/>
      </c>
      <c r="D2573" t="str">
        <f>IFERROR(VLOOKUP(B2573,選手番号!F:K,6,0),"")</f>
        <v/>
      </c>
      <c r="E2573" t="str">
        <f>IFERROR(VLOOKUP(B2573,チーム番号!E:F,2,0),"")</f>
        <v/>
      </c>
      <c r="F2573" t="str">
        <f>IFERROR(VLOOKUP(A2573,プログラム!B:C,2,0),"")</f>
        <v/>
      </c>
      <c r="G2573" t="str">
        <f t="shared" si="81"/>
        <v>000</v>
      </c>
      <c r="H2573" t="str">
        <f>IFERROR(記録[[#This Row],[組]],"")</f>
        <v/>
      </c>
      <c r="I2573" t="str">
        <f>IFERROR(記録[[#This Row],[水路]],"")</f>
        <v/>
      </c>
      <c r="J2573" t="str">
        <f>IFERROR(VLOOKUP(F2573,プログラムデータ!A:P,14,0),"")</f>
        <v/>
      </c>
      <c r="K2573" t="str">
        <f>IFERROR(VLOOKUP(F2573,プログラムデータ!A:O,15,0),"")</f>
        <v/>
      </c>
      <c r="L2573" t="str">
        <f>IFERROR(VLOOKUP(F2573,プログラムデータ!A:M,13,0),"")</f>
        <v/>
      </c>
      <c r="M2573" t="str">
        <f>IFERROR(VLOOKUP(F2573,プログラムデータ!A:J,10,0),"")</f>
        <v/>
      </c>
      <c r="N2573" t="str">
        <f>IFERROR(VLOOKUP(F2573,プログラムデータ!A:P,16,0),"")</f>
        <v/>
      </c>
      <c r="O2573" t="str">
        <f t="shared" si="80"/>
        <v xml:space="preserve">    </v>
      </c>
    </row>
    <row r="2574" spans="1:15" x14ac:dyDescent="0.15">
      <c r="A2574" t="str">
        <f>IFERROR(記録[[#This Row],[競技番号]],"")</f>
        <v/>
      </c>
      <c r="B2574" t="str">
        <f>IFERROR(記録[[#This Row],[選手番号]],"")</f>
        <v/>
      </c>
      <c r="C2574" t="str">
        <f>IFERROR(VLOOKUP(B2574,選手番号!F:J,4,0),"")</f>
        <v/>
      </c>
      <c r="D2574" t="str">
        <f>IFERROR(VLOOKUP(B2574,選手番号!F:K,6,0),"")</f>
        <v/>
      </c>
      <c r="E2574" t="str">
        <f>IFERROR(VLOOKUP(B2574,チーム番号!E:F,2,0),"")</f>
        <v/>
      </c>
      <c r="F2574" t="str">
        <f>IFERROR(VLOOKUP(A2574,プログラム!B:C,2,0),"")</f>
        <v/>
      </c>
      <c r="G2574" t="str">
        <f t="shared" si="81"/>
        <v>000</v>
      </c>
      <c r="H2574" t="str">
        <f>IFERROR(記録[[#This Row],[組]],"")</f>
        <v/>
      </c>
      <c r="I2574" t="str">
        <f>IFERROR(記録[[#This Row],[水路]],"")</f>
        <v/>
      </c>
      <c r="J2574" t="str">
        <f>IFERROR(VLOOKUP(F2574,プログラムデータ!A:P,14,0),"")</f>
        <v/>
      </c>
      <c r="K2574" t="str">
        <f>IFERROR(VLOOKUP(F2574,プログラムデータ!A:O,15,0),"")</f>
        <v/>
      </c>
      <c r="L2574" t="str">
        <f>IFERROR(VLOOKUP(F2574,プログラムデータ!A:M,13,0),"")</f>
        <v/>
      </c>
      <c r="M2574" t="str">
        <f>IFERROR(VLOOKUP(F2574,プログラムデータ!A:J,10,0),"")</f>
        <v/>
      </c>
      <c r="N2574" t="str">
        <f>IFERROR(VLOOKUP(F2574,プログラムデータ!A:P,16,0),"")</f>
        <v/>
      </c>
      <c r="O2574" t="str">
        <f t="shared" si="80"/>
        <v xml:space="preserve">    </v>
      </c>
    </row>
    <row r="2575" spans="1:15" x14ac:dyDescent="0.15">
      <c r="A2575" t="str">
        <f>IFERROR(記録[[#This Row],[競技番号]],"")</f>
        <v/>
      </c>
      <c r="B2575" t="str">
        <f>IFERROR(記録[[#This Row],[選手番号]],"")</f>
        <v/>
      </c>
      <c r="C2575" t="str">
        <f>IFERROR(VLOOKUP(B2575,選手番号!F:J,4,0),"")</f>
        <v/>
      </c>
      <c r="D2575" t="str">
        <f>IFERROR(VLOOKUP(B2575,選手番号!F:K,6,0),"")</f>
        <v/>
      </c>
      <c r="E2575" t="str">
        <f>IFERROR(VLOOKUP(B2575,チーム番号!E:F,2,0),"")</f>
        <v/>
      </c>
      <c r="F2575" t="str">
        <f>IFERROR(VLOOKUP(A2575,プログラム!B:C,2,0),"")</f>
        <v/>
      </c>
      <c r="G2575" t="str">
        <f t="shared" si="81"/>
        <v>000</v>
      </c>
      <c r="H2575" t="str">
        <f>IFERROR(記録[[#This Row],[組]],"")</f>
        <v/>
      </c>
      <c r="I2575" t="str">
        <f>IFERROR(記録[[#This Row],[水路]],"")</f>
        <v/>
      </c>
      <c r="J2575" t="str">
        <f>IFERROR(VLOOKUP(F2575,プログラムデータ!A:P,14,0),"")</f>
        <v/>
      </c>
      <c r="K2575" t="str">
        <f>IFERROR(VLOOKUP(F2575,プログラムデータ!A:O,15,0),"")</f>
        <v/>
      </c>
      <c r="L2575" t="str">
        <f>IFERROR(VLOOKUP(F2575,プログラムデータ!A:M,13,0),"")</f>
        <v/>
      </c>
      <c r="M2575" t="str">
        <f>IFERROR(VLOOKUP(F2575,プログラムデータ!A:J,10,0),"")</f>
        <v/>
      </c>
      <c r="N2575" t="str">
        <f>IFERROR(VLOOKUP(F2575,プログラムデータ!A:P,16,0),"")</f>
        <v/>
      </c>
      <c r="O2575" t="str">
        <f t="shared" si="80"/>
        <v xml:space="preserve">    </v>
      </c>
    </row>
    <row r="2576" spans="1:15" x14ac:dyDescent="0.15">
      <c r="A2576" t="str">
        <f>IFERROR(記録[[#This Row],[競技番号]],"")</f>
        <v/>
      </c>
      <c r="B2576" t="str">
        <f>IFERROR(記録[[#This Row],[選手番号]],"")</f>
        <v/>
      </c>
      <c r="C2576" t="str">
        <f>IFERROR(VLOOKUP(B2576,選手番号!F:J,4,0),"")</f>
        <v/>
      </c>
      <c r="D2576" t="str">
        <f>IFERROR(VLOOKUP(B2576,選手番号!F:K,6,0),"")</f>
        <v/>
      </c>
      <c r="E2576" t="str">
        <f>IFERROR(VLOOKUP(B2576,チーム番号!E:F,2,0),"")</f>
        <v/>
      </c>
      <c r="F2576" t="str">
        <f>IFERROR(VLOOKUP(A2576,プログラム!B:C,2,0),"")</f>
        <v/>
      </c>
      <c r="G2576" t="str">
        <f t="shared" si="81"/>
        <v>000</v>
      </c>
      <c r="H2576" t="str">
        <f>IFERROR(記録[[#This Row],[組]],"")</f>
        <v/>
      </c>
      <c r="I2576" t="str">
        <f>IFERROR(記録[[#This Row],[水路]],"")</f>
        <v/>
      </c>
      <c r="J2576" t="str">
        <f>IFERROR(VLOOKUP(F2576,プログラムデータ!A:P,14,0),"")</f>
        <v/>
      </c>
      <c r="K2576" t="str">
        <f>IFERROR(VLOOKUP(F2576,プログラムデータ!A:O,15,0),"")</f>
        <v/>
      </c>
      <c r="L2576" t="str">
        <f>IFERROR(VLOOKUP(F2576,プログラムデータ!A:M,13,0),"")</f>
        <v/>
      </c>
      <c r="M2576" t="str">
        <f>IFERROR(VLOOKUP(F2576,プログラムデータ!A:J,10,0),"")</f>
        <v/>
      </c>
      <c r="N2576" t="str">
        <f>IFERROR(VLOOKUP(F2576,プログラムデータ!A:P,16,0),"")</f>
        <v/>
      </c>
      <c r="O2576" t="str">
        <f t="shared" si="80"/>
        <v xml:space="preserve">    </v>
      </c>
    </row>
    <row r="2577" spans="1:15" x14ac:dyDescent="0.15">
      <c r="A2577" t="str">
        <f>IFERROR(記録[[#This Row],[競技番号]],"")</f>
        <v/>
      </c>
      <c r="B2577" t="str">
        <f>IFERROR(記録[[#This Row],[選手番号]],"")</f>
        <v/>
      </c>
      <c r="C2577" t="str">
        <f>IFERROR(VLOOKUP(B2577,選手番号!F:J,4,0),"")</f>
        <v/>
      </c>
      <c r="D2577" t="str">
        <f>IFERROR(VLOOKUP(B2577,選手番号!F:K,6,0),"")</f>
        <v/>
      </c>
      <c r="E2577" t="str">
        <f>IFERROR(VLOOKUP(B2577,チーム番号!E:F,2,0),"")</f>
        <v/>
      </c>
      <c r="F2577" t="str">
        <f>IFERROR(VLOOKUP(A2577,プログラム!B:C,2,0),"")</f>
        <v/>
      </c>
      <c r="G2577" t="str">
        <f t="shared" si="81"/>
        <v>000</v>
      </c>
      <c r="H2577" t="str">
        <f>IFERROR(記録[[#This Row],[組]],"")</f>
        <v/>
      </c>
      <c r="I2577" t="str">
        <f>IFERROR(記録[[#This Row],[水路]],"")</f>
        <v/>
      </c>
      <c r="J2577" t="str">
        <f>IFERROR(VLOOKUP(F2577,プログラムデータ!A:P,14,0),"")</f>
        <v/>
      </c>
      <c r="K2577" t="str">
        <f>IFERROR(VLOOKUP(F2577,プログラムデータ!A:O,15,0),"")</f>
        <v/>
      </c>
      <c r="L2577" t="str">
        <f>IFERROR(VLOOKUP(F2577,プログラムデータ!A:M,13,0),"")</f>
        <v/>
      </c>
      <c r="M2577" t="str">
        <f>IFERROR(VLOOKUP(F2577,プログラムデータ!A:J,10,0),"")</f>
        <v/>
      </c>
      <c r="N2577" t="str">
        <f>IFERROR(VLOOKUP(F2577,プログラムデータ!A:P,16,0),"")</f>
        <v/>
      </c>
      <c r="O2577" t="str">
        <f t="shared" si="80"/>
        <v xml:space="preserve">    </v>
      </c>
    </row>
    <row r="2578" spans="1:15" x14ac:dyDescent="0.15">
      <c r="A2578" t="str">
        <f>IFERROR(記録[[#This Row],[競技番号]],"")</f>
        <v/>
      </c>
      <c r="B2578" t="str">
        <f>IFERROR(記録[[#This Row],[選手番号]],"")</f>
        <v/>
      </c>
      <c r="C2578" t="str">
        <f>IFERROR(VLOOKUP(B2578,選手番号!F:J,4,0),"")</f>
        <v/>
      </c>
      <c r="D2578" t="str">
        <f>IFERROR(VLOOKUP(B2578,選手番号!F:K,6,0),"")</f>
        <v/>
      </c>
      <c r="E2578" t="str">
        <f>IFERROR(VLOOKUP(B2578,チーム番号!E:F,2,0),"")</f>
        <v/>
      </c>
      <c r="F2578" t="str">
        <f>IFERROR(VLOOKUP(A2578,プログラム!B:C,2,0),"")</f>
        <v/>
      </c>
      <c r="G2578" t="str">
        <f t="shared" si="81"/>
        <v>000</v>
      </c>
      <c r="H2578" t="str">
        <f>IFERROR(記録[[#This Row],[組]],"")</f>
        <v/>
      </c>
      <c r="I2578" t="str">
        <f>IFERROR(記録[[#This Row],[水路]],"")</f>
        <v/>
      </c>
      <c r="J2578" t="str">
        <f>IFERROR(VLOOKUP(F2578,プログラムデータ!A:P,14,0),"")</f>
        <v/>
      </c>
      <c r="K2578" t="str">
        <f>IFERROR(VLOOKUP(F2578,プログラムデータ!A:O,15,0),"")</f>
        <v/>
      </c>
      <c r="L2578" t="str">
        <f>IFERROR(VLOOKUP(F2578,プログラムデータ!A:M,13,0),"")</f>
        <v/>
      </c>
      <c r="M2578" t="str">
        <f>IFERROR(VLOOKUP(F2578,プログラムデータ!A:J,10,0),"")</f>
        <v/>
      </c>
      <c r="N2578" t="str">
        <f>IFERROR(VLOOKUP(F2578,プログラムデータ!A:P,16,0),"")</f>
        <v/>
      </c>
      <c r="O2578" t="str">
        <f t="shared" si="80"/>
        <v xml:space="preserve">    </v>
      </c>
    </row>
    <row r="2579" spans="1:15" x14ac:dyDescent="0.15">
      <c r="A2579" t="str">
        <f>IFERROR(記録[[#This Row],[競技番号]],"")</f>
        <v/>
      </c>
      <c r="B2579" t="str">
        <f>IFERROR(記録[[#This Row],[選手番号]],"")</f>
        <v/>
      </c>
      <c r="C2579" t="str">
        <f>IFERROR(VLOOKUP(B2579,選手番号!F:J,4,0),"")</f>
        <v/>
      </c>
      <c r="D2579" t="str">
        <f>IFERROR(VLOOKUP(B2579,選手番号!F:K,6,0),"")</f>
        <v/>
      </c>
      <c r="E2579" t="str">
        <f>IFERROR(VLOOKUP(B2579,チーム番号!E:F,2,0),"")</f>
        <v/>
      </c>
      <c r="F2579" t="str">
        <f>IFERROR(VLOOKUP(A2579,プログラム!B:C,2,0),"")</f>
        <v/>
      </c>
      <c r="G2579" t="str">
        <f t="shared" si="81"/>
        <v>000</v>
      </c>
      <c r="H2579" t="str">
        <f>IFERROR(記録[[#This Row],[組]],"")</f>
        <v/>
      </c>
      <c r="I2579" t="str">
        <f>IFERROR(記録[[#This Row],[水路]],"")</f>
        <v/>
      </c>
      <c r="J2579" t="str">
        <f>IFERROR(VLOOKUP(F2579,プログラムデータ!A:P,14,0),"")</f>
        <v/>
      </c>
      <c r="K2579" t="str">
        <f>IFERROR(VLOOKUP(F2579,プログラムデータ!A:O,15,0),"")</f>
        <v/>
      </c>
      <c r="L2579" t="str">
        <f>IFERROR(VLOOKUP(F2579,プログラムデータ!A:M,13,0),"")</f>
        <v/>
      </c>
      <c r="M2579" t="str">
        <f>IFERROR(VLOOKUP(F2579,プログラムデータ!A:J,10,0),"")</f>
        <v/>
      </c>
      <c r="N2579" t="str">
        <f>IFERROR(VLOOKUP(F2579,プログラムデータ!A:P,16,0),"")</f>
        <v/>
      </c>
      <c r="O2579" t="str">
        <f t="shared" si="80"/>
        <v xml:space="preserve">    </v>
      </c>
    </row>
    <row r="2580" spans="1:15" x14ac:dyDescent="0.15">
      <c r="A2580" t="str">
        <f>IFERROR(記録[[#This Row],[競技番号]],"")</f>
        <v/>
      </c>
      <c r="B2580" t="str">
        <f>IFERROR(記録[[#This Row],[選手番号]],"")</f>
        <v/>
      </c>
      <c r="C2580" t="str">
        <f>IFERROR(VLOOKUP(B2580,選手番号!F:J,4,0),"")</f>
        <v/>
      </c>
      <c r="D2580" t="str">
        <f>IFERROR(VLOOKUP(B2580,選手番号!F:K,6,0),"")</f>
        <v/>
      </c>
      <c r="E2580" t="str">
        <f>IFERROR(VLOOKUP(B2580,チーム番号!E:F,2,0),"")</f>
        <v/>
      </c>
      <c r="F2580" t="str">
        <f>IFERROR(VLOOKUP(A2580,プログラム!B:C,2,0),"")</f>
        <v/>
      </c>
      <c r="G2580" t="str">
        <f t="shared" si="81"/>
        <v>000</v>
      </c>
      <c r="H2580" t="str">
        <f>IFERROR(記録[[#This Row],[組]],"")</f>
        <v/>
      </c>
      <c r="I2580" t="str">
        <f>IFERROR(記録[[#This Row],[水路]],"")</f>
        <v/>
      </c>
      <c r="J2580" t="str">
        <f>IFERROR(VLOOKUP(F2580,プログラムデータ!A:P,14,0),"")</f>
        <v/>
      </c>
      <c r="K2580" t="str">
        <f>IFERROR(VLOOKUP(F2580,プログラムデータ!A:O,15,0),"")</f>
        <v/>
      </c>
      <c r="L2580" t="str">
        <f>IFERROR(VLOOKUP(F2580,プログラムデータ!A:M,13,0),"")</f>
        <v/>
      </c>
      <c r="M2580" t="str">
        <f>IFERROR(VLOOKUP(F2580,プログラムデータ!A:J,10,0),"")</f>
        <v/>
      </c>
      <c r="N2580" t="str">
        <f>IFERROR(VLOOKUP(F2580,プログラムデータ!A:P,16,0),"")</f>
        <v/>
      </c>
      <c r="O2580" t="str">
        <f t="shared" si="80"/>
        <v xml:space="preserve">    </v>
      </c>
    </row>
    <row r="2581" spans="1:15" x14ac:dyDescent="0.15">
      <c r="A2581" t="str">
        <f>IFERROR(記録[[#This Row],[競技番号]],"")</f>
        <v/>
      </c>
      <c r="B2581" t="str">
        <f>IFERROR(記録[[#This Row],[選手番号]],"")</f>
        <v/>
      </c>
      <c r="C2581" t="str">
        <f>IFERROR(VLOOKUP(B2581,選手番号!F:J,4,0),"")</f>
        <v/>
      </c>
      <c r="D2581" t="str">
        <f>IFERROR(VLOOKUP(B2581,選手番号!F:K,6,0),"")</f>
        <v/>
      </c>
      <c r="E2581" t="str">
        <f>IFERROR(VLOOKUP(B2581,チーム番号!E:F,2,0),"")</f>
        <v/>
      </c>
      <c r="F2581" t="str">
        <f>IFERROR(VLOOKUP(A2581,プログラム!B:C,2,0),"")</f>
        <v/>
      </c>
      <c r="G2581" t="str">
        <f t="shared" si="81"/>
        <v>000</v>
      </c>
      <c r="H2581" t="str">
        <f>IFERROR(記録[[#This Row],[組]],"")</f>
        <v/>
      </c>
      <c r="I2581" t="str">
        <f>IFERROR(記録[[#This Row],[水路]],"")</f>
        <v/>
      </c>
      <c r="J2581" t="str">
        <f>IFERROR(VLOOKUP(F2581,プログラムデータ!A:P,14,0),"")</f>
        <v/>
      </c>
      <c r="K2581" t="str">
        <f>IFERROR(VLOOKUP(F2581,プログラムデータ!A:O,15,0),"")</f>
        <v/>
      </c>
      <c r="L2581" t="str">
        <f>IFERROR(VLOOKUP(F2581,プログラムデータ!A:M,13,0),"")</f>
        <v/>
      </c>
      <c r="M2581" t="str">
        <f>IFERROR(VLOOKUP(F2581,プログラムデータ!A:J,10,0),"")</f>
        <v/>
      </c>
      <c r="N2581" t="str">
        <f>IFERROR(VLOOKUP(F2581,プログラムデータ!A:P,16,0),"")</f>
        <v/>
      </c>
      <c r="O2581" t="str">
        <f t="shared" si="80"/>
        <v xml:space="preserve">    </v>
      </c>
    </row>
    <row r="2582" spans="1:15" x14ac:dyDescent="0.15">
      <c r="A2582" t="str">
        <f>IFERROR(記録[[#This Row],[競技番号]],"")</f>
        <v/>
      </c>
      <c r="B2582" t="str">
        <f>IFERROR(記録[[#This Row],[選手番号]],"")</f>
        <v/>
      </c>
      <c r="C2582" t="str">
        <f>IFERROR(VLOOKUP(B2582,選手番号!F:J,4,0),"")</f>
        <v/>
      </c>
      <c r="D2582" t="str">
        <f>IFERROR(VLOOKUP(B2582,選手番号!F:K,6,0),"")</f>
        <v/>
      </c>
      <c r="E2582" t="str">
        <f>IFERROR(VLOOKUP(B2582,チーム番号!E:F,2,0),"")</f>
        <v/>
      </c>
      <c r="F2582" t="str">
        <f>IFERROR(VLOOKUP(A2582,プログラム!B:C,2,0),"")</f>
        <v/>
      </c>
      <c r="G2582" t="str">
        <f t="shared" si="81"/>
        <v>000</v>
      </c>
      <c r="H2582" t="str">
        <f>IFERROR(記録[[#This Row],[組]],"")</f>
        <v/>
      </c>
      <c r="I2582" t="str">
        <f>IFERROR(記録[[#This Row],[水路]],"")</f>
        <v/>
      </c>
      <c r="J2582" t="str">
        <f>IFERROR(VLOOKUP(F2582,プログラムデータ!A:P,14,0),"")</f>
        <v/>
      </c>
      <c r="K2582" t="str">
        <f>IFERROR(VLOOKUP(F2582,プログラムデータ!A:O,15,0),"")</f>
        <v/>
      </c>
      <c r="L2582" t="str">
        <f>IFERROR(VLOOKUP(F2582,プログラムデータ!A:M,13,0),"")</f>
        <v/>
      </c>
      <c r="M2582" t="str">
        <f>IFERROR(VLOOKUP(F2582,プログラムデータ!A:J,10,0),"")</f>
        <v/>
      </c>
      <c r="N2582" t="str">
        <f>IFERROR(VLOOKUP(F2582,プログラムデータ!A:P,16,0),"")</f>
        <v/>
      </c>
      <c r="O2582" t="str">
        <f t="shared" si="80"/>
        <v xml:space="preserve">    </v>
      </c>
    </row>
    <row r="2583" spans="1:15" x14ac:dyDescent="0.15">
      <c r="A2583" t="str">
        <f>IFERROR(記録[[#This Row],[競技番号]],"")</f>
        <v/>
      </c>
      <c r="B2583" t="str">
        <f>IFERROR(記録[[#This Row],[選手番号]],"")</f>
        <v/>
      </c>
      <c r="C2583" t="str">
        <f>IFERROR(VLOOKUP(B2583,選手番号!F:J,4,0),"")</f>
        <v/>
      </c>
      <c r="D2583" t="str">
        <f>IFERROR(VLOOKUP(B2583,選手番号!F:K,6,0),"")</f>
        <v/>
      </c>
      <c r="E2583" t="str">
        <f>IFERROR(VLOOKUP(B2583,チーム番号!E:F,2,0),"")</f>
        <v/>
      </c>
      <c r="F2583" t="str">
        <f>IFERROR(VLOOKUP(A2583,プログラム!B:C,2,0),"")</f>
        <v/>
      </c>
      <c r="G2583" t="str">
        <f t="shared" si="81"/>
        <v>000</v>
      </c>
      <c r="H2583" t="str">
        <f>IFERROR(記録[[#This Row],[組]],"")</f>
        <v/>
      </c>
      <c r="I2583" t="str">
        <f>IFERROR(記録[[#This Row],[水路]],"")</f>
        <v/>
      </c>
      <c r="J2583" t="str">
        <f>IFERROR(VLOOKUP(F2583,プログラムデータ!A:P,14,0),"")</f>
        <v/>
      </c>
      <c r="K2583" t="str">
        <f>IFERROR(VLOOKUP(F2583,プログラムデータ!A:O,15,0),"")</f>
        <v/>
      </c>
      <c r="L2583" t="str">
        <f>IFERROR(VLOOKUP(F2583,プログラムデータ!A:M,13,0),"")</f>
        <v/>
      </c>
      <c r="M2583" t="str">
        <f>IFERROR(VLOOKUP(F2583,プログラムデータ!A:J,10,0),"")</f>
        <v/>
      </c>
      <c r="N2583" t="str">
        <f>IFERROR(VLOOKUP(F2583,プログラムデータ!A:P,16,0),"")</f>
        <v/>
      </c>
      <c r="O2583" t="str">
        <f t="shared" si="80"/>
        <v xml:space="preserve">    </v>
      </c>
    </row>
    <row r="2584" spans="1:15" x14ac:dyDescent="0.15">
      <c r="A2584" t="str">
        <f>IFERROR(記録[[#This Row],[競技番号]],"")</f>
        <v/>
      </c>
      <c r="B2584" t="str">
        <f>IFERROR(記録[[#This Row],[選手番号]],"")</f>
        <v/>
      </c>
      <c r="C2584" t="str">
        <f>IFERROR(VLOOKUP(B2584,選手番号!F:J,4,0),"")</f>
        <v/>
      </c>
      <c r="D2584" t="str">
        <f>IFERROR(VLOOKUP(B2584,選手番号!F:K,6,0),"")</f>
        <v/>
      </c>
      <c r="E2584" t="str">
        <f>IFERROR(VLOOKUP(B2584,チーム番号!E:F,2,0),"")</f>
        <v/>
      </c>
      <c r="F2584" t="str">
        <f>IFERROR(VLOOKUP(A2584,プログラム!B:C,2,0),"")</f>
        <v/>
      </c>
      <c r="G2584" t="str">
        <f t="shared" si="81"/>
        <v>000</v>
      </c>
      <c r="H2584" t="str">
        <f>IFERROR(記録[[#This Row],[組]],"")</f>
        <v/>
      </c>
      <c r="I2584" t="str">
        <f>IFERROR(記録[[#This Row],[水路]],"")</f>
        <v/>
      </c>
      <c r="J2584" t="str">
        <f>IFERROR(VLOOKUP(F2584,プログラムデータ!A:P,14,0),"")</f>
        <v/>
      </c>
      <c r="K2584" t="str">
        <f>IFERROR(VLOOKUP(F2584,プログラムデータ!A:O,15,0),"")</f>
        <v/>
      </c>
      <c r="L2584" t="str">
        <f>IFERROR(VLOOKUP(F2584,プログラムデータ!A:M,13,0),"")</f>
        <v/>
      </c>
      <c r="M2584" t="str">
        <f>IFERROR(VLOOKUP(F2584,プログラムデータ!A:J,10,0),"")</f>
        <v/>
      </c>
      <c r="N2584" t="str">
        <f>IFERROR(VLOOKUP(F2584,プログラムデータ!A:P,16,0),"")</f>
        <v/>
      </c>
      <c r="O2584" t="str">
        <f t="shared" si="80"/>
        <v xml:space="preserve">    </v>
      </c>
    </row>
    <row r="2585" spans="1:15" x14ac:dyDescent="0.15">
      <c r="A2585" t="str">
        <f>IFERROR(記録[[#This Row],[競技番号]],"")</f>
        <v/>
      </c>
      <c r="B2585" t="str">
        <f>IFERROR(記録[[#This Row],[選手番号]],"")</f>
        <v/>
      </c>
      <c r="C2585" t="str">
        <f>IFERROR(VLOOKUP(B2585,選手番号!F:J,4,0),"")</f>
        <v/>
      </c>
      <c r="D2585" t="str">
        <f>IFERROR(VLOOKUP(B2585,選手番号!F:K,6,0),"")</f>
        <v/>
      </c>
      <c r="E2585" t="str">
        <f>IFERROR(VLOOKUP(B2585,チーム番号!E:F,2,0),"")</f>
        <v/>
      </c>
      <c r="F2585" t="str">
        <f>IFERROR(VLOOKUP(A2585,プログラム!B:C,2,0),"")</f>
        <v/>
      </c>
      <c r="G2585" t="str">
        <f t="shared" si="81"/>
        <v>000</v>
      </c>
      <c r="H2585" t="str">
        <f>IFERROR(記録[[#This Row],[組]],"")</f>
        <v/>
      </c>
      <c r="I2585" t="str">
        <f>IFERROR(記録[[#This Row],[水路]],"")</f>
        <v/>
      </c>
      <c r="J2585" t="str">
        <f>IFERROR(VLOOKUP(F2585,プログラムデータ!A:P,14,0),"")</f>
        <v/>
      </c>
      <c r="K2585" t="str">
        <f>IFERROR(VLOOKUP(F2585,プログラムデータ!A:O,15,0),"")</f>
        <v/>
      </c>
      <c r="L2585" t="str">
        <f>IFERROR(VLOOKUP(F2585,プログラムデータ!A:M,13,0),"")</f>
        <v/>
      </c>
      <c r="M2585" t="str">
        <f>IFERROR(VLOOKUP(F2585,プログラムデータ!A:J,10,0),"")</f>
        <v/>
      </c>
      <c r="N2585" t="str">
        <f>IFERROR(VLOOKUP(F2585,プログラムデータ!A:P,16,0),"")</f>
        <v/>
      </c>
      <c r="O2585" t="str">
        <f t="shared" si="80"/>
        <v xml:space="preserve">    </v>
      </c>
    </row>
    <row r="2586" spans="1:15" x14ac:dyDescent="0.15">
      <c r="A2586" t="str">
        <f>IFERROR(記録[[#This Row],[競技番号]],"")</f>
        <v/>
      </c>
      <c r="B2586" t="str">
        <f>IFERROR(記録[[#This Row],[選手番号]],"")</f>
        <v/>
      </c>
      <c r="C2586" t="str">
        <f>IFERROR(VLOOKUP(B2586,選手番号!F:J,4,0),"")</f>
        <v/>
      </c>
      <c r="D2586" t="str">
        <f>IFERROR(VLOOKUP(B2586,選手番号!F:K,6,0),"")</f>
        <v/>
      </c>
      <c r="E2586" t="str">
        <f>IFERROR(VLOOKUP(B2586,チーム番号!E:F,2,0),"")</f>
        <v/>
      </c>
      <c r="F2586" t="str">
        <f>IFERROR(VLOOKUP(A2586,プログラム!B:C,2,0),"")</f>
        <v/>
      </c>
      <c r="G2586" t="str">
        <f t="shared" si="81"/>
        <v>000</v>
      </c>
      <c r="H2586" t="str">
        <f>IFERROR(記録[[#This Row],[組]],"")</f>
        <v/>
      </c>
      <c r="I2586" t="str">
        <f>IFERROR(記録[[#This Row],[水路]],"")</f>
        <v/>
      </c>
      <c r="J2586" t="str">
        <f>IFERROR(VLOOKUP(F2586,プログラムデータ!A:P,14,0),"")</f>
        <v/>
      </c>
      <c r="K2586" t="str">
        <f>IFERROR(VLOOKUP(F2586,プログラムデータ!A:O,15,0),"")</f>
        <v/>
      </c>
      <c r="L2586" t="str">
        <f>IFERROR(VLOOKUP(F2586,プログラムデータ!A:M,13,0),"")</f>
        <v/>
      </c>
      <c r="M2586" t="str">
        <f>IFERROR(VLOOKUP(F2586,プログラムデータ!A:J,10,0),"")</f>
        <v/>
      </c>
      <c r="N2586" t="str">
        <f>IFERROR(VLOOKUP(F2586,プログラムデータ!A:P,16,0),"")</f>
        <v/>
      </c>
      <c r="O2586" t="str">
        <f t="shared" si="80"/>
        <v xml:space="preserve">    </v>
      </c>
    </row>
    <row r="2587" spans="1:15" x14ac:dyDescent="0.15">
      <c r="A2587" t="str">
        <f>IFERROR(記録[[#This Row],[競技番号]],"")</f>
        <v/>
      </c>
      <c r="B2587" t="str">
        <f>IFERROR(記録[[#This Row],[選手番号]],"")</f>
        <v/>
      </c>
      <c r="C2587" t="str">
        <f>IFERROR(VLOOKUP(B2587,選手番号!F:J,4,0),"")</f>
        <v/>
      </c>
      <c r="D2587" t="str">
        <f>IFERROR(VLOOKUP(B2587,選手番号!F:K,6,0),"")</f>
        <v/>
      </c>
      <c r="E2587" t="str">
        <f>IFERROR(VLOOKUP(B2587,チーム番号!E:F,2,0),"")</f>
        <v/>
      </c>
      <c r="F2587" t="str">
        <f>IFERROR(VLOOKUP(A2587,プログラム!B:C,2,0),"")</f>
        <v/>
      </c>
      <c r="G2587" t="str">
        <f t="shared" si="81"/>
        <v>000</v>
      </c>
      <c r="H2587" t="str">
        <f>IFERROR(記録[[#This Row],[組]],"")</f>
        <v/>
      </c>
      <c r="I2587" t="str">
        <f>IFERROR(記録[[#This Row],[水路]],"")</f>
        <v/>
      </c>
      <c r="J2587" t="str">
        <f>IFERROR(VLOOKUP(F2587,プログラムデータ!A:P,14,0),"")</f>
        <v/>
      </c>
      <c r="K2587" t="str">
        <f>IFERROR(VLOOKUP(F2587,プログラムデータ!A:O,15,0),"")</f>
        <v/>
      </c>
      <c r="L2587" t="str">
        <f>IFERROR(VLOOKUP(F2587,プログラムデータ!A:M,13,0),"")</f>
        <v/>
      </c>
      <c r="M2587" t="str">
        <f>IFERROR(VLOOKUP(F2587,プログラムデータ!A:J,10,0),"")</f>
        <v/>
      </c>
      <c r="N2587" t="str">
        <f>IFERROR(VLOOKUP(F2587,プログラムデータ!A:P,16,0),"")</f>
        <v/>
      </c>
      <c r="O2587" t="str">
        <f t="shared" si="80"/>
        <v xml:space="preserve">    </v>
      </c>
    </row>
    <row r="2588" spans="1:15" x14ac:dyDescent="0.15">
      <c r="A2588" t="str">
        <f>IFERROR(記録[[#This Row],[競技番号]],"")</f>
        <v/>
      </c>
      <c r="B2588" t="str">
        <f>IFERROR(記録[[#This Row],[選手番号]],"")</f>
        <v/>
      </c>
      <c r="C2588" t="str">
        <f>IFERROR(VLOOKUP(B2588,選手番号!F:J,4,0),"")</f>
        <v/>
      </c>
      <c r="D2588" t="str">
        <f>IFERROR(VLOOKUP(B2588,選手番号!F:K,6,0),"")</f>
        <v/>
      </c>
      <c r="E2588" t="str">
        <f>IFERROR(VLOOKUP(B2588,チーム番号!E:F,2,0),"")</f>
        <v/>
      </c>
      <c r="F2588" t="str">
        <f>IFERROR(VLOOKUP(A2588,プログラム!B:C,2,0),"")</f>
        <v/>
      </c>
      <c r="G2588" t="str">
        <f t="shared" si="81"/>
        <v>000</v>
      </c>
      <c r="H2588" t="str">
        <f>IFERROR(記録[[#This Row],[組]],"")</f>
        <v/>
      </c>
      <c r="I2588" t="str">
        <f>IFERROR(記録[[#This Row],[水路]],"")</f>
        <v/>
      </c>
      <c r="J2588" t="str">
        <f>IFERROR(VLOOKUP(F2588,プログラムデータ!A:P,14,0),"")</f>
        <v/>
      </c>
      <c r="K2588" t="str">
        <f>IFERROR(VLOOKUP(F2588,プログラムデータ!A:O,15,0),"")</f>
        <v/>
      </c>
      <c r="L2588" t="str">
        <f>IFERROR(VLOOKUP(F2588,プログラムデータ!A:M,13,0),"")</f>
        <v/>
      </c>
      <c r="M2588" t="str">
        <f>IFERROR(VLOOKUP(F2588,プログラムデータ!A:J,10,0),"")</f>
        <v/>
      </c>
      <c r="N2588" t="str">
        <f>IFERROR(VLOOKUP(F2588,プログラムデータ!A:P,16,0),"")</f>
        <v/>
      </c>
      <c r="O2588" t="str">
        <f t="shared" si="80"/>
        <v xml:space="preserve">    </v>
      </c>
    </row>
    <row r="2589" spans="1:15" x14ac:dyDescent="0.15">
      <c r="A2589" t="str">
        <f>IFERROR(記録[[#This Row],[競技番号]],"")</f>
        <v/>
      </c>
      <c r="B2589" t="str">
        <f>IFERROR(記録[[#This Row],[選手番号]],"")</f>
        <v/>
      </c>
      <c r="C2589" t="str">
        <f>IFERROR(VLOOKUP(B2589,選手番号!F:J,4,0),"")</f>
        <v/>
      </c>
      <c r="D2589" t="str">
        <f>IFERROR(VLOOKUP(B2589,選手番号!F:K,6,0),"")</f>
        <v/>
      </c>
      <c r="E2589" t="str">
        <f>IFERROR(VLOOKUP(B2589,チーム番号!E:F,2,0),"")</f>
        <v/>
      </c>
      <c r="F2589" t="str">
        <f>IFERROR(VLOOKUP(A2589,プログラム!B:C,2,0),"")</f>
        <v/>
      </c>
      <c r="G2589" t="str">
        <f t="shared" si="81"/>
        <v>000</v>
      </c>
      <c r="H2589" t="str">
        <f>IFERROR(記録[[#This Row],[組]],"")</f>
        <v/>
      </c>
      <c r="I2589" t="str">
        <f>IFERROR(記録[[#This Row],[水路]],"")</f>
        <v/>
      </c>
      <c r="J2589" t="str">
        <f>IFERROR(VLOOKUP(F2589,プログラムデータ!A:P,14,0),"")</f>
        <v/>
      </c>
      <c r="K2589" t="str">
        <f>IFERROR(VLOOKUP(F2589,プログラムデータ!A:O,15,0),"")</f>
        <v/>
      </c>
      <c r="L2589" t="str">
        <f>IFERROR(VLOOKUP(F2589,プログラムデータ!A:M,13,0),"")</f>
        <v/>
      </c>
      <c r="M2589" t="str">
        <f>IFERROR(VLOOKUP(F2589,プログラムデータ!A:J,10,0),"")</f>
        <v/>
      </c>
      <c r="N2589" t="str">
        <f>IFERROR(VLOOKUP(F2589,プログラムデータ!A:P,16,0),"")</f>
        <v/>
      </c>
      <c r="O2589" t="str">
        <f t="shared" si="80"/>
        <v xml:space="preserve">    </v>
      </c>
    </row>
    <row r="2590" spans="1:15" x14ac:dyDescent="0.15">
      <c r="A2590" t="str">
        <f>IFERROR(記録[[#This Row],[競技番号]],"")</f>
        <v/>
      </c>
      <c r="B2590" t="str">
        <f>IFERROR(記録[[#This Row],[選手番号]],"")</f>
        <v/>
      </c>
      <c r="C2590" t="str">
        <f>IFERROR(VLOOKUP(B2590,選手番号!F:J,4,0),"")</f>
        <v/>
      </c>
      <c r="D2590" t="str">
        <f>IFERROR(VLOOKUP(B2590,選手番号!F:K,6,0),"")</f>
        <v/>
      </c>
      <c r="E2590" t="str">
        <f>IFERROR(VLOOKUP(B2590,チーム番号!E:F,2,0),"")</f>
        <v/>
      </c>
      <c r="F2590" t="str">
        <f>IFERROR(VLOOKUP(A2590,プログラム!B:C,2,0),"")</f>
        <v/>
      </c>
      <c r="G2590" t="str">
        <f t="shared" si="81"/>
        <v>000</v>
      </c>
      <c r="H2590" t="str">
        <f>IFERROR(記録[[#This Row],[組]],"")</f>
        <v/>
      </c>
      <c r="I2590" t="str">
        <f>IFERROR(記録[[#This Row],[水路]],"")</f>
        <v/>
      </c>
      <c r="J2590" t="str">
        <f>IFERROR(VLOOKUP(F2590,プログラムデータ!A:P,14,0),"")</f>
        <v/>
      </c>
      <c r="K2590" t="str">
        <f>IFERROR(VLOOKUP(F2590,プログラムデータ!A:O,15,0),"")</f>
        <v/>
      </c>
      <c r="L2590" t="str">
        <f>IFERROR(VLOOKUP(F2590,プログラムデータ!A:M,13,0),"")</f>
        <v/>
      </c>
      <c r="M2590" t="str">
        <f>IFERROR(VLOOKUP(F2590,プログラムデータ!A:J,10,0),"")</f>
        <v/>
      </c>
      <c r="N2590" t="str">
        <f>IFERROR(VLOOKUP(F2590,プログラムデータ!A:P,16,0),"")</f>
        <v/>
      </c>
      <c r="O2590" t="str">
        <f t="shared" si="80"/>
        <v xml:space="preserve">    </v>
      </c>
    </row>
    <row r="2591" spans="1:15" x14ac:dyDescent="0.15">
      <c r="A2591" t="str">
        <f>IFERROR(記録[[#This Row],[競技番号]],"")</f>
        <v/>
      </c>
      <c r="B2591" t="str">
        <f>IFERROR(記録[[#This Row],[選手番号]],"")</f>
        <v/>
      </c>
      <c r="C2591" t="str">
        <f>IFERROR(VLOOKUP(B2591,選手番号!F:J,4,0),"")</f>
        <v/>
      </c>
      <c r="D2591" t="str">
        <f>IFERROR(VLOOKUP(B2591,選手番号!F:K,6,0),"")</f>
        <v/>
      </c>
      <c r="E2591" t="str">
        <f>IFERROR(VLOOKUP(B2591,チーム番号!E:F,2,0),"")</f>
        <v/>
      </c>
      <c r="F2591" t="str">
        <f>IFERROR(VLOOKUP(A2591,プログラム!B:C,2,0),"")</f>
        <v/>
      </c>
      <c r="G2591" t="str">
        <f t="shared" si="81"/>
        <v>000</v>
      </c>
      <c r="H2591" t="str">
        <f>IFERROR(記録[[#This Row],[組]],"")</f>
        <v/>
      </c>
      <c r="I2591" t="str">
        <f>IFERROR(記録[[#This Row],[水路]],"")</f>
        <v/>
      </c>
      <c r="J2591" t="str">
        <f>IFERROR(VLOOKUP(F2591,プログラムデータ!A:P,14,0),"")</f>
        <v/>
      </c>
      <c r="K2591" t="str">
        <f>IFERROR(VLOOKUP(F2591,プログラムデータ!A:O,15,0),"")</f>
        <v/>
      </c>
      <c r="L2591" t="str">
        <f>IFERROR(VLOOKUP(F2591,プログラムデータ!A:M,13,0),"")</f>
        <v/>
      </c>
      <c r="M2591" t="str">
        <f>IFERROR(VLOOKUP(F2591,プログラムデータ!A:J,10,0),"")</f>
        <v/>
      </c>
      <c r="N2591" t="str">
        <f>IFERROR(VLOOKUP(F2591,プログラムデータ!A:P,16,0),"")</f>
        <v/>
      </c>
      <c r="O2591" t="str">
        <f t="shared" si="80"/>
        <v xml:space="preserve">    </v>
      </c>
    </row>
    <row r="2592" spans="1:15" x14ac:dyDescent="0.15">
      <c r="A2592" t="str">
        <f>IFERROR(記録[[#This Row],[競技番号]],"")</f>
        <v/>
      </c>
      <c r="B2592" t="str">
        <f>IFERROR(記録[[#This Row],[選手番号]],"")</f>
        <v/>
      </c>
      <c r="C2592" t="str">
        <f>IFERROR(VLOOKUP(B2592,選手番号!F:J,4,0),"")</f>
        <v/>
      </c>
      <c r="D2592" t="str">
        <f>IFERROR(VLOOKUP(B2592,選手番号!F:K,6,0),"")</f>
        <v/>
      </c>
      <c r="E2592" t="str">
        <f>IFERROR(VLOOKUP(B2592,チーム番号!E:F,2,0),"")</f>
        <v/>
      </c>
      <c r="F2592" t="str">
        <f>IFERROR(VLOOKUP(A2592,プログラム!B:C,2,0),"")</f>
        <v/>
      </c>
      <c r="G2592" t="str">
        <f t="shared" si="81"/>
        <v>000</v>
      </c>
      <c r="H2592" t="str">
        <f>IFERROR(記録[[#This Row],[組]],"")</f>
        <v/>
      </c>
      <c r="I2592" t="str">
        <f>IFERROR(記録[[#This Row],[水路]],"")</f>
        <v/>
      </c>
      <c r="J2592" t="str">
        <f>IFERROR(VLOOKUP(F2592,プログラムデータ!A:P,14,0),"")</f>
        <v/>
      </c>
      <c r="K2592" t="str">
        <f>IFERROR(VLOOKUP(F2592,プログラムデータ!A:O,15,0),"")</f>
        <v/>
      </c>
      <c r="L2592" t="str">
        <f>IFERROR(VLOOKUP(F2592,プログラムデータ!A:M,13,0),"")</f>
        <v/>
      </c>
      <c r="M2592" t="str">
        <f>IFERROR(VLOOKUP(F2592,プログラムデータ!A:J,10,0),"")</f>
        <v/>
      </c>
      <c r="N2592" t="str">
        <f>IFERROR(VLOOKUP(F2592,プログラムデータ!A:P,16,0),"")</f>
        <v/>
      </c>
      <c r="O2592" t="str">
        <f t="shared" si="80"/>
        <v xml:space="preserve">    </v>
      </c>
    </row>
    <row r="2593" spans="1:15" x14ac:dyDescent="0.15">
      <c r="A2593" t="str">
        <f>IFERROR(記録[[#This Row],[競技番号]],"")</f>
        <v/>
      </c>
      <c r="B2593" t="str">
        <f>IFERROR(記録[[#This Row],[選手番号]],"")</f>
        <v/>
      </c>
      <c r="C2593" t="str">
        <f>IFERROR(VLOOKUP(B2593,選手番号!F:J,4,0),"")</f>
        <v/>
      </c>
      <c r="D2593" t="str">
        <f>IFERROR(VLOOKUP(B2593,選手番号!F:K,6,0),"")</f>
        <v/>
      </c>
      <c r="E2593" t="str">
        <f>IFERROR(VLOOKUP(B2593,チーム番号!E:F,2,0),"")</f>
        <v/>
      </c>
      <c r="F2593" t="str">
        <f>IFERROR(VLOOKUP(A2593,プログラム!B:C,2,0),"")</f>
        <v/>
      </c>
      <c r="G2593" t="str">
        <f t="shared" si="81"/>
        <v>000</v>
      </c>
      <c r="H2593" t="str">
        <f>IFERROR(記録[[#This Row],[組]],"")</f>
        <v/>
      </c>
      <c r="I2593" t="str">
        <f>IFERROR(記録[[#This Row],[水路]],"")</f>
        <v/>
      </c>
      <c r="J2593" t="str">
        <f>IFERROR(VLOOKUP(F2593,プログラムデータ!A:P,14,0),"")</f>
        <v/>
      </c>
      <c r="K2593" t="str">
        <f>IFERROR(VLOOKUP(F2593,プログラムデータ!A:O,15,0),"")</f>
        <v/>
      </c>
      <c r="L2593" t="str">
        <f>IFERROR(VLOOKUP(F2593,プログラムデータ!A:M,13,0),"")</f>
        <v/>
      </c>
      <c r="M2593" t="str">
        <f>IFERROR(VLOOKUP(F2593,プログラムデータ!A:J,10,0),"")</f>
        <v/>
      </c>
      <c r="N2593" t="str">
        <f>IFERROR(VLOOKUP(F2593,プログラムデータ!A:P,16,0),"")</f>
        <v/>
      </c>
      <c r="O2593" t="str">
        <f t="shared" si="80"/>
        <v xml:space="preserve">    </v>
      </c>
    </row>
    <row r="2594" spans="1:15" x14ac:dyDescent="0.15">
      <c r="A2594" t="str">
        <f>IFERROR(記録[[#This Row],[競技番号]],"")</f>
        <v/>
      </c>
      <c r="B2594" t="str">
        <f>IFERROR(記録[[#This Row],[選手番号]],"")</f>
        <v/>
      </c>
      <c r="C2594" t="str">
        <f>IFERROR(VLOOKUP(B2594,選手番号!F:J,4,0),"")</f>
        <v/>
      </c>
      <c r="D2594" t="str">
        <f>IFERROR(VLOOKUP(B2594,選手番号!F:K,6,0),"")</f>
        <v/>
      </c>
      <c r="E2594" t="str">
        <f>IFERROR(VLOOKUP(B2594,チーム番号!E:F,2,0),"")</f>
        <v/>
      </c>
      <c r="F2594" t="str">
        <f>IFERROR(VLOOKUP(A2594,プログラム!B:C,2,0),"")</f>
        <v/>
      </c>
      <c r="G2594" t="str">
        <f t="shared" si="81"/>
        <v>000</v>
      </c>
      <c r="H2594" t="str">
        <f>IFERROR(記録[[#This Row],[組]],"")</f>
        <v/>
      </c>
      <c r="I2594" t="str">
        <f>IFERROR(記録[[#This Row],[水路]],"")</f>
        <v/>
      </c>
      <c r="J2594" t="str">
        <f>IFERROR(VLOOKUP(F2594,プログラムデータ!A:P,14,0),"")</f>
        <v/>
      </c>
      <c r="K2594" t="str">
        <f>IFERROR(VLOOKUP(F2594,プログラムデータ!A:O,15,0),"")</f>
        <v/>
      </c>
      <c r="L2594" t="str">
        <f>IFERROR(VLOOKUP(F2594,プログラムデータ!A:M,13,0),"")</f>
        <v/>
      </c>
      <c r="M2594" t="str">
        <f>IFERROR(VLOOKUP(F2594,プログラムデータ!A:J,10,0),"")</f>
        <v/>
      </c>
      <c r="N2594" t="str">
        <f>IFERROR(VLOOKUP(F2594,プログラムデータ!A:P,16,0),"")</f>
        <v/>
      </c>
      <c r="O2594" t="str">
        <f t="shared" si="80"/>
        <v xml:space="preserve">    </v>
      </c>
    </row>
    <row r="2595" spans="1:15" x14ac:dyDescent="0.15">
      <c r="A2595" t="str">
        <f>IFERROR(記録[[#This Row],[競技番号]],"")</f>
        <v/>
      </c>
      <c r="B2595" t="str">
        <f>IFERROR(記録[[#This Row],[選手番号]],"")</f>
        <v/>
      </c>
      <c r="C2595" t="str">
        <f>IFERROR(VLOOKUP(B2595,選手番号!F:J,4,0),"")</f>
        <v/>
      </c>
      <c r="D2595" t="str">
        <f>IFERROR(VLOOKUP(B2595,選手番号!F:K,6,0),"")</f>
        <v/>
      </c>
      <c r="E2595" t="str">
        <f>IFERROR(VLOOKUP(B2595,チーム番号!E:F,2,0),"")</f>
        <v/>
      </c>
      <c r="F2595" t="str">
        <f>IFERROR(VLOOKUP(A2595,プログラム!B:C,2,0),"")</f>
        <v/>
      </c>
      <c r="G2595" t="str">
        <f t="shared" si="81"/>
        <v>000</v>
      </c>
      <c r="H2595" t="str">
        <f>IFERROR(記録[[#This Row],[組]],"")</f>
        <v/>
      </c>
      <c r="I2595" t="str">
        <f>IFERROR(記録[[#This Row],[水路]],"")</f>
        <v/>
      </c>
      <c r="J2595" t="str">
        <f>IFERROR(VLOOKUP(F2595,プログラムデータ!A:P,14,0),"")</f>
        <v/>
      </c>
      <c r="K2595" t="str">
        <f>IFERROR(VLOOKUP(F2595,プログラムデータ!A:O,15,0),"")</f>
        <v/>
      </c>
      <c r="L2595" t="str">
        <f>IFERROR(VLOOKUP(F2595,プログラムデータ!A:M,13,0),"")</f>
        <v/>
      </c>
      <c r="M2595" t="str">
        <f>IFERROR(VLOOKUP(F2595,プログラムデータ!A:J,10,0),"")</f>
        <v/>
      </c>
      <c r="N2595" t="str">
        <f>IFERROR(VLOOKUP(F2595,プログラムデータ!A:P,16,0),"")</f>
        <v/>
      </c>
      <c r="O2595" t="str">
        <f t="shared" si="80"/>
        <v xml:space="preserve">    </v>
      </c>
    </row>
    <row r="2596" spans="1:15" x14ac:dyDescent="0.15">
      <c r="A2596" t="str">
        <f>IFERROR(記録[[#This Row],[競技番号]],"")</f>
        <v/>
      </c>
      <c r="B2596" t="str">
        <f>IFERROR(記録[[#This Row],[選手番号]],"")</f>
        <v/>
      </c>
      <c r="C2596" t="str">
        <f>IFERROR(VLOOKUP(B2596,選手番号!F:J,4,0),"")</f>
        <v/>
      </c>
      <c r="D2596" t="str">
        <f>IFERROR(VLOOKUP(B2596,選手番号!F:K,6,0),"")</f>
        <v/>
      </c>
      <c r="E2596" t="str">
        <f>IFERROR(VLOOKUP(B2596,チーム番号!E:F,2,0),"")</f>
        <v/>
      </c>
      <c r="F2596" t="str">
        <f>IFERROR(VLOOKUP(A2596,プログラム!B:C,2,0),"")</f>
        <v/>
      </c>
      <c r="G2596" t="str">
        <f t="shared" si="81"/>
        <v>000</v>
      </c>
      <c r="H2596" t="str">
        <f>IFERROR(記録[[#This Row],[組]],"")</f>
        <v/>
      </c>
      <c r="I2596" t="str">
        <f>IFERROR(記録[[#This Row],[水路]],"")</f>
        <v/>
      </c>
      <c r="J2596" t="str">
        <f>IFERROR(VLOOKUP(F2596,プログラムデータ!A:P,14,0),"")</f>
        <v/>
      </c>
      <c r="K2596" t="str">
        <f>IFERROR(VLOOKUP(F2596,プログラムデータ!A:O,15,0),"")</f>
        <v/>
      </c>
      <c r="L2596" t="str">
        <f>IFERROR(VLOOKUP(F2596,プログラムデータ!A:M,13,0),"")</f>
        <v/>
      </c>
      <c r="M2596" t="str">
        <f>IFERROR(VLOOKUP(F2596,プログラムデータ!A:J,10,0),"")</f>
        <v/>
      </c>
      <c r="N2596" t="str">
        <f>IFERROR(VLOOKUP(F2596,プログラムデータ!A:P,16,0),"")</f>
        <v/>
      </c>
      <c r="O2596" t="str">
        <f t="shared" si="80"/>
        <v xml:space="preserve">    </v>
      </c>
    </row>
    <row r="2597" spans="1:15" x14ac:dyDescent="0.15">
      <c r="A2597" t="str">
        <f>IFERROR(記録[[#This Row],[競技番号]],"")</f>
        <v/>
      </c>
      <c r="B2597" t="str">
        <f>IFERROR(記録[[#This Row],[選手番号]],"")</f>
        <v/>
      </c>
      <c r="C2597" t="str">
        <f>IFERROR(VLOOKUP(B2597,選手番号!F:J,4,0),"")</f>
        <v/>
      </c>
      <c r="D2597" t="str">
        <f>IFERROR(VLOOKUP(B2597,選手番号!F:K,6,0),"")</f>
        <v/>
      </c>
      <c r="E2597" t="str">
        <f>IFERROR(VLOOKUP(B2597,チーム番号!E:F,2,0),"")</f>
        <v/>
      </c>
      <c r="F2597" t="str">
        <f>IFERROR(VLOOKUP(A2597,プログラム!B:C,2,0),"")</f>
        <v/>
      </c>
      <c r="G2597" t="str">
        <f t="shared" si="81"/>
        <v>000</v>
      </c>
      <c r="H2597" t="str">
        <f>IFERROR(記録[[#This Row],[組]],"")</f>
        <v/>
      </c>
      <c r="I2597" t="str">
        <f>IFERROR(記録[[#This Row],[水路]],"")</f>
        <v/>
      </c>
      <c r="J2597" t="str">
        <f>IFERROR(VLOOKUP(F2597,プログラムデータ!A:P,14,0),"")</f>
        <v/>
      </c>
      <c r="K2597" t="str">
        <f>IFERROR(VLOOKUP(F2597,プログラムデータ!A:O,15,0),"")</f>
        <v/>
      </c>
      <c r="L2597" t="str">
        <f>IFERROR(VLOOKUP(F2597,プログラムデータ!A:M,13,0),"")</f>
        <v/>
      </c>
      <c r="M2597" t="str">
        <f>IFERROR(VLOOKUP(F2597,プログラムデータ!A:J,10,0),"")</f>
        <v/>
      </c>
      <c r="N2597" t="str">
        <f>IFERROR(VLOOKUP(F2597,プログラムデータ!A:P,16,0),"")</f>
        <v/>
      </c>
      <c r="O2597" t="str">
        <f t="shared" si="80"/>
        <v xml:space="preserve">    </v>
      </c>
    </row>
    <row r="2598" spans="1:15" x14ac:dyDescent="0.15">
      <c r="A2598" t="str">
        <f>IFERROR(記録[[#This Row],[競技番号]],"")</f>
        <v/>
      </c>
      <c r="B2598" t="str">
        <f>IFERROR(記録[[#This Row],[選手番号]],"")</f>
        <v/>
      </c>
      <c r="C2598" t="str">
        <f>IFERROR(VLOOKUP(B2598,選手番号!F:J,4,0),"")</f>
        <v/>
      </c>
      <c r="D2598" t="str">
        <f>IFERROR(VLOOKUP(B2598,選手番号!F:K,6,0),"")</f>
        <v/>
      </c>
      <c r="E2598" t="str">
        <f>IFERROR(VLOOKUP(B2598,チーム番号!E:F,2,0),"")</f>
        <v/>
      </c>
      <c r="F2598" t="str">
        <f>IFERROR(VLOOKUP(A2598,プログラム!B:C,2,0),"")</f>
        <v/>
      </c>
      <c r="G2598" t="str">
        <f t="shared" si="81"/>
        <v>000</v>
      </c>
      <c r="H2598" t="str">
        <f>IFERROR(記録[[#This Row],[組]],"")</f>
        <v/>
      </c>
      <c r="I2598" t="str">
        <f>IFERROR(記録[[#This Row],[水路]],"")</f>
        <v/>
      </c>
      <c r="J2598" t="str">
        <f>IFERROR(VLOOKUP(F2598,プログラムデータ!A:P,14,0),"")</f>
        <v/>
      </c>
      <c r="K2598" t="str">
        <f>IFERROR(VLOOKUP(F2598,プログラムデータ!A:O,15,0),"")</f>
        <v/>
      </c>
      <c r="L2598" t="str">
        <f>IFERROR(VLOOKUP(F2598,プログラムデータ!A:M,13,0),"")</f>
        <v/>
      </c>
      <c r="M2598" t="str">
        <f>IFERROR(VLOOKUP(F2598,プログラムデータ!A:J,10,0),"")</f>
        <v/>
      </c>
      <c r="N2598" t="str">
        <f>IFERROR(VLOOKUP(F2598,プログラムデータ!A:P,16,0),"")</f>
        <v/>
      </c>
      <c r="O2598" t="str">
        <f t="shared" si="80"/>
        <v xml:space="preserve">    </v>
      </c>
    </row>
    <row r="2599" spans="1:15" x14ac:dyDescent="0.15">
      <c r="A2599" t="str">
        <f>IFERROR(記録[[#This Row],[競技番号]],"")</f>
        <v/>
      </c>
      <c r="B2599" t="str">
        <f>IFERROR(記録[[#This Row],[選手番号]],"")</f>
        <v/>
      </c>
      <c r="C2599" t="str">
        <f>IFERROR(VLOOKUP(B2599,選手番号!F:J,4,0),"")</f>
        <v/>
      </c>
      <c r="D2599" t="str">
        <f>IFERROR(VLOOKUP(B2599,選手番号!F:K,6,0),"")</f>
        <v/>
      </c>
      <c r="E2599" t="str">
        <f>IFERROR(VLOOKUP(B2599,チーム番号!E:F,2,0),"")</f>
        <v/>
      </c>
      <c r="F2599" t="str">
        <f>IFERROR(VLOOKUP(A2599,プログラム!B:C,2,0),"")</f>
        <v/>
      </c>
      <c r="G2599" t="str">
        <f t="shared" si="81"/>
        <v>000</v>
      </c>
      <c r="H2599" t="str">
        <f>IFERROR(記録[[#This Row],[組]],"")</f>
        <v/>
      </c>
      <c r="I2599" t="str">
        <f>IFERROR(記録[[#This Row],[水路]],"")</f>
        <v/>
      </c>
      <c r="J2599" t="str">
        <f>IFERROR(VLOOKUP(F2599,プログラムデータ!A:P,14,0),"")</f>
        <v/>
      </c>
      <c r="K2599" t="str">
        <f>IFERROR(VLOOKUP(F2599,プログラムデータ!A:O,15,0),"")</f>
        <v/>
      </c>
      <c r="L2599" t="str">
        <f>IFERROR(VLOOKUP(F2599,プログラムデータ!A:M,13,0),"")</f>
        <v/>
      </c>
      <c r="M2599" t="str">
        <f>IFERROR(VLOOKUP(F2599,プログラムデータ!A:J,10,0),"")</f>
        <v/>
      </c>
      <c r="N2599" t="str">
        <f>IFERROR(VLOOKUP(F2599,プログラムデータ!A:P,16,0),"")</f>
        <v/>
      </c>
      <c r="O2599" t="str">
        <f t="shared" si="80"/>
        <v xml:space="preserve">    </v>
      </c>
    </row>
    <row r="2600" spans="1:15" x14ac:dyDescent="0.15">
      <c r="A2600" t="str">
        <f>IFERROR(記録[[#This Row],[競技番号]],"")</f>
        <v/>
      </c>
      <c r="B2600" t="str">
        <f>IFERROR(記録[[#This Row],[選手番号]],"")</f>
        <v/>
      </c>
      <c r="C2600" t="str">
        <f>IFERROR(VLOOKUP(B2600,選手番号!F:J,4,0),"")</f>
        <v/>
      </c>
      <c r="D2600" t="str">
        <f>IFERROR(VLOOKUP(B2600,選手番号!F:K,6,0),"")</f>
        <v/>
      </c>
      <c r="E2600" t="str">
        <f>IFERROR(VLOOKUP(B2600,チーム番号!E:F,2,0),"")</f>
        <v/>
      </c>
      <c r="F2600" t="str">
        <f>IFERROR(VLOOKUP(A2600,プログラム!B:C,2,0),"")</f>
        <v/>
      </c>
      <c r="G2600" t="str">
        <f t="shared" si="81"/>
        <v>000</v>
      </c>
      <c r="H2600" t="str">
        <f>IFERROR(記録[[#This Row],[組]],"")</f>
        <v/>
      </c>
      <c r="I2600" t="str">
        <f>IFERROR(記録[[#This Row],[水路]],"")</f>
        <v/>
      </c>
      <c r="J2600" t="str">
        <f>IFERROR(VLOOKUP(F2600,プログラムデータ!A:P,14,0),"")</f>
        <v/>
      </c>
      <c r="K2600" t="str">
        <f>IFERROR(VLOOKUP(F2600,プログラムデータ!A:O,15,0),"")</f>
        <v/>
      </c>
      <c r="L2600" t="str">
        <f>IFERROR(VLOOKUP(F2600,プログラムデータ!A:M,13,0),"")</f>
        <v/>
      </c>
      <c r="M2600" t="str">
        <f>IFERROR(VLOOKUP(F2600,プログラムデータ!A:J,10,0),"")</f>
        <v/>
      </c>
      <c r="N2600" t="str">
        <f>IFERROR(VLOOKUP(F2600,プログラムデータ!A:P,16,0),"")</f>
        <v/>
      </c>
      <c r="O2600" t="str">
        <f t="shared" si="80"/>
        <v xml:space="preserve">    </v>
      </c>
    </row>
    <row r="2601" spans="1:15" x14ac:dyDescent="0.15">
      <c r="A2601" t="str">
        <f>IFERROR(記録[[#This Row],[競技番号]],"")</f>
        <v/>
      </c>
      <c r="B2601" t="str">
        <f>IFERROR(記録[[#This Row],[選手番号]],"")</f>
        <v/>
      </c>
      <c r="C2601" t="str">
        <f>IFERROR(VLOOKUP(B2601,選手番号!F:J,4,0),"")</f>
        <v/>
      </c>
      <c r="D2601" t="str">
        <f>IFERROR(VLOOKUP(B2601,選手番号!F:K,6,0),"")</f>
        <v/>
      </c>
      <c r="E2601" t="str">
        <f>IFERROR(VLOOKUP(B2601,チーム番号!E:F,2,0),"")</f>
        <v/>
      </c>
      <c r="F2601" t="str">
        <f>IFERROR(VLOOKUP(A2601,プログラム!B:C,2,0),"")</f>
        <v/>
      </c>
      <c r="G2601" t="str">
        <f t="shared" si="81"/>
        <v>000</v>
      </c>
      <c r="H2601" t="str">
        <f>IFERROR(記録[[#This Row],[組]],"")</f>
        <v/>
      </c>
      <c r="I2601" t="str">
        <f>IFERROR(記録[[#This Row],[水路]],"")</f>
        <v/>
      </c>
      <c r="J2601" t="str">
        <f>IFERROR(VLOOKUP(F2601,プログラムデータ!A:P,14,0),"")</f>
        <v/>
      </c>
      <c r="K2601" t="str">
        <f>IFERROR(VLOOKUP(F2601,プログラムデータ!A:O,15,0),"")</f>
        <v/>
      </c>
      <c r="L2601" t="str">
        <f>IFERROR(VLOOKUP(F2601,プログラムデータ!A:M,13,0),"")</f>
        <v/>
      </c>
      <c r="M2601" t="str">
        <f>IFERROR(VLOOKUP(F2601,プログラムデータ!A:J,10,0),"")</f>
        <v/>
      </c>
      <c r="N2601" t="str">
        <f>IFERROR(VLOOKUP(F2601,プログラムデータ!A:P,16,0),"")</f>
        <v/>
      </c>
      <c r="O2601" t="str">
        <f t="shared" si="80"/>
        <v xml:space="preserve">    </v>
      </c>
    </row>
    <row r="2602" spans="1:15" x14ac:dyDescent="0.15">
      <c r="A2602" t="str">
        <f>IFERROR(記録[[#This Row],[競技番号]],"")</f>
        <v/>
      </c>
      <c r="B2602" t="str">
        <f>IFERROR(記録[[#This Row],[選手番号]],"")</f>
        <v/>
      </c>
      <c r="C2602" t="str">
        <f>IFERROR(VLOOKUP(B2602,選手番号!F:J,4,0),"")</f>
        <v/>
      </c>
      <c r="D2602" t="str">
        <f>IFERROR(VLOOKUP(B2602,選手番号!F:K,6,0),"")</f>
        <v/>
      </c>
      <c r="E2602" t="str">
        <f>IFERROR(VLOOKUP(B2602,チーム番号!E:F,2,0),"")</f>
        <v/>
      </c>
      <c r="F2602" t="str">
        <f>IFERROR(VLOOKUP(A2602,プログラム!B:C,2,0),"")</f>
        <v/>
      </c>
      <c r="G2602" t="str">
        <f t="shared" si="81"/>
        <v>000</v>
      </c>
      <c r="H2602" t="str">
        <f>IFERROR(記録[[#This Row],[組]],"")</f>
        <v/>
      </c>
      <c r="I2602" t="str">
        <f>IFERROR(記録[[#This Row],[水路]],"")</f>
        <v/>
      </c>
      <c r="J2602" t="str">
        <f>IFERROR(VLOOKUP(F2602,プログラムデータ!A:P,14,0),"")</f>
        <v/>
      </c>
      <c r="K2602" t="str">
        <f>IFERROR(VLOOKUP(F2602,プログラムデータ!A:O,15,0),"")</f>
        <v/>
      </c>
      <c r="L2602" t="str">
        <f>IFERROR(VLOOKUP(F2602,プログラムデータ!A:M,13,0),"")</f>
        <v/>
      </c>
      <c r="M2602" t="str">
        <f>IFERROR(VLOOKUP(F2602,プログラムデータ!A:J,10,0),"")</f>
        <v/>
      </c>
      <c r="N2602" t="str">
        <f>IFERROR(VLOOKUP(F2602,プログラムデータ!A:P,16,0),"")</f>
        <v/>
      </c>
      <c r="O2602" t="str">
        <f t="shared" si="80"/>
        <v xml:space="preserve">    </v>
      </c>
    </row>
    <row r="2603" spans="1:15" x14ac:dyDescent="0.15">
      <c r="A2603" t="str">
        <f>IFERROR(記録[[#This Row],[競技番号]],"")</f>
        <v/>
      </c>
      <c r="B2603" t="str">
        <f>IFERROR(記録[[#This Row],[選手番号]],"")</f>
        <v/>
      </c>
      <c r="C2603" t="str">
        <f>IFERROR(VLOOKUP(B2603,選手番号!F:J,4,0),"")</f>
        <v/>
      </c>
      <c r="D2603" t="str">
        <f>IFERROR(VLOOKUP(B2603,選手番号!F:K,6,0),"")</f>
        <v/>
      </c>
      <c r="E2603" t="str">
        <f>IFERROR(VLOOKUP(B2603,チーム番号!E:F,2,0),"")</f>
        <v/>
      </c>
      <c r="F2603" t="str">
        <f>IFERROR(VLOOKUP(A2603,プログラム!B:C,2,0),"")</f>
        <v/>
      </c>
      <c r="G2603" t="str">
        <f t="shared" si="81"/>
        <v>000</v>
      </c>
      <c r="H2603" t="str">
        <f>IFERROR(記録[[#This Row],[組]],"")</f>
        <v/>
      </c>
      <c r="I2603" t="str">
        <f>IFERROR(記録[[#This Row],[水路]],"")</f>
        <v/>
      </c>
      <c r="J2603" t="str">
        <f>IFERROR(VLOOKUP(F2603,プログラムデータ!A:P,14,0),"")</f>
        <v/>
      </c>
      <c r="K2603" t="str">
        <f>IFERROR(VLOOKUP(F2603,プログラムデータ!A:O,15,0),"")</f>
        <v/>
      </c>
      <c r="L2603" t="str">
        <f>IFERROR(VLOOKUP(F2603,プログラムデータ!A:M,13,0),"")</f>
        <v/>
      </c>
      <c r="M2603" t="str">
        <f>IFERROR(VLOOKUP(F2603,プログラムデータ!A:J,10,0),"")</f>
        <v/>
      </c>
      <c r="N2603" t="str">
        <f>IFERROR(VLOOKUP(F2603,プログラムデータ!A:P,16,0),"")</f>
        <v/>
      </c>
      <c r="O2603" t="str">
        <f t="shared" si="80"/>
        <v xml:space="preserve">    </v>
      </c>
    </row>
    <row r="2604" spans="1:15" x14ac:dyDescent="0.15">
      <c r="A2604" t="str">
        <f>IFERROR(記録[[#This Row],[競技番号]],"")</f>
        <v/>
      </c>
      <c r="B2604" t="str">
        <f>IFERROR(記録[[#This Row],[選手番号]],"")</f>
        <v/>
      </c>
      <c r="C2604" t="str">
        <f>IFERROR(VLOOKUP(B2604,選手番号!F:J,4,0),"")</f>
        <v/>
      </c>
      <c r="D2604" t="str">
        <f>IFERROR(VLOOKUP(B2604,選手番号!F:K,6,0),"")</f>
        <v/>
      </c>
      <c r="E2604" t="str">
        <f>IFERROR(VLOOKUP(B2604,チーム番号!E:F,2,0),"")</f>
        <v/>
      </c>
      <c r="F2604" t="str">
        <f>IFERROR(VLOOKUP(A2604,プログラム!B:C,2,0),"")</f>
        <v/>
      </c>
      <c r="G2604" t="str">
        <f t="shared" si="81"/>
        <v>000</v>
      </c>
      <c r="H2604" t="str">
        <f>IFERROR(記録[[#This Row],[組]],"")</f>
        <v/>
      </c>
      <c r="I2604" t="str">
        <f>IFERROR(記録[[#This Row],[水路]],"")</f>
        <v/>
      </c>
      <c r="J2604" t="str">
        <f>IFERROR(VLOOKUP(F2604,プログラムデータ!A:P,14,0),"")</f>
        <v/>
      </c>
      <c r="K2604" t="str">
        <f>IFERROR(VLOOKUP(F2604,プログラムデータ!A:O,15,0),"")</f>
        <v/>
      </c>
      <c r="L2604" t="str">
        <f>IFERROR(VLOOKUP(F2604,プログラムデータ!A:M,13,0),"")</f>
        <v/>
      </c>
      <c r="M2604" t="str">
        <f>IFERROR(VLOOKUP(F2604,プログラムデータ!A:J,10,0),"")</f>
        <v/>
      </c>
      <c r="N2604" t="str">
        <f>IFERROR(VLOOKUP(F2604,プログラムデータ!A:P,16,0),"")</f>
        <v/>
      </c>
      <c r="O2604" t="str">
        <f t="shared" si="80"/>
        <v xml:space="preserve">    </v>
      </c>
    </row>
    <row r="2605" spans="1:15" x14ac:dyDescent="0.15">
      <c r="A2605" t="str">
        <f>IFERROR(記録[[#This Row],[競技番号]],"")</f>
        <v/>
      </c>
      <c r="B2605" t="str">
        <f>IFERROR(記録[[#This Row],[選手番号]],"")</f>
        <v/>
      </c>
      <c r="C2605" t="str">
        <f>IFERROR(VLOOKUP(B2605,選手番号!F:J,4,0),"")</f>
        <v/>
      </c>
      <c r="D2605" t="str">
        <f>IFERROR(VLOOKUP(B2605,選手番号!F:K,6,0),"")</f>
        <v/>
      </c>
      <c r="E2605" t="str">
        <f>IFERROR(VLOOKUP(B2605,チーム番号!E:F,2,0),"")</f>
        <v/>
      </c>
      <c r="F2605" t="str">
        <f>IFERROR(VLOOKUP(A2605,プログラム!B:C,2,0),"")</f>
        <v/>
      </c>
      <c r="G2605" t="str">
        <f t="shared" si="81"/>
        <v>000</v>
      </c>
      <c r="H2605" t="str">
        <f>IFERROR(記録[[#This Row],[組]],"")</f>
        <v/>
      </c>
      <c r="I2605" t="str">
        <f>IFERROR(記録[[#This Row],[水路]],"")</f>
        <v/>
      </c>
      <c r="J2605" t="str">
        <f>IFERROR(VLOOKUP(F2605,プログラムデータ!A:P,14,0),"")</f>
        <v/>
      </c>
      <c r="K2605" t="str">
        <f>IFERROR(VLOOKUP(F2605,プログラムデータ!A:O,15,0),"")</f>
        <v/>
      </c>
      <c r="L2605" t="str">
        <f>IFERROR(VLOOKUP(F2605,プログラムデータ!A:M,13,0),"")</f>
        <v/>
      </c>
      <c r="M2605" t="str">
        <f>IFERROR(VLOOKUP(F2605,プログラムデータ!A:J,10,0),"")</f>
        <v/>
      </c>
      <c r="N2605" t="str">
        <f>IFERROR(VLOOKUP(F2605,プログラムデータ!A:P,16,0),"")</f>
        <v/>
      </c>
      <c r="O2605" t="str">
        <f t="shared" si="80"/>
        <v xml:space="preserve">    </v>
      </c>
    </row>
    <row r="2606" spans="1:15" x14ac:dyDescent="0.15">
      <c r="A2606" t="str">
        <f>IFERROR(記録[[#This Row],[競技番号]],"")</f>
        <v/>
      </c>
      <c r="B2606" t="str">
        <f>IFERROR(記録[[#This Row],[選手番号]],"")</f>
        <v/>
      </c>
      <c r="C2606" t="str">
        <f>IFERROR(VLOOKUP(B2606,選手番号!F:J,4,0),"")</f>
        <v/>
      </c>
      <c r="D2606" t="str">
        <f>IFERROR(VLOOKUP(B2606,選手番号!F:K,6,0),"")</f>
        <v/>
      </c>
      <c r="E2606" t="str">
        <f>IFERROR(VLOOKUP(B2606,チーム番号!E:F,2,0),"")</f>
        <v/>
      </c>
      <c r="F2606" t="str">
        <f>IFERROR(VLOOKUP(A2606,プログラム!B:C,2,0),"")</f>
        <v/>
      </c>
      <c r="G2606" t="str">
        <f t="shared" si="81"/>
        <v>000</v>
      </c>
      <c r="H2606" t="str">
        <f>IFERROR(記録[[#This Row],[組]],"")</f>
        <v/>
      </c>
      <c r="I2606" t="str">
        <f>IFERROR(記録[[#This Row],[水路]],"")</f>
        <v/>
      </c>
      <c r="J2606" t="str">
        <f>IFERROR(VLOOKUP(F2606,プログラムデータ!A:P,14,0),"")</f>
        <v/>
      </c>
      <c r="K2606" t="str">
        <f>IFERROR(VLOOKUP(F2606,プログラムデータ!A:O,15,0),"")</f>
        <v/>
      </c>
      <c r="L2606" t="str">
        <f>IFERROR(VLOOKUP(F2606,プログラムデータ!A:M,13,0),"")</f>
        <v/>
      </c>
      <c r="M2606" t="str">
        <f>IFERROR(VLOOKUP(F2606,プログラムデータ!A:J,10,0),"")</f>
        <v/>
      </c>
      <c r="N2606" t="str">
        <f>IFERROR(VLOOKUP(F2606,プログラムデータ!A:P,16,0),"")</f>
        <v/>
      </c>
      <c r="O2606" t="str">
        <f t="shared" ref="O2606:O2669" si="82">CONCATENATE(J2606," ",K2606," ",L2606," ",M2606," ",N2606)</f>
        <v xml:space="preserve">    </v>
      </c>
    </row>
    <row r="2607" spans="1:15" x14ac:dyDescent="0.15">
      <c r="A2607" t="str">
        <f>IFERROR(記録[[#This Row],[競技番号]],"")</f>
        <v/>
      </c>
      <c r="B2607" t="str">
        <f>IFERROR(記録[[#This Row],[選手番号]],"")</f>
        <v/>
      </c>
      <c r="C2607" t="str">
        <f>IFERROR(VLOOKUP(B2607,選手番号!F:J,4,0),"")</f>
        <v/>
      </c>
      <c r="D2607" t="str">
        <f>IFERROR(VLOOKUP(B2607,選手番号!F:K,6,0),"")</f>
        <v/>
      </c>
      <c r="E2607" t="str">
        <f>IFERROR(VLOOKUP(B2607,チーム番号!E:F,2,0),"")</f>
        <v/>
      </c>
      <c r="F2607" t="str">
        <f>IFERROR(VLOOKUP(A2607,プログラム!B:C,2,0),"")</f>
        <v/>
      </c>
      <c r="G2607" t="str">
        <f t="shared" si="81"/>
        <v>000</v>
      </c>
      <c r="H2607" t="str">
        <f>IFERROR(記録[[#This Row],[組]],"")</f>
        <v/>
      </c>
      <c r="I2607" t="str">
        <f>IFERROR(記録[[#This Row],[水路]],"")</f>
        <v/>
      </c>
      <c r="J2607" t="str">
        <f>IFERROR(VLOOKUP(F2607,プログラムデータ!A:P,14,0),"")</f>
        <v/>
      </c>
      <c r="K2607" t="str">
        <f>IFERROR(VLOOKUP(F2607,プログラムデータ!A:O,15,0),"")</f>
        <v/>
      </c>
      <c r="L2607" t="str">
        <f>IFERROR(VLOOKUP(F2607,プログラムデータ!A:M,13,0),"")</f>
        <v/>
      </c>
      <c r="M2607" t="str">
        <f>IFERROR(VLOOKUP(F2607,プログラムデータ!A:J,10,0),"")</f>
        <v/>
      </c>
      <c r="N2607" t="str">
        <f>IFERROR(VLOOKUP(F2607,プログラムデータ!A:P,16,0),"")</f>
        <v/>
      </c>
      <c r="O2607" t="str">
        <f t="shared" si="82"/>
        <v xml:space="preserve">    </v>
      </c>
    </row>
    <row r="2608" spans="1:15" x14ac:dyDescent="0.15">
      <c r="A2608" t="str">
        <f>IFERROR(記録[[#This Row],[競技番号]],"")</f>
        <v/>
      </c>
      <c r="B2608" t="str">
        <f>IFERROR(記録[[#This Row],[選手番号]],"")</f>
        <v/>
      </c>
      <c r="C2608" t="str">
        <f>IFERROR(VLOOKUP(B2608,選手番号!F:J,4,0),"")</f>
        <v/>
      </c>
      <c r="D2608" t="str">
        <f>IFERROR(VLOOKUP(B2608,選手番号!F:K,6,0),"")</f>
        <v/>
      </c>
      <c r="E2608" t="str">
        <f>IFERROR(VLOOKUP(B2608,チーム番号!E:F,2,0),"")</f>
        <v/>
      </c>
      <c r="F2608" t="str">
        <f>IFERROR(VLOOKUP(A2608,プログラム!B:C,2,0),"")</f>
        <v/>
      </c>
      <c r="G2608" t="str">
        <f t="shared" si="81"/>
        <v>000</v>
      </c>
      <c r="H2608" t="str">
        <f>IFERROR(記録[[#This Row],[組]],"")</f>
        <v/>
      </c>
      <c r="I2608" t="str">
        <f>IFERROR(記録[[#This Row],[水路]],"")</f>
        <v/>
      </c>
      <c r="J2608" t="str">
        <f>IFERROR(VLOOKUP(F2608,プログラムデータ!A:P,14,0),"")</f>
        <v/>
      </c>
      <c r="K2608" t="str">
        <f>IFERROR(VLOOKUP(F2608,プログラムデータ!A:O,15,0),"")</f>
        <v/>
      </c>
      <c r="L2608" t="str">
        <f>IFERROR(VLOOKUP(F2608,プログラムデータ!A:M,13,0),"")</f>
        <v/>
      </c>
      <c r="M2608" t="str">
        <f>IFERROR(VLOOKUP(F2608,プログラムデータ!A:J,10,0),"")</f>
        <v/>
      </c>
      <c r="N2608" t="str">
        <f>IFERROR(VLOOKUP(F2608,プログラムデータ!A:P,16,0),"")</f>
        <v/>
      </c>
      <c r="O2608" t="str">
        <f t="shared" si="82"/>
        <v xml:space="preserve">    </v>
      </c>
    </row>
    <row r="2609" spans="1:15" x14ac:dyDescent="0.15">
      <c r="A2609" t="str">
        <f>IFERROR(記録[[#This Row],[競技番号]],"")</f>
        <v/>
      </c>
      <c r="B2609" t="str">
        <f>IFERROR(記録[[#This Row],[選手番号]],"")</f>
        <v/>
      </c>
      <c r="C2609" t="str">
        <f>IFERROR(VLOOKUP(B2609,選手番号!F:J,4,0),"")</f>
        <v/>
      </c>
      <c r="D2609" t="str">
        <f>IFERROR(VLOOKUP(B2609,選手番号!F:K,6,0),"")</f>
        <v/>
      </c>
      <c r="E2609" t="str">
        <f>IFERROR(VLOOKUP(B2609,チーム番号!E:F,2,0),"")</f>
        <v/>
      </c>
      <c r="F2609" t="str">
        <f>IFERROR(VLOOKUP(A2609,プログラム!B:C,2,0),"")</f>
        <v/>
      </c>
      <c r="G2609" t="str">
        <f t="shared" si="81"/>
        <v>000</v>
      </c>
      <c r="H2609" t="str">
        <f>IFERROR(記録[[#This Row],[組]],"")</f>
        <v/>
      </c>
      <c r="I2609" t="str">
        <f>IFERROR(記録[[#This Row],[水路]],"")</f>
        <v/>
      </c>
      <c r="J2609" t="str">
        <f>IFERROR(VLOOKUP(F2609,プログラムデータ!A:P,14,0),"")</f>
        <v/>
      </c>
      <c r="K2609" t="str">
        <f>IFERROR(VLOOKUP(F2609,プログラムデータ!A:O,15,0),"")</f>
        <v/>
      </c>
      <c r="L2609" t="str">
        <f>IFERROR(VLOOKUP(F2609,プログラムデータ!A:M,13,0),"")</f>
        <v/>
      </c>
      <c r="M2609" t="str">
        <f>IFERROR(VLOOKUP(F2609,プログラムデータ!A:J,10,0),"")</f>
        <v/>
      </c>
      <c r="N2609" t="str">
        <f>IFERROR(VLOOKUP(F2609,プログラムデータ!A:P,16,0),"")</f>
        <v/>
      </c>
      <c r="O2609" t="str">
        <f t="shared" si="82"/>
        <v xml:space="preserve">    </v>
      </c>
    </row>
    <row r="2610" spans="1:15" x14ac:dyDescent="0.15">
      <c r="A2610" t="str">
        <f>IFERROR(記録[[#This Row],[競技番号]],"")</f>
        <v/>
      </c>
      <c r="B2610" t="str">
        <f>IFERROR(記録[[#This Row],[選手番号]],"")</f>
        <v/>
      </c>
      <c r="C2610" t="str">
        <f>IFERROR(VLOOKUP(B2610,選手番号!F:J,4,0),"")</f>
        <v/>
      </c>
      <c r="D2610" t="str">
        <f>IFERROR(VLOOKUP(B2610,選手番号!F:K,6,0),"")</f>
        <v/>
      </c>
      <c r="E2610" t="str">
        <f>IFERROR(VLOOKUP(B2610,チーム番号!E:F,2,0),"")</f>
        <v/>
      </c>
      <c r="F2610" t="str">
        <f>IFERROR(VLOOKUP(A2610,プログラム!B:C,2,0),"")</f>
        <v/>
      </c>
      <c r="G2610" t="str">
        <f t="shared" si="81"/>
        <v>000</v>
      </c>
      <c r="H2610" t="str">
        <f>IFERROR(記録[[#This Row],[組]],"")</f>
        <v/>
      </c>
      <c r="I2610" t="str">
        <f>IFERROR(記録[[#This Row],[水路]],"")</f>
        <v/>
      </c>
      <c r="J2610" t="str">
        <f>IFERROR(VLOOKUP(F2610,プログラムデータ!A:P,14,0),"")</f>
        <v/>
      </c>
      <c r="K2610" t="str">
        <f>IFERROR(VLOOKUP(F2610,プログラムデータ!A:O,15,0),"")</f>
        <v/>
      </c>
      <c r="L2610" t="str">
        <f>IFERROR(VLOOKUP(F2610,プログラムデータ!A:M,13,0),"")</f>
        <v/>
      </c>
      <c r="M2610" t="str">
        <f>IFERROR(VLOOKUP(F2610,プログラムデータ!A:J,10,0),"")</f>
        <v/>
      </c>
      <c r="N2610" t="str">
        <f>IFERROR(VLOOKUP(F2610,プログラムデータ!A:P,16,0),"")</f>
        <v/>
      </c>
      <c r="O2610" t="str">
        <f t="shared" si="82"/>
        <v xml:space="preserve">    </v>
      </c>
    </row>
    <row r="2611" spans="1:15" x14ac:dyDescent="0.15">
      <c r="A2611" t="str">
        <f>IFERROR(記録[[#This Row],[競技番号]],"")</f>
        <v/>
      </c>
      <c r="B2611" t="str">
        <f>IFERROR(記録[[#This Row],[選手番号]],"")</f>
        <v/>
      </c>
      <c r="C2611" t="str">
        <f>IFERROR(VLOOKUP(B2611,選手番号!F:J,4,0),"")</f>
        <v/>
      </c>
      <c r="D2611" t="str">
        <f>IFERROR(VLOOKUP(B2611,選手番号!F:K,6,0),"")</f>
        <v/>
      </c>
      <c r="E2611" t="str">
        <f>IFERROR(VLOOKUP(B2611,チーム番号!E:F,2,0),"")</f>
        <v/>
      </c>
      <c r="F2611" t="str">
        <f>IFERROR(VLOOKUP(A2611,プログラム!B:C,2,0),"")</f>
        <v/>
      </c>
      <c r="G2611" t="str">
        <f t="shared" si="81"/>
        <v>000</v>
      </c>
      <c r="H2611" t="str">
        <f>IFERROR(記録[[#This Row],[組]],"")</f>
        <v/>
      </c>
      <c r="I2611" t="str">
        <f>IFERROR(記録[[#This Row],[水路]],"")</f>
        <v/>
      </c>
      <c r="J2611" t="str">
        <f>IFERROR(VLOOKUP(F2611,プログラムデータ!A:P,14,0),"")</f>
        <v/>
      </c>
      <c r="K2611" t="str">
        <f>IFERROR(VLOOKUP(F2611,プログラムデータ!A:O,15,0),"")</f>
        <v/>
      </c>
      <c r="L2611" t="str">
        <f>IFERROR(VLOOKUP(F2611,プログラムデータ!A:M,13,0),"")</f>
        <v/>
      </c>
      <c r="M2611" t="str">
        <f>IFERROR(VLOOKUP(F2611,プログラムデータ!A:J,10,0),"")</f>
        <v/>
      </c>
      <c r="N2611" t="str">
        <f>IFERROR(VLOOKUP(F2611,プログラムデータ!A:P,16,0),"")</f>
        <v/>
      </c>
      <c r="O2611" t="str">
        <f t="shared" si="82"/>
        <v xml:space="preserve">    </v>
      </c>
    </row>
    <row r="2612" spans="1:15" x14ac:dyDescent="0.15">
      <c r="A2612" t="str">
        <f>IFERROR(記録[[#This Row],[競技番号]],"")</f>
        <v/>
      </c>
      <c r="B2612" t="str">
        <f>IFERROR(記録[[#This Row],[選手番号]],"")</f>
        <v/>
      </c>
      <c r="C2612" t="str">
        <f>IFERROR(VLOOKUP(B2612,選手番号!F:J,4,0),"")</f>
        <v/>
      </c>
      <c r="D2612" t="str">
        <f>IFERROR(VLOOKUP(B2612,選手番号!F:K,6,0),"")</f>
        <v/>
      </c>
      <c r="E2612" t="str">
        <f>IFERROR(VLOOKUP(B2612,チーム番号!E:F,2,0),"")</f>
        <v/>
      </c>
      <c r="F2612" t="str">
        <f>IFERROR(VLOOKUP(A2612,プログラム!B:C,2,0),"")</f>
        <v/>
      </c>
      <c r="G2612" t="str">
        <f t="shared" si="81"/>
        <v>000</v>
      </c>
      <c r="H2612" t="str">
        <f>IFERROR(記録[[#This Row],[組]],"")</f>
        <v/>
      </c>
      <c r="I2612" t="str">
        <f>IFERROR(記録[[#This Row],[水路]],"")</f>
        <v/>
      </c>
      <c r="J2612" t="str">
        <f>IFERROR(VLOOKUP(F2612,プログラムデータ!A:P,14,0),"")</f>
        <v/>
      </c>
      <c r="K2612" t="str">
        <f>IFERROR(VLOOKUP(F2612,プログラムデータ!A:O,15,0),"")</f>
        <v/>
      </c>
      <c r="L2612" t="str">
        <f>IFERROR(VLOOKUP(F2612,プログラムデータ!A:M,13,0),"")</f>
        <v/>
      </c>
      <c r="M2612" t="str">
        <f>IFERROR(VLOOKUP(F2612,プログラムデータ!A:J,10,0),"")</f>
        <v/>
      </c>
      <c r="N2612" t="str">
        <f>IFERROR(VLOOKUP(F2612,プログラムデータ!A:P,16,0),"")</f>
        <v/>
      </c>
      <c r="O2612" t="str">
        <f t="shared" si="82"/>
        <v xml:space="preserve">    </v>
      </c>
    </row>
    <row r="2613" spans="1:15" x14ac:dyDescent="0.15">
      <c r="A2613" t="str">
        <f>IFERROR(記録[[#This Row],[競技番号]],"")</f>
        <v/>
      </c>
      <c r="B2613" t="str">
        <f>IFERROR(記録[[#This Row],[選手番号]],"")</f>
        <v/>
      </c>
      <c r="C2613" t="str">
        <f>IFERROR(VLOOKUP(B2613,選手番号!F:J,4,0),"")</f>
        <v/>
      </c>
      <c r="D2613" t="str">
        <f>IFERROR(VLOOKUP(B2613,選手番号!F:K,6,0),"")</f>
        <v/>
      </c>
      <c r="E2613" t="str">
        <f>IFERROR(VLOOKUP(B2613,チーム番号!E:F,2,0),"")</f>
        <v/>
      </c>
      <c r="F2613" t="str">
        <f>IFERROR(VLOOKUP(A2613,プログラム!B:C,2,0),"")</f>
        <v/>
      </c>
      <c r="G2613" t="str">
        <f t="shared" si="81"/>
        <v>000</v>
      </c>
      <c r="H2613" t="str">
        <f>IFERROR(記録[[#This Row],[組]],"")</f>
        <v/>
      </c>
      <c r="I2613" t="str">
        <f>IFERROR(記録[[#This Row],[水路]],"")</f>
        <v/>
      </c>
      <c r="J2613" t="str">
        <f>IFERROR(VLOOKUP(F2613,プログラムデータ!A:P,14,0),"")</f>
        <v/>
      </c>
      <c r="K2613" t="str">
        <f>IFERROR(VLOOKUP(F2613,プログラムデータ!A:O,15,0),"")</f>
        <v/>
      </c>
      <c r="L2613" t="str">
        <f>IFERROR(VLOOKUP(F2613,プログラムデータ!A:M,13,0),"")</f>
        <v/>
      </c>
      <c r="M2613" t="str">
        <f>IFERROR(VLOOKUP(F2613,プログラムデータ!A:J,10,0),"")</f>
        <v/>
      </c>
      <c r="N2613" t="str">
        <f>IFERROR(VLOOKUP(F2613,プログラムデータ!A:P,16,0),"")</f>
        <v/>
      </c>
      <c r="O2613" t="str">
        <f t="shared" si="82"/>
        <v xml:space="preserve">    </v>
      </c>
    </row>
    <row r="2614" spans="1:15" x14ac:dyDescent="0.15">
      <c r="A2614" t="str">
        <f>IFERROR(記録[[#This Row],[競技番号]],"")</f>
        <v/>
      </c>
      <c r="B2614" t="str">
        <f>IFERROR(記録[[#This Row],[選手番号]],"")</f>
        <v/>
      </c>
      <c r="C2614" t="str">
        <f>IFERROR(VLOOKUP(B2614,選手番号!F:J,4,0),"")</f>
        <v/>
      </c>
      <c r="D2614" t="str">
        <f>IFERROR(VLOOKUP(B2614,選手番号!F:K,6,0),"")</f>
        <v/>
      </c>
      <c r="E2614" t="str">
        <f>IFERROR(VLOOKUP(B2614,チーム番号!E:F,2,0),"")</f>
        <v/>
      </c>
      <c r="F2614" t="str">
        <f>IFERROR(VLOOKUP(A2614,プログラム!B:C,2,0),"")</f>
        <v/>
      </c>
      <c r="G2614" t="str">
        <f t="shared" si="81"/>
        <v>000</v>
      </c>
      <c r="H2614" t="str">
        <f>IFERROR(記録[[#This Row],[組]],"")</f>
        <v/>
      </c>
      <c r="I2614" t="str">
        <f>IFERROR(記録[[#This Row],[水路]],"")</f>
        <v/>
      </c>
      <c r="J2614" t="str">
        <f>IFERROR(VLOOKUP(F2614,プログラムデータ!A:P,14,0),"")</f>
        <v/>
      </c>
      <c r="K2614" t="str">
        <f>IFERROR(VLOOKUP(F2614,プログラムデータ!A:O,15,0),"")</f>
        <v/>
      </c>
      <c r="L2614" t="str">
        <f>IFERROR(VLOOKUP(F2614,プログラムデータ!A:M,13,0),"")</f>
        <v/>
      </c>
      <c r="M2614" t="str">
        <f>IFERROR(VLOOKUP(F2614,プログラムデータ!A:J,10,0),"")</f>
        <v/>
      </c>
      <c r="N2614" t="str">
        <f>IFERROR(VLOOKUP(F2614,プログラムデータ!A:P,16,0),"")</f>
        <v/>
      </c>
      <c r="O2614" t="str">
        <f t="shared" si="82"/>
        <v xml:space="preserve">    </v>
      </c>
    </row>
    <row r="2615" spans="1:15" x14ac:dyDescent="0.15">
      <c r="A2615" t="str">
        <f>IFERROR(記録[[#This Row],[競技番号]],"")</f>
        <v/>
      </c>
      <c r="B2615" t="str">
        <f>IFERROR(記録[[#This Row],[選手番号]],"")</f>
        <v/>
      </c>
      <c r="C2615" t="str">
        <f>IFERROR(VLOOKUP(B2615,選手番号!F:J,4,0),"")</f>
        <v/>
      </c>
      <c r="D2615" t="str">
        <f>IFERROR(VLOOKUP(B2615,選手番号!F:K,6,0),"")</f>
        <v/>
      </c>
      <c r="E2615" t="str">
        <f>IFERROR(VLOOKUP(B2615,チーム番号!E:F,2,0),"")</f>
        <v/>
      </c>
      <c r="F2615" t="str">
        <f>IFERROR(VLOOKUP(A2615,プログラム!B:C,2,0),"")</f>
        <v/>
      </c>
      <c r="G2615" t="str">
        <f t="shared" si="81"/>
        <v>000</v>
      </c>
      <c r="H2615" t="str">
        <f>IFERROR(記録[[#This Row],[組]],"")</f>
        <v/>
      </c>
      <c r="I2615" t="str">
        <f>IFERROR(記録[[#This Row],[水路]],"")</f>
        <v/>
      </c>
      <c r="J2615" t="str">
        <f>IFERROR(VLOOKUP(F2615,プログラムデータ!A:P,14,0),"")</f>
        <v/>
      </c>
      <c r="K2615" t="str">
        <f>IFERROR(VLOOKUP(F2615,プログラムデータ!A:O,15,0),"")</f>
        <v/>
      </c>
      <c r="L2615" t="str">
        <f>IFERROR(VLOOKUP(F2615,プログラムデータ!A:M,13,0),"")</f>
        <v/>
      </c>
      <c r="M2615" t="str">
        <f>IFERROR(VLOOKUP(F2615,プログラムデータ!A:J,10,0),"")</f>
        <v/>
      </c>
      <c r="N2615" t="str">
        <f>IFERROR(VLOOKUP(F2615,プログラムデータ!A:P,16,0),"")</f>
        <v/>
      </c>
      <c r="O2615" t="str">
        <f t="shared" si="82"/>
        <v xml:space="preserve">    </v>
      </c>
    </row>
    <row r="2616" spans="1:15" x14ac:dyDescent="0.15">
      <c r="A2616" t="str">
        <f>IFERROR(記録[[#This Row],[競技番号]],"")</f>
        <v/>
      </c>
      <c r="B2616" t="str">
        <f>IFERROR(記録[[#This Row],[選手番号]],"")</f>
        <v/>
      </c>
      <c r="C2616" t="str">
        <f>IFERROR(VLOOKUP(B2616,選手番号!F:J,4,0),"")</f>
        <v/>
      </c>
      <c r="D2616" t="str">
        <f>IFERROR(VLOOKUP(B2616,選手番号!F:K,6,0),"")</f>
        <v/>
      </c>
      <c r="E2616" t="str">
        <f>IFERROR(VLOOKUP(B2616,チーム番号!E:F,2,0),"")</f>
        <v/>
      </c>
      <c r="F2616" t="str">
        <f>IFERROR(VLOOKUP(A2616,プログラム!B:C,2,0),"")</f>
        <v/>
      </c>
      <c r="G2616" t="str">
        <f t="shared" si="81"/>
        <v>000</v>
      </c>
      <c r="H2616" t="str">
        <f>IFERROR(記録[[#This Row],[組]],"")</f>
        <v/>
      </c>
      <c r="I2616" t="str">
        <f>IFERROR(記録[[#This Row],[水路]],"")</f>
        <v/>
      </c>
      <c r="J2616" t="str">
        <f>IFERROR(VLOOKUP(F2616,プログラムデータ!A:P,14,0),"")</f>
        <v/>
      </c>
      <c r="K2616" t="str">
        <f>IFERROR(VLOOKUP(F2616,プログラムデータ!A:O,15,0),"")</f>
        <v/>
      </c>
      <c r="L2616" t="str">
        <f>IFERROR(VLOOKUP(F2616,プログラムデータ!A:M,13,0),"")</f>
        <v/>
      </c>
      <c r="M2616" t="str">
        <f>IFERROR(VLOOKUP(F2616,プログラムデータ!A:J,10,0),"")</f>
        <v/>
      </c>
      <c r="N2616" t="str">
        <f>IFERROR(VLOOKUP(F2616,プログラムデータ!A:P,16,0),"")</f>
        <v/>
      </c>
      <c r="O2616" t="str">
        <f t="shared" si="82"/>
        <v xml:space="preserve">    </v>
      </c>
    </row>
    <row r="2617" spans="1:15" x14ac:dyDescent="0.15">
      <c r="A2617" t="str">
        <f>IFERROR(記録[[#This Row],[競技番号]],"")</f>
        <v/>
      </c>
      <c r="B2617" t="str">
        <f>IFERROR(記録[[#This Row],[選手番号]],"")</f>
        <v/>
      </c>
      <c r="C2617" t="str">
        <f>IFERROR(VLOOKUP(B2617,選手番号!F:J,4,0),"")</f>
        <v/>
      </c>
      <c r="D2617" t="str">
        <f>IFERROR(VLOOKUP(B2617,選手番号!F:K,6,0),"")</f>
        <v/>
      </c>
      <c r="E2617" t="str">
        <f>IFERROR(VLOOKUP(B2617,チーム番号!E:F,2,0),"")</f>
        <v/>
      </c>
      <c r="F2617" t="str">
        <f>IFERROR(VLOOKUP(A2617,プログラム!B:C,2,0),"")</f>
        <v/>
      </c>
      <c r="G2617" t="str">
        <f t="shared" si="81"/>
        <v>000</v>
      </c>
      <c r="H2617" t="str">
        <f>IFERROR(記録[[#This Row],[組]],"")</f>
        <v/>
      </c>
      <c r="I2617" t="str">
        <f>IFERROR(記録[[#This Row],[水路]],"")</f>
        <v/>
      </c>
      <c r="J2617" t="str">
        <f>IFERROR(VLOOKUP(F2617,プログラムデータ!A:P,14,0),"")</f>
        <v/>
      </c>
      <c r="K2617" t="str">
        <f>IFERROR(VLOOKUP(F2617,プログラムデータ!A:O,15,0),"")</f>
        <v/>
      </c>
      <c r="L2617" t="str">
        <f>IFERROR(VLOOKUP(F2617,プログラムデータ!A:M,13,0),"")</f>
        <v/>
      </c>
      <c r="M2617" t="str">
        <f>IFERROR(VLOOKUP(F2617,プログラムデータ!A:J,10,0),"")</f>
        <v/>
      </c>
      <c r="N2617" t="str">
        <f>IFERROR(VLOOKUP(F2617,プログラムデータ!A:P,16,0),"")</f>
        <v/>
      </c>
      <c r="O2617" t="str">
        <f t="shared" si="82"/>
        <v xml:space="preserve">    </v>
      </c>
    </row>
    <row r="2618" spans="1:15" x14ac:dyDescent="0.15">
      <c r="A2618" t="str">
        <f>IFERROR(記録[[#This Row],[競技番号]],"")</f>
        <v/>
      </c>
      <c r="B2618" t="str">
        <f>IFERROR(記録[[#This Row],[選手番号]],"")</f>
        <v/>
      </c>
      <c r="C2618" t="str">
        <f>IFERROR(VLOOKUP(B2618,選手番号!F:J,4,0),"")</f>
        <v/>
      </c>
      <c r="D2618" t="str">
        <f>IFERROR(VLOOKUP(B2618,選手番号!F:K,6,0),"")</f>
        <v/>
      </c>
      <c r="E2618" t="str">
        <f>IFERROR(VLOOKUP(B2618,チーム番号!E:F,2,0),"")</f>
        <v/>
      </c>
      <c r="F2618" t="str">
        <f>IFERROR(VLOOKUP(A2618,プログラム!B:C,2,0),"")</f>
        <v/>
      </c>
      <c r="G2618" t="str">
        <f t="shared" si="81"/>
        <v>000</v>
      </c>
      <c r="H2618" t="str">
        <f>IFERROR(記録[[#This Row],[組]],"")</f>
        <v/>
      </c>
      <c r="I2618" t="str">
        <f>IFERROR(記録[[#This Row],[水路]],"")</f>
        <v/>
      </c>
      <c r="J2618" t="str">
        <f>IFERROR(VLOOKUP(F2618,プログラムデータ!A:P,14,0),"")</f>
        <v/>
      </c>
      <c r="K2618" t="str">
        <f>IFERROR(VLOOKUP(F2618,プログラムデータ!A:O,15,0),"")</f>
        <v/>
      </c>
      <c r="L2618" t="str">
        <f>IFERROR(VLOOKUP(F2618,プログラムデータ!A:M,13,0),"")</f>
        <v/>
      </c>
      <c r="M2618" t="str">
        <f>IFERROR(VLOOKUP(F2618,プログラムデータ!A:J,10,0),"")</f>
        <v/>
      </c>
      <c r="N2618" t="str">
        <f>IFERROR(VLOOKUP(F2618,プログラムデータ!A:P,16,0),"")</f>
        <v/>
      </c>
      <c r="O2618" t="str">
        <f t="shared" si="82"/>
        <v xml:space="preserve">    </v>
      </c>
    </row>
    <row r="2619" spans="1:15" x14ac:dyDescent="0.15">
      <c r="A2619" t="str">
        <f>IFERROR(記録[[#This Row],[競技番号]],"")</f>
        <v/>
      </c>
      <c r="B2619" t="str">
        <f>IFERROR(記録[[#This Row],[選手番号]],"")</f>
        <v/>
      </c>
      <c r="C2619" t="str">
        <f>IFERROR(VLOOKUP(B2619,選手番号!F:J,4,0),"")</f>
        <v/>
      </c>
      <c r="D2619" t="str">
        <f>IFERROR(VLOOKUP(B2619,選手番号!F:K,6,0),"")</f>
        <v/>
      </c>
      <c r="E2619" t="str">
        <f>IFERROR(VLOOKUP(B2619,チーム番号!E:F,2,0),"")</f>
        <v/>
      </c>
      <c r="F2619" t="str">
        <f>IFERROR(VLOOKUP(A2619,プログラム!B:C,2,0),"")</f>
        <v/>
      </c>
      <c r="G2619" t="str">
        <f t="shared" si="81"/>
        <v>000</v>
      </c>
      <c r="H2619" t="str">
        <f>IFERROR(記録[[#This Row],[組]],"")</f>
        <v/>
      </c>
      <c r="I2619" t="str">
        <f>IFERROR(記録[[#This Row],[水路]],"")</f>
        <v/>
      </c>
      <c r="J2619" t="str">
        <f>IFERROR(VLOOKUP(F2619,プログラムデータ!A:P,14,0),"")</f>
        <v/>
      </c>
      <c r="K2619" t="str">
        <f>IFERROR(VLOOKUP(F2619,プログラムデータ!A:O,15,0),"")</f>
        <v/>
      </c>
      <c r="L2619" t="str">
        <f>IFERROR(VLOOKUP(F2619,プログラムデータ!A:M,13,0),"")</f>
        <v/>
      </c>
      <c r="M2619" t="str">
        <f>IFERROR(VLOOKUP(F2619,プログラムデータ!A:J,10,0),"")</f>
        <v/>
      </c>
      <c r="N2619" t="str">
        <f>IFERROR(VLOOKUP(F2619,プログラムデータ!A:P,16,0),"")</f>
        <v/>
      </c>
      <c r="O2619" t="str">
        <f t="shared" si="82"/>
        <v xml:space="preserve">    </v>
      </c>
    </row>
    <row r="2620" spans="1:15" x14ac:dyDescent="0.15">
      <c r="A2620" t="str">
        <f>IFERROR(記録[[#This Row],[競技番号]],"")</f>
        <v/>
      </c>
      <c r="B2620" t="str">
        <f>IFERROR(記録[[#This Row],[選手番号]],"")</f>
        <v/>
      </c>
      <c r="C2620" t="str">
        <f>IFERROR(VLOOKUP(B2620,選手番号!F:J,4,0),"")</f>
        <v/>
      </c>
      <c r="D2620" t="str">
        <f>IFERROR(VLOOKUP(B2620,選手番号!F:K,6,0),"")</f>
        <v/>
      </c>
      <c r="E2620" t="str">
        <f>IFERROR(VLOOKUP(B2620,チーム番号!E:F,2,0),"")</f>
        <v/>
      </c>
      <c r="F2620" t="str">
        <f>IFERROR(VLOOKUP(A2620,プログラム!B:C,2,0),"")</f>
        <v/>
      </c>
      <c r="G2620" t="str">
        <f t="shared" si="81"/>
        <v>000</v>
      </c>
      <c r="H2620" t="str">
        <f>IFERROR(記録[[#This Row],[組]],"")</f>
        <v/>
      </c>
      <c r="I2620" t="str">
        <f>IFERROR(記録[[#This Row],[水路]],"")</f>
        <v/>
      </c>
      <c r="J2620" t="str">
        <f>IFERROR(VLOOKUP(F2620,プログラムデータ!A:P,14,0),"")</f>
        <v/>
      </c>
      <c r="K2620" t="str">
        <f>IFERROR(VLOOKUP(F2620,プログラムデータ!A:O,15,0),"")</f>
        <v/>
      </c>
      <c r="L2620" t="str">
        <f>IFERROR(VLOOKUP(F2620,プログラムデータ!A:M,13,0),"")</f>
        <v/>
      </c>
      <c r="M2620" t="str">
        <f>IFERROR(VLOOKUP(F2620,プログラムデータ!A:J,10,0),"")</f>
        <v/>
      </c>
      <c r="N2620" t="str">
        <f>IFERROR(VLOOKUP(F2620,プログラムデータ!A:P,16,0),"")</f>
        <v/>
      </c>
      <c r="O2620" t="str">
        <f t="shared" si="82"/>
        <v xml:space="preserve">    </v>
      </c>
    </row>
    <row r="2621" spans="1:15" x14ac:dyDescent="0.15">
      <c r="A2621" t="str">
        <f>IFERROR(記録[[#This Row],[競技番号]],"")</f>
        <v/>
      </c>
      <c r="B2621" t="str">
        <f>IFERROR(記録[[#This Row],[選手番号]],"")</f>
        <v/>
      </c>
      <c r="C2621" t="str">
        <f>IFERROR(VLOOKUP(B2621,選手番号!F:J,4,0),"")</f>
        <v/>
      </c>
      <c r="D2621" t="str">
        <f>IFERROR(VLOOKUP(B2621,選手番号!F:K,6,0),"")</f>
        <v/>
      </c>
      <c r="E2621" t="str">
        <f>IFERROR(VLOOKUP(B2621,チーム番号!E:F,2,0),"")</f>
        <v/>
      </c>
      <c r="F2621" t="str">
        <f>IFERROR(VLOOKUP(A2621,プログラム!B:C,2,0),"")</f>
        <v/>
      </c>
      <c r="G2621" t="str">
        <f t="shared" si="81"/>
        <v>000</v>
      </c>
      <c r="H2621" t="str">
        <f>IFERROR(記録[[#This Row],[組]],"")</f>
        <v/>
      </c>
      <c r="I2621" t="str">
        <f>IFERROR(記録[[#This Row],[水路]],"")</f>
        <v/>
      </c>
      <c r="J2621" t="str">
        <f>IFERROR(VLOOKUP(F2621,プログラムデータ!A:P,14,0),"")</f>
        <v/>
      </c>
      <c r="K2621" t="str">
        <f>IFERROR(VLOOKUP(F2621,プログラムデータ!A:O,15,0),"")</f>
        <v/>
      </c>
      <c r="L2621" t="str">
        <f>IFERROR(VLOOKUP(F2621,プログラムデータ!A:M,13,0),"")</f>
        <v/>
      </c>
      <c r="M2621" t="str">
        <f>IFERROR(VLOOKUP(F2621,プログラムデータ!A:J,10,0),"")</f>
        <v/>
      </c>
      <c r="N2621" t="str">
        <f>IFERROR(VLOOKUP(F2621,プログラムデータ!A:P,16,0),"")</f>
        <v/>
      </c>
      <c r="O2621" t="str">
        <f t="shared" si="82"/>
        <v xml:space="preserve">    </v>
      </c>
    </row>
    <row r="2622" spans="1:15" x14ac:dyDescent="0.15">
      <c r="A2622" t="str">
        <f>IFERROR(記録[[#This Row],[競技番号]],"")</f>
        <v/>
      </c>
      <c r="B2622" t="str">
        <f>IFERROR(記録[[#This Row],[選手番号]],"")</f>
        <v/>
      </c>
      <c r="C2622" t="str">
        <f>IFERROR(VLOOKUP(B2622,選手番号!F:J,4,0),"")</f>
        <v/>
      </c>
      <c r="D2622" t="str">
        <f>IFERROR(VLOOKUP(B2622,選手番号!F:K,6,0),"")</f>
        <v/>
      </c>
      <c r="E2622" t="str">
        <f>IFERROR(VLOOKUP(B2622,チーム番号!E:F,2,0),"")</f>
        <v/>
      </c>
      <c r="F2622" t="str">
        <f>IFERROR(VLOOKUP(A2622,プログラム!B:C,2,0),"")</f>
        <v/>
      </c>
      <c r="G2622" t="str">
        <f t="shared" si="81"/>
        <v>000</v>
      </c>
      <c r="H2622" t="str">
        <f>IFERROR(記録[[#This Row],[組]],"")</f>
        <v/>
      </c>
      <c r="I2622" t="str">
        <f>IFERROR(記録[[#This Row],[水路]],"")</f>
        <v/>
      </c>
      <c r="J2622" t="str">
        <f>IFERROR(VLOOKUP(F2622,プログラムデータ!A:P,14,0),"")</f>
        <v/>
      </c>
      <c r="K2622" t="str">
        <f>IFERROR(VLOOKUP(F2622,プログラムデータ!A:O,15,0),"")</f>
        <v/>
      </c>
      <c r="L2622" t="str">
        <f>IFERROR(VLOOKUP(F2622,プログラムデータ!A:M,13,0),"")</f>
        <v/>
      </c>
      <c r="M2622" t="str">
        <f>IFERROR(VLOOKUP(F2622,プログラムデータ!A:J,10,0),"")</f>
        <v/>
      </c>
      <c r="N2622" t="str">
        <f>IFERROR(VLOOKUP(F2622,プログラムデータ!A:P,16,0),"")</f>
        <v/>
      </c>
      <c r="O2622" t="str">
        <f t="shared" si="82"/>
        <v xml:space="preserve">    </v>
      </c>
    </row>
    <row r="2623" spans="1:15" x14ac:dyDescent="0.15">
      <c r="A2623" t="str">
        <f>IFERROR(記録[[#This Row],[競技番号]],"")</f>
        <v/>
      </c>
      <c r="B2623" t="str">
        <f>IFERROR(記録[[#This Row],[選手番号]],"")</f>
        <v/>
      </c>
      <c r="C2623" t="str">
        <f>IFERROR(VLOOKUP(B2623,選手番号!F:J,4,0),"")</f>
        <v/>
      </c>
      <c r="D2623" t="str">
        <f>IFERROR(VLOOKUP(B2623,選手番号!F:K,6,0),"")</f>
        <v/>
      </c>
      <c r="E2623" t="str">
        <f>IFERROR(VLOOKUP(B2623,チーム番号!E:F,2,0),"")</f>
        <v/>
      </c>
      <c r="F2623" t="str">
        <f>IFERROR(VLOOKUP(A2623,プログラム!B:C,2,0),"")</f>
        <v/>
      </c>
      <c r="G2623" t="str">
        <f t="shared" si="81"/>
        <v>000</v>
      </c>
      <c r="H2623" t="str">
        <f>IFERROR(記録[[#This Row],[組]],"")</f>
        <v/>
      </c>
      <c r="I2623" t="str">
        <f>IFERROR(記録[[#This Row],[水路]],"")</f>
        <v/>
      </c>
      <c r="J2623" t="str">
        <f>IFERROR(VLOOKUP(F2623,プログラムデータ!A:P,14,0),"")</f>
        <v/>
      </c>
      <c r="K2623" t="str">
        <f>IFERROR(VLOOKUP(F2623,プログラムデータ!A:O,15,0),"")</f>
        <v/>
      </c>
      <c r="L2623" t="str">
        <f>IFERROR(VLOOKUP(F2623,プログラムデータ!A:M,13,0),"")</f>
        <v/>
      </c>
      <c r="M2623" t="str">
        <f>IFERROR(VLOOKUP(F2623,プログラムデータ!A:J,10,0),"")</f>
        <v/>
      </c>
      <c r="N2623" t="str">
        <f>IFERROR(VLOOKUP(F2623,プログラムデータ!A:P,16,0),"")</f>
        <v/>
      </c>
      <c r="O2623" t="str">
        <f t="shared" si="82"/>
        <v xml:space="preserve">    </v>
      </c>
    </row>
    <row r="2624" spans="1:15" x14ac:dyDescent="0.15">
      <c r="A2624" t="str">
        <f>IFERROR(記録[[#This Row],[競技番号]],"")</f>
        <v/>
      </c>
      <c r="B2624" t="str">
        <f>IFERROR(記録[[#This Row],[選手番号]],"")</f>
        <v/>
      </c>
      <c r="C2624" t="str">
        <f>IFERROR(VLOOKUP(B2624,選手番号!F:J,4,0),"")</f>
        <v/>
      </c>
      <c r="D2624" t="str">
        <f>IFERROR(VLOOKUP(B2624,選手番号!F:K,6,0),"")</f>
        <v/>
      </c>
      <c r="E2624" t="str">
        <f>IFERROR(VLOOKUP(B2624,チーム番号!E:F,2,0),"")</f>
        <v/>
      </c>
      <c r="F2624" t="str">
        <f>IFERROR(VLOOKUP(A2624,プログラム!B:C,2,0),"")</f>
        <v/>
      </c>
      <c r="G2624" t="str">
        <f t="shared" si="81"/>
        <v>000</v>
      </c>
      <c r="H2624" t="str">
        <f>IFERROR(記録[[#This Row],[組]],"")</f>
        <v/>
      </c>
      <c r="I2624" t="str">
        <f>IFERROR(記録[[#This Row],[水路]],"")</f>
        <v/>
      </c>
      <c r="J2624" t="str">
        <f>IFERROR(VLOOKUP(F2624,プログラムデータ!A:P,14,0),"")</f>
        <v/>
      </c>
      <c r="K2624" t="str">
        <f>IFERROR(VLOOKUP(F2624,プログラムデータ!A:O,15,0),"")</f>
        <v/>
      </c>
      <c r="L2624" t="str">
        <f>IFERROR(VLOOKUP(F2624,プログラムデータ!A:M,13,0),"")</f>
        <v/>
      </c>
      <c r="M2624" t="str">
        <f>IFERROR(VLOOKUP(F2624,プログラムデータ!A:J,10,0),"")</f>
        <v/>
      </c>
      <c r="N2624" t="str">
        <f>IFERROR(VLOOKUP(F2624,プログラムデータ!A:P,16,0),"")</f>
        <v/>
      </c>
      <c r="O2624" t="str">
        <f t="shared" si="82"/>
        <v xml:space="preserve">    </v>
      </c>
    </row>
    <row r="2625" spans="1:15" x14ac:dyDescent="0.15">
      <c r="A2625" t="str">
        <f>IFERROR(記録[[#This Row],[競技番号]],"")</f>
        <v/>
      </c>
      <c r="B2625" t="str">
        <f>IFERROR(記録[[#This Row],[選手番号]],"")</f>
        <v/>
      </c>
      <c r="C2625" t="str">
        <f>IFERROR(VLOOKUP(B2625,選手番号!F:J,4,0),"")</f>
        <v/>
      </c>
      <c r="D2625" t="str">
        <f>IFERROR(VLOOKUP(B2625,選手番号!F:K,6,0),"")</f>
        <v/>
      </c>
      <c r="E2625" t="str">
        <f>IFERROR(VLOOKUP(B2625,チーム番号!E:F,2,0),"")</f>
        <v/>
      </c>
      <c r="F2625" t="str">
        <f>IFERROR(VLOOKUP(A2625,プログラム!B:C,2,0),"")</f>
        <v/>
      </c>
      <c r="G2625" t="str">
        <f t="shared" si="81"/>
        <v>000</v>
      </c>
      <c r="H2625" t="str">
        <f>IFERROR(記録[[#This Row],[組]],"")</f>
        <v/>
      </c>
      <c r="I2625" t="str">
        <f>IFERROR(記録[[#This Row],[水路]],"")</f>
        <v/>
      </c>
      <c r="J2625" t="str">
        <f>IFERROR(VLOOKUP(F2625,プログラムデータ!A:P,14,0),"")</f>
        <v/>
      </c>
      <c r="K2625" t="str">
        <f>IFERROR(VLOOKUP(F2625,プログラムデータ!A:O,15,0),"")</f>
        <v/>
      </c>
      <c r="L2625" t="str">
        <f>IFERROR(VLOOKUP(F2625,プログラムデータ!A:M,13,0),"")</f>
        <v/>
      </c>
      <c r="M2625" t="str">
        <f>IFERROR(VLOOKUP(F2625,プログラムデータ!A:J,10,0),"")</f>
        <v/>
      </c>
      <c r="N2625" t="str">
        <f>IFERROR(VLOOKUP(F2625,プログラムデータ!A:P,16,0),"")</f>
        <v/>
      </c>
      <c r="O2625" t="str">
        <f t="shared" si="82"/>
        <v xml:space="preserve">    </v>
      </c>
    </row>
    <row r="2626" spans="1:15" x14ac:dyDescent="0.15">
      <c r="A2626" t="str">
        <f>IFERROR(記録[[#This Row],[競技番号]],"")</f>
        <v/>
      </c>
      <c r="B2626" t="str">
        <f>IFERROR(記録[[#This Row],[選手番号]],"")</f>
        <v/>
      </c>
      <c r="C2626" t="str">
        <f>IFERROR(VLOOKUP(B2626,選手番号!F:J,4,0),"")</f>
        <v/>
      </c>
      <c r="D2626" t="str">
        <f>IFERROR(VLOOKUP(B2626,選手番号!F:K,6,0),"")</f>
        <v/>
      </c>
      <c r="E2626" t="str">
        <f>IFERROR(VLOOKUP(B2626,チーム番号!E:F,2,0),"")</f>
        <v/>
      </c>
      <c r="F2626" t="str">
        <f>IFERROR(VLOOKUP(A2626,プログラム!B:C,2,0),"")</f>
        <v/>
      </c>
      <c r="G2626" t="str">
        <f t="shared" si="81"/>
        <v>000</v>
      </c>
      <c r="H2626" t="str">
        <f>IFERROR(記録[[#This Row],[組]],"")</f>
        <v/>
      </c>
      <c r="I2626" t="str">
        <f>IFERROR(記録[[#This Row],[水路]],"")</f>
        <v/>
      </c>
      <c r="J2626" t="str">
        <f>IFERROR(VLOOKUP(F2626,プログラムデータ!A:P,14,0),"")</f>
        <v/>
      </c>
      <c r="K2626" t="str">
        <f>IFERROR(VLOOKUP(F2626,プログラムデータ!A:O,15,0),"")</f>
        <v/>
      </c>
      <c r="L2626" t="str">
        <f>IFERROR(VLOOKUP(F2626,プログラムデータ!A:M,13,0),"")</f>
        <v/>
      </c>
      <c r="M2626" t="str">
        <f>IFERROR(VLOOKUP(F2626,プログラムデータ!A:J,10,0),"")</f>
        <v/>
      </c>
      <c r="N2626" t="str">
        <f>IFERROR(VLOOKUP(F2626,プログラムデータ!A:P,16,0),"")</f>
        <v/>
      </c>
      <c r="O2626" t="str">
        <f t="shared" si="82"/>
        <v xml:space="preserve">    </v>
      </c>
    </row>
    <row r="2627" spans="1:15" x14ac:dyDescent="0.15">
      <c r="A2627" t="str">
        <f>IFERROR(記録[[#This Row],[競技番号]],"")</f>
        <v/>
      </c>
      <c r="B2627" t="str">
        <f>IFERROR(記録[[#This Row],[選手番号]],"")</f>
        <v/>
      </c>
      <c r="C2627" t="str">
        <f>IFERROR(VLOOKUP(B2627,選手番号!F:J,4,0),"")</f>
        <v/>
      </c>
      <c r="D2627" t="str">
        <f>IFERROR(VLOOKUP(B2627,選手番号!F:K,6,0),"")</f>
        <v/>
      </c>
      <c r="E2627" t="str">
        <f>IFERROR(VLOOKUP(B2627,チーム番号!E:F,2,0),"")</f>
        <v/>
      </c>
      <c r="F2627" t="str">
        <f>IFERROR(VLOOKUP(A2627,プログラム!B:C,2,0),"")</f>
        <v/>
      </c>
      <c r="G2627" t="str">
        <f t="shared" ref="G2627:G2690" si="83">CONCATENATE(B2627,0,0,0,F2627)</f>
        <v>000</v>
      </c>
      <c r="H2627" t="str">
        <f>IFERROR(記録[[#This Row],[組]],"")</f>
        <v/>
      </c>
      <c r="I2627" t="str">
        <f>IFERROR(記録[[#This Row],[水路]],"")</f>
        <v/>
      </c>
      <c r="J2627" t="str">
        <f>IFERROR(VLOOKUP(F2627,プログラムデータ!A:P,14,0),"")</f>
        <v/>
      </c>
      <c r="K2627" t="str">
        <f>IFERROR(VLOOKUP(F2627,プログラムデータ!A:O,15,0),"")</f>
        <v/>
      </c>
      <c r="L2627" t="str">
        <f>IFERROR(VLOOKUP(F2627,プログラムデータ!A:M,13,0),"")</f>
        <v/>
      </c>
      <c r="M2627" t="str">
        <f>IFERROR(VLOOKUP(F2627,プログラムデータ!A:J,10,0),"")</f>
        <v/>
      </c>
      <c r="N2627" t="str">
        <f>IFERROR(VLOOKUP(F2627,プログラムデータ!A:P,16,0),"")</f>
        <v/>
      </c>
      <c r="O2627" t="str">
        <f t="shared" si="82"/>
        <v xml:space="preserve">    </v>
      </c>
    </row>
    <row r="2628" spans="1:15" x14ac:dyDescent="0.15">
      <c r="A2628" t="str">
        <f>IFERROR(記録[[#This Row],[競技番号]],"")</f>
        <v/>
      </c>
      <c r="B2628" t="str">
        <f>IFERROR(記録[[#This Row],[選手番号]],"")</f>
        <v/>
      </c>
      <c r="C2628" t="str">
        <f>IFERROR(VLOOKUP(B2628,選手番号!F:J,4,0),"")</f>
        <v/>
      </c>
      <c r="D2628" t="str">
        <f>IFERROR(VLOOKUP(B2628,選手番号!F:K,6,0),"")</f>
        <v/>
      </c>
      <c r="E2628" t="str">
        <f>IFERROR(VLOOKUP(B2628,チーム番号!E:F,2,0),"")</f>
        <v/>
      </c>
      <c r="F2628" t="str">
        <f>IFERROR(VLOOKUP(A2628,プログラム!B:C,2,0),"")</f>
        <v/>
      </c>
      <c r="G2628" t="str">
        <f t="shared" si="83"/>
        <v>000</v>
      </c>
      <c r="H2628" t="str">
        <f>IFERROR(記録[[#This Row],[組]],"")</f>
        <v/>
      </c>
      <c r="I2628" t="str">
        <f>IFERROR(記録[[#This Row],[水路]],"")</f>
        <v/>
      </c>
      <c r="J2628" t="str">
        <f>IFERROR(VLOOKUP(F2628,プログラムデータ!A:P,14,0),"")</f>
        <v/>
      </c>
      <c r="K2628" t="str">
        <f>IFERROR(VLOOKUP(F2628,プログラムデータ!A:O,15,0),"")</f>
        <v/>
      </c>
      <c r="L2628" t="str">
        <f>IFERROR(VLOOKUP(F2628,プログラムデータ!A:M,13,0),"")</f>
        <v/>
      </c>
      <c r="M2628" t="str">
        <f>IFERROR(VLOOKUP(F2628,プログラムデータ!A:J,10,0),"")</f>
        <v/>
      </c>
      <c r="N2628" t="str">
        <f>IFERROR(VLOOKUP(F2628,プログラムデータ!A:P,16,0),"")</f>
        <v/>
      </c>
      <c r="O2628" t="str">
        <f t="shared" si="82"/>
        <v xml:space="preserve">    </v>
      </c>
    </row>
    <row r="2629" spans="1:15" x14ac:dyDescent="0.15">
      <c r="A2629" t="str">
        <f>IFERROR(記録[[#This Row],[競技番号]],"")</f>
        <v/>
      </c>
      <c r="B2629" t="str">
        <f>IFERROR(記録[[#This Row],[選手番号]],"")</f>
        <v/>
      </c>
      <c r="C2629" t="str">
        <f>IFERROR(VLOOKUP(B2629,選手番号!F:J,4,0),"")</f>
        <v/>
      </c>
      <c r="D2629" t="str">
        <f>IFERROR(VLOOKUP(B2629,選手番号!F:K,6,0),"")</f>
        <v/>
      </c>
      <c r="E2629" t="str">
        <f>IFERROR(VLOOKUP(B2629,チーム番号!E:F,2,0),"")</f>
        <v/>
      </c>
      <c r="F2629" t="str">
        <f>IFERROR(VLOOKUP(A2629,プログラム!B:C,2,0),"")</f>
        <v/>
      </c>
      <c r="G2629" t="str">
        <f t="shared" si="83"/>
        <v>000</v>
      </c>
      <c r="H2629" t="str">
        <f>IFERROR(記録[[#This Row],[組]],"")</f>
        <v/>
      </c>
      <c r="I2629" t="str">
        <f>IFERROR(記録[[#This Row],[水路]],"")</f>
        <v/>
      </c>
      <c r="J2629" t="str">
        <f>IFERROR(VLOOKUP(F2629,プログラムデータ!A:P,14,0),"")</f>
        <v/>
      </c>
      <c r="K2629" t="str">
        <f>IFERROR(VLOOKUP(F2629,プログラムデータ!A:O,15,0),"")</f>
        <v/>
      </c>
      <c r="L2629" t="str">
        <f>IFERROR(VLOOKUP(F2629,プログラムデータ!A:M,13,0),"")</f>
        <v/>
      </c>
      <c r="M2629" t="str">
        <f>IFERROR(VLOOKUP(F2629,プログラムデータ!A:J,10,0),"")</f>
        <v/>
      </c>
      <c r="N2629" t="str">
        <f>IFERROR(VLOOKUP(F2629,プログラムデータ!A:P,16,0),"")</f>
        <v/>
      </c>
      <c r="O2629" t="str">
        <f t="shared" si="82"/>
        <v xml:space="preserve">    </v>
      </c>
    </row>
    <row r="2630" spans="1:15" x14ac:dyDescent="0.15">
      <c r="A2630" t="str">
        <f>IFERROR(記録[[#This Row],[競技番号]],"")</f>
        <v/>
      </c>
      <c r="B2630" t="str">
        <f>IFERROR(記録[[#This Row],[選手番号]],"")</f>
        <v/>
      </c>
      <c r="C2630" t="str">
        <f>IFERROR(VLOOKUP(B2630,選手番号!F:J,4,0),"")</f>
        <v/>
      </c>
      <c r="D2630" t="str">
        <f>IFERROR(VLOOKUP(B2630,選手番号!F:K,6,0),"")</f>
        <v/>
      </c>
      <c r="E2630" t="str">
        <f>IFERROR(VLOOKUP(B2630,チーム番号!E:F,2,0),"")</f>
        <v/>
      </c>
      <c r="F2630" t="str">
        <f>IFERROR(VLOOKUP(A2630,プログラム!B:C,2,0),"")</f>
        <v/>
      </c>
      <c r="G2630" t="str">
        <f t="shared" si="83"/>
        <v>000</v>
      </c>
      <c r="H2630" t="str">
        <f>IFERROR(記録[[#This Row],[組]],"")</f>
        <v/>
      </c>
      <c r="I2630" t="str">
        <f>IFERROR(記録[[#This Row],[水路]],"")</f>
        <v/>
      </c>
      <c r="J2630" t="str">
        <f>IFERROR(VLOOKUP(F2630,プログラムデータ!A:P,14,0),"")</f>
        <v/>
      </c>
      <c r="K2630" t="str">
        <f>IFERROR(VLOOKUP(F2630,プログラムデータ!A:O,15,0),"")</f>
        <v/>
      </c>
      <c r="L2630" t="str">
        <f>IFERROR(VLOOKUP(F2630,プログラムデータ!A:M,13,0),"")</f>
        <v/>
      </c>
      <c r="M2630" t="str">
        <f>IFERROR(VLOOKUP(F2630,プログラムデータ!A:J,10,0),"")</f>
        <v/>
      </c>
      <c r="N2630" t="str">
        <f>IFERROR(VLOOKUP(F2630,プログラムデータ!A:P,16,0),"")</f>
        <v/>
      </c>
      <c r="O2630" t="str">
        <f t="shared" si="82"/>
        <v xml:space="preserve">    </v>
      </c>
    </row>
    <row r="2631" spans="1:15" x14ac:dyDescent="0.15">
      <c r="A2631" t="str">
        <f>IFERROR(記録[[#This Row],[競技番号]],"")</f>
        <v/>
      </c>
      <c r="B2631" t="str">
        <f>IFERROR(記録[[#This Row],[選手番号]],"")</f>
        <v/>
      </c>
      <c r="C2631" t="str">
        <f>IFERROR(VLOOKUP(B2631,選手番号!F:J,4,0),"")</f>
        <v/>
      </c>
      <c r="D2631" t="str">
        <f>IFERROR(VLOOKUP(B2631,選手番号!F:K,6,0),"")</f>
        <v/>
      </c>
      <c r="E2631" t="str">
        <f>IFERROR(VLOOKUP(B2631,チーム番号!E:F,2,0),"")</f>
        <v/>
      </c>
      <c r="F2631" t="str">
        <f>IFERROR(VLOOKUP(A2631,プログラム!B:C,2,0),"")</f>
        <v/>
      </c>
      <c r="G2631" t="str">
        <f t="shared" si="83"/>
        <v>000</v>
      </c>
      <c r="H2631" t="str">
        <f>IFERROR(記録[[#This Row],[組]],"")</f>
        <v/>
      </c>
      <c r="I2631" t="str">
        <f>IFERROR(記録[[#This Row],[水路]],"")</f>
        <v/>
      </c>
      <c r="J2631" t="str">
        <f>IFERROR(VLOOKUP(F2631,プログラムデータ!A:P,14,0),"")</f>
        <v/>
      </c>
      <c r="K2631" t="str">
        <f>IFERROR(VLOOKUP(F2631,プログラムデータ!A:O,15,0),"")</f>
        <v/>
      </c>
      <c r="L2631" t="str">
        <f>IFERROR(VLOOKUP(F2631,プログラムデータ!A:M,13,0),"")</f>
        <v/>
      </c>
      <c r="M2631" t="str">
        <f>IFERROR(VLOOKUP(F2631,プログラムデータ!A:J,10,0),"")</f>
        <v/>
      </c>
      <c r="N2631" t="str">
        <f>IFERROR(VLOOKUP(F2631,プログラムデータ!A:P,16,0),"")</f>
        <v/>
      </c>
      <c r="O2631" t="str">
        <f t="shared" si="82"/>
        <v xml:space="preserve">    </v>
      </c>
    </row>
    <row r="2632" spans="1:15" x14ac:dyDescent="0.15">
      <c r="A2632" t="str">
        <f>IFERROR(記録[[#This Row],[競技番号]],"")</f>
        <v/>
      </c>
      <c r="B2632" t="str">
        <f>IFERROR(記録[[#This Row],[選手番号]],"")</f>
        <v/>
      </c>
      <c r="C2632" t="str">
        <f>IFERROR(VLOOKUP(B2632,選手番号!F:J,4,0),"")</f>
        <v/>
      </c>
      <c r="D2632" t="str">
        <f>IFERROR(VLOOKUP(B2632,選手番号!F:K,6,0),"")</f>
        <v/>
      </c>
      <c r="E2632" t="str">
        <f>IFERROR(VLOOKUP(B2632,チーム番号!E:F,2,0),"")</f>
        <v/>
      </c>
      <c r="F2632" t="str">
        <f>IFERROR(VLOOKUP(A2632,プログラム!B:C,2,0),"")</f>
        <v/>
      </c>
      <c r="G2632" t="str">
        <f t="shared" si="83"/>
        <v>000</v>
      </c>
      <c r="H2632" t="str">
        <f>IFERROR(記録[[#This Row],[組]],"")</f>
        <v/>
      </c>
      <c r="I2632" t="str">
        <f>IFERROR(記録[[#This Row],[水路]],"")</f>
        <v/>
      </c>
      <c r="J2632" t="str">
        <f>IFERROR(VLOOKUP(F2632,プログラムデータ!A:P,14,0),"")</f>
        <v/>
      </c>
      <c r="K2632" t="str">
        <f>IFERROR(VLOOKUP(F2632,プログラムデータ!A:O,15,0),"")</f>
        <v/>
      </c>
      <c r="L2632" t="str">
        <f>IFERROR(VLOOKUP(F2632,プログラムデータ!A:M,13,0),"")</f>
        <v/>
      </c>
      <c r="M2632" t="str">
        <f>IFERROR(VLOOKUP(F2632,プログラムデータ!A:J,10,0),"")</f>
        <v/>
      </c>
      <c r="N2632" t="str">
        <f>IFERROR(VLOOKUP(F2632,プログラムデータ!A:P,16,0),"")</f>
        <v/>
      </c>
      <c r="O2632" t="str">
        <f t="shared" si="82"/>
        <v xml:space="preserve">    </v>
      </c>
    </row>
    <row r="2633" spans="1:15" x14ac:dyDescent="0.15">
      <c r="A2633" t="str">
        <f>IFERROR(記録[[#This Row],[競技番号]],"")</f>
        <v/>
      </c>
      <c r="B2633" t="str">
        <f>IFERROR(記録[[#This Row],[選手番号]],"")</f>
        <v/>
      </c>
      <c r="C2633" t="str">
        <f>IFERROR(VLOOKUP(B2633,選手番号!F:J,4,0),"")</f>
        <v/>
      </c>
      <c r="D2633" t="str">
        <f>IFERROR(VLOOKUP(B2633,選手番号!F:K,6,0),"")</f>
        <v/>
      </c>
      <c r="E2633" t="str">
        <f>IFERROR(VLOOKUP(B2633,チーム番号!E:F,2,0),"")</f>
        <v/>
      </c>
      <c r="F2633" t="str">
        <f>IFERROR(VLOOKUP(A2633,プログラム!B:C,2,0),"")</f>
        <v/>
      </c>
      <c r="G2633" t="str">
        <f t="shared" si="83"/>
        <v>000</v>
      </c>
      <c r="H2633" t="str">
        <f>IFERROR(記録[[#This Row],[組]],"")</f>
        <v/>
      </c>
      <c r="I2633" t="str">
        <f>IFERROR(記録[[#This Row],[水路]],"")</f>
        <v/>
      </c>
      <c r="J2633" t="str">
        <f>IFERROR(VLOOKUP(F2633,プログラムデータ!A:P,14,0),"")</f>
        <v/>
      </c>
      <c r="K2633" t="str">
        <f>IFERROR(VLOOKUP(F2633,プログラムデータ!A:O,15,0),"")</f>
        <v/>
      </c>
      <c r="L2633" t="str">
        <f>IFERROR(VLOOKUP(F2633,プログラムデータ!A:M,13,0),"")</f>
        <v/>
      </c>
      <c r="M2633" t="str">
        <f>IFERROR(VLOOKUP(F2633,プログラムデータ!A:J,10,0),"")</f>
        <v/>
      </c>
      <c r="N2633" t="str">
        <f>IFERROR(VLOOKUP(F2633,プログラムデータ!A:P,16,0),"")</f>
        <v/>
      </c>
      <c r="O2633" t="str">
        <f t="shared" si="82"/>
        <v xml:space="preserve">    </v>
      </c>
    </row>
    <row r="2634" spans="1:15" x14ac:dyDescent="0.15">
      <c r="A2634" t="str">
        <f>IFERROR(記録[[#This Row],[競技番号]],"")</f>
        <v/>
      </c>
      <c r="B2634" t="str">
        <f>IFERROR(記録[[#This Row],[選手番号]],"")</f>
        <v/>
      </c>
      <c r="C2634" t="str">
        <f>IFERROR(VLOOKUP(B2634,選手番号!F:J,4,0),"")</f>
        <v/>
      </c>
      <c r="D2634" t="str">
        <f>IFERROR(VLOOKUP(B2634,選手番号!F:K,6,0),"")</f>
        <v/>
      </c>
      <c r="E2634" t="str">
        <f>IFERROR(VLOOKUP(B2634,チーム番号!E:F,2,0),"")</f>
        <v/>
      </c>
      <c r="F2634" t="str">
        <f>IFERROR(VLOOKUP(A2634,プログラム!B:C,2,0),"")</f>
        <v/>
      </c>
      <c r="G2634" t="str">
        <f t="shared" si="83"/>
        <v>000</v>
      </c>
      <c r="H2634" t="str">
        <f>IFERROR(記録[[#This Row],[組]],"")</f>
        <v/>
      </c>
      <c r="I2634" t="str">
        <f>IFERROR(記録[[#This Row],[水路]],"")</f>
        <v/>
      </c>
      <c r="J2634" t="str">
        <f>IFERROR(VLOOKUP(F2634,プログラムデータ!A:P,14,0),"")</f>
        <v/>
      </c>
      <c r="K2634" t="str">
        <f>IFERROR(VLOOKUP(F2634,プログラムデータ!A:O,15,0),"")</f>
        <v/>
      </c>
      <c r="L2634" t="str">
        <f>IFERROR(VLOOKUP(F2634,プログラムデータ!A:M,13,0),"")</f>
        <v/>
      </c>
      <c r="M2634" t="str">
        <f>IFERROR(VLOOKUP(F2634,プログラムデータ!A:J,10,0),"")</f>
        <v/>
      </c>
      <c r="N2634" t="str">
        <f>IFERROR(VLOOKUP(F2634,プログラムデータ!A:P,16,0),"")</f>
        <v/>
      </c>
      <c r="O2634" t="str">
        <f t="shared" si="82"/>
        <v xml:space="preserve">    </v>
      </c>
    </row>
    <row r="2635" spans="1:15" x14ac:dyDescent="0.15">
      <c r="A2635" t="str">
        <f>IFERROR(記録[[#This Row],[競技番号]],"")</f>
        <v/>
      </c>
      <c r="B2635" t="str">
        <f>IFERROR(記録[[#This Row],[選手番号]],"")</f>
        <v/>
      </c>
      <c r="C2635" t="str">
        <f>IFERROR(VLOOKUP(B2635,選手番号!F:J,4,0),"")</f>
        <v/>
      </c>
      <c r="D2635" t="str">
        <f>IFERROR(VLOOKUP(B2635,選手番号!F:K,6,0),"")</f>
        <v/>
      </c>
      <c r="E2635" t="str">
        <f>IFERROR(VLOOKUP(B2635,チーム番号!E:F,2,0),"")</f>
        <v/>
      </c>
      <c r="F2635" t="str">
        <f>IFERROR(VLOOKUP(A2635,プログラム!B:C,2,0),"")</f>
        <v/>
      </c>
      <c r="G2635" t="str">
        <f t="shared" si="83"/>
        <v>000</v>
      </c>
      <c r="H2635" t="str">
        <f>IFERROR(記録[[#This Row],[組]],"")</f>
        <v/>
      </c>
      <c r="I2635" t="str">
        <f>IFERROR(記録[[#This Row],[水路]],"")</f>
        <v/>
      </c>
      <c r="J2635" t="str">
        <f>IFERROR(VLOOKUP(F2635,プログラムデータ!A:P,14,0),"")</f>
        <v/>
      </c>
      <c r="K2635" t="str">
        <f>IFERROR(VLOOKUP(F2635,プログラムデータ!A:O,15,0),"")</f>
        <v/>
      </c>
      <c r="L2635" t="str">
        <f>IFERROR(VLOOKUP(F2635,プログラムデータ!A:M,13,0),"")</f>
        <v/>
      </c>
      <c r="M2635" t="str">
        <f>IFERROR(VLOOKUP(F2635,プログラムデータ!A:J,10,0),"")</f>
        <v/>
      </c>
      <c r="N2635" t="str">
        <f>IFERROR(VLOOKUP(F2635,プログラムデータ!A:P,16,0),"")</f>
        <v/>
      </c>
      <c r="O2635" t="str">
        <f t="shared" si="82"/>
        <v xml:space="preserve">    </v>
      </c>
    </row>
    <row r="2636" spans="1:15" x14ac:dyDescent="0.15">
      <c r="A2636" t="str">
        <f>IFERROR(記録[[#This Row],[競技番号]],"")</f>
        <v/>
      </c>
      <c r="B2636" t="str">
        <f>IFERROR(記録[[#This Row],[選手番号]],"")</f>
        <v/>
      </c>
      <c r="C2636" t="str">
        <f>IFERROR(VLOOKUP(B2636,選手番号!F:J,4,0),"")</f>
        <v/>
      </c>
      <c r="D2636" t="str">
        <f>IFERROR(VLOOKUP(B2636,選手番号!F:K,6,0),"")</f>
        <v/>
      </c>
      <c r="E2636" t="str">
        <f>IFERROR(VLOOKUP(B2636,チーム番号!E:F,2,0),"")</f>
        <v/>
      </c>
      <c r="F2636" t="str">
        <f>IFERROR(VLOOKUP(A2636,プログラム!B:C,2,0),"")</f>
        <v/>
      </c>
      <c r="G2636" t="str">
        <f t="shared" si="83"/>
        <v>000</v>
      </c>
      <c r="H2636" t="str">
        <f>IFERROR(記録[[#This Row],[組]],"")</f>
        <v/>
      </c>
      <c r="I2636" t="str">
        <f>IFERROR(記録[[#This Row],[水路]],"")</f>
        <v/>
      </c>
      <c r="J2636" t="str">
        <f>IFERROR(VLOOKUP(F2636,プログラムデータ!A:P,14,0),"")</f>
        <v/>
      </c>
      <c r="K2636" t="str">
        <f>IFERROR(VLOOKUP(F2636,プログラムデータ!A:O,15,0),"")</f>
        <v/>
      </c>
      <c r="L2636" t="str">
        <f>IFERROR(VLOOKUP(F2636,プログラムデータ!A:M,13,0),"")</f>
        <v/>
      </c>
      <c r="M2636" t="str">
        <f>IFERROR(VLOOKUP(F2636,プログラムデータ!A:J,10,0),"")</f>
        <v/>
      </c>
      <c r="N2636" t="str">
        <f>IFERROR(VLOOKUP(F2636,プログラムデータ!A:P,16,0),"")</f>
        <v/>
      </c>
      <c r="O2636" t="str">
        <f t="shared" si="82"/>
        <v xml:space="preserve">    </v>
      </c>
    </row>
    <row r="2637" spans="1:15" x14ac:dyDescent="0.15">
      <c r="A2637" t="str">
        <f>IFERROR(記録[[#This Row],[競技番号]],"")</f>
        <v/>
      </c>
      <c r="B2637" t="str">
        <f>IFERROR(記録[[#This Row],[選手番号]],"")</f>
        <v/>
      </c>
      <c r="C2637" t="str">
        <f>IFERROR(VLOOKUP(B2637,選手番号!F:J,4,0),"")</f>
        <v/>
      </c>
      <c r="D2637" t="str">
        <f>IFERROR(VLOOKUP(B2637,選手番号!F:K,6,0),"")</f>
        <v/>
      </c>
      <c r="E2637" t="str">
        <f>IFERROR(VLOOKUP(B2637,チーム番号!E:F,2,0),"")</f>
        <v/>
      </c>
      <c r="F2637" t="str">
        <f>IFERROR(VLOOKUP(A2637,プログラム!B:C,2,0),"")</f>
        <v/>
      </c>
      <c r="G2637" t="str">
        <f t="shared" si="83"/>
        <v>000</v>
      </c>
      <c r="H2637" t="str">
        <f>IFERROR(記録[[#This Row],[組]],"")</f>
        <v/>
      </c>
      <c r="I2637" t="str">
        <f>IFERROR(記録[[#This Row],[水路]],"")</f>
        <v/>
      </c>
      <c r="J2637" t="str">
        <f>IFERROR(VLOOKUP(F2637,プログラムデータ!A:P,14,0),"")</f>
        <v/>
      </c>
      <c r="K2637" t="str">
        <f>IFERROR(VLOOKUP(F2637,プログラムデータ!A:O,15,0),"")</f>
        <v/>
      </c>
      <c r="L2637" t="str">
        <f>IFERROR(VLOOKUP(F2637,プログラムデータ!A:M,13,0),"")</f>
        <v/>
      </c>
      <c r="M2637" t="str">
        <f>IFERROR(VLOOKUP(F2637,プログラムデータ!A:J,10,0),"")</f>
        <v/>
      </c>
      <c r="N2637" t="str">
        <f>IFERROR(VLOOKUP(F2637,プログラムデータ!A:P,16,0),"")</f>
        <v/>
      </c>
      <c r="O2637" t="str">
        <f t="shared" si="82"/>
        <v xml:space="preserve">    </v>
      </c>
    </row>
    <row r="2638" spans="1:15" x14ac:dyDescent="0.15">
      <c r="A2638" t="str">
        <f>IFERROR(記録[[#This Row],[競技番号]],"")</f>
        <v/>
      </c>
      <c r="B2638" t="str">
        <f>IFERROR(記録[[#This Row],[選手番号]],"")</f>
        <v/>
      </c>
      <c r="C2638" t="str">
        <f>IFERROR(VLOOKUP(B2638,選手番号!F:J,4,0),"")</f>
        <v/>
      </c>
      <c r="D2638" t="str">
        <f>IFERROR(VLOOKUP(B2638,選手番号!F:K,6,0),"")</f>
        <v/>
      </c>
      <c r="E2638" t="str">
        <f>IFERROR(VLOOKUP(B2638,チーム番号!E:F,2,0),"")</f>
        <v/>
      </c>
      <c r="F2638" t="str">
        <f>IFERROR(VLOOKUP(A2638,プログラム!B:C,2,0),"")</f>
        <v/>
      </c>
      <c r="G2638" t="str">
        <f t="shared" si="83"/>
        <v>000</v>
      </c>
      <c r="H2638" t="str">
        <f>IFERROR(記録[[#This Row],[組]],"")</f>
        <v/>
      </c>
      <c r="I2638" t="str">
        <f>IFERROR(記録[[#This Row],[水路]],"")</f>
        <v/>
      </c>
      <c r="J2638" t="str">
        <f>IFERROR(VLOOKUP(F2638,プログラムデータ!A:P,14,0),"")</f>
        <v/>
      </c>
      <c r="K2638" t="str">
        <f>IFERROR(VLOOKUP(F2638,プログラムデータ!A:O,15,0),"")</f>
        <v/>
      </c>
      <c r="L2638" t="str">
        <f>IFERROR(VLOOKUP(F2638,プログラムデータ!A:M,13,0),"")</f>
        <v/>
      </c>
      <c r="M2638" t="str">
        <f>IFERROR(VLOOKUP(F2638,プログラムデータ!A:J,10,0),"")</f>
        <v/>
      </c>
      <c r="N2638" t="str">
        <f>IFERROR(VLOOKUP(F2638,プログラムデータ!A:P,16,0),"")</f>
        <v/>
      </c>
      <c r="O2638" t="str">
        <f t="shared" si="82"/>
        <v xml:space="preserve">    </v>
      </c>
    </row>
    <row r="2639" spans="1:15" x14ac:dyDescent="0.15">
      <c r="A2639" t="str">
        <f>IFERROR(記録[[#This Row],[競技番号]],"")</f>
        <v/>
      </c>
      <c r="B2639" t="str">
        <f>IFERROR(記録[[#This Row],[選手番号]],"")</f>
        <v/>
      </c>
      <c r="C2639" t="str">
        <f>IFERROR(VLOOKUP(B2639,選手番号!F:J,4,0),"")</f>
        <v/>
      </c>
      <c r="D2639" t="str">
        <f>IFERROR(VLOOKUP(B2639,選手番号!F:K,6,0),"")</f>
        <v/>
      </c>
      <c r="E2639" t="str">
        <f>IFERROR(VLOOKUP(B2639,チーム番号!E:F,2,0),"")</f>
        <v/>
      </c>
      <c r="F2639" t="str">
        <f>IFERROR(VLOOKUP(A2639,プログラム!B:C,2,0),"")</f>
        <v/>
      </c>
      <c r="G2639" t="str">
        <f t="shared" si="83"/>
        <v>000</v>
      </c>
      <c r="H2639" t="str">
        <f>IFERROR(記録[[#This Row],[組]],"")</f>
        <v/>
      </c>
      <c r="I2639" t="str">
        <f>IFERROR(記録[[#This Row],[水路]],"")</f>
        <v/>
      </c>
      <c r="J2639" t="str">
        <f>IFERROR(VLOOKUP(F2639,プログラムデータ!A:P,14,0),"")</f>
        <v/>
      </c>
      <c r="K2639" t="str">
        <f>IFERROR(VLOOKUP(F2639,プログラムデータ!A:O,15,0),"")</f>
        <v/>
      </c>
      <c r="L2639" t="str">
        <f>IFERROR(VLOOKUP(F2639,プログラムデータ!A:M,13,0),"")</f>
        <v/>
      </c>
      <c r="M2639" t="str">
        <f>IFERROR(VLOOKUP(F2639,プログラムデータ!A:J,10,0),"")</f>
        <v/>
      </c>
      <c r="N2639" t="str">
        <f>IFERROR(VLOOKUP(F2639,プログラムデータ!A:P,16,0),"")</f>
        <v/>
      </c>
      <c r="O2639" t="str">
        <f t="shared" si="82"/>
        <v xml:space="preserve">    </v>
      </c>
    </row>
    <row r="2640" spans="1:15" x14ac:dyDescent="0.15">
      <c r="A2640" t="str">
        <f>IFERROR(記録[[#This Row],[競技番号]],"")</f>
        <v/>
      </c>
      <c r="B2640" t="str">
        <f>IFERROR(記録[[#This Row],[選手番号]],"")</f>
        <v/>
      </c>
      <c r="C2640" t="str">
        <f>IFERROR(VLOOKUP(B2640,選手番号!F:J,4,0),"")</f>
        <v/>
      </c>
      <c r="D2640" t="str">
        <f>IFERROR(VLOOKUP(B2640,選手番号!F:K,6,0),"")</f>
        <v/>
      </c>
      <c r="E2640" t="str">
        <f>IFERROR(VLOOKUP(B2640,チーム番号!E:F,2,0),"")</f>
        <v/>
      </c>
      <c r="F2640" t="str">
        <f>IFERROR(VLOOKUP(A2640,プログラム!B:C,2,0),"")</f>
        <v/>
      </c>
      <c r="G2640" t="str">
        <f t="shared" si="83"/>
        <v>000</v>
      </c>
      <c r="H2640" t="str">
        <f>IFERROR(記録[[#This Row],[組]],"")</f>
        <v/>
      </c>
      <c r="I2640" t="str">
        <f>IFERROR(記録[[#This Row],[水路]],"")</f>
        <v/>
      </c>
      <c r="J2640" t="str">
        <f>IFERROR(VLOOKUP(F2640,プログラムデータ!A:P,14,0),"")</f>
        <v/>
      </c>
      <c r="K2640" t="str">
        <f>IFERROR(VLOOKUP(F2640,プログラムデータ!A:O,15,0),"")</f>
        <v/>
      </c>
      <c r="L2640" t="str">
        <f>IFERROR(VLOOKUP(F2640,プログラムデータ!A:M,13,0),"")</f>
        <v/>
      </c>
      <c r="M2640" t="str">
        <f>IFERROR(VLOOKUP(F2640,プログラムデータ!A:J,10,0),"")</f>
        <v/>
      </c>
      <c r="N2640" t="str">
        <f>IFERROR(VLOOKUP(F2640,プログラムデータ!A:P,16,0),"")</f>
        <v/>
      </c>
      <c r="O2640" t="str">
        <f t="shared" si="82"/>
        <v xml:space="preserve">    </v>
      </c>
    </row>
    <row r="2641" spans="1:15" x14ac:dyDescent="0.15">
      <c r="A2641" t="str">
        <f>IFERROR(記録[[#This Row],[競技番号]],"")</f>
        <v/>
      </c>
      <c r="B2641" t="str">
        <f>IFERROR(記録[[#This Row],[選手番号]],"")</f>
        <v/>
      </c>
      <c r="C2641" t="str">
        <f>IFERROR(VLOOKUP(B2641,選手番号!F:J,4,0),"")</f>
        <v/>
      </c>
      <c r="D2641" t="str">
        <f>IFERROR(VLOOKUP(B2641,選手番号!F:K,6,0),"")</f>
        <v/>
      </c>
      <c r="E2641" t="str">
        <f>IFERROR(VLOOKUP(B2641,チーム番号!E:F,2,0),"")</f>
        <v/>
      </c>
      <c r="F2641" t="str">
        <f>IFERROR(VLOOKUP(A2641,プログラム!B:C,2,0),"")</f>
        <v/>
      </c>
      <c r="G2641" t="str">
        <f t="shared" si="83"/>
        <v>000</v>
      </c>
      <c r="H2641" t="str">
        <f>IFERROR(記録[[#This Row],[組]],"")</f>
        <v/>
      </c>
      <c r="I2641" t="str">
        <f>IFERROR(記録[[#This Row],[水路]],"")</f>
        <v/>
      </c>
      <c r="J2641" t="str">
        <f>IFERROR(VLOOKUP(F2641,プログラムデータ!A:P,14,0),"")</f>
        <v/>
      </c>
      <c r="K2641" t="str">
        <f>IFERROR(VLOOKUP(F2641,プログラムデータ!A:O,15,0),"")</f>
        <v/>
      </c>
      <c r="L2641" t="str">
        <f>IFERROR(VLOOKUP(F2641,プログラムデータ!A:M,13,0),"")</f>
        <v/>
      </c>
      <c r="M2641" t="str">
        <f>IFERROR(VLOOKUP(F2641,プログラムデータ!A:J,10,0),"")</f>
        <v/>
      </c>
      <c r="N2641" t="str">
        <f>IFERROR(VLOOKUP(F2641,プログラムデータ!A:P,16,0),"")</f>
        <v/>
      </c>
      <c r="O2641" t="str">
        <f t="shared" si="82"/>
        <v xml:space="preserve">    </v>
      </c>
    </row>
    <row r="2642" spans="1:15" x14ac:dyDescent="0.15">
      <c r="A2642" t="str">
        <f>IFERROR(記録[[#This Row],[競技番号]],"")</f>
        <v/>
      </c>
      <c r="B2642" t="str">
        <f>IFERROR(記録[[#This Row],[選手番号]],"")</f>
        <v/>
      </c>
      <c r="C2642" t="str">
        <f>IFERROR(VLOOKUP(B2642,選手番号!F:J,4,0),"")</f>
        <v/>
      </c>
      <c r="D2642" t="str">
        <f>IFERROR(VLOOKUP(B2642,選手番号!F:K,6,0),"")</f>
        <v/>
      </c>
      <c r="E2642" t="str">
        <f>IFERROR(VLOOKUP(B2642,チーム番号!E:F,2,0),"")</f>
        <v/>
      </c>
      <c r="F2642" t="str">
        <f>IFERROR(VLOOKUP(A2642,プログラム!B:C,2,0),"")</f>
        <v/>
      </c>
      <c r="G2642" t="str">
        <f t="shared" si="83"/>
        <v>000</v>
      </c>
      <c r="H2642" t="str">
        <f>IFERROR(記録[[#This Row],[組]],"")</f>
        <v/>
      </c>
      <c r="I2642" t="str">
        <f>IFERROR(記録[[#This Row],[水路]],"")</f>
        <v/>
      </c>
      <c r="J2642" t="str">
        <f>IFERROR(VLOOKUP(F2642,プログラムデータ!A:P,14,0),"")</f>
        <v/>
      </c>
      <c r="K2642" t="str">
        <f>IFERROR(VLOOKUP(F2642,プログラムデータ!A:O,15,0),"")</f>
        <v/>
      </c>
      <c r="L2642" t="str">
        <f>IFERROR(VLOOKUP(F2642,プログラムデータ!A:M,13,0),"")</f>
        <v/>
      </c>
      <c r="M2642" t="str">
        <f>IFERROR(VLOOKUP(F2642,プログラムデータ!A:J,10,0),"")</f>
        <v/>
      </c>
      <c r="N2642" t="str">
        <f>IFERROR(VLOOKUP(F2642,プログラムデータ!A:P,16,0),"")</f>
        <v/>
      </c>
      <c r="O2642" t="str">
        <f t="shared" si="82"/>
        <v xml:space="preserve">    </v>
      </c>
    </row>
    <row r="2643" spans="1:15" x14ac:dyDescent="0.15">
      <c r="A2643" t="str">
        <f>IFERROR(記録[[#This Row],[競技番号]],"")</f>
        <v/>
      </c>
      <c r="B2643" t="str">
        <f>IFERROR(記録[[#This Row],[選手番号]],"")</f>
        <v/>
      </c>
      <c r="C2643" t="str">
        <f>IFERROR(VLOOKUP(B2643,選手番号!F:J,4,0),"")</f>
        <v/>
      </c>
      <c r="D2643" t="str">
        <f>IFERROR(VLOOKUP(B2643,選手番号!F:K,6,0),"")</f>
        <v/>
      </c>
      <c r="E2643" t="str">
        <f>IFERROR(VLOOKUP(B2643,チーム番号!E:F,2,0),"")</f>
        <v/>
      </c>
      <c r="F2643" t="str">
        <f>IFERROR(VLOOKUP(A2643,プログラム!B:C,2,0),"")</f>
        <v/>
      </c>
      <c r="G2643" t="str">
        <f t="shared" si="83"/>
        <v>000</v>
      </c>
      <c r="H2643" t="str">
        <f>IFERROR(記録[[#This Row],[組]],"")</f>
        <v/>
      </c>
      <c r="I2643" t="str">
        <f>IFERROR(記録[[#This Row],[水路]],"")</f>
        <v/>
      </c>
      <c r="J2643" t="str">
        <f>IFERROR(VLOOKUP(F2643,プログラムデータ!A:P,14,0),"")</f>
        <v/>
      </c>
      <c r="K2643" t="str">
        <f>IFERROR(VLOOKUP(F2643,プログラムデータ!A:O,15,0),"")</f>
        <v/>
      </c>
      <c r="L2643" t="str">
        <f>IFERROR(VLOOKUP(F2643,プログラムデータ!A:M,13,0),"")</f>
        <v/>
      </c>
      <c r="M2643" t="str">
        <f>IFERROR(VLOOKUP(F2643,プログラムデータ!A:J,10,0),"")</f>
        <v/>
      </c>
      <c r="N2643" t="str">
        <f>IFERROR(VLOOKUP(F2643,プログラムデータ!A:P,16,0),"")</f>
        <v/>
      </c>
      <c r="O2643" t="str">
        <f t="shared" si="82"/>
        <v xml:space="preserve">    </v>
      </c>
    </row>
    <row r="2644" spans="1:15" x14ac:dyDescent="0.15">
      <c r="A2644" t="str">
        <f>IFERROR(記録[[#This Row],[競技番号]],"")</f>
        <v/>
      </c>
      <c r="B2644" t="str">
        <f>IFERROR(記録[[#This Row],[選手番号]],"")</f>
        <v/>
      </c>
      <c r="C2644" t="str">
        <f>IFERROR(VLOOKUP(B2644,選手番号!F:J,4,0),"")</f>
        <v/>
      </c>
      <c r="D2644" t="str">
        <f>IFERROR(VLOOKUP(B2644,選手番号!F:K,6,0),"")</f>
        <v/>
      </c>
      <c r="E2644" t="str">
        <f>IFERROR(VLOOKUP(B2644,チーム番号!E:F,2,0),"")</f>
        <v/>
      </c>
      <c r="F2644" t="str">
        <f>IFERROR(VLOOKUP(A2644,プログラム!B:C,2,0),"")</f>
        <v/>
      </c>
      <c r="G2644" t="str">
        <f t="shared" si="83"/>
        <v>000</v>
      </c>
      <c r="H2644" t="str">
        <f>IFERROR(記録[[#This Row],[組]],"")</f>
        <v/>
      </c>
      <c r="I2644" t="str">
        <f>IFERROR(記録[[#This Row],[水路]],"")</f>
        <v/>
      </c>
      <c r="J2644" t="str">
        <f>IFERROR(VLOOKUP(F2644,プログラムデータ!A:P,14,0),"")</f>
        <v/>
      </c>
      <c r="K2644" t="str">
        <f>IFERROR(VLOOKUP(F2644,プログラムデータ!A:O,15,0),"")</f>
        <v/>
      </c>
      <c r="L2644" t="str">
        <f>IFERROR(VLOOKUP(F2644,プログラムデータ!A:M,13,0),"")</f>
        <v/>
      </c>
      <c r="M2644" t="str">
        <f>IFERROR(VLOOKUP(F2644,プログラムデータ!A:J,10,0),"")</f>
        <v/>
      </c>
      <c r="N2644" t="str">
        <f>IFERROR(VLOOKUP(F2644,プログラムデータ!A:P,16,0),"")</f>
        <v/>
      </c>
      <c r="O2644" t="str">
        <f t="shared" si="82"/>
        <v xml:space="preserve">    </v>
      </c>
    </row>
    <row r="2645" spans="1:15" x14ac:dyDescent="0.15">
      <c r="A2645" t="str">
        <f>IFERROR(記録[[#This Row],[競技番号]],"")</f>
        <v/>
      </c>
      <c r="B2645" t="str">
        <f>IFERROR(記録[[#This Row],[選手番号]],"")</f>
        <v/>
      </c>
      <c r="C2645" t="str">
        <f>IFERROR(VLOOKUP(B2645,選手番号!F:J,4,0),"")</f>
        <v/>
      </c>
      <c r="D2645" t="str">
        <f>IFERROR(VLOOKUP(B2645,選手番号!F:K,6,0),"")</f>
        <v/>
      </c>
      <c r="E2645" t="str">
        <f>IFERROR(VLOOKUP(B2645,チーム番号!E:F,2,0),"")</f>
        <v/>
      </c>
      <c r="F2645" t="str">
        <f>IFERROR(VLOOKUP(A2645,プログラム!B:C,2,0),"")</f>
        <v/>
      </c>
      <c r="G2645" t="str">
        <f t="shared" si="83"/>
        <v>000</v>
      </c>
      <c r="H2645" t="str">
        <f>IFERROR(記録[[#This Row],[組]],"")</f>
        <v/>
      </c>
      <c r="I2645" t="str">
        <f>IFERROR(記録[[#This Row],[水路]],"")</f>
        <v/>
      </c>
      <c r="J2645" t="str">
        <f>IFERROR(VLOOKUP(F2645,プログラムデータ!A:P,14,0),"")</f>
        <v/>
      </c>
      <c r="K2645" t="str">
        <f>IFERROR(VLOOKUP(F2645,プログラムデータ!A:O,15,0),"")</f>
        <v/>
      </c>
      <c r="L2645" t="str">
        <f>IFERROR(VLOOKUP(F2645,プログラムデータ!A:M,13,0),"")</f>
        <v/>
      </c>
      <c r="M2645" t="str">
        <f>IFERROR(VLOOKUP(F2645,プログラムデータ!A:J,10,0),"")</f>
        <v/>
      </c>
      <c r="N2645" t="str">
        <f>IFERROR(VLOOKUP(F2645,プログラムデータ!A:P,16,0),"")</f>
        <v/>
      </c>
      <c r="O2645" t="str">
        <f t="shared" si="82"/>
        <v xml:space="preserve">    </v>
      </c>
    </row>
    <row r="2646" spans="1:15" x14ac:dyDescent="0.15">
      <c r="A2646" t="str">
        <f>IFERROR(記録[[#This Row],[競技番号]],"")</f>
        <v/>
      </c>
      <c r="B2646" t="str">
        <f>IFERROR(記録[[#This Row],[選手番号]],"")</f>
        <v/>
      </c>
      <c r="C2646" t="str">
        <f>IFERROR(VLOOKUP(B2646,選手番号!F:J,4,0),"")</f>
        <v/>
      </c>
      <c r="D2646" t="str">
        <f>IFERROR(VLOOKUP(B2646,選手番号!F:K,6,0),"")</f>
        <v/>
      </c>
      <c r="E2646" t="str">
        <f>IFERROR(VLOOKUP(B2646,チーム番号!E:F,2,0),"")</f>
        <v/>
      </c>
      <c r="F2646" t="str">
        <f>IFERROR(VLOOKUP(A2646,プログラム!B:C,2,0),"")</f>
        <v/>
      </c>
      <c r="G2646" t="str">
        <f t="shared" si="83"/>
        <v>000</v>
      </c>
      <c r="H2646" t="str">
        <f>IFERROR(記録[[#This Row],[組]],"")</f>
        <v/>
      </c>
      <c r="I2646" t="str">
        <f>IFERROR(記録[[#This Row],[水路]],"")</f>
        <v/>
      </c>
      <c r="J2646" t="str">
        <f>IFERROR(VLOOKUP(F2646,プログラムデータ!A:P,14,0),"")</f>
        <v/>
      </c>
      <c r="K2646" t="str">
        <f>IFERROR(VLOOKUP(F2646,プログラムデータ!A:O,15,0),"")</f>
        <v/>
      </c>
      <c r="L2646" t="str">
        <f>IFERROR(VLOOKUP(F2646,プログラムデータ!A:M,13,0),"")</f>
        <v/>
      </c>
      <c r="M2646" t="str">
        <f>IFERROR(VLOOKUP(F2646,プログラムデータ!A:J,10,0),"")</f>
        <v/>
      </c>
      <c r="N2646" t="str">
        <f>IFERROR(VLOOKUP(F2646,プログラムデータ!A:P,16,0),"")</f>
        <v/>
      </c>
      <c r="O2646" t="str">
        <f t="shared" si="82"/>
        <v xml:space="preserve">    </v>
      </c>
    </row>
    <row r="2647" spans="1:15" x14ac:dyDescent="0.15">
      <c r="A2647" t="str">
        <f>IFERROR(記録[[#This Row],[競技番号]],"")</f>
        <v/>
      </c>
      <c r="B2647" t="str">
        <f>IFERROR(記録[[#This Row],[選手番号]],"")</f>
        <v/>
      </c>
      <c r="C2647" t="str">
        <f>IFERROR(VLOOKUP(B2647,選手番号!F:J,4,0),"")</f>
        <v/>
      </c>
      <c r="D2647" t="str">
        <f>IFERROR(VLOOKUP(B2647,選手番号!F:K,6,0),"")</f>
        <v/>
      </c>
      <c r="E2647" t="str">
        <f>IFERROR(VLOOKUP(B2647,チーム番号!E:F,2,0),"")</f>
        <v/>
      </c>
      <c r="F2647" t="str">
        <f>IFERROR(VLOOKUP(A2647,プログラム!B:C,2,0),"")</f>
        <v/>
      </c>
      <c r="G2647" t="str">
        <f t="shared" si="83"/>
        <v>000</v>
      </c>
      <c r="H2647" t="str">
        <f>IFERROR(記録[[#This Row],[組]],"")</f>
        <v/>
      </c>
      <c r="I2647" t="str">
        <f>IFERROR(記録[[#This Row],[水路]],"")</f>
        <v/>
      </c>
      <c r="J2647" t="str">
        <f>IFERROR(VLOOKUP(F2647,プログラムデータ!A:P,14,0),"")</f>
        <v/>
      </c>
      <c r="K2647" t="str">
        <f>IFERROR(VLOOKUP(F2647,プログラムデータ!A:O,15,0),"")</f>
        <v/>
      </c>
      <c r="L2647" t="str">
        <f>IFERROR(VLOOKUP(F2647,プログラムデータ!A:M,13,0),"")</f>
        <v/>
      </c>
      <c r="M2647" t="str">
        <f>IFERROR(VLOOKUP(F2647,プログラムデータ!A:J,10,0),"")</f>
        <v/>
      </c>
      <c r="N2647" t="str">
        <f>IFERROR(VLOOKUP(F2647,プログラムデータ!A:P,16,0),"")</f>
        <v/>
      </c>
      <c r="O2647" t="str">
        <f t="shared" si="82"/>
        <v xml:space="preserve">    </v>
      </c>
    </row>
    <row r="2648" spans="1:15" x14ac:dyDescent="0.15">
      <c r="A2648" t="str">
        <f>IFERROR(記録[[#This Row],[競技番号]],"")</f>
        <v/>
      </c>
      <c r="B2648" t="str">
        <f>IFERROR(記録[[#This Row],[選手番号]],"")</f>
        <v/>
      </c>
      <c r="C2648" t="str">
        <f>IFERROR(VLOOKUP(B2648,選手番号!F:J,4,0),"")</f>
        <v/>
      </c>
      <c r="D2648" t="str">
        <f>IFERROR(VLOOKUP(B2648,選手番号!F:K,6,0),"")</f>
        <v/>
      </c>
      <c r="E2648" t="str">
        <f>IFERROR(VLOOKUP(B2648,チーム番号!E:F,2,0),"")</f>
        <v/>
      </c>
      <c r="F2648" t="str">
        <f>IFERROR(VLOOKUP(A2648,プログラム!B:C,2,0),"")</f>
        <v/>
      </c>
      <c r="G2648" t="str">
        <f t="shared" si="83"/>
        <v>000</v>
      </c>
      <c r="H2648" t="str">
        <f>IFERROR(記録[[#This Row],[組]],"")</f>
        <v/>
      </c>
      <c r="I2648" t="str">
        <f>IFERROR(記録[[#This Row],[水路]],"")</f>
        <v/>
      </c>
      <c r="J2648" t="str">
        <f>IFERROR(VLOOKUP(F2648,プログラムデータ!A:P,14,0),"")</f>
        <v/>
      </c>
      <c r="K2648" t="str">
        <f>IFERROR(VLOOKUP(F2648,プログラムデータ!A:O,15,0),"")</f>
        <v/>
      </c>
      <c r="L2648" t="str">
        <f>IFERROR(VLOOKUP(F2648,プログラムデータ!A:M,13,0),"")</f>
        <v/>
      </c>
      <c r="M2648" t="str">
        <f>IFERROR(VLOOKUP(F2648,プログラムデータ!A:J,10,0),"")</f>
        <v/>
      </c>
      <c r="N2648" t="str">
        <f>IFERROR(VLOOKUP(F2648,プログラムデータ!A:P,16,0),"")</f>
        <v/>
      </c>
      <c r="O2648" t="str">
        <f t="shared" si="82"/>
        <v xml:space="preserve">    </v>
      </c>
    </row>
    <row r="2649" spans="1:15" x14ac:dyDescent="0.15">
      <c r="A2649" t="str">
        <f>IFERROR(記録[[#This Row],[競技番号]],"")</f>
        <v/>
      </c>
      <c r="B2649" t="str">
        <f>IFERROR(記録[[#This Row],[選手番号]],"")</f>
        <v/>
      </c>
      <c r="C2649" t="str">
        <f>IFERROR(VLOOKUP(B2649,選手番号!F:J,4,0),"")</f>
        <v/>
      </c>
      <c r="D2649" t="str">
        <f>IFERROR(VLOOKUP(B2649,選手番号!F:K,6,0),"")</f>
        <v/>
      </c>
      <c r="E2649" t="str">
        <f>IFERROR(VLOOKUP(B2649,チーム番号!E:F,2,0),"")</f>
        <v/>
      </c>
      <c r="F2649" t="str">
        <f>IFERROR(VLOOKUP(A2649,プログラム!B:C,2,0),"")</f>
        <v/>
      </c>
      <c r="G2649" t="str">
        <f t="shared" si="83"/>
        <v>000</v>
      </c>
      <c r="H2649" t="str">
        <f>IFERROR(記録[[#This Row],[組]],"")</f>
        <v/>
      </c>
      <c r="I2649" t="str">
        <f>IFERROR(記録[[#This Row],[水路]],"")</f>
        <v/>
      </c>
      <c r="J2649" t="str">
        <f>IFERROR(VLOOKUP(F2649,プログラムデータ!A:P,14,0),"")</f>
        <v/>
      </c>
      <c r="K2649" t="str">
        <f>IFERROR(VLOOKUP(F2649,プログラムデータ!A:O,15,0),"")</f>
        <v/>
      </c>
      <c r="L2649" t="str">
        <f>IFERROR(VLOOKUP(F2649,プログラムデータ!A:M,13,0),"")</f>
        <v/>
      </c>
      <c r="M2649" t="str">
        <f>IFERROR(VLOOKUP(F2649,プログラムデータ!A:J,10,0),"")</f>
        <v/>
      </c>
      <c r="N2649" t="str">
        <f>IFERROR(VLOOKUP(F2649,プログラムデータ!A:P,16,0),"")</f>
        <v/>
      </c>
      <c r="O2649" t="str">
        <f t="shared" si="82"/>
        <v xml:space="preserve">    </v>
      </c>
    </row>
    <row r="2650" spans="1:15" x14ac:dyDescent="0.15">
      <c r="A2650" t="str">
        <f>IFERROR(記録[[#This Row],[競技番号]],"")</f>
        <v/>
      </c>
      <c r="B2650" t="str">
        <f>IFERROR(記録[[#This Row],[選手番号]],"")</f>
        <v/>
      </c>
      <c r="C2650" t="str">
        <f>IFERROR(VLOOKUP(B2650,選手番号!F:J,4,0),"")</f>
        <v/>
      </c>
      <c r="D2650" t="str">
        <f>IFERROR(VLOOKUP(B2650,選手番号!F:K,6,0),"")</f>
        <v/>
      </c>
      <c r="E2650" t="str">
        <f>IFERROR(VLOOKUP(B2650,チーム番号!E:F,2,0),"")</f>
        <v/>
      </c>
      <c r="F2650" t="str">
        <f>IFERROR(VLOOKUP(A2650,プログラム!B:C,2,0),"")</f>
        <v/>
      </c>
      <c r="G2650" t="str">
        <f t="shared" si="83"/>
        <v>000</v>
      </c>
      <c r="H2650" t="str">
        <f>IFERROR(記録[[#This Row],[組]],"")</f>
        <v/>
      </c>
      <c r="I2650" t="str">
        <f>IFERROR(記録[[#This Row],[水路]],"")</f>
        <v/>
      </c>
      <c r="J2650" t="str">
        <f>IFERROR(VLOOKUP(F2650,プログラムデータ!A:P,14,0),"")</f>
        <v/>
      </c>
      <c r="K2650" t="str">
        <f>IFERROR(VLOOKUP(F2650,プログラムデータ!A:O,15,0),"")</f>
        <v/>
      </c>
      <c r="L2650" t="str">
        <f>IFERROR(VLOOKUP(F2650,プログラムデータ!A:M,13,0),"")</f>
        <v/>
      </c>
      <c r="M2650" t="str">
        <f>IFERROR(VLOOKUP(F2650,プログラムデータ!A:J,10,0),"")</f>
        <v/>
      </c>
      <c r="N2650" t="str">
        <f>IFERROR(VLOOKUP(F2650,プログラムデータ!A:P,16,0),"")</f>
        <v/>
      </c>
      <c r="O2650" t="str">
        <f t="shared" si="82"/>
        <v xml:space="preserve">    </v>
      </c>
    </row>
    <row r="2651" spans="1:15" x14ac:dyDescent="0.15">
      <c r="A2651" t="str">
        <f>IFERROR(記録[[#This Row],[競技番号]],"")</f>
        <v/>
      </c>
      <c r="B2651" t="str">
        <f>IFERROR(記録[[#This Row],[選手番号]],"")</f>
        <v/>
      </c>
      <c r="C2651" t="str">
        <f>IFERROR(VLOOKUP(B2651,選手番号!F:J,4,0),"")</f>
        <v/>
      </c>
      <c r="D2651" t="str">
        <f>IFERROR(VLOOKUP(B2651,選手番号!F:K,6,0),"")</f>
        <v/>
      </c>
      <c r="E2651" t="str">
        <f>IFERROR(VLOOKUP(B2651,チーム番号!E:F,2,0),"")</f>
        <v/>
      </c>
      <c r="F2651" t="str">
        <f>IFERROR(VLOOKUP(A2651,プログラム!B:C,2,0),"")</f>
        <v/>
      </c>
      <c r="G2651" t="str">
        <f t="shared" si="83"/>
        <v>000</v>
      </c>
      <c r="H2651" t="str">
        <f>IFERROR(記録[[#This Row],[組]],"")</f>
        <v/>
      </c>
      <c r="I2651" t="str">
        <f>IFERROR(記録[[#This Row],[水路]],"")</f>
        <v/>
      </c>
      <c r="J2651" t="str">
        <f>IFERROR(VLOOKUP(F2651,プログラムデータ!A:P,14,0),"")</f>
        <v/>
      </c>
      <c r="K2651" t="str">
        <f>IFERROR(VLOOKUP(F2651,プログラムデータ!A:O,15,0),"")</f>
        <v/>
      </c>
      <c r="L2651" t="str">
        <f>IFERROR(VLOOKUP(F2651,プログラムデータ!A:M,13,0),"")</f>
        <v/>
      </c>
      <c r="M2651" t="str">
        <f>IFERROR(VLOOKUP(F2651,プログラムデータ!A:J,10,0),"")</f>
        <v/>
      </c>
      <c r="N2651" t="str">
        <f>IFERROR(VLOOKUP(F2651,プログラムデータ!A:P,16,0),"")</f>
        <v/>
      </c>
      <c r="O2651" t="str">
        <f t="shared" si="82"/>
        <v xml:space="preserve">    </v>
      </c>
    </row>
    <row r="2652" spans="1:15" x14ac:dyDescent="0.15">
      <c r="A2652" t="str">
        <f>IFERROR(記録[[#This Row],[競技番号]],"")</f>
        <v/>
      </c>
      <c r="B2652" t="str">
        <f>IFERROR(記録[[#This Row],[選手番号]],"")</f>
        <v/>
      </c>
      <c r="C2652" t="str">
        <f>IFERROR(VLOOKUP(B2652,選手番号!F:J,4,0),"")</f>
        <v/>
      </c>
      <c r="D2652" t="str">
        <f>IFERROR(VLOOKUP(B2652,選手番号!F:K,6,0),"")</f>
        <v/>
      </c>
      <c r="E2652" t="str">
        <f>IFERROR(VLOOKUP(B2652,チーム番号!E:F,2,0),"")</f>
        <v/>
      </c>
      <c r="F2652" t="str">
        <f>IFERROR(VLOOKUP(A2652,プログラム!B:C,2,0),"")</f>
        <v/>
      </c>
      <c r="G2652" t="str">
        <f t="shared" si="83"/>
        <v>000</v>
      </c>
      <c r="H2652" t="str">
        <f>IFERROR(記録[[#This Row],[組]],"")</f>
        <v/>
      </c>
      <c r="I2652" t="str">
        <f>IFERROR(記録[[#This Row],[水路]],"")</f>
        <v/>
      </c>
      <c r="J2652" t="str">
        <f>IFERROR(VLOOKUP(F2652,プログラムデータ!A:P,14,0),"")</f>
        <v/>
      </c>
      <c r="K2652" t="str">
        <f>IFERROR(VLOOKUP(F2652,プログラムデータ!A:O,15,0),"")</f>
        <v/>
      </c>
      <c r="L2652" t="str">
        <f>IFERROR(VLOOKUP(F2652,プログラムデータ!A:M,13,0),"")</f>
        <v/>
      </c>
      <c r="M2652" t="str">
        <f>IFERROR(VLOOKUP(F2652,プログラムデータ!A:J,10,0),"")</f>
        <v/>
      </c>
      <c r="N2652" t="str">
        <f>IFERROR(VLOOKUP(F2652,プログラムデータ!A:P,16,0),"")</f>
        <v/>
      </c>
      <c r="O2652" t="str">
        <f t="shared" si="82"/>
        <v xml:space="preserve">    </v>
      </c>
    </row>
    <row r="2653" spans="1:15" x14ac:dyDescent="0.15">
      <c r="A2653" t="str">
        <f>IFERROR(記録[[#This Row],[競技番号]],"")</f>
        <v/>
      </c>
      <c r="B2653" t="str">
        <f>IFERROR(記録[[#This Row],[選手番号]],"")</f>
        <v/>
      </c>
      <c r="C2653" t="str">
        <f>IFERROR(VLOOKUP(B2653,選手番号!F:J,4,0),"")</f>
        <v/>
      </c>
      <c r="D2653" t="str">
        <f>IFERROR(VLOOKUP(B2653,選手番号!F:K,6,0),"")</f>
        <v/>
      </c>
      <c r="E2653" t="str">
        <f>IFERROR(VLOOKUP(B2653,チーム番号!E:F,2,0),"")</f>
        <v/>
      </c>
      <c r="F2653" t="str">
        <f>IFERROR(VLOOKUP(A2653,プログラム!B:C,2,0),"")</f>
        <v/>
      </c>
      <c r="G2653" t="str">
        <f t="shared" si="83"/>
        <v>000</v>
      </c>
      <c r="H2653" t="str">
        <f>IFERROR(記録[[#This Row],[組]],"")</f>
        <v/>
      </c>
      <c r="I2653" t="str">
        <f>IFERROR(記録[[#This Row],[水路]],"")</f>
        <v/>
      </c>
      <c r="J2653" t="str">
        <f>IFERROR(VLOOKUP(F2653,プログラムデータ!A:P,14,0),"")</f>
        <v/>
      </c>
      <c r="K2653" t="str">
        <f>IFERROR(VLOOKUP(F2653,プログラムデータ!A:O,15,0),"")</f>
        <v/>
      </c>
      <c r="L2653" t="str">
        <f>IFERROR(VLOOKUP(F2653,プログラムデータ!A:M,13,0),"")</f>
        <v/>
      </c>
      <c r="M2653" t="str">
        <f>IFERROR(VLOOKUP(F2653,プログラムデータ!A:J,10,0),"")</f>
        <v/>
      </c>
      <c r="N2653" t="str">
        <f>IFERROR(VLOOKUP(F2653,プログラムデータ!A:P,16,0),"")</f>
        <v/>
      </c>
      <c r="O2653" t="str">
        <f t="shared" si="82"/>
        <v xml:space="preserve">    </v>
      </c>
    </row>
    <row r="2654" spans="1:15" x14ac:dyDescent="0.15">
      <c r="A2654" t="str">
        <f>IFERROR(記録[[#This Row],[競技番号]],"")</f>
        <v/>
      </c>
      <c r="B2654" t="str">
        <f>IFERROR(記録[[#This Row],[選手番号]],"")</f>
        <v/>
      </c>
      <c r="C2654" t="str">
        <f>IFERROR(VLOOKUP(B2654,選手番号!F:J,4,0),"")</f>
        <v/>
      </c>
      <c r="D2654" t="str">
        <f>IFERROR(VLOOKUP(B2654,選手番号!F:K,6,0),"")</f>
        <v/>
      </c>
      <c r="E2654" t="str">
        <f>IFERROR(VLOOKUP(B2654,チーム番号!E:F,2,0),"")</f>
        <v/>
      </c>
      <c r="F2654" t="str">
        <f>IFERROR(VLOOKUP(A2654,プログラム!B:C,2,0),"")</f>
        <v/>
      </c>
      <c r="G2654" t="str">
        <f t="shared" si="83"/>
        <v>000</v>
      </c>
      <c r="H2654" t="str">
        <f>IFERROR(記録[[#This Row],[組]],"")</f>
        <v/>
      </c>
      <c r="I2654" t="str">
        <f>IFERROR(記録[[#This Row],[水路]],"")</f>
        <v/>
      </c>
      <c r="J2654" t="str">
        <f>IFERROR(VLOOKUP(F2654,プログラムデータ!A:P,14,0),"")</f>
        <v/>
      </c>
      <c r="K2654" t="str">
        <f>IFERROR(VLOOKUP(F2654,プログラムデータ!A:O,15,0),"")</f>
        <v/>
      </c>
      <c r="L2654" t="str">
        <f>IFERROR(VLOOKUP(F2654,プログラムデータ!A:M,13,0),"")</f>
        <v/>
      </c>
      <c r="M2654" t="str">
        <f>IFERROR(VLOOKUP(F2654,プログラムデータ!A:J,10,0),"")</f>
        <v/>
      </c>
      <c r="N2654" t="str">
        <f>IFERROR(VLOOKUP(F2654,プログラムデータ!A:P,16,0),"")</f>
        <v/>
      </c>
      <c r="O2654" t="str">
        <f t="shared" si="82"/>
        <v xml:space="preserve">    </v>
      </c>
    </row>
    <row r="2655" spans="1:15" x14ac:dyDescent="0.15">
      <c r="A2655" t="str">
        <f>IFERROR(記録[[#This Row],[競技番号]],"")</f>
        <v/>
      </c>
      <c r="B2655" t="str">
        <f>IFERROR(記録[[#This Row],[選手番号]],"")</f>
        <v/>
      </c>
      <c r="C2655" t="str">
        <f>IFERROR(VLOOKUP(B2655,選手番号!F:J,4,0),"")</f>
        <v/>
      </c>
      <c r="D2655" t="str">
        <f>IFERROR(VLOOKUP(B2655,選手番号!F:K,6,0),"")</f>
        <v/>
      </c>
      <c r="E2655" t="str">
        <f>IFERROR(VLOOKUP(B2655,チーム番号!E:F,2,0),"")</f>
        <v/>
      </c>
      <c r="F2655" t="str">
        <f>IFERROR(VLOOKUP(A2655,プログラム!B:C,2,0),"")</f>
        <v/>
      </c>
      <c r="G2655" t="str">
        <f t="shared" si="83"/>
        <v>000</v>
      </c>
      <c r="H2655" t="str">
        <f>IFERROR(記録[[#This Row],[組]],"")</f>
        <v/>
      </c>
      <c r="I2655" t="str">
        <f>IFERROR(記録[[#This Row],[水路]],"")</f>
        <v/>
      </c>
      <c r="J2655" t="str">
        <f>IFERROR(VLOOKUP(F2655,プログラムデータ!A:P,14,0),"")</f>
        <v/>
      </c>
      <c r="K2655" t="str">
        <f>IFERROR(VLOOKUP(F2655,プログラムデータ!A:O,15,0),"")</f>
        <v/>
      </c>
      <c r="L2655" t="str">
        <f>IFERROR(VLOOKUP(F2655,プログラムデータ!A:M,13,0),"")</f>
        <v/>
      </c>
      <c r="M2655" t="str">
        <f>IFERROR(VLOOKUP(F2655,プログラムデータ!A:J,10,0),"")</f>
        <v/>
      </c>
      <c r="N2655" t="str">
        <f>IFERROR(VLOOKUP(F2655,プログラムデータ!A:P,16,0),"")</f>
        <v/>
      </c>
      <c r="O2655" t="str">
        <f t="shared" si="82"/>
        <v xml:space="preserve">    </v>
      </c>
    </row>
    <row r="2656" spans="1:15" x14ac:dyDescent="0.15">
      <c r="A2656" t="str">
        <f>IFERROR(記録[[#This Row],[競技番号]],"")</f>
        <v/>
      </c>
      <c r="B2656" t="str">
        <f>IFERROR(記録[[#This Row],[選手番号]],"")</f>
        <v/>
      </c>
      <c r="C2656" t="str">
        <f>IFERROR(VLOOKUP(B2656,選手番号!F:J,4,0),"")</f>
        <v/>
      </c>
      <c r="D2656" t="str">
        <f>IFERROR(VLOOKUP(B2656,選手番号!F:K,6,0),"")</f>
        <v/>
      </c>
      <c r="E2656" t="str">
        <f>IFERROR(VLOOKUP(B2656,チーム番号!E:F,2,0),"")</f>
        <v/>
      </c>
      <c r="F2656" t="str">
        <f>IFERROR(VLOOKUP(A2656,プログラム!B:C,2,0),"")</f>
        <v/>
      </c>
      <c r="G2656" t="str">
        <f t="shared" si="83"/>
        <v>000</v>
      </c>
      <c r="H2656" t="str">
        <f>IFERROR(記録[[#This Row],[組]],"")</f>
        <v/>
      </c>
      <c r="I2656" t="str">
        <f>IFERROR(記録[[#This Row],[水路]],"")</f>
        <v/>
      </c>
      <c r="J2656" t="str">
        <f>IFERROR(VLOOKUP(F2656,プログラムデータ!A:P,14,0),"")</f>
        <v/>
      </c>
      <c r="K2656" t="str">
        <f>IFERROR(VLOOKUP(F2656,プログラムデータ!A:O,15,0),"")</f>
        <v/>
      </c>
      <c r="L2656" t="str">
        <f>IFERROR(VLOOKUP(F2656,プログラムデータ!A:M,13,0),"")</f>
        <v/>
      </c>
      <c r="M2656" t="str">
        <f>IFERROR(VLOOKUP(F2656,プログラムデータ!A:J,10,0),"")</f>
        <v/>
      </c>
      <c r="N2656" t="str">
        <f>IFERROR(VLOOKUP(F2656,プログラムデータ!A:P,16,0),"")</f>
        <v/>
      </c>
      <c r="O2656" t="str">
        <f t="shared" si="82"/>
        <v xml:space="preserve">    </v>
      </c>
    </row>
    <row r="2657" spans="1:15" x14ac:dyDescent="0.15">
      <c r="A2657" t="str">
        <f>IFERROR(記録[[#This Row],[競技番号]],"")</f>
        <v/>
      </c>
      <c r="B2657" t="str">
        <f>IFERROR(記録[[#This Row],[選手番号]],"")</f>
        <v/>
      </c>
      <c r="C2657" t="str">
        <f>IFERROR(VLOOKUP(B2657,選手番号!F:J,4,0),"")</f>
        <v/>
      </c>
      <c r="D2657" t="str">
        <f>IFERROR(VLOOKUP(B2657,選手番号!F:K,6,0),"")</f>
        <v/>
      </c>
      <c r="E2657" t="str">
        <f>IFERROR(VLOOKUP(B2657,チーム番号!E:F,2,0),"")</f>
        <v/>
      </c>
      <c r="F2657" t="str">
        <f>IFERROR(VLOOKUP(A2657,プログラム!B:C,2,0),"")</f>
        <v/>
      </c>
      <c r="G2657" t="str">
        <f t="shared" si="83"/>
        <v>000</v>
      </c>
      <c r="H2657" t="str">
        <f>IFERROR(記録[[#This Row],[組]],"")</f>
        <v/>
      </c>
      <c r="I2657" t="str">
        <f>IFERROR(記録[[#This Row],[水路]],"")</f>
        <v/>
      </c>
      <c r="J2657" t="str">
        <f>IFERROR(VLOOKUP(F2657,プログラムデータ!A:P,14,0),"")</f>
        <v/>
      </c>
      <c r="K2657" t="str">
        <f>IFERROR(VLOOKUP(F2657,プログラムデータ!A:O,15,0),"")</f>
        <v/>
      </c>
      <c r="L2657" t="str">
        <f>IFERROR(VLOOKUP(F2657,プログラムデータ!A:M,13,0),"")</f>
        <v/>
      </c>
      <c r="M2657" t="str">
        <f>IFERROR(VLOOKUP(F2657,プログラムデータ!A:J,10,0),"")</f>
        <v/>
      </c>
      <c r="N2657" t="str">
        <f>IFERROR(VLOOKUP(F2657,プログラムデータ!A:P,16,0),"")</f>
        <v/>
      </c>
      <c r="O2657" t="str">
        <f t="shared" si="82"/>
        <v xml:space="preserve">    </v>
      </c>
    </row>
    <row r="2658" spans="1:15" x14ac:dyDescent="0.15">
      <c r="A2658" t="str">
        <f>IFERROR(記録[[#This Row],[競技番号]],"")</f>
        <v/>
      </c>
      <c r="B2658" t="str">
        <f>IFERROR(記録[[#This Row],[選手番号]],"")</f>
        <v/>
      </c>
      <c r="C2658" t="str">
        <f>IFERROR(VLOOKUP(B2658,選手番号!F:J,4,0),"")</f>
        <v/>
      </c>
      <c r="D2658" t="str">
        <f>IFERROR(VLOOKUP(B2658,選手番号!F:K,6,0),"")</f>
        <v/>
      </c>
      <c r="E2658" t="str">
        <f>IFERROR(VLOOKUP(B2658,チーム番号!E:F,2,0),"")</f>
        <v/>
      </c>
      <c r="F2658" t="str">
        <f>IFERROR(VLOOKUP(A2658,プログラム!B:C,2,0),"")</f>
        <v/>
      </c>
      <c r="G2658" t="str">
        <f t="shared" si="83"/>
        <v>000</v>
      </c>
      <c r="H2658" t="str">
        <f>IFERROR(記録[[#This Row],[組]],"")</f>
        <v/>
      </c>
      <c r="I2658" t="str">
        <f>IFERROR(記録[[#This Row],[水路]],"")</f>
        <v/>
      </c>
      <c r="J2658" t="str">
        <f>IFERROR(VLOOKUP(F2658,プログラムデータ!A:P,14,0),"")</f>
        <v/>
      </c>
      <c r="K2658" t="str">
        <f>IFERROR(VLOOKUP(F2658,プログラムデータ!A:O,15,0),"")</f>
        <v/>
      </c>
      <c r="L2658" t="str">
        <f>IFERROR(VLOOKUP(F2658,プログラムデータ!A:M,13,0),"")</f>
        <v/>
      </c>
      <c r="M2658" t="str">
        <f>IFERROR(VLOOKUP(F2658,プログラムデータ!A:J,10,0),"")</f>
        <v/>
      </c>
      <c r="N2658" t="str">
        <f>IFERROR(VLOOKUP(F2658,プログラムデータ!A:P,16,0),"")</f>
        <v/>
      </c>
      <c r="O2658" t="str">
        <f t="shared" si="82"/>
        <v xml:space="preserve">    </v>
      </c>
    </row>
    <row r="2659" spans="1:15" x14ac:dyDescent="0.15">
      <c r="A2659" t="str">
        <f>IFERROR(記録[[#This Row],[競技番号]],"")</f>
        <v/>
      </c>
      <c r="B2659" t="str">
        <f>IFERROR(記録[[#This Row],[選手番号]],"")</f>
        <v/>
      </c>
      <c r="C2659" t="str">
        <f>IFERROR(VLOOKUP(B2659,選手番号!F:J,4,0),"")</f>
        <v/>
      </c>
      <c r="D2659" t="str">
        <f>IFERROR(VLOOKUP(B2659,選手番号!F:K,6,0),"")</f>
        <v/>
      </c>
      <c r="E2659" t="str">
        <f>IFERROR(VLOOKUP(B2659,チーム番号!E:F,2,0),"")</f>
        <v/>
      </c>
      <c r="F2659" t="str">
        <f>IFERROR(VLOOKUP(A2659,プログラム!B:C,2,0),"")</f>
        <v/>
      </c>
      <c r="G2659" t="str">
        <f t="shared" si="83"/>
        <v>000</v>
      </c>
      <c r="H2659" t="str">
        <f>IFERROR(記録[[#This Row],[組]],"")</f>
        <v/>
      </c>
      <c r="I2659" t="str">
        <f>IFERROR(記録[[#This Row],[水路]],"")</f>
        <v/>
      </c>
      <c r="J2659" t="str">
        <f>IFERROR(VLOOKUP(F2659,プログラムデータ!A:P,14,0),"")</f>
        <v/>
      </c>
      <c r="K2659" t="str">
        <f>IFERROR(VLOOKUP(F2659,プログラムデータ!A:O,15,0),"")</f>
        <v/>
      </c>
      <c r="L2659" t="str">
        <f>IFERROR(VLOOKUP(F2659,プログラムデータ!A:M,13,0),"")</f>
        <v/>
      </c>
      <c r="M2659" t="str">
        <f>IFERROR(VLOOKUP(F2659,プログラムデータ!A:J,10,0),"")</f>
        <v/>
      </c>
      <c r="N2659" t="str">
        <f>IFERROR(VLOOKUP(F2659,プログラムデータ!A:P,16,0),"")</f>
        <v/>
      </c>
      <c r="O2659" t="str">
        <f t="shared" si="82"/>
        <v xml:space="preserve">    </v>
      </c>
    </row>
    <row r="2660" spans="1:15" x14ac:dyDescent="0.15">
      <c r="A2660" t="str">
        <f>IFERROR(記録[[#This Row],[競技番号]],"")</f>
        <v/>
      </c>
      <c r="B2660" t="str">
        <f>IFERROR(記録[[#This Row],[選手番号]],"")</f>
        <v/>
      </c>
      <c r="C2660" t="str">
        <f>IFERROR(VLOOKUP(B2660,選手番号!F:J,4,0),"")</f>
        <v/>
      </c>
      <c r="D2660" t="str">
        <f>IFERROR(VLOOKUP(B2660,選手番号!F:K,6,0),"")</f>
        <v/>
      </c>
      <c r="E2660" t="str">
        <f>IFERROR(VLOOKUP(B2660,チーム番号!E:F,2,0),"")</f>
        <v/>
      </c>
      <c r="F2660" t="str">
        <f>IFERROR(VLOOKUP(A2660,プログラム!B:C,2,0),"")</f>
        <v/>
      </c>
      <c r="G2660" t="str">
        <f t="shared" si="83"/>
        <v>000</v>
      </c>
      <c r="H2660" t="str">
        <f>IFERROR(記録[[#This Row],[組]],"")</f>
        <v/>
      </c>
      <c r="I2660" t="str">
        <f>IFERROR(記録[[#This Row],[水路]],"")</f>
        <v/>
      </c>
      <c r="J2660" t="str">
        <f>IFERROR(VLOOKUP(F2660,プログラムデータ!A:P,14,0),"")</f>
        <v/>
      </c>
      <c r="K2660" t="str">
        <f>IFERROR(VLOOKUP(F2660,プログラムデータ!A:O,15,0),"")</f>
        <v/>
      </c>
      <c r="L2660" t="str">
        <f>IFERROR(VLOOKUP(F2660,プログラムデータ!A:M,13,0),"")</f>
        <v/>
      </c>
      <c r="M2660" t="str">
        <f>IFERROR(VLOOKUP(F2660,プログラムデータ!A:J,10,0),"")</f>
        <v/>
      </c>
      <c r="N2660" t="str">
        <f>IFERROR(VLOOKUP(F2660,プログラムデータ!A:P,16,0),"")</f>
        <v/>
      </c>
      <c r="O2660" t="str">
        <f t="shared" si="82"/>
        <v xml:space="preserve">    </v>
      </c>
    </row>
    <row r="2661" spans="1:15" x14ac:dyDescent="0.15">
      <c r="A2661" t="str">
        <f>IFERROR(記録[[#This Row],[競技番号]],"")</f>
        <v/>
      </c>
      <c r="B2661" t="str">
        <f>IFERROR(記録[[#This Row],[選手番号]],"")</f>
        <v/>
      </c>
      <c r="C2661" t="str">
        <f>IFERROR(VLOOKUP(B2661,選手番号!F:J,4,0),"")</f>
        <v/>
      </c>
      <c r="D2661" t="str">
        <f>IFERROR(VLOOKUP(B2661,選手番号!F:K,6,0),"")</f>
        <v/>
      </c>
      <c r="E2661" t="str">
        <f>IFERROR(VLOOKUP(B2661,チーム番号!E:F,2,0),"")</f>
        <v/>
      </c>
      <c r="F2661" t="str">
        <f>IFERROR(VLOOKUP(A2661,プログラム!B:C,2,0),"")</f>
        <v/>
      </c>
      <c r="G2661" t="str">
        <f t="shared" si="83"/>
        <v>000</v>
      </c>
      <c r="H2661" t="str">
        <f>IFERROR(記録[[#This Row],[組]],"")</f>
        <v/>
      </c>
      <c r="I2661" t="str">
        <f>IFERROR(記録[[#This Row],[水路]],"")</f>
        <v/>
      </c>
      <c r="J2661" t="str">
        <f>IFERROR(VLOOKUP(F2661,プログラムデータ!A:P,14,0),"")</f>
        <v/>
      </c>
      <c r="K2661" t="str">
        <f>IFERROR(VLOOKUP(F2661,プログラムデータ!A:O,15,0),"")</f>
        <v/>
      </c>
      <c r="L2661" t="str">
        <f>IFERROR(VLOOKUP(F2661,プログラムデータ!A:M,13,0),"")</f>
        <v/>
      </c>
      <c r="M2661" t="str">
        <f>IFERROR(VLOOKUP(F2661,プログラムデータ!A:J,10,0),"")</f>
        <v/>
      </c>
      <c r="N2661" t="str">
        <f>IFERROR(VLOOKUP(F2661,プログラムデータ!A:P,16,0),"")</f>
        <v/>
      </c>
      <c r="O2661" t="str">
        <f t="shared" si="82"/>
        <v xml:space="preserve">    </v>
      </c>
    </row>
    <row r="2662" spans="1:15" x14ac:dyDescent="0.15">
      <c r="A2662" t="str">
        <f>IFERROR(記録[[#This Row],[競技番号]],"")</f>
        <v/>
      </c>
      <c r="B2662" t="str">
        <f>IFERROR(記録[[#This Row],[選手番号]],"")</f>
        <v/>
      </c>
      <c r="C2662" t="str">
        <f>IFERROR(VLOOKUP(B2662,選手番号!F:J,4,0),"")</f>
        <v/>
      </c>
      <c r="D2662" t="str">
        <f>IFERROR(VLOOKUP(B2662,選手番号!F:K,6,0),"")</f>
        <v/>
      </c>
      <c r="E2662" t="str">
        <f>IFERROR(VLOOKUP(B2662,チーム番号!E:F,2,0),"")</f>
        <v/>
      </c>
      <c r="F2662" t="str">
        <f>IFERROR(VLOOKUP(A2662,プログラム!B:C,2,0),"")</f>
        <v/>
      </c>
      <c r="G2662" t="str">
        <f t="shared" si="83"/>
        <v>000</v>
      </c>
      <c r="H2662" t="str">
        <f>IFERROR(記録[[#This Row],[組]],"")</f>
        <v/>
      </c>
      <c r="I2662" t="str">
        <f>IFERROR(記録[[#This Row],[水路]],"")</f>
        <v/>
      </c>
      <c r="J2662" t="str">
        <f>IFERROR(VLOOKUP(F2662,プログラムデータ!A:P,14,0),"")</f>
        <v/>
      </c>
      <c r="K2662" t="str">
        <f>IFERROR(VLOOKUP(F2662,プログラムデータ!A:O,15,0),"")</f>
        <v/>
      </c>
      <c r="L2662" t="str">
        <f>IFERROR(VLOOKUP(F2662,プログラムデータ!A:M,13,0),"")</f>
        <v/>
      </c>
      <c r="M2662" t="str">
        <f>IFERROR(VLOOKUP(F2662,プログラムデータ!A:J,10,0),"")</f>
        <v/>
      </c>
      <c r="N2662" t="str">
        <f>IFERROR(VLOOKUP(F2662,プログラムデータ!A:P,16,0),"")</f>
        <v/>
      </c>
      <c r="O2662" t="str">
        <f t="shared" si="82"/>
        <v xml:space="preserve">    </v>
      </c>
    </row>
    <row r="2663" spans="1:15" x14ac:dyDescent="0.15">
      <c r="A2663" t="str">
        <f>IFERROR(記録[[#This Row],[競技番号]],"")</f>
        <v/>
      </c>
      <c r="B2663" t="str">
        <f>IFERROR(記録[[#This Row],[選手番号]],"")</f>
        <v/>
      </c>
      <c r="C2663" t="str">
        <f>IFERROR(VLOOKUP(B2663,選手番号!F:J,4,0),"")</f>
        <v/>
      </c>
      <c r="D2663" t="str">
        <f>IFERROR(VLOOKUP(B2663,選手番号!F:K,6,0),"")</f>
        <v/>
      </c>
      <c r="E2663" t="str">
        <f>IFERROR(VLOOKUP(B2663,チーム番号!E:F,2,0),"")</f>
        <v/>
      </c>
      <c r="F2663" t="str">
        <f>IFERROR(VLOOKUP(A2663,プログラム!B:C,2,0),"")</f>
        <v/>
      </c>
      <c r="G2663" t="str">
        <f t="shared" si="83"/>
        <v>000</v>
      </c>
      <c r="H2663" t="str">
        <f>IFERROR(記録[[#This Row],[組]],"")</f>
        <v/>
      </c>
      <c r="I2663" t="str">
        <f>IFERROR(記録[[#This Row],[水路]],"")</f>
        <v/>
      </c>
      <c r="J2663" t="str">
        <f>IFERROR(VLOOKUP(F2663,プログラムデータ!A:P,14,0),"")</f>
        <v/>
      </c>
      <c r="K2663" t="str">
        <f>IFERROR(VLOOKUP(F2663,プログラムデータ!A:O,15,0),"")</f>
        <v/>
      </c>
      <c r="L2663" t="str">
        <f>IFERROR(VLOOKUP(F2663,プログラムデータ!A:M,13,0),"")</f>
        <v/>
      </c>
      <c r="M2663" t="str">
        <f>IFERROR(VLOOKUP(F2663,プログラムデータ!A:J,10,0),"")</f>
        <v/>
      </c>
      <c r="N2663" t="str">
        <f>IFERROR(VLOOKUP(F2663,プログラムデータ!A:P,16,0),"")</f>
        <v/>
      </c>
      <c r="O2663" t="str">
        <f t="shared" si="82"/>
        <v xml:space="preserve">    </v>
      </c>
    </row>
    <row r="2664" spans="1:15" x14ac:dyDescent="0.15">
      <c r="A2664" t="str">
        <f>IFERROR(記録[[#This Row],[競技番号]],"")</f>
        <v/>
      </c>
      <c r="B2664" t="str">
        <f>IFERROR(記録[[#This Row],[選手番号]],"")</f>
        <v/>
      </c>
      <c r="C2664" t="str">
        <f>IFERROR(VLOOKUP(B2664,選手番号!F:J,4,0),"")</f>
        <v/>
      </c>
      <c r="D2664" t="str">
        <f>IFERROR(VLOOKUP(B2664,選手番号!F:K,6,0),"")</f>
        <v/>
      </c>
      <c r="E2664" t="str">
        <f>IFERROR(VLOOKUP(B2664,チーム番号!E:F,2,0),"")</f>
        <v/>
      </c>
      <c r="F2664" t="str">
        <f>IFERROR(VLOOKUP(A2664,プログラム!B:C,2,0),"")</f>
        <v/>
      </c>
      <c r="G2664" t="str">
        <f t="shared" si="83"/>
        <v>000</v>
      </c>
      <c r="H2664" t="str">
        <f>IFERROR(記録[[#This Row],[組]],"")</f>
        <v/>
      </c>
      <c r="I2664" t="str">
        <f>IFERROR(記録[[#This Row],[水路]],"")</f>
        <v/>
      </c>
      <c r="J2664" t="str">
        <f>IFERROR(VLOOKUP(F2664,プログラムデータ!A:P,14,0),"")</f>
        <v/>
      </c>
      <c r="K2664" t="str">
        <f>IFERROR(VLOOKUP(F2664,プログラムデータ!A:O,15,0),"")</f>
        <v/>
      </c>
      <c r="L2664" t="str">
        <f>IFERROR(VLOOKUP(F2664,プログラムデータ!A:M,13,0),"")</f>
        <v/>
      </c>
      <c r="M2664" t="str">
        <f>IFERROR(VLOOKUP(F2664,プログラムデータ!A:J,10,0),"")</f>
        <v/>
      </c>
      <c r="N2664" t="str">
        <f>IFERROR(VLOOKUP(F2664,プログラムデータ!A:P,16,0),"")</f>
        <v/>
      </c>
      <c r="O2664" t="str">
        <f t="shared" si="82"/>
        <v xml:space="preserve">    </v>
      </c>
    </row>
    <row r="2665" spans="1:15" x14ac:dyDescent="0.15">
      <c r="A2665" t="str">
        <f>IFERROR(記録[[#This Row],[競技番号]],"")</f>
        <v/>
      </c>
      <c r="B2665" t="str">
        <f>IFERROR(記録[[#This Row],[選手番号]],"")</f>
        <v/>
      </c>
      <c r="C2665" t="str">
        <f>IFERROR(VLOOKUP(B2665,選手番号!F:J,4,0),"")</f>
        <v/>
      </c>
      <c r="D2665" t="str">
        <f>IFERROR(VLOOKUP(B2665,選手番号!F:K,6,0),"")</f>
        <v/>
      </c>
      <c r="E2665" t="str">
        <f>IFERROR(VLOOKUP(B2665,チーム番号!E:F,2,0),"")</f>
        <v/>
      </c>
      <c r="F2665" t="str">
        <f>IFERROR(VLOOKUP(A2665,プログラム!B:C,2,0),"")</f>
        <v/>
      </c>
      <c r="G2665" t="str">
        <f t="shared" si="83"/>
        <v>000</v>
      </c>
      <c r="H2665" t="str">
        <f>IFERROR(記録[[#This Row],[組]],"")</f>
        <v/>
      </c>
      <c r="I2665" t="str">
        <f>IFERROR(記録[[#This Row],[水路]],"")</f>
        <v/>
      </c>
      <c r="J2665" t="str">
        <f>IFERROR(VLOOKUP(F2665,プログラムデータ!A:P,14,0),"")</f>
        <v/>
      </c>
      <c r="K2665" t="str">
        <f>IFERROR(VLOOKUP(F2665,プログラムデータ!A:O,15,0),"")</f>
        <v/>
      </c>
      <c r="L2665" t="str">
        <f>IFERROR(VLOOKUP(F2665,プログラムデータ!A:M,13,0),"")</f>
        <v/>
      </c>
      <c r="M2665" t="str">
        <f>IFERROR(VLOOKUP(F2665,プログラムデータ!A:J,10,0),"")</f>
        <v/>
      </c>
      <c r="N2665" t="str">
        <f>IFERROR(VLOOKUP(F2665,プログラムデータ!A:P,16,0),"")</f>
        <v/>
      </c>
      <c r="O2665" t="str">
        <f t="shared" si="82"/>
        <v xml:space="preserve">    </v>
      </c>
    </row>
    <row r="2666" spans="1:15" x14ac:dyDescent="0.15">
      <c r="A2666" t="str">
        <f>IFERROR(記録[[#This Row],[競技番号]],"")</f>
        <v/>
      </c>
      <c r="B2666" t="str">
        <f>IFERROR(記録[[#This Row],[選手番号]],"")</f>
        <v/>
      </c>
      <c r="C2666" t="str">
        <f>IFERROR(VLOOKUP(B2666,選手番号!F:J,4,0),"")</f>
        <v/>
      </c>
      <c r="D2666" t="str">
        <f>IFERROR(VLOOKUP(B2666,選手番号!F:K,6,0),"")</f>
        <v/>
      </c>
      <c r="E2666" t="str">
        <f>IFERROR(VLOOKUP(B2666,チーム番号!E:F,2,0),"")</f>
        <v/>
      </c>
      <c r="F2666" t="str">
        <f>IFERROR(VLOOKUP(A2666,プログラム!B:C,2,0),"")</f>
        <v/>
      </c>
      <c r="G2666" t="str">
        <f t="shared" si="83"/>
        <v>000</v>
      </c>
      <c r="H2666" t="str">
        <f>IFERROR(記録[[#This Row],[組]],"")</f>
        <v/>
      </c>
      <c r="I2666" t="str">
        <f>IFERROR(記録[[#This Row],[水路]],"")</f>
        <v/>
      </c>
      <c r="J2666" t="str">
        <f>IFERROR(VLOOKUP(F2666,プログラムデータ!A:P,14,0),"")</f>
        <v/>
      </c>
      <c r="K2666" t="str">
        <f>IFERROR(VLOOKUP(F2666,プログラムデータ!A:O,15,0),"")</f>
        <v/>
      </c>
      <c r="L2666" t="str">
        <f>IFERROR(VLOOKUP(F2666,プログラムデータ!A:M,13,0),"")</f>
        <v/>
      </c>
      <c r="M2666" t="str">
        <f>IFERROR(VLOOKUP(F2666,プログラムデータ!A:J,10,0),"")</f>
        <v/>
      </c>
      <c r="N2666" t="str">
        <f>IFERROR(VLOOKUP(F2666,プログラムデータ!A:P,16,0),"")</f>
        <v/>
      </c>
      <c r="O2666" t="str">
        <f t="shared" si="82"/>
        <v xml:space="preserve">    </v>
      </c>
    </row>
    <row r="2667" spans="1:15" x14ac:dyDescent="0.15">
      <c r="A2667" t="str">
        <f>IFERROR(記録[[#This Row],[競技番号]],"")</f>
        <v/>
      </c>
      <c r="B2667" t="str">
        <f>IFERROR(記録[[#This Row],[選手番号]],"")</f>
        <v/>
      </c>
      <c r="C2667" t="str">
        <f>IFERROR(VLOOKUP(B2667,選手番号!F:J,4,0),"")</f>
        <v/>
      </c>
      <c r="D2667" t="str">
        <f>IFERROR(VLOOKUP(B2667,選手番号!F:K,6,0),"")</f>
        <v/>
      </c>
      <c r="E2667" t="str">
        <f>IFERROR(VLOOKUP(B2667,チーム番号!E:F,2,0),"")</f>
        <v/>
      </c>
      <c r="F2667" t="str">
        <f>IFERROR(VLOOKUP(A2667,プログラム!B:C,2,0),"")</f>
        <v/>
      </c>
      <c r="G2667" t="str">
        <f t="shared" si="83"/>
        <v>000</v>
      </c>
      <c r="H2667" t="str">
        <f>IFERROR(記録[[#This Row],[組]],"")</f>
        <v/>
      </c>
      <c r="I2667" t="str">
        <f>IFERROR(記録[[#This Row],[水路]],"")</f>
        <v/>
      </c>
      <c r="J2667" t="str">
        <f>IFERROR(VLOOKUP(F2667,プログラムデータ!A:P,14,0),"")</f>
        <v/>
      </c>
      <c r="K2667" t="str">
        <f>IFERROR(VLOOKUP(F2667,プログラムデータ!A:O,15,0),"")</f>
        <v/>
      </c>
      <c r="L2667" t="str">
        <f>IFERROR(VLOOKUP(F2667,プログラムデータ!A:M,13,0),"")</f>
        <v/>
      </c>
      <c r="M2667" t="str">
        <f>IFERROR(VLOOKUP(F2667,プログラムデータ!A:J,10,0),"")</f>
        <v/>
      </c>
      <c r="N2667" t="str">
        <f>IFERROR(VLOOKUP(F2667,プログラムデータ!A:P,16,0),"")</f>
        <v/>
      </c>
      <c r="O2667" t="str">
        <f t="shared" si="82"/>
        <v xml:space="preserve">    </v>
      </c>
    </row>
    <row r="2668" spans="1:15" x14ac:dyDescent="0.15">
      <c r="A2668" t="str">
        <f>IFERROR(記録[[#This Row],[競技番号]],"")</f>
        <v/>
      </c>
      <c r="B2668" t="str">
        <f>IFERROR(記録[[#This Row],[選手番号]],"")</f>
        <v/>
      </c>
      <c r="C2668" t="str">
        <f>IFERROR(VLOOKUP(B2668,選手番号!F:J,4,0),"")</f>
        <v/>
      </c>
      <c r="D2668" t="str">
        <f>IFERROR(VLOOKUP(B2668,選手番号!F:K,6,0),"")</f>
        <v/>
      </c>
      <c r="E2668" t="str">
        <f>IFERROR(VLOOKUP(B2668,チーム番号!E:F,2,0),"")</f>
        <v/>
      </c>
      <c r="F2668" t="str">
        <f>IFERROR(VLOOKUP(A2668,プログラム!B:C,2,0),"")</f>
        <v/>
      </c>
      <c r="G2668" t="str">
        <f t="shared" si="83"/>
        <v>000</v>
      </c>
      <c r="H2668" t="str">
        <f>IFERROR(記録[[#This Row],[組]],"")</f>
        <v/>
      </c>
      <c r="I2668" t="str">
        <f>IFERROR(記録[[#This Row],[水路]],"")</f>
        <v/>
      </c>
      <c r="J2668" t="str">
        <f>IFERROR(VLOOKUP(F2668,プログラムデータ!A:P,14,0),"")</f>
        <v/>
      </c>
      <c r="K2668" t="str">
        <f>IFERROR(VLOOKUP(F2668,プログラムデータ!A:O,15,0),"")</f>
        <v/>
      </c>
      <c r="L2668" t="str">
        <f>IFERROR(VLOOKUP(F2668,プログラムデータ!A:M,13,0),"")</f>
        <v/>
      </c>
      <c r="M2668" t="str">
        <f>IFERROR(VLOOKUP(F2668,プログラムデータ!A:J,10,0),"")</f>
        <v/>
      </c>
      <c r="N2668" t="str">
        <f>IFERROR(VLOOKUP(F2668,プログラムデータ!A:P,16,0),"")</f>
        <v/>
      </c>
      <c r="O2668" t="str">
        <f t="shared" si="82"/>
        <v xml:space="preserve">    </v>
      </c>
    </row>
    <row r="2669" spans="1:15" x14ac:dyDescent="0.15">
      <c r="A2669" t="str">
        <f>IFERROR(記録[[#This Row],[競技番号]],"")</f>
        <v/>
      </c>
      <c r="B2669" t="str">
        <f>IFERROR(記録[[#This Row],[選手番号]],"")</f>
        <v/>
      </c>
      <c r="C2669" t="str">
        <f>IFERROR(VLOOKUP(B2669,選手番号!F:J,4,0),"")</f>
        <v/>
      </c>
      <c r="D2669" t="str">
        <f>IFERROR(VLOOKUP(B2669,選手番号!F:K,6,0),"")</f>
        <v/>
      </c>
      <c r="E2669" t="str">
        <f>IFERROR(VLOOKUP(B2669,チーム番号!E:F,2,0),"")</f>
        <v/>
      </c>
      <c r="F2669" t="str">
        <f>IFERROR(VLOOKUP(A2669,プログラム!B:C,2,0),"")</f>
        <v/>
      </c>
      <c r="G2669" t="str">
        <f t="shared" si="83"/>
        <v>000</v>
      </c>
      <c r="H2669" t="str">
        <f>IFERROR(記録[[#This Row],[組]],"")</f>
        <v/>
      </c>
      <c r="I2669" t="str">
        <f>IFERROR(記録[[#This Row],[水路]],"")</f>
        <v/>
      </c>
      <c r="J2669" t="str">
        <f>IFERROR(VLOOKUP(F2669,プログラムデータ!A:P,14,0),"")</f>
        <v/>
      </c>
      <c r="K2669" t="str">
        <f>IFERROR(VLOOKUP(F2669,プログラムデータ!A:O,15,0),"")</f>
        <v/>
      </c>
      <c r="L2669" t="str">
        <f>IFERROR(VLOOKUP(F2669,プログラムデータ!A:M,13,0),"")</f>
        <v/>
      </c>
      <c r="M2669" t="str">
        <f>IFERROR(VLOOKUP(F2669,プログラムデータ!A:J,10,0),"")</f>
        <v/>
      </c>
      <c r="N2669" t="str">
        <f>IFERROR(VLOOKUP(F2669,プログラムデータ!A:P,16,0),"")</f>
        <v/>
      </c>
      <c r="O2669" t="str">
        <f t="shared" si="82"/>
        <v xml:space="preserve">    </v>
      </c>
    </row>
    <row r="2670" spans="1:15" x14ac:dyDescent="0.15">
      <c r="A2670" t="str">
        <f>IFERROR(記録[[#This Row],[競技番号]],"")</f>
        <v/>
      </c>
      <c r="B2670" t="str">
        <f>IFERROR(記録[[#This Row],[選手番号]],"")</f>
        <v/>
      </c>
      <c r="C2670" t="str">
        <f>IFERROR(VLOOKUP(B2670,選手番号!F:J,4,0),"")</f>
        <v/>
      </c>
      <c r="D2670" t="str">
        <f>IFERROR(VLOOKUP(B2670,選手番号!F:K,6,0),"")</f>
        <v/>
      </c>
      <c r="E2670" t="str">
        <f>IFERROR(VLOOKUP(B2670,チーム番号!E:F,2,0),"")</f>
        <v/>
      </c>
      <c r="F2670" t="str">
        <f>IFERROR(VLOOKUP(A2670,プログラム!B:C,2,0),"")</f>
        <v/>
      </c>
      <c r="G2670" t="str">
        <f t="shared" si="83"/>
        <v>000</v>
      </c>
      <c r="H2670" t="str">
        <f>IFERROR(記録[[#This Row],[組]],"")</f>
        <v/>
      </c>
      <c r="I2670" t="str">
        <f>IFERROR(記録[[#This Row],[水路]],"")</f>
        <v/>
      </c>
      <c r="J2670" t="str">
        <f>IFERROR(VLOOKUP(F2670,プログラムデータ!A:P,14,0),"")</f>
        <v/>
      </c>
      <c r="K2670" t="str">
        <f>IFERROR(VLOOKUP(F2670,プログラムデータ!A:O,15,0),"")</f>
        <v/>
      </c>
      <c r="L2670" t="str">
        <f>IFERROR(VLOOKUP(F2670,プログラムデータ!A:M,13,0),"")</f>
        <v/>
      </c>
      <c r="M2670" t="str">
        <f>IFERROR(VLOOKUP(F2670,プログラムデータ!A:J,10,0),"")</f>
        <v/>
      </c>
      <c r="N2670" t="str">
        <f>IFERROR(VLOOKUP(F2670,プログラムデータ!A:P,16,0),"")</f>
        <v/>
      </c>
      <c r="O2670" t="str">
        <f t="shared" ref="O2670:O2733" si="84">CONCATENATE(J2670," ",K2670," ",L2670," ",M2670," ",N2670)</f>
        <v xml:space="preserve">    </v>
      </c>
    </row>
    <row r="2671" spans="1:15" x14ac:dyDescent="0.15">
      <c r="A2671" t="str">
        <f>IFERROR(記録[[#This Row],[競技番号]],"")</f>
        <v/>
      </c>
      <c r="B2671" t="str">
        <f>IFERROR(記録[[#This Row],[選手番号]],"")</f>
        <v/>
      </c>
      <c r="C2671" t="str">
        <f>IFERROR(VLOOKUP(B2671,選手番号!F:J,4,0),"")</f>
        <v/>
      </c>
      <c r="D2671" t="str">
        <f>IFERROR(VLOOKUP(B2671,選手番号!F:K,6,0),"")</f>
        <v/>
      </c>
      <c r="E2671" t="str">
        <f>IFERROR(VLOOKUP(B2671,チーム番号!E:F,2,0),"")</f>
        <v/>
      </c>
      <c r="F2671" t="str">
        <f>IFERROR(VLOOKUP(A2671,プログラム!B:C,2,0),"")</f>
        <v/>
      </c>
      <c r="G2671" t="str">
        <f t="shared" si="83"/>
        <v>000</v>
      </c>
      <c r="H2671" t="str">
        <f>IFERROR(記録[[#This Row],[組]],"")</f>
        <v/>
      </c>
      <c r="I2671" t="str">
        <f>IFERROR(記録[[#This Row],[水路]],"")</f>
        <v/>
      </c>
      <c r="J2671" t="str">
        <f>IFERROR(VLOOKUP(F2671,プログラムデータ!A:P,14,0),"")</f>
        <v/>
      </c>
      <c r="K2671" t="str">
        <f>IFERROR(VLOOKUP(F2671,プログラムデータ!A:O,15,0),"")</f>
        <v/>
      </c>
      <c r="L2671" t="str">
        <f>IFERROR(VLOOKUP(F2671,プログラムデータ!A:M,13,0),"")</f>
        <v/>
      </c>
      <c r="M2671" t="str">
        <f>IFERROR(VLOOKUP(F2671,プログラムデータ!A:J,10,0),"")</f>
        <v/>
      </c>
      <c r="N2671" t="str">
        <f>IFERROR(VLOOKUP(F2671,プログラムデータ!A:P,16,0),"")</f>
        <v/>
      </c>
      <c r="O2671" t="str">
        <f t="shared" si="84"/>
        <v xml:space="preserve">    </v>
      </c>
    </row>
    <row r="2672" spans="1:15" x14ac:dyDescent="0.15">
      <c r="A2672" t="str">
        <f>IFERROR(記録[[#This Row],[競技番号]],"")</f>
        <v/>
      </c>
      <c r="B2672" t="str">
        <f>IFERROR(記録[[#This Row],[選手番号]],"")</f>
        <v/>
      </c>
      <c r="C2672" t="str">
        <f>IFERROR(VLOOKUP(B2672,選手番号!F:J,4,0),"")</f>
        <v/>
      </c>
      <c r="D2672" t="str">
        <f>IFERROR(VLOOKUP(B2672,選手番号!F:K,6,0),"")</f>
        <v/>
      </c>
      <c r="E2672" t="str">
        <f>IFERROR(VLOOKUP(B2672,チーム番号!E:F,2,0),"")</f>
        <v/>
      </c>
      <c r="F2672" t="str">
        <f>IFERROR(VLOOKUP(A2672,プログラム!B:C,2,0),"")</f>
        <v/>
      </c>
      <c r="G2672" t="str">
        <f t="shared" si="83"/>
        <v>000</v>
      </c>
      <c r="H2672" t="str">
        <f>IFERROR(記録[[#This Row],[組]],"")</f>
        <v/>
      </c>
      <c r="I2672" t="str">
        <f>IFERROR(記録[[#This Row],[水路]],"")</f>
        <v/>
      </c>
      <c r="J2672" t="str">
        <f>IFERROR(VLOOKUP(F2672,プログラムデータ!A:P,14,0),"")</f>
        <v/>
      </c>
      <c r="K2672" t="str">
        <f>IFERROR(VLOOKUP(F2672,プログラムデータ!A:O,15,0),"")</f>
        <v/>
      </c>
      <c r="L2672" t="str">
        <f>IFERROR(VLOOKUP(F2672,プログラムデータ!A:M,13,0),"")</f>
        <v/>
      </c>
      <c r="M2672" t="str">
        <f>IFERROR(VLOOKUP(F2672,プログラムデータ!A:J,10,0),"")</f>
        <v/>
      </c>
      <c r="N2672" t="str">
        <f>IFERROR(VLOOKUP(F2672,プログラムデータ!A:P,16,0),"")</f>
        <v/>
      </c>
      <c r="O2672" t="str">
        <f t="shared" si="84"/>
        <v xml:space="preserve">    </v>
      </c>
    </row>
    <row r="2673" spans="1:15" x14ac:dyDescent="0.15">
      <c r="A2673" t="str">
        <f>IFERROR(記録[[#This Row],[競技番号]],"")</f>
        <v/>
      </c>
      <c r="B2673" t="str">
        <f>IFERROR(記録[[#This Row],[選手番号]],"")</f>
        <v/>
      </c>
      <c r="C2673" t="str">
        <f>IFERROR(VLOOKUP(B2673,選手番号!F:J,4,0),"")</f>
        <v/>
      </c>
      <c r="D2673" t="str">
        <f>IFERROR(VLOOKUP(B2673,選手番号!F:K,6,0),"")</f>
        <v/>
      </c>
      <c r="E2673" t="str">
        <f>IFERROR(VLOOKUP(B2673,チーム番号!E:F,2,0),"")</f>
        <v/>
      </c>
      <c r="F2673" t="str">
        <f>IFERROR(VLOOKUP(A2673,プログラム!B:C,2,0),"")</f>
        <v/>
      </c>
      <c r="G2673" t="str">
        <f t="shared" si="83"/>
        <v>000</v>
      </c>
      <c r="H2673" t="str">
        <f>IFERROR(記録[[#This Row],[組]],"")</f>
        <v/>
      </c>
      <c r="I2673" t="str">
        <f>IFERROR(記録[[#This Row],[水路]],"")</f>
        <v/>
      </c>
      <c r="J2673" t="str">
        <f>IFERROR(VLOOKUP(F2673,プログラムデータ!A:P,14,0),"")</f>
        <v/>
      </c>
      <c r="K2673" t="str">
        <f>IFERROR(VLOOKUP(F2673,プログラムデータ!A:O,15,0),"")</f>
        <v/>
      </c>
      <c r="L2673" t="str">
        <f>IFERROR(VLOOKUP(F2673,プログラムデータ!A:M,13,0),"")</f>
        <v/>
      </c>
      <c r="M2673" t="str">
        <f>IFERROR(VLOOKUP(F2673,プログラムデータ!A:J,10,0),"")</f>
        <v/>
      </c>
      <c r="N2673" t="str">
        <f>IFERROR(VLOOKUP(F2673,プログラムデータ!A:P,16,0),"")</f>
        <v/>
      </c>
      <c r="O2673" t="str">
        <f t="shared" si="84"/>
        <v xml:space="preserve">    </v>
      </c>
    </row>
    <row r="2674" spans="1:15" x14ac:dyDescent="0.15">
      <c r="A2674" t="str">
        <f>IFERROR(記録[[#This Row],[競技番号]],"")</f>
        <v/>
      </c>
      <c r="B2674" t="str">
        <f>IFERROR(記録[[#This Row],[選手番号]],"")</f>
        <v/>
      </c>
      <c r="C2674" t="str">
        <f>IFERROR(VLOOKUP(B2674,選手番号!F:J,4,0),"")</f>
        <v/>
      </c>
      <c r="D2674" t="str">
        <f>IFERROR(VLOOKUP(B2674,選手番号!F:K,6,0),"")</f>
        <v/>
      </c>
      <c r="E2674" t="str">
        <f>IFERROR(VLOOKUP(B2674,チーム番号!E:F,2,0),"")</f>
        <v/>
      </c>
      <c r="F2674" t="str">
        <f>IFERROR(VLOOKUP(A2674,プログラム!B:C,2,0),"")</f>
        <v/>
      </c>
      <c r="G2674" t="str">
        <f t="shared" si="83"/>
        <v>000</v>
      </c>
      <c r="H2674" t="str">
        <f>IFERROR(記録[[#This Row],[組]],"")</f>
        <v/>
      </c>
      <c r="I2674" t="str">
        <f>IFERROR(記録[[#This Row],[水路]],"")</f>
        <v/>
      </c>
      <c r="J2674" t="str">
        <f>IFERROR(VLOOKUP(F2674,プログラムデータ!A:P,14,0),"")</f>
        <v/>
      </c>
      <c r="K2674" t="str">
        <f>IFERROR(VLOOKUP(F2674,プログラムデータ!A:O,15,0),"")</f>
        <v/>
      </c>
      <c r="L2674" t="str">
        <f>IFERROR(VLOOKUP(F2674,プログラムデータ!A:M,13,0),"")</f>
        <v/>
      </c>
      <c r="M2674" t="str">
        <f>IFERROR(VLOOKUP(F2674,プログラムデータ!A:J,10,0),"")</f>
        <v/>
      </c>
      <c r="N2674" t="str">
        <f>IFERROR(VLOOKUP(F2674,プログラムデータ!A:P,16,0),"")</f>
        <v/>
      </c>
      <c r="O2674" t="str">
        <f t="shared" si="84"/>
        <v xml:space="preserve">    </v>
      </c>
    </row>
    <row r="2675" spans="1:15" x14ac:dyDescent="0.15">
      <c r="A2675" t="str">
        <f>IFERROR(記録[[#This Row],[競技番号]],"")</f>
        <v/>
      </c>
      <c r="B2675" t="str">
        <f>IFERROR(記録[[#This Row],[選手番号]],"")</f>
        <v/>
      </c>
      <c r="C2675" t="str">
        <f>IFERROR(VLOOKUP(B2675,選手番号!F:J,4,0),"")</f>
        <v/>
      </c>
      <c r="D2675" t="str">
        <f>IFERROR(VLOOKUP(B2675,選手番号!F:K,6,0),"")</f>
        <v/>
      </c>
      <c r="E2675" t="str">
        <f>IFERROR(VLOOKUP(B2675,チーム番号!E:F,2,0),"")</f>
        <v/>
      </c>
      <c r="F2675" t="str">
        <f>IFERROR(VLOOKUP(A2675,プログラム!B:C,2,0),"")</f>
        <v/>
      </c>
      <c r="G2675" t="str">
        <f t="shared" si="83"/>
        <v>000</v>
      </c>
      <c r="H2675" t="str">
        <f>IFERROR(記録[[#This Row],[組]],"")</f>
        <v/>
      </c>
      <c r="I2675" t="str">
        <f>IFERROR(記録[[#This Row],[水路]],"")</f>
        <v/>
      </c>
      <c r="J2675" t="str">
        <f>IFERROR(VLOOKUP(F2675,プログラムデータ!A:P,14,0),"")</f>
        <v/>
      </c>
      <c r="K2675" t="str">
        <f>IFERROR(VLOOKUP(F2675,プログラムデータ!A:O,15,0),"")</f>
        <v/>
      </c>
      <c r="L2675" t="str">
        <f>IFERROR(VLOOKUP(F2675,プログラムデータ!A:M,13,0),"")</f>
        <v/>
      </c>
      <c r="M2675" t="str">
        <f>IFERROR(VLOOKUP(F2675,プログラムデータ!A:J,10,0),"")</f>
        <v/>
      </c>
      <c r="N2675" t="str">
        <f>IFERROR(VLOOKUP(F2675,プログラムデータ!A:P,16,0),"")</f>
        <v/>
      </c>
      <c r="O2675" t="str">
        <f t="shared" si="84"/>
        <v xml:space="preserve">    </v>
      </c>
    </row>
    <row r="2676" spans="1:15" x14ac:dyDescent="0.15">
      <c r="A2676" t="str">
        <f>IFERROR(記録[[#This Row],[競技番号]],"")</f>
        <v/>
      </c>
      <c r="B2676" t="str">
        <f>IFERROR(記録[[#This Row],[選手番号]],"")</f>
        <v/>
      </c>
      <c r="C2676" t="str">
        <f>IFERROR(VLOOKUP(B2676,選手番号!F:J,4,0),"")</f>
        <v/>
      </c>
      <c r="D2676" t="str">
        <f>IFERROR(VLOOKUP(B2676,選手番号!F:K,6,0),"")</f>
        <v/>
      </c>
      <c r="E2676" t="str">
        <f>IFERROR(VLOOKUP(B2676,チーム番号!E:F,2,0),"")</f>
        <v/>
      </c>
      <c r="F2676" t="str">
        <f>IFERROR(VLOOKUP(A2676,プログラム!B:C,2,0),"")</f>
        <v/>
      </c>
      <c r="G2676" t="str">
        <f t="shared" si="83"/>
        <v>000</v>
      </c>
      <c r="H2676" t="str">
        <f>IFERROR(記録[[#This Row],[組]],"")</f>
        <v/>
      </c>
      <c r="I2676" t="str">
        <f>IFERROR(記録[[#This Row],[水路]],"")</f>
        <v/>
      </c>
      <c r="J2676" t="str">
        <f>IFERROR(VLOOKUP(F2676,プログラムデータ!A:P,14,0),"")</f>
        <v/>
      </c>
      <c r="K2676" t="str">
        <f>IFERROR(VLOOKUP(F2676,プログラムデータ!A:O,15,0),"")</f>
        <v/>
      </c>
      <c r="L2676" t="str">
        <f>IFERROR(VLOOKUP(F2676,プログラムデータ!A:M,13,0),"")</f>
        <v/>
      </c>
      <c r="M2676" t="str">
        <f>IFERROR(VLOOKUP(F2676,プログラムデータ!A:J,10,0),"")</f>
        <v/>
      </c>
      <c r="N2676" t="str">
        <f>IFERROR(VLOOKUP(F2676,プログラムデータ!A:P,16,0),"")</f>
        <v/>
      </c>
      <c r="O2676" t="str">
        <f t="shared" si="84"/>
        <v xml:space="preserve">    </v>
      </c>
    </row>
    <row r="2677" spans="1:15" x14ac:dyDescent="0.15">
      <c r="A2677" t="str">
        <f>IFERROR(記録[[#This Row],[競技番号]],"")</f>
        <v/>
      </c>
      <c r="B2677" t="str">
        <f>IFERROR(記録[[#This Row],[選手番号]],"")</f>
        <v/>
      </c>
      <c r="C2677" t="str">
        <f>IFERROR(VLOOKUP(B2677,選手番号!F:J,4,0),"")</f>
        <v/>
      </c>
      <c r="D2677" t="str">
        <f>IFERROR(VLOOKUP(B2677,選手番号!F:K,6,0),"")</f>
        <v/>
      </c>
      <c r="E2677" t="str">
        <f>IFERROR(VLOOKUP(B2677,チーム番号!E:F,2,0),"")</f>
        <v/>
      </c>
      <c r="F2677" t="str">
        <f>IFERROR(VLOOKUP(A2677,プログラム!B:C,2,0),"")</f>
        <v/>
      </c>
      <c r="G2677" t="str">
        <f t="shared" si="83"/>
        <v>000</v>
      </c>
      <c r="H2677" t="str">
        <f>IFERROR(記録[[#This Row],[組]],"")</f>
        <v/>
      </c>
      <c r="I2677" t="str">
        <f>IFERROR(記録[[#This Row],[水路]],"")</f>
        <v/>
      </c>
      <c r="J2677" t="str">
        <f>IFERROR(VLOOKUP(F2677,プログラムデータ!A:P,14,0),"")</f>
        <v/>
      </c>
      <c r="K2677" t="str">
        <f>IFERROR(VLOOKUP(F2677,プログラムデータ!A:O,15,0),"")</f>
        <v/>
      </c>
      <c r="L2677" t="str">
        <f>IFERROR(VLOOKUP(F2677,プログラムデータ!A:M,13,0),"")</f>
        <v/>
      </c>
      <c r="M2677" t="str">
        <f>IFERROR(VLOOKUP(F2677,プログラムデータ!A:J,10,0),"")</f>
        <v/>
      </c>
      <c r="N2677" t="str">
        <f>IFERROR(VLOOKUP(F2677,プログラムデータ!A:P,16,0),"")</f>
        <v/>
      </c>
      <c r="O2677" t="str">
        <f t="shared" si="84"/>
        <v xml:space="preserve">    </v>
      </c>
    </row>
    <row r="2678" spans="1:15" x14ac:dyDescent="0.15">
      <c r="A2678" t="str">
        <f>IFERROR(記録[[#This Row],[競技番号]],"")</f>
        <v/>
      </c>
      <c r="B2678" t="str">
        <f>IFERROR(記録[[#This Row],[選手番号]],"")</f>
        <v/>
      </c>
      <c r="C2678" t="str">
        <f>IFERROR(VLOOKUP(B2678,選手番号!F:J,4,0),"")</f>
        <v/>
      </c>
      <c r="D2678" t="str">
        <f>IFERROR(VLOOKUP(B2678,選手番号!F:K,6,0),"")</f>
        <v/>
      </c>
      <c r="E2678" t="str">
        <f>IFERROR(VLOOKUP(B2678,チーム番号!E:F,2,0),"")</f>
        <v/>
      </c>
      <c r="F2678" t="str">
        <f>IFERROR(VLOOKUP(A2678,プログラム!B:C,2,0),"")</f>
        <v/>
      </c>
      <c r="G2678" t="str">
        <f t="shared" si="83"/>
        <v>000</v>
      </c>
      <c r="H2678" t="str">
        <f>IFERROR(記録[[#This Row],[組]],"")</f>
        <v/>
      </c>
      <c r="I2678" t="str">
        <f>IFERROR(記録[[#This Row],[水路]],"")</f>
        <v/>
      </c>
      <c r="J2678" t="str">
        <f>IFERROR(VLOOKUP(F2678,プログラムデータ!A:P,14,0),"")</f>
        <v/>
      </c>
      <c r="K2678" t="str">
        <f>IFERROR(VLOOKUP(F2678,プログラムデータ!A:O,15,0),"")</f>
        <v/>
      </c>
      <c r="L2678" t="str">
        <f>IFERROR(VLOOKUP(F2678,プログラムデータ!A:M,13,0),"")</f>
        <v/>
      </c>
      <c r="M2678" t="str">
        <f>IFERROR(VLOOKUP(F2678,プログラムデータ!A:J,10,0),"")</f>
        <v/>
      </c>
      <c r="N2678" t="str">
        <f>IFERROR(VLOOKUP(F2678,プログラムデータ!A:P,16,0),"")</f>
        <v/>
      </c>
      <c r="O2678" t="str">
        <f t="shared" si="84"/>
        <v xml:space="preserve">    </v>
      </c>
    </row>
    <row r="2679" spans="1:15" x14ac:dyDescent="0.15">
      <c r="A2679" t="str">
        <f>IFERROR(記録[[#This Row],[競技番号]],"")</f>
        <v/>
      </c>
      <c r="B2679" t="str">
        <f>IFERROR(記録[[#This Row],[選手番号]],"")</f>
        <v/>
      </c>
      <c r="C2679" t="str">
        <f>IFERROR(VLOOKUP(B2679,選手番号!F:J,4,0),"")</f>
        <v/>
      </c>
      <c r="D2679" t="str">
        <f>IFERROR(VLOOKUP(B2679,選手番号!F:K,6,0),"")</f>
        <v/>
      </c>
      <c r="E2679" t="str">
        <f>IFERROR(VLOOKUP(B2679,チーム番号!E:F,2,0),"")</f>
        <v/>
      </c>
      <c r="F2679" t="str">
        <f>IFERROR(VLOOKUP(A2679,プログラム!B:C,2,0),"")</f>
        <v/>
      </c>
      <c r="G2679" t="str">
        <f t="shared" si="83"/>
        <v>000</v>
      </c>
      <c r="H2679" t="str">
        <f>IFERROR(記録[[#This Row],[組]],"")</f>
        <v/>
      </c>
      <c r="I2679" t="str">
        <f>IFERROR(記録[[#This Row],[水路]],"")</f>
        <v/>
      </c>
      <c r="J2679" t="str">
        <f>IFERROR(VLOOKUP(F2679,プログラムデータ!A:P,14,0),"")</f>
        <v/>
      </c>
      <c r="K2679" t="str">
        <f>IFERROR(VLOOKUP(F2679,プログラムデータ!A:O,15,0),"")</f>
        <v/>
      </c>
      <c r="L2679" t="str">
        <f>IFERROR(VLOOKUP(F2679,プログラムデータ!A:M,13,0),"")</f>
        <v/>
      </c>
      <c r="M2679" t="str">
        <f>IFERROR(VLOOKUP(F2679,プログラムデータ!A:J,10,0),"")</f>
        <v/>
      </c>
      <c r="N2679" t="str">
        <f>IFERROR(VLOOKUP(F2679,プログラムデータ!A:P,16,0),"")</f>
        <v/>
      </c>
      <c r="O2679" t="str">
        <f t="shared" si="84"/>
        <v xml:space="preserve">    </v>
      </c>
    </row>
    <row r="2680" spans="1:15" x14ac:dyDescent="0.15">
      <c r="A2680" t="str">
        <f>IFERROR(記録[[#This Row],[競技番号]],"")</f>
        <v/>
      </c>
      <c r="B2680" t="str">
        <f>IFERROR(記録[[#This Row],[選手番号]],"")</f>
        <v/>
      </c>
      <c r="C2680" t="str">
        <f>IFERROR(VLOOKUP(B2680,選手番号!F:J,4,0),"")</f>
        <v/>
      </c>
      <c r="D2680" t="str">
        <f>IFERROR(VLOOKUP(B2680,選手番号!F:K,6,0),"")</f>
        <v/>
      </c>
      <c r="E2680" t="str">
        <f>IFERROR(VLOOKUP(B2680,チーム番号!E:F,2,0),"")</f>
        <v/>
      </c>
      <c r="F2680" t="str">
        <f>IFERROR(VLOOKUP(A2680,プログラム!B:C,2,0),"")</f>
        <v/>
      </c>
      <c r="G2680" t="str">
        <f t="shared" si="83"/>
        <v>000</v>
      </c>
      <c r="H2680" t="str">
        <f>IFERROR(記録[[#This Row],[組]],"")</f>
        <v/>
      </c>
      <c r="I2680" t="str">
        <f>IFERROR(記録[[#This Row],[水路]],"")</f>
        <v/>
      </c>
      <c r="J2680" t="str">
        <f>IFERROR(VLOOKUP(F2680,プログラムデータ!A:P,14,0),"")</f>
        <v/>
      </c>
      <c r="K2680" t="str">
        <f>IFERROR(VLOOKUP(F2680,プログラムデータ!A:O,15,0),"")</f>
        <v/>
      </c>
      <c r="L2680" t="str">
        <f>IFERROR(VLOOKUP(F2680,プログラムデータ!A:M,13,0),"")</f>
        <v/>
      </c>
      <c r="M2680" t="str">
        <f>IFERROR(VLOOKUP(F2680,プログラムデータ!A:J,10,0),"")</f>
        <v/>
      </c>
      <c r="N2680" t="str">
        <f>IFERROR(VLOOKUP(F2680,プログラムデータ!A:P,16,0),"")</f>
        <v/>
      </c>
      <c r="O2680" t="str">
        <f t="shared" si="84"/>
        <v xml:space="preserve">    </v>
      </c>
    </row>
    <row r="2681" spans="1:15" x14ac:dyDescent="0.15">
      <c r="A2681" t="str">
        <f>IFERROR(記録[[#This Row],[競技番号]],"")</f>
        <v/>
      </c>
      <c r="B2681" t="str">
        <f>IFERROR(記録[[#This Row],[選手番号]],"")</f>
        <v/>
      </c>
      <c r="C2681" t="str">
        <f>IFERROR(VLOOKUP(B2681,選手番号!F:J,4,0),"")</f>
        <v/>
      </c>
      <c r="D2681" t="str">
        <f>IFERROR(VLOOKUP(B2681,選手番号!F:K,6,0),"")</f>
        <v/>
      </c>
      <c r="E2681" t="str">
        <f>IFERROR(VLOOKUP(B2681,チーム番号!E:F,2,0),"")</f>
        <v/>
      </c>
      <c r="F2681" t="str">
        <f>IFERROR(VLOOKUP(A2681,プログラム!B:C,2,0),"")</f>
        <v/>
      </c>
      <c r="G2681" t="str">
        <f t="shared" si="83"/>
        <v>000</v>
      </c>
      <c r="H2681" t="str">
        <f>IFERROR(記録[[#This Row],[組]],"")</f>
        <v/>
      </c>
      <c r="I2681" t="str">
        <f>IFERROR(記録[[#This Row],[水路]],"")</f>
        <v/>
      </c>
      <c r="J2681" t="str">
        <f>IFERROR(VLOOKUP(F2681,プログラムデータ!A:P,14,0),"")</f>
        <v/>
      </c>
      <c r="K2681" t="str">
        <f>IFERROR(VLOOKUP(F2681,プログラムデータ!A:O,15,0),"")</f>
        <v/>
      </c>
      <c r="L2681" t="str">
        <f>IFERROR(VLOOKUP(F2681,プログラムデータ!A:M,13,0),"")</f>
        <v/>
      </c>
      <c r="M2681" t="str">
        <f>IFERROR(VLOOKUP(F2681,プログラムデータ!A:J,10,0),"")</f>
        <v/>
      </c>
      <c r="N2681" t="str">
        <f>IFERROR(VLOOKUP(F2681,プログラムデータ!A:P,16,0),"")</f>
        <v/>
      </c>
      <c r="O2681" t="str">
        <f t="shared" si="84"/>
        <v xml:space="preserve">    </v>
      </c>
    </row>
    <row r="2682" spans="1:15" x14ac:dyDescent="0.15">
      <c r="A2682" t="str">
        <f>IFERROR(記録[[#This Row],[競技番号]],"")</f>
        <v/>
      </c>
      <c r="B2682" t="str">
        <f>IFERROR(記録[[#This Row],[選手番号]],"")</f>
        <v/>
      </c>
      <c r="C2682" t="str">
        <f>IFERROR(VLOOKUP(B2682,選手番号!F:J,4,0),"")</f>
        <v/>
      </c>
      <c r="D2682" t="str">
        <f>IFERROR(VLOOKUP(B2682,選手番号!F:K,6,0),"")</f>
        <v/>
      </c>
      <c r="E2682" t="str">
        <f>IFERROR(VLOOKUP(B2682,チーム番号!E:F,2,0),"")</f>
        <v/>
      </c>
      <c r="F2682" t="str">
        <f>IFERROR(VLOOKUP(A2682,プログラム!B:C,2,0),"")</f>
        <v/>
      </c>
      <c r="G2682" t="str">
        <f t="shared" si="83"/>
        <v>000</v>
      </c>
      <c r="H2682" t="str">
        <f>IFERROR(記録[[#This Row],[組]],"")</f>
        <v/>
      </c>
      <c r="I2682" t="str">
        <f>IFERROR(記録[[#This Row],[水路]],"")</f>
        <v/>
      </c>
      <c r="J2682" t="str">
        <f>IFERROR(VLOOKUP(F2682,プログラムデータ!A:P,14,0),"")</f>
        <v/>
      </c>
      <c r="K2682" t="str">
        <f>IFERROR(VLOOKUP(F2682,プログラムデータ!A:O,15,0),"")</f>
        <v/>
      </c>
      <c r="L2682" t="str">
        <f>IFERROR(VLOOKUP(F2682,プログラムデータ!A:M,13,0),"")</f>
        <v/>
      </c>
      <c r="M2682" t="str">
        <f>IFERROR(VLOOKUP(F2682,プログラムデータ!A:J,10,0),"")</f>
        <v/>
      </c>
      <c r="N2682" t="str">
        <f>IFERROR(VLOOKUP(F2682,プログラムデータ!A:P,16,0),"")</f>
        <v/>
      </c>
      <c r="O2682" t="str">
        <f t="shared" si="84"/>
        <v xml:space="preserve">    </v>
      </c>
    </row>
    <row r="2683" spans="1:15" x14ac:dyDescent="0.15">
      <c r="A2683" t="str">
        <f>IFERROR(記録[[#This Row],[競技番号]],"")</f>
        <v/>
      </c>
      <c r="B2683" t="str">
        <f>IFERROR(記録[[#This Row],[選手番号]],"")</f>
        <v/>
      </c>
      <c r="C2683" t="str">
        <f>IFERROR(VLOOKUP(B2683,選手番号!F:J,4,0),"")</f>
        <v/>
      </c>
      <c r="D2683" t="str">
        <f>IFERROR(VLOOKUP(B2683,選手番号!F:K,6,0),"")</f>
        <v/>
      </c>
      <c r="E2683" t="str">
        <f>IFERROR(VLOOKUP(B2683,チーム番号!E:F,2,0),"")</f>
        <v/>
      </c>
      <c r="F2683" t="str">
        <f>IFERROR(VLOOKUP(A2683,プログラム!B:C,2,0),"")</f>
        <v/>
      </c>
      <c r="G2683" t="str">
        <f t="shared" si="83"/>
        <v>000</v>
      </c>
      <c r="H2683" t="str">
        <f>IFERROR(記録[[#This Row],[組]],"")</f>
        <v/>
      </c>
      <c r="I2683" t="str">
        <f>IFERROR(記録[[#This Row],[水路]],"")</f>
        <v/>
      </c>
      <c r="J2683" t="str">
        <f>IFERROR(VLOOKUP(F2683,プログラムデータ!A:P,14,0),"")</f>
        <v/>
      </c>
      <c r="K2683" t="str">
        <f>IFERROR(VLOOKUP(F2683,プログラムデータ!A:O,15,0),"")</f>
        <v/>
      </c>
      <c r="L2683" t="str">
        <f>IFERROR(VLOOKUP(F2683,プログラムデータ!A:M,13,0),"")</f>
        <v/>
      </c>
      <c r="M2683" t="str">
        <f>IFERROR(VLOOKUP(F2683,プログラムデータ!A:J,10,0),"")</f>
        <v/>
      </c>
      <c r="N2683" t="str">
        <f>IFERROR(VLOOKUP(F2683,プログラムデータ!A:P,16,0),"")</f>
        <v/>
      </c>
      <c r="O2683" t="str">
        <f t="shared" si="84"/>
        <v xml:space="preserve">    </v>
      </c>
    </row>
    <row r="2684" spans="1:15" x14ac:dyDescent="0.15">
      <c r="A2684" t="str">
        <f>IFERROR(記録[[#This Row],[競技番号]],"")</f>
        <v/>
      </c>
      <c r="B2684" t="str">
        <f>IFERROR(記録[[#This Row],[選手番号]],"")</f>
        <v/>
      </c>
      <c r="C2684" t="str">
        <f>IFERROR(VLOOKUP(B2684,選手番号!F:J,4,0),"")</f>
        <v/>
      </c>
      <c r="D2684" t="str">
        <f>IFERROR(VLOOKUP(B2684,選手番号!F:K,6,0),"")</f>
        <v/>
      </c>
      <c r="E2684" t="str">
        <f>IFERROR(VLOOKUP(B2684,チーム番号!E:F,2,0),"")</f>
        <v/>
      </c>
      <c r="F2684" t="str">
        <f>IFERROR(VLOOKUP(A2684,プログラム!B:C,2,0),"")</f>
        <v/>
      </c>
      <c r="G2684" t="str">
        <f t="shared" si="83"/>
        <v>000</v>
      </c>
      <c r="H2684" t="str">
        <f>IFERROR(記録[[#This Row],[組]],"")</f>
        <v/>
      </c>
      <c r="I2684" t="str">
        <f>IFERROR(記録[[#This Row],[水路]],"")</f>
        <v/>
      </c>
      <c r="J2684" t="str">
        <f>IFERROR(VLOOKUP(F2684,プログラムデータ!A:P,14,0),"")</f>
        <v/>
      </c>
      <c r="K2684" t="str">
        <f>IFERROR(VLOOKUP(F2684,プログラムデータ!A:O,15,0),"")</f>
        <v/>
      </c>
      <c r="L2684" t="str">
        <f>IFERROR(VLOOKUP(F2684,プログラムデータ!A:M,13,0),"")</f>
        <v/>
      </c>
      <c r="M2684" t="str">
        <f>IFERROR(VLOOKUP(F2684,プログラムデータ!A:J,10,0),"")</f>
        <v/>
      </c>
      <c r="N2684" t="str">
        <f>IFERROR(VLOOKUP(F2684,プログラムデータ!A:P,16,0),"")</f>
        <v/>
      </c>
      <c r="O2684" t="str">
        <f t="shared" si="84"/>
        <v xml:space="preserve">    </v>
      </c>
    </row>
    <row r="2685" spans="1:15" x14ac:dyDescent="0.15">
      <c r="A2685" t="str">
        <f>IFERROR(記録[[#This Row],[競技番号]],"")</f>
        <v/>
      </c>
      <c r="B2685" t="str">
        <f>IFERROR(記録[[#This Row],[選手番号]],"")</f>
        <v/>
      </c>
      <c r="C2685" t="str">
        <f>IFERROR(VLOOKUP(B2685,選手番号!F:J,4,0),"")</f>
        <v/>
      </c>
      <c r="D2685" t="str">
        <f>IFERROR(VLOOKUP(B2685,選手番号!F:K,6,0),"")</f>
        <v/>
      </c>
      <c r="E2685" t="str">
        <f>IFERROR(VLOOKUP(B2685,チーム番号!E:F,2,0),"")</f>
        <v/>
      </c>
      <c r="F2685" t="str">
        <f>IFERROR(VLOOKUP(A2685,プログラム!B:C,2,0),"")</f>
        <v/>
      </c>
      <c r="G2685" t="str">
        <f t="shared" si="83"/>
        <v>000</v>
      </c>
      <c r="H2685" t="str">
        <f>IFERROR(記録[[#This Row],[組]],"")</f>
        <v/>
      </c>
      <c r="I2685" t="str">
        <f>IFERROR(記録[[#This Row],[水路]],"")</f>
        <v/>
      </c>
      <c r="J2685" t="str">
        <f>IFERROR(VLOOKUP(F2685,プログラムデータ!A:P,14,0),"")</f>
        <v/>
      </c>
      <c r="K2685" t="str">
        <f>IFERROR(VLOOKUP(F2685,プログラムデータ!A:O,15,0),"")</f>
        <v/>
      </c>
      <c r="L2685" t="str">
        <f>IFERROR(VLOOKUP(F2685,プログラムデータ!A:M,13,0),"")</f>
        <v/>
      </c>
      <c r="M2685" t="str">
        <f>IFERROR(VLOOKUP(F2685,プログラムデータ!A:J,10,0),"")</f>
        <v/>
      </c>
      <c r="N2685" t="str">
        <f>IFERROR(VLOOKUP(F2685,プログラムデータ!A:P,16,0),"")</f>
        <v/>
      </c>
      <c r="O2685" t="str">
        <f t="shared" si="84"/>
        <v xml:space="preserve">    </v>
      </c>
    </row>
    <row r="2686" spans="1:15" x14ac:dyDescent="0.15">
      <c r="A2686" t="str">
        <f>IFERROR(記録[[#This Row],[競技番号]],"")</f>
        <v/>
      </c>
      <c r="B2686" t="str">
        <f>IFERROR(記録[[#This Row],[選手番号]],"")</f>
        <v/>
      </c>
      <c r="C2686" t="str">
        <f>IFERROR(VLOOKUP(B2686,選手番号!F:J,4,0),"")</f>
        <v/>
      </c>
      <c r="D2686" t="str">
        <f>IFERROR(VLOOKUP(B2686,選手番号!F:K,6,0),"")</f>
        <v/>
      </c>
      <c r="E2686" t="str">
        <f>IFERROR(VLOOKUP(B2686,チーム番号!E:F,2,0),"")</f>
        <v/>
      </c>
      <c r="F2686" t="str">
        <f>IFERROR(VLOOKUP(A2686,プログラム!B:C,2,0),"")</f>
        <v/>
      </c>
      <c r="G2686" t="str">
        <f t="shared" si="83"/>
        <v>000</v>
      </c>
      <c r="H2686" t="str">
        <f>IFERROR(記録[[#This Row],[組]],"")</f>
        <v/>
      </c>
      <c r="I2686" t="str">
        <f>IFERROR(記録[[#This Row],[水路]],"")</f>
        <v/>
      </c>
      <c r="J2686" t="str">
        <f>IFERROR(VLOOKUP(F2686,プログラムデータ!A:P,14,0),"")</f>
        <v/>
      </c>
      <c r="K2686" t="str">
        <f>IFERROR(VLOOKUP(F2686,プログラムデータ!A:O,15,0),"")</f>
        <v/>
      </c>
      <c r="L2686" t="str">
        <f>IFERROR(VLOOKUP(F2686,プログラムデータ!A:M,13,0),"")</f>
        <v/>
      </c>
      <c r="M2686" t="str">
        <f>IFERROR(VLOOKUP(F2686,プログラムデータ!A:J,10,0),"")</f>
        <v/>
      </c>
      <c r="N2686" t="str">
        <f>IFERROR(VLOOKUP(F2686,プログラムデータ!A:P,16,0),"")</f>
        <v/>
      </c>
      <c r="O2686" t="str">
        <f t="shared" si="84"/>
        <v xml:space="preserve">    </v>
      </c>
    </row>
    <row r="2687" spans="1:15" x14ac:dyDescent="0.15">
      <c r="A2687" t="str">
        <f>IFERROR(記録[[#This Row],[競技番号]],"")</f>
        <v/>
      </c>
      <c r="B2687" t="str">
        <f>IFERROR(記録[[#This Row],[選手番号]],"")</f>
        <v/>
      </c>
      <c r="C2687" t="str">
        <f>IFERROR(VLOOKUP(B2687,選手番号!F:J,4,0),"")</f>
        <v/>
      </c>
      <c r="D2687" t="str">
        <f>IFERROR(VLOOKUP(B2687,選手番号!F:K,6,0),"")</f>
        <v/>
      </c>
      <c r="E2687" t="str">
        <f>IFERROR(VLOOKUP(B2687,チーム番号!E:F,2,0),"")</f>
        <v/>
      </c>
      <c r="F2687" t="str">
        <f>IFERROR(VLOOKUP(A2687,プログラム!B:C,2,0),"")</f>
        <v/>
      </c>
      <c r="G2687" t="str">
        <f t="shared" si="83"/>
        <v>000</v>
      </c>
      <c r="H2687" t="str">
        <f>IFERROR(記録[[#This Row],[組]],"")</f>
        <v/>
      </c>
      <c r="I2687" t="str">
        <f>IFERROR(記録[[#This Row],[水路]],"")</f>
        <v/>
      </c>
      <c r="J2687" t="str">
        <f>IFERROR(VLOOKUP(F2687,プログラムデータ!A:P,14,0),"")</f>
        <v/>
      </c>
      <c r="K2687" t="str">
        <f>IFERROR(VLOOKUP(F2687,プログラムデータ!A:O,15,0),"")</f>
        <v/>
      </c>
      <c r="L2687" t="str">
        <f>IFERROR(VLOOKUP(F2687,プログラムデータ!A:M,13,0),"")</f>
        <v/>
      </c>
      <c r="M2687" t="str">
        <f>IFERROR(VLOOKUP(F2687,プログラムデータ!A:J,10,0),"")</f>
        <v/>
      </c>
      <c r="N2687" t="str">
        <f>IFERROR(VLOOKUP(F2687,プログラムデータ!A:P,16,0),"")</f>
        <v/>
      </c>
      <c r="O2687" t="str">
        <f t="shared" si="84"/>
        <v xml:space="preserve">    </v>
      </c>
    </row>
    <row r="2688" spans="1:15" x14ac:dyDescent="0.15">
      <c r="A2688" t="str">
        <f>IFERROR(記録[[#This Row],[競技番号]],"")</f>
        <v/>
      </c>
      <c r="B2688" t="str">
        <f>IFERROR(記録[[#This Row],[選手番号]],"")</f>
        <v/>
      </c>
      <c r="C2688" t="str">
        <f>IFERROR(VLOOKUP(B2688,選手番号!F:J,4,0),"")</f>
        <v/>
      </c>
      <c r="D2688" t="str">
        <f>IFERROR(VLOOKUP(B2688,選手番号!F:K,6,0),"")</f>
        <v/>
      </c>
      <c r="E2688" t="str">
        <f>IFERROR(VLOOKUP(B2688,チーム番号!E:F,2,0),"")</f>
        <v/>
      </c>
      <c r="F2688" t="str">
        <f>IFERROR(VLOOKUP(A2688,プログラム!B:C,2,0),"")</f>
        <v/>
      </c>
      <c r="G2688" t="str">
        <f t="shared" si="83"/>
        <v>000</v>
      </c>
      <c r="H2688" t="str">
        <f>IFERROR(記録[[#This Row],[組]],"")</f>
        <v/>
      </c>
      <c r="I2688" t="str">
        <f>IFERROR(記録[[#This Row],[水路]],"")</f>
        <v/>
      </c>
      <c r="J2688" t="str">
        <f>IFERROR(VLOOKUP(F2688,プログラムデータ!A:P,14,0),"")</f>
        <v/>
      </c>
      <c r="K2688" t="str">
        <f>IFERROR(VLOOKUP(F2688,プログラムデータ!A:O,15,0),"")</f>
        <v/>
      </c>
      <c r="L2688" t="str">
        <f>IFERROR(VLOOKUP(F2688,プログラムデータ!A:M,13,0),"")</f>
        <v/>
      </c>
      <c r="M2688" t="str">
        <f>IFERROR(VLOOKUP(F2688,プログラムデータ!A:J,10,0),"")</f>
        <v/>
      </c>
      <c r="N2688" t="str">
        <f>IFERROR(VLOOKUP(F2688,プログラムデータ!A:P,16,0),"")</f>
        <v/>
      </c>
      <c r="O2688" t="str">
        <f t="shared" si="84"/>
        <v xml:space="preserve">    </v>
      </c>
    </row>
    <row r="2689" spans="1:15" x14ac:dyDescent="0.15">
      <c r="A2689" t="str">
        <f>IFERROR(記録[[#This Row],[競技番号]],"")</f>
        <v/>
      </c>
      <c r="B2689" t="str">
        <f>IFERROR(記録[[#This Row],[選手番号]],"")</f>
        <v/>
      </c>
      <c r="C2689" t="str">
        <f>IFERROR(VLOOKUP(B2689,選手番号!F:J,4,0),"")</f>
        <v/>
      </c>
      <c r="D2689" t="str">
        <f>IFERROR(VLOOKUP(B2689,選手番号!F:K,6,0),"")</f>
        <v/>
      </c>
      <c r="E2689" t="str">
        <f>IFERROR(VLOOKUP(B2689,チーム番号!E:F,2,0),"")</f>
        <v/>
      </c>
      <c r="F2689" t="str">
        <f>IFERROR(VLOOKUP(A2689,プログラム!B:C,2,0),"")</f>
        <v/>
      </c>
      <c r="G2689" t="str">
        <f t="shared" si="83"/>
        <v>000</v>
      </c>
      <c r="H2689" t="str">
        <f>IFERROR(記録[[#This Row],[組]],"")</f>
        <v/>
      </c>
      <c r="I2689" t="str">
        <f>IFERROR(記録[[#This Row],[水路]],"")</f>
        <v/>
      </c>
      <c r="J2689" t="str">
        <f>IFERROR(VLOOKUP(F2689,プログラムデータ!A:P,14,0),"")</f>
        <v/>
      </c>
      <c r="K2689" t="str">
        <f>IFERROR(VLOOKUP(F2689,プログラムデータ!A:O,15,0),"")</f>
        <v/>
      </c>
      <c r="L2689" t="str">
        <f>IFERROR(VLOOKUP(F2689,プログラムデータ!A:M,13,0),"")</f>
        <v/>
      </c>
      <c r="M2689" t="str">
        <f>IFERROR(VLOOKUP(F2689,プログラムデータ!A:J,10,0),"")</f>
        <v/>
      </c>
      <c r="N2689" t="str">
        <f>IFERROR(VLOOKUP(F2689,プログラムデータ!A:P,16,0),"")</f>
        <v/>
      </c>
      <c r="O2689" t="str">
        <f t="shared" si="84"/>
        <v xml:space="preserve">    </v>
      </c>
    </row>
    <row r="2690" spans="1:15" x14ac:dyDescent="0.15">
      <c r="A2690" t="str">
        <f>IFERROR(記録[[#This Row],[競技番号]],"")</f>
        <v/>
      </c>
      <c r="B2690" t="str">
        <f>IFERROR(記録[[#This Row],[選手番号]],"")</f>
        <v/>
      </c>
      <c r="C2690" t="str">
        <f>IFERROR(VLOOKUP(B2690,選手番号!F:J,4,0),"")</f>
        <v/>
      </c>
      <c r="D2690" t="str">
        <f>IFERROR(VLOOKUP(B2690,選手番号!F:K,6,0),"")</f>
        <v/>
      </c>
      <c r="E2690" t="str">
        <f>IFERROR(VLOOKUP(B2690,チーム番号!E:F,2,0),"")</f>
        <v/>
      </c>
      <c r="F2690" t="str">
        <f>IFERROR(VLOOKUP(A2690,プログラム!B:C,2,0),"")</f>
        <v/>
      </c>
      <c r="G2690" t="str">
        <f t="shared" si="83"/>
        <v>000</v>
      </c>
      <c r="H2690" t="str">
        <f>IFERROR(記録[[#This Row],[組]],"")</f>
        <v/>
      </c>
      <c r="I2690" t="str">
        <f>IFERROR(記録[[#This Row],[水路]],"")</f>
        <v/>
      </c>
      <c r="J2690" t="str">
        <f>IFERROR(VLOOKUP(F2690,プログラムデータ!A:P,14,0),"")</f>
        <v/>
      </c>
      <c r="K2690" t="str">
        <f>IFERROR(VLOOKUP(F2690,プログラムデータ!A:O,15,0),"")</f>
        <v/>
      </c>
      <c r="L2690" t="str">
        <f>IFERROR(VLOOKUP(F2690,プログラムデータ!A:M,13,0),"")</f>
        <v/>
      </c>
      <c r="M2690" t="str">
        <f>IFERROR(VLOOKUP(F2690,プログラムデータ!A:J,10,0),"")</f>
        <v/>
      </c>
      <c r="N2690" t="str">
        <f>IFERROR(VLOOKUP(F2690,プログラムデータ!A:P,16,0),"")</f>
        <v/>
      </c>
      <c r="O2690" t="str">
        <f t="shared" si="84"/>
        <v xml:space="preserve">    </v>
      </c>
    </row>
    <row r="2691" spans="1:15" x14ac:dyDescent="0.15">
      <c r="A2691" t="str">
        <f>IFERROR(記録[[#This Row],[競技番号]],"")</f>
        <v/>
      </c>
      <c r="B2691" t="str">
        <f>IFERROR(記録[[#This Row],[選手番号]],"")</f>
        <v/>
      </c>
      <c r="C2691" t="str">
        <f>IFERROR(VLOOKUP(B2691,選手番号!F:J,4,0),"")</f>
        <v/>
      </c>
      <c r="D2691" t="str">
        <f>IFERROR(VLOOKUP(B2691,選手番号!F:K,6,0),"")</f>
        <v/>
      </c>
      <c r="E2691" t="str">
        <f>IFERROR(VLOOKUP(B2691,チーム番号!E:F,2,0),"")</f>
        <v/>
      </c>
      <c r="F2691" t="str">
        <f>IFERROR(VLOOKUP(A2691,プログラム!B:C,2,0),"")</f>
        <v/>
      </c>
      <c r="G2691" t="str">
        <f t="shared" ref="G2691:G2754" si="85">CONCATENATE(B2691,0,0,0,F2691)</f>
        <v>000</v>
      </c>
      <c r="H2691" t="str">
        <f>IFERROR(記録[[#This Row],[組]],"")</f>
        <v/>
      </c>
      <c r="I2691" t="str">
        <f>IFERROR(記録[[#This Row],[水路]],"")</f>
        <v/>
      </c>
      <c r="J2691" t="str">
        <f>IFERROR(VLOOKUP(F2691,プログラムデータ!A:P,14,0),"")</f>
        <v/>
      </c>
      <c r="K2691" t="str">
        <f>IFERROR(VLOOKUP(F2691,プログラムデータ!A:O,15,0),"")</f>
        <v/>
      </c>
      <c r="L2691" t="str">
        <f>IFERROR(VLOOKUP(F2691,プログラムデータ!A:M,13,0),"")</f>
        <v/>
      </c>
      <c r="M2691" t="str">
        <f>IFERROR(VLOOKUP(F2691,プログラムデータ!A:J,10,0),"")</f>
        <v/>
      </c>
      <c r="N2691" t="str">
        <f>IFERROR(VLOOKUP(F2691,プログラムデータ!A:P,16,0),"")</f>
        <v/>
      </c>
      <c r="O2691" t="str">
        <f t="shared" si="84"/>
        <v xml:space="preserve">    </v>
      </c>
    </row>
    <row r="2692" spans="1:15" x14ac:dyDescent="0.15">
      <c r="A2692" t="str">
        <f>IFERROR(記録[[#This Row],[競技番号]],"")</f>
        <v/>
      </c>
      <c r="B2692" t="str">
        <f>IFERROR(記録[[#This Row],[選手番号]],"")</f>
        <v/>
      </c>
      <c r="C2692" t="str">
        <f>IFERROR(VLOOKUP(B2692,選手番号!F:J,4,0),"")</f>
        <v/>
      </c>
      <c r="D2692" t="str">
        <f>IFERROR(VLOOKUP(B2692,選手番号!F:K,6,0),"")</f>
        <v/>
      </c>
      <c r="E2692" t="str">
        <f>IFERROR(VLOOKUP(B2692,チーム番号!E:F,2,0),"")</f>
        <v/>
      </c>
      <c r="F2692" t="str">
        <f>IFERROR(VLOOKUP(A2692,プログラム!B:C,2,0),"")</f>
        <v/>
      </c>
      <c r="G2692" t="str">
        <f t="shared" si="85"/>
        <v>000</v>
      </c>
      <c r="H2692" t="str">
        <f>IFERROR(記録[[#This Row],[組]],"")</f>
        <v/>
      </c>
      <c r="I2692" t="str">
        <f>IFERROR(記録[[#This Row],[水路]],"")</f>
        <v/>
      </c>
      <c r="J2692" t="str">
        <f>IFERROR(VLOOKUP(F2692,プログラムデータ!A:P,14,0),"")</f>
        <v/>
      </c>
      <c r="K2692" t="str">
        <f>IFERROR(VLOOKUP(F2692,プログラムデータ!A:O,15,0),"")</f>
        <v/>
      </c>
      <c r="L2692" t="str">
        <f>IFERROR(VLOOKUP(F2692,プログラムデータ!A:M,13,0),"")</f>
        <v/>
      </c>
      <c r="M2692" t="str">
        <f>IFERROR(VLOOKUP(F2692,プログラムデータ!A:J,10,0),"")</f>
        <v/>
      </c>
      <c r="N2692" t="str">
        <f>IFERROR(VLOOKUP(F2692,プログラムデータ!A:P,16,0),"")</f>
        <v/>
      </c>
      <c r="O2692" t="str">
        <f t="shared" si="84"/>
        <v xml:space="preserve">    </v>
      </c>
    </row>
    <row r="2693" spans="1:15" x14ac:dyDescent="0.15">
      <c r="A2693" t="str">
        <f>IFERROR(記録[[#This Row],[競技番号]],"")</f>
        <v/>
      </c>
      <c r="B2693" t="str">
        <f>IFERROR(記録[[#This Row],[選手番号]],"")</f>
        <v/>
      </c>
      <c r="C2693" t="str">
        <f>IFERROR(VLOOKUP(B2693,選手番号!F:J,4,0),"")</f>
        <v/>
      </c>
      <c r="D2693" t="str">
        <f>IFERROR(VLOOKUP(B2693,選手番号!F:K,6,0),"")</f>
        <v/>
      </c>
      <c r="E2693" t="str">
        <f>IFERROR(VLOOKUP(B2693,チーム番号!E:F,2,0),"")</f>
        <v/>
      </c>
      <c r="F2693" t="str">
        <f>IFERROR(VLOOKUP(A2693,プログラム!B:C,2,0),"")</f>
        <v/>
      </c>
      <c r="G2693" t="str">
        <f t="shared" si="85"/>
        <v>000</v>
      </c>
      <c r="H2693" t="str">
        <f>IFERROR(記録[[#This Row],[組]],"")</f>
        <v/>
      </c>
      <c r="I2693" t="str">
        <f>IFERROR(記録[[#This Row],[水路]],"")</f>
        <v/>
      </c>
      <c r="J2693" t="str">
        <f>IFERROR(VLOOKUP(F2693,プログラムデータ!A:P,14,0),"")</f>
        <v/>
      </c>
      <c r="K2693" t="str">
        <f>IFERROR(VLOOKUP(F2693,プログラムデータ!A:O,15,0),"")</f>
        <v/>
      </c>
      <c r="L2693" t="str">
        <f>IFERROR(VLOOKUP(F2693,プログラムデータ!A:M,13,0),"")</f>
        <v/>
      </c>
      <c r="M2693" t="str">
        <f>IFERROR(VLOOKUP(F2693,プログラムデータ!A:J,10,0),"")</f>
        <v/>
      </c>
      <c r="N2693" t="str">
        <f>IFERROR(VLOOKUP(F2693,プログラムデータ!A:P,16,0),"")</f>
        <v/>
      </c>
      <c r="O2693" t="str">
        <f t="shared" si="84"/>
        <v xml:space="preserve">    </v>
      </c>
    </row>
    <row r="2694" spans="1:15" x14ac:dyDescent="0.15">
      <c r="A2694" t="str">
        <f>IFERROR(記録[[#This Row],[競技番号]],"")</f>
        <v/>
      </c>
      <c r="B2694" t="str">
        <f>IFERROR(記録[[#This Row],[選手番号]],"")</f>
        <v/>
      </c>
      <c r="C2694" t="str">
        <f>IFERROR(VLOOKUP(B2694,選手番号!F:J,4,0),"")</f>
        <v/>
      </c>
      <c r="D2694" t="str">
        <f>IFERROR(VLOOKUP(B2694,選手番号!F:K,6,0),"")</f>
        <v/>
      </c>
      <c r="E2694" t="str">
        <f>IFERROR(VLOOKUP(B2694,チーム番号!E:F,2,0),"")</f>
        <v/>
      </c>
      <c r="F2694" t="str">
        <f>IFERROR(VLOOKUP(A2694,プログラム!B:C,2,0),"")</f>
        <v/>
      </c>
      <c r="G2694" t="str">
        <f t="shared" si="85"/>
        <v>000</v>
      </c>
      <c r="H2694" t="str">
        <f>IFERROR(記録[[#This Row],[組]],"")</f>
        <v/>
      </c>
      <c r="I2694" t="str">
        <f>IFERROR(記録[[#This Row],[水路]],"")</f>
        <v/>
      </c>
      <c r="J2694" t="str">
        <f>IFERROR(VLOOKUP(F2694,プログラムデータ!A:P,14,0),"")</f>
        <v/>
      </c>
      <c r="K2694" t="str">
        <f>IFERROR(VLOOKUP(F2694,プログラムデータ!A:O,15,0),"")</f>
        <v/>
      </c>
      <c r="L2694" t="str">
        <f>IFERROR(VLOOKUP(F2694,プログラムデータ!A:M,13,0),"")</f>
        <v/>
      </c>
      <c r="M2694" t="str">
        <f>IFERROR(VLOOKUP(F2694,プログラムデータ!A:J,10,0),"")</f>
        <v/>
      </c>
      <c r="N2694" t="str">
        <f>IFERROR(VLOOKUP(F2694,プログラムデータ!A:P,16,0),"")</f>
        <v/>
      </c>
      <c r="O2694" t="str">
        <f t="shared" si="84"/>
        <v xml:space="preserve">    </v>
      </c>
    </row>
    <row r="2695" spans="1:15" x14ac:dyDescent="0.15">
      <c r="A2695" t="str">
        <f>IFERROR(記録[[#This Row],[競技番号]],"")</f>
        <v/>
      </c>
      <c r="B2695" t="str">
        <f>IFERROR(記録[[#This Row],[選手番号]],"")</f>
        <v/>
      </c>
      <c r="C2695" t="str">
        <f>IFERROR(VLOOKUP(B2695,選手番号!F:J,4,0),"")</f>
        <v/>
      </c>
      <c r="D2695" t="str">
        <f>IFERROR(VLOOKUP(B2695,選手番号!F:K,6,0),"")</f>
        <v/>
      </c>
      <c r="E2695" t="str">
        <f>IFERROR(VLOOKUP(B2695,チーム番号!E:F,2,0),"")</f>
        <v/>
      </c>
      <c r="F2695" t="str">
        <f>IFERROR(VLOOKUP(A2695,プログラム!B:C,2,0),"")</f>
        <v/>
      </c>
      <c r="G2695" t="str">
        <f t="shared" si="85"/>
        <v>000</v>
      </c>
      <c r="H2695" t="str">
        <f>IFERROR(記録[[#This Row],[組]],"")</f>
        <v/>
      </c>
      <c r="I2695" t="str">
        <f>IFERROR(記録[[#This Row],[水路]],"")</f>
        <v/>
      </c>
      <c r="J2695" t="str">
        <f>IFERROR(VLOOKUP(F2695,プログラムデータ!A:P,14,0),"")</f>
        <v/>
      </c>
      <c r="K2695" t="str">
        <f>IFERROR(VLOOKUP(F2695,プログラムデータ!A:O,15,0),"")</f>
        <v/>
      </c>
      <c r="L2695" t="str">
        <f>IFERROR(VLOOKUP(F2695,プログラムデータ!A:M,13,0),"")</f>
        <v/>
      </c>
      <c r="M2695" t="str">
        <f>IFERROR(VLOOKUP(F2695,プログラムデータ!A:J,10,0),"")</f>
        <v/>
      </c>
      <c r="N2695" t="str">
        <f>IFERROR(VLOOKUP(F2695,プログラムデータ!A:P,16,0),"")</f>
        <v/>
      </c>
      <c r="O2695" t="str">
        <f t="shared" si="84"/>
        <v xml:space="preserve">    </v>
      </c>
    </row>
    <row r="2696" spans="1:15" x14ac:dyDescent="0.15">
      <c r="A2696" t="str">
        <f>IFERROR(記録[[#This Row],[競技番号]],"")</f>
        <v/>
      </c>
      <c r="B2696" t="str">
        <f>IFERROR(記録[[#This Row],[選手番号]],"")</f>
        <v/>
      </c>
      <c r="C2696" t="str">
        <f>IFERROR(VLOOKUP(B2696,選手番号!F:J,4,0),"")</f>
        <v/>
      </c>
      <c r="D2696" t="str">
        <f>IFERROR(VLOOKUP(B2696,選手番号!F:K,6,0),"")</f>
        <v/>
      </c>
      <c r="E2696" t="str">
        <f>IFERROR(VLOOKUP(B2696,チーム番号!E:F,2,0),"")</f>
        <v/>
      </c>
      <c r="F2696" t="str">
        <f>IFERROR(VLOOKUP(A2696,プログラム!B:C,2,0),"")</f>
        <v/>
      </c>
      <c r="G2696" t="str">
        <f t="shared" si="85"/>
        <v>000</v>
      </c>
      <c r="H2696" t="str">
        <f>IFERROR(記録[[#This Row],[組]],"")</f>
        <v/>
      </c>
      <c r="I2696" t="str">
        <f>IFERROR(記録[[#This Row],[水路]],"")</f>
        <v/>
      </c>
      <c r="J2696" t="str">
        <f>IFERROR(VLOOKUP(F2696,プログラムデータ!A:P,14,0),"")</f>
        <v/>
      </c>
      <c r="K2696" t="str">
        <f>IFERROR(VLOOKUP(F2696,プログラムデータ!A:O,15,0),"")</f>
        <v/>
      </c>
      <c r="L2696" t="str">
        <f>IFERROR(VLOOKUP(F2696,プログラムデータ!A:M,13,0),"")</f>
        <v/>
      </c>
      <c r="M2696" t="str">
        <f>IFERROR(VLOOKUP(F2696,プログラムデータ!A:J,10,0),"")</f>
        <v/>
      </c>
      <c r="N2696" t="str">
        <f>IFERROR(VLOOKUP(F2696,プログラムデータ!A:P,16,0),"")</f>
        <v/>
      </c>
      <c r="O2696" t="str">
        <f t="shared" si="84"/>
        <v xml:space="preserve">    </v>
      </c>
    </row>
    <row r="2697" spans="1:15" x14ac:dyDescent="0.15">
      <c r="A2697" t="str">
        <f>IFERROR(記録[[#This Row],[競技番号]],"")</f>
        <v/>
      </c>
      <c r="B2697" t="str">
        <f>IFERROR(記録[[#This Row],[選手番号]],"")</f>
        <v/>
      </c>
      <c r="C2697" t="str">
        <f>IFERROR(VLOOKUP(B2697,選手番号!F:J,4,0),"")</f>
        <v/>
      </c>
      <c r="D2697" t="str">
        <f>IFERROR(VLOOKUP(B2697,選手番号!F:K,6,0),"")</f>
        <v/>
      </c>
      <c r="E2697" t="str">
        <f>IFERROR(VLOOKUP(B2697,チーム番号!E:F,2,0),"")</f>
        <v/>
      </c>
      <c r="F2697" t="str">
        <f>IFERROR(VLOOKUP(A2697,プログラム!B:C,2,0),"")</f>
        <v/>
      </c>
      <c r="G2697" t="str">
        <f t="shared" si="85"/>
        <v>000</v>
      </c>
      <c r="H2697" t="str">
        <f>IFERROR(記録[[#This Row],[組]],"")</f>
        <v/>
      </c>
      <c r="I2697" t="str">
        <f>IFERROR(記録[[#This Row],[水路]],"")</f>
        <v/>
      </c>
      <c r="J2697" t="str">
        <f>IFERROR(VLOOKUP(F2697,プログラムデータ!A:P,14,0),"")</f>
        <v/>
      </c>
      <c r="K2697" t="str">
        <f>IFERROR(VLOOKUP(F2697,プログラムデータ!A:O,15,0),"")</f>
        <v/>
      </c>
      <c r="L2697" t="str">
        <f>IFERROR(VLOOKUP(F2697,プログラムデータ!A:M,13,0),"")</f>
        <v/>
      </c>
      <c r="M2697" t="str">
        <f>IFERROR(VLOOKUP(F2697,プログラムデータ!A:J,10,0),"")</f>
        <v/>
      </c>
      <c r="N2697" t="str">
        <f>IFERROR(VLOOKUP(F2697,プログラムデータ!A:P,16,0),"")</f>
        <v/>
      </c>
      <c r="O2697" t="str">
        <f t="shared" si="84"/>
        <v xml:space="preserve">    </v>
      </c>
    </row>
    <row r="2698" spans="1:15" x14ac:dyDescent="0.15">
      <c r="A2698" t="str">
        <f>IFERROR(記録[[#This Row],[競技番号]],"")</f>
        <v/>
      </c>
      <c r="B2698" t="str">
        <f>IFERROR(記録[[#This Row],[選手番号]],"")</f>
        <v/>
      </c>
      <c r="C2698" t="str">
        <f>IFERROR(VLOOKUP(B2698,選手番号!F:J,4,0),"")</f>
        <v/>
      </c>
      <c r="D2698" t="str">
        <f>IFERROR(VLOOKUP(B2698,選手番号!F:K,6,0),"")</f>
        <v/>
      </c>
      <c r="E2698" t="str">
        <f>IFERROR(VLOOKUP(B2698,チーム番号!E:F,2,0),"")</f>
        <v/>
      </c>
      <c r="F2698" t="str">
        <f>IFERROR(VLOOKUP(A2698,プログラム!B:C,2,0),"")</f>
        <v/>
      </c>
      <c r="G2698" t="str">
        <f t="shared" si="85"/>
        <v>000</v>
      </c>
      <c r="H2698" t="str">
        <f>IFERROR(記録[[#This Row],[組]],"")</f>
        <v/>
      </c>
      <c r="I2698" t="str">
        <f>IFERROR(記録[[#This Row],[水路]],"")</f>
        <v/>
      </c>
      <c r="J2698" t="str">
        <f>IFERROR(VLOOKUP(F2698,プログラムデータ!A:P,14,0),"")</f>
        <v/>
      </c>
      <c r="K2698" t="str">
        <f>IFERROR(VLOOKUP(F2698,プログラムデータ!A:O,15,0),"")</f>
        <v/>
      </c>
      <c r="L2698" t="str">
        <f>IFERROR(VLOOKUP(F2698,プログラムデータ!A:M,13,0),"")</f>
        <v/>
      </c>
      <c r="M2698" t="str">
        <f>IFERROR(VLOOKUP(F2698,プログラムデータ!A:J,10,0),"")</f>
        <v/>
      </c>
      <c r="N2698" t="str">
        <f>IFERROR(VLOOKUP(F2698,プログラムデータ!A:P,16,0),"")</f>
        <v/>
      </c>
      <c r="O2698" t="str">
        <f t="shared" si="84"/>
        <v xml:space="preserve">    </v>
      </c>
    </row>
    <row r="2699" spans="1:15" x14ac:dyDescent="0.15">
      <c r="A2699" t="str">
        <f>IFERROR(記録[[#This Row],[競技番号]],"")</f>
        <v/>
      </c>
      <c r="B2699" t="str">
        <f>IFERROR(記録[[#This Row],[選手番号]],"")</f>
        <v/>
      </c>
      <c r="C2699" t="str">
        <f>IFERROR(VLOOKUP(B2699,選手番号!F:J,4,0),"")</f>
        <v/>
      </c>
      <c r="D2699" t="str">
        <f>IFERROR(VLOOKUP(B2699,選手番号!F:K,6,0),"")</f>
        <v/>
      </c>
      <c r="E2699" t="str">
        <f>IFERROR(VLOOKUP(B2699,チーム番号!E:F,2,0),"")</f>
        <v/>
      </c>
      <c r="F2699" t="str">
        <f>IFERROR(VLOOKUP(A2699,プログラム!B:C,2,0),"")</f>
        <v/>
      </c>
      <c r="G2699" t="str">
        <f t="shared" si="85"/>
        <v>000</v>
      </c>
      <c r="H2699" t="str">
        <f>IFERROR(記録[[#This Row],[組]],"")</f>
        <v/>
      </c>
      <c r="I2699" t="str">
        <f>IFERROR(記録[[#This Row],[水路]],"")</f>
        <v/>
      </c>
      <c r="J2699" t="str">
        <f>IFERROR(VLOOKUP(F2699,プログラムデータ!A:P,14,0),"")</f>
        <v/>
      </c>
      <c r="K2699" t="str">
        <f>IFERROR(VLOOKUP(F2699,プログラムデータ!A:O,15,0),"")</f>
        <v/>
      </c>
      <c r="L2699" t="str">
        <f>IFERROR(VLOOKUP(F2699,プログラムデータ!A:M,13,0),"")</f>
        <v/>
      </c>
      <c r="M2699" t="str">
        <f>IFERROR(VLOOKUP(F2699,プログラムデータ!A:J,10,0),"")</f>
        <v/>
      </c>
      <c r="N2699" t="str">
        <f>IFERROR(VLOOKUP(F2699,プログラムデータ!A:P,16,0),"")</f>
        <v/>
      </c>
      <c r="O2699" t="str">
        <f t="shared" si="84"/>
        <v xml:space="preserve">    </v>
      </c>
    </row>
    <row r="2700" spans="1:15" x14ac:dyDescent="0.15">
      <c r="A2700" t="str">
        <f>IFERROR(記録[[#This Row],[競技番号]],"")</f>
        <v/>
      </c>
      <c r="B2700" t="str">
        <f>IFERROR(記録[[#This Row],[選手番号]],"")</f>
        <v/>
      </c>
      <c r="C2700" t="str">
        <f>IFERROR(VLOOKUP(B2700,選手番号!F:J,4,0),"")</f>
        <v/>
      </c>
      <c r="D2700" t="str">
        <f>IFERROR(VLOOKUP(B2700,選手番号!F:K,6,0),"")</f>
        <v/>
      </c>
      <c r="E2700" t="str">
        <f>IFERROR(VLOOKUP(B2700,チーム番号!E:F,2,0),"")</f>
        <v/>
      </c>
      <c r="F2700" t="str">
        <f>IFERROR(VLOOKUP(A2700,プログラム!B:C,2,0),"")</f>
        <v/>
      </c>
      <c r="G2700" t="str">
        <f t="shared" si="85"/>
        <v>000</v>
      </c>
      <c r="H2700" t="str">
        <f>IFERROR(記録[[#This Row],[組]],"")</f>
        <v/>
      </c>
      <c r="I2700" t="str">
        <f>IFERROR(記録[[#This Row],[水路]],"")</f>
        <v/>
      </c>
      <c r="J2700" t="str">
        <f>IFERROR(VLOOKUP(F2700,プログラムデータ!A:P,14,0),"")</f>
        <v/>
      </c>
      <c r="K2700" t="str">
        <f>IFERROR(VLOOKUP(F2700,プログラムデータ!A:O,15,0),"")</f>
        <v/>
      </c>
      <c r="L2700" t="str">
        <f>IFERROR(VLOOKUP(F2700,プログラムデータ!A:M,13,0),"")</f>
        <v/>
      </c>
      <c r="M2700" t="str">
        <f>IFERROR(VLOOKUP(F2700,プログラムデータ!A:J,10,0),"")</f>
        <v/>
      </c>
      <c r="N2700" t="str">
        <f>IFERROR(VLOOKUP(F2700,プログラムデータ!A:P,16,0),"")</f>
        <v/>
      </c>
      <c r="O2700" t="str">
        <f t="shared" si="84"/>
        <v xml:space="preserve">    </v>
      </c>
    </row>
    <row r="2701" spans="1:15" x14ac:dyDescent="0.15">
      <c r="A2701" t="str">
        <f>IFERROR(記録[[#This Row],[競技番号]],"")</f>
        <v/>
      </c>
      <c r="B2701" t="str">
        <f>IFERROR(記録[[#This Row],[選手番号]],"")</f>
        <v/>
      </c>
      <c r="C2701" t="str">
        <f>IFERROR(VLOOKUP(B2701,選手番号!F:J,4,0),"")</f>
        <v/>
      </c>
      <c r="D2701" t="str">
        <f>IFERROR(VLOOKUP(B2701,選手番号!F:K,6,0),"")</f>
        <v/>
      </c>
      <c r="E2701" t="str">
        <f>IFERROR(VLOOKUP(B2701,チーム番号!E:F,2,0),"")</f>
        <v/>
      </c>
      <c r="F2701" t="str">
        <f>IFERROR(VLOOKUP(A2701,プログラム!B:C,2,0),"")</f>
        <v/>
      </c>
      <c r="G2701" t="str">
        <f t="shared" si="85"/>
        <v>000</v>
      </c>
      <c r="H2701" t="str">
        <f>IFERROR(記録[[#This Row],[組]],"")</f>
        <v/>
      </c>
      <c r="I2701" t="str">
        <f>IFERROR(記録[[#This Row],[水路]],"")</f>
        <v/>
      </c>
      <c r="J2701" t="str">
        <f>IFERROR(VLOOKUP(F2701,プログラムデータ!A:P,14,0),"")</f>
        <v/>
      </c>
      <c r="K2701" t="str">
        <f>IFERROR(VLOOKUP(F2701,プログラムデータ!A:O,15,0),"")</f>
        <v/>
      </c>
      <c r="L2701" t="str">
        <f>IFERROR(VLOOKUP(F2701,プログラムデータ!A:M,13,0),"")</f>
        <v/>
      </c>
      <c r="M2701" t="str">
        <f>IFERROR(VLOOKUP(F2701,プログラムデータ!A:J,10,0),"")</f>
        <v/>
      </c>
      <c r="N2701" t="str">
        <f>IFERROR(VLOOKUP(F2701,プログラムデータ!A:P,16,0),"")</f>
        <v/>
      </c>
      <c r="O2701" t="str">
        <f t="shared" si="84"/>
        <v xml:space="preserve">    </v>
      </c>
    </row>
    <row r="2702" spans="1:15" x14ac:dyDescent="0.15">
      <c r="A2702" t="str">
        <f>IFERROR(記録[[#This Row],[競技番号]],"")</f>
        <v/>
      </c>
      <c r="B2702" t="str">
        <f>IFERROR(記録[[#This Row],[選手番号]],"")</f>
        <v/>
      </c>
      <c r="C2702" t="str">
        <f>IFERROR(VLOOKUP(B2702,選手番号!F:J,4,0),"")</f>
        <v/>
      </c>
      <c r="D2702" t="str">
        <f>IFERROR(VLOOKUP(B2702,選手番号!F:K,6,0),"")</f>
        <v/>
      </c>
      <c r="E2702" t="str">
        <f>IFERROR(VLOOKUP(B2702,チーム番号!E:F,2,0),"")</f>
        <v/>
      </c>
      <c r="F2702" t="str">
        <f>IFERROR(VLOOKUP(A2702,プログラム!B:C,2,0),"")</f>
        <v/>
      </c>
      <c r="G2702" t="str">
        <f t="shared" si="85"/>
        <v>000</v>
      </c>
      <c r="H2702" t="str">
        <f>IFERROR(記録[[#This Row],[組]],"")</f>
        <v/>
      </c>
      <c r="I2702" t="str">
        <f>IFERROR(記録[[#This Row],[水路]],"")</f>
        <v/>
      </c>
      <c r="J2702" t="str">
        <f>IFERROR(VLOOKUP(F2702,プログラムデータ!A:P,14,0),"")</f>
        <v/>
      </c>
      <c r="K2702" t="str">
        <f>IFERROR(VLOOKUP(F2702,プログラムデータ!A:O,15,0),"")</f>
        <v/>
      </c>
      <c r="L2702" t="str">
        <f>IFERROR(VLOOKUP(F2702,プログラムデータ!A:M,13,0),"")</f>
        <v/>
      </c>
      <c r="M2702" t="str">
        <f>IFERROR(VLOOKUP(F2702,プログラムデータ!A:J,10,0),"")</f>
        <v/>
      </c>
      <c r="N2702" t="str">
        <f>IFERROR(VLOOKUP(F2702,プログラムデータ!A:P,16,0),"")</f>
        <v/>
      </c>
      <c r="O2702" t="str">
        <f t="shared" si="84"/>
        <v xml:space="preserve">    </v>
      </c>
    </row>
    <row r="2703" spans="1:15" x14ac:dyDescent="0.15">
      <c r="A2703" t="str">
        <f>IFERROR(記録[[#This Row],[競技番号]],"")</f>
        <v/>
      </c>
      <c r="B2703" t="str">
        <f>IFERROR(記録[[#This Row],[選手番号]],"")</f>
        <v/>
      </c>
      <c r="C2703" t="str">
        <f>IFERROR(VLOOKUP(B2703,選手番号!F:J,4,0),"")</f>
        <v/>
      </c>
      <c r="D2703" t="str">
        <f>IFERROR(VLOOKUP(B2703,選手番号!F:K,6,0),"")</f>
        <v/>
      </c>
      <c r="E2703" t="str">
        <f>IFERROR(VLOOKUP(B2703,チーム番号!E:F,2,0),"")</f>
        <v/>
      </c>
      <c r="F2703" t="str">
        <f>IFERROR(VLOOKUP(A2703,プログラム!B:C,2,0),"")</f>
        <v/>
      </c>
      <c r="G2703" t="str">
        <f t="shared" si="85"/>
        <v>000</v>
      </c>
      <c r="H2703" t="str">
        <f>IFERROR(記録[[#This Row],[組]],"")</f>
        <v/>
      </c>
      <c r="I2703" t="str">
        <f>IFERROR(記録[[#This Row],[水路]],"")</f>
        <v/>
      </c>
      <c r="J2703" t="str">
        <f>IFERROR(VLOOKUP(F2703,プログラムデータ!A:P,14,0),"")</f>
        <v/>
      </c>
      <c r="K2703" t="str">
        <f>IFERROR(VLOOKUP(F2703,プログラムデータ!A:O,15,0),"")</f>
        <v/>
      </c>
      <c r="L2703" t="str">
        <f>IFERROR(VLOOKUP(F2703,プログラムデータ!A:M,13,0),"")</f>
        <v/>
      </c>
      <c r="M2703" t="str">
        <f>IFERROR(VLOOKUP(F2703,プログラムデータ!A:J,10,0),"")</f>
        <v/>
      </c>
      <c r="N2703" t="str">
        <f>IFERROR(VLOOKUP(F2703,プログラムデータ!A:P,16,0),"")</f>
        <v/>
      </c>
      <c r="O2703" t="str">
        <f t="shared" si="84"/>
        <v xml:space="preserve">    </v>
      </c>
    </row>
    <row r="2704" spans="1:15" x14ac:dyDescent="0.15">
      <c r="A2704" t="str">
        <f>IFERROR(記録[[#This Row],[競技番号]],"")</f>
        <v/>
      </c>
      <c r="B2704" t="str">
        <f>IFERROR(記録[[#This Row],[選手番号]],"")</f>
        <v/>
      </c>
      <c r="C2704" t="str">
        <f>IFERROR(VLOOKUP(B2704,選手番号!F:J,4,0),"")</f>
        <v/>
      </c>
      <c r="D2704" t="str">
        <f>IFERROR(VLOOKUP(B2704,選手番号!F:K,6,0),"")</f>
        <v/>
      </c>
      <c r="E2704" t="str">
        <f>IFERROR(VLOOKUP(B2704,チーム番号!E:F,2,0),"")</f>
        <v/>
      </c>
      <c r="F2704" t="str">
        <f>IFERROR(VLOOKUP(A2704,プログラム!B:C,2,0),"")</f>
        <v/>
      </c>
      <c r="G2704" t="str">
        <f t="shared" si="85"/>
        <v>000</v>
      </c>
      <c r="H2704" t="str">
        <f>IFERROR(記録[[#This Row],[組]],"")</f>
        <v/>
      </c>
      <c r="I2704" t="str">
        <f>IFERROR(記録[[#This Row],[水路]],"")</f>
        <v/>
      </c>
      <c r="J2704" t="str">
        <f>IFERROR(VLOOKUP(F2704,プログラムデータ!A:P,14,0),"")</f>
        <v/>
      </c>
      <c r="K2704" t="str">
        <f>IFERROR(VLOOKUP(F2704,プログラムデータ!A:O,15,0),"")</f>
        <v/>
      </c>
      <c r="L2704" t="str">
        <f>IFERROR(VLOOKUP(F2704,プログラムデータ!A:M,13,0),"")</f>
        <v/>
      </c>
      <c r="M2704" t="str">
        <f>IFERROR(VLOOKUP(F2704,プログラムデータ!A:J,10,0),"")</f>
        <v/>
      </c>
      <c r="N2704" t="str">
        <f>IFERROR(VLOOKUP(F2704,プログラムデータ!A:P,16,0),"")</f>
        <v/>
      </c>
      <c r="O2704" t="str">
        <f t="shared" si="84"/>
        <v xml:space="preserve">    </v>
      </c>
    </row>
    <row r="2705" spans="1:15" x14ac:dyDescent="0.15">
      <c r="A2705" t="str">
        <f>IFERROR(記録[[#This Row],[競技番号]],"")</f>
        <v/>
      </c>
      <c r="B2705" t="str">
        <f>IFERROR(記録[[#This Row],[選手番号]],"")</f>
        <v/>
      </c>
      <c r="C2705" t="str">
        <f>IFERROR(VLOOKUP(B2705,選手番号!F:J,4,0),"")</f>
        <v/>
      </c>
      <c r="D2705" t="str">
        <f>IFERROR(VLOOKUP(B2705,選手番号!F:K,6,0),"")</f>
        <v/>
      </c>
      <c r="E2705" t="str">
        <f>IFERROR(VLOOKUP(B2705,チーム番号!E:F,2,0),"")</f>
        <v/>
      </c>
      <c r="F2705" t="str">
        <f>IFERROR(VLOOKUP(A2705,プログラム!B:C,2,0),"")</f>
        <v/>
      </c>
      <c r="G2705" t="str">
        <f t="shared" si="85"/>
        <v>000</v>
      </c>
      <c r="H2705" t="str">
        <f>IFERROR(記録[[#This Row],[組]],"")</f>
        <v/>
      </c>
      <c r="I2705" t="str">
        <f>IFERROR(記録[[#This Row],[水路]],"")</f>
        <v/>
      </c>
      <c r="J2705" t="str">
        <f>IFERROR(VLOOKUP(F2705,プログラムデータ!A:P,14,0),"")</f>
        <v/>
      </c>
      <c r="K2705" t="str">
        <f>IFERROR(VLOOKUP(F2705,プログラムデータ!A:O,15,0),"")</f>
        <v/>
      </c>
      <c r="L2705" t="str">
        <f>IFERROR(VLOOKUP(F2705,プログラムデータ!A:M,13,0),"")</f>
        <v/>
      </c>
      <c r="M2705" t="str">
        <f>IFERROR(VLOOKUP(F2705,プログラムデータ!A:J,10,0),"")</f>
        <v/>
      </c>
      <c r="N2705" t="str">
        <f>IFERROR(VLOOKUP(F2705,プログラムデータ!A:P,16,0),"")</f>
        <v/>
      </c>
      <c r="O2705" t="str">
        <f t="shared" si="84"/>
        <v xml:space="preserve">    </v>
      </c>
    </row>
    <row r="2706" spans="1:15" x14ac:dyDescent="0.15">
      <c r="A2706" t="str">
        <f>IFERROR(記録[[#This Row],[競技番号]],"")</f>
        <v/>
      </c>
      <c r="B2706" t="str">
        <f>IFERROR(記録[[#This Row],[選手番号]],"")</f>
        <v/>
      </c>
      <c r="C2706" t="str">
        <f>IFERROR(VLOOKUP(B2706,選手番号!F:J,4,0),"")</f>
        <v/>
      </c>
      <c r="D2706" t="str">
        <f>IFERROR(VLOOKUP(B2706,選手番号!F:K,6,0),"")</f>
        <v/>
      </c>
      <c r="E2706" t="str">
        <f>IFERROR(VLOOKUP(B2706,チーム番号!E:F,2,0),"")</f>
        <v/>
      </c>
      <c r="F2706" t="str">
        <f>IFERROR(VLOOKUP(A2706,プログラム!B:C,2,0),"")</f>
        <v/>
      </c>
      <c r="G2706" t="str">
        <f t="shared" si="85"/>
        <v>000</v>
      </c>
      <c r="H2706" t="str">
        <f>IFERROR(記録[[#This Row],[組]],"")</f>
        <v/>
      </c>
      <c r="I2706" t="str">
        <f>IFERROR(記録[[#This Row],[水路]],"")</f>
        <v/>
      </c>
      <c r="J2706" t="str">
        <f>IFERROR(VLOOKUP(F2706,プログラムデータ!A:P,14,0),"")</f>
        <v/>
      </c>
      <c r="K2706" t="str">
        <f>IFERROR(VLOOKUP(F2706,プログラムデータ!A:O,15,0),"")</f>
        <v/>
      </c>
      <c r="L2706" t="str">
        <f>IFERROR(VLOOKUP(F2706,プログラムデータ!A:M,13,0),"")</f>
        <v/>
      </c>
      <c r="M2706" t="str">
        <f>IFERROR(VLOOKUP(F2706,プログラムデータ!A:J,10,0),"")</f>
        <v/>
      </c>
      <c r="N2706" t="str">
        <f>IFERROR(VLOOKUP(F2706,プログラムデータ!A:P,16,0),"")</f>
        <v/>
      </c>
      <c r="O2706" t="str">
        <f t="shared" si="84"/>
        <v xml:space="preserve">    </v>
      </c>
    </row>
    <row r="2707" spans="1:15" x14ac:dyDescent="0.15">
      <c r="A2707" t="str">
        <f>IFERROR(記録[[#This Row],[競技番号]],"")</f>
        <v/>
      </c>
      <c r="B2707" t="str">
        <f>IFERROR(記録[[#This Row],[選手番号]],"")</f>
        <v/>
      </c>
      <c r="C2707" t="str">
        <f>IFERROR(VLOOKUP(B2707,選手番号!F:J,4,0),"")</f>
        <v/>
      </c>
      <c r="D2707" t="str">
        <f>IFERROR(VLOOKUP(B2707,選手番号!F:K,6,0),"")</f>
        <v/>
      </c>
      <c r="E2707" t="str">
        <f>IFERROR(VLOOKUP(B2707,チーム番号!E:F,2,0),"")</f>
        <v/>
      </c>
      <c r="F2707" t="str">
        <f>IFERROR(VLOOKUP(A2707,プログラム!B:C,2,0),"")</f>
        <v/>
      </c>
      <c r="G2707" t="str">
        <f t="shared" si="85"/>
        <v>000</v>
      </c>
      <c r="H2707" t="str">
        <f>IFERROR(記録[[#This Row],[組]],"")</f>
        <v/>
      </c>
      <c r="I2707" t="str">
        <f>IFERROR(記録[[#This Row],[水路]],"")</f>
        <v/>
      </c>
      <c r="J2707" t="str">
        <f>IFERROR(VLOOKUP(F2707,プログラムデータ!A:P,14,0),"")</f>
        <v/>
      </c>
      <c r="K2707" t="str">
        <f>IFERROR(VLOOKUP(F2707,プログラムデータ!A:O,15,0),"")</f>
        <v/>
      </c>
      <c r="L2707" t="str">
        <f>IFERROR(VLOOKUP(F2707,プログラムデータ!A:M,13,0),"")</f>
        <v/>
      </c>
      <c r="M2707" t="str">
        <f>IFERROR(VLOOKUP(F2707,プログラムデータ!A:J,10,0),"")</f>
        <v/>
      </c>
      <c r="N2707" t="str">
        <f>IFERROR(VLOOKUP(F2707,プログラムデータ!A:P,16,0),"")</f>
        <v/>
      </c>
      <c r="O2707" t="str">
        <f t="shared" si="84"/>
        <v xml:space="preserve">    </v>
      </c>
    </row>
    <row r="2708" spans="1:15" x14ac:dyDescent="0.15">
      <c r="A2708" t="str">
        <f>IFERROR(記録[[#This Row],[競技番号]],"")</f>
        <v/>
      </c>
      <c r="B2708" t="str">
        <f>IFERROR(記録[[#This Row],[選手番号]],"")</f>
        <v/>
      </c>
      <c r="C2708" t="str">
        <f>IFERROR(VLOOKUP(B2708,選手番号!F:J,4,0),"")</f>
        <v/>
      </c>
      <c r="D2708" t="str">
        <f>IFERROR(VLOOKUP(B2708,選手番号!F:K,6,0),"")</f>
        <v/>
      </c>
      <c r="E2708" t="str">
        <f>IFERROR(VLOOKUP(B2708,チーム番号!E:F,2,0),"")</f>
        <v/>
      </c>
      <c r="F2708" t="str">
        <f>IFERROR(VLOOKUP(A2708,プログラム!B:C,2,0),"")</f>
        <v/>
      </c>
      <c r="G2708" t="str">
        <f t="shared" si="85"/>
        <v>000</v>
      </c>
      <c r="H2708" t="str">
        <f>IFERROR(記録[[#This Row],[組]],"")</f>
        <v/>
      </c>
      <c r="I2708" t="str">
        <f>IFERROR(記録[[#This Row],[水路]],"")</f>
        <v/>
      </c>
      <c r="J2708" t="str">
        <f>IFERROR(VLOOKUP(F2708,プログラムデータ!A:P,14,0),"")</f>
        <v/>
      </c>
      <c r="K2708" t="str">
        <f>IFERROR(VLOOKUP(F2708,プログラムデータ!A:O,15,0),"")</f>
        <v/>
      </c>
      <c r="L2708" t="str">
        <f>IFERROR(VLOOKUP(F2708,プログラムデータ!A:M,13,0),"")</f>
        <v/>
      </c>
      <c r="M2708" t="str">
        <f>IFERROR(VLOOKUP(F2708,プログラムデータ!A:J,10,0),"")</f>
        <v/>
      </c>
      <c r="N2708" t="str">
        <f>IFERROR(VLOOKUP(F2708,プログラムデータ!A:P,16,0),"")</f>
        <v/>
      </c>
      <c r="O2708" t="str">
        <f t="shared" si="84"/>
        <v xml:space="preserve">    </v>
      </c>
    </row>
    <row r="2709" spans="1:15" x14ac:dyDescent="0.15">
      <c r="A2709" t="str">
        <f>IFERROR(記録[[#This Row],[競技番号]],"")</f>
        <v/>
      </c>
      <c r="B2709" t="str">
        <f>IFERROR(記録[[#This Row],[選手番号]],"")</f>
        <v/>
      </c>
      <c r="C2709" t="str">
        <f>IFERROR(VLOOKUP(B2709,選手番号!F:J,4,0),"")</f>
        <v/>
      </c>
      <c r="D2709" t="str">
        <f>IFERROR(VLOOKUP(B2709,選手番号!F:K,6,0),"")</f>
        <v/>
      </c>
      <c r="E2709" t="str">
        <f>IFERROR(VLOOKUP(B2709,チーム番号!E:F,2,0),"")</f>
        <v/>
      </c>
      <c r="F2709" t="str">
        <f>IFERROR(VLOOKUP(A2709,プログラム!B:C,2,0),"")</f>
        <v/>
      </c>
      <c r="G2709" t="str">
        <f t="shared" si="85"/>
        <v>000</v>
      </c>
      <c r="H2709" t="str">
        <f>IFERROR(記録[[#This Row],[組]],"")</f>
        <v/>
      </c>
      <c r="I2709" t="str">
        <f>IFERROR(記録[[#This Row],[水路]],"")</f>
        <v/>
      </c>
      <c r="J2709" t="str">
        <f>IFERROR(VLOOKUP(F2709,プログラムデータ!A:P,14,0),"")</f>
        <v/>
      </c>
      <c r="K2709" t="str">
        <f>IFERROR(VLOOKUP(F2709,プログラムデータ!A:O,15,0),"")</f>
        <v/>
      </c>
      <c r="L2709" t="str">
        <f>IFERROR(VLOOKUP(F2709,プログラムデータ!A:M,13,0),"")</f>
        <v/>
      </c>
      <c r="M2709" t="str">
        <f>IFERROR(VLOOKUP(F2709,プログラムデータ!A:J,10,0),"")</f>
        <v/>
      </c>
      <c r="N2709" t="str">
        <f>IFERROR(VLOOKUP(F2709,プログラムデータ!A:P,16,0),"")</f>
        <v/>
      </c>
      <c r="O2709" t="str">
        <f t="shared" si="84"/>
        <v xml:space="preserve">    </v>
      </c>
    </row>
    <row r="2710" spans="1:15" x14ac:dyDescent="0.15">
      <c r="A2710" t="str">
        <f>IFERROR(記録[[#This Row],[競技番号]],"")</f>
        <v/>
      </c>
      <c r="B2710" t="str">
        <f>IFERROR(記録[[#This Row],[選手番号]],"")</f>
        <v/>
      </c>
      <c r="C2710" t="str">
        <f>IFERROR(VLOOKUP(B2710,選手番号!F:J,4,0),"")</f>
        <v/>
      </c>
      <c r="D2710" t="str">
        <f>IFERROR(VLOOKUP(B2710,選手番号!F:K,6,0),"")</f>
        <v/>
      </c>
      <c r="E2710" t="str">
        <f>IFERROR(VLOOKUP(B2710,チーム番号!E:F,2,0),"")</f>
        <v/>
      </c>
      <c r="F2710" t="str">
        <f>IFERROR(VLOOKUP(A2710,プログラム!B:C,2,0),"")</f>
        <v/>
      </c>
      <c r="G2710" t="str">
        <f t="shared" si="85"/>
        <v>000</v>
      </c>
      <c r="H2710" t="str">
        <f>IFERROR(記録[[#This Row],[組]],"")</f>
        <v/>
      </c>
      <c r="I2710" t="str">
        <f>IFERROR(記録[[#This Row],[水路]],"")</f>
        <v/>
      </c>
      <c r="J2710" t="str">
        <f>IFERROR(VLOOKUP(F2710,プログラムデータ!A:P,14,0),"")</f>
        <v/>
      </c>
      <c r="K2710" t="str">
        <f>IFERROR(VLOOKUP(F2710,プログラムデータ!A:O,15,0),"")</f>
        <v/>
      </c>
      <c r="L2710" t="str">
        <f>IFERROR(VLOOKUP(F2710,プログラムデータ!A:M,13,0),"")</f>
        <v/>
      </c>
      <c r="M2710" t="str">
        <f>IFERROR(VLOOKUP(F2710,プログラムデータ!A:J,10,0),"")</f>
        <v/>
      </c>
      <c r="N2710" t="str">
        <f>IFERROR(VLOOKUP(F2710,プログラムデータ!A:P,16,0),"")</f>
        <v/>
      </c>
      <c r="O2710" t="str">
        <f t="shared" si="84"/>
        <v xml:space="preserve">    </v>
      </c>
    </row>
    <row r="2711" spans="1:15" x14ac:dyDescent="0.15">
      <c r="A2711" t="str">
        <f>IFERROR(記録[[#This Row],[競技番号]],"")</f>
        <v/>
      </c>
      <c r="B2711" t="str">
        <f>IFERROR(記録[[#This Row],[選手番号]],"")</f>
        <v/>
      </c>
      <c r="C2711" t="str">
        <f>IFERROR(VLOOKUP(B2711,選手番号!F:J,4,0),"")</f>
        <v/>
      </c>
      <c r="D2711" t="str">
        <f>IFERROR(VLOOKUP(B2711,選手番号!F:K,6,0),"")</f>
        <v/>
      </c>
      <c r="E2711" t="str">
        <f>IFERROR(VLOOKUP(B2711,チーム番号!E:F,2,0),"")</f>
        <v/>
      </c>
      <c r="F2711" t="str">
        <f>IFERROR(VLOOKUP(A2711,プログラム!B:C,2,0),"")</f>
        <v/>
      </c>
      <c r="G2711" t="str">
        <f t="shared" si="85"/>
        <v>000</v>
      </c>
      <c r="H2711" t="str">
        <f>IFERROR(記録[[#This Row],[組]],"")</f>
        <v/>
      </c>
      <c r="I2711" t="str">
        <f>IFERROR(記録[[#This Row],[水路]],"")</f>
        <v/>
      </c>
      <c r="J2711" t="str">
        <f>IFERROR(VLOOKUP(F2711,プログラムデータ!A:P,14,0),"")</f>
        <v/>
      </c>
      <c r="K2711" t="str">
        <f>IFERROR(VLOOKUP(F2711,プログラムデータ!A:O,15,0),"")</f>
        <v/>
      </c>
      <c r="L2711" t="str">
        <f>IFERROR(VLOOKUP(F2711,プログラムデータ!A:M,13,0),"")</f>
        <v/>
      </c>
      <c r="M2711" t="str">
        <f>IFERROR(VLOOKUP(F2711,プログラムデータ!A:J,10,0),"")</f>
        <v/>
      </c>
      <c r="N2711" t="str">
        <f>IFERROR(VLOOKUP(F2711,プログラムデータ!A:P,16,0),"")</f>
        <v/>
      </c>
      <c r="O2711" t="str">
        <f t="shared" si="84"/>
        <v xml:space="preserve">    </v>
      </c>
    </row>
    <row r="2712" spans="1:15" x14ac:dyDescent="0.15">
      <c r="A2712" t="str">
        <f>IFERROR(記録[[#This Row],[競技番号]],"")</f>
        <v/>
      </c>
      <c r="B2712" t="str">
        <f>IFERROR(記録[[#This Row],[選手番号]],"")</f>
        <v/>
      </c>
      <c r="C2712" t="str">
        <f>IFERROR(VLOOKUP(B2712,選手番号!F:J,4,0),"")</f>
        <v/>
      </c>
      <c r="D2712" t="str">
        <f>IFERROR(VLOOKUP(B2712,選手番号!F:K,6,0),"")</f>
        <v/>
      </c>
      <c r="E2712" t="str">
        <f>IFERROR(VLOOKUP(B2712,チーム番号!E:F,2,0),"")</f>
        <v/>
      </c>
      <c r="F2712" t="str">
        <f>IFERROR(VLOOKUP(A2712,プログラム!B:C,2,0),"")</f>
        <v/>
      </c>
      <c r="G2712" t="str">
        <f t="shared" si="85"/>
        <v>000</v>
      </c>
      <c r="H2712" t="str">
        <f>IFERROR(記録[[#This Row],[組]],"")</f>
        <v/>
      </c>
      <c r="I2712" t="str">
        <f>IFERROR(記録[[#This Row],[水路]],"")</f>
        <v/>
      </c>
      <c r="J2712" t="str">
        <f>IFERROR(VLOOKUP(F2712,プログラムデータ!A:P,14,0),"")</f>
        <v/>
      </c>
      <c r="K2712" t="str">
        <f>IFERROR(VLOOKUP(F2712,プログラムデータ!A:O,15,0),"")</f>
        <v/>
      </c>
      <c r="L2712" t="str">
        <f>IFERROR(VLOOKUP(F2712,プログラムデータ!A:M,13,0),"")</f>
        <v/>
      </c>
      <c r="M2712" t="str">
        <f>IFERROR(VLOOKUP(F2712,プログラムデータ!A:J,10,0),"")</f>
        <v/>
      </c>
      <c r="N2712" t="str">
        <f>IFERROR(VLOOKUP(F2712,プログラムデータ!A:P,16,0),"")</f>
        <v/>
      </c>
      <c r="O2712" t="str">
        <f t="shared" si="84"/>
        <v xml:space="preserve">    </v>
      </c>
    </row>
    <row r="2713" spans="1:15" x14ac:dyDescent="0.15">
      <c r="A2713" t="str">
        <f>IFERROR(記録[[#This Row],[競技番号]],"")</f>
        <v/>
      </c>
      <c r="B2713" t="str">
        <f>IFERROR(記録[[#This Row],[選手番号]],"")</f>
        <v/>
      </c>
      <c r="C2713" t="str">
        <f>IFERROR(VLOOKUP(B2713,選手番号!F:J,4,0),"")</f>
        <v/>
      </c>
      <c r="D2713" t="str">
        <f>IFERROR(VLOOKUP(B2713,選手番号!F:K,6,0),"")</f>
        <v/>
      </c>
      <c r="E2713" t="str">
        <f>IFERROR(VLOOKUP(B2713,チーム番号!E:F,2,0),"")</f>
        <v/>
      </c>
      <c r="F2713" t="str">
        <f>IFERROR(VLOOKUP(A2713,プログラム!B:C,2,0),"")</f>
        <v/>
      </c>
      <c r="G2713" t="str">
        <f t="shared" si="85"/>
        <v>000</v>
      </c>
      <c r="H2713" t="str">
        <f>IFERROR(記録[[#This Row],[組]],"")</f>
        <v/>
      </c>
      <c r="I2713" t="str">
        <f>IFERROR(記録[[#This Row],[水路]],"")</f>
        <v/>
      </c>
      <c r="J2713" t="str">
        <f>IFERROR(VLOOKUP(F2713,プログラムデータ!A:P,14,0),"")</f>
        <v/>
      </c>
      <c r="K2713" t="str">
        <f>IFERROR(VLOOKUP(F2713,プログラムデータ!A:O,15,0),"")</f>
        <v/>
      </c>
      <c r="L2713" t="str">
        <f>IFERROR(VLOOKUP(F2713,プログラムデータ!A:M,13,0),"")</f>
        <v/>
      </c>
      <c r="M2713" t="str">
        <f>IFERROR(VLOOKUP(F2713,プログラムデータ!A:J,10,0),"")</f>
        <v/>
      </c>
      <c r="N2713" t="str">
        <f>IFERROR(VLOOKUP(F2713,プログラムデータ!A:P,16,0),"")</f>
        <v/>
      </c>
      <c r="O2713" t="str">
        <f t="shared" si="84"/>
        <v xml:space="preserve">    </v>
      </c>
    </row>
    <row r="2714" spans="1:15" x14ac:dyDescent="0.15">
      <c r="A2714" t="str">
        <f>IFERROR(記録[[#This Row],[競技番号]],"")</f>
        <v/>
      </c>
      <c r="B2714" t="str">
        <f>IFERROR(記録[[#This Row],[選手番号]],"")</f>
        <v/>
      </c>
      <c r="C2714" t="str">
        <f>IFERROR(VLOOKUP(B2714,選手番号!F:J,4,0),"")</f>
        <v/>
      </c>
      <c r="D2714" t="str">
        <f>IFERROR(VLOOKUP(B2714,選手番号!F:K,6,0),"")</f>
        <v/>
      </c>
      <c r="E2714" t="str">
        <f>IFERROR(VLOOKUP(B2714,チーム番号!E:F,2,0),"")</f>
        <v/>
      </c>
      <c r="F2714" t="str">
        <f>IFERROR(VLOOKUP(A2714,プログラム!B:C,2,0),"")</f>
        <v/>
      </c>
      <c r="G2714" t="str">
        <f t="shared" si="85"/>
        <v>000</v>
      </c>
      <c r="H2714" t="str">
        <f>IFERROR(記録[[#This Row],[組]],"")</f>
        <v/>
      </c>
      <c r="I2714" t="str">
        <f>IFERROR(記録[[#This Row],[水路]],"")</f>
        <v/>
      </c>
      <c r="J2714" t="str">
        <f>IFERROR(VLOOKUP(F2714,プログラムデータ!A:P,14,0),"")</f>
        <v/>
      </c>
      <c r="K2714" t="str">
        <f>IFERROR(VLOOKUP(F2714,プログラムデータ!A:O,15,0),"")</f>
        <v/>
      </c>
      <c r="L2714" t="str">
        <f>IFERROR(VLOOKUP(F2714,プログラムデータ!A:M,13,0),"")</f>
        <v/>
      </c>
      <c r="M2714" t="str">
        <f>IFERROR(VLOOKUP(F2714,プログラムデータ!A:J,10,0),"")</f>
        <v/>
      </c>
      <c r="N2714" t="str">
        <f>IFERROR(VLOOKUP(F2714,プログラムデータ!A:P,16,0),"")</f>
        <v/>
      </c>
      <c r="O2714" t="str">
        <f t="shared" si="84"/>
        <v xml:space="preserve">    </v>
      </c>
    </row>
    <row r="2715" spans="1:15" x14ac:dyDescent="0.15">
      <c r="A2715" t="str">
        <f>IFERROR(記録[[#This Row],[競技番号]],"")</f>
        <v/>
      </c>
      <c r="B2715" t="str">
        <f>IFERROR(記録[[#This Row],[選手番号]],"")</f>
        <v/>
      </c>
      <c r="C2715" t="str">
        <f>IFERROR(VLOOKUP(B2715,選手番号!F:J,4,0),"")</f>
        <v/>
      </c>
      <c r="D2715" t="str">
        <f>IFERROR(VLOOKUP(B2715,選手番号!F:K,6,0),"")</f>
        <v/>
      </c>
      <c r="E2715" t="str">
        <f>IFERROR(VLOOKUP(B2715,チーム番号!E:F,2,0),"")</f>
        <v/>
      </c>
      <c r="F2715" t="str">
        <f>IFERROR(VLOOKUP(A2715,プログラム!B:C,2,0),"")</f>
        <v/>
      </c>
      <c r="G2715" t="str">
        <f t="shared" si="85"/>
        <v>000</v>
      </c>
      <c r="H2715" t="str">
        <f>IFERROR(記録[[#This Row],[組]],"")</f>
        <v/>
      </c>
      <c r="I2715" t="str">
        <f>IFERROR(記録[[#This Row],[水路]],"")</f>
        <v/>
      </c>
      <c r="J2715" t="str">
        <f>IFERROR(VLOOKUP(F2715,プログラムデータ!A:P,14,0),"")</f>
        <v/>
      </c>
      <c r="K2715" t="str">
        <f>IFERROR(VLOOKUP(F2715,プログラムデータ!A:O,15,0),"")</f>
        <v/>
      </c>
      <c r="L2715" t="str">
        <f>IFERROR(VLOOKUP(F2715,プログラムデータ!A:M,13,0),"")</f>
        <v/>
      </c>
      <c r="M2715" t="str">
        <f>IFERROR(VLOOKUP(F2715,プログラムデータ!A:J,10,0),"")</f>
        <v/>
      </c>
      <c r="N2715" t="str">
        <f>IFERROR(VLOOKUP(F2715,プログラムデータ!A:P,16,0),"")</f>
        <v/>
      </c>
      <c r="O2715" t="str">
        <f t="shared" si="84"/>
        <v xml:space="preserve">    </v>
      </c>
    </row>
    <row r="2716" spans="1:15" x14ac:dyDescent="0.15">
      <c r="A2716" t="str">
        <f>IFERROR(記録[[#This Row],[競技番号]],"")</f>
        <v/>
      </c>
      <c r="B2716" t="str">
        <f>IFERROR(記録[[#This Row],[選手番号]],"")</f>
        <v/>
      </c>
      <c r="C2716" t="str">
        <f>IFERROR(VLOOKUP(B2716,選手番号!F:J,4,0),"")</f>
        <v/>
      </c>
      <c r="D2716" t="str">
        <f>IFERROR(VLOOKUP(B2716,選手番号!F:K,6,0),"")</f>
        <v/>
      </c>
      <c r="E2716" t="str">
        <f>IFERROR(VLOOKUP(B2716,チーム番号!E:F,2,0),"")</f>
        <v/>
      </c>
      <c r="F2716" t="str">
        <f>IFERROR(VLOOKUP(A2716,プログラム!B:C,2,0),"")</f>
        <v/>
      </c>
      <c r="G2716" t="str">
        <f t="shared" si="85"/>
        <v>000</v>
      </c>
      <c r="H2716" t="str">
        <f>IFERROR(記録[[#This Row],[組]],"")</f>
        <v/>
      </c>
      <c r="I2716" t="str">
        <f>IFERROR(記録[[#This Row],[水路]],"")</f>
        <v/>
      </c>
      <c r="J2716" t="str">
        <f>IFERROR(VLOOKUP(F2716,プログラムデータ!A:P,14,0),"")</f>
        <v/>
      </c>
      <c r="K2716" t="str">
        <f>IFERROR(VLOOKUP(F2716,プログラムデータ!A:O,15,0),"")</f>
        <v/>
      </c>
      <c r="L2716" t="str">
        <f>IFERROR(VLOOKUP(F2716,プログラムデータ!A:M,13,0),"")</f>
        <v/>
      </c>
      <c r="M2716" t="str">
        <f>IFERROR(VLOOKUP(F2716,プログラムデータ!A:J,10,0),"")</f>
        <v/>
      </c>
      <c r="N2716" t="str">
        <f>IFERROR(VLOOKUP(F2716,プログラムデータ!A:P,16,0),"")</f>
        <v/>
      </c>
      <c r="O2716" t="str">
        <f t="shared" si="84"/>
        <v xml:space="preserve">    </v>
      </c>
    </row>
    <row r="2717" spans="1:15" x14ac:dyDescent="0.15">
      <c r="A2717" t="str">
        <f>IFERROR(記録[[#This Row],[競技番号]],"")</f>
        <v/>
      </c>
      <c r="B2717" t="str">
        <f>IFERROR(記録[[#This Row],[選手番号]],"")</f>
        <v/>
      </c>
      <c r="C2717" t="str">
        <f>IFERROR(VLOOKUP(B2717,選手番号!F:J,4,0),"")</f>
        <v/>
      </c>
      <c r="D2717" t="str">
        <f>IFERROR(VLOOKUP(B2717,選手番号!F:K,6,0),"")</f>
        <v/>
      </c>
      <c r="E2717" t="str">
        <f>IFERROR(VLOOKUP(B2717,チーム番号!E:F,2,0),"")</f>
        <v/>
      </c>
      <c r="F2717" t="str">
        <f>IFERROR(VLOOKUP(A2717,プログラム!B:C,2,0),"")</f>
        <v/>
      </c>
      <c r="G2717" t="str">
        <f t="shared" si="85"/>
        <v>000</v>
      </c>
      <c r="H2717" t="str">
        <f>IFERROR(記録[[#This Row],[組]],"")</f>
        <v/>
      </c>
      <c r="I2717" t="str">
        <f>IFERROR(記録[[#This Row],[水路]],"")</f>
        <v/>
      </c>
      <c r="J2717" t="str">
        <f>IFERROR(VLOOKUP(F2717,プログラムデータ!A:P,14,0),"")</f>
        <v/>
      </c>
      <c r="K2717" t="str">
        <f>IFERROR(VLOOKUP(F2717,プログラムデータ!A:O,15,0),"")</f>
        <v/>
      </c>
      <c r="L2717" t="str">
        <f>IFERROR(VLOOKUP(F2717,プログラムデータ!A:M,13,0),"")</f>
        <v/>
      </c>
      <c r="M2717" t="str">
        <f>IFERROR(VLOOKUP(F2717,プログラムデータ!A:J,10,0),"")</f>
        <v/>
      </c>
      <c r="N2717" t="str">
        <f>IFERROR(VLOOKUP(F2717,プログラムデータ!A:P,16,0),"")</f>
        <v/>
      </c>
      <c r="O2717" t="str">
        <f t="shared" si="84"/>
        <v xml:space="preserve">    </v>
      </c>
    </row>
    <row r="2718" spans="1:15" x14ac:dyDescent="0.15">
      <c r="A2718" t="str">
        <f>IFERROR(記録[[#This Row],[競技番号]],"")</f>
        <v/>
      </c>
      <c r="B2718" t="str">
        <f>IFERROR(記録[[#This Row],[選手番号]],"")</f>
        <v/>
      </c>
      <c r="C2718" t="str">
        <f>IFERROR(VLOOKUP(B2718,選手番号!F:J,4,0),"")</f>
        <v/>
      </c>
      <c r="D2718" t="str">
        <f>IFERROR(VLOOKUP(B2718,選手番号!F:K,6,0),"")</f>
        <v/>
      </c>
      <c r="E2718" t="str">
        <f>IFERROR(VLOOKUP(B2718,チーム番号!E:F,2,0),"")</f>
        <v/>
      </c>
      <c r="F2718" t="str">
        <f>IFERROR(VLOOKUP(A2718,プログラム!B:C,2,0),"")</f>
        <v/>
      </c>
      <c r="G2718" t="str">
        <f t="shared" si="85"/>
        <v>000</v>
      </c>
      <c r="H2718" t="str">
        <f>IFERROR(記録[[#This Row],[組]],"")</f>
        <v/>
      </c>
      <c r="I2718" t="str">
        <f>IFERROR(記録[[#This Row],[水路]],"")</f>
        <v/>
      </c>
      <c r="J2718" t="str">
        <f>IFERROR(VLOOKUP(F2718,プログラムデータ!A:P,14,0),"")</f>
        <v/>
      </c>
      <c r="K2718" t="str">
        <f>IFERROR(VLOOKUP(F2718,プログラムデータ!A:O,15,0),"")</f>
        <v/>
      </c>
      <c r="L2718" t="str">
        <f>IFERROR(VLOOKUP(F2718,プログラムデータ!A:M,13,0),"")</f>
        <v/>
      </c>
      <c r="M2718" t="str">
        <f>IFERROR(VLOOKUP(F2718,プログラムデータ!A:J,10,0),"")</f>
        <v/>
      </c>
      <c r="N2718" t="str">
        <f>IFERROR(VLOOKUP(F2718,プログラムデータ!A:P,16,0),"")</f>
        <v/>
      </c>
      <c r="O2718" t="str">
        <f t="shared" si="84"/>
        <v xml:space="preserve">    </v>
      </c>
    </row>
    <row r="2719" spans="1:15" x14ac:dyDescent="0.15">
      <c r="A2719" t="str">
        <f>IFERROR(記録[[#This Row],[競技番号]],"")</f>
        <v/>
      </c>
      <c r="B2719" t="str">
        <f>IFERROR(記録[[#This Row],[選手番号]],"")</f>
        <v/>
      </c>
      <c r="C2719" t="str">
        <f>IFERROR(VLOOKUP(B2719,選手番号!F:J,4,0),"")</f>
        <v/>
      </c>
      <c r="D2719" t="str">
        <f>IFERROR(VLOOKUP(B2719,選手番号!F:K,6,0),"")</f>
        <v/>
      </c>
      <c r="E2719" t="str">
        <f>IFERROR(VLOOKUP(B2719,チーム番号!E:F,2,0),"")</f>
        <v/>
      </c>
      <c r="F2719" t="str">
        <f>IFERROR(VLOOKUP(A2719,プログラム!B:C,2,0),"")</f>
        <v/>
      </c>
      <c r="G2719" t="str">
        <f t="shared" si="85"/>
        <v>000</v>
      </c>
      <c r="H2719" t="str">
        <f>IFERROR(記録[[#This Row],[組]],"")</f>
        <v/>
      </c>
      <c r="I2719" t="str">
        <f>IFERROR(記録[[#This Row],[水路]],"")</f>
        <v/>
      </c>
      <c r="J2719" t="str">
        <f>IFERROR(VLOOKUP(F2719,プログラムデータ!A:P,14,0),"")</f>
        <v/>
      </c>
      <c r="K2719" t="str">
        <f>IFERROR(VLOOKUP(F2719,プログラムデータ!A:O,15,0),"")</f>
        <v/>
      </c>
      <c r="L2719" t="str">
        <f>IFERROR(VLOOKUP(F2719,プログラムデータ!A:M,13,0),"")</f>
        <v/>
      </c>
      <c r="M2719" t="str">
        <f>IFERROR(VLOOKUP(F2719,プログラムデータ!A:J,10,0),"")</f>
        <v/>
      </c>
      <c r="N2719" t="str">
        <f>IFERROR(VLOOKUP(F2719,プログラムデータ!A:P,16,0),"")</f>
        <v/>
      </c>
      <c r="O2719" t="str">
        <f t="shared" si="84"/>
        <v xml:space="preserve">    </v>
      </c>
    </row>
    <row r="2720" spans="1:15" x14ac:dyDescent="0.15">
      <c r="A2720" t="str">
        <f>IFERROR(記録[[#This Row],[競技番号]],"")</f>
        <v/>
      </c>
      <c r="B2720" t="str">
        <f>IFERROR(記録[[#This Row],[選手番号]],"")</f>
        <v/>
      </c>
      <c r="C2720" t="str">
        <f>IFERROR(VLOOKUP(B2720,選手番号!F:J,4,0),"")</f>
        <v/>
      </c>
      <c r="D2720" t="str">
        <f>IFERROR(VLOOKUP(B2720,選手番号!F:K,6,0),"")</f>
        <v/>
      </c>
      <c r="E2720" t="str">
        <f>IFERROR(VLOOKUP(B2720,チーム番号!E:F,2,0),"")</f>
        <v/>
      </c>
      <c r="F2720" t="str">
        <f>IFERROR(VLOOKUP(A2720,プログラム!B:C,2,0),"")</f>
        <v/>
      </c>
      <c r="G2720" t="str">
        <f t="shared" si="85"/>
        <v>000</v>
      </c>
      <c r="H2720" t="str">
        <f>IFERROR(記録[[#This Row],[組]],"")</f>
        <v/>
      </c>
      <c r="I2720" t="str">
        <f>IFERROR(記録[[#This Row],[水路]],"")</f>
        <v/>
      </c>
      <c r="J2720" t="str">
        <f>IFERROR(VLOOKUP(F2720,プログラムデータ!A:P,14,0),"")</f>
        <v/>
      </c>
      <c r="K2720" t="str">
        <f>IFERROR(VLOOKUP(F2720,プログラムデータ!A:O,15,0),"")</f>
        <v/>
      </c>
      <c r="L2720" t="str">
        <f>IFERROR(VLOOKUP(F2720,プログラムデータ!A:M,13,0),"")</f>
        <v/>
      </c>
      <c r="M2720" t="str">
        <f>IFERROR(VLOOKUP(F2720,プログラムデータ!A:J,10,0),"")</f>
        <v/>
      </c>
      <c r="N2720" t="str">
        <f>IFERROR(VLOOKUP(F2720,プログラムデータ!A:P,16,0),"")</f>
        <v/>
      </c>
      <c r="O2720" t="str">
        <f t="shared" si="84"/>
        <v xml:space="preserve">    </v>
      </c>
    </row>
    <row r="2721" spans="1:15" x14ac:dyDescent="0.15">
      <c r="A2721" t="str">
        <f>IFERROR(記録[[#This Row],[競技番号]],"")</f>
        <v/>
      </c>
      <c r="B2721" t="str">
        <f>IFERROR(記録[[#This Row],[選手番号]],"")</f>
        <v/>
      </c>
      <c r="C2721" t="str">
        <f>IFERROR(VLOOKUP(B2721,選手番号!F:J,4,0),"")</f>
        <v/>
      </c>
      <c r="D2721" t="str">
        <f>IFERROR(VLOOKUP(B2721,選手番号!F:K,6,0),"")</f>
        <v/>
      </c>
      <c r="E2721" t="str">
        <f>IFERROR(VLOOKUP(B2721,チーム番号!E:F,2,0),"")</f>
        <v/>
      </c>
      <c r="F2721" t="str">
        <f>IFERROR(VLOOKUP(A2721,プログラム!B:C,2,0),"")</f>
        <v/>
      </c>
      <c r="G2721" t="str">
        <f t="shared" si="85"/>
        <v>000</v>
      </c>
      <c r="H2721" t="str">
        <f>IFERROR(記録[[#This Row],[組]],"")</f>
        <v/>
      </c>
      <c r="I2721" t="str">
        <f>IFERROR(記録[[#This Row],[水路]],"")</f>
        <v/>
      </c>
      <c r="J2721" t="str">
        <f>IFERROR(VLOOKUP(F2721,プログラムデータ!A:P,14,0),"")</f>
        <v/>
      </c>
      <c r="K2721" t="str">
        <f>IFERROR(VLOOKUP(F2721,プログラムデータ!A:O,15,0),"")</f>
        <v/>
      </c>
      <c r="L2721" t="str">
        <f>IFERROR(VLOOKUP(F2721,プログラムデータ!A:M,13,0),"")</f>
        <v/>
      </c>
      <c r="M2721" t="str">
        <f>IFERROR(VLOOKUP(F2721,プログラムデータ!A:J,10,0),"")</f>
        <v/>
      </c>
      <c r="N2721" t="str">
        <f>IFERROR(VLOOKUP(F2721,プログラムデータ!A:P,16,0),"")</f>
        <v/>
      </c>
      <c r="O2721" t="str">
        <f t="shared" si="84"/>
        <v xml:space="preserve">    </v>
      </c>
    </row>
    <row r="2722" spans="1:15" x14ac:dyDescent="0.15">
      <c r="A2722" t="str">
        <f>IFERROR(記録[[#This Row],[競技番号]],"")</f>
        <v/>
      </c>
      <c r="B2722" t="str">
        <f>IFERROR(記録[[#This Row],[選手番号]],"")</f>
        <v/>
      </c>
      <c r="C2722" t="str">
        <f>IFERROR(VLOOKUP(B2722,選手番号!F:J,4,0),"")</f>
        <v/>
      </c>
      <c r="D2722" t="str">
        <f>IFERROR(VLOOKUP(B2722,選手番号!F:K,6,0),"")</f>
        <v/>
      </c>
      <c r="E2722" t="str">
        <f>IFERROR(VLOOKUP(B2722,チーム番号!E:F,2,0),"")</f>
        <v/>
      </c>
      <c r="F2722" t="str">
        <f>IFERROR(VLOOKUP(A2722,プログラム!B:C,2,0),"")</f>
        <v/>
      </c>
      <c r="G2722" t="str">
        <f t="shared" si="85"/>
        <v>000</v>
      </c>
      <c r="H2722" t="str">
        <f>IFERROR(記録[[#This Row],[組]],"")</f>
        <v/>
      </c>
      <c r="I2722" t="str">
        <f>IFERROR(記録[[#This Row],[水路]],"")</f>
        <v/>
      </c>
      <c r="J2722" t="str">
        <f>IFERROR(VLOOKUP(F2722,プログラムデータ!A:P,14,0),"")</f>
        <v/>
      </c>
      <c r="K2722" t="str">
        <f>IFERROR(VLOOKUP(F2722,プログラムデータ!A:O,15,0),"")</f>
        <v/>
      </c>
      <c r="L2722" t="str">
        <f>IFERROR(VLOOKUP(F2722,プログラムデータ!A:M,13,0),"")</f>
        <v/>
      </c>
      <c r="M2722" t="str">
        <f>IFERROR(VLOOKUP(F2722,プログラムデータ!A:J,10,0),"")</f>
        <v/>
      </c>
      <c r="N2722" t="str">
        <f>IFERROR(VLOOKUP(F2722,プログラムデータ!A:P,16,0),"")</f>
        <v/>
      </c>
      <c r="O2722" t="str">
        <f t="shared" si="84"/>
        <v xml:space="preserve">    </v>
      </c>
    </row>
    <row r="2723" spans="1:15" x14ac:dyDescent="0.15">
      <c r="A2723" t="str">
        <f>IFERROR(記録[[#This Row],[競技番号]],"")</f>
        <v/>
      </c>
      <c r="B2723" t="str">
        <f>IFERROR(記録[[#This Row],[選手番号]],"")</f>
        <v/>
      </c>
      <c r="C2723" t="str">
        <f>IFERROR(VLOOKUP(B2723,選手番号!F:J,4,0),"")</f>
        <v/>
      </c>
      <c r="D2723" t="str">
        <f>IFERROR(VLOOKUP(B2723,選手番号!F:K,6,0),"")</f>
        <v/>
      </c>
      <c r="E2723" t="str">
        <f>IFERROR(VLOOKUP(B2723,チーム番号!E:F,2,0),"")</f>
        <v/>
      </c>
      <c r="F2723" t="str">
        <f>IFERROR(VLOOKUP(A2723,プログラム!B:C,2,0),"")</f>
        <v/>
      </c>
      <c r="G2723" t="str">
        <f t="shared" si="85"/>
        <v>000</v>
      </c>
      <c r="H2723" t="str">
        <f>IFERROR(記録[[#This Row],[組]],"")</f>
        <v/>
      </c>
      <c r="I2723" t="str">
        <f>IFERROR(記録[[#This Row],[水路]],"")</f>
        <v/>
      </c>
      <c r="J2723" t="str">
        <f>IFERROR(VLOOKUP(F2723,プログラムデータ!A:P,14,0),"")</f>
        <v/>
      </c>
      <c r="K2723" t="str">
        <f>IFERROR(VLOOKUP(F2723,プログラムデータ!A:O,15,0),"")</f>
        <v/>
      </c>
      <c r="L2723" t="str">
        <f>IFERROR(VLOOKUP(F2723,プログラムデータ!A:M,13,0),"")</f>
        <v/>
      </c>
      <c r="M2723" t="str">
        <f>IFERROR(VLOOKUP(F2723,プログラムデータ!A:J,10,0),"")</f>
        <v/>
      </c>
      <c r="N2723" t="str">
        <f>IFERROR(VLOOKUP(F2723,プログラムデータ!A:P,16,0),"")</f>
        <v/>
      </c>
      <c r="O2723" t="str">
        <f t="shared" si="84"/>
        <v xml:space="preserve">    </v>
      </c>
    </row>
    <row r="2724" spans="1:15" x14ac:dyDescent="0.15">
      <c r="A2724" t="str">
        <f>IFERROR(記録[[#This Row],[競技番号]],"")</f>
        <v/>
      </c>
      <c r="B2724" t="str">
        <f>IFERROR(記録[[#This Row],[選手番号]],"")</f>
        <v/>
      </c>
      <c r="C2724" t="str">
        <f>IFERROR(VLOOKUP(B2724,選手番号!F:J,4,0),"")</f>
        <v/>
      </c>
      <c r="D2724" t="str">
        <f>IFERROR(VLOOKUP(B2724,選手番号!F:K,6,0),"")</f>
        <v/>
      </c>
      <c r="E2724" t="str">
        <f>IFERROR(VLOOKUP(B2724,チーム番号!E:F,2,0),"")</f>
        <v/>
      </c>
      <c r="F2724" t="str">
        <f>IFERROR(VLOOKUP(A2724,プログラム!B:C,2,0),"")</f>
        <v/>
      </c>
      <c r="G2724" t="str">
        <f t="shared" si="85"/>
        <v>000</v>
      </c>
      <c r="H2724" t="str">
        <f>IFERROR(記録[[#This Row],[組]],"")</f>
        <v/>
      </c>
      <c r="I2724" t="str">
        <f>IFERROR(記録[[#This Row],[水路]],"")</f>
        <v/>
      </c>
      <c r="J2724" t="str">
        <f>IFERROR(VLOOKUP(F2724,プログラムデータ!A:P,14,0),"")</f>
        <v/>
      </c>
      <c r="K2724" t="str">
        <f>IFERROR(VLOOKUP(F2724,プログラムデータ!A:O,15,0),"")</f>
        <v/>
      </c>
      <c r="L2724" t="str">
        <f>IFERROR(VLOOKUP(F2724,プログラムデータ!A:M,13,0),"")</f>
        <v/>
      </c>
      <c r="M2724" t="str">
        <f>IFERROR(VLOOKUP(F2724,プログラムデータ!A:J,10,0),"")</f>
        <v/>
      </c>
      <c r="N2724" t="str">
        <f>IFERROR(VLOOKUP(F2724,プログラムデータ!A:P,16,0),"")</f>
        <v/>
      </c>
      <c r="O2724" t="str">
        <f t="shared" si="84"/>
        <v xml:space="preserve">    </v>
      </c>
    </row>
    <row r="2725" spans="1:15" x14ac:dyDescent="0.15">
      <c r="A2725" t="str">
        <f>IFERROR(記録[[#This Row],[競技番号]],"")</f>
        <v/>
      </c>
      <c r="B2725" t="str">
        <f>IFERROR(記録[[#This Row],[選手番号]],"")</f>
        <v/>
      </c>
      <c r="C2725" t="str">
        <f>IFERROR(VLOOKUP(B2725,選手番号!F:J,4,0),"")</f>
        <v/>
      </c>
      <c r="D2725" t="str">
        <f>IFERROR(VLOOKUP(B2725,選手番号!F:K,6,0),"")</f>
        <v/>
      </c>
      <c r="E2725" t="str">
        <f>IFERROR(VLOOKUP(B2725,チーム番号!E:F,2,0),"")</f>
        <v/>
      </c>
      <c r="F2725" t="str">
        <f>IFERROR(VLOOKUP(A2725,プログラム!B:C,2,0),"")</f>
        <v/>
      </c>
      <c r="G2725" t="str">
        <f t="shared" si="85"/>
        <v>000</v>
      </c>
      <c r="H2725" t="str">
        <f>IFERROR(記録[[#This Row],[組]],"")</f>
        <v/>
      </c>
      <c r="I2725" t="str">
        <f>IFERROR(記録[[#This Row],[水路]],"")</f>
        <v/>
      </c>
      <c r="J2725" t="str">
        <f>IFERROR(VLOOKUP(F2725,プログラムデータ!A:P,14,0),"")</f>
        <v/>
      </c>
      <c r="K2725" t="str">
        <f>IFERROR(VLOOKUP(F2725,プログラムデータ!A:O,15,0),"")</f>
        <v/>
      </c>
      <c r="L2725" t="str">
        <f>IFERROR(VLOOKUP(F2725,プログラムデータ!A:M,13,0),"")</f>
        <v/>
      </c>
      <c r="M2725" t="str">
        <f>IFERROR(VLOOKUP(F2725,プログラムデータ!A:J,10,0),"")</f>
        <v/>
      </c>
      <c r="N2725" t="str">
        <f>IFERROR(VLOOKUP(F2725,プログラムデータ!A:P,16,0),"")</f>
        <v/>
      </c>
      <c r="O2725" t="str">
        <f t="shared" si="84"/>
        <v xml:space="preserve">    </v>
      </c>
    </row>
    <row r="2726" spans="1:15" x14ac:dyDescent="0.15">
      <c r="A2726" t="str">
        <f>IFERROR(記録[[#This Row],[競技番号]],"")</f>
        <v/>
      </c>
      <c r="B2726" t="str">
        <f>IFERROR(記録[[#This Row],[選手番号]],"")</f>
        <v/>
      </c>
      <c r="C2726" t="str">
        <f>IFERROR(VLOOKUP(B2726,選手番号!F:J,4,0),"")</f>
        <v/>
      </c>
      <c r="D2726" t="str">
        <f>IFERROR(VLOOKUP(B2726,選手番号!F:K,6,0),"")</f>
        <v/>
      </c>
      <c r="E2726" t="str">
        <f>IFERROR(VLOOKUP(B2726,チーム番号!E:F,2,0),"")</f>
        <v/>
      </c>
      <c r="F2726" t="str">
        <f>IFERROR(VLOOKUP(A2726,プログラム!B:C,2,0),"")</f>
        <v/>
      </c>
      <c r="G2726" t="str">
        <f t="shared" si="85"/>
        <v>000</v>
      </c>
      <c r="H2726" t="str">
        <f>IFERROR(記録[[#This Row],[組]],"")</f>
        <v/>
      </c>
      <c r="I2726" t="str">
        <f>IFERROR(記録[[#This Row],[水路]],"")</f>
        <v/>
      </c>
      <c r="J2726" t="str">
        <f>IFERROR(VLOOKUP(F2726,プログラムデータ!A:P,14,0),"")</f>
        <v/>
      </c>
      <c r="K2726" t="str">
        <f>IFERROR(VLOOKUP(F2726,プログラムデータ!A:O,15,0),"")</f>
        <v/>
      </c>
      <c r="L2726" t="str">
        <f>IFERROR(VLOOKUP(F2726,プログラムデータ!A:M,13,0),"")</f>
        <v/>
      </c>
      <c r="M2726" t="str">
        <f>IFERROR(VLOOKUP(F2726,プログラムデータ!A:J,10,0),"")</f>
        <v/>
      </c>
      <c r="N2726" t="str">
        <f>IFERROR(VLOOKUP(F2726,プログラムデータ!A:P,16,0),"")</f>
        <v/>
      </c>
      <c r="O2726" t="str">
        <f t="shared" si="84"/>
        <v xml:space="preserve">    </v>
      </c>
    </row>
    <row r="2727" spans="1:15" x14ac:dyDescent="0.15">
      <c r="A2727" t="str">
        <f>IFERROR(記録[[#This Row],[競技番号]],"")</f>
        <v/>
      </c>
      <c r="B2727" t="str">
        <f>IFERROR(記録[[#This Row],[選手番号]],"")</f>
        <v/>
      </c>
      <c r="C2727" t="str">
        <f>IFERROR(VLOOKUP(B2727,選手番号!F:J,4,0),"")</f>
        <v/>
      </c>
      <c r="D2727" t="str">
        <f>IFERROR(VLOOKUP(B2727,選手番号!F:K,6,0),"")</f>
        <v/>
      </c>
      <c r="E2727" t="str">
        <f>IFERROR(VLOOKUP(B2727,チーム番号!E:F,2,0),"")</f>
        <v/>
      </c>
      <c r="F2727" t="str">
        <f>IFERROR(VLOOKUP(A2727,プログラム!B:C,2,0),"")</f>
        <v/>
      </c>
      <c r="G2727" t="str">
        <f t="shared" si="85"/>
        <v>000</v>
      </c>
      <c r="H2727" t="str">
        <f>IFERROR(記録[[#This Row],[組]],"")</f>
        <v/>
      </c>
      <c r="I2727" t="str">
        <f>IFERROR(記録[[#This Row],[水路]],"")</f>
        <v/>
      </c>
      <c r="J2727" t="str">
        <f>IFERROR(VLOOKUP(F2727,プログラムデータ!A:P,14,0),"")</f>
        <v/>
      </c>
      <c r="K2727" t="str">
        <f>IFERROR(VLOOKUP(F2727,プログラムデータ!A:O,15,0),"")</f>
        <v/>
      </c>
      <c r="L2727" t="str">
        <f>IFERROR(VLOOKUP(F2727,プログラムデータ!A:M,13,0),"")</f>
        <v/>
      </c>
      <c r="M2727" t="str">
        <f>IFERROR(VLOOKUP(F2727,プログラムデータ!A:J,10,0),"")</f>
        <v/>
      </c>
      <c r="N2727" t="str">
        <f>IFERROR(VLOOKUP(F2727,プログラムデータ!A:P,16,0),"")</f>
        <v/>
      </c>
      <c r="O2727" t="str">
        <f t="shared" si="84"/>
        <v xml:space="preserve">    </v>
      </c>
    </row>
    <row r="2728" spans="1:15" x14ac:dyDescent="0.15">
      <c r="A2728" t="str">
        <f>IFERROR(記録[[#This Row],[競技番号]],"")</f>
        <v/>
      </c>
      <c r="B2728" t="str">
        <f>IFERROR(記録[[#This Row],[選手番号]],"")</f>
        <v/>
      </c>
      <c r="C2728" t="str">
        <f>IFERROR(VLOOKUP(B2728,選手番号!F:J,4,0),"")</f>
        <v/>
      </c>
      <c r="D2728" t="str">
        <f>IFERROR(VLOOKUP(B2728,選手番号!F:K,6,0),"")</f>
        <v/>
      </c>
      <c r="E2728" t="str">
        <f>IFERROR(VLOOKUP(B2728,チーム番号!E:F,2,0),"")</f>
        <v/>
      </c>
      <c r="F2728" t="str">
        <f>IFERROR(VLOOKUP(A2728,プログラム!B:C,2,0),"")</f>
        <v/>
      </c>
      <c r="G2728" t="str">
        <f t="shared" si="85"/>
        <v>000</v>
      </c>
      <c r="H2728" t="str">
        <f>IFERROR(記録[[#This Row],[組]],"")</f>
        <v/>
      </c>
      <c r="I2728" t="str">
        <f>IFERROR(記録[[#This Row],[水路]],"")</f>
        <v/>
      </c>
      <c r="J2728" t="str">
        <f>IFERROR(VLOOKUP(F2728,プログラムデータ!A:P,14,0),"")</f>
        <v/>
      </c>
      <c r="K2728" t="str">
        <f>IFERROR(VLOOKUP(F2728,プログラムデータ!A:O,15,0),"")</f>
        <v/>
      </c>
      <c r="L2728" t="str">
        <f>IFERROR(VLOOKUP(F2728,プログラムデータ!A:M,13,0),"")</f>
        <v/>
      </c>
      <c r="M2728" t="str">
        <f>IFERROR(VLOOKUP(F2728,プログラムデータ!A:J,10,0),"")</f>
        <v/>
      </c>
      <c r="N2728" t="str">
        <f>IFERROR(VLOOKUP(F2728,プログラムデータ!A:P,16,0),"")</f>
        <v/>
      </c>
      <c r="O2728" t="str">
        <f t="shared" si="84"/>
        <v xml:space="preserve">    </v>
      </c>
    </row>
    <row r="2729" spans="1:15" x14ac:dyDescent="0.15">
      <c r="A2729" t="str">
        <f>IFERROR(記録[[#This Row],[競技番号]],"")</f>
        <v/>
      </c>
      <c r="B2729" t="str">
        <f>IFERROR(記録[[#This Row],[選手番号]],"")</f>
        <v/>
      </c>
      <c r="C2729" t="str">
        <f>IFERROR(VLOOKUP(B2729,選手番号!F:J,4,0),"")</f>
        <v/>
      </c>
      <c r="D2729" t="str">
        <f>IFERROR(VLOOKUP(B2729,選手番号!F:K,6,0),"")</f>
        <v/>
      </c>
      <c r="E2729" t="str">
        <f>IFERROR(VLOOKUP(B2729,チーム番号!E:F,2,0),"")</f>
        <v/>
      </c>
      <c r="F2729" t="str">
        <f>IFERROR(VLOOKUP(A2729,プログラム!B:C,2,0),"")</f>
        <v/>
      </c>
      <c r="G2729" t="str">
        <f t="shared" si="85"/>
        <v>000</v>
      </c>
      <c r="H2729" t="str">
        <f>IFERROR(記録[[#This Row],[組]],"")</f>
        <v/>
      </c>
      <c r="I2729" t="str">
        <f>IFERROR(記録[[#This Row],[水路]],"")</f>
        <v/>
      </c>
      <c r="J2729" t="str">
        <f>IFERROR(VLOOKUP(F2729,プログラムデータ!A:P,14,0),"")</f>
        <v/>
      </c>
      <c r="K2729" t="str">
        <f>IFERROR(VLOOKUP(F2729,プログラムデータ!A:O,15,0),"")</f>
        <v/>
      </c>
      <c r="L2729" t="str">
        <f>IFERROR(VLOOKUP(F2729,プログラムデータ!A:M,13,0),"")</f>
        <v/>
      </c>
      <c r="M2729" t="str">
        <f>IFERROR(VLOOKUP(F2729,プログラムデータ!A:J,10,0),"")</f>
        <v/>
      </c>
      <c r="N2729" t="str">
        <f>IFERROR(VLOOKUP(F2729,プログラムデータ!A:P,16,0),"")</f>
        <v/>
      </c>
      <c r="O2729" t="str">
        <f t="shared" si="84"/>
        <v xml:space="preserve">    </v>
      </c>
    </row>
    <row r="2730" spans="1:15" x14ac:dyDescent="0.15">
      <c r="A2730" t="str">
        <f>IFERROR(記録[[#This Row],[競技番号]],"")</f>
        <v/>
      </c>
      <c r="B2730" t="str">
        <f>IFERROR(記録[[#This Row],[選手番号]],"")</f>
        <v/>
      </c>
      <c r="C2730" t="str">
        <f>IFERROR(VLOOKUP(B2730,選手番号!F:J,4,0),"")</f>
        <v/>
      </c>
      <c r="D2730" t="str">
        <f>IFERROR(VLOOKUP(B2730,選手番号!F:K,6,0),"")</f>
        <v/>
      </c>
      <c r="E2730" t="str">
        <f>IFERROR(VLOOKUP(B2730,チーム番号!E:F,2,0),"")</f>
        <v/>
      </c>
      <c r="F2730" t="str">
        <f>IFERROR(VLOOKUP(A2730,プログラム!B:C,2,0),"")</f>
        <v/>
      </c>
      <c r="G2730" t="str">
        <f t="shared" si="85"/>
        <v>000</v>
      </c>
      <c r="H2730" t="str">
        <f>IFERROR(記録[[#This Row],[組]],"")</f>
        <v/>
      </c>
      <c r="I2730" t="str">
        <f>IFERROR(記録[[#This Row],[水路]],"")</f>
        <v/>
      </c>
      <c r="J2730" t="str">
        <f>IFERROR(VLOOKUP(F2730,プログラムデータ!A:P,14,0),"")</f>
        <v/>
      </c>
      <c r="K2730" t="str">
        <f>IFERROR(VLOOKUP(F2730,プログラムデータ!A:O,15,0),"")</f>
        <v/>
      </c>
      <c r="L2730" t="str">
        <f>IFERROR(VLOOKUP(F2730,プログラムデータ!A:M,13,0),"")</f>
        <v/>
      </c>
      <c r="M2730" t="str">
        <f>IFERROR(VLOOKUP(F2730,プログラムデータ!A:J,10,0),"")</f>
        <v/>
      </c>
      <c r="N2730" t="str">
        <f>IFERROR(VLOOKUP(F2730,プログラムデータ!A:P,16,0),"")</f>
        <v/>
      </c>
      <c r="O2730" t="str">
        <f t="shared" si="84"/>
        <v xml:space="preserve">    </v>
      </c>
    </row>
    <row r="2731" spans="1:15" x14ac:dyDescent="0.15">
      <c r="A2731" t="str">
        <f>IFERROR(記録[[#This Row],[競技番号]],"")</f>
        <v/>
      </c>
      <c r="B2731" t="str">
        <f>IFERROR(記録[[#This Row],[選手番号]],"")</f>
        <v/>
      </c>
      <c r="C2731" t="str">
        <f>IFERROR(VLOOKUP(B2731,選手番号!F:J,4,0),"")</f>
        <v/>
      </c>
      <c r="D2731" t="str">
        <f>IFERROR(VLOOKUP(B2731,選手番号!F:K,6,0),"")</f>
        <v/>
      </c>
      <c r="E2731" t="str">
        <f>IFERROR(VLOOKUP(B2731,チーム番号!E:F,2,0),"")</f>
        <v/>
      </c>
      <c r="F2731" t="str">
        <f>IFERROR(VLOOKUP(A2731,プログラム!B:C,2,0),"")</f>
        <v/>
      </c>
      <c r="G2731" t="str">
        <f t="shared" si="85"/>
        <v>000</v>
      </c>
      <c r="H2731" t="str">
        <f>IFERROR(記録[[#This Row],[組]],"")</f>
        <v/>
      </c>
      <c r="I2731" t="str">
        <f>IFERROR(記録[[#This Row],[水路]],"")</f>
        <v/>
      </c>
      <c r="J2731" t="str">
        <f>IFERROR(VLOOKUP(F2731,プログラムデータ!A:P,14,0),"")</f>
        <v/>
      </c>
      <c r="K2731" t="str">
        <f>IFERROR(VLOOKUP(F2731,プログラムデータ!A:O,15,0),"")</f>
        <v/>
      </c>
      <c r="L2731" t="str">
        <f>IFERROR(VLOOKUP(F2731,プログラムデータ!A:M,13,0),"")</f>
        <v/>
      </c>
      <c r="M2731" t="str">
        <f>IFERROR(VLOOKUP(F2731,プログラムデータ!A:J,10,0),"")</f>
        <v/>
      </c>
      <c r="N2731" t="str">
        <f>IFERROR(VLOOKUP(F2731,プログラムデータ!A:P,16,0),"")</f>
        <v/>
      </c>
      <c r="O2731" t="str">
        <f t="shared" si="84"/>
        <v xml:space="preserve">    </v>
      </c>
    </row>
    <row r="2732" spans="1:15" x14ac:dyDescent="0.15">
      <c r="A2732" t="str">
        <f>IFERROR(記録[[#This Row],[競技番号]],"")</f>
        <v/>
      </c>
      <c r="B2732" t="str">
        <f>IFERROR(記録[[#This Row],[選手番号]],"")</f>
        <v/>
      </c>
      <c r="C2732" t="str">
        <f>IFERROR(VLOOKUP(B2732,選手番号!F:J,4,0),"")</f>
        <v/>
      </c>
      <c r="D2732" t="str">
        <f>IFERROR(VLOOKUP(B2732,選手番号!F:K,6,0),"")</f>
        <v/>
      </c>
      <c r="E2732" t="str">
        <f>IFERROR(VLOOKUP(B2732,チーム番号!E:F,2,0),"")</f>
        <v/>
      </c>
      <c r="F2732" t="str">
        <f>IFERROR(VLOOKUP(A2732,プログラム!B:C,2,0),"")</f>
        <v/>
      </c>
      <c r="G2732" t="str">
        <f t="shared" si="85"/>
        <v>000</v>
      </c>
      <c r="H2732" t="str">
        <f>IFERROR(記録[[#This Row],[組]],"")</f>
        <v/>
      </c>
      <c r="I2732" t="str">
        <f>IFERROR(記録[[#This Row],[水路]],"")</f>
        <v/>
      </c>
      <c r="J2732" t="str">
        <f>IFERROR(VLOOKUP(F2732,プログラムデータ!A:P,14,0),"")</f>
        <v/>
      </c>
      <c r="K2732" t="str">
        <f>IFERROR(VLOOKUP(F2732,プログラムデータ!A:O,15,0),"")</f>
        <v/>
      </c>
      <c r="L2732" t="str">
        <f>IFERROR(VLOOKUP(F2732,プログラムデータ!A:M,13,0),"")</f>
        <v/>
      </c>
      <c r="M2732" t="str">
        <f>IFERROR(VLOOKUP(F2732,プログラムデータ!A:J,10,0),"")</f>
        <v/>
      </c>
      <c r="N2732" t="str">
        <f>IFERROR(VLOOKUP(F2732,プログラムデータ!A:P,16,0),"")</f>
        <v/>
      </c>
      <c r="O2732" t="str">
        <f t="shared" si="84"/>
        <v xml:space="preserve">    </v>
      </c>
    </row>
    <row r="2733" spans="1:15" x14ac:dyDescent="0.15">
      <c r="A2733" t="str">
        <f>IFERROR(記録[[#This Row],[競技番号]],"")</f>
        <v/>
      </c>
      <c r="B2733" t="str">
        <f>IFERROR(記録[[#This Row],[選手番号]],"")</f>
        <v/>
      </c>
      <c r="C2733" t="str">
        <f>IFERROR(VLOOKUP(B2733,選手番号!F:J,4,0),"")</f>
        <v/>
      </c>
      <c r="D2733" t="str">
        <f>IFERROR(VLOOKUP(B2733,選手番号!F:K,6,0),"")</f>
        <v/>
      </c>
      <c r="E2733" t="str">
        <f>IFERROR(VLOOKUP(B2733,チーム番号!E:F,2,0),"")</f>
        <v/>
      </c>
      <c r="F2733" t="str">
        <f>IFERROR(VLOOKUP(A2733,プログラム!B:C,2,0),"")</f>
        <v/>
      </c>
      <c r="G2733" t="str">
        <f t="shared" si="85"/>
        <v>000</v>
      </c>
      <c r="H2733" t="str">
        <f>IFERROR(記録[[#This Row],[組]],"")</f>
        <v/>
      </c>
      <c r="I2733" t="str">
        <f>IFERROR(記録[[#This Row],[水路]],"")</f>
        <v/>
      </c>
      <c r="J2733" t="str">
        <f>IFERROR(VLOOKUP(F2733,プログラムデータ!A:P,14,0),"")</f>
        <v/>
      </c>
      <c r="K2733" t="str">
        <f>IFERROR(VLOOKUP(F2733,プログラムデータ!A:O,15,0),"")</f>
        <v/>
      </c>
      <c r="L2733" t="str">
        <f>IFERROR(VLOOKUP(F2733,プログラムデータ!A:M,13,0),"")</f>
        <v/>
      </c>
      <c r="M2733" t="str">
        <f>IFERROR(VLOOKUP(F2733,プログラムデータ!A:J,10,0),"")</f>
        <v/>
      </c>
      <c r="N2733" t="str">
        <f>IFERROR(VLOOKUP(F2733,プログラムデータ!A:P,16,0),"")</f>
        <v/>
      </c>
      <c r="O2733" t="str">
        <f t="shared" si="84"/>
        <v xml:space="preserve">    </v>
      </c>
    </row>
    <row r="2734" spans="1:15" x14ac:dyDescent="0.15">
      <c r="A2734" t="str">
        <f>IFERROR(記録[[#This Row],[競技番号]],"")</f>
        <v/>
      </c>
      <c r="B2734" t="str">
        <f>IFERROR(記録[[#This Row],[選手番号]],"")</f>
        <v/>
      </c>
      <c r="C2734" t="str">
        <f>IFERROR(VLOOKUP(B2734,選手番号!F:J,4,0),"")</f>
        <v/>
      </c>
      <c r="D2734" t="str">
        <f>IFERROR(VLOOKUP(B2734,選手番号!F:K,6,0),"")</f>
        <v/>
      </c>
      <c r="E2734" t="str">
        <f>IFERROR(VLOOKUP(B2734,チーム番号!E:F,2,0),"")</f>
        <v/>
      </c>
      <c r="F2734" t="str">
        <f>IFERROR(VLOOKUP(A2734,プログラム!B:C,2,0),"")</f>
        <v/>
      </c>
      <c r="G2734" t="str">
        <f t="shared" si="85"/>
        <v>000</v>
      </c>
      <c r="H2734" t="str">
        <f>IFERROR(記録[[#This Row],[組]],"")</f>
        <v/>
      </c>
      <c r="I2734" t="str">
        <f>IFERROR(記録[[#This Row],[水路]],"")</f>
        <v/>
      </c>
      <c r="J2734" t="str">
        <f>IFERROR(VLOOKUP(F2734,プログラムデータ!A:P,14,0),"")</f>
        <v/>
      </c>
      <c r="K2734" t="str">
        <f>IFERROR(VLOOKUP(F2734,プログラムデータ!A:O,15,0),"")</f>
        <v/>
      </c>
      <c r="L2734" t="str">
        <f>IFERROR(VLOOKUP(F2734,プログラムデータ!A:M,13,0),"")</f>
        <v/>
      </c>
      <c r="M2734" t="str">
        <f>IFERROR(VLOOKUP(F2734,プログラムデータ!A:J,10,0),"")</f>
        <v/>
      </c>
      <c r="N2734" t="str">
        <f>IFERROR(VLOOKUP(F2734,プログラムデータ!A:P,16,0),"")</f>
        <v/>
      </c>
      <c r="O2734" t="str">
        <f t="shared" ref="O2734:O2797" si="86">CONCATENATE(J2734," ",K2734," ",L2734," ",M2734," ",N2734)</f>
        <v xml:space="preserve">    </v>
      </c>
    </row>
    <row r="2735" spans="1:15" x14ac:dyDescent="0.15">
      <c r="A2735" t="str">
        <f>IFERROR(記録[[#This Row],[競技番号]],"")</f>
        <v/>
      </c>
      <c r="B2735" t="str">
        <f>IFERROR(記録[[#This Row],[選手番号]],"")</f>
        <v/>
      </c>
      <c r="C2735" t="str">
        <f>IFERROR(VLOOKUP(B2735,選手番号!F:J,4,0),"")</f>
        <v/>
      </c>
      <c r="D2735" t="str">
        <f>IFERROR(VLOOKUP(B2735,選手番号!F:K,6,0),"")</f>
        <v/>
      </c>
      <c r="E2735" t="str">
        <f>IFERROR(VLOOKUP(B2735,チーム番号!E:F,2,0),"")</f>
        <v/>
      </c>
      <c r="F2735" t="str">
        <f>IFERROR(VLOOKUP(A2735,プログラム!B:C,2,0),"")</f>
        <v/>
      </c>
      <c r="G2735" t="str">
        <f t="shared" si="85"/>
        <v>000</v>
      </c>
      <c r="H2735" t="str">
        <f>IFERROR(記録[[#This Row],[組]],"")</f>
        <v/>
      </c>
      <c r="I2735" t="str">
        <f>IFERROR(記録[[#This Row],[水路]],"")</f>
        <v/>
      </c>
      <c r="J2735" t="str">
        <f>IFERROR(VLOOKUP(F2735,プログラムデータ!A:P,14,0),"")</f>
        <v/>
      </c>
      <c r="K2735" t="str">
        <f>IFERROR(VLOOKUP(F2735,プログラムデータ!A:O,15,0),"")</f>
        <v/>
      </c>
      <c r="L2735" t="str">
        <f>IFERROR(VLOOKUP(F2735,プログラムデータ!A:M,13,0),"")</f>
        <v/>
      </c>
      <c r="M2735" t="str">
        <f>IFERROR(VLOOKUP(F2735,プログラムデータ!A:J,10,0),"")</f>
        <v/>
      </c>
      <c r="N2735" t="str">
        <f>IFERROR(VLOOKUP(F2735,プログラムデータ!A:P,16,0),"")</f>
        <v/>
      </c>
      <c r="O2735" t="str">
        <f t="shared" si="86"/>
        <v xml:space="preserve">    </v>
      </c>
    </row>
    <row r="2736" spans="1:15" x14ac:dyDescent="0.15">
      <c r="A2736" t="str">
        <f>IFERROR(記録[[#This Row],[競技番号]],"")</f>
        <v/>
      </c>
      <c r="B2736" t="str">
        <f>IFERROR(記録[[#This Row],[選手番号]],"")</f>
        <v/>
      </c>
      <c r="C2736" t="str">
        <f>IFERROR(VLOOKUP(B2736,選手番号!F:J,4,0),"")</f>
        <v/>
      </c>
      <c r="D2736" t="str">
        <f>IFERROR(VLOOKUP(B2736,選手番号!F:K,6,0),"")</f>
        <v/>
      </c>
      <c r="E2736" t="str">
        <f>IFERROR(VLOOKUP(B2736,チーム番号!E:F,2,0),"")</f>
        <v/>
      </c>
      <c r="F2736" t="str">
        <f>IFERROR(VLOOKUP(A2736,プログラム!B:C,2,0),"")</f>
        <v/>
      </c>
      <c r="G2736" t="str">
        <f t="shared" si="85"/>
        <v>000</v>
      </c>
      <c r="H2736" t="str">
        <f>IFERROR(記録[[#This Row],[組]],"")</f>
        <v/>
      </c>
      <c r="I2736" t="str">
        <f>IFERROR(記録[[#This Row],[水路]],"")</f>
        <v/>
      </c>
      <c r="J2736" t="str">
        <f>IFERROR(VLOOKUP(F2736,プログラムデータ!A:P,14,0),"")</f>
        <v/>
      </c>
      <c r="K2736" t="str">
        <f>IFERROR(VLOOKUP(F2736,プログラムデータ!A:O,15,0),"")</f>
        <v/>
      </c>
      <c r="L2736" t="str">
        <f>IFERROR(VLOOKUP(F2736,プログラムデータ!A:M,13,0),"")</f>
        <v/>
      </c>
      <c r="M2736" t="str">
        <f>IFERROR(VLOOKUP(F2736,プログラムデータ!A:J,10,0),"")</f>
        <v/>
      </c>
      <c r="N2736" t="str">
        <f>IFERROR(VLOOKUP(F2736,プログラムデータ!A:P,16,0),"")</f>
        <v/>
      </c>
      <c r="O2736" t="str">
        <f t="shared" si="86"/>
        <v xml:space="preserve">    </v>
      </c>
    </row>
    <row r="2737" spans="1:15" x14ac:dyDescent="0.15">
      <c r="A2737" t="str">
        <f>IFERROR(記録[[#This Row],[競技番号]],"")</f>
        <v/>
      </c>
      <c r="B2737" t="str">
        <f>IFERROR(記録[[#This Row],[選手番号]],"")</f>
        <v/>
      </c>
      <c r="C2737" t="str">
        <f>IFERROR(VLOOKUP(B2737,選手番号!F:J,4,0),"")</f>
        <v/>
      </c>
      <c r="D2737" t="str">
        <f>IFERROR(VLOOKUP(B2737,選手番号!F:K,6,0),"")</f>
        <v/>
      </c>
      <c r="E2737" t="str">
        <f>IFERROR(VLOOKUP(B2737,チーム番号!E:F,2,0),"")</f>
        <v/>
      </c>
      <c r="F2737" t="str">
        <f>IFERROR(VLOOKUP(A2737,プログラム!B:C,2,0),"")</f>
        <v/>
      </c>
      <c r="G2737" t="str">
        <f t="shared" si="85"/>
        <v>000</v>
      </c>
      <c r="H2737" t="str">
        <f>IFERROR(記録[[#This Row],[組]],"")</f>
        <v/>
      </c>
      <c r="I2737" t="str">
        <f>IFERROR(記録[[#This Row],[水路]],"")</f>
        <v/>
      </c>
      <c r="J2737" t="str">
        <f>IFERROR(VLOOKUP(F2737,プログラムデータ!A:P,14,0),"")</f>
        <v/>
      </c>
      <c r="K2737" t="str">
        <f>IFERROR(VLOOKUP(F2737,プログラムデータ!A:O,15,0),"")</f>
        <v/>
      </c>
      <c r="L2737" t="str">
        <f>IFERROR(VLOOKUP(F2737,プログラムデータ!A:M,13,0),"")</f>
        <v/>
      </c>
      <c r="M2737" t="str">
        <f>IFERROR(VLOOKUP(F2737,プログラムデータ!A:J,10,0),"")</f>
        <v/>
      </c>
      <c r="N2737" t="str">
        <f>IFERROR(VLOOKUP(F2737,プログラムデータ!A:P,16,0),"")</f>
        <v/>
      </c>
      <c r="O2737" t="str">
        <f t="shared" si="86"/>
        <v xml:space="preserve">    </v>
      </c>
    </row>
    <row r="2738" spans="1:15" x14ac:dyDescent="0.15">
      <c r="A2738" t="str">
        <f>IFERROR(記録[[#This Row],[競技番号]],"")</f>
        <v/>
      </c>
      <c r="B2738" t="str">
        <f>IFERROR(記録[[#This Row],[選手番号]],"")</f>
        <v/>
      </c>
      <c r="C2738" t="str">
        <f>IFERROR(VLOOKUP(B2738,選手番号!F:J,4,0),"")</f>
        <v/>
      </c>
      <c r="D2738" t="str">
        <f>IFERROR(VLOOKUP(B2738,選手番号!F:K,6,0),"")</f>
        <v/>
      </c>
      <c r="E2738" t="str">
        <f>IFERROR(VLOOKUP(B2738,チーム番号!E:F,2,0),"")</f>
        <v/>
      </c>
      <c r="F2738" t="str">
        <f>IFERROR(VLOOKUP(A2738,プログラム!B:C,2,0),"")</f>
        <v/>
      </c>
      <c r="G2738" t="str">
        <f t="shared" si="85"/>
        <v>000</v>
      </c>
      <c r="H2738" t="str">
        <f>IFERROR(記録[[#This Row],[組]],"")</f>
        <v/>
      </c>
      <c r="I2738" t="str">
        <f>IFERROR(記録[[#This Row],[水路]],"")</f>
        <v/>
      </c>
      <c r="J2738" t="str">
        <f>IFERROR(VLOOKUP(F2738,プログラムデータ!A:P,14,0),"")</f>
        <v/>
      </c>
      <c r="K2738" t="str">
        <f>IFERROR(VLOOKUP(F2738,プログラムデータ!A:O,15,0),"")</f>
        <v/>
      </c>
      <c r="L2738" t="str">
        <f>IFERROR(VLOOKUP(F2738,プログラムデータ!A:M,13,0),"")</f>
        <v/>
      </c>
      <c r="M2738" t="str">
        <f>IFERROR(VLOOKUP(F2738,プログラムデータ!A:J,10,0),"")</f>
        <v/>
      </c>
      <c r="N2738" t="str">
        <f>IFERROR(VLOOKUP(F2738,プログラムデータ!A:P,16,0),"")</f>
        <v/>
      </c>
      <c r="O2738" t="str">
        <f t="shared" si="86"/>
        <v xml:space="preserve">    </v>
      </c>
    </row>
    <row r="2739" spans="1:15" x14ac:dyDescent="0.15">
      <c r="A2739" t="str">
        <f>IFERROR(記録[[#This Row],[競技番号]],"")</f>
        <v/>
      </c>
      <c r="B2739" t="str">
        <f>IFERROR(記録[[#This Row],[選手番号]],"")</f>
        <v/>
      </c>
      <c r="C2739" t="str">
        <f>IFERROR(VLOOKUP(B2739,選手番号!F:J,4,0),"")</f>
        <v/>
      </c>
      <c r="D2739" t="str">
        <f>IFERROR(VLOOKUP(B2739,選手番号!F:K,6,0),"")</f>
        <v/>
      </c>
      <c r="E2739" t="str">
        <f>IFERROR(VLOOKUP(B2739,チーム番号!E:F,2,0),"")</f>
        <v/>
      </c>
      <c r="F2739" t="str">
        <f>IFERROR(VLOOKUP(A2739,プログラム!B:C,2,0),"")</f>
        <v/>
      </c>
      <c r="G2739" t="str">
        <f t="shared" si="85"/>
        <v>000</v>
      </c>
      <c r="H2739" t="str">
        <f>IFERROR(記録[[#This Row],[組]],"")</f>
        <v/>
      </c>
      <c r="I2739" t="str">
        <f>IFERROR(記録[[#This Row],[水路]],"")</f>
        <v/>
      </c>
      <c r="J2739" t="str">
        <f>IFERROR(VLOOKUP(F2739,プログラムデータ!A:P,14,0),"")</f>
        <v/>
      </c>
      <c r="K2739" t="str">
        <f>IFERROR(VLOOKUP(F2739,プログラムデータ!A:O,15,0),"")</f>
        <v/>
      </c>
      <c r="L2739" t="str">
        <f>IFERROR(VLOOKUP(F2739,プログラムデータ!A:M,13,0),"")</f>
        <v/>
      </c>
      <c r="M2739" t="str">
        <f>IFERROR(VLOOKUP(F2739,プログラムデータ!A:J,10,0),"")</f>
        <v/>
      </c>
      <c r="N2739" t="str">
        <f>IFERROR(VLOOKUP(F2739,プログラムデータ!A:P,16,0),"")</f>
        <v/>
      </c>
      <c r="O2739" t="str">
        <f t="shared" si="86"/>
        <v xml:space="preserve">    </v>
      </c>
    </row>
    <row r="2740" spans="1:15" x14ac:dyDescent="0.15">
      <c r="A2740" t="str">
        <f>IFERROR(記録[[#This Row],[競技番号]],"")</f>
        <v/>
      </c>
      <c r="B2740" t="str">
        <f>IFERROR(記録[[#This Row],[選手番号]],"")</f>
        <v/>
      </c>
      <c r="C2740" t="str">
        <f>IFERROR(VLOOKUP(B2740,選手番号!F:J,4,0),"")</f>
        <v/>
      </c>
      <c r="D2740" t="str">
        <f>IFERROR(VLOOKUP(B2740,選手番号!F:K,6,0),"")</f>
        <v/>
      </c>
      <c r="E2740" t="str">
        <f>IFERROR(VLOOKUP(B2740,チーム番号!E:F,2,0),"")</f>
        <v/>
      </c>
      <c r="F2740" t="str">
        <f>IFERROR(VLOOKUP(A2740,プログラム!B:C,2,0),"")</f>
        <v/>
      </c>
      <c r="G2740" t="str">
        <f t="shared" si="85"/>
        <v>000</v>
      </c>
      <c r="H2740" t="str">
        <f>IFERROR(記録[[#This Row],[組]],"")</f>
        <v/>
      </c>
      <c r="I2740" t="str">
        <f>IFERROR(記録[[#This Row],[水路]],"")</f>
        <v/>
      </c>
      <c r="J2740" t="str">
        <f>IFERROR(VLOOKUP(F2740,プログラムデータ!A:P,14,0),"")</f>
        <v/>
      </c>
      <c r="K2740" t="str">
        <f>IFERROR(VLOOKUP(F2740,プログラムデータ!A:O,15,0),"")</f>
        <v/>
      </c>
      <c r="L2740" t="str">
        <f>IFERROR(VLOOKUP(F2740,プログラムデータ!A:M,13,0),"")</f>
        <v/>
      </c>
      <c r="M2740" t="str">
        <f>IFERROR(VLOOKUP(F2740,プログラムデータ!A:J,10,0),"")</f>
        <v/>
      </c>
      <c r="N2740" t="str">
        <f>IFERROR(VLOOKUP(F2740,プログラムデータ!A:P,16,0),"")</f>
        <v/>
      </c>
      <c r="O2740" t="str">
        <f t="shared" si="86"/>
        <v xml:space="preserve">    </v>
      </c>
    </row>
    <row r="2741" spans="1:15" x14ac:dyDescent="0.15">
      <c r="A2741" t="str">
        <f>IFERROR(記録[[#This Row],[競技番号]],"")</f>
        <v/>
      </c>
      <c r="B2741" t="str">
        <f>IFERROR(記録[[#This Row],[選手番号]],"")</f>
        <v/>
      </c>
      <c r="C2741" t="str">
        <f>IFERROR(VLOOKUP(B2741,選手番号!F:J,4,0),"")</f>
        <v/>
      </c>
      <c r="D2741" t="str">
        <f>IFERROR(VLOOKUP(B2741,選手番号!F:K,6,0),"")</f>
        <v/>
      </c>
      <c r="E2741" t="str">
        <f>IFERROR(VLOOKUP(B2741,チーム番号!E:F,2,0),"")</f>
        <v/>
      </c>
      <c r="F2741" t="str">
        <f>IFERROR(VLOOKUP(A2741,プログラム!B:C,2,0),"")</f>
        <v/>
      </c>
      <c r="G2741" t="str">
        <f t="shared" si="85"/>
        <v>000</v>
      </c>
      <c r="H2741" t="str">
        <f>IFERROR(記録[[#This Row],[組]],"")</f>
        <v/>
      </c>
      <c r="I2741" t="str">
        <f>IFERROR(記録[[#This Row],[水路]],"")</f>
        <v/>
      </c>
      <c r="J2741" t="str">
        <f>IFERROR(VLOOKUP(F2741,プログラムデータ!A:P,14,0),"")</f>
        <v/>
      </c>
      <c r="K2741" t="str">
        <f>IFERROR(VLOOKUP(F2741,プログラムデータ!A:O,15,0),"")</f>
        <v/>
      </c>
      <c r="L2741" t="str">
        <f>IFERROR(VLOOKUP(F2741,プログラムデータ!A:M,13,0),"")</f>
        <v/>
      </c>
      <c r="M2741" t="str">
        <f>IFERROR(VLOOKUP(F2741,プログラムデータ!A:J,10,0),"")</f>
        <v/>
      </c>
      <c r="N2741" t="str">
        <f>IFERROR(VLOOKUP(F2741,プログラムデータ!A:P,16,0),"")</f>
        <v/>
      </c>
      <c r="O2741" t="str">
        <f t="shared" si="86"/>
        <v xml:space="preserve">    </v>
      </c>
    </row>
    <row r="2742" spans="1:15" x14ac:dyDescent="0.15">
      <c r="A2742" t="str">
        <f>IFERROR(記録[[#This Row],[競技番号]],"")</f>
        <v/>
      </c>
      <c r="B2742" t="str">
        <f>IFERROR(記録[[#This Row],[選手番号]],"")</f>
        <v/>
      </c>
      <c r="C2742" t="str">
        <f>IFERROR(VLOOKUP(B2742,選手番号!F:J,4,0),"")</f>
        <v/>
      </c>
      <c r="D2742" t="str">
        <f>IFERROR(VLOOKUP(B2742,選手番号!F:K,6,0),"")</f>
        <v/>
      </c>
      <c r="E2742" t="str">
        <f>IFERROR(VLOOKUP(B2742,チーム番号!E:F,2,0),"")</f>
        <v/>
      </c>
      <c r="F2742" t="str">
        <f>IFERROR(VLOOKUP(A2742,プログラム!B:C,2,0),"")</f>
        <v/>
      </c>
      <c r="G2742" t="str">
        <f t="shared" si="85"/>
        <v>000</v>
      </c>
      <c r="H2742" t="str">
        <f>IFERROR(記録[[#This Row],[組]],"")</f>
        <v/>
      </c>
      <c r="I2742" t="str">
        <f>IFERROR(記録[[#This Row],[水路]],"")</f>
        <v/>
      </c>
      <c r="J2742" t="str">
        <f>IFERROR(VLOOKUP(F2742,プログラムデータ!A:P,14,0),"")</f>
        <v/>
      </c>
      <c r="K2742" t="str">
        <f>IFERROR(VLOOKUP(F2742,プログラムデータ!A:O,15,0),"")</f>
        <v/>
      </c>
      <c r="L2742" t="str">
        <f>IFERROR(VLOOKUP(F2742,プログラムデータ!A:M,13,0),"")</f>
        <v/>
      </c>
      <c r="M2742" t="str">
        <f>IFERROR(VLOOKUP(F2742,プログラムデータ!A:J,10,0),"")</f>
        <v/>
      </c>
      <c r="N2742" t="str">
        <f>IFERROR(VLOOKUP(F2742,プログラムデータ!A:P,16,0),"")</f>
        <v/>
      </c>
      <c r="O2742" t="str">
        <f t="shared" si="86"/>
        <v xml:space="preserve">    </v>
      </c>
    </row>
    <row r="2743" spans="1:15" x14ac:dyDescent="0.15">
      <c r="A2743" t="str">
        <f>IFERROR(記録[[#This Row],[競技番号]],"")</f>
        <v/>
      </c>
      <c r="B2743" t="str">
        <f>IFERROR(記録[[#This Row],[選手番号]],"")</f>
        <v/>
      </c>
      <c r="C2743" t="str">
        <f>IFERROR(VLOOKUP(B2743,選手番号!F:J,4,0),"")</f>
        <v/>
      </c>
      <c r="D2743" t="str">
        <f>IFERROR(VLOOKUP(B2743,選手番号!F:K,6,0),"")</f>
        <v/>
      </c>
      <c r="E2743" t="str">
        <f>IFERROR(VLOOKUP(B2743,チーム番号!E:F,2,0),"")</f>
        <v/>
      </c>
      <c r="F2743" t="str">
        <f>IFERROR(VLOOKUP(A2743,プログラム!B:C,2,0),"")</f>
        <v/>
      </c>
      <c r="G2743" t="str">
        <f t="shared" si="85"/>
        <v>000</v>
      </c>
      <c r="H2743" t="str">
        <f>IFERROR(記録[[#This Row],[組]],"")</f>
        <v/>
      </c>
      <c r="I2743" t="str">
        <f>IFERROR(記録[[#This Row],[水路]],"")</f>
        <v/>
      </c>
      <c r="J2743" t="str">
        <f>IFERROR(VLOOKUP(F2743,プログラムデータ!A:P,14,0),"")</f>
        <v/>
      </c>
      <c r="K2743" t="str">
        <f>IFERROR(VLOOKUP(F2743,プログラムデータ!A:O,15,0),"")</f>
        <v/>
      </c>
      <c r="L2743" t="str">
        <f>IFERROR(VLOOKUP(F2743,プログラムデータ!A:M,13,0),"")</f>
        <v/>
      </c>
      <c r="M2743" t="str">
        <f>IFERROR(VLOOKUP(F2743,プログラムデータ!A:J,10,0),"")</f>
        <v/>
      </c>
      <c r="N2743" t="str">
        <f>IFERROR(VLOOKUP(F2743,プログラムデータ!A:P,16,0),"")</f>
        <v/>
      </c>
      <c r="O2743" t="str">
        <f t="shared" si="86"/>
        <v xml:space="preserve">    </v>
      </c>
    </row>
    <row r="2744" spans="1:15" x14ac:dyDescent="0.15">
      <c r="A2744" t="str">
        <f>IFERROR(記録[[#This Row],[競技番号]],"")</f>
        <v/>
      </c>
      <c r="B2744" t="str">
        <f>IFERROR(記録[[#This Row],[選手番号]],"")</f>
        <v/>
      </c>
      <c r="C2744" t="str">
        <f>IFERROR(VLOOKUP(B2744,選手番号!F:J,4,0),"")</f>
        <v/>
      </c>
      <c r="D2744" t="str">
        <f>IFERROR(VLOOKUP(B2744,選手番号!F:K,6,0),"")</f>
        <v/>
      </c>
      <c r="E2744" t="str">
        <f>IFERROR(VLOOKUP(B2744,チーム番号!E:F,2,0),"")</f>
        <v/>
      </c>
      <c r="F2744" t="str">
        <f>IFERROR(VLOOKUP(A2744,プログラム!B:C,2,0),"")</f>
        <v/>
      </c>
      <c r="G2744" t="str">
        <f t="shared" si="85"/>
        <v>000</v>
      </c>
      <c r="H2744" t="str">
        <f>IFERROR(記録[[#This Row],[組]],"")</f>
        <v/>
      </c>
      <c r="I2744" t="str">
        <f>IFERROR(記録[[#This Row],[水路]],"")</f>
        <v/>
      </c>
      <c r="J2744" t="str">
        <f>IFERROR(VLOOKUP(F2744,プログラムデータ!A:P,14,0),"")</f>
        <v/>
      </c>
      <c r="K2744" t="str">
        <f>IFERROR(VLOOKUP(F2744,プログラムデータ!A:O,15,0),"")</f>
        <v/>
      </c>
      <c r="L2744" t="str">
        <f>IFERROR(VLOOKUP(F2744,プログラムデータ!A:M,13,0),"")</f>
        <v/>
      </c>
      <c r="M2744" t="str">
        <f>IFERROR(VLOOKUP(F2744,プログラムデータ!A:J,10,0),"")</f>
        <v/>
      </c>
      <c r="N2744" t="str">
        <f>IFERROR(VLOOKUP(F2744,プログラムデータ!A:P,16,0),"")</f>
        <v/>
      </c>
      <c r="O2744" t="str">
        <f t="shared" si="86"/>
        <v xml:space="preserve">    </v>
      </c>
    </row>
    <row r="2745" spans="1:15" x14ac:dyDescent="0.15">
      <c r="A2745" t="str">
        <f>IFERROR(記録[[#This Row],[競技番号]],"")</f>
        <v/>
      </c>
      <c r="B2745" t="str">
        <f>IFERROR(記録[[#This Row],[選手番号]],"")</f>
        <v/>
      </c>
      <c r="C2745" t="str">
        <f>IFERROR(VLOOKUP(B2745,選手番号!F:J,4,0),"")</f>
        <v/>
      </c>
      <c r="D2745" t="str">
        <f>IFERROR(VLOOKUP(B2745,選手番号!F:K,6,0),"")</f>
        <v/>
      </c>
      <c r="E2745" t="str">
        <f>IFERROR(VLOOKUP(B2745,チーム番号!E:F,2,0),"")</f>
        <v/>
      </c>
      <c r="F2745" t="str">
        <f>IFERROR(VLOOKUP(A2745,プログラム!B:C,2,0),"")</f>
        <v/>
      </c>
      <c r="G2745" t="str">
        <f t="shared" si="85"/>
        <v>000</v>
      </c>
      <c r="H2745" t="str">
        <f>IFERROR(記録[[#This Row],[組]],"")</f>
        <v/>
      </c>
      <c r="I2745" t="str">
        <f>IFERROR(記録[[#This Row],[水路]],"")</f>
        <v/>
      </c>
      <c r="J2745" t="str">
        <f>IFERROR(VLOOKUP(F2745,プログラムデータ!A:P,14,0),"")</f>
        <v/>
      </c>
      <c r="K2745" t="str">
        <f>IFERROR(VLOOKUP(F2745,プログラムデータ!A:O,15,0),"")</f>
        <v/>
      </c>
      <c r="L2745" t="str">
        <f>IFERROR(VLOOKUP(F2745,プログラムデータ!A:M,13,0),"")</f>
        <v/>
      </c>
      <c r="M2745" t="str">
        <f>IFERROR(VLOOKUP(F2745,プログラムデータ!A:J,10,0),"")</f>
        <v/>
      </c>
      <c r="N2745" t="str">
        <f>IFERROR(VLOOKUP(F2745,プログラムデータ!A:P,16,0),"")</f>
        <v/>
      </c>
      <c r="O2745" t="str">
        <f t="shared" si="86"/>
        <v xml:space="preserve">    </v>
      </c>
    </row>
    <row r="2746" spans="1:15" x14ac:dyDescent="0.15">
      <c r="A2746" t="str">
        <f>IFERROR(記録[[#This Row],[競技番号]],"")</f>
        <v/>
      </c>
      <c r="B2746" t="str">
        <f>IFERROR(記録[[#This Row],[選手番号]],"")</f>
        <v/>
      </c>
      <c r="C2746" t="str">
        <f>IFERROR(VLOOKUP(B2746,選手番号!F:J,4,0),"")</f>
        <v/>
      </c>
      <c r="D2746" t="str">
        <f>IFERROR(VLOOKUP(B2746,選手番号!F:K,6,0),"")</f>
        <v/>
      </c>
      <c r="E2746" t="str">
        <f>IFERROR(VLOOKUP(B2746,チーム番号!E:F,2,0),"")</f>
        <v/>
      </c>
      <c r="F2746" t="str">
        <f>IFERROR(VLOOKUP(A2746,プログラム!B:C,2,0),"")</f>
        <v/>
      </c>
      <c r="G2746" t="str">
        <f t="shared" si="85"/>
        <v>000</v>
      </c>
      <c r="H2746" t="str">
        <f>IFERROR(記録[[#This Row],[組]],"")</f>
        <v/>
      </c>
      <c r="I2746" t="str">
        <f>IFERROR(記録[[#This Row],[水路]],"")</f>
        <v/>
      </c>
      <c r="J2746" t="str">
        <f>IFERROR(VLOOKUP(F2746,プログラムデータ!A:P,14,0),"")</f>
        <v/>
      </c>
      <c r="K2746" t="str">
        <f>IFERROR(VLOOKUP(F2746,プログラムデータ!A:O,15,0),"")</f>
        <v/>
      </c>
      <c r="L2746" t="str">
        <f>IFERROR(VLOOKUP(F2746,プログラムデータ!A:M,13,0),"")</f>
        <v/>
      </c>
      <c r="M2746" t="str">
        <f>IFERROR(VLOOKUP(F2746,プログラムデータ!A:J,10,0),"")</f>
        <v/>
      </c>
      <c r="N2746" t="str">
        <f>IFERROR(VLOOKUP(F2746,プログラムデータ!A:P,16,0),"")</f>
        <v/>
      </c>
      <c r="O2746" t="str">
        <f t="shared" si="86"/>
        <v xml:space="preserve">    </v>
      </c>
    </row>
    <row r="2747" spans="1:15" x14ac:dyDescent="0.15">
      <c r="A2747" t="str">
        <f>IFERROR(記録[[#This Row],[競技番号]],"")</f>
        <v/>
      </c>
      <c r="B2747" t="str">
        <f>IFERROR(記録[[#This Row],[選手番号]],"")</f>
        <v/>
      </c>
      <c r="C2747" t="str">
        <f>IFERROR(VLOOKUP(B2747,選手番号!F:J,4,0),"")</f>
        <v/>
      </c>
      <c r="D2747" t="str">
        <f>IFERROR(VLOOKUP(B2747,選手番号!F:K,6,0),"")</f>
        <v/>
      </c>
      <c r="E2747" t="str">
        <f>IFERROR(VLOOKUP(B2747,チーム番号!E:F,2,0),"")</f>
        <v/>
      </c>
      <c r="F2747" t="str">
        <f>IFERROR(VLOOKUP(A2747,プログラム!B:C,2,0),"")</f>
        <v/>
      </c>
      <c r="G2747" t="str">
        <f t="shared" si="85"/>
        <v>000</v>
      </c>
      <c r="H2747" t="str">
        <f>IFERROR(記録[[#This Row],[組]],"")</f>
        <v/>
      </c>
      <c r="I2747" t="str">
        <f>IFERROR(記録[[#This Row],[水路]],"")</f>
        <v/>
      </c>
      <c r="J2747" t="str">
        <f>IFERROR(VLOOKUP(F2747,プログラムデータ!A:P,14,0),"")</f>
        <v/>
      </c>
      <c r="K2747" t="str">
        <f>IFERROR(VLOOKUP(F2747,プログラムデータ!A:O,15,0),"")</f>
        <v/>
      </c>
      <c r="L2747" t="str">
        <f>IFERROR(VLOOKUP(F2747,プログラムデータ!A:M,13,0),"")</f>
        <v/>
      </c>
      <c r="M2747" t="str">
        <f>IFERROR(VLOOKUP(F2747,プログラムデータ!A:J,10,0),"")</f>
        <v/>
      </c>
      <c r="N2747" t="str">
        <f>IFERROR(VLOOKUP(F2747,プログラムデータ!A:P,16,0),"")</f>
        <v/>
      </c>
      <c r="O2747" t="str">
        <f t="shared" si="86"/>
        <v xml:space="preserve">    </v>
      </c>
    </row>
    <row r="2748" spans="1:15" x14ac:dyDescent="0.15">
      <c r="A2748" t="str">
        <f>IFERROR(記録[[#This Row],[競技番号]],"")</f>
        <v/>
      </c>
      <c r="B2748" t="str">
        <f>IFERROR(記録[[#This Row],[選手番号]],"")</f>
        <v/>
      </c>
      <c r="C2748" t="str">
        <f>IFERROR(VLOOKUP(B2748,選手番号!F:J,4,0),"")</f>
        <v/>
      </c>
      <c r="D2748" t="str">
        <f>IFERROR(VLOOKUP(B2748,選手番号!F:K,6,0),"")</f>
        <v/>
      </c>
      <c r="E2748" t="str">
        <f>IFERROR(VLOOKUP(B2748,チーム番号!E:F,2,0),"")</f>
        <v/>
      </c>
      <c r="F2748" t="str">
        <f>IFERROR(VLOOKUP(A2748,プログラム!B:C,2,0),"")</f>
        <v/>
      </c>
      <c r="G2748" t="str">
        <f t="shared" si="85"/>
        <v>000</v>
      </c>
      <c r="H2748" t="str">
        <f>IFERROR(記録[[#This Row],[組]],"")</f>
        <v/>
      </c>
      <c r="I2748" t="str">
        <f>IFERROR(記録[[#This Row],[水路]],"")</f>
        <v/>
      </c>
      <c r="J2748" t="str">
        <f>IFERROR(VLOOKUP(F2748,プログラムデータ!A:P,14,0),"")</f>
        <v/>
      </c>
      <c r="K2748" t="str">
        <f>IFERROR(VLOOKUP(F2748,プログラムデータ!A:O,15,0),"")</f>
        <v/>
      </c>
      <c r="L2748" t="str">
        <f>IFERROR(VLOOKUP(F2748,プログラムデータ!A:M,13,0),"")</f>
        <v/>
      </c>
      <c r="M2748" t="str">
        <f>IFERROR(VLOOKUP(F2748,プログラムデータ!A:J,10,0),"")</f>
        <v/>
      </c>
      <c r="N2748" t="str">
        <f>IFERROR(VLOOKUP(F2748,プログラムデータ!A:P,16,0),"")</f>
        <v/>
      </c>
      <c r="O2748" t="str">
        <f t="shared" si="86"/>
        <v xml:space="preserve">    </v>
      </c>
    </row>
    <row r="2749" spans="1:15" x14ac:dyDescent="0.15">
      <c r="A2749" t="str">
        <f>IFERROR(記録[[#This Row],[競技番号]],"")</f>
        <v/>
      </c>
      <c r="B2749" t="str">
        <f>IFERROR(記録[[#This Row],[選手番号]],"")</f>
        <v/>
      </c>
      <c r="C2749" t="str">
        <f>IFERROR(VLOOKUP(B2749,選手番号!F:J,4,0),"")</f>
        <v/>
      </c>
      <c r="D2749" t="str">
        <f>IFERROR(VLOOKUP(B2749,選手番号!F:K,6,0),"")</f>
        <v/>
      </c>
      <c r="E2749" t="str">
        <f>IFERROR(VLOOKUP(B2749,チーム番号!E:F,2,0),"")</f>
        <v/>
      </c>
      <c r="F2749" t="str">
        <f>IFERROR(VLOOKUP(A2749,プログラム!B:C,2,0),"")</f>
        <v/>
      </c>
      <c r="G2749" t="str">
        <f t="shared" si="85"/>
        <v>000</v>
      </c>
      <c r="H2749" t="str">
        <f>IFERROR(記録[[#This Row],[組]],"")</f>
        <v/>
      </c>
      <c r="I2749" t="str">
        <f>IFERROR(記録[[#This Row],[水路]],"")</f>
        <v/>
      </c>
      <c r="J2749" t="str">
        <f>IFERROR(VLOOKUP(F2749,プログラムデータ!A:P,14,0),"")</f>
        <v/>
      </c>
      <c r="K2749" t="str">
        <f>IFERROR(VLOOKUP(F2749,プログラムデータ!A:O,15,0),"")</f>
        <v/>
      </c>
      <c r="L2749" t="str">
        <f>IFERROR(VLOOKUP(F2749,プログラムデータ!A:M,13,0),"")</f>
        <v/>
      </c>
      <c r="M2749" t="str">
        <f>IFERROR(VLOOKUP(F2749,プログラムデータ!A:J,10,0),"")</f>
        <v/>
      </c>
      <c r="N2749" t="str">
        <f>IFERROR(VLOOKUP(F2749,プログラムデータ!A:P,16,0),"")</f>
        <v/>
      </c>
      <c r="O2749" t="str">
        <f t="shared" si="86"/>
        <v xml:space="preserve">    </v>
      </c>
    </row>
    <row r="2750" spans="1:15" x14ac:dyDescent="0.15">
      <c r="A2750" t="str">
        <f>IFERROR(記録[[#This Row],[競技番号]],"")</f>
        <v/>
      </c>
      <c r="B2750" t="str">
        <f>IFERROR(記録[[#This Row],[選手番号]],"")</f>
        <v/>
      </c>
      <c r="C2750" t="str">
        <f>IFERROR(VLOOKUP(B2750,選手番号!F:J,4,0),"")</f>
        <v/>
      </c>
      <c r="D2750" t="str">
        <f>IFERROR(VLOOKUP(B2750,選手番号!F:K,6,0),"")</f>
        <v/>
      </c>
      <c r="E2750" t="str">
        <f>IFERROR(VLOOKUP(B2750,チーム番号!E:F,2,0),"")</f>
        <v/>
      </c>
      <c r="F2750" t="str">
        <f>IFERROR(VLOOKUP(A2750,プログラム!B:C,2,0),"")</f>
        <v/>
      </c>
      <c r="G2750" t="str">
        <f t="shared" si="85"/>
        <v>000</v>
      </c>
      <c r="H2750" t="str">
        <f>IFERROR(記録[[#This Row],[組]],"")</f>
        <v/>
      </c>
      <c r="I2750" t="str">
        <f>IFERROR(記録[[#This Row],[水路]],"")</f>
        <v/>
      </c>
      <c r="J2750" t="str">
        <f>IFERROR(VLOOKUP(F2750,プログラムデータ!A:P,14,0),"")</f>
        <v/>
      </c>
      <c r="K2750" t="str">
        <f>IFERROR(VLOOKUP(F2750,プログラムデータ!A:O,15,0),"")</f>
        <v/>
      </c>
      <c r="L2750" t="str">
        <f>IFERROR(VLOOKUP(F2750,プログラムデータ!A:M,13,0),"")</f>
        <v/>
      </c>
      <c r="M2750" t="str">
        <f>IFERROR(VLOOKUP(F2750,プログラムデータ!A:J,10,0),"")</f>
        <v/>
      </c>
      <c r="N2750" t="str">
        <f>IFERROR(VLOOKUP(F2750,プログラムデータ!A:P,16,0),"")</f>
        <v/>
      </c>
      <c r="O2750" t="str">
        <f t="shared" si="86"/>
        <v xml:space="preserve">    </v>
      </c>
    </row>
    <row r="2751" spans="1:15" x14ac:dyDescent="0.15">
      <c r="A2751" t="str">
        <f>IFERROR(記録[[#This Row],[競技番号]],"")</f>
        <v/>
      </c>
      <c r="B2751" t="str">
        <f>IFERROR(記録[[#This Row],[選手番号]],"")</f>
        <v/>
      </c>
      <c r="C2751" t="str">
        <f>IFERROR(VLOOKUP(B2751,選手番号!F:J,4,0),"")</f>
        <v/>
      </c>
      <c r="D2751" t="str">
        <f>IFERROR(VLOOKUP(B2751,選手番号!F:K,6,0),"")</f>
        <v/>
      </c>
      <c r="E2751" t="str">
        <f>IFERROR(VLOOKUP(B2751,チーム番号!E:F,2,0),"")</f>
        <v/>
      </c>
      <c r="F2751" t="str">
        <f>IFERROR(VLOOKUP(A2751,プログラム!B:C,2,0),"")</f>
        <v/>
      </c>
      <c r="G2751" t="str">
        <f t="shared" si="85"/>
        <v>000</v>
      </c>
      <c r="H2751" t="str">
        <f>IFERROR(記録[[#This Row],[組]],"")</f>
        <v/>
      </c>
      <c r="I2751" t="str">
        <f>IFERROR(記録[[#This Row],[水路]],"")</f>
        <v/>
      </c>
      <c r="J2751" t="str">
        <f>IFERROR(VLOOKUP(F2751,プログラムデータ!A:P,14,0),"")</f>
        <v/>
      </c>
      <c r="K2751" t="str">
        <f>IFERROR(VLOOKUP(F2751,プログラムデータ!A:O,15,0),"")</f>
        <v/>
      </c>
      <c r="L2751" t="str">
        <f>IFERROR(VLOOKUP(F2751,プログラムデータ!A:M,13,0),"")</f>
        <v/>
      </c>
      <c r="M2751" t="str">
        <f>IFERROR(VLOOKUP(F2751,プログラムデータ!A:J,10,0),"")</f>
        <v/>
      </c>
      <c r="N2751" t="str">
        <f>IFERROR(VLOOKUP(F2751,プログラムデータ!A:P,16,0),"")</f>
        <v/>
      </c>
      <c r="O2751" t="str">
        <f t="shared" si="86"/>
        <v xml:space="preserve">    </v>
      </c>
    </row>
    <row r="2752" spans="1:15" x14ac:dyDescent="0.15">
      <c r="A2752" t="str">
        <f>IFERROR(記録[[#This Row],[競技番号]],"")</f>
        <v/>
      </c>
      <c r="B2752" t="str">
        <f>IFERROR(記録[[#This Row],[選手番号]],"")</f>
        <v/>
      </c>
      <c r="C2752" t="str">
        <f>IFERROR(VLOOKUP(B2752,選手番号!F:J,4,0),"")</f>
        <v/>
      </c>
      <c r="D2752" t="str">
        <f>IFERROR(VLOOKUP(B2752,選手番号!F:K,6,0),"")</f>
        <v/>
      </c>
      <c r="E2752" t="str">
        <f>IFERROR(VLOOKUP(B2752,チーム番号!E:F,2,0),"")</f>
        <v/>
      </c>
      <c r="F2752" t="str">
        <f>IFERROR(VLOOKUP(A2752,プログラム!B:C,2,0),"")</f>
        <v/>
      </c>
      <c r="G2752" t="str">
        <f t="shared" si="85"/>
        <v>000</v>
      </c>
      <c r="H2752" t="str">
        <f>IFERROR(記録[[#This Row],[組]],"")</f>
        <v/>
      </c>
      <c r="I2752" t="str">
        <f>IFERROR(記録[[#This Row],[水路]],"")</f>
        <v/>
      </c>
      <c r="J2752" t="str">
        <f>IFERROR(VLOOKUP(F2752,プログラムデータ!A:P,14,0),"")</f>
        <v/>
      </c>
      <c r="K2752" t="str">
        <f>IFERROR(VLOOKUP(F2752,プログラムデータ!A:O,15,0),"")</f>
        <v/>
      </c>
      <c r="L2752" t="str">
        <f>IFERROR(VLOOKUP(F2752,プログラムデータ!A:M,13,0),"")</f>
        <v/>
      </c>
      <c r="M2752" t="str">
        <f>IFERROR(VLOOKUP(F2752,プログラムデータ!A:J,10,0),"")</f>
        <v/>
      </c>
      <c r="N2752" t="str">
        <f>IFERROR(VLOOKUP(F2752,プログラムデータ!A:P,16,0),"")</f>
        <v/>
      </c>
      <c r="O2752" t="str">
        <f t="shared" si="86"/>
        <v xml:space="preserve">    </v>
      </c>
    </row>
    <row r="2753" spans="1:15" x14ac:dyDescent="0.15">
      <c r="A2753" t="str">
        <f>IFERROR(記録[[#This Row],[競技番号]],"")</f>
        <v/>
      </c>
      <c r="B2753" t="str">
        <f>IFERROR(記録[[#This Row],[選手番号]],"")</f>
        <v/>
      </c>
      <c r="C2753" t="str">
        <f>IFERROR(VLOOKUP(B2753,選手番号!F:J,4,0),"")</f>
        <v/>
      </c>
      <c r="D2753" t="str">
        <f>IFERROR(VLOOKUP(B2753,選手番号!F:K,6,0),"")</f>
        <v/>
      </c>
      <c r="E2753" t="str">
        <f>IFERROR(VLOOKUP(B2753,チーム番号!E:F,2,0),"")</f>
        <v/>
      </c>
      <c r="F2753" t="str">
        <f>IFERROR(VLOOKUP(A2753,プログラム!B:C,2,0),"")</f>
        <v/>
      </c>
      <c r="G2753" t="str">
        <f t="shared" si="85"/>
        <v>000</v>
      </c>
      <c r="H2753" t="str">
        <f>IFERROR(記録[[#This Row],[組]],"")</f>
        <v/>
      </c>
      <c r="I2753" t="str">
        <f>IFERROR(記録[[#This Row],[水路]],"")</f>
        <v/>
      </c>
      <c r="J2753" t="str">
        <f>IFERROR(VLOOKUP(F2753,プログラムデータ!A:P,14,0),"")</f>
        <v/>
      </c>
      <c r="K2753" t="str">
        <f>IFERROR(VLOOKUP(F2753,プログラムデータ!A:O,15,0),"")</f>
        <v/>
      </c>
      <c r="L2753" t="str">
        <f>IFERROR(VLOOKUP(F2753,プログラムデータ!A:M,13,0),"")</f>
        <v/>
      </c>
      <c r="M2753" t="str">
        <f>IFERROR(VLOOKUP(F2753,プログラムデータ!A:J,10,0),"")</f>
        <v/>
      </c>
      <c r="N2753" t="str">
        <f>IFERROR(VLOOKUP(F2753,プログラムデータ!A:P,16,0),"")</f>
        <v/>
      </c>
      <c r="O2753" t="str">
        <f t="shared" si="86"/>
        <v xml:space="preserve">    </v>
      </c>
    </row>
    <row r="2754" spans="1:15" x14ac:dyDescent="0.15">
      <c r="A2754" t="str">
        <f>IFERROR(記録[[#This Row],[競技番号]],"")</f>
        <v/>
      </c>
      <c r="B2754" t="str">
        <f>IFERROR(記録[[#This Row],[選手番号]],"")</f>
        <v/>
      </c>
      <c r="C2754" t="str">
        <f>IFERROR(VLOOKUP(B2754,選手番号!F:J,4,0),"")</f>
        <v/>
      </c>
      <c r="D2754" t="str">
        <f>IFERROR(VLOOKUP(B2754,選手番号!F:K,6,0),"")</f>
        <v/>
      </c>
      <c r="E2754" t="str">
        <f>IFERROR(VLOOKUP(B2754,チーム番号!E:F,2,0),"")</f>
        <v/>
      </c>
      <c r="F2754" t="str">
        <f>IFERROR(VLOOKUP(A2754,プログラム!B:C,2,0),"")</f>
        <v/>
      </c>
      <c r="G2754" t="str">
        <f t="shared" si="85"/>
        <v>000</v>
      </c>
      <c r="H2754" t="str">
        <f>IFERROR(記録[[#This Row],[組]],"")</f>
        <v/>
      </c>
      <c r="I2754" t="str">
        <f>IFERROR(記録[[#This Row],[水路]],"")</f>
        <v/>
      </c>
      <c r="J2754" t="str">
        <f>IFERROR(VLOOKUP(F2754,プログラムデータ!A:P,14,0),"")</f>
        <v/>
      </c>
      <c r="K2754" t="str">
        <f>IFERROR(VLOOKUP(F2754,プログラムデータ!A:O,15,0),"")</f>
        <v/>
      </c>
      <c r="L2754" t="str">
        <f>IFERROR(VLOOKUP(F2754,プログラムデータ!A:M,13,0),"")</f>
        <v/>
      </c>
      <c r="M2754" t="str">
        <f>IFERROR(VLOOKUP(F2754,プログラムデータ!A:J,10,0),"")</f>
        <v/>
      </c>
      <c r="N2754" t="str">
        <f>IFERROR(VLOOKUP(F2754,プログラムデータ!A:P,16,0),"")</f>
        <v/>
      </c>
      <c r="O2754" t="str">
        <f t="shared" si="86"/>
        <v xml:space="preserve">    </v>
      </c>
    </row>
    <row r="2755" spans="1:15" x14ac:dyDescent="0.15">
      <c r="A2755" t="str">
        <f>IFERROR(記録[[#This Row],[競技番号]],"")</f>
        <v/>
      </c>
      <c r="B2755" t="str">
        <f>IFERROR(記録[[#This Row],[選手番号]],"")</f>
        <v/>
      </c>
      <c r="C2755" t="str">
        <f>IFERROR(VLOOKUP(B2755,選手番号!F:J,4,0),"")</f>
        <v/>
      </c>
      <c r="D2755" t="str">
        <f>IFERROR(VLOOKUP(B2755,選手番号!F:K,6,0),"")</f>
        <v/>
      </c>
      <c r="E2755" t="str">
        <f>IFERROR(VLOOKUP(B2755,チーム番号!E:F,2,0),"")</f>
        <v/>
      </c>
      <c r="F2755" t="str">
        <f>IFERROR(VLOOKUP(A2755,プログラム!B:C,2,0),"")</f>
        <v/>
      </c>
      <c r="G2755" t="str">
        <f t="shared" ref="G2755:G2818" si="87">CONCATENATE(B2755,0,0,0,F2755)</f>
        <v>000</v>
      </c>
      <c r="H2755" t="str">
        <f>IFERROR(記録[[#This Row],[組]],"")</f>
        <v/>
      </c>
      <c r="I2755" t="str">
        <f>IFERROR(記録[[#This Row],[水路]],"")</f>
        <v/>
      </c>
      <c r="J2755" t="str">
        <f>IFERROR(VLOOKUP(F2755,プログラムデータ!A:P,14,0),"")</f>
        <v/>
      </c>
      <c r="K2755" t="str">
        <f>IFERROR(VLOOKUP(F2755,プログラムデータ!A:O,15,0),"")</f>
        <v/>
      </c>
      <c r="L2755" t="str">
        <f>IFERROR(VLOOKUP(F2755,プログラムデータ!A:M,13,0),"")</f>
        <v/>
      </c>
      <c r="M2755" t="str">
        <f>IFERROR(VLOOKUP(F2755,プログラムデータ!A:J,10,0),"")</f>
        <v/>
      </c>
      <c r="N2755" t="str">
        <f>IFERROR(VLOOKUP(F2755,プログラムデータ!A:P,16,0),"")</f>
        <v/>
      </c>
      <c r="O2755" t="str">
        <f t="shared" si="86"/>
        <v xml:space="preserve">    </v>
      </c>
    </row>
    <row r="2756" spans="1:15" x14ac:dyDescent="0.15">
      <c r="A2756" t="str">
        <f>IFERROR(記録[[#This Row],[競技番号]],"")</f>
        <v/>
      </c>
      <c r="B2756" t="str">
        <f>IFERROR(記録[[#This Row],[選手番号]],"")</f>
        <v/>
      </c>
      <c r="C2756" t="str">
        <f>IFERROR(VLOOKUP(B2756,選手番号!F:J,4,0),"")</f>
        <v/>
      </c>
      <c r="D2756" t="str">
        <f>IFERROR(VLOOKUP(B2756,選手番号!F:K,6,0),"")</f>
        <v/>
      </c>
      <c r="E2756" t="str">
        <f>IFERROR(VLOOKUP(B2756,チーム番号!E:F,2,0),"")</f>
        <v/>
      </c>
      <c r="F2756" t="str">
        <f>IFERROR(VLOOKUP(A2756,プログラム!B:C,2,0),"")</f>
        <v/>
      </c>
      <c r="G2756" t="str">
        <f t="shared" si="87"/>
        <v>000</v>
      </c>
      <c r="H2756" t="str">
        <f>IFERROR(記録[[#This Row],[組]],"")</f>
        <v/>
      </c>
      <c r="I2756" t="str">
        <f>IFERROR(記録[[#This Row],[水路]],"")</f>
        <v/>
      </c>
      <c r="J2756" t="str">
        <f>IFERROR(VLOOKUP(F2756,プログラムデータ!A:P,14,0),"")</f>
        <v/>
      </c>
      <c r="K2756" t="str">
        <f>IFERROR(VLOOKUP(F2756,プログラムデータ!A:O,15,0),"")</f>
        <v/>
      </c>
      <c r="L2756" t="str">
        <f>IFERROR(VLOOKUP(F2756,プログラムデータ!A:M,13,0),"")</f>
        <v/>
      </c>
      <c r="M2756" t="str">
        <f>IFERROR(VLOOKUP(F2756,プログラムデータ!A:J,10,0),"")</f>
        <v/>
      </c>
      <c r="N2756" t="str">
        <f>IFERROR(VLOOKUP(F2756,プログラムデータ!A:P,16,0),"")</f>
        <v/>
      </c>
      <c r="O2756" t="str">
        <f t="shared" si="86"/>
        <v xml:space="preserve">    </v>
      </c>
    </row>
    <row r="2757" spans="1:15" x14ac:dyDescent="0.15">
      <c r="A2757" t="str">
        <f>IFERROR(記録[[#This Row],[競技番号]],"")</f>
        <v/>
      </c>
      <c r="B2757" t="str">
        <f>IFERROR(記録[[#This Row],[選手番号]],"")</f>
        <v/>
      </c>
      <c r="C2757" t="str">
        <f>IFERROR(VLOOKUP(B2757,選手番号!F:J,4,0),"")</f>
        <v/>
      </c>
      <c r="D2757" t="str">
        <f>IFERROR(VLOOKUP(B2757,選手番号!F:K,6,0),"")</f>
        <v/>
      </c>
      <c r="E2757" t="str">
        <f>IFERROR(VLOOKUP(B2757,チーム番号!E:F,2,0),"")</f>
        <v/>
      </c>
      <c r="F2757" t="str">
        <f>IFERROR(VLOOKUP(A2757,プログラム!B:C,2,0),"")</f>
        <v/>
      </c>
      <c r="G2757" t="str">
        <f t="shared" si="87"/>
        <v>000</v>
      </c>
      <c r="H2757" t="str">
        <f>IFERROR(記録[[#This Row],[組]],"")</f>
        <v/>
      </c>
      <c r="I2757" t="str">
        <f>IFERROR(記録[[#This Row],[水路]],"")</f>
        <v/>
      </c>
      <c r="J2757" t="str">
        <f>IFERROR(VLOOKUP(F2757,プログラムデータ!A:P,14,0),"")</f>
        <v/>
      </c>
      <c r="K2757" t="str">
        <f>IFERROR(VLOOKUP(F2757,プログラムデータ!A:O,15,0),"")</f>
        <v/>
      </c>
      <c r="L2757" t="str">
        <f>IFERROR(VLOOKUP(F2757,プログラムデータ!A:M,13,0),"")</f>
        <v/>
      </c>
      <c r="M2757" t="str">
        <f>IFERROR(VLOOKUP(F2757,プログラムデータ!A:J,10,0),"")</f>
        <v/>
      </c>
      <c r="N2757" t="str">
        <f>IFERROR(VLOOKUP(F2757,プログラムデータ!A:P,16,0),"")</f>
        <v/>
      </c>
      <c r="O2757" t="str">
        <f t="shared" si="86"/>
        <v xml:space="preserve">    </v>
      </c>
    </row>
    <row r="2758" spans="1:15" x14ac:dyDescent="0.15">
      <c r="A2758" t="str">
        <f>IFERROR(記録[[#This Row],[競技番号]],"")</f>
        <v/>
      </c>
      <c r="B2758" t="str">
        <f>IFERROR(記録[[#This Row],[選手番号]],"")</f>
        <v/>
      </c>
      <c r="C2758" t="str">
        <f>IFERROR(VLOOKUP(B2758,選手番号!F:J,4,0),"")</f>
        <v/>
      </c>
      <c r="D2758" t="str">
        <f>IFERROR(VLOOKUP(B2758,選手番号!F:K,6,0),"")</f>
        <v/>
      </c>
      <c r="E2758" t="str">
        <f>IFERROR(VLOOKUP(B2758,チーム番号!E:F,2,0),"")</f>
        <v/>
      </c>
      <c r="F2758" t="str">
        <f>IFERROR(VLOOKUP(A2758,プログラム!B:C,2,0),"")</f>
        <v/>
      </c>
      <c r="G2758" t="str">
        <f t="shared" si="87"/>
        <v>000</v>
      </c>
      <c r="H2758" t="str">
        <f>IFERROR(記録[[#This Row],[組]],"")</f>
        <v/>
      </c>
      <c r="I2758" t="str">
        <f>IFERROR(記録[[#This Row],[水路]],"")</f>
        <v/>
      </c>
      <c r="J2758" t="str">
        <f>IFERROR(VLOOKUP(F2758,プログラムデータ!A:P,14,0),"")</f>
        <v/>
      </c>
      <c r="K2758" t="str">
        <f>IFERROR(VLOOKUP(F2758,プログラムデータ!A:O,15,0),"")</f>
        <v/>
      </c>
      <c r="L2758" t="str">
        <f>IFERROR(VLOOKUP(F2758,プログラムデータ!A:M,13,0),"")</f>
        <v/>
      </c>
      <c r="M2758" t="str">
        <f>IFERROR(VLOOKUP(F2758,プログラムデータ!A:J,10,0),"")</f>
        <v/>
      </c>
      <c r="N2758" t="str">
        <f>IFERROR(VLOOKUP(F2758,プログラムデータ!A:P,16,0),"")</f>
        <v/>
      </c>
      <c r="O2758" t="str">
        <f t="shared" si="86"/>
        <v xml:space="preserve">    </v>
      </c>
    </row>
    <row r="2759" spans="1:15" x14ac:dyDescent="0.15">
      <c r="A2759" t="str">
        <f>IFERROR(記録[[#This Row],[競技番号]],"")</f>
        <v/>
      </c>
      <c r="B2759" t="str">
        <f>IFERROR(記録[[#This Row],[選手番号]],"")</f>
        <v/>
      </c>
      <c r="C2759" t="str">
        <f>IFERROR(VLOOKUP(B2759,選手番号!F:J,4,0),"")</f>
        <v/>
      </c>
      <c r="D2759" t="str">
        <f>IFERROR(VLOOKUP(B2759,選手番号!F:K,6,0),"")</f>
        <v/>
      </c>
      <c r="E2759" t="str">
        <f>IFERROR(VLOOKUP(B2759,チーム番号!E:F,2,0),"")</f>
        <v/>
      </c>
      <c r="F2759" t="str">
        <f>IFERROR(VLOOKUP(A2759,プログラム!B:C,2,0),"")</f>
        <v/>
      </c>
      <c r="G2759" t="str">
        <f t="shared" si="87"/>
        <v>000</v>
      </c>
      <c r="H2759" t="str">
        <f>IFERROR(記録[[#This Row],[組]],"")</f>
        <v/>
      </c>
      <c r="I2759" t="str">
        <f>IFERROR(記録[[#This Row],[水路]],"")</f>
        <v/>
      </c>
      <c r="J2759" t="str">
        <f>IFERROR(VLOOKUP(F2759,プログラムデータ!A:P,14,0),"")</f>
        <v/>
      </c>
      <c r="K2759" t="str">
        <f>IFERROR(VLOOKUP(F2759,プログラムデータ!A:O,15,0),"")</f>
        <v/>
      </c>
      <c r="L2759" t="str">
        <f>IFERROR(VLOOKUP(F2759,プログラムデータ!A:M,13,0),"")</f>
        <v/>
      </c>
      <c r="M2759" t="str">
        <f>IFERROR(VLOOKUP(F2759,プログラムデータ!A:J,10,0),"")</f>
        <v/>
      </c>
      <c r="N2759" t="str">
        <f>IFERROR(VLOOKUP(F2759,プログラムデータ!A:P,16,0),"")</f>
        <v/>
      </c>
      <c r="O2759" t="str">
        <f t="shared" si="86"/>
        <v xml:space="preserve">    </v>
      </c>
    </row>
    <row r="2760" spans="1:15" x14ac:dyDescent="0.15">
      <c r="A2760" t="str">
        <f>IFERROR(記録[[#This Row],[競技番号]],"")</f>
        <v/>
      </c>
      <c r="B2760" t="str">
        <f>IFERROR(記録[[#This Row],[選手番号]],"")</f>
        <v/>
      </c>
      <c r="C2760" t="str">
        <f>IFERROR(VLOOKUP(B2760,選手番号!F:J,4,0),"")</f>
        <v/>
      </c>
      <c r="D2760" t="str">
        <f>IFERROR(VLOOKUP(B2760,選手番号!F:K,6,0),"")</f>
        <v/>
      </c>
      <c r="E2760" t="str">
        <f>IFERROR(VLOOKUP(B2760,チーム番号!E:F,2,0),"")</f>
        <v/>
      </c>
      <c r="F2760" t="str">
        <f>IFERROR(VLOOKUP(A2760,プログラム!B:C,2,0),"")</f>
        <v/>
      </c>
      <c r="G2760" t="str">
        <f t="shared" si="87"/>
        <v>000</v>
      </c>
      <c r="H2760" t="str">
        <f>IFERROR(記録[[#This Row],[組]],"")</f>
        <v/>
      </c>
      <c r="I2760" t="str">
        <f>IFERROR(記録[[#This Row],[水路]],"")</f>
        <v/>
      </c>
      <c r="J2760" t="str">
        <f>IFERROR(VLOOKUP(F2760,プログラムデータ!A:P,14,0),"")</f>
        <v/>
      </c>
      <c r="K2760" t="str">
        <f>IFERROR(VLOOKUP(F2760,プログラムデータ!A:O,15,0),"")</f>
        <v/>
      </c>
      <c r="L2760" t="str">
        <f>IFERROR(VLOOKUP(F2760,プログラムデータ!A:M,13,0),"")</f>
        <v/>
      </c>
      <c r="M2760" t="str">
        <f>IFERROR(VLOOKUP(F2760,プログラムデータ!A:J,10,0),"")</f>
        <v/>
      </c>
      <c r="N2760" t="str">
        <f>IFERROR(VLOOKUP(F2760,プログラムデータ!A:P,16,0),"")</f>
        <v/>
      </c>
      <c r="O2760" t="str">
        <f t="shared" si="86"/>
        <v xml:space="preserve">    </v>
      </c>
    </row>
    <row r="2761" spans="1:15" x14ac:dyDescent="0.15">
      <c r="A2761" t="str">
        <f>IFERROR(記録[[#This Row],[競技番号]],"")</f>
        <v/>
      </c>
      <c r="B2761" t="str">
        <f>IFERROR(記録[[#This Row],[選手番号]],"")</f>
        <v/>
      </c>
      <c r="C2761" t="str">
        <f>IFERROR(VLOOKUP(B2761,選手番号!F:J,4,0),"")</f>
        <v/>
      </c>
      <c r="D2761" t="str">
        <f>IFERROR(VLOOKUP(B2761,選手番号!F:K,6,0),"")</f>
        <v/>
      </c>
      <c r="E2761" t="str">
        <f>IFERROR(VLOOKUP(B2761,チーム番号!E:F,2,0),"")</f>
        <v/>
      </c>
      <c r="F2761" t="str">
        <f>IFERROR(VLOOKUP(A2761,プログラム!B:C,2,0),"")</f>
        <v/>
      </c>
      <c r="G2761" t="str">
        <f t="shared" si="87"/>
        <v>000</v>
      </c>
      <c r="H2761" t="str">
        <f>IFERROR(記録[[#This Row],[組]],"")</f>
        <v/>
      </c>
      <c r="I2761" t="str">
        <f>IFERROR(記録[[#This Row],[水路]],"")</f>
        <v/>
      </c>
      <c r="J2761" t="str">
        <f>IFERROR(VLOOKUP(F2761,プログラムデータ!A:P,14,0),"")</f>
        <v/>
      </c>
      <c r="K2761" t="str">
        <f>IFERROR(VLOOKUP(F2761,プログラムデータ!A:O,15,0),"")</f>
        <v/>
      </c>
      <c r="L2761" t="str">
        <f>IFERROR(VLOOKUP(F2761,プログラムデータ!A:M,13,0),"")</f>
        <v/>
      </c>
      <c r="M2761" t="str">
        <f>IFERROR(VLOOKUP(F2761,プログラムデータ!A:J,10,0),"")</f>
        <v/>
      </c>
      <c r="N2761" t="str">
        <f>IFERROR(VLOOKUP(F2761,プログラムデータ!A:P,16,0),"")</f>
        <v/>
      </c>
      <c r="O2761" t="str">
        <f t="shared" si="86"/>
        <v xml:space="preserve">    </v>
      </c>
    </row>
    <row r="2762" spans="1:15" x14ac:dyDescent="0.15">
      <c r="A2762" t="str">
        <f>IFERROR(記録[[#This Row],[競技番号]],"")</f>
        <v/>
      </c>
      <c r="B2762" t="str">
        <f>IFERROR(記録[[#This Row],[選手番号]],"")</f>
        <v/>
      </c>
      <c r="C2762" t="str">
        <f>IFERROR(VLOOKUP(B2762,選手番号!F:J,4,0),"")</f>
        <v/>
      </c>
      <c r="D2762" t="str">
        <f>IFERROR(VLOOKUP(B2762,選手番号!F:K,6,0),"")</f>
        <v/>
      </c>
      <c r="E2762" t="str">
        <f>IFERROR(VLOOKUP(B2762,チーム番号!E:F,2,0),"")</f>
        <v/>
      </c>
      <c r="F2762" t="str">
        <f>IFERROR(VLOOKUP(A2762,プログラム!B:C,2,0),"")</f>
        <v/>
      </c>
      <c r="G2762" t="str">
        <f t="shared" si="87"/>
        <v>000</v>
      </c>
      <c r="H2762" t="str">
        <f>IFERROR(記録[[#This Row],[組]],"")</f>
        <v/>
      </c>
      <c r="I2762" t="str">
        <f>IFERROR(記録[[#This Row],[水路]],"")</f>
        <v/>
      </c>
      <c r="J2762" t="str">
        <f>IFERROR(VLOOKUP(F2762,プログラムデータ!A:P,14,0),"")</f>
        <v/>
      </c>
      <c r="K2762" t="str">
        <f>IFERROR(VLOOKUP(F2762,プログラムデータ!A:O,15,0),"")</f>
        <v/>
      </c>
      <c r="L2762" t="str">
        <f>IFERROR(VLOOKUP(F2762,プログラムデータ!A:M,13,0),"")</f>
        <v/>
      </c>
      <c r="M2762" t="str">
        <f>IFERROR(VLOOKUP(F2762,プログラムデータ!A:J,10,0),"")</f>
        <v/>
      </c>
      <c r="N2762" t="str">
        <f>IFERROR(VLOOKUP(F2762,プログラムデータ!A:P,16,0),"")</f>
        <v/>
      </c>
      <c r="O2762" t="str">
        <f t="shared" si="86"/>
        <v xml:space="preserve">    </v>
      </c>
    </row>
    <row r="2763" spans="1:15" x14ac:dyDescent="0.15">
      <c r="A2763" t="str">
        <f>IFERROR(記録[[#This Row],[競技番号]],"")</f>
        <v/>
      </c>
      <c r="B2763" t="str">
        <f>IFERROR(記録[[#This Row],[選手番号]],"")</f>
        <v/>
      </c>
      <c r="C2763" t="str">
        <f>IFERROR(VLOOKUP(B2763,選手番号!F:J,4,0),"")</f>
        <v/>
      </c>
      <c r="D2763" t="str">
        <f>IFERROR(VLOOKUP(B2763,選手番号!F:K,6,0),"")</f>
        <v/>
      </c>
      <c r="E2763" t="str">
        <f>IFERROR(VLOOKUP(B2763,チーム番号!E:F,2,0),"")</f>
        <v/>
      </c>
      <c r="F2763" t="str">
        <f>IFERROR(VLOOKUP(A2763,プログラム!B:C,2,0),"")</f>
        <v/>
      </c>
      <c r="G2763" t="str">
        <f t="shared" si="87"/>
        <v>000</v>
      </c>
      <c r="H2763" t="str">
        <f>IFERROR(記録[[#This Row],[組]],"")</f>
        <v/>
      </c>
      <c r="I2763" t="str">
        <f>IFERROR(記録[[#This Row],[水路]],"")</f>
        <v/>
      </c>
      <c r="J2763" t="str">
        <f>IFERROR(VLOOKUP(F2763,プログラムデータ!A:P,14,0),"")</f>
        <v/>
      </c>
      <c r="K2763" t="str">
        <f>IFERROR(VLOOKUP(F2763,プログラムデータ!A:O,15,0),"")</f>
        <v/>
      </c>
      <c r="L2763" t="str">
        <f>IFERROR(VLOOKUP(F2763,プログラムデータ!A:M,13,0),"")</f>
        <v/>
      </c>
      <c r="M2763" t="str">
        <f>IFERROR(VLOOKUP(F2763,プログラムデータ!A:J,10,0),"")</f>
        <v/>
      </c>
      <c r="N2763" t="str">
        <f>IFERROR(VLOOKUP(F2763,プログラムデータ!A:P,16,0),"")</f>
        <v/>
      </c>
      <c r="O2763" t="str">
        <f t="shared" si="86"/>
        <v xml:space="preserve">    </v>
      </c>
    </row>
    <row r="2764" spans="1:15" x14ac:dyDescent="0.15">
      <c r="A2764" t="str">
        <f>IFERROR(記録[[#This Row],[競技番号]],"")</f>
        <v/>
      </c>
      <c r="B2764" t="str">
        <f>IFERROR(記録[[#This Row],[選手番号]],"")</f>
        <v/>
      </c>
      <c r="C2764" t="str">
        <f>IFERROR(VLOOKUP(B2764,選手番号!F:J,4,0),"")</f>
        <v/>
      </c>
      <c r="D2764" t="str">
        <f>IFERROR(VLOOKUP(B2764,選手番号!F:K,6,0),"")</f>
        <v/>
      </c>
      <c r="E2764" t="str">
        <f>IFERROR(VLOOKUP(B2764,チーム番号!E:F,2,0),"")</f>
        <v/>
      </c>
      <c r="F2764" t="str">
        <f>IFERROR(VLOOKUP(A2764,プログラム!B:C,2,0),"")</f>
        <v/>
      </c>
      <c r="G2764" t="str">
        <f t="shared" si="87"/>
        <v>000</v>
      </c>
      <c r="H2764" t="str">
        <f>IFERROR(記録[[#This Row],[組]],"")</f>
        <v/>
      </c>
      <c r="I2764" t="str">
        <f>IFERROR(記録[[#This Row],[水路]],"")</f>
        <v/>
      </c>
      <c r="J2764" t="str">
        <f>IFERROR(VLOOKUP(F2764,プログラムデータ!A:P,14,0),"")</f>
        <v/>
      </c>
      <c r="K2764" t="str">
        <f>IFERROR(VLOOKUP(F2764,プログラムデータ!A:O,15,0),"")</f>
        <v/>
      </c>
      <c r="L2764" t="str">
        <f>IFERROR(VLOOKUP(F2764,プログラムデータ!A:M,13,0),"")</f>
        <v/>
      </c>
      <c r="M2764" t="str">
        <f>IFERROR(VLOOKUP(F2764,プログラムデータ!A:J,10,0),"")</f>
        <v/>
      </c>
      <c r="N2764" t="str">
        <f>IFERROR(VLOOKUP(F2764,プログラムデータ!A:P,16,0),"")</f>
        <v/>
      </c>
      <c r="O2764" t="str">
        <f t="shared" si="86"/>
        <v xml:space="preserve">    </v>
      </c>
    </row>
    <row r="2765" spans="1:15" x14ac:dyDescent="0.15">
      <c r="A2765" t="str">
        <f>IFERROR(記録[[#This Row],[競技番号]],"")</f>
        <v/>
      </c>
      <c r="B2765" t="str">
        <f>IFERROR(記録[[#This Row],[選手番号]],"")</f>
        <v/>
      </c>
      <c r="C2765" t="str">
        <f>IFERROR(VLOOKUP(B2765,選手番号!F:J,4,0),"")</f>
        <v/>
      </c>
      <c r="D2765" t="str">
        <f>IFERROR(VLOOKUP(B2765,選手番号!F:K,6,0),"")</f>
        <v/>
      </c>
      <c r="E2765" t="str">
        <f>IFERROR(VLOOKUP(B2765,チーム番号!E:F,2,0),"")</f>
        <v/>
      </c>
      <c r="F2765" t="str">
        <f>IFERROR(VLOOKUP(A2765,プログラム!B:C,2,0),"")</f>
        <v/>
      </c>
      <c r="G2765" t="str">
        <f t="shared" si="87"/>
        <v>000</v>
      </c>
      <c r="H2765" t="str">
        <f>IFERROR(記録[[#This Row],[組]],"")</f>
        <v/>
      </c>
      <c r="I2765" t="str">
        <f>IFERROR(記録[[#This Row],[水路]],"")</f>
        <v/>
      </c>
      <c r="J2765" t="str">
        <f>IFERROR(VLOOKUP(F2765,プログラムデータ!A:P,14,0),"")</f>
        <v/>
      </c>
      <c r="K2765" t="str">
        <f>IFERROR(VLOOKUP(F2765,プログラムデータ!A:O,15,0),"")</f>
        <v/>
      </c>
      <c r="L2765" t="str">
        <f>IFERROR(VLOOKUP(F2765,プログラムデータ!A:M,13,0),"")</f>
        <v/>
      </c>
      <c r="M2765" t="str">
        <f>IFERROR(VLOOKUP(F2765,プログラムデータ!A:J,10,0),"")</f>
        <v/>
      </c>
      <c r="N2765" t="str">
        <f>IFERROR(VLOOKUP(F2765,プログラムデータ!A:P,16,0),"")</f>
        <v/>
      </c>
      <c r="O2765" t="str">
        <f t="shared" si="86"/>
        <v xml:space="preserve">    </v>
      </c>
    </row>
    <row r="2766" spans="1:15" x14ac:dyDescent="0.15">
      <c r="A2766" t="str">
        <f>IFERROR(記録[[#This Row],[競技番号]],"")</f>
        <v/>
      </c>
      <c r="B2766" t="str">
        <f>IFERROR(記録[[#This Row],[選手番号]],"")</f>
        <v/>
      </c>
      <c r="C2766" t="str">
        <f>IFERROR(VLOOKUP(B2766,選手番号!F:J,4,0),"")</f>
        <v/>
      </c>
      <c r="D2766" t="str">
        <f>IFERROR(VLOOKUP(B2766,選手番号!F:K,6,0),"")</f>
        <v/>
      </c>
      <c r="E2766" t="str">
        <f>IFERROR(VLOOKUP(B2766,チーム番号!E:F,2,0),"")</f>
        <v/>
      </c>
      <c r="F2766" t="str">
        <f>IFERROR(VLOOKUP(A2766,プログラム!B:C,2,0),"")</f>
        <v/>
      </c>
      <c r="G2766" t="str">
        <f t="shared" si="87"/>
        <v>000</v>
      </c>
      <c r="H2766" t="str">
        <f>IFERROR(記録[[#This Row],[組]],"")</f>
        <v/>
      </c>
      <c r="I2766" t="str">
        <f>IFERROR(記録[[#This Row],[水路]],"")</f>
        <v/>
      </c>
      <c r="J2766" t="str">
        <f>IFERROR(VLOOKUP(F2766,プログラムデータ!A:P,14,0),"")</f>
        <v/>
      </c>
      <c r="K2766" t="str">
        <f>IFERROR(VLOOKUP(F2766,プログラムデータ!A:O,15,0),"")</f>
        <v/>
      </c>
      <c r="L2766" t="str">
        <f>IFERROR(VLOOKUP(F2766,プログラムデータ!A:M,13,0),"")</f>
        <v/>
      </c>
      <c r="M2766" t="str">
        <f>IFERROR(VLOOKUP(F2766,プログラムデータ!A:J,10,0),"")</f>
        <v/>
      </c>
      <c r="N2766" t="str">
        <f>IFERROR(VLOOKUP(F2766,プログラムデータ!A:P,16,0),"")</f>
        <v/>
      </c>
      <c r="O2766" t="str">
        <f t="shared" si="86"/>
        <v xml:space="preserve">    </v>
      </c>
    </row>
    <row r="2767" spans="1:15" x14ac:dyDescent="0.15">
      <c r="A2767" t="str">
        <f>IFERROR(記録[[#This Row],[競技番号]],"")</f>
        <v/>
      </c>
      <c r="B2767" t="str">
        <f>IFERROR(記録[[#This Row],[選手番号]],"")</f>
        <v/>
      </c>
      <c r="C2767" t="str">
        <f>IFERROR(VLOOKUP(B2767,選手番号!F:J,4,0),"")</f>
        <v/>
      </c>
      <c r="D2767" t="str">
        <f>IFERROR(VLOOKUP(B2767,選手番号!F:K,6,0),"")</f>
        <v/>
      </c>
      <c r="E2767" t="str">
        <f>IFERROR(VLOOKUP(B2767,チーム番号!E:F,2,0),"")</f>
        <v/>
      </c>
      <c r="F2767" t="str">
        <f>IFERROR(VLOOKUP(A2767,プログラム!B:C,2,0),"")</f>
        <v/>
      </c>
      <c r="G2767" t="str">
        <f t="shared" si="87"/>
        <v>000</v>
      </c>
      <c r="H2767" t="str">
        <f>IFERROR(記録[[#This Row],[組]],"")</f>
        <v/>
      </c>
      <c r="I2767" t="str">
        <f>IFERROR(記録[[#This Row],[水路]],"")</f>
        <v/>
      </c>
      <c r="J2767" t="str">
        <f>IFERROR(VLOOKUP(F2767,プログラムデータ!A:P,14,0),"")</f>
        <v/>
      </c>
      <c r="K2767" t="str">
        <f>IFERROR(VLOOKUP(F2767,プログラムデータ!A:O,15,0),"")</f>
        <v/>
      </c>
      <c r="L2767" t="str">
        <f>IFERROR(VLOOKUP(F2767,プログラムデータ!A:M,13,0),"")</f>
        <v/>
      </c>
      <c r="M2767" t="str">
        <f>IFERROR(VLOOKUP(F2767,プログラムデータ!A:J,10,0),"")</f>
        <v/>
      </c>
      <c r="N2767" t="str">
        <f>IFERROR(VLOOKUP(F2767,プログラムデータ!A:P,16,0),"")</f>
        <v/>
      </c>
      <c r="O2767" t="str">
        <f t="shared" si="86"/>
        <v xml:space="preserve">    </v>
      </c>
    </row>
    <row r="2768" spans="1:15" x14ac:dyDescent="0.15">
      <c r="A2768" t="str">
        <f>IFERROR(記録[[#This Row],[競技番号]],"")</f>
        <v/>
      </c>
      <c r="B2768" t="str">
        <f>IFERROR(記録[[#This Row],[選手番号]],"")</f>
        <v/>
      </c>
      <c r="C2768" t="str">
        <f>IFERROR(VLOOKUP(B2768,選手番号!F:J,4,0),"")</f>
        <v/>
      </c>
      <c r="D2768" t="str">
        <f>IFERROR(VLOOKUP(B2768,選手番号!F:K,6,0),"")</f>
        <v/>
      </c>
      <c r="E2768" t="str">
        <f>IFERROR(VLOOKUP(B2768,チーム番号!E:F,2,0),"")</f>
        <v/>
      </c>
      <c r="F2768" t="str">
        <f>IFERROR(VLOOKUP(A2768,プログラム!B:C,2,0),"")</f>
        <v/>
      </c>
      <c r="G2768" t="str">
        <f t="shared" si="87"/>
        <v>000</v>
      </c>
      <c r="H2768" t="str">
        <f>IFERROR(記録[[#This Row],[組]],"")</f>
        <v/>
      </c>
      <c r="I2768" t="str">
        <f>IFERROR(記録[[#This Row],[水路]],"")</f>
        <v/>
      </c>
      <c r="J2768" t="str">
        <f>IFERROR(VLOOKUP(F2768,プログラムデータ!A:P,14,0),"")</f>
        <v/>
      </c>
      <c r="K2768" t="str">
        <f>IFERROR(VLOOKUP(F2768,プログラムデータ!A:O,15,0),"")</f>
        <v/>
      </c>
      <c r="L2768" t="str">
        <f>IFERROR(VLOOKUP(F2768,プログラムデータ!A:M,13,0),"")</f>
        <v/>
      </c>
      <c r="M2768" t="str">
        <f>IFERROR(VLOOKUP(F2768,プログラムデータ!A:J,10,0),"")</f>
        <v/>
      </c>
      <c r="N2768" t="str">
        <f>IFERROR(VLOOKUP(F2768,プログラムデータ!A:P,16,0),"")</f>
        <v/>
      </c>
      <c r="O2768" t="str">
        <f t="shared" si="86"/>
        <v xml:space="preserve">    </v>
      </c>
    </row>
    <row r="2769" spans="1:15" x14ac:dyDescent="0.15">
      <c r="A2769" t="str">
        <f>IFERROR(記録[[#This Row],[競技番号]],"")</f>
        <v/>
      </c>
      <c r="B2769" t="str">
        <f>IFERROR(記録[[#This Row],[選手番号]],"")</f>
        <v/>
      </c>
      <c r="C2769" t="str">
        <f>IFERROR(VLOOKUP(B2769,選手番号!F:J,4,0),"")</f>
        <v/>
      </c>
      <c r="D2769" t="str">
        <f>IFERROR(VLOOKUP(B2769,選手番号!F:K,6,0),"")</f>
        <v/>
      </c>
      <c r="E2769" t="str">
        <f>IFERROR(VLOOKUP(B2769,チーム番号!E:F,2,0),"")</f>
        <v/>
      </c>
      <c r="F2769" t="str">
        <f>IFERROR(VLOOKUP(A2769,プログラム!B:C,2,0),"")</f>
        <v/>
      </c>
      <c r="G2769" t="str">
        <f t="shared" si="87"/>
        <v>000</v>
      </c>
      <c r="H2769" t="str">
        <f>IFERROR(記録[[#This Row],[組]],"")</f>
        <v/>
      </c>
      <c r="I2769" t="str">
        <f>IFERROR(記録[[#This Row],[水路]],"")</f>
        <v/>
      </c>
      <c r="J2769" t="str">
        <f>IFERROR(VLOOKUP(F2769,プログラムデータ!A:P,14,0),"")</f>
        <v/>
      </c>
      <c r="K2769" t="str">
        <f>IFERROR(VLOOKUP(F2769,プログラムデータ!A:O,15,0),"")</f>
        <v/>
      </c>
      <c r="L2769" t="str">
        <f>IFERROR(VLOOKUP(F2769,プログラムデータ!A:M,13,0),"")</f>
        <v/>
      </c>
      <c r="M2769" t="str">
        <f>IFERROR(VLOOKUP(F2769,プログラムデータ!A:J,10,0),"")</f>
        <v/>
      </c>
      <c r="N2769" t="str">
        <f>IFERROR(VLOOKUP(F2769,プログラムデータ!A:P,16,0),"")</f>
        <v/>
      </c>
      <c r="O2769" t="str">
        <f t="shared" si="86"/>
        <v xml:space="preserve">    </v>
      </c>
    </row>
    <row r="2770" spans="1:15" x14ac:dyDescent="0.15">
      <c r="A2770" t="str">
        <f>IFERROR(記録[[#This Row],[競技番号]],"")</f>
        <v/>
      </c>
      <c r="B2770" t="str">
        <f>IFERROR(記録[[#This Row],[選手番号]],"")</f>
        <v/>
      </c>
      <c r="C2770" t="str">
        <f>IFERROR(VLOOKUP(B2770,選手番号!F:J,4,0),"")</f>
        <v/>
      </c>
      <c r="D2770" t="str">
        <f>IFERROR(VLOOKUP(B2770,選手番号!F:K,6,0),"")</f>
        <v/>
      </c>
      <c r="E2770" t="str">
        <f>IFERROR(VLOOKUP(B2770,チーム番号!E:F,2,0),"")</f>
        <v/>
      </c>
      <c r="F2770" t="str">
        <f>IFERROR(VLOOKUP(A2770,プログラム!B:C,2,0),"")</f>
        <v/>
      </c>
      <c r="G2770" t="str">
        <f t="shared" si="87"/>
        <v>000</v>
      </c>
      <c r="H2770" t="str">
        <f>IFERROR(記録[[#This Row],[組]],"")</f>
        <v/>
      </c>
      <c r="I2770" t="str">
        <f>IFERROR(記録[[#This Row],[水路]],"")</f>
        <v/>
      </c>
      <c r="J2770" t="str">
        <f>IFERROR(VLOOKUP(F2770,プログラムデータ!A:P,14,0),"")</f>
        <v/>
      </c>
      <c r="K2770" t="str">
        <f>IFERROR(VLOOKUP(F2770,プログラムデータ!A:O,15,0),"")</f>
        <v/>
      </c>
      <c r="L2770" t="str">
        <f>IFERROR(VLOOKUP(F2770,プログラムデータ!A:M,13,0),"")</f>
        <v/>
      </c>
      <c r="M2770" t="str">
        <f>IFERROR(VLOOKUP(F2770,プログラムデータ!A:J,10,0),"")</f>
        <v/>
      </c>
      <c r="N2770" t="str">
        <f>IFERROR(VLOOKUP(F2770,プログラムデータ!A:P,16,0),"")</f>
        <v/>
      </c>
      <c r="O2770" t="str">
        <f t="shared" si="86"/>
        <v xml:space="preserve">    </v>
      </c>
    </row>
    <row r="2771" spans="1:15" x14ac:dyDescent="0.15">
      <c r="A2771" t="str">
        <f>IFERROR(記録[[#This Row],[競技番号]],"")</f>
        <v/>
      </c>
      <c r="B2771" t="str">
        <f>IFERROR(記録[[#This Row],[選手番号]],"")</f>
        <v/>
      </c>
      <c r="C2771" t="str">
        <f>IFERROR(VLOOKUP(B2771,選手番号!F:J,4,0),"")</f>
        <v/>
      </c>
      <c r="D2771" t="str">
        <f>IFERROR(VLOOKUP(B2771,選手番号!F:K,6,0),"")</f>
        <v/>
      </c>
      <c r="E2771" t="str">
        <f>IFERROR(VLOOKUP(B2771,チーム番号!E:F,2,0),"")</f>
        <v/>
      </c>
      <c r="F2771" t="str">
        <f>IFERROR(VLOOKUP(A2771,プログラム!B:C,2,0),"")</f>
        <v/>
      </c>
      <c r="G2771" t="str">
        <f t="shared" si="87"/>
        <v>000</v>
      </c>
      <c r="H2771" t="str">
        <f>IFERROR(記録[[#This Row],[組]],"")</f>
        <v/>
      </c>
      <c r="I2771" t="str">
        <f>IFERROR(記録[[#This Row],[水路]],"")</f>
        <v/>
      </c>
      <c r="J2771" t="str">
        <f>IFERROR(VLOOKUP(F2771,プログラムデータ!A:P,14,0),"")</f>
        <v/>
      </c>
      <c r="K2771" t="str">
        <f>IFERROR(VLOOKUP(F2771,プログラムデータ!A:O,15,0),"")</f>
        <v/>
      </c>
      <c r="L2771" t="str">
        <f>IFERROR(VLOOKUP(F2771,プログラムデータ!A:M,13,0),"")</f>
        <v/>
      </c>
      <c r="M2771" t="str">
        <f>IFERROR(VLOOKUP(F2771,プログラムデータ!A:J,10,0),"")</f>
        <v/>
      </c>
      <c r="N2771" t="str">
        <f>IFERROR(VLOOKUP(F2771,プログラムデータ!A:P,16,0),"")</f>
        <v/>
      </c>
      <c r="O2771" t="str">
        <f t="shared" si="86"/>
        <v xml:space="preserve">    </v>
      </c>
    </row>
    <row r="2772" spans="1:15" x14ac:dyDescent="0.15">
      <c r="A2772" t="str">
        <f>IFERROR(記録[[#This Row],[競技番号]],"")</f>
        <v/>
      </c>
      <c r="B2772" t="str">
        <f>IFERROR(記録[[#This Row],[選手番号]],"")</f>
        <v/>
      </c>
      <c r="C2772" t="str">
        <f>IFERROR(VLOOKUP(B2772,選手番号!F:J,4,0),"")</f>
        <v/>
      </c>
      <c r="D2772" t="str">
        <f>IFERROR(VLOOKUP(B2772,選手番号!F:K,6,0),"")</f>
        <v/>
      </c>
      <c r="E2772" t="str">
        <f>IFERROR(VLOOKUP(B2772,チーム番号!E:F,2,0),"")</f>
        <v/>
      </c>
      <c r="F2772" t="str">
        <f>IFERROR(VLOOKUP(A2772,プログラム!B:C,2,0),"")</f>
        <v/>
      </c>
      <c r="G2772" t="str">
        <f t="shared" si="87"/>
        <v>000</v>
      </c>
      <c r="H2772" t="str">
        <f>IFERROR(記録[[#This Row],[組]],"")</f>
        <v/>
      </c>
      <c r="I2772" t="str">
        <f>IFERROR(記録[[#This Row],[水路]],"")</f>
        <v/>
      </c>
      <c r="J2772" t="str">
        <f>IFERROR(VLOOKUP(F2772,プログラムデータ!A:P,14,0),"")</f>
        <v/>
      </c>
      <c r="K2772" t="str">
        <f>IFERROR(VLOOKUP(F2772,プログラムデータ!A:O,15,0),"")</f>
        <v/>
      </c>
      <c r="L2772" t="str">
        <f>IFERROR(VLOOKUP(F2772,プログラムデータ!A:M,13,0),"")</f>
        <v/>
      </c>
      <c r="M2772" t="str">
        <f>IFERROR(VLOOKUP(F2772,プログラムデータ!A:J,10,0),"")</f>
        <v/>
      </c>
      <c r="N2772" t="str">
        <f>IFERROR(VLOOKUP(F2772,プログラムデータ!A:P,16,0),"")</f>
        <v/>
      </c>
      <c r="O2772" t="str">
        <f t="shared" si="86"/>
        <v xml:space="preserve">    </v>
      </c>
    </row>
    <row r="2773" spans="1:15" x14ac:dyDescent="0.15">
      <c r="A2773" t="str">
        <f>IFERROR(記録[[#This Row],[競技番号]],"")</f>
        <v/>
      </c>
      <c r="B2773" t="str">
        <f>IFERROR(記録[[#This Row],[選手番号]],"")</f>
        <v/>
      </c>
      <c r="C2773" t="str">
        <f>IFERROR(VLOOKUP(B2773,選手番号!F:J,4,0),"")</f>
        <v/>
      </c>
      <c r="D2773" t="str">
        <f>IFERROR(VLOOKUP(B2773,選手番号!F:K,6,0),"")</f>
        <v/>
      </c>
      <c r="E2773" t="str">
        <f>IFERROR(VLOOKUP(B2773,チーム番号!E:F,2,0),"")</f>
        <v/>
      </c>
      <c r="F2773" t="str">
        <f>IFERROR(VLOOKUP(A2773,プログラム!B:C,2,0),"")</f>
        <v/>
      </c>
      <c r="G2773" t="str">
        <f t="shared" si="87"/>
        <v>000</v>
      </c>
      <c r="H2773" t="str">
        <f>IFERROR(記録[[#This Row],[組]],"")</f>
        <v/>
      </c>
      <c r="I2773" t="str">
        <f>IFERROR(記録[[#This Row],[水路]],"")</f>
        <v/>
      </c>
      <c r="J2773" t="str">
        <f>IFERROR(VLOOKUP(F2773,プログラムデータ!A:P,14,0),"")</f>
        <v/>
      </c>
      <c r="K2773" t="str">
        <f>IFERROR(VLOOKUP(F2773,プログラムデータ!A:O,15,0),"")</f>
        <v/>
      </c>
      <c r="L2773" t="str">
        <f>IFERROR(VLOOKUP(F2773,プログラムデータ!A:M,13,0),"")</f>
        <v/>
      </c>
      <c r="M2773" t="str">
        <f>IFERROR(VLOOKUP(F2773,プログラムデータ!A:J,10,0),"")</f>
        <v/>
      </c>
      <c r="N2773" t="str">
        <f>IFERROR(VLOOKUP(F2773,プログラムデータ!A:P,16,0),"")</f>
        <v/>
      </c>
      <c r="O2773" t="str">
        <f t="shared" si="86"/>
        <v xml:space="preserve">    </v>
      </c>
    </row>
    <row r="2774" spans="1:15" x14ac:dyDescent="0.15">
      <c r="A2774" t="str">
        <f>IFERROR(記録[[#This Row],[競技番号]],"")</f>
        <v/>
      </c>
      <c r="B2774" t="str">
        <f>IFERROR(記録[[#This Row],[選手番号]],"")</f>
        <v/>
      </c>
      <c r="C2774" t="str">
        <f>IFERROR(VLOOKUP(B2774,選手番号!F:J,4,0),"")</f>
        <v/>
      </c>
      <c r="D2774" t="str">
        <f>IFERROR(VLOOKUP(B2774,選手番号!F:K,6,0),"")</f>
        <v/>
      </c>
      <c r="E2774" t="str">
        <f>IFERROR(VLOOKUP(B2774,チーム番号!E:F,2,0),"")</f>
        <v/>
      </c>
      <c r="F2774" t="str">
        <f>IFERROR(VLOOKUP(A2774,プログラム!B:C,2,0),"")</f>
        <v/>
      </c>
      <c r="G2774" t="str">
        <f t="shared" si="87"/>
        <v>000</v>
      </c>
      <c r="H2774" t="str">
        <f>IFERROR(記録[[#This Row],[組]],"")</f>
        <v/>
      </c>
      <c r="I2774" t="str">
        <f>IFERROR(記録[[#This Row],[水路]],"")</f>
        <v/>
      </c>
      <c r="J2774" t="str">
        <f>IFERROR(VLOOKUP(F2774,プログラムデータ!A:P,14,0),"")</f>
        <v/>
      </c>
      <c r="K2774" t="str">
        <f>IFERROR(VLOOKUP(F2774,プログラムデータ!A:O,15,0),"")</f>
        <v/>
      </c>
      <c r="L2774" t="str">
        <f>IFERROR(VLOOKUP(F2774,プログラムデータ!A:M,13,0),"")</f>
        <v/>
      </c>
      <c r="M2774" t="str">
        <f>IFERROR(VLOOKUP(F2774,プログラムデータ!A:J,10,0),"")</f>
        <v/>
      </c>
      <c r="N2774" t="str">
        <f>IFERROR(VLOOKUP(F2774,プログラムデータ!A:P,16,0),"")</f>
        <v/>
      </c>
      <c r="O2774" t="str">
        <f t="shared" si="86"/>
        <v xml:space="preserve">    </v>
      </c>
    </row>
    <row r="2775" spans="1:15" x14ac:dyDescent="0.15">
      <c r="A2775" t="str">
        <f>IFERROR(記録[[#This Row],[競技番号]],"")</f>
        <v/>
      </c>
      <c r="B2775" t="str">
        <f>IFERROR(記録[[#This Row],[選手番号]],"")</f>
        <v/>
      </c>
      <c r="C2775" t="str">
        <f>IFERROR(VLOOKUP(B2775,選手番号!F:J,4,0),"")</f>
        <v/>
      </c>
      <c r="D2775" t="str">
        <f>IFERROR(VLOOKUP(B2775,選手番号!F:K,6,0),"")</f>
        <v/>
      </c>
      <c r="E2775" t="str">
        <f>IFERROR(VLOOKUP(B2775,チーム番号!E:F,2,0),"")</f>
        <v/>
      </c>
      <c r="F2775" t="str">
        <f>IFERROR(VLOOKUP(A2775,プログラム!B:C,2,0),"")</f>
        <v/>
      </c>
      <c r="G2775" t="str">
        <f t="shared" si="87"/>
        <v>000</v>
      </c>
      <c r="H2775" t="str">
        <f>IFERROR(記録[[#This Row],[組]],"")</f>
        <v/>
      </c>
      <c r="I2775" t="str">
        <f>IFERROR(記録[[#This Row],[水路]],"")</f>
        <v/>
      </c>
      <c r="J2775" t="str">
        <f>IFERROR(VLOOKUP(F2775,プログラムデータ!A:P,14,0),"")</f>
        <v/>
      </c>
      <c r="K2775" t="str">
        <f>IFERROR(VLOOKUP(F2775,プログラムデータ!A:O,15,0),"")</f>
        <v/>
      </c>
      <c r="L2775" t="str">
        <f>IFERROR(VLOOKUP(F2775,プログラムデータ!A:M,13,0),"")</f>
        <v/>
      </c>
      <c r="M2775" t="str">
        <f>IFERROR(VLOOKUP(F2775,プログラムデータ!A:J,10,0),"")</f>
        <v/>
      </c>
      <c r="N2775" t="str">
        <f>IFERROR(VLOOKUP(F2775,プログラムデータ!A:P,16,0),"")</f>
        <v/>
      </c>
      <c r="O2775" t="str">
        <f t="shared" si="86"/>
        <v xml:space="preserve">    </v>
      </c>
    </row>
    <row r="2776" spans="1:15" x14ac:dyDescent="0.15">
      <c r="A2776" t="str">
        <f>IFERROR(記録[[#This Row],[競技番号]],"")</f>
        <v/>
      </c>
      <c r="B2776" t="str">
        <f>IFERROR(記録[[#This Row],[選手番号]],"")</f>
        <v/>
      </c>
      <c r="C2776" t="str">
        <f>IFERROR(VLOOKUP(B2776,選手番号!F:J,4,0),"")</f>
        <v/>
      </c>
      <c r="D2776" t="str">
        <f>IFERROR(VLOOKUP(B2776,選手番号!F:K,6,0),"")</f>
        <v/>
      </c>
      <c r="E2776" t="str">
        <f>IFERROR(VLOOKUP(B2776,チーム番号!E:F,2,0),"")</f>
        <v/>
      </c>
      <c r="F2776" t="str">
        <f>IFERROR(VLOOKUP(A2776,プログラム!B:C,2,0),"")</f>
        <v/>
      </c>
      <c r="G2776" t="str">
        <f t="shared" si="87"/>
        <v>000</v>
      </c>
      <c r="H2776" t="str">
        <f>IFERROR(記録[[#This Row],[組]],"")</f>
        <v/>
      </c>
      <c r="I2776" t="str">
        <f>IFERROR(記録[[#This Row],[水路]],"")</f>
        <v/>
      </c>
      <c r="J2776" t="str">
        <f>IFERROR(VLOOKUP(F2776,プログラムデータ!A:P,14,0),"")</f>
        <v/>
      </c>
      <c r="K2776" t="str">
        <f>IFERROR(VLOOKUP(F2776,プログラムデータ!A:O,15,0),"")</f>
        <v/>
      </c>
      <c r="L2776" t="str">
        <f>IFERROR(VLOOKUP(F2776,プログラムデータ!A:M,13,0),"")</f>
        <v/>
      </c>
      <c r="M2776" t="str">
        <f>IFERROR(VLOOKUP(F2776,プログラムデータ!A:J,10,0),"")</f>
        <v/>
      </c>
      <c r="N2776" t="str">
        <f>IFERROR(VLOOKUP(F2776,プログラムデータ!A:P,16,0),"")</f>
        <v/>
      </c>
      <c r="O2776" t="str">
        <f t="shared" si="86"/>
        <v xml:space="preserve">    </v>
      </c>
    </row>
    <row r="2777" spans="1:15" x14ac:dyDescent="0.15">
      <c r="A2777" t="str">
        <f>IFERROR(記録[[#This Row],[競技番号]],"")</f>
        <v/>
      </c>
      <c r="B2777" t="str">
        <f>IFERROR(記録[[#This Row],[選手番号]],"")</f>
        <v/>
      </c>
      <c r="C2777" t="str">
        <f>IFERROR(VLOOKUP(B2777,選手番号!F:J,4,0),"")</f>
        <v/>
      </c>
      <c r="D2777" t="str">
        <f>IFERROR(VLOOKUP(B2777,選手番号!F:K,6,0),"")</f>
        <v/>
      </c>
      <c r="E2777" t="str">
        <f>IFERROR(VLOOKUP(B2777,チーム番号!E:F,2,0),"")</f>
        <v/>
      </c>
      <c r="F2777" t="str">
        <f>IFERROR(VLOOKUP(A2777,プログラム!B:C,2,0),"")</f>
        <v/>
      </c>
      <c r="G2777" t="str">
        <f t="shared" si="87"/>
        <v>000</v>
      </c>
      <c r="H2777" t="str">
        <f>IFERROR(記録[[#This Row],[組]],"")</f>
        <v/>
      </c>
      <c r="I2777" t="str">
        <f>IFERROR(記録[[#This Row],[水路]],"")</f>
        <v/>
      </c>
      <c r="J2777" t="str">
        <f>IFERROR(VLOOKUP(F2777,プログラムデータ!A:P,14,0),"")</f>
        <v/>
      </c>
      <c r="K2777" t="str">
        <f>IFERROR(VLOOKUP(F2777,プログラムデータ!A:O,15,0),"")</f>
        <v/>
      </c>
      <c r="L2777" t="str">
        <f>IFERROR(VLOOKUP(F2777,プログラムデータ!A:M,13,0),"")</f>
        <v/>
      </c>
      <c r="M2777" t="str">
        <f>IFERROR(VLOOKUP(F2777,プログラムデータ!A:J,10,0),"")</f>
        <v/>
      </c>
      <c r="N2777" t="str">
        <f>IFERROR(VLOOKUP(F2777,プログラムデータ!A:P,16,0),"")</f>
        <v/>
      </c>
      <c r="O2777" t="str">
        <f t="shared" si="86"/>
        <v xml:space="preserve">    </v>
      </c>
    </row>
    <row r="2778" spans="1:15" x14ac:dyDescent="0.15">
      <c r="A2778" t="str">
        <f>IFERROR(記録[[#This Row],[競技番号]],"")</f>
        <v/>
      </c>
      <c r="B2778" t="str">
        <f>IFERROR(記録[[#This Row],[選手番号]],"")</f>
        <v/>
      </c>
      <c r="C2778" t="str">
        <f>IFERROR(VLOOKUP(B2778,選手番号!F:J,4,0),"")</f>
        <v/>
      </c>
      <c r="D2778" t="str">
        <f>IFERROR(VLOOKUP(B2778,選手番号!F:K,6,0),"")</f>
        <v/>
      </c>
      <c r="E2778" t="str">
        <f>IFERROR(VLOOKUP(B2778,チーム番号!E:F,2,0),"")</f>
        <v/>
      </c>
      <c r="F2778" t="str">
        <f>IFERROR(VLOOKUP(A2778,プログラム!B:C,2,0),"")</f>
        <v/>
      </c>
      <c r="G2778" t="str">
        <f t="shared" si="87"/>
        <v>000</v>
      </c>
      <c r="H2778" t="str">
        <f>IFERROR(記録[[#This Row],[組]],"")</f>
        <v/>
      </c>
      <c r="I2778" t="str">
        <f>IFERROR(記録[[#This Row],[水路]],"")</f>
        <v/>
      </c>
      <c r="J2778" t="str">
        <f>IFERROR(VLOOKUP(F2778,プログラムデータ!A:P,14,0),"")</f>
        <v/>
      </c>
      <c r="K2778" t="str">
        <f>IFERROR(VLOOKUP(F2778,プログラムデータ!A:O,15,0),"")</f>
        <v/>
      </c>
      <c r="L2778" t="str">
        <f>IFERROR(VLOOKUP(F2778,プログラムデータ!A:M,13,0),"")</f>
        <v/>
      </c>
      <c r="M2778" t="str">
        <f>IFERROR(VLOOKUP(F2778,プログラムデータ!A:J,10,0),"")</f>
        <v/>
      </c>
      <c r="N2778" t="str">
        <f>IFERROR(VLOOKUP(F2778,プログラムデータ!A:P,16,0),"")</f>
        <v/>
      </c>
      <c r="O2778" t="str">
        <f t="shared" si="86"/>
        <v xml:space="preserve">    </v>
      </c>
    </row>
    <row r="2779" spans="1:15" x14ac:dyDescent="0.15">
      <c r="A2779" t="str">
        <f>IFERROR(記録[[#This Row],[競技番号]],"")</f>
        <v/>
      </c>
      <c r="B2779" t="str">
        <f>IFERROR(記録[[#This Row],[選手番号]],"")</f>
        <v/>
      </c>
      <c r="C2779" t="str">
        <f>IFERROR(VLOOKUP(B2779,選手番号!F:J,4,0),"")</f>
        <v/>
      </c>
      <c r="D2779" t="str">
        <f>IFERROR(VLOOKUP(B2779,選手番号!F:K,6,0),"")</f>
        <v/>
      </c>
      <c r="E2779" t="str">
        <f>IFERROR(VLOOKUP(B2779,チーム番号!E:F,2,0),"")</f>
        <v/>
      </c>
      <c r="F2779" t="str">
        <f>IFERROR(VLOOKUP(A2779,プログラム!B:C,2,0),"")</f>
        <v/>
      </c>
      <c r="G2779" t="str">
        <f t="shared" si="87"/>
        <v>000</v>
      </c>
      <c r="H2779" t="str">
        <f>IFERROR(記録[[#This Row],[組]],"")</f>
        <v/>
      </c>
      <c r="I2779" t="str">
        <f>IFERROR(記録[[#This Row],[水路]],"")</f>
        <v/>
      </c>
      <c r="J2779" t="str">
        <f>IFERROR(VLOOKUP(F2779,プログラムデータ!A:P,14,0),"")</f>
        <v/>
      </c>
      <c r="K2779" t="str">
        <f>IFERROR(VLOOKUP(F2779,プログラムデータ!A:O,15,0),"")</f>
        <v/>
      </c>
      <c r="L2779" t="str">
        <f>IFERROR(VLOOKUP(F2779,プログラムデータ!A:M,13,0),"")</f>
        <v/>
      </c>
      <c r="M2779" t="str">
        <f>IFERROR(VLOOKUP(F2779,プログラムデータ!A:J,10,0),"")</f>
        <v/>
      </c>
      <c r="N2779" t="str">
        <f>IFERROR(VLOOKUP(F2779,プログラムデータ!A:P,16,0),"")</f>
        <v/>
      </c>
      <c r="O2779" t="str">
        <f t="shared" si="86"/>
        <v xml:space="preserve">    </v>
      </c>
    </row>
    <row r="2780" spans="1:15" x14ac:dyDescent="0.15">
      <c r="A2780" t="str">
        <f>IFERROR(記録[[#This Row],[競技番号]],"")</f>
        <v/>
      </c>
      <c r="B2780" t="str">
        <f>IFERROR(記録[[#This Row],[選手番号]],"")</f>
        <v/>
      </c>
      <c r="C2780" t="str">
        <f>IFERROR(VLOOKUP(B2780,選手番号!F:J,4,0),"")</f>
        <v/>
      </c>
      <c r="D2780" t="str">
        <f>IFERROR(VLOOKUP(B2780,選手番号!F:K,6,0),"")</f>
        <v/>
      </c>
      <c r="E2780" t="str">
        <f>IFERROR(VLOOKUP(B2780,チーム番号!E:F,2,0),"")</f>
        <v/>
      </c>
      <c r="F2780" t="str">
        <f>IFERROR(VLOOKUP(A2780,プログラム!B:C,2,0),"")</f>
        <v/>
      </c>
      <c r="G2780" t="str">
        <f t="shared" si="87"/>
        <v>000</v>
      </c>
      <c r="H2780" t="str">
        <f>IFERROR(記録[[#This Row],[組]],"")</f>
        <v/>
      </c>
      <c r="I2780" t="str">
        <f>IFERROR(記録[[#This Row],[水路]],"")</f>
        <v/>
      </c>
      <c r="J2780" t="str">
        <f>IFERROR(VLOOKUP(F2780,プログラムデータ!A:P,14,0),"")</f>
        <v/>
      </c>
      <c r="K2780" t="str">
        <f>IFERROR(VLOOKUP(F2780,プログラムデータ!A:O,15,0),"")</f>
        <v/>
      </c>
      <c r="L2780" t="str">
        <f>IFERROR(VLOOKUP(F2780,プログラムデータ!A:M,13,0),"")</f>
        <v/>
      </c>
      <c r="M2780" t="str">
        <f>IFERROR(VLOOKUP(F2780,プログラムデータ!A:J,10,0),"")</f>
        <v/>
      </c>
      <c r="N2780" t="str">
        <f>IFERROR(VLOOKUP(F2780,プログラムデータ!A:P,16,0),"")</f>
        <v/>
      </c>
      <c r="O2780" t="str">
        <f t="shared" si="86"/>
        <v xml:space="preserve">    </v>
      </c>
    </row>
    <row r="2781" spans="1:15" x14ac:dyDescent="0.15">
      <c r="A2781" t="str">
        <f>IFERROR(記録[[#This Row],[競技番号]],"")</f>
        <v/>
      </c>
      <c r="B2781" t="str">
        <f>IFERROR(記録[[#This Row],[選手番号]],"")</f>
        <v/>
      </c>
      <c r="C2781" t="str">
        <f>IFERROR(VLOOKUP(B2781,選手番号!F:J,4,0),"")</f>
        <v/>
      </c>
      <c r="D2781" t="str">
        <f>IFERROR(VLOOKUP(B2781,選手番号!F:K,6,0),"")</f>
        <v/>
      </c>
      <c r="E2781" t="str">
        <f>IFERROR(VLOOKUP(B2781,チーム番号!E:F,2,0),"")</f>
        <v/>
      </c>
      <c r="F2781" t="str">
        <f>IFERROR(VLOOKUP(A2781,プログラム!B:C,2,0),"")</f>
        <v/>
      </c>
      <c r="G2781" t="str">
        <f t="shared" si="87"/>
        <v>000</v>
      </c>
      <c r="H2781" t="str">
        <f>IFERROR(記録[[#This Row],[組]],"")</f>
        <v/>
      </c>
      <c r="I2781" t="str">
        <f>IFERROR(記録[[#This Row],[水路]],"")</f>
        <v/>
      </c>
      <c r="J2781" t="str">
        <f>IFERROR(VLOOKUP(F2781,プログラムデータ!A:P,14,0),"")</f>
        <v/>
      </c>
      <c r="K2781" t="str">
        <f>IFERROR(VLOOKUP(F2781,プログラムデータ!A:O,15,0),"")</f>
        <v/>
      </c>
      <c r="L2781" t="str">
        <f>IFERROR(VLOOKUP(F2781,プログラムデータ!A:M,13,0),"")</f>
        <v/>
      </c>
      <c r="M2781" t="str">
        <f>IFERROR(VLOOKUP(F2781,プログラムデータ!A:J,10,0),"")</f>
        <v/>
      </c>
      <c r="N2781" t="str">
        <f>IFERROR(VLOOKUP(F2781,プログラムデータ!A:P,16,0),"")</f>
        <v/>
      </c>
      <c r="O2781" t="str">
        <f t="shared" si="86"/>
        <v xml:space="preserve">    </v>
      </c>
    </row>
    <row r="2782" spans="1:15" x14ac:dyDescent="0.15">
      <c r="A2782" t="str">
        <f>IFERROR(記録[[#This Row],[競技番号]],"")</f>
        <v/>
      </c>
      <c r="B2782" t="str">
        <f>IFERROR(記録[[#This Row],[選手番号]],"")</f>
        <v/>
      </c>
      <c r="C2782" t="str">
        <f>IFERROR(VLOOKUP(B2782,選手番号!F:J,4,0),"")</f>
        <v/>
      </c>
      <c r="D2782" t="str">
        <f>IFERROR(VLOOKUP(B2782,選手番号!F:K,6,0),"")</f>
        <v/>
      </c>
      <c r="E2782" t="str">
        <f>IFERROR(VLOOKUP(B2782,チーム番号!E:F,2,0),"")</f>
        <v/>
      </c>
      <c r="F2782" t="str">
        <f>IFERROR(VLOOKUP(A2782,プログラム!B:C,2,0),"")</f>
        <v/>
      </c>
      <c r="G2782" t="str">
        <f t="shared" si="87"/>
        <v>000</v>
      </c>
      <c r="H2782" t="str">
        <f>IFERROR(記録[[#This Row],[組]],"")</f>
        <v/>
      </c>
      <c r="I2782" t="str">
        <f>IFERROR(記録[[#This Row],[水路]],"")</f>
        <v/>
      </c>
      <c r="J2782" t="str">
        <f>IFERROR(VLOOKUP(F2782,プログラムデータ!A:P,14,0),"")</f>
        <v/>
      </c>
      <c r="K2782" t="str">
        <f>IFERROR(VLOOKUP(F2782,プログラムデータ!A:O,15,0),"")</f>
        <v/>
      </c>
      <c r="L2782" t="str">
        <f>IFERROR(VLOOKUP(F2782,プログラムデータ!A:M,13,0),"")</f>
        <v/>
      </c>
      <c r="M2782" t="str">
        <f>IFERROR(VLOOKUP(F2782,プログラムデータ!A:J,10,0),"")</f>
        <v/>
      </c>
      <c r="N2782" t="str">
        <f>IFERROR(VLOOKUP(F2782,プログラムデータ!A:P,16,0),"")</f>
        <v/>
      </c>
      <c r="O2782" t="str">
        <f t="shared" si="86"/>
        <v xml:space="preserve">    </v>
      </c>
    </row>
    <row r="2783" spans="1:15" x14ac:dyDescent="0.15">
      <c r="A2783" t="str">
        <f>IFERROR(記録[[#This Row],[競技番号]],"")</f>
        <v/>
      </c>
      <c r="B2783" t="str">
        <f>IFERROR(記録[[#This Row],[選手番号]],"")</f>
        <v/>
      </c>
      <c r="C2783" t="str">
        <f>IFERROR(VLOOKUP(B2783,選手番号!F:J,4,0),"")</f>
        <v/>
      </c>
      <c r="D2783" t="str">
        <f>IFERROR(VLOOKUP(B2783,選手番号!F:K,6,0),"")</f>
        <v/>
      </c>
      <c r="E2783" t="str">
        <f>IFERROR(VLOOKUP(B2783,チーム番号!E:F,2,0),"")</f>
        <v/>
      </c>
      <c r="F2783" t="str">
        <f>IFERROR(VLOOKUP(A2783,プログラム!B:C,2,0),"")</f>
        <v/>
      </c>
      <c r="G2783" t="str">
        <f t="shared" si="87"/>
        <v>000</v>
      </c>
      <c r="H2783" t="str">
        <f>IFERROR(記録[[#This Row],[組]],"")</f>
        <v/>
      </c>
      <c r="I2783" t="str">
        <f>IFERROR(記録[[#This Row],[水路]],"")</f>
        <v/>
      </c>
      <c r="J2783" t="str">
        <f>IFERROR(VLOOKUP(F2783,プログラムデータ!A:P,14,0),"")</f>
        <v/>
      </c>
      <c r="K2783" t="str">
        <f>IFERROR(VLOOKUP(F2783,プログラムデータ!A:O,15,0),"")</f>
        <v/>
      </c>
      <c r="L2783" t="str">
        <f>IFERROR(VLOOKUP(F2783,プログラムデータ!A:M,13,0),"")</f>
        <v/>
      </c>
      <c r="M2783" t="str">
        <f>IFERROR(VLOOKUP(F2783,プログラムデータ!A:J,10,0),"")</f>
        <v/>
      </c>
      <c r="N2783" t="str">
        <f>IFERROR(VLOOKUP(F2783,プログラムデータ!A:P,16,0),"")</f>
        <v/>
      </c>
      <c r="O2783" t="str">
        <f t="shared" si="86"/>
        <v xml:space="preserve">    </v>
      </c>
    </row>
    <row r="2784" spans="1:15" x14ac:dyDescent="0.15">
      <c r="A2784" t="str">
        <f>IFERROR(記録[[#This Row],[競技番号]],"")</f>
        <v/>
      </c>
      <c r="B2784" t="str">
        <f>IFERROR(記録[[#This Row],[選手番号]],"")</f>
        <v/>
      </c>
      <c r="C2784" t="str">
        <f>IFERROR(VLOOKUP(B2784,選手番号!F:J,4,0),"")</f>
        <v/>
      </c>
      <c r="D2784" t="str">
        <f>IFERROR(VLOOKUP(B2784,選手番号!F:K,6,0),"")</f>
        <v/>
      </c>
      <c r="E2784" t="str">
        <f>IFERROR(VLOOKUP(B2784,チーム番号!E:F,2,0),"")</f>
        <v/>
      </c>
      <c r="F2784" t="str">
        <f>IFERROR(VLOOKUP(A2784,プログラム!B:C,2,0),"")</f>
        <v/>
      </c>
      <c r="G2784" t="str">
        <f t="shared" si="87"/>
        <v>000</v>
      </c>
      <c r="H2784" t="str">
        <f>IFERROR(記録[[#This Row],[組]],"")</f>
        <v/>
      </c>
      <c r="I2784" t="str">
        <f>IFERROR(記録[[#This Row],[水路]],"")</f>
        <v/>
      </c>
      <c r="J2784" t="str">
        <f>IFERROR(VLOOKUP(F2784,プログラムデータ!A:P,14,0),"")</f>
        <v/>
      </c>
      <c r="K2784" t="str">
        <f>IFERROR(VLOOKUP(F2784,プログラムデータ!A:O,15,0),"")</f>
        <v/>
      </c>
      <c r="L2784" t="str">
        <f>IFERROR(VLOOKUP(F2784,プログラムデータ!A:M,13,0),"")</f>
        <v/>
      </c>
      <c r="M2784" t="str">
        <f>IFERROR(VLOOKUP(F2784,プログラムデータ!A:J,10,0),"")</f>
        <v/>
      </c>
      <c r="N2784" t="str">
        <f>IFERROR(VLOOKUP(F2784,プログラムデータ!A:P,16,0),"")</f>
        <v/>
      </c>
      <c r="O2784" t="str">
        <f t="shared" si="86"/>
        <v xml:space="preserve">    </v>
      </c>
    </row>
    <row r="2785" spans="1:15" x14ac:dyDescent="0.15">
      <c r="A2785" t="str">
        <f>IFERROR(記録[[#This Row],[競技番号]],"")</f>
        <v/>
      </c>
      <c r="B2785" t="str">
        <f>IFERROR(記録[[#This Row],[選手番号]],"")</f>
        <v/>
      </c>
      <c r="C2785" t="str">
        <f>IFERROR(VLOOKUP(B2785,選手番号!F:J,4,0),"")</f>
        <v/>
      </c>
      <c r="D2785" t="str">
        <f>IFERROR(VLOOKUP(B2785,選手番号!F:K,6,0),"")</f>
        <v/>
      </c>
      <c r="E2785" t="str">
        <f>IFERROR(VLOOKUP(B2785,チーム番号!E:F,2,0),"")</f>
        <v/>
      </c>
      <c r="F2785" t="str">
        <f>IFERROR(VLOOKUP(A2785,プログラム!B:C,2,0),"")</f>
        <v/>
      </c>
      <c r="G2785" t="str">
        <f t="shared" si="87"/>
        <v>000</v>
      </c>
      <c r="H2785" t="str">
        <f>IFERROR(記録[[#This Row],[組]],"")</f>
        <v/>
      </c>
      <c r="I2785" t="str">
        <f>IFERROR(記録[[#This Row],[水路]],"")</f>
        <v/>
      </c>
      <c r="J2785" t="str">
        <f>IFERROR(VLOOKUP(F2785,プログラムデータ!A:P,14,0),"")</f>
        <v/>
      </c>
      <c r="K2785" t="str">
        <f>IFERROR(VLOOKUP(F2785,プログラムデータ!A:O,15,0),"")</f>
        <v/>
      </c>
      <c r="L2785" t="str">
        <f>IFERROR(VLOOKUP(F2785,プログラムデータ!A:M,13,0),"")</f>
        <v/>
      </c>
      <c r="M2785" t="str">
        <f>IFERROR(VLOOKUP(F2785,プログラムデータ!A:J,10,0),"")</f>
        <v/>
      </c>
      <c r="N2785" t="str">
        <f>IFERROR(VLOOKUP(F2785,プログラムデータ!A:P,16,0),"")</f>
        <v/>
      </c>
      <c r="O2785" t="str">
        <f t="shared" si="86"/>
        <v xml:space="preserve">    </v>
      </c>
    </row>
    <row r="2786" spans="1:15" x14ac:dyDescent="0.15">
      <c r="A2786" t="str">
        <f>IFERROR(記録[[#This Row],[競技番号]],"")</f>
        <v/>
      </c>
      <c r="B2786" t="str">
        <f>IFERROR(記録[[#This Row],[選手番号]],"")</f>
        <v/>
      </c>
      <c r="C2786" t="str">
        <f>IFERROR(VLOOKUP(B2786,選手番号!F:J,4,0),"")</f>
        <v/>
      </c>
      <c r="D2786" t="str">
        <f>IFERROR(VLOOKUP(B2786,選手番号!F:K,6,0),"")</f>
        <v/>
      </c>
      <c r="E2786" t="str">
        <f>IFERROR(VLOOKUP(B2786,チーム番号!E:F,2,0),"")</f>
        <v/>
      </c>
      <c r="F2786" t="str">
        <f>IFERROR(VLOOKUP(A2786,プログラム!B:C,2,0),"")</f>
        <v/>
      </c>
      <c r="G2786" t="str">
        <f t="shared" si="87"/>
        <v>000</v>
      </c>
      <c r="H2786" t="str">
        <f>IFERROR(記録[[#This Row],[組]],"")</f>
        <v/>
      </c>
      <c r="I2786" t="str">
        <f>IFERROR(記録[[#This Row],[水路]],"")</f>
        <v/>
      </c>
      <c r="J2786" t="str">
        <f>IFERROR(VLOOKUP(F2786,プログラムデータ!A:P,14,0),"")</f>
        <v/>
      </c>
      <c r="K2786" t="str">
        <f>IFERROR(VLOOKUP(F2786,プログラムデータ!A:O,15,0),"")</f>
        <v/>
      </c>
      <c r="L2786" t="str">
        <f>IFERROR(VLOOKUP(F2786,プログラムデータ!A:M,13,0),"")</f>
        <v/>
      </c>
      <c r="M2786" t="str">
        <f>IFERROR(VLOOKUP(F2786,プログラムデータ!A:J,10,0),"")</f>
        <v/>
      </c>
      <c r="N2786" t="str">
        <f>IFERROR(VLOOKUP(F2786,プログラムデータ!A:P,16,0),"")</f>
        <v/>
      </c>
      <c r="O2786" t="str">
        <f t="shared" si="86"/>
        <v xml:space="preserve">    </v>
      </c>
    </row>
    <row r="2787" spans="1:15" x14ac:dyDescent="0.15">
      <c r="A2787" t="str">
        <f>IFERROR(記録[[#This Row],[競技番号]],"")</f>
        <v/>
      </c>
      <c r="B2787" t="str">
        <f>IFERROR(記録[[#This Row],[選手番号]],"")</f>
        <v/>
      </c>
      <c r="C2787" t="str">
        <f>IFERROR(VLOOKUP(B2787,選手番号!F:J,4,0),"")</f>
        <v/>
      </c>
      <c r="D2787" t="str">
        <f>IFERROR(VLOOKUP(B2787,選手番号!F:K,6,0),"")</f>
        <v/>
      </c>
      <c r="E2787" t="str">
        <f>IFERROR(VLOOKUP(B2787,チーム番号!E:F,2,0),"")</f>
        <v/>
      </c>
      <c r="F2787" t="str">
        <f>IFERROR(VLOOKUP(A2787,プログラム!B:C,2,0),"")</f>
        <v/>
      </c>
      <c r="G2787" t="str">
        <f t="shared" si="87"/>
        <v>000</v>
      </c>
      <c r="H2787" t="str">
        <f>IFERROR(記録[[#This Row],[組]],"")</f>
        <v/>
      </c>
      <c r="I2787" t="str">
        <f>IFERROR(記録[[#This Row],[水路]],"")</f>
        <v/>
      </c>
      <c r="J2787" t="str">
        <f>IFERROR(VLOOKUP(F2787,プログラムデータ!A:P,14,0),"")</f>
        <v/>
      </c>
      <c r="K2787" t="str">
        <f>IFERROR(VLOOKUP(F2787,プログラムデータ!A:O,15,0),"")</f>
        <v/>
      </c>
      <c r="L2787" t="str">
        <f>IFERROR(VLOOKUP(F2787,プログラムデータ!A:M,13,0),"")</f>
        <v/>
      </c>
      <c r="M2787" t="str">
        <f>IFERROR(VLOOKUP(F2787,プログラムデータ!A:J,10,0),"")</f>
        <v/>
      </c>
      <c r="N2787" t="str">
        <f>IFERROR(VLOOKUP(F2787,プログラムデータ!A:P,16,0),"")</f>
        <v/>
      </c>
      <c r="O2787" t="str">
        <f t="shared" si="86"/>
        <v xml:space="preserve">    </v>
      </c>
    </row>
    <row r="2788" spans="1:15" x14ac:dyDescent="0.15">
      <c r="A2788" t="str">
        <f>IFERROR(記録[[#This Row],[競技番号]],"")</f>
        <v/>
      </c>
      <c r="B2788" t="str">
        <f>IFERROR(記録[[#This Row],[選手番号]],"")</f>
        <v/>
      </c>
      <c r="C2788" t="str">
        <f>IFERROR(VLOOKUP(B2788,選手番号!F:J,4,0),"")</f>
        <v/>
      </c>
      <c r="D2788" t="str">
        <f>IFERROR(VLOOKUP(B2788,選手番号!F:K,6,0),"")</f>
        <v/>
      </c>
      <c r="E2788" t="str">
        <f>IFERROR(VLOOKUP(B2788,チーム番号!E:F,2,0),"")</f>
        <v/>
      </c>
      <c r="F2788" t="str">
        <f>IFERROR(VLOOKUP(A2788,プログラム!B:C,2,0),"")</f>
        <v/>
      </c>
      <c r="G2788" t="str">
        <f t="shared" si="87"/>
        <v>000</v>
      </c>
      <c r="H2788" t="str">
        <f>IFERROR(記録[[#This Row],[組]],"")</f>
        <v/>
      </c>
      <c r="I2788" t="str">
        <f>IFERROR(記録[[#This Row],[水路]],"")</f>
        <v/>
      </c>
      <c r="J2788" t="str">
        <f>IFERROR(VLOOKUP(F2788,プログラムデータ!A:P,14,0),"")</f>
        <v/>
      </c>
      <c r="K2788" t="str">
        <f>IFERROR(VLOOKUP(F2788,プログラムデータ!A:O,15,0),"")</f>
        <v/>
      </c>
      <c r="L2788" t="str">
        <f>IFERROR(VLOOKUP(F2788,プログラムデータ!A:M,13,0),"")</f>
        <v/>
      </c>
      <c r="M2788" t="str">
        <f>IFERROR(VLOOKUP(F2788,プログラムデータ!A:J,10,0),"")</f>
        <v/>
      </c>
      <c r="N2788" t="str">
        <f>IFERROR(VLOOKUP(F2788,プログラムデータ!A:P,16,0),"")</f>
        <v/>
      </c>
      <c r="O2788" t="str">
        <f t="shared" si="86"/>
        <v xml:space="preserve">    </v>
      </c>
    </row>
    <row r="2789" spans="1:15" x14ac:dyDescent="0.15">
      <c r="A2789" t="str">
        <f>IFERROR(記録[[#This Row],[競技番号]],"")</f>
        <v/>
      </c>
      <c r="B2789" t="str">
        <f>IFERROR(記録[[#This Row],[選手番号]],"")</f>
        <v/>
      </c>
      <c r="C2789" t="str">
        <f>IFERROR(VLOOKUP(B2789,選手番号!F:J,4,0),"")</f>
        <v/>
      </c>
      <c r="D2789" t="str">
        <f>IFERROR(VLOOKUP(B2789,選手番号!F:K,6,0),"")</f>
        <v/>
      </c>
      <c r="E2789" t="str">
        <f>IFERROR(VLOOKUP(B2789,チーム番号!E:F,2,0),"")</f>
        <v/>
      </c>
      <c r="F2789" t="str">
        <f>IFERROR(VLOOKUP(A2789,プログラム!B:C,2,0),"")</f>
        <v/>
      </c>
      <c r="G2789" t="str">
        <f t="shared" si="87"/>
        <v>000</v>
      </c>
      <c r="H2789" t="str">
        <f>IFERROR(記録[[#This Row],[組]],"")</f>
        <v/>
      </c>
      <c r="I2789" t="str">
        <f>IFERROR(記録[[#This Row],[水路]],"")</f>
        <v/>
      </c>
      <c r="J2789" t="str">
        <f>IFERROR(VLOOKUP(F2789,プログラムデータ!A:P,14,0),"")</f>
        <v/>
      </c>
      <c r="K2789" t="str">
        <f>IFERROR(VLOOKUP(F2789,プログラムデータ!A:O,15,0),"")</f>
        <v/>
      </c>
      <c r="L2789" t="str">
        <f>IFERROR(VLOOKUP(F2789,プログラムデータ!A:M,13,0),"")</f>
        <v/>
      </c>
      <c r="M2789" t="str">
        <f>IFERROR(VLOOKUP(F2789,プログラムデータ!A:J,10,0),"")</f>
        <v/>
      </c>
      <c r="N2789" t="str">
        <f>IFERROR(VLOOKUP(F2789,プログラムデータ!A:P,16,0),"")</f>
        <v/>
      </c>
      <c r="O2789" t="str">
        <f t="shared" si="86"/>
        <v xml:space="preserve">    </v>
      </c>
    </row>
    <row r="2790" spans="1:15" x14ac:dyDescent="0.15">
      <c r="A2790" t="str">
        <f>IFERROR(記録[[#This Row],[競技番号]],"")</f>
        <v/>
      </c>
      <c r="B2790" t="str">
        <f>IFERROR(記録[[#This Row],[選手番号]],"")</f>
        <v/>
      </c>
      <c r="C2790" t="str">
        <f>IFERROR(VLOOKUP(B2790,選手番号!F:J,4,0),"")</f>
        <v/>
      </c>
      <c r="D2790" t="str">
        <f>IFERROR(VLOOKUP(B2790,選手番号!F:K,6,0),"")</f>
        <v/>
      </c>
      <c r="E2790" t="str">
        <f>IFERROR(VLOOKUP(B2790,チーム番号!E:F,2,0),"")</f>
        <v/>
      </c>
      <c r="F2790" t="str">
        <f>IFERROR(VLOOKUP(A2790,プログラム!B:C,2,0),"")</f>
        <v/>
      </c>
      <c r="G2790" t="str">
        <f t="shared" si="87"/>
        <v>000</v>
      </c>
      <c r="H2790" t="str">
        <f>IFERROR(記録[[#This Row],[組]],"")</f>
        <v/>
      </c>
      <c r="I2790" t="str">
        <f>IFERROR(記録[[#This Row],[水路]],"")</f>
        <v/>
      </c>
      <c r="J2790" t="str">
        <f>IFERROR(VLOOKUP(F2790,プログラムデータ!A:P,14,0),"")</f>
        <v/>
      </c>
      <c r="K2790" t="str">
        <f>IFERROR(VLOOKUP(F2790,プログラムデータ!A:O,15,0),"")</f>
        <v/>
      </c>
      <c r="L2790" t="str">
        <f>IFERROR(VLOOKUP(F2790,プログラムデータ!A:M,13,0),"")</f>
        <v/>
      </c>
      <c r="M2790" t="str">
        <f>IFERROR(VLOOKUP(F2790,プログラムデータ!A:J,10,0),"")</f>
        <v/>
      </c>
      <c r="N2790" t="str">
        <f>IFERROR(VLOOKUP(F2790,プログラムデータ!A:P,16,0),"")</f>
        <v/>
      </c>
      <c r="O2790" t="str">
        <f t="shared" si="86"/>
        <v xml:space="preserve">    </v>
      </c>
    </row>
    <row r="2791" spans="1:15" x14ac:dyDescent="0.15">
      <c r="A2791" t="str">
        <f>IFERROR(記録[[#This Row],[競技番号]],"")</f>
        <v/>
      </c>
      <c r="B2791" t="str">
        <f>IFERROR(記録[[#This Row],[選手番号]],"")</f>
        <v/>
      </c>
      <c r="C2791" t="str">
        <f>IFERROR(VLOOKUP(B2791,選手番号!F:J,4,0),"")</f>
        <v/>
      </c>
      <c r="D2791" t="str">
        <f>IFERROR(VLOOKUP(B2791,選手番号!F:K,6,0),"")</f>
        <v/>
      </c>
      <c r="E2791" t="str">
        <f>IFERROR(VLOOKUP(B2791,チーム番号!E:F,2,0),"")</f>
        <v/>
      </c>
      <c r="F2791" t="str">
        <f>IFERROR(VLOOKUP(A2791,プログラム!B:C,2,0),"")</f>
        <v/>
      </c>
      <c r="G2791" t="str">
        <f t="shared" si="87"/>
        <v>000</v>
      </c>
      <c r="H2791" t="str">
        <f>IFERROR(記録[[#This Row],[組]],"")</f>
        <v/>
      </c>
      <c r="I2791" t="str">
        <f>IFERROR(記録[[#This Row],[水路]],"")</f>
        <v/>
      </c>
      <c r="J2791" t="str">
        <f>IFERROR(VLOOKUP(F2791,プログラムデータ!A:P,14,0),"")</f>
        <v/>
      </c>
      <c r="K2791" t="str">
        <f>IFERROR(VLOOKUP(F2791,プログラムデータ!A:O,15,0),"")</f>
        <v/>
      </c>
      <c r="L2791" t="str">
        <f>IFERROR(VLOOKUP(F2791,プログラムデータ!A:M,13,0),"")</f>
        <v/>
      </c>
      <c r="M2791" t="str">
        <f>IFERROR(VLOOKUP(F2791,プログラムデータ!A:J,10,0),"")</f>
        <v/>
      </c>
      <c r="N2791" t="str">
        <f>IFERROR(VLOOKUP(F2791,プログラムデータ!A:P,16,0),"")</f>
        <v/>
      </c>
      <c r="O2791" t="str">
        <f t="shared" si="86"/>
        <v xml:space="preserve">    </v>
      </c>
    </row>
    <row r="2792" spans="1:15" x14ac:dyDescent="0.15">
      <c r="A2792" t="str">
        <f>IFERROR(記録[[#This Row],[競技番号]],"")</f>
        <v/>
      </c>
      <c r="B2792" t="str">
        <f>IFERROR(記録[[#This Row],[選手番号]],"")</f>
        <v/>
      </c>
      <c r="C2792" t="str">
        <f>IFERROR(VLOOKUP(B2792,選手番号!F:J,4,0),"")</f>
        <v/>
      </c>
      <c r="D2792" t="str">
        <f>IFERROR(VLOOKUP(B2792,選手番号!F:K,6,0),"")</f>
        <v/>
      </c>
      <c r="E2792" t="str">
        <f>IFERROR(VLOOKUP(B2792,チーム番号!E:F,2,0),"")</f>
        <v/>
      </c>
      <c r="F2792" t="str">
        <f>IFERROR(VLOOKUP(A2792,プログラム!B:C,2,0),"")</f>
        <v/>
      </c>
      <c r="G2792" t="str">
        <f t="shared" si="87"/>
        <v>000</v>
      </c>
      <c r="H2792" t="str">
        <f>IFERROR(記録[[#This Row],[組]],"")</f>
        <v/>
      </c>
      <c r="I2792" t="str">
        <f>IFERROR(記録[[#This Row],[水路]],"")</f>
        <v/>
      </c>
      <c r="J2792" t="str">
        <f>IFERROR(VLOOKUP(F2792,プログラムデータ!A:P,14,0),"")</f>
        <v/>
      </c>
      <c r="K2792" t="str">
        <f>IFERROR(VLOOKUP(F2792,プログラムデータ!A:O,15,0),"")</f>
        <v/>
      </c>
      <c r="L2792" t="str">
        <f>IFERROR(VLOOKUP(F2792,プログラムデータ!A:M,13,0),"")</f>
        <v/>
      </c>
      <c r="M2792" t="str">
        <f>IFERROR(VLOOKUP(F2792,プログラムデータ!A:J,10,0),"")</f>
        <v/>
      </c>
      <c r="N2792" t="str">
        <f>IFERROR(VLOOKUP(F2792,プログラムデータ!A:P,16,0),"")</f>
        <v/>
      </c>
      <c r="O2792" t="str">
        <f t="shared" si="86"/>
        <v xml:space="preserve">    </v>
      </c>
    </row>
    <row r="2793" spans="1:15" x14ac:dyDescent="0.15">
      <c r="A2793" t="str">
        <f>IFERROR(記録[[#This Row],[競技番号]],"")</f>
        <v/>
      </c>
      <c r="B2793" t="str">
        <f>IFERROR(記録[[#This Row],[選手番号]],"")</f>
        <v/>
      </c>
      <c r="C2793" t="str">
        <f>IFERROR(VLOOKUP(B2793,選手番号!F:J,4,0),"")</f>
        <v/>
      </c>
      <c r="D2793" t="str">
        <f>IFERROR(VLOOKUP(B2793,選手番号!F:K,6,0),"")</f>
        <v/>
      </c>
      <c r="E2793" t="str">
        <f>IFERROR(VLOOKUP(B2793,チーム番号!E:F,2,0),"")</f>
        <v/>
      </c>
      <c r="F2793" t="str">
        <f>IFERROR(VLOOKUP(A2793,プログラム!B:C,2,0),"")</f>
        <v/>
      </c>
      <c r="G2793" t="str">
        <f t="shared" si="87"/>
        <v>000</v>
      </c>
      <c r="H2793" t="str">
        <f>IFERROR(記録[[#This Row],[組]],"")</f>
        <v/>
      </c>
      <c r="I2793" t="str">
        <f>IFERROR(記録[[#This Row],[水路]],"")</f>
        <v/>
      </c>
      <c r="J2793" t="str">
        <f>IFERROR(VLOOKUP(F2793,プログラムデータ!A:P,14,0),"")</f>
        <v/>
      </c>
      <c r="K2793" t="str">
        <f>IFERROR(VLOOKUP(F2793,プログラムデータ!A:O,15,0),"")</f>
        <v/>
      </c>
      <c r="L2793" t="str">
        <f>IFERROR(VLOOKUP(F2793,プログラムデータ!A:M,13,0),"")</f>
        <v/>
      </c>
      <c r="M2793" t="str">
        <f>IFERROR(VLOOKUP(F2793,プログラムデータ!A:J,10,0),"")</f>
        <v/>
      </c>
      <c r="N2793" t="str">
        <f>IFERROR(VLOOKUP(F2793,プログラムデータ!A:P,16,0),"")</f>
        <v/>
      </c>
      <c r="O2793" t="str">
        <f t="shared" si="86"/>
        <v xml:space="preserve">    </v>
      </c>
    </row>
    <row r="2794" spans="1:15" x14ac:dyDescent="0.15">
      <c r="A2794" t="str">
        <f>IFERROR(記録[[#This Row],[競技番号]],"")</f>
        <v/>
      </c>
      <c r="B2794" t="str">
        <f>IFERROR(記録[[#This Row],[選手番号]],"")</f>
        <v/>
      </c>
      <c r="C2794" t="str">
        <f>IFERROR(VLOOKUP(B2794,選手番号!F:J,4,0),"")</f>
        <v/>
      </c>
      <c r="D2794" t="str">
        <f>IFERROR(VLOOKUP(B2794,選手番号!F:K,6,0),"")</f>
        <v/>
      </c>
      <c r="E2794" t="str">
        <f>IFERROR(VLOOKUP(B2794,チーム番号!E:F,2,0),"")</f>
        <v/>
      </c>
      <c r="F2794" t="str">
        <f>IFERROR(VLOOKUP(A2794,プログラム!B:C,2,0),"")</f>
        <v/>
      </c>
      <c r="G2794" t="str">
        <f t="shared" si="87"/>
        <v>000</v>
      </c>
      <c r="H2794" t="str">
        <f>IFERROR(記録[[#This Row],[組]],"")</f>
        <v/>
      </c>
      <c r="I2794" t="str">
        <f>IFERROR(記録[[#This Row],[水路]],"")</f>
        <v/>
      </c>
      <c r="J2794" t="str">
        <f>IFERROR(VLOOKUP(F2794,プログラムデータ!A:P,14,0),"")</f>
        <v/>
      </c>
      <c r="K2794" t="str">
        <f>IFERROR(VLOOKUP(F2794,プログラムデータ!A:O,15,0),"")</f>
        <v/>
      </c>
      <c r="L2794" t="str">
        <f>IFERROR(VLOOKUP(F2794,プログラムデータ!A:M,13,0),"")</f>
        <v/>
      </c>
      <c r="M2794" t="str">
        <f>IFERROR(VLOOKUP(F2794,プログラムデータ!A:J,10,0),"")</f>
        <v/>
      </c>
      <c r="N2794" t="str">
        <f>IFERROR(VLOOKUP(F2794,プログラムデータ!A:P,16,0),"")</f>
        <v/>
      </c>
      <c r="O2794" t="str">
        <f t="shared" si="86"/>
        <v xml:space="preserve">    </v>
      </c>
    </row>
    <row r="2795" spans="1:15" x14ac:dyDescent="0.15">
      <c r="A2795" t="str">
        <f>IFERROR(記録[[#This Row],[競技番号]],"")</f>
        <v/>
      </c>
      <c r="B2795" t="str">
        <f>IFERROR(記録[[#This Row],[選手番号]],"")</f>
        <v/>
      </c>
      <c r="C2795" t="str">
        <f>IFERROR(VLOOKUP(B2795,選手番号!F:J,4,0),"")</f>
        <v/>
      </c>
      <c r="D2795" t="str">
        <f>IFERROR(VLOOKUP(B2795,選手番号!F:K,6,0),"")</f>
        <v/>
      </c>
      <c r="E2795" t="str">
        <f>IFERROR(VLOOKUP(B2795,チーム番号!E:F,2,0),"")</f>
        <v/>
      </c>
      <c r="F2795" t="str">
        <f>IFERROR(VLOOKUP(A2795,プログラム!B:C,2,0),"")</f>
        <v/>
      </c>
      <c r="G2795" t="str">
        <f t="shared" si="87"/>
        <v>000</v>
      </c>
      <c r="H2795" t="str">
        <f>IFERROR(記録[[#This Row],[組]],"")</f>
        <v/>
      </c>
      <c r="I2795" t="str">
        <f>IFERROR(記録[[#This Row],[水路]],"")</f>
        <v/>
      </c>
      <c r="J2795" t="str">
        <f>IFERROR(VLOOKUP(F2795,プログラムデータ!A:P,14,0),"")</f>
        <v/>
      </c>
      <c r="K2795" t="str">
        <f>IFERROR(VLOOKUP(F2795,プログラムデータ!A:O,15,0),"")</f>
        <v/>
      </c>
      <c r="L2795" t="str">
        <f>IFERROR(VLOOKUP(F2795,プログラムデータ!A:M,13,0),"")</f>
        <v/>
      </c>
      <c r="M2795" t="str">
        <f>IFERROR(VLOOKUP(F2795,プログラムデータ!A:J,10,0),"")</f>
        <v/>
      </c>
      <c r="N2795" t="str">
        <f>IFERROR(VLOOKUP(F2795,プログラムデータ!A:P,16,0),"")</f>
        <v/>
      </c>
      <c r="O2795" t="str">
        <f t="shared" si="86"/>
        <v xml:space="preserve">    </v>
      </c>
    </row>
    <row r="2796" spans="1:15" x14ac:dyDescent="0.15">
      <c r="A2796" t="str">
        <f>IFERROR(記録[[#This Row],[競技番号]],"")</f>
        <v/>
      </c>
      <c r="B2796" t="str">
        <f>IFERROR(記録[[#This Row],[選手番号]],"")</f>
        <v/>
      </c>
      <c r="C2796" t="str">
        <f>IFERROR(VLOOKUP(B2796,選手番号!F:J,4,0),"")</f>
        <v/>
      </c>
      <c r="D2796" t="str">
        <f>IFERROR(VLOOKUP(B2796,選手番号!F:K,6,0),"")</f>
        <v/>
      </c>
      <c r="E2796" t="str">
        <f>IFERROR(VLOOKUP(B2796,チーム番号!E:F,2,0),"")</f>
        <v/>
      </c>
      <c r="F2796" t="str">
        <f>IFERROR(VLOOKUP(A2796,プログラム!B:C,2,0),"")</f>
        <v/>
      </c>
      <c r="G2796" t="str">
        <f t="shared" si="87"/>
        <v>000</v>
      </c>
      <c r="H2796" t="str">
        <f>IFERROR(記録[[#This Row],[組]],"")</f>
        <v/>
      </c>
      <c r="I2796" t="str">
        <f>IFERROR(記録[[#This Row],[水路]],"")</f>
        <v/>
      </c>
      <c r="J2796" t="str">
        <f>IFERROR(VLOOKUP(F2796,プログラムデータ!A:P,14,0),"")</f>
        <v/>
      </c>
      <c r="K2796" t="str">
        <f>IFERROR(VLOOKUP(F2796,プログラムデータ!A:O,15,0),"")</f>
        <v/>
      </c>
      <c r="L2796" t="str">
        <f>IFERROR(VLOOKUP(F2796,プログラムデータ!A:M,13,0),"")</f>
        <v/>
      </c>
      <c r="M2796" t="str">
        <f>IFERROR(VLOOKUP(F2796,プログラムデータ!A:J,10,0),"")</f>
        <v/>
      </c>
      <c r="N2796" t="str">
        <f>IFERROR(VLOOKUP(F2796,プログラムデータ!A:P,16,0),"")</f>
        <v/>
      </c>
      <c r="O2796" t="str">
        <f t="shared" si="86"/>
        <v xml:space="preserve">    </v>
      </c>
    </row>
    <row r="2797" spans="1:15" x14ac:dyDescent="0.15">
      <c r="A2797" t="str">
        <f>IFERROR(記録[[#This Row],[競技番号]],"")</f>
        <v/>
      </c>
      <c r="B2797" t="str">
        <f>IFERROR(記録[[#This Row],[選手番号]],"")</f>
        <v/>
      </c>
      <c r="C2797" t="str">
        <f>IFERROR(VLOOKUP(B2797,選手番号!F:J,4,0),"")</f>
        <v/>
      </c>
      <c r="D2797" t="str">
        <f>IFERROR(VLOOKUP(B2797,選手番号!F:K,6,0),"")</f>
        <v/>
      </c>
      <c r="E2797" t="str">
        <f>IFERROR(VLOOKUP(B2797,チーム番号!E:F,2,0),"")</f>
        <v/>
      </c>
      <c r="F2797" t="str">
        <f>IFERROR(VLOOKUP(A2797,プログラム!B:C,2,0),"")</f>
        <v/>
      </c>
      <c r="G2797" t="str">
        <f t="shared" si="87"/>
        <v>000</v>
      </c>
      <c r="H2797" t="str">
        <f>IFERROR(記録[[#This Row],[組]],"")</f>
        <v/>
      </c>
      <c r="I2797" t="str">
        <f>IFERROR(記録[[#This Row],[水路]],"")</f>
        <v/>
      </c>
      <c r="J2797" t="str">
        <f>IFERROR(VLOOKUP(F2797,プログラムデータ!A:P,14,0),"")</f>
        <v/>
      </c>
      <c r="K2797" t="str">
        <f>IFERROR(VLOOKUP(F2797,プログラムデータ!A:O,15,0),"")</f>
        <v/>
      </c>
      <c r="L2797" t="str">
        <f>IFERROR(VLOOKUP(F2797,プログラムデータ!A:M,13,0),"")</f>
        <v/>
      </c>
      <c r="M2797" t="str">
        <f>IFERROR(VLOOKUP(F2797,プログラムデータ!A:J,10,0),"")</f>
        <v/>
      </c>
      <c r="N2797" t="str">
        <f>IFERROR(VLOOKUP(F2797,プログラムデータ!A:P,16,0),"")</f>
        <v/>
      </c>
      <c r="O2797" t="str">
        <f t="shared" si="86"/>
        <v xml:space="preserve">    </v>
      </c>
    </row>
    <row r="2798" spans="1:15" x14ac:dyDescent="0.15">
      <c r="A2798" t="str">
        <f>IFERROR(記録[[#This Row],[競技番号]],"")</f>
        <v/>
      </c>
      <c r="B2798" t="str">
        <f>IFERROR(記録[[#This Row],[選手番号]],"")</f>
        <v/>
      </c>
      <c r="C2798" t="str">
        <f>IFERROR(VLOOKUP(B2798,選手番号!F:J,4,0),"")</f>
        <v/>
      </c>
      <c r="D2798" t="str">
        <f>IFERROR(VLOOKUP(B2798,選手番号!F:K,6,0),"")</f>
        <v/>
      </c>
      <c r="E2798" t="str">
        <f>IFERROR(VLOOKUP(B2798,チーム番号!E:F,2,0),"")</f>
        <v/>
      </c>
      <c r="F2798" t="str">
        <f>IFERROR(VLOOKUP(A2798,プログラム!B:C,2,0),"")</f>
        <v/>
      </c>
      <c r="G2798" t="str">
        <f t="shared" si="87"/>
        <v>000</v>
      </c>
      <c r="H2798" t="str">
        <f>IFERROR(記録[[#This Row],[組]],"")</f>
        <v/>
      </c>
      <c r="I2798" t="str">
        <f>IFERROR(記録[[#This Row],[水路]],"")</f>
        <v/>
      </c>
      <c r="J2798" t="str">
        <f>IFERROR(VLOOKUP(F2798,プログラムデータ!A:P,14,0),"")</f>
        <v/>
      </c>
      <c r="K2798" t="str">
        <f>IFERROR(VLOOKUP(F2798,プログラムデータ!A:O,15,0),"")</f>
        <v/>
      </c>
      <c r="L2798" t="str">
        <f>IFERROR(VLOOKUP(F2798,プログラムデータ!A:M,13,0),"")</f>
        <v/>
      </c>
      <c r="M2798" t="str">
        <f>IFERROR(VLOOKUP(F2798,プログラムデータ!A:J,10,0),"")</f>
        <v/>
      </c>
      <c r="N2798" t="str">
        <f>IFERROR(VLOOKUP(F2798,プログラムデータ!A:P,16,0),"")</f>
        <v/>
      </c>
      <c r="O2798" t="str">
        <f t="shared" ref="O2798:O2861" si="88">CONCATENATE(J2798," ",K2798," ",L2798," ",M2798," ",N2798)</f>
        <v xml:space="preserve">    </v>
      </c>
    </row>
    <row r="2799" spans="1:15" x14ac:dyDescent="0.15">
      <c r="A2799" t="str">
        <f>IFERROR(記録[[#This Row],[競技番号]],"")</f>
        <v/>
      </c>
      <c r="B2799" t="str">
        <f>IFERROR(記録[[#This Row],[選手番号]],"")</f>
        <v/>
      </c>
      <c r="C2799" t="str">
        <f>IFERROR(VLOOKUP(B2799,選手番号!F:J,4,0),"")</f>
        <v/>
      </c>
      <c r="D2799" t="str">
        <f>IFERROR(VLOOKUP(B2799,選手番号!F:K,6,0),"")</f>
        <v/>
      </c>
      <c r="E2799" t="str">
        <f>IFERROR(VLOOKUP(B2799,チーム番号!E:F,2,0),"")</f>
        <v/>
      </c>
      <c r="F2799" t="str">
        <f>IFERROR(VLOOKUP(A2799,プログラム!B:C,2,0),"")</f>
        <v/>
      </c>
      <c r="G2799" t="str">
        <f t="shared" si="87"/>
        <v>000</v>
      </c>
      <c r="H2799" t="str">
        <f>IFERROR(記録[[#This Row],[組]],"")</f>
        <v/>
      </c>
      <c r="I2799" t="str">
        <f>IFERROR(記録[[#This Row],[水路]],"")</f>
        <v/>
      </c>
      <c r="J2799" t="str">
        <f>IFERROR(VLOOKUP(F2799,プログラムデータ!A:P,14,0),"")</f>
        <v/>
      </c>
      <c r="K2799" t="str">
        <f>IFERROR(VLOOKUP(F2799,プログラムデータ!A:O,15,0),"")</f>
        <v/>
      </c>
      <c r="L2799" t="str">
        <f>IFERROR(VLOOKUP(F2799,プログラムデータ!A:M,13,0),"")</f>
        <v/>
      </c>
      <c r="M2799" t="str">
        <f>IFERROR(VLOOKUP(F2799,プログラムデータ!A:J,10,0),"")</f>
        <v/>
      </c>
      <c r="N2799" t="str">
        <f>IFERROR(VLOOKUP(F2799,プログラムデータ!A:P,16,0),"")</f>
        <v/>
      </c>
      <c r="O2799" t="str">
        <f t="shared" si="88"/>
        <v xml:space="preserve">    </v>
      </c>
    </row>
    <row r="2800" spans="1:15" x14ac:dyDescent="0.15">
      <c r="A2800" t="str">
        <f>IFERROR(記録[[#This Row],[競技番号]],"")</f>
        <v/>
      </c>
      <c r="B2800" t="str">
        <f>IFERROR(記録[[#This Row],[選手番号]],"")</f>
        <v/>
      </c>
      <c r="C2800" t="str">
        <f>IFERROR(VLOOKUP(B2800,選手番号!F:J,4,0),"")</f>
        <v/>
      </c>
      <c r="D2800" t="str">
        <f>IFERROR(VLOOKUP(B2800,選手番号!F:K,6,0),"")</f>
        <v/>
      </c>
      <c r="E2800" t="str">
        <f>IFERROR(VLOOKUP(B2800,チーム番号!E:F,2,0),"")</f>
        <v/>
      </c>
      <c r="F2800" t="str">
        <f>IFERROR(VLOOKUP(A2800,プログラム!B:C,2,0),"")</f>
        <v/>
      </c>
      <c r="G2800" t="str">
        <f t="shared" si="87"/>
        <v>000</v>
      </c>
      <c r="H2800" t="str">
        <f>IFERROR(記録[[#This Row],[組]],"")</f>
        <v/>
      </c>
      <c r="I2800" t="str">
        <f>IFERROR(記録[[#This Row],[水路]],"")</f>
        <v/>
      </c>
      <c r="J2800" t="str">
        <f>IFERROR(VLOOKUP(F2800,プログラムデータ!A:P,14,0),"")</f>
        <v/>
      </c>
      <c r="K2800" t="str">
        <f>IFERROR(VLOOKUP(F2800,プログラムデータ!A:O,15,0),"")</f>
        <v/>
      </c>
      <c r="L2800" t="str">
        <f>IFERROR(VLOOKUP(F2800,プログラムデータ!A:M,13,0),"")</f>
        <v/>
      </c>
      <c r="M2800" t="str">
        <f>IFERROR(VLOOKUP(F2800,プログラムデータ!A:J,10,0),"")</f>
        <v/>
      </c>
      <c r="N2800" t="str">
        <f>IFERROR(VLOOKUP(F2800,プログラムデータ!A:P,16,0),"")</f>
        <v/>
      </c>
      <c r="O2800" t="str">
        <f t="shared" si="88"/>
        <v xml:space="preserve">    </v>
      </c>
    </row>
    <row r="2801" spans="1:15" x14ac:dyDescent="0.15">
      <c r="A2801" t="str">
        <f>IFERROR(記録[[#This Row],[競技番号]],"")</f>
        <v/>
      </c>
      <c r="B2801" t="str">
        <f>IFERROR(記録[[#This Row],[選手番号]],"")</f>
        <v/>
      </c>
      <c r="C2801" t="str">
        <f>IFERROR(VLOOKUP(B2801,選手番号!F:J,4,0),"")</f>
        <v/>
      </c>
      <c r="D2801" t="str">
        <f>IFERROR(VLOOKUP(B2801,選手番号!F:K,6,0),"")</f>
        <v/>
      </c>
      <c r="E2801" t="str">
        <f>IFERROR(VLOOKUP(B2801,チーム番号!E:F,2,0),"")</f>
        <v/>
      </c>
      <c r="F2801" t="str">
        <f>IFERROR(VLOOKUP(A2801,プログラム!B:C,2,0),"")</f>
        <v/>
      </c>
      <c r="G2801" t="str">
        <f t="shared" si="87"/>
        <v>000</v>
      </c>
      <c r="H2801" t="str">
        <f>IFERROR(記録[[#This Row],[組]],"")</f>
        <v/>
      </c>
      <c r="I2801" t="str">
        <f>IFERROR(記録[[#This Row],[水路]],"")</f>
        <v/>
      </c>
      <c r="J2801" t="str">
        <f>IFERROR(VLOOKUP(F2801,プログラムデータ!A:P,14,0),"")</f>
        <v/>
      </c>
      <c r="K2801" t="str">
        <f>IFERROR(VLOOKUP(F2801,プログラムデータ!A:O,15,0),"")</f>
        <v/>
      </c>
      <c r="L2801" t="str">
        <f>IFERROR(VLOOKUP(F2801,プログラムデータ!A:M,13,0),"")</f>
        <v/>
      </c>
      <c r="M2801" t="str">
        <f>IFERROR(VLOOKUP(F2801,プログラムデータ!A:J,10,0),"")</f>
        <v/>
      </c>
      <c r="N2801" t="str">
        <f>IFERROR(VLOOKUP(F2801,プログラムデータ!A:P,16,0),"")</f>
        <v/>
      </c>
      <c r="O2801" t="str">
        <f t="shared" si="88"/>
        <v xml:space="preserve">    </v>
      </c>
    </row>
    <row r="2802" spans="1:15" x14ac:dyDescent="0.15">
      <c r="A2802" t="str">
        <f>IFERROR(記録[[#This Row],[競技番号]],"")</f>
        <v/>
      </c>
      <c r="B2802" t="str">
        <f>IFERROR(記録[[#This Row],[選手番号]],"")</f>
        <v/>
      </c>
      <c r="C2802" t="str">
        <f>IFERROR(VLOOKUP(B2802,選手番号!F:J,4,0),"")</f>
        <v/>
      </c>
      <c r="D2802" t="str">
        <f>IFERROR(VLOOKUP(B2802,選手番号!F:K,6,0),"")</f>
        <v/>
      </c>
      <c r="E2802" t="str">
        <f>IFERROR(VLOOKUP(B2802,チーム番号!E:F,2,0),"")</f>
        <v/>
      </c>
      <c r="F2802" t="str">
        <f>IFERROR(VLOOKUP(A2802,プログラム!B:C,2,0),"")</f>
        <v/>
      </c>
      <c r="G2802" t="str">
        <f t="shared" si="87"/>
        <v>000</v>
      </c>
      <c r="H2802" t="str">
        <f>IFERROR(記録[[#This Row],[組]],"")</f>
        <v/>
      </c>
      <c r="I2802" t="str">
        <f>IFERROR(記録[[#This Row],[水路]],"")</f>
        <v/>
      </c>
      <c r="J2802" t="str">
        <f>IFERROR(VLOOKUP(F2802,プログラムデータ!A:P,14,0),"")</f>
        <v/>
      </c>
      <c r="K2802" t="str">
        <f>IFERROR(VLOOKUP(F2802,プログラムデータ!A:O,15,0),"")</f>
        <v/>
      </c>
      <c r="L2802" t="str">
        <f>IFERROR(VLOOKUP(F2802,プログラムデータ!A:M,13,0),"")</f>
        <v/>
      </c>
      <c r="M2802" t="str">
        <f>IFERROR(VLOOKUP(F2802,プログラムデータ!A:J,10,0),"")</f>
        <v/>
      </c>
      <c r="N2802" t="str">
        <f>IFERROR(VLOOKUP(F2802,プログラムデータ!A:P,16,0),"")</f>
        <v/>
      </c>
      <c r="O2802" t="str">
        <f t="shared" si="88"/>
        <v xml:space="preserve">    </v>
      </c>
    </row>
    <row r="2803" spans="1:15" x14ac:dyDescent="0.15">
      <c r="A2803" t="str">
        <f>IFERROR(記録[[#This Row],[競技番号]],"")</f>
        <v/>
      </c>
      <c r="B2803" t="str">
        <f>IFERROR(記録[[#This Row],[選手番号]],"")</f>
        <v/>
      </c>
      <c r="C2803" t="str">
        <f>IFERROR(VLOOKUP(B2803,選手番号!F:J,4,0),"")</f>
        <v/>
      </c>
      <c r="D2803" t="str">
        <f>IFERROR(VLOOKUP(B2803,選手番号!F:K,6,0),"")</f>
        <v/>
      </c>
      <c r="E2803" t="str">
        <f>IFERROR(VLOOKUP(B2803,チーム番号!E:F,2,0),"")</f>
        <v/>
      </c>
      <c r="F2803" t="str">
        <f>IFERROR(VLOOKUP(A2803,プログラム!B:C,2,0),"")</f>
        <v/>
      </c>
      <c r="G2803" t="str">
        <f t="shared" si="87"/>
        <v>000</v>
      </c>
      <c r="H2803" t="str">
        <f>IFERROR(記録[[#This Row],[組]],"")</f>
        <v/>
      </c>
      <c r="I2803" t="str">
        <f>IFERROR(記録[[#This Row],[水路]],"")</f>
        <v/>
      </c>
      <c r="J2803" t="str">
        <f>IFERROR(VLOOKUP(F2803,プログラムデータ!A:P,14,0),"")</f>
        <v/>
      </c>
      <c r="K2803" t="str">
        <f>IFERROR(VLOOKUP(F2803,プログラムデータ!A:O,15,0),"")</f>
        <v/>
      </c>
      <c r="L2803" t="str">
        <f>IFERROR(VLOOKUP(F2803,プログラムデータ!A:M,13,0),"")</f>
        <v/>
      </c>
      <c r="M2803" t="str">
        <f>IFERROR(VLOOKUP(F2803,プログラムデータ!A:J,10,0),"")</f>
        <v/>
      </c>
      <c r="N2803" t="str">
        <f>IFERROR(VLOOKUP(F2803,プログラムデータ!A:P,16,0),"")</f>
        <v/>
      </c>
      <c r="O2803" t="str">
        <f t="shared" si="88"/>
        <v xml:space="preserve">    </v>
      </c>
    </row>
    <row r="2804" spans="1:15" x14ac:dyDescent="0.15">
      <c r="A2804" t="str">
        <f>IFERROR(記録[[#This Row],[競技番号]],"")</f>
        <v/>
      </c>
      <c r="B2804" t="str">
        <f>IFERROR(記録[[#This Row],[選手番号]],"")</f>
        <v/>
      </c>
      <c r="C2804" t="str">
        <f>IFERROR(VLOOKUP(B2804,選手番号!F:J,4,0),"")</f>
        <v/>
      </c>
      <c r="D2804" t="str">
        <f>IFERROR(VLOOKUP(B2804,選手番号!F:K,6,0),"")</f>
        <v/>
      </c>
      <c r="E2804" t="str">
        <f>IFERROR(VLOOKUP(B2804,チーム番号!E:F,2,0),"")</f>
        <v/>
      </c>
      <c r="F2804" t="str">
        <f>IFERROR(VLOOKUP(A2804,プログラム!B:C,2,0),"")</f>
        <v/>
      </c>
      <c r="G2804" t="str">
        <f t="shared" si="87"/>
        <v>000</v>
      </c>
      <c r="H2804" t="str">
        <f>IFERROR(記録[[#This Row],[組]],"")</f>
        <v/>
      </c>
      <c r="I2804" t="str">
        <f>IFERROR(記録[[#This Row],[水路]],"")</f>
        <v/>
      </c>
      <c r="J2804" t="str">
        <f>IFERROR(VLOOKUP(F2804,プログラムデータ!A:P,14,0),"")</f>
        <v/>
      </c>
      <c r="K2804" t="str">
        <f>IFERROR(VLOOKUP(F2804,プログラムデータ!A:O,15,0),"")</f>
        <v/>
      </c>
      <c r="L2804" t="str">
        <f>IFERROR(VLOOKUP(F2804,プログラムデータ!A:M,13,0),"")</f>
        <v/>
      </c>
      <c r="M2804" t="str">
        <f>IFERROR(VLOOKUP(F2804,プログラムデータ!A:J,10,0),"")</f>
        <v/>
      </c>
      <c r="N2804" t="str">
        <f>IFERROR(VLOOKUP(F2804,プログラムデータ!A:P,16,0),"")</f>
        <v/>
      </c>
      <c r="O2804" t="str">
        <f t="shared" si="88"/>
        <v xml:space="preserve">    </v>
      </c>
    </row>
    <row r="2805" spans="1:15" x14ac:dyDescent="0.15">
      <c r="A2805" t="str">
        <f>IFERROR(記録[[#This Row],[競技番号]],"")</f>
        <v/>
      </c>
      <c r="B2805" t="str">
        <f>IFERROR(記録[[#This Row],[選手番号]],"")</f>
        <v/>
      </c>
      <c r="C2805" t="str">
        <f>IFERROR(VLOOKUP(B2805,選手番号!F:J,4,0),"")</f>
        <v/>
      </c>
      <c r="D2805" t="str">
        <f>IFERROR(VLOOKUP(B2805,選手番号!F:K,6,0),"")</f>
        <v/>
      </c>
      <c r="E2805" t="str">
        <f>IFERROR(VLOOKUP(B2805,チーム番号!E:F,2,0),"")</f>
        <v/>
      </c>
      <c r="F2805" t="str">
        <f>IFERROR(VLOOKUP(A2805,プログラム!B:C,2,0),"")</f>
        <v/>
      </c>
      <c r="G2805" t="str">
        <f t="shared" si="87"/>
        <v>000</v>
      </c>
      <c r="H2805" t="str">
        <f>IFERROR(記録[[#This Row],[組]],"")</f>
        <v/>
      </c>
      <c r="I2805" t="str">
        <f>IFERROR(記録[[#This Row],[水路]],"")</f>
        <v/>
      </c>
      <c r="J2805" t="str">
        <f>IFERROR(VLOOKUP(F2805,プログラムデータ!A:P,14,0),"")</f>
        <v/>
      </c>
      <c r="K2805" t="str">
        <f>IFERROR(VLOOKUP(F2805,プログラムデータ!A:O,15,0),"")</f>
        <v/>
      </c>
      <c r="L2805" t="str">
        <f>IFERROR(VLOOKUP(F2805,プログラムデータ!A:M,13,0),"")</f>
        <v/>
      </c>
      <c r="M2805" t="str">
        <f>IFERROR(VLOOKUP(F2805,プログラムデータ!A:J,10,0),"")</f>
        <v/>
      </c>
      <c r="N2805" t="str">
        <f>IFERROR(VLOOKUP(F2805,プログラムデータ!A:P,16,0),"")</f>
        <v/>
      </c>
      <c r="O2805" t="str">
        <f t="shared" si="88"/>
        <v xml:space="preserve">    </v>
      </c>
    </row>
    <row r="2806" spans="1:15" x14ac:dyDescent="0.15">
      <c r="A2806" t="str">
        <f>IFERROR(記録[[#This Row],[競技番号]],"")</f>
        <v/>
      </c>
      <c r="B2806" t="str">
        <f>IFERROR(記録[[#This Row],[選手番号]],"")</f>
        <v/>
      </c>
      <c r="C2806" t="str">
        <f>IFERROR(VLOOKUP(B2806,選手番号!F:J,4,0),"")</f>
        <v/>
      </c>
      <c r="D2806" t="str">
        <f>IFERROR(VLOOKUP(B2806,選手番号!F:K,6,0),"")</f>
        <v/>
      </c>
      <c r="E2806" t="str">
        <f>IFERROR(VLOOKUP(B2806,チーム番号!E:F,2,0),"")</f>
        <v/>
      </c>
      <c r="F2806" t="str">
        <f>IFERROR(VLOOKUP(A2806,プログラム!B:C,2,0),"")</f>
        <v/>
      </c>
      <c r="G2806" t="str">
        <f t="shared" si="87"/>
        <v>000</v>
      </c>
      <c r="H2806" t="str">
        <f>IFERROR(記録[[#This Row],[組]],"")</f>
        <v/>
      </c>
      <c r="I2806" t="str">
        <f>IFERROR(記録[[#This Row],[水路]],"")</f>
        <v/>
      </c>
      <c r="J2806" t="str">
        <f>IFERROR(VLOOKUP(F2806,プログラムデータ!A:P,14,0),"")</f>
        <v/>
      </c>
      <c r="K2806" t="str">
        <f>IFERROR(VLOOKUP(F2806,プログラムデータ!A:O,15,0),"")</f>
        <v/>
      </c>
      <c r="L2806" t="str">
        <f>IFERROR(VLOOKUP(F2806,プログラムデータ!A:M,13,0),"")</f>
        <v/>
      </c>
      <c r="M2806" t="str">
        <f>IFERROR(VLOOKUP(F2806,プログラムデータ!A:J,10,0),"")</f>
        <v/>
      </c>
      <c r="N2806" t="str">
        <f>IFERROR(VLOOKUP(F2806,プログラムデータ!A:P,16,0),"")</f>
        <v/>
      </c>
      <c r="O2806" t="str">
        <f t="shared" si="88"/>
        <v xml:space="preserve">    </v>
      </c>
    </row>
    <row r="2807" spans="1:15" x14ac:dyDescent="0.15">
      <c r="A2807" t="str">
        <f>IFERROR(記録[[#This Row],[競技番号]],"")</f>
        <v/>
      </c>
      <c r="B2807" t="str">
        <f>IFERROR(記録[[#This Row],[選手番号]],"")</f>
        <v/>
      </c>
      <c r="C2807" t="str">
        <f>IFERROR(VLOOKUP(B2807,選手番号!F:J,4,0),"")</f>
        <v/>
      </c>
      <c r="D2807" t="str">
        <f>IFERROR(VLOOKUP(B2807,選手番号!F:K,6,0),"")</f>
        <v/>
      </c>
      <c r="E2807" t="str">
        <f>IFERROR(VLOOKUP(B2807,チーム番号!E:F,2,0),"")</f>
        <v/>
      </c>
      <c r="F2807" t="str">
        <f>IFERROR(VLOOKUP(A2807,プログラム!B:C,2,0),"")</f>
        <v/>
      </c>
      <c r="G2807" t="str">
        <f t="shared" si="87"/>
        <v>000</v>
      </c>
      <c r="H2807" t="str">
        <f>IFERROR(記録[[#This Row],[組]],"")</f>
        <v/>
      </c>
      <c r="I2807" t="str">
        <f>IFERROR(記録[[#This Row],[水路]],"")</f>
        <v/>
      </c>
      <c r="J2807" t="str">
        <f>IFERROR(VLOOKUP(F2807,プログラムデータ!A:P,14,0),"")</f>
        <v/>
      </c>
      <c r="K2807" t="str">
        <f>IFERROR(VLOOKUP(F2807,プログラムデータ!A:O,15,0),"")</f>
        <v/>
      </c>
      <c r="L2807" t="str">
        <f>IFERROR(VLOOKUP(F2807,プログラムデータ!A:M,13,0),"")</f>
        <v/>
      </c>
      <c r="M2807" t="str">
        <f>IFERROR(VLOOKUP(F2807,プログラムデータ!A:J,10,0),"")</f>
        <v/>
      </c>
      <c r="N2807" t="str">
        <f>IFERROR(VLOOKUP(F2807,プログラムデータ!A:P,16,0),"")</f>
        <v/>
      </c>
      <c r="O2807" t="str">
        <f t="shared" si="88"/>
        <v xml:space="preserve">    </v>
      </c>
    </row>
    <row r="2808" spans="1:15" x14ac:dyDescent="0.15">
      <c r="A2808" t="str">
        <f>IFERROR(記録[[#This Row],[競技番号]],"")</f>
        <v/>
      </c>
      <c r="B2808" t="str">
        <f>IFERROR(記録[[#This Row],[選手番号]],"")</f>
        <v/>
      </c>
      <c r="C2808" t="str">
        <f>IFERROR(VLOOKUP(B2808,選手番号!F:J,4,0),"")</f>
        <v/>
      </c>
      <c r="D2808" t="str">
        <f>IFERROR(VLOOKUP(B2808,選手番号!F:K,6,0),"")</f>
        <v/>
      </c>
      <c r="E2808" t="str">
        <f>IFERROR(VLOOKUP(B2808,チーム番号!E:F,2,0),"")</f>
        <v/>
      </c>
      <c r="F2808" t="str">
        <f>IFERROR(VLOOKUP(A2808,プログラム!B:C,2,0),"")</f>
        <v/>
      </c>
      <c r="G2808" t="str">
        <f t="shared" si="87"/>
        <v>000</v>
      </c>
      <c r="H2808" t="str">
        <f>IFERROR(記録[[#This Row],[組]],"")</f>
        <v/>
      </c>
      <c r="I2808" t="str">
        <f>IFERROR(記録[[#This Row],[水路]],"")</f>
        <v/>
      </c>
      <c r="J2808" t="str">
        <f>IFERROR(VLOOKUP(F2808,プログラムデータ!A:P,14,0),"")</f>
        <v/>
      </c>
      <c r="K2808" t="str">
        <f>IFERROR(VLOOKUP(F2808,プログラムデータ!A:O,15,0),"")</f>
        <v/>
      </c>
      <c r="L2808" t="str">
        <f>IFERROR(VLOOKUP(F2808,プログラムデータ!A:M,13,0),"")</f>
        <v/>
      </c>
      <c r="M2808" t="str">
        <f>IFERROR(VLOOKUP(F2808,プログラムデータ!A:J,10,0),"")</f>
        <v/>
      </c>
      <c r="N2808" t="str">
        <f>IFERROR(VLOOKUP(F2808,プログラムデータ!A:P,16,0),"")</f>
        <v/>
      </c>
      <c r="O2808" t="str">
        <f t="shared" si="88"/>
        <v xml:space="preserve">    </v>
      </c>
    </row>
    <row r="2809" spans="1:15" x14ac:dyDescent="0.15">
      <c r="A2809" t="str">
        <f>IFERROR(記録[[#This Row],[競技番号]],"")</f>
        <v/>
      </c>
      <c r="B2809" t="str">
        <f>IFERROR(記録[[#This Row],[選手番号]],"")</f>
        <v/>
      </c>
      <c r="C2809" t="str">
        <f>IFERROR(VLOOKUP(B2809,選手番号!F:J,4,0),"")</f>
        <v/>
      </c>
      <c r="D2809" t="str">
        <f>IFERROR(VLOOKUP(B2809,選手番号!F:K,6,0),"")</f>
        <v/>
      </c>
      <c r="E2809" t="str">
        <f>IFERROR(VLOOKUP(B2809,チーム番号!E:F,2,0),"")</f>
        <v/>
      </c>
      <c r="F2809" t="str">
        <f>IFERROR(VLOOKUP(A2809,プログラム!B:C,2,0),"")</f>
        <v/>
      </c>
      <c r="G2809" t="str">
        <f t="shared" si="87"/>
        <v>000</v>
      </c>
      <c r="H2809" t="str">
        <f>IFERROR(記録[[#This Row],[組]],"")</f>
        <v/>
      </c>
      <c r="I2809" t="str">
        <f>IFERROR(記録[[#This Row],[水路]],"")</f>
        <v/>
      </c>
      <c r="J2809" t="str">
        <f>IFERROR(VLOOKUP(F2809,プログラムデータ!A:P,14,0),"")</f>
        <v/>
      </c>
      <c r="K2809" t="str">
        <f>IFERROR(VLOOKUP(F2809,プログラムデータ!A:O,15,0),"")</f>
        <v/>
      </c>
      <c r="L2809" t="str">
        <f>IFERROR(VLOOKUP(F2809,プログラムデータ!A:M,13,0),"")</f>
        <v/>
      </c>
      <c r="M2809" t="str">
        <f>IFERROR(VLOOKUP(F2809,プログラムデータ!A:J,10,0),"")</f>
        <v/>
      </c>
      <c r="N2809" t="str">
        <f>IFERROR(VLOOKUP(F2809,プログラムデータ!A:P,16,0),"")</f>
        <v/>
      </c>
      <c r="O2809" t="str">
        <f t="shared" si="88"/>
        <v xml:space="preserve">    </v>
      </c>
    </row>
    <row r="2810" spans="1:15" x14ac:dyDescent="0.15">
      <c r="A2810" t="str">
        <f>IFERROR(記録[[#This Row],[競技番号]],"")</f>
        <v/>
      </c>
      <c r="B2810" t="str">
        <f>IFERROR(記録[[#This Row],[選手番号]],"")</f>
        <v/>
      </c>
      <c r="C2810" t="str">
        <f>IFERROR(VLOOKUP(B2810,選手番号!F:J,4,0),"")</f>
        <v/>
      </c>
      <c r="D2810" t="str">
        <f>IFERROR(VLOOKUP(B2810,選手番号!F:K,6,0),"")</f>
        <v/>
      </c>
      <c r="E2810" t="str">
        <f>IFERROR(VLOOKUP(B2810,チーム番号!E:F,2,0),"")</f>
        <v/>
      </c>
      <c r="F2810" t="str">
        <f>IFERROR(VLOOKUP(A2810,プログラム!B:C,2,0),"")</f>
        <v/>
      </c>
      <c r="G2810" t="str">
        <f t="shared" si="87"/>
        <v>000</v>
      </c>
      <c r="H2810" t="str">
        <f>IFERROR(記録[[#This Row],[組]],"")</f>
        <v/>
      </c>
      <c r="I2810" t="str">
        <f>IFERROR(記録[[#This Row],[水路]],"")</f>
        <v/>
      </c>
      <c r="J2810" t="str">
        <f>IFERROR(VLOOKUP(F2810,プログラムデータ!A:P,14,0),"")</f>
        <v/>
      </c>
      <c r="K2810" t="str">
        <f>IFERROR(VLOOKUP(F2810,プログラムデータ!A:O,15,0),"")</f>
        <v/>
      </c>
      <c r="L2810" t="str">
        <f>IFERROR(VLOOKUP(F2810,プログラムデータ!A:M,13,0),"")</f>
        <v/>
      </c>
      <c r="M2810" t="str">
        <f>IFERROR(VLOOKUP(F2810,プログラムデータ!A:J,10,0),"")</f>
        <v/>
      </c>
      <c r="N2810" t="str">
        <f>IFERROR(VLOOKUP(F2810,プログラムデータ!A:P,16,0),"")</f>
        <v/>
      </c>
      <c r="O2810" t="str">
        <f t="shared" si="88"/>
        <v xml:space="preserve">    </v>
      </c>
    </row>
    <row r="2811" spans="1:15" x14ac:dyDescent="0.15">
      <c r="A2811" t="str">
        <f>IFERROR(記録[[#This Row],[競技番号]],"")</f>
        <v/>
      </c>
      <c r="B2811" t="str">
        <f>IFERROR(記録[[#This Row],[選手番号]],"")</f>
        <v/>
      </c>
      <c r="C2811" t="str">
        <f>IFERROR(VLOOKUP(B2811,選手番号!F:J,4,0),"")</f>
        <v/>
      </c>
      <c r="D2811" t="str">
        <f>IFERROR(VLOOKUP(B2811,選手番号!F:K,6,0),"")</f>
        <v/>
      </c>
      <c r="E2811" t="str">
        <f>IFERROR(VLOOKUP(B2811,チーム番号!E:F,2,0),"")</f>
        <v/>
      </c>
      <c r="F2811" t="str">
        <f>IFERROR(VLOOKUP(A2811,プログラム!B:C,2,0),"")</f>
        <v/>
      </c>
      <c r="G2811" t="str">
        <f t="shared" si="87"/>
        <v>000</v>
      </c>
      <c r="H2811" t="str">
        <f>IFERROR(記録[[#This Row],[組]],"")</f>
        <v/>
      </c>
      <c r="I2811" t="str">
        <f>IFERROR(記録[[#This Row],[水路]],"")</f>
        <v/>
      </c>
      <c r="J2811" t="str">
        <f>IFERROR(VLOOKUP(F2811,プログラムデータ!A:P,14,0),"")</f>
        <v/>
      </c>
      <c r="K2811" t="str">
        <f>IFERROR(VLOOKUP(F2811,プログラムデータ!A:O,15,0),"")</f>
        <v/>
      </c>
      <c r="L2811" t="str">
        <f>IFERROR(VLOOKUP(F2811,プログラムデータ!A:M,13,0),"")</f>
        <v/>
      </c>
      <c r="M2811" t="str">
        <f>IFERROR(VLOOKUP(F2811,プログラムデータ!A:J,10,0),"")</f>
        <v/>
      </c>
      <c r="N2811" t="str">
        <f>IFERROR(VLOOKUP(F2811,プログラムデータ!A:P,16,0),"")</f>
        <v/>
      </c>
      <c r="O2811" t="str">
        <f t="shared" si="88"/>
        <v xml:space="preserve">    </v>
      </c>
    </row>
    <row r="2812" spans="1:15" x14ac:dyDescent="0.15">
      <c r="A2812" t="str">
        <f>IFERROR(記録[[#This Row],[競技番号]],"")</f>
        <v/>
      </c>
      <c r="B2812" t="str">
        <f>IFERROR(記録[[#This Row],[選手番号]],"")</f>
        <v/>
      </c>
      <c r="C2812" t="str">
        <f>IFERROR(VLOOKUP(B2812,選手番号!F:J,4,0),"")</f>
        <v/>
      </c>
      <c r="D2812" t="str">
        <f>IFERROR(VLOOKUP(B2812,選手番号!F:K,6,0),"")</f>
        <v/>
      </c>
      <c r="E2812" t="str">
        <f>IFERROR(VLOOKUP(B2812,チーム番号!E:F,2,0),"")</f>
        <v/>
      </c>
      <c r="F2812" t="str">
        <f>IFERROR(VLOOKUP(A2812,プログラム!B:C,2,0),"")</f>
        <v/>
      </c>
      <c r="G2812" t="str">
        <f t="shared" si="87"/>
        <v>000</v>
      </c>
      <c r="H2812" t="str">
        <f>IFERROR(記録[[#This Row],[組]],"")</f>
        <v/>
      </c>
      <c r="I2812" t="str">
        <f>IFERROR(記録[[#This Row],[水路]],"")</f>
        <v/>
      </c>
      <c r="J2812" t="str">
        <f>IFERROR(VLOOKUP(F2812,プログラムデータ!A:P,14,0),"")</f>
        <v/>
      </c>
      <c r="K2812" t="str">
        <f>IFERROR(VLOOKUP(F2812,プログラムデータ!A:O,15,0),"")</f>
        <v/>
      </c>
      <c r="L2812" t="str">
        <f>IFERROR(VLOOKUP(F2812,プログラムデータ!A:M,13,0),"")</f>
        <v/>
      </c>
      <c r="M2812" t="str">
        <f>IFERROR(VLOOKUP(F2812,プログラムデータ!A:J,10,0),"")</f>
        <v/>
      </c>
      <c r="N2812" t="str">
        <f>IFERROR(VLOOKUP(F2812,プログラムデータ!A:P,16,0),"")</f>
        <v/>
      </c>
      <c r="O2812" t="str">
        <f t="shared" si="88"/>
        <v xml:space="preserve">    </v>
      </c>
    </row>
    <row r="2813" spans="1:15" x14ac:dyDescent="0.15">
      <c r="A2813" t="str">
        <f>IFERROR(記録[[#This Row],[競技番号]],"")</f>
        <v/>
      </c>
      <c r="B2813" t="str">
        <f>IFERROR(記録[[#This Row],[選手番号]],"")</f>
        <v/>
      </c>
      <c r="C2813" t="str">
        <f>IFERROR(VLOOKUP(B2813,選手番号!F:J,4,0),"")</f>
        <v/>
      </c>
      <c r="D2813" t="str">
        <f>IFERROR(VLOOKUP(B2813,選手番号!F:K,6,0),"")</f>
        <v/>
      </c>
      <c r="E2813" t="str">
        <f>IFERROR(VLOOKUP(B2813,チーム番号!E:F,2,0),"")</f>
        <v/>
      </c>
      <c r="F2813" t="str">
        <f>IFERROR(VLOOKUP(A2813,プログラム!B:C,2,0),"")</f>
        <v/>
      </c>
      <c r="G2813" t="str">
        <f t="shared" si="87"/>
        <v>000</v>
      </c>
      <c r="H2813" t="str">
        <f>IFERROR(記録[[#This Row],[組]],"")</f>
        <v/>
      </c>
      <c r="I2813" t="str">
        <f>IFERROR(記録[[#This Row],[水路]],"")</f>
        <v/>
      </c>
      <c r="J2813" t="str">
        <f>IFERROR(VLOOKUP(F2813,プログラムデータ!A:P,14,0),"")</f>
        <v/>
      </c>
      <c r="K2813" t="str">
        <f>IFERROR(VLOOKUP(F2813,プログラムデータ!A:O,15,0),"")</f>
        <v/>
      </c>
      <c r="L2813" t="str">
        <f>IFERROR(VLOOKUP(F2813,プログラムデータ!A:M,13,0),"")</f>
        <v/>
      </c>
      <c r="M2813" t="str">
        <f>IFERROR(VLOOKUP(F2813,プログラムデータ!A:J,10,0),"")</f>
        <v/>
      </c>
      <c r="N2813" t="str">
        <f>IFERROR(VLOOKUP(F2813,プログラムデータ!A:P,16,0),"")</f>
        <v/>
      </c>
      <c r="O2813" t="str">
        <f t="shared" si="88"/>
        <v xml:space="preserve">    </v>
      </c>
    </row>
    <row r="2814" spans="1:15" x14ac:dyDescent="0.15">
      <c r="A2814" t="str">
        <f>IFERROR(記録[[#This Row],[競技番号]],"")</f>
        <v/>
      </c>
      <c r="B2814" t="str">
        <f>IFERROR(記録[[#This Row],[選手番号]],"")</f>
        <v/>
      </c>
      <c r="C2814" t="str">
        <f>IFERROR(VLOOKUP(B2814,選手番号!F:J,4,0),"")</f>
        <v/>
      </c>
      <c r="D2814" t="str">
        <f>IFERROR(VLOOKUP(B2814,選手番号!F:K,6,0),"")</f>
        <v/>
      </c>
      <c r="E2814" t="str">
        <f>IFERROR(VLOOKUP(B2814,チーム番号!E:F,2,0),"")</f>
        <v/>
      </c>
      <c r="F2814" t="str">
        <f>IFERROR(VLOOKUP(A2814,プログラム!B:C,2,0),"")</f>
        <v/>
      </c>
      <c r="G2814" t="str">
        <f t="shared" si="87"/>
        <v>000</v>
      </c>
      <c r="H2814" t="str">
        <f>IFERROR(記録[[#This Row],[組]],"")</f>
        <v/>
      </c>
      <c r="I2814" t="str">
        <f>IFERROR(記録[[#This Row],[水路]],"")</f>
        <v/>
      </c>
      <c r="J2814" t="str">
        <f>IFERROR(VLOOKUP(F2814,プログラムデータ!A:P,14,0),"")</f>
        <v/>
      </c>
      <c r="K2814" t="str">
        <f>IFERROR(VLOOKUP(F2814,プログラムデータ!A:O,15,0),"")</f>
        <v/>
      </c>
      <c r="L2814" t="str">
        <f>IFERROR(VLOOKUP(F2814,プログラムデータ!A:M,13,0),"")</f>
        <v/>
      </c>
      <c r="M2814" t="str">
        <f>IFERROR(VLOOKUP(F2814,プログラムデータ!A:J,10,0),"")</f>
        <v/>
      </c>
      <c r="N2814" t="str">
        <f>IFERROR(VLOOKUP(F2814,プログラムデータ!A:P,16,0),"")</f>
        <v/>
      </c>
      <c r="O2814" t="str">
        <f t="shared" si="88"/>
        <v xml:space="preserve">    </v>
      </c>
    </row>
    <row r="2815" spans="1:15" x14ac:dyDescent="0.15">
      <c r="A2815" t="str">
        <f>IFERROR(記録[[#This Row],[競技番号]],"")</f>
        <v/>
      </c>
      <c r="B2815" t="str">
        <f>IFERROR(記録[[#This Row],[選手番号]],"")</f>
        <v/>
      </c>
      <c r="C2815" t="str">
        <f>IFERROR(VLOOKUP(B2815,選手番号!F:J,4,0),"")</f>
        <v/>
      </c>
      <c r="D2815" t="str">
        <f>IFERROR(VLOOKUP(B2815,選手番号!F:K,6,0),"")</f>
        <v/>
      </c>
      <c r="E2815" t="str">
        <f>IFERROR(VLOOKUP(B2815,チーム番号!E:F,2,0),"")</f>
        <v/>
      </c>
      <c r="F2815" t="str">
        <f>IFERROR(VLOOKUP(A2815,プログラム!B:C,2,0),"")</f>
        <v/>
      </c>
      <c r="G2815" t="str">
        <f t="shared" si="87"/>
        <v>000</v>
      </c>
      <c r="H2815" t="str">
        <f>IFERROR(記録[[#This Row],[組]],"")</f>
        <v/>
      </c>
      <c r="I2815" t="str">
        <f>IFERROR(記録[[#This Row],[水路]],"")</f>
        <v/>
      </c>
      <c r="J2815" t="str">
        <f>IFERROR(VLOOKUP(F2815,プログラムデータ!A:P,14,0),"")</f>
        <v/>
      </c>
      <c r="K2815" t="str">
        <f>IFERROR(VLOOKUP(F2815,プログラムデータ!A:O,15,0),"")</f>
        <v/>
      </c>
      <c r="L2815" t="str">
        <f>IFERROR(VLOOKUP(F2815,プログラムデータ!A:M,13,0),"")</f>
        <v/>
      </c>
      <c r="M2815" t="str">
        <f>IFERROR(VLOOKUP(F2815,プログラムデータ!A:J,10,0),"")</f>
        <v/>
      </c>
      <c r="N2815" t="str">
        <f>IFERROR(VLOOKUP(F2815,プログラムデータ!A:P,16,0),"")</f>
        <v/>
      </c>
      <c r="O2815" t="str">
        <f t="shared" si="88"/>
        <v xml:space="preserve">    </v>
      </c>
    </row>
    <row r="2816" spans="1:15" x14ac:dyDescent="0.15">
      <c r="A2816" t="str">
        <f>IFERROR(記録[[#This Row],[競技番号]],"")</f>
        <v/>
      </c>
      <c r="B2816" t="str">
        <f>IFERROR(記録[[#This Row],[選手番号]],"")</f>
        <v/>
      </c>
      <c r="C2816" t="str">
        <f>IFERROR(VLOOKUP(B2816,選手番号!F:J,4,0),"")</f>
        <v/>
      </c>
      <c r="D2816" t="str">
        <f>IFERROR(VLOOKUP(B2816,選手番号!F:K,6,0),"")</f>
        <v/>
      </c>
      <c r="E2816" t="str">
        <f>IFERROR(VLOOKUP(B2816,チーム番号!E:F,2,0),"")</f>
        <v/>
      </c>
      <c r="F2816" t="str">
        <f>IFERROR(VLOOKUP(A2816,プログラム!B:C,2,0),"")</f>
        <v/>
      </c>
      <c r="G2816" t="str">
        <f t="shared" si="87"/>
        <v>000</v>
      </c>
      <c r="H2816" t="str">
        <f>IFERROR(記録[[#This Row],[組]],"")</f>
        <v/>
      </c>
      <c r="I2816" t="str">
        <f>IFERROR(記録[[#This Row],[水路]],"")</f>
        <v/>
      </c>
      <c r="J2816" t="str">
        <f>IFERROR(VLOOKUP(F2816,プログラムデータ!A:P,14,0),"")</f>
        <v/>
      </c>
      <c r="K2816" t="str">
        <f>IFERROR(VLOOKUP(F2816,プログラムデータ!A:O,15,0),"")</f>
        <v/>
      </c>
      <c r="L2816" t="str">
        <f>IFERROR(VLOOKUP(F2816,プログラムデータ!A:M,13,0),"")</f>
        <v/>
      </c>
      <c r="M2816" t="str">
        <f>IFERROR(VLOOKUP(F2816,プログラムデータ!A:J,10,0),"")</f>
        <v/>
      </c>
      <c r="N2816" t="str">
        <f>IFERROR(VLOOKUP(F2816,プログラムデータ!A:P,16,0),"")</f>
        <v/>
      </c>
      <c r="O2816" t="str">
        <f t="shared" si="88"/>
        <v xml:space="preserve">    </v>
      </c>
    </row>
    <row r="2817" spans="1:15" x14ac:dyDescent="0.15">
      <c r="A2817" t="str">
        <f>IFERROR(記録[[#This Row],[競技番号]],"")</f>
        <v/>
      </c>
      <c r="B2817" t="str">
        <f>IFERROR(記録[[#This Row],[選手番号]],"")</f>
        <v/>
      </c>
      <c r="C2817" t="str">
        <f>IFERROR(VLOOKUP(B2817,選手番号!F:J,4,0),"")</f>
        <v/>
      </c>
      <c r="D2817" t="str">
        <f>IFERROR(VLOOKUP(B2817,選手番号!F:K,6,0),"")</f>
        <v/>
      </c>
      <c r="E2817" t="str">
        <f>IFERROR(VLOOKUP(B2817,チーム番号!E:F,2,0),"")</f>
        <v/>
      </c>
      <c r="F2817" t="str">
        <f>IFERROR(VLOOKUP(A2817,プログラム!B:C,2,0),"")</f>
        <v/>
      </c>
      <c r="G2817" t="str">
        <f t="shared" si="87"/>
        <v>000</v>
      </c>
      <c r="H2817" t="str">
        <f>IFERROR(記録[[#This Row],[組]],"")</f>
        <v/>
      </c>
      <c r="I2817" t="str">
        <f>IFERROR(記録[[#This Row],[水路]],"")</f>
        <v/>
      </c>
      <c r="J2817" t="str">
        <f>IFERROR(VLOOKUP(F2817,プログラムデータ!A:P,14,0),"")</f>
        <v/>
      </c>
      <c r="K2817" t="str">
        <f>IFERROR(VLOOKUP(F2817,プログラムデータ!A:O,15,0),"")</f>
        <v/>
      </c>
      <c r="L2817" t="str">
        <f>IFERROR(VLOOKUP(F2817,プログラムデータ!A:M,13,0),"")</f>
        <v/>
      </c>
      <c r="M2817" t="str">
        <f>IFERROR(VLOOKUP(F2817,プログラムデータ!A:J,10,0),"")</f>
        <v/>
      </c>
      <c r="N2817" t="str">
        <f>IFERROR(VLOOKUP(F2817,プログラムデータ!A:P,16,0),"")</f>
        <v/>
      </c>
      <c r="O2817" t="str">
        <f t="shared" si="88"/>
        <v xml:space="preserve">    </v>
      </c>
    </row>
    <row r="2818" spans="1:15" x14ac:dyDescent="0.15">
      <c r="A2818" t="str">
        <f>IFERROR(記録[[#This Row],[競技番号]],"")</f>
        <v/>
      </c>
      <c r="B2818" t="str">
        <f>IFERROR(記録[[#This Row],[選手番号]],"")</f>
        <v/>
      </c>
      <c r="C2818" t="str">
        <f>IFERROR(VLOOKUP(B2818,選手番号!F:J,4,0),"")</f>
        <v/>
      </c>
      <c r="D2818" t="str">
        <f>IFERROR(VLOOKUP(B2818,選手番号!F:K,6,0),"")</f>
        <v/>
      </c>
      <c r="E2818" t="str">
        <f>IFERROR(VLOOKUP(B2818,チーム番号!E:F,2,0),"")</f>
        <v/>
      </c>
      <c r="F2818" t="str">
        <f>IFERROR(VLOOKUP(A2818,プログラム!B:C,2,0),"")</f>
        <v/>
      </c>
      <c r="G2818" t="str">
        <f t="shared" si="87"/>
        <v>000</v>
      </c>
      <c r="H2818" t="str">
        <f>IFERROR(記録[[#This Row],[組]],"")</f>
        <v/>
      </c>
      <c r="I2818" t="str">
        <f>IFERROR(記録[[#This Row],[水路]],"")</f>
        <v/>
      </c>
      <c r="J2818" t="str">
        <f>IFERROR(VLOOKUP(F2818,プログラムデータ!A:P,14,0),"")</f>
        <v/>
      </c>
      <c r="K2818" t="str">
        <f>IFERROR(VLOOKUP(F2818,プログラムデータ!A:O,15,0),"")</f>
        <v/>
      </c>
      <c r="L2818" t="str">
        <f>IFERROR(VLOOKUP(F2818,プログラムデータ!A:M,13,0),"")</f>
        <v/>
      </c>
      <c r="M2818" t="str">
        <f>IFERROR(VLOOKUP(F2818,プログラムデータ!A:J,10,0),"")</f>
        <v/>
      </c>
      <c r="N2818" t="str">
        <f>IFERROR(VLOOKUP(F2818,プログラムデータ!A:P,16,0),"")</f>
        <v/>
      </c>
      <c r="O2818" t="str">
        <f t="shared" si="88"/>
        <v xml:space="preserve">    </v>
      </c>
    </row>
    <row r="2819" spans="1:15" x14ac:dyDescent="0.15">
      <c r="A2819" t="str">
        <f>IFERROR(記録[[#This Row],[競技番号]],"")</f>
        <v/>
      </c>
      <c r="B2819" t="str">
        <f>IFERROR(記録[[#This Row],[選手番号]],"")</f>
        <v/>
      </c>
      <c r="C2819" t="str">
        <f>IFERROR(VLOOKUP(B2819,選手番号!F:J,4,0),"")</f>
        <v/>
      </c>
      <c r="D2819" t="str">
        <f>IFERROR(VLOOKUP(B2819,選手番号!F:K,6,0),"")</f>
        <v/>
      </c>
      <c r="E2819" t="str">
        <f>IFERROR(VLOOKUP(B2819,チーム番号!E:F,2,0),"")</f>
        <v/>
      </c>
      <c r="F2819" t="str">
        <f>IFERROR(VLOOKUP(A2819,プログラム!B:C,2,0),"")</f>
        <v/>
      </c>
      <c r="G2819" t="str">
        <f t="shared" ref="G2819:G2882" si="89">CONCATENATE(B2819,0,0,0,F2819)</f>
        <v>000</v>
      </c>
      <c r="H2819" t="str">
        <f>IFERROR(記録[[#This Row],[組]],"")</f>
        <v/>
      </c>
      <c r="I2819" t="str">
        <f>IFERROR(記録[[#This Row],[水路]],"")</f>
        <v/>
      </c>
      <c r="J2819" t="str">
        <f>IFERROR(VLOOKUP(F2819,プログラムデータ!A:P,14,0),"")</f>
        <v/>
      </c>
      <c r="K2819" t="str">
        <f>IFERROR(VLOOKUP(F2819,プログラムデータ!A:O,15,0),"")</f>
        <v/>
      </c>
      <c r="L2819" t="str">
        <f>IFERROR(VLOOKUP(F2819,プログラムデータ!A:M,13,0),"")</f>
        <v/>
      </c>
      <c r="M2819" t="str">
        <f>IFERROR(VLOOKUP(F2819,プログラムデータ!A:J,10,0),"")</f>
        <v/>
      </c>
      <c r="N2819" t="str">
        <f>IFERROR(VLOOKUP(F2819,プログラムデータ!A:P,16,0),"")</f>
        <v/>
      </c>
      <c r="O2819" t="str">
        <f t="shared" si="88"/>
        <v xml:space="preserve">    </v>
      </c>
    </row>
    <row r="2820" spans="1:15" x14ac:dyDescent="0.15">
      <c r="A2820" t="str">
        <f>IFERROR(記録[[#This Row],[競技番号]],"")</f>
        <v/>
      </c>
      <c r="B2820" t="str">
        <f>IFERROR(記録[[#This Row],[選手番号]],"")</f>
        <v/>
      </c>
      <c r="C2820" t="str">
        <f>IFERROR(VLOOKUP(B2820,選手番号!F:J,4,0),"")</f>
        <v/>
      </c>
      <c r="D2820" t="str">
        <f>IFERROR(VLOOKUP(B2820,選手番号!F:K,6,0),"")</f>
        <v/>
      </c>
      <c r="E2820" t="str">
        <f>IFERROR(VLOOKUP(B2820,チーム番号!E:F,2,0),"")</f>
        <v/>
      </c>
      <c r="F2820" t="str">
        <f>IFERROR(VLOOKUP(A2820,プログラム!B:C,2,0),"")</f>
        <v/>
      </c>
      <c r="G2820" t="str">
        <f t="shared" si="89"/>
        <v>000</v>
      </c>
      <c r="H2820" t="str">
        <f>IFERROR(記録[[#This Row],[組]],"")</f>
        <v/>
      </c>
      <c r="I2820" t="str">
        <f>IFERROR(記録[[#This Row],[水路]],"")</f>
        <v/>
      </c>
      <c r="J2820" t="str">
        <f>IFERROR(VLOOKUP(F2820,プログラムデータ!A:P,14,0),"")</f>
        <v/>
      </c>
      <c r="K2820" t="str">
        <f>IFERROR(VLOOKUP(F2820,プログラムデータ!A:O,15,0),"")</f>
        <v/>
      </c>
      <c r="L2820" t="str">
        <f>IFERROR(VLOOKUP(F2820,プログラムデータ!A:M,13,0),"")</f>
        <v/>
      </c>
      <c r="M2820" t="str">
        <f>IFERROR(VLOOKUP(F2820,プログラムデータ!A:J,10,0),"")</f>
        <v/>
      </c>
      <c r="N2820" t="str">
        <f>IFERROR(VLOOKUP(F2820,プログラムデータ!A:P,16,0),"")</f>
        <v/>
      </c>
      <c r="O2820" t="str">
        <f t="shared" si="88"/>
        <v xml:space="preserve">    </v>
      </c>
    </row>
    <row r="2821" spans="1:15" x14ac:dyDescent="0.15">
      <c r="A2821" t="str">
        <f>IFERROR(記録[[#This Row],[競技番号]],"")</f>
        <v/>
      </c>
      <c r="B2821" t="str">
        <f>IFERROR(記録[[#This Row],[選手番号]],"")</f>
        <v/>
      </c>
      <c r="C2821" t="str">
        <f>IFERROR(VLOOKUP(B2821,選手番号!F:J,4,0),"")</f>
        <v/>
      </c>
      <c r="D2821" t="str">
        <f>IFERROR(VLOOKUP(B2821,選手番号!F:K,6,0),"")</f>
        <v/>
      </c>
      <c r="E2821" t="str">
        <f>IFERROR(VLOOKUP(B2821,チーム番号!E:F,2,0),"")</f>
        <v/>
      </c>
      <c r="F2821" t="str">
        <f>IFERROR(VLOOKUP(A2821,プログラム!B:C,2,0),"")</f>
        <v/>
      </c>
      <c r="G2821" t="str">
        <f t="shared" si="89"/>
        <v>000</v>
      </c>
      <c r="H2821" t="str">
        <f>IFERROR(記録[[#This Row],[組]],"")</f>
        <v/>
      </c>
      <c r="I2821" t="str">
        <f>IFERROR(記録[[#This Row],[水路]],"")</f>
        <v/>
      </c>
      <c r="J2821" t="str">
        <f>IFERROR(VLOOKUP(F2821,プログラムデータ!A:P,14,0),"")</f>
        <v/>
      </c>
      <c r="K2821" t="str">
        <f>IFERROR(VLOOKUP(F2821,プログラムデータ!A:O,15,0),"")</f>
        <v/>
      </c>
      <c r="L2821" t="str">
        <f>IFERROR(VLOOKUP(F2821,プログラムデータ!A:M,13,0),"")</f>
        <v/>
      </c>
      <c r="M2821" t="str">
        <f>IFERROR(VLOOKUP(F2821,プログラムデータ!A:J,10,0),"")</f>
        <v/>
      </c>
      <c r="N2821" t="str">
        <f>IFERROR(VLOOKUP(F2821,プログラムデータ!A:P,16,0),"")</f>
        <v/>
      </c>
      <c r="O2821" t="str">
        <f t="shared" si="88"/>
        <v xml:space="preserve">    </v>
      </c>
    </row>
    <row r="2822" spans="1:15" x14ac:dyDescent="0.15">
      <c r="A2822" t="str">
        <f>IFERROR(記録[[#This Row],[競技番号]],"")</f>
        <v/>
      </c>
      <c r="B2822" t="str">
        <f>IFERROR(記録[[#This Row],[選手番号]],"")</f>
        <v/>
      </c>
      <c r="C2822" t="str">
        <f>IFERROR(VLOOKUP(B2822,選手番号!F:J,4,0),"")</f>
        <v/>
      </c>
      <c r="D2822" t="str">
        <f>IFERROR(VLOOKUP(B2822,選手番号!F:K,6,0),"")</f>
        <v/>
      </c>
      <c r="E2822" t="str">
        <f>IFERROR(VLOOKUP(B2822,チーム番号!E:F,2,0),"")</f>
        <v/>
      </c>
      <c r="F2822" t="str">
        <f>IFERROR(VLOOKUP(A2822,プログラム!B:C,2,0),"")</f>
        <v/>
      </c>
      <c r="G2822" t="str">
        <f t="shared" si="89"/>
        <v>000</v>
      </c>
      <c r="H2822" t="str">
        <f>IFERROR(記録[[#This Row],[組]],"")</f>
        <v/>
      </c>
      <c r="I2822" t="str">
        <f>IFERROR(記録[[#This Row],[水路]],"")</f>
        <v/>
      </c>
      <c r="J2822" t="str">
        <f>IFERROR(VLOOKUP(F2822,プログラムデータ!A:P,14,0),"")</f>
        <v/>
      </c>
      <c r="K2822" t="str">
        <f>IFERROR(VLOOKUP(F2822,プログラムデータ!A:O,15,0),"")</f>
        <v/>
      </c>
      <c r="L2822" t="str">
        <f>IFERROR(VLOOKUP(F2822,プログラムデータ!A:M,13,0),"")</f>
        <v/>
      </c>
      <c r="M2822" t="str">
        <f>IFERROR(VLOOKUP(F2822,プログラムデータ!A:J,10,0),"")</f>
        <v/>
      </c>
      <c r="N2822" t="str">
        <f>IFERROR(VLOOKUP(F2822,プログラムデータ!A:P,16,0),"")</f>
        <v/>
      </c>
      <c r="O2822" t="str">
        <f t="shared" si="88"/>
        <v xml:space="preserve">    </v>
      </c>
    </row>
    <row r="2823" spans="1:15" x14ac:dyDescent="0.15">
      <c r="A2823" t="str">
        <f>IFERROR(記録[[#This Row],[競技番号]],"")</f>
        <v/>
      </c>
      <c r="B2823" t="str">
        <f>IFERROR(記録[[#This Row],[選手番号]],"")</f>
        <v/>
      </c>
      <c r="C2823" t="str">
        <f>IFERROR(VLOOKUP(B2823,選手番号!F:J,4,0),"")</f>
        <v/>
      </c>
      <c r="D2823" t="str">
        <f>IFERROR(VLOOKUP(B2823,選手番号!F:K,6,0),"")</f>
        <v/>
      </c>
      <c r="E2823" t="str">
        <f>IFERROR(VLOOKUP(B2823,チーム番号!E:F,2,0),"")</f>
        <v/>
      </c>
      <c r="F2823" t="str">
        <f>IFERROR(VLOOKUP(A2823,プログラム!B:C,2,0),"")</f>
        <v/>
      </c>
      <c r="G2823" t="str">
        <f t="shared" si="89"/>
        <v>000</v>
      </c>
      <c r="H2823" t="str">
        <f>IFERROR(記録[[#This Row],[組]],"")</f>
        <v/>
      </c>
      <c r="I2823" t="str">
        <f>IFERROR(記録[[#This Row],[水路]],"")</f>
        <v/>
      </c>
      <c r="J2823" t="str">
        <f>IFERROR(VLOOKUP(F2823,プログラムデータ!A:P,14,0),"")</f>
        <v/>
      </c>
      <c r="K2823" t="str">
        <f>IFERROR(VLOOKUP(F2823,プログラムデータ!A:O,15,0),"")</f>
        <v/>
      </c>
      <c r="L2823" t="str">
        <f>IFERROR(VLOOKUP(F2823,プログラムデータ!A:M,13,0),"")</f>
        <v/>
      </c>
      <c r="M2823" t="str">
        <f>IFERROR(VLOOKUP(F2823,プログラムデータ!A:J,10,0),"")</f>
        <v/>
      </c>
      <c r="N2823" t="str">
        <f>IFERROR(VLOOKUP(F2823,プログラムデータ!A:P,16,0),"")</f>
        <v/>
      </c>
      <c r="O2823" t="str">
        <f t="shared" si="88"/>
        <v xml:space="preserve">    </v>
      </c>
    </row>
    <row r="2824" spans="1:15" x14ac:dyDescent="0.15">
      <c r="A2824" t="str">
        <f>IFERROR(記録[[#This Row],[競技番号]],"")</f>
        <v/>
      </c>
      <c r="B2824" t="str">
        <f>IFERROR(記録[[#This Row],[選手番号]],"")</f>
        <v/>
      </c>
      <c r="C2824" t="str">
        <f>IFERROR(VLOOKUP(B2824,選手番号!F:J,4,0),"")</f>
        <v/>
      </c>
      <c r="D2824" t="str">
        <f>IFERROR(VLOOKUP(B2824,選手番号!F:K,6,0),"")</f>
        <v/>
      </c>
      <c r="E2824" t="str">
        <f>IFERROR(VLOOKUP(B2824,チーム番号!E:F,2,0),"")</f>
        <v/>
      </c>
      <c r="F2824" t="str">
        <f>IFERROR(VLOOKUP(A2824,プログラム!B:C,2,0),"")</f>
        <v/>
      </c>
      <c r="G2824" t="str">
        <f t="shared" si="89"/>
        <v>000</v>
      </c>
      <c r="H2824" t="str">
        <f>IFERROR(記録[[#This Row],[組]],"")</f>
        <v/>
      </c>
      <c r="I2824" t="str">
        <f>IFERROR(記録[[#This Row],[水路]],"")</f>
        <v/>
      </c>
      <c r="J2824" t="str">
        <f>IFERROR(VLOOKUP(F2824,プログラムデータ!A:P,14,0),"")</f>
        <v/>
      </c>
      <c r="K2824" t="str">
        <f>IFERROR(VLOOKUP(F2824,プログラムデータ!A:O,15,0),"")</f>
        <v/>
      </c>
      <c r="L2824" t="str">
        <f>IFERROR(VLOOKUP(F2824,プログラムデータ!A:M,13,0),"")</f>
        <v/>
      </c>
      <c r="M2824" t="str">
        <f>IFERROR(VLOOKUP(F2824,プログラムデータ!A:J,10,0),"")</f>
        <v/>
      </c>
      <c r="N2824" t="str">
        <f>IFERROR(VLOOKUP(F2824,プログラムデータ!A:P,16,0),"")</f>
        <v/>
      </c>
      <c r="O2824" t="str">
        <f t="shared" si="88"/>
        <v xml:space="preserve">    </v>
      </c>
    </row>
    <row r="2825" spans="1:15" x14ac:dyDescent="0.15">
      <c r="A2825" t="str">
        <f>IFERROR(記録[[#This Row],[競技番号]],"")</f>
        <v/>
      </c>
      <c r="B2825" t="str">
        <f>IFERROR(記録[[#This Row],[選手番号]],"")</f>
        <v/>
      </c>
      <c r="C2825" t="str">
        <f>IFERROR(VLOOKUP(B2825,選手番号!F:J,4,0),"")</f>
        <v/>
      </c>
      <c r="D2825" t="str">
        <f>IFERROR(VLOOKUP(B2825,選手番号!F:K,6,0),"")</f>
        <v/>
      </c>
      <c r="E2825" t="str">
        <f>IFERROR(VLOOKUP(B2825,チーム番号!E:F,2,0),"")</f>
        <v/>
      </c>
      <c r="F2825" t="str">
        <f>IFERROR(VLOOKUP(A2825,プログラム!B:C,2,0),"")</f>
        <v/>
      </c>
      <c r="G2825" t="str">
        <f t="shared" si="89"/>
        <v>000</v>
      </c>
      <c r="H2825" t="str">
        <f>IFERROR(記録[[#This Row],[組]],"")</f>
        <v/>
      </c>
      <c r="I2825" t="str">
        <f>IFERROR(記録[[#This Row],[水路]],"")</f>
        <v/>
      </c>
      <c r="J2825" t="str">
        <f>IFERROR(VLOOKUP(F2825,プログラムデータ!A:P,14,0),"")</f>
        <v/>
      </c>
      <c r="K2825" t="str">
        <f>IFERROR(VLOOKUP(F2825,プログラムデータ!A:O,15,0),"")</f>
        <v/>
      </c>
      <c r="L2825" t="str">
        <f>IFERROR(VLOOKUP(F2825,プログラムデータ!A:M,13,0),"")</f>
        <v/>
      </c>
      <c r="M2825" t="str">
        <f>IFERROR(VLOOKUP(F2825,プログラムデータ!A:J,10,0),"")</f>
        <v/>
      </c>
      <c r="N2825" t="str">
        <f>IFERROR(VLOOKUP(F2825,プログラムデータ!A:P,16,0),"")</f>
        <v/>
      </c>
      <c r="O2825" t="str">
        <f t="shared" si="88"/>
        <v xml:space="preserve">    </v>
      </c>
    </row>
    <row r="2826" spans="1:15" x14ac:dyDescent="0.15">
      <c r="A2826" t="str">
        <f>IFERROR(記録[[#This Row],[競技番号]],"")</f>
        <v/>
      </c>
      <c r="B2826" t="str">
        <f>IFERROR(記録[[#This Row],[選手番号]],"")</f>
        <v/>
      </c>
      <c r="C2826" t="str">
        <f>IFERROR(VLOOKUP(B2826,選手番号!F:J,4,0),"")</f>
        <v/>
      </c>
      <c r="D2826" t="str">
        <f>IFERROR(VLOOKUP(B2826,選手番号!F:K,6,0),"")</f>
        <v/>
      </c>
      <c r="E2826" t="str">
        <f>IFERROR(VLOOKUP(B2826,チーム番号!E:F,2,0),"")</f>
        <v/>
      </c>
      <c r="F2826" t="str">
        <f>IFERROR(VLOOKUP(A2826,プログラム!B:C,2,0),"")</f>
        <v/>
      </c>
      <c r="G2826" t="str">
        <f t="shared" si="89"/>
        <v>000</v>
      </c>
      <c r="H2826" t="str">
        <f>IFERROR(記録[[#This Row],[組]],"")</f>
        <v/>
      </c>
      <c r="I2826" t="str">
        <f>IFERROR(記録[[#This Row],[水路]],"")</f>
        <v/>
      </c>
      <c r="J2826" t="str">
        <f>IFERROR(VLOOKUP(F2826,プログラムデータ!A:P,14,0),"")</f>
        <v/>
      </c>
      <c r="K2826" t="str">
        <f>IFERROR(VLOOKUP(F2826,プログラムデータ!A:O,15,0),"")</f>
        <v/>
      </c>
      <c r="L2826" t="str">
        <f>IFERROR(VLOOKUP(F2826,プログラムデータ!A:M,13,0),"")</f>
        <v/>
      </c>
      <c r="M2826" t="str">
        <f>IFERROR(VLOOKUP(F2826,プログラムデータ!A:J,10,0),"")</f>
        <v/>
      </c>
      <c r="N2826" t="str">
        <f>IFERROR(VLOOKUP(F2826,プログラムデータ!A:P,16,0),"")</f>
        <v/>
      </c>
      <c r="O2826" t="str">
        <f t="shared" si="88"/>
        <v xml:space="preserve">    </v>
      </c>
    </row>
    <row r="2827" spans="1:15" x14ac:dyDescent="0.15">
      <c r="A2827" t="str">
        <f>IFERROR(記録[[#This Row],[競技番号]],"")</f>
        <v/>
      </c>
      <c r="B2827" t="str">
        <f>IFERROR(記録[[#This Row],[選手番号]],"")</f>
        <v/>
      </c>
      <c r="C2827" t="str">
        <f>IFERROR(VLOOKUP(B2827,選手番号!F:J,4,0),"")</f>
        <v/>
      </c>
      <c r="D2827" t="str">
        <f>IFERROR(VLOOKUP(B2827,選手番号!F:K,6,0),"")</f>
        <v/>
      </c>
      <c r="E2827" t="str">
        <f>IFERROR(VLOOKUP(B2827,チーム番号!E:F,2,0),"")</f>
        <v/>
      </c>
      <c r="F2827" t="str">
        <f>IFERROR(VLOOKUP(A2827,プログラム!B:C,2,0),"")</f>
        <v/>
      </c>
      <c r="G2827" t="str">
        <f t="shared" si="89"/>
        <v>000</v>
      </c>
      <c r="H2827" t="str">
        <f>IFERROR(記録[[#This Row],[組]],"")</f>
        <v/>
      </c>
      <c r="I2827" t="str">
        <f>IFERROR(記録[[#This Row],[水路]],"")</f>
        <v/>
      </c>
      <c r="J2827" t="str">
        <f>IFERROR(VLOOKUP(F2827,プログラムデータ!A:P,14,0),"")</f>
        <v/>
      </c>
      <c r="K2827" t="str">
        <f>IFERROR(VLOOKUP(F2827,プログラムデータ!A:O,15,0),"")</f>
        <v/>
      </c>
      <c r="L2827" t="str">
        <f>IFERROR(VLOOKUP(F2827,プログラムデータ!A:M,13,0),"")</f>
        <v/>
      </c>
      <c r="M2827" t="str">
        <f>IFERROR(VLOOKUP(F2827,プログラムデータ!A:J,10,0),"")</f>
        <v/>
      </c>
      <c r="N2827" t="str">
        <f>IFERROR(VLOOKUP(F2827,プログラムデータ!A:P,16,0),"")</f>
        <v/>
      </c>
      <c r="O2827" t="str">
        <f t="shared" si="88"/>
        <v xml:space="preserve">    </v>
      </c>
    </row>
    <row r="2828" spans="1:15" x14ac:dyDescent="0.15">
      <c r="A2828" t="str">
        <f>IFERROR(記録[[#This Row],[競技番号]],"")</f>
        <v/>
      </c>
      <c r="B2828" t="str">
        <f>IFERROR(記録[[#This Row],[選手番号]],"")</f>
        <v/>
      </c>
      <c r="C2828" t="str">
        <f>IFERROR(VLOOKUP(B2828,選手番号!F:J,4,0),"")</f>
        <v/>
      </c>
      <c r="D2828" t="str">
        <f>IFERROR(VLOOKUP(B2828,選手番号!F:K,6,0),"")</f>
        <v/>
      </c>
      <c r="E2828" t="str">
        <f>IFERROR(VLOOKUP(B2828,チーム番号!E:F,2,0),"")</f>
        <v/>
      </c>
      <c r="F2828" t="str">
        <f>IFERROR(VLOOKUP(A2828,プログラム!B:C,2,0),"")</f>
        <v/>
      </c>
      <c r="G2828" t="str">
        <f t="shared" si="89"/>
        <v>000</v>
      </c>
      <c r="H2828" t="str">
        <f>IFERROR(記録[[#This Row],[組]],"")</f>
        <v/>
      </c>
      <c r="I2828" t="str">
        <f>IFERROR(記録[[#This Row],[水路]],"")</f>
        <v/>
      </c>
      <c r="J2828" t="str">
        <f>IFERROR(VLOOKUP(F2828,プログラムデータ!A:P,14,0),"")</f>
        <v/>
      </c>
      <c r="K2828" t="str">
        <f>IFERROR(VLOOKUP(F2828,プログラムデータ!A:O,15,0),"")</f>
        <v/>
      </c>
      <c r="L2828" t="str">
        <f>IFERROR(VLOOKUP(F2828,プログラムデータ!A:M,13,0),"")</f>
        <v/>
      </c>
      <c r="M2828" t="str">
        <f>IFERROR(VLOOKUP(F2828,プログラムデータ!A:J,10,0),"")</f>
        <v/>
      </c>
      <c r="N2828" t="str">
        <f>IFERROR(VLOOKUP(F2828,プログラムデータ!A:P,16,0),"")</f>
        <v/>
      </c>
      <c r="O2828" t="str">
        <f t="shared" si="88"/>
        <v xml:space="preserve">    </v>
      </c>
    </row>
    <row r="2829" spans="1:15" x14ac:dyDescent="0.15">
      <c r="A2829" t="str">
        <f>IFERROR(記録[[#This Row],[競技番号]],"")</f>
        <v/>
      </c>
      <c r="B2829" t="str">
        <f>IFERROR(記録[[#This Row],[選手番号]],"")</f>
        <v/>
      </c>
      <c r="C2829" t="str">
        <f>IFERROR(VLOOKUP(B2829,選手番号!F:J,4,0),"")</f>
        <v/>
      </c>
      <c r="D2829" t="str">
        <f>IFERROR(VLOOKUP(B2829,選手番号!F:K,6,0),"")</f>
        <v/>
      </c>
      <c r="E2829" t="str">
        <f>IFERROR(VLOOKUP(B2829,チーム番号!E:F,2,0),"")</f>
        <v/>
      </c>
      <c r="F2829" t="str">
        <f>IFERROR(VLOOKUP(A2829,プログラム!B:C,2,0),"")</f>
        <v/>
      </c>
      <c r="G2829" t="str">
        <f t="shared" si="89"/>
        <v>000</v>
      </c>
      <c r="H2829" t="str">
        <f>IFERROR(記録[[#This Row],[組]],"")</f>
        <v/>
      </c>
      <c r="I2829" t="str">
        <f>IFERROR(記録[[#This Row],[水路]],"")</f>
        <v/>
      </c>
      <c r="J2829" t="str">
        <f>IFERROR(VLOOKUP(F2829,プログラムデータ!A:P,14,0),"")</f>
        <v/>
      </c>
      <c r="K2829" t="str">
        <f>IFERROR(VLOOKUP(F2829,プログラムデータ!A:O,15,0),"")</f>
        <v/>
      </c>
      <c r="L2829" t="str">
        <f>IFERROR(VLOOKUP(F2829,プログラムデータ!A:M,13,0),"")</f>
        <v/>
      </c>
      <c r="M2829" t="str">
        <f>IFERROR(VLOOKUP(F2829,プログラムデータ!A:J,10,0),"")</f>
        <v/>
      </c>
      <c r="N2829" t="str">
        <f>IFERROR(VLOOKUP(F2829,プログラムデータ!A:P,16,0),"")</f>
        <v/>
      </c>
      <c r="O2829" t="str">
        <f t="shared" si="88"/>
        <v xml:space="preserve">    </v>
      </c>
    </row>
    <row r="2830" spans="1:15" x14ac:dyDescent="0.15">
      <c r="A2830" t="str">
        <f>IFERROR(記録[[#This Row],[競技番号]],"")</f>
        <v/>
      </c>
      <c r="B2830" t="str">
        <f>IFERROR(記録[[#This Row],[選手番号]],"")</f>
        <v/>
      </c>
      <c r="C2830" t="str">
        <f>IFERROR(VLOOKUP(B2830,選手番号!F:J,4,0),"")</f>
        <v/>
      </c>
      <c r="D2830" t="str">
        <f>IFERROR(VLOOKUP(B2830,選手番号!F:K,6,0),"")</f>
        <v/>
      </c>
      <c r="E2830" t="str">
        <f>IFERROR(VLOOKUP(B2830,チーム番号!E:F,2,0),"")</f>
        <v/>
      </c>
      <c r="F2830" t="str">
        <f>IFERROR(VLOOKUP(A2830,プログラム!B:C,2,0),"")</f>
        <v/>
      </c>
      <c r="G2830" t="str">
        <f t="shared" si="89"/>
        <v>000</v>
      </c>
      <c r="H2830" t="str">
        <f>IFERROR(記録[[#This Row],[組]],"")</f>
        <v/>
      </c>
      <c r="I2830" t="str">
        <f>IFERROR(記録[[#This Row],[水路]],"")</f>
        <v/>
      </c>
      <c r="J2830" t="str">
        <f>IFERROR(VLOOKUP(F2830,プログラムデータ!A:P,14,0),"")</f>
        <v/>
      </c>
      <c r="K2830" t="str">
        <f>IFERROR(VLOOKUP(F2830,プログラムデータ!A:O,15,0),"")</f>
        <v/>
      </c>
      <c r="L2830" t="str">
        <f>IFERROR(VLOOKUP(F2830,プログラムデータ!A:M,13,0),"")</f>
        <v/>
      </c>
      <c r="M2830" t="str">
        <f>IFERROR(VLOOKUP(F2830,プログラムデータ!A:J,10,0),"")</f>
        <v/>
      </c>
      <c r="N2830" t="str">
        <f>IFERROR(VLOOKUP(F2830,プログラムデータ!A:P,16,0),"")</f>
        <v/>
      </c>
      <c r="O2830" t="str">
        <f t="shared" si="88"/>
        <v xml:space="preserve">    </v>
      </c>
    </row>
    <row r="2831" spans="1:15" x14ac:dyDescent="0.15">
      <c r="A2831" t="str">
        <f>IFERROR(記録[[#This Row],[競技番号]],"")</f>
        <v/>
      </c>
      <c r="B2831" t="str">
        <f>IFERROR(記録[[#This Row],[選手番号]],"")</f>
        <v/>
      </c>
      <c r="C2831" t="str">
        <f>IFERROR(VLOOKUP(B2831,選手番号!F:J,4,0),"")</f>
        <v/>
      </c>
      <c r="D2831" t="str">
        <f>IFERROR(VLOOKUP(B2831,選手番号!F:K,6,0),"")</f>
        <v/>
      </c>
      <c r="E2831" t="str">
        <f>IFERROR(VLOOKUP(B2831,チーム番号!E:F,2,0),"")</f>
        <v/>
      </c>
      <c r="F2831" t="str">
        <f>IFERROR(VLOOKUP(A2831,プログラム!B:C,2,0),"")</f>
        <v/>
      </c>
      <c r="G2831" t="str">
        <f t="shared" si="89"/>
        <v>000</v>
      </c>
      <c r="H2831" t="str">
        <f>IFERROR(記録[[#This Row],[組]],"")</f>
        <v/>
      </c>
      <c r="I2831" t="str">
        <f>IFERROR(記録[[#This Row],[水路]],"")</f>
        <v/>
      </c>
      <c r="J2831" t="str">
        <f>IFERROR(VLOOKUP(F2831,プログラムデータ!A:P,14,0),"")</f>
        <v/>
      </c>
      <c r="K2831" t="str">
        <f>IFERROR(VLOOKUP(F2831,プログラムデータ!A:O,15,0),"")</f>
        <v/>
      </c>
      <c r="L2831" t="str">
        <f>IFERROR(VLOOKUP(F2831,プログラムデータ!A:M,13,0),"")</f>
        <v/>
      </c>
      <c r="M2831" t="str">
        <f>IFERROR(VLOOKUP(F2831,プログラムデータ!A:J,10,0),"")</f>
        <v/>
      </c>
      <c r="N2831" t="str">
        <f>IFERROR(VLOOKUP(F2831,プログラムデータ!A:P,16,0),"")</f>
        <v/>
      </c>
      <c r="O2831" t="str">
        <f t="shared" si="88"/>
        <v xml:space="preserve">    </v>
      </c>
    </row>
    <row r="2832" spans="1:15" x14ac:dyDescent="0.15">
      <c r="A2832" t="str">
        <f>IFERROR(記録[[#This Row],[競技番号]],"")</f>
        <v/>
      </c>
      <c r="B2832" t="str">
        <f>IFERROR(記録[[#This Row],[選手番号]],"")</f>
        <v/>
      </c>
      <c r="C2832" t="str">
        <f>IFERROR(VLOOKUP(B2832,選手番号!F:J,4,0),"")</f>
        <v/>
      </c>
      <c r="D2832" t="str">
        <f>IFERROR(VLOOKUP(B2832,選手番号!F:K,6,0),"")</f>
        <v/>
      </c>
      <c r="E2832" t="str">
        <f>IFERROR(VLOOKUP(B2832,チーム番号!E:F,2,0),"")</f>
        <v/>
      </c>
      <c r="F2832" t="str">
        <f>IFERROR(VLOOKUP(A2832,プログラム!B:C,2,0),"")</f>
        <v/>
      </c>
      <c r="G2832" t="str">
        <f t="shared" si="89"/>
        <v>000</v>
      </c>
      <c r="H2832" t="str">
        <f>IFERROR(記録[[#This Row],[組]],"")</f>
        <v/>
      </c>
      <c r="I2832" t="str">
        <f>IFERROR(記録[[#This Row],[水路]],"")</f>
        <v/>
      </c>
      <c r="J2832" t="str">
        <f>IFERROR(VLOOKUP(F2832,プログラムデータ!A:P,14,0),"")</f>
        <v/>
      </c>
      <c r="K2832" t="str">
        <f>IFERROR(VLOOKUP(F2832,プログラムデータ!A:O,15,0),"")</f>
        <v/>
      </c>
      <c r="L2832" t="str">
        <f>IFERROR(VLOOKUP(F2832,プログラムデータ!A:M,13,0),"")</f>
        <v/>
      </c>
      <c r="M2832" t="str">
        <f>IFERROR(VLOOKUP(F2832,プログラムデータ!A:J,10,0),"")</f>
        <v/>
      </c>
      <c r="N2832" t="str">
        <f>IFERROR(VLOOKUP(F2832,プログラムデータ!A:P,16,0),"")</f>
        <v/>
      </c>
      <c r="O2832" t="str">
        <f t="shared" si="88"/>
        <v xml:space="preserve">    </v>
      </c>
    </row>
    <row r="2833" spans="1:15" x14ac:dyDescent="0.15">
      <c r="A2833" t="str">
        <f>IFERROR(記録[[#This Row],[競技番号]],"")</f>
        <v/>
      </c>
      <c r="B2833" t="str">
        <f>IFERROR(記録[[#This Row],[選手番号]],"")</f>
        <v/>
      </c>
      <c r="C2833" t="str">
        <f>IFERROR(VLOOKUP(B2833,選手番号!F:J,4,0),"")</f>
        <v/>
      </c>
      <c r="D2833" t="str">
        <f>IFERROR(VLOOKUP(B2833,選手番号!F:K,6,0),"")</f>
        <v/>
      </c>
      <c r="E2833" t="str">
        <f>IFERROR(VLOOKUP(B2833,チーム番号!E:F,2,0),"")</f>
        <v/>
      </c>
      <c r="F2833" t="str">
        <f>IFERROR(VLOOKUP(A2833,プログラム!B:C,2,0),"")</f>
        <v/>
      </c>
      <c r="G2833" t="str">
        <f t="shared" si="89"/>
        <v>000</v>
      </c>
      <c r="H2833" t="str">
        <f>IFERROR(記録[[#This Row],[組]],"")</f>
        <v/>
      </c>
      <c r="I2833" t="str">
        <f>IFERROR(記録[[#This Row],[水路]],"")</f>
        <v/>
      </c>
      <c r="J2833" t="str">
        <f>IFERROR(VLOOKUP(F2833,プログラムデータ!A:P,14,0),"")</f>
        <v/>
      </c>
      <c r="K2833" t="str">
        <f>IFERROR(VLOOKUP(F2833,プログラムデータ!A:O,15,0),"")</f>
        <v/>
      </c>
      <c r="L2833" t="str">
        <f>IFERROR(VLOOKUP(F2833,プログラムデータ!A:M,13,0),"")</f>
        <v/>
      </c>
      <c r="M2833" t="str">
        <f>IFERROR(VLOOKUP(F2833,プログラムデータ!A:J,10,0),"")</f>
        <v/>
      </c>
      <c r="N2833" t="str">
        <f>IFERROR(VLOOKUP(F2833,プログラムデータ!A:P,16,0),"")</f>
        <v/>
      </c>
      <c r="O2833" t="str">
        <f t="shared" si="88"/>
        <v xml:space="preserve">    </v>
      </c>
    </row>
    <row r="2834" spans="1:15" x14ac:dyDescent="0.15">
      <c r="A2834" t="str">
        <f>IFERROR(記録[[#This Row],[競技番号]],"")</f>
        <v/>
      </c>
      <c r="B2834" t="str">
        <f>IFERROR(記録[[#This Row],[選手番号]],"")</f>
        <v/>
      </c>
      <c r="C2834" t="str">
        <f>IFERROR(VLOOKUP(B2834,選手番号!F:J,4,0),"")</f>
        <v/>
      </c>
      <c r="D2834" t="str">
        <f>IFERROR(VLOOKUP(B2834,選手番号!F:K,6,0),"")</f>
        <v/>
      </c>
      <c r="E2834" t="str">
        <f>IFERROR(VLOOKUP(B2834,チーム番号!E:F,2,0),"")</f>
        <v/>
      </c>
      <c r="F2834" t="str">
        <f>IFERROR(VLOOKUP(A2834,プログラム!B:C,2,0),"")</f>
        <v/>
      </c>
      <c r="G2834" t="str">
        <f t="shared" si="89"/>
        <v>000</v>
      </c>
      <c r="H2834" t="str">
        <f>IFERROR(記録[[#This Row],[組]],"")</f>
        <v/>
      </c>
      <c r="I2834" t="str">
        <f>IFERROR(記録[[#This Row],[水路]],"")</f>
        <v/>
      </c>
      <c r="J2834" t="str">
        <f>IFERROR(VLOOKUP(F2834,プログラムデータ!A:P,14,0),"")</f>
        <v/>
      </c>
      <c r="K2834" t="str">
        <f>IFERROR(VLOOKUP(F2834,プログラムデータ!A:O,15,0),"")</f>
        <v/>
      </c>
      <c r="L2834" t="str">
        <f>IFERROR(VLOOKUP(F2834,プログラムデータ!A:M,13,0),"")</f>
        <v/>
      </c>
      <c r="M2834" t="str">
        <f>IFERROR(VLOOKUP(F2834,プログラムデータ!A:J,10,0),"")</f>
        <v/>
      </c>
      <c r="N2834" t="str">
        <f>IFERROR(VLOOKUP(F2834,プログラムデータ!A:P,16,0),"")</f>
        <v/>
      </c>
      <c r="O2834" t="str">
        <f t="shared" si="88"/>
        <v xml:space="preserve">    </v>
      </c>
    </row>
    <row r="2835" spans="1:15" x14ac:dyDescent="0.15">
      <c r="A2835" t="str">
        <f>IFERROR(記録[[#This Row],[競技番号]],"")</f>
        <v/>
      </c>
      <c r="B2835" t="str">
        <f>IFERROR(記録[[#This Row],[選手番号]],"")</f>
        <v/>
      </c>
      <c r="C2835" t="str">
        <f>IFERROR(VLOOKUP(B2835,選手番号!F:J,4,0),"")</f>
        <v/>
      </c>
      <c r="D2835" t="str">
        <f>IFERROR(VLOOKUP(B2835,選手番号!F:K,6,0),"")</f>
        <v/>
      </c>
      <c r="E2835" t="str">
        <f>IFERROR(VLOOKUP(B2835,チーム番号!E:F,2,0),"")</f>
        <v/>
      </c>
      <c r="F2835" t="str">
        <f>IFERROR(VLOOKUP(A2835,プログラム!B:C,2,0),"")</f>
        <v/>
      </c>
      <c r="G2835" t="str">
        <f t="shared" si="89"/>
        <v>000</v>
      </c>
      <c r="H2835" t="str">
        <f>IFERROR(記録[[#This Row],[組]],"")</f>
        <v/>
      </c>
      <c r="I2835" t="str">
        <f>IFERROR(記録[[#This Row],[水路]],"")</f>
        <v/>
      </c>
      <c r="J2835" t="str">
        <f>IFERROR(VLOOKUP(F2835,プログラムデータ!A:P,14,0),"")</f>
        <v/>
      </c>
      <c r="K2835" t="str">
        <f>IFERROR(VLOOKUP(F2835,プログラムデータ!A:O,15,0),"")</f>
        <v/>
      </c>
      <c r="L2835" t="str">
        <f>IFERROR(VLOOKUP(F2835,プログラムデータ!A:M,13,0),"")</f>
        <v/>
      </c>
      <c r="M2835" t="str">
        <f>IFERROR(VLOOKUP(F2835,プログラムデータ!A:J,10,0),"")</f>
        <v/>
      </c>
      <c r="N2835" t="str">
        <f>IFERROR(VLOOKUP(F2835,プログラムデータ!A:P,16,0),"")</f>
        <v/>
      </c>
      <c r="O2835" t="str">
        <f t="shared" si="88"/>
        <v xml:space="preserve">    </v>
      </c>
    </row>
    <row r="2836" spans="1:15" x14ac:dyDescent="0.15">
      <c r="A2836" t="str">
        <f>IFERROR(記録[[#This Row],[競技番号]],"")</f>
        <v/>
      </c>
      <c r="B2836" t="str">
        <f>IFERROR(記録[[#This Row],[選手番号]],"")</f>
        <v/>
      </c>
      <c r="C2836" t="str">
        <f>IFERROR(VLOOKUP(B2836,選手番号!F:J,4,0),"")</f>
        <v/>
      </c>
      <c r="D2836" t="str">
        <f>IFERROR(VLOOKUP(B2836,選手番号!F:K,6,0),"")</f>
        <v/>
      </c>
      <c r="E2836" t="str">
        <f>IFERROR(VLOOKUP(B2836,チーム番号!E:F,2,0),"")</f>
        <v/>
      </c>
      <c r="F2836" t="str">
        <f>IFERROR(VLOOKUP(A2836,プログラム!B:C,2,0),"")</f>
        <v/>
      </c>
      <c r="G2836" t="str">
        <f t="shared" si="89"/>
        <v>000</v>
      </c>
      <c r="H2836" t="str">
        <f>IFERROR(記録[[#This Row],[組]],"")</f>
        <v/>
      </c>
      <c r="I2836" t="str">
        <f>IFERROR(記録[[#This Row],[水路]],"")</f>
        <v/>
      </c>
      <c r="J2836" t="str">
        <f>IFERROR(VLOOKUP(F2836,プログラムデータ!A:P,14,0),"")</f>
        <v/>
      </c>
      <c r="K2836" t="str">
        <f>IFERROR(VLOOKUP(F2836,プログラムデータ!A:O,15,0),"")</f>
        <v/>
      </c>
      <c r="L2836" t="str">
        <f>IFERROR(VLOOKUP(F2836,プログラムデータ!A:M,13,0),"")</f>
        <v/>
      </c>
      <c r="M2836" t="str">
        <f>IFERROR(VLOOKUP(F2836,プログラムデータ!A:J,10,0),"")</f>
        <v/>
      </c>
      <c r="N2836" t="str">
        <f>IFERROR(VLOOKUP(F2836,プログラムデータ!A:P,16,0),"")</f>
        <v/>
      </c>
      <c r="O2836" t="str">
        <f t="shared" si="88"/>
        <v xml:space="preserve">    </v>
      </c>
    </row>
    <row r="2837" spans="1:15" x14ac:dyDescent="0.15">
      <c r="A2837" t="str">
        <f>IFERROR(記録[[#This Row],[競技番号]],"")</f>
        <v/>
      </c>
      <c r="B2837" t="str">
        <f>IFERROR(記録[[#This Row],[選手番号]],"")</f>
        <v/>
      </c>
      <c r="C2837" t="str">
        <f>IFERROR(VLOOKUP(B2837,選手番号!F:J,4,0),"")</f>
        <v/>
      </c>
      <c r="D2837" t="str">
        <f>IFERROR(VLOOKUP(B2837,選手番号!F:K,6,0),"")</f>
        <v/>
      </c>
      <c r="E2837" t="str">
        <f>IFERROR(VLOOKUP(B2837,チーム番号!E:F,2,0),"")</f>
        <v/>
      </c>
      <c r="F2837" t="str">
        <f>IFERROR(VLOOKUP(A2837,プログラム!B:C,2,0),"")</f>
        <v/>
      </c>
      <c r="G2837" t="str">
        <f t="shared" si="89"/>
        <v>000</v>
      </c>
      <c r="H2837" t="str">
        <f>IFERROR(記録[[#This Row],[組]],"")</f>
        <v/>
      </c>
      <c r="I2837" t="str">
        <f>IFERROR(記録[[#This Row],[水路]],"")</f>
        <v/>
      </c>
      <c r="J2837" t="str">
        <f>IFERROR(VLOOKUP(F2837,プログラムデータ!A:P,14,0),"")</f>
        <v/>
      </c>
      <c r="K2837" t="str">
        <f>IFERROR(VLOOKUP(F2837,プログラムデータ!A:O,15,0),"")</f>
        <v/>
      </c>
      <c r="L2837" t="str">
        <f>IFERROR(VLOOKUP(F2837,プログラムデータ!A:M,13,0),"")</f>
        <v/>
      </c>
      <c r="M2837" t="str">
        <f>IFERROR(VLOOKUP(F2837,プログラムデータ!A:J,10,0),"")</f>
        <v/>
      </c>
      <c r="N2837" t="str">
        <f>IFERROR(VLOOKUP(F2837,プログラムデータ!A:P,16,0),"")</f>
        <v/>
      </c>
      <c r="O2837" t="str">
        <f t="shared" si="88"/>
        <v xml:space="preserve">    </v>
      </c>
    </row>
    <row r="2838" spans="1:15" x14ac:dyDescent="0.15">
      <c r="A2838" t="str">
        <f>IFERROR(記録[[#This Row],[競技番号]],"")</f>
        <v/>
      </c>
      <c r="B2838" t="str">
        <f>IFERROR(記録[[#This Row],[選手番号]],"")</f>
        <v/>
      </c>
      <c r="C2838" t="str">
        <f>IFERROR(VLOOKUP(B2838,選手番号!F:J,4,0),"")</f>
        <v/>
      </c>
      <c r="D2838" t="str">
        <f>IFERROR(VLOOKUP(B2838,選手番号!F:K,6,0),"")</f>
        <v/>
      </c>
      <c r="E2838" t="str">
        <f>IFERROR(VLOOKUP(B2838,チーム番号!E:F,2,0),"")</f>
        <v/>
      </c>
      <c r="F2838" t="str">
        <f>IFERROR(VLOOKUP(A2838,プログラム!B:C,2,0),"")</f>
        <v/>
      </c>
      <c r="G2838" t="str">
        <f t="shared" si="89"/>
        <v>000</v>
      </c>
      <c r="H2838" t="str">
        <f>IFERROR(記録[[#This Row],[組]],"")</f>
        <v/>
      </c>
      <c r="I2838" t="str">
        <f>IFERROR(記録[[#This Row],[水路]],"")</f>
        <v/>
      </c>
      <c r="J2838" t="str">
        <f>IFERROR(VLOOKUP(F2838,プログラムデータ!A:P,14,0),"")</f>
        <v/>
      </c>
      <c r="K2838" t="str">
        <f>IFERROR(VLOOKUP(F2838,プログラムデータ!A:O,15,0),"")</f>
        <v/>
      </c>
      <c r="L2838" t="str">
        <f>IFERROR(VLOOKUP(F2838,プログラムデータ!A:M,13,0),"")</f>
        <v/>
      </c>
      <c r="M2838" t="str">
        <f>IFERROR(VLOOKUP(F2838,プログラムデータ!A:J,10,0),"")</f>
        <v/>
      </c>
      <c r="N2838" t="str">
        <f>IFERROR(VLOOKUP(F2838,プログラムデータ!A:P,16,0),"")</f>
        <v/>
      </c>
      <c r="O2838" t="str">
        <f t="shared" si="88"/>
        <v xml:space="preserve">    </v>
      </c>
    </row>
    <row r="2839" spans="1:15" x14ac:dyDescent="0.15">
      <c r="A2839" t="str">
        <f>IFERROR(記録[[#This Row],[競技番号]],"")</f>
        <v/>
      </c>
      <c r="B2839" t="str">
        <f>IFERROR(記録[[#This Row],[選手番号]],"")</f>
        <v/>
      </c>
      <c r="C2839" t="str">
        <f>IFERROR(VLOOKUP(B2839,選手番号!F:J,4,0),"")</f>
        <v/>
      </c>
      <c r="D2839" t="str">
        <f>IFERROR(VLOOKUP(B2839,選手番号!F:K,6,0),"")</f>
        <v/>
      </c>
      <c r="E2839" t="str">
        <f>IFERROR(VLOOKUP(B2839,チーム番号!E:F,2,0),"")</f>
        <v/>
      </c>
      <c r="F2839" t="str">
        <f>IFERROR(VLOOKUP(A2839,プログラム!B:C,2,0),"")</f>
        <v/>
      </c>
      <c r="G2839" t="str">
        <f t="shared" si="89"/>
        <v>000</v>
      </c>
      <c r="H2839" t="str">
        <f>IFERROR(記録[[#This Row],[組]],"")</f>
        <v/>
      </c>
      <c r="I2839" t="str">
        <f>IFERROR(記録[[#This Row],[水路]],"")</f>
        <v/>
      </c>
      <c r="J2839" t="str">
        <f>IFERROR(VLOOKUP(F2839,プログラムデータ!A:P,14,0),"")</f>
        <v/>
      </c>
      <c r="K2839" t="str">
        <f>IFERROR(VLOOKUP(F2839,プログラムデータ!A:O,15,0),"")</f>
        <v/>
      </c>
      <c r="L2839" t="str">
        <f>IFERROR(VLOOKUP(F2839,プログラムデータ!A:M,13,0),"")</f>
        <v/>
      </c>
      <c r="M2839" t="str">
        <f>IFERROR(VLOOKUP(F2839,プログラムデータ!A:J,10,0),"")</f>
        <v/>
      </c>
      <c r="N2839" t="str">
        <f>IFERROR(VLOOKUP(F2839,プログラムデータ!A:P,16,0),"")</f>
        <v/>
      </c>
      <c r="O2839" t="str">
        <f t="shared" si="88"/>
        <v xml:space="preserve">    </v>
      </c>
    </row>
    <row r="2840" spans="1:15" x14ac:dyDescent="0.15">
      <c r="A2840" t="str">
        <f>IFERROR(記録[[#This Row],[競技番号]],"")</f>
        <v/>
      </c>
      <c r="B2840" t="str">
        <f>IFERROR(記録[[#This Row],[選手番号]],"")</f>
        <v/>
      </c>
      <c r="C2840" t="str">
        <f>IFERROR(VLOOKUP(B2840,選手番号!F:J,4,0),"")</f>
        <v/>
      </c>
      <c r="D2840" t="str">
        <f>IFERROR(VLOOKUP(B2840,選手番号!F:K,6,0),"")</f>
        <v/>
      </c>
      <c r="E2840" t="str">
        <f>IFERROR(VLOOKUP(B2840,チーム番号!E:F,2,0),"")</f>
        <v/>
      </c>
      <c r="F2840" t="str">
        <f>IFERROR(VLOOKUP(A2840,プログラム!B:C,2,0),"")</f>
        <v/>
      </c>
      <c r="G2840" t="str">
        <f t="shared" si="89"/>
        <v>000</v>
      </c>
      <c r="H2840" t="str">
        <f>IFERROR(記録[[#This Row],[組]],"")</f>
        <v/>
      </c>
      <c r="I2840" t="str">
        <f>IFERROR(記録[[#This Row],[水路]],"")</f>
        <v/>
      </c>
      <c r="J2840" t="str">
        <f>IFERROR(VLOOKUP(F2840,プログラムデータ!A:P,14,0),"")</f>
        <v/>
      </c>
      <c r="K2840" t="str">
        <f>IFERROR(VLOOKUP(F2840,プログラムデータ!A:O,15,0),"")</f>
        <v/>
      </c>
      <c r="L2840" t="str">
        <f>IFERROR(VLOOKUP(F2840,プログラムデータ!A:M,13,0),"")</f>
        <v/>
      </c>
      <c r="M2840" t="str">
        <f>IFERROR(VLOOKUP(F2840,プログラムデータ!A:J,10,0),"")</f>
        <v/>
      </c>
      <c r="N2840" t="str">
        <f>IFERROR(VLOOKUP(F2840,プログラムデータ!A:P,16,0),"")</f>
        <v/>
      </c>
      <c r="O2840" t="str">
        <f t="shared" si="88"/>
        <v xml:space="preserve">    </v>
      </c>
    </row>
    <row r="2841" spans="1:15" x14ac:dyDescent="0.15">
      <c r="A2841" t="str">
        <f>IFERROR(記録[[#This Row],[競技番号]],"")</f>
        <v/>
      </c>
      <c r="B2841" t="str">
        <f>IFERROR(記録[[#This Row],[選手番号]],"")</f>
        <v/>
      </c>
      <c r="C2841" t="str">
        <f>IFERROR(VLOOKUP(B2841,選手番号!F:J,4,0),"")</f>
        <v/>
      </c>
      <c r="D2841" t="str">
        <f>IFERROR(VLOOKUP(B2841,選手番号!F:K,6,0),"")</f>
        <v/>
      </c>
      <c r="E2841" t="str">
        <f>IFERROR(VLOOKUP(B2841,チーム番号!E:F,2,0),"")</f>
        <v/>
      </c>
      <c r="F2841" t="str">
        <f>IFERROR(VLOOKUP(A2841,プログラム!B:C,2,0),"")</f>
        <v/>
      </c>
      <c r="G2841" t="str">
        <f t="shared" si="89"/>
        <v>000</v>
      </c>
      <c r="H2841" t="str">
        <f>IFERROR(記録[[#This Row],[組]],"")</f>
        <v/>
      </c>
      <c r="I2841" t="str">
        <f>IFERROR(記録[[#This Row],[水路]],"")</f>
        <v/>
      </c>
      <c r="J2841" t="str">
        <f>IFERROR(VLOOKUP(F2841,プログラムデータ!A:P,14,0),"")</f>
        <v/>
      </c>
      <c r="K2841" t="str">
        <f>IFERROR(VLOOKUP(F2841,プログラムデータ!A:O,15,0),"")</f>
        <v/>
      </c>
      <c r="L2841" t="str">
        <f>IFERROR(VLOOKUP(F2841,プログラムデータ!A:M,13,0),"")</f>
        <v/>
      </c>
      <c r="M2841" t="str">
        <f>IFERROR(VLOOKUP(F2841,プログラムデータ!A:J,10,0),"")</f>
        <v/>
      </c>
      <c r="N2841" t="str">
        <f>IFERROR(VLOOKUP(F2841,プログラムデータ!A:P,16,0),"")</f>
        <v/>
      </c>
      <c r="O2841" t="str">
        <f t="shared" si="88"/>
        <v xml:space="preserve">    </v>
      </c>
    </row>
    <row r="2842" spans="1:15" x14ac:dyDescent="0.15">
      <c r="A2842" t="str">
        <f>IFERROR(記録[[#This Row],[競技番号]],"")</f>
        <v/>
      </c>
      <c r="B2842" t="str">
        <f>IFERROR(記録[[#This Row],[選手番号]],"")</f>
        <v/>
      </c>
      <c r="C2842" t="str">
        <f>IFERROR(VLOOKUP(B2842,選手番号!F:J,4,0),"")</f>
        <v/>
      </c>
      <c r="D2842" t="str">
        <f>IFERROR(VLOOKUP(B2842,選手番号!F:K,6,0),"")</f>
        <v/>
      </c>
      <c r="E2842" t="str">
        <f>IFERROR(VLOOKUP(B2842,チーム番号!E:F,2,0),"")</f>
        <v/>
      </c>
      <c r="F2842" t="str">
        <f>IFERROR(VLOOKUP(A2842,プログラム!B:C,2,0),"")</f>
        <v/>
      </c>
      <c r="G2842" t="str">
        <f t="shared" si="89"/>
        <v>000</v>
      </c>
      <c r="H2842" t="str">
        <f>IFERROR(記録[[#This Row],[組]],"")</f>
        <v/>
      </c>
      <c r="I2842" t="str">
        <f>IFERROR(記録[[#This Row],[水路]],"")</f>
        <v/>
      </c>
      <c r="J2842" t="str">
        <f>IFERROR(VLOOKUP(F2842,プログラムデータ!A:P,14,0),"")</f>
        <v/>
      </c>
      <c r="K2842" t="str">
        <f>IFERROR(VLOOKUP(F2842,プログラムデータ!A:O,15,0),"")</f>
        <v/>
      </c>
      <c r="L2842" t="str">
        <f>IFERROR(VLOOKUP(F2842,プログラムデータ!A:M,13,0),"")</f>
        <v/>
      </c>
      <c r="M2842" t="str">
        <f>IFERROR(VLOOKUP(F2842,プログラムデータ!A:J,10,0),"")</f>
        <v/>
      </c>
      <c r="N2842" t="str">
        <f>IFERROR(VLOOKUP(F2842,プログラムデータ!A:P,16,0),"")</f>
        <v/>
      </c>
      <c r="O2842" t="str">
        <f t="shared" si="88"/>
        <v xml:space="preserve">    </v>
      </c>
    </row>
    <row r="2843" spans="1:15" x14ac:dyDescent="0.15">
      <c r="A2843" t="str">
        <f>IFERROR(記録[[#This Row],[競技番号]],"")</f>
        <v/>
      </c>
      <c r="B2843" t="str">
        <f>IFERROR(記録[[#This Row],[選手番号]],"")</f>
        <v/>
      </c>
      <c r="C2843" t="str">
        <f>IFERROR(VLOOKUP(B2843,選手番号!F:J,4,0),"")</f>
        <v/>
      </c>
      <c r="D2843" t="str">
        <f>IFERROR(VLOOKUP(B2843,選手番号!F:K,6,0),"")</f>
        <v/>
      </c>
      <c r="E2843" t="str">
        <f>IFERROR(VLOOKUP(B2843,チーム番号!E:F,2,0),"")</f>
        <v/>
      </c>
      <c r="F2843" t="str">
        <f>IFERROR(VLOOKUP(A2843,プログラム!B:C,2,0),"")</f>
        <v/>
      </c>
      <c r="G2843" t="str">
        <f t="shared" si="89"/>
        <v>000</v>
      </c>
      <c r="H2843" t="str">
        <f>IFERROR(記録[[#This Row],[組]],"")</f>
        <v/>
      </c>
      <c r="I2843" t="str">
        <f>IFERROR(記録[[#This Row],[水路]],"")</f>
        <v/>
      </c>
      <c r="J2843" t="str">
        <f>IFERROR(VLOOKUP(F2843,プログラムデータ!A:P,14,0),"")</f>
        <v/>
      </c>
      <c r="K2843" t="str">
        <f>IFERROR(VLOOKUP(F2843,プログラムデータ!A:O,15,0),"")</f>
        <v/>
      </c>
      <c r="L2843" t="str">
        <f>IFERROR(VLOOKUP(F2843,プログラムデータ!A:M,13,0),"")</f>
        <v/>
      </c>
      <c r="M2843" t="str">
        <f>IFERROR(VLOOKUP(F2843,プログラムデータ!A:J,10,0),"")</f>
        <v/>
      </c>
      <c r="N2843" t="str">
        <f>IFERROR(VLOOKUP(F2843,プログラムデータ!A:P,16,0),"")</f>
        <v/>
      </c>
      <c r="O2843" t="str">
        <f t="shared" si="88"/>
        <v xml:space="preserve">    </v>
      </c>
    </row>
    <row r="2844" spans="1:15" x14ac:dyDescent="0.15">
      <c r="A2844" t="str">
        <f>IFERROR(記録[[#This Row],[競技番号]],"")</f>
        <v/>
      </c>
      <c r="B2844" t="str">
        <f>IFERROR(記録[[#This Row],[選手番号]],"")</f>
        <v/>
      </c>
      <c r="C2844" t="str">
        <f>IFERROR(VLOOKUP(B2844,選手番号!F:J,4,0),"")</f>
        <v/>
      </c>
      <c r="D2844" t="str">
        <f>IFERROR(VLOOKUP(B2844,選手番号!F:K,6,0),"")</f>
        <v/>
      </c>
      <c r="E2844" t="str">
        <f>IFERROR(VLOOKUP(B2844,チーム番号!E:F,2,0),"")</f>
        <v/>
      </c>
      <c r="F2844" t="str">
        <f>IFERROR(VLOOKUP(A2844,プログラム!B:C,2,0),"")</f>
        <v/>
      </c>
      <c r="G2844" t="str">
        <f t="shared" si="89"/>
        <v>000</v>
      </c>
      <c r="H2844" t="str">
        <f>IFERROR(記録[[#This Row],[組]],"")</f>
        <v/>
      </c>
      <c r="I2844" t="str">
        <f>IFERROR(記録[[#This Row],[水路]],"")</f>
        <v/>
      </c>
      <c r="J2844" t="str">
        <f>IFERROR(VLOOKUP(F2844,プログラムデータ!A:P,14,0),"")</f>
        <v/>
      </c>
      <c r="K2844" t="str">
        <f>IFERROR(VLOOKUP(F2844,プログラムデータ!A:O,15,0),"")</f>
        <v/>
      </c>
      <c r="L2844" t="str">
        <f>IFERROR(VLOOKUP(F2844,プログラムデータ!A:M,13,0),"")</f>
        <v/>
      </c>
      <c r="M2844" t="str">
        <f>IFERROR(VLOOKUP(F2844,プログラムデータ!A:J,10,0),"")</f>
        <v/>
      </c>
      <c r="N2844" t="str">
        <f>IFERROR(VLOOKUP(F2844,プログラムデータ!A:P,16,0),"")</f>
        <v/>
      </c>
      <c r="O2844" t="str">
        <f t="shared" si="88"/>
        <v xml:space="preserve">    </v>
      </c>
    </row>
    <row r="2845" spans="1:15" x14ac:dyDescent="0.15">
      <c r="A2845" t="str">
        <f>IFERROR(記録[[#This Row],[競技番号]],"")</f>
        <v/>
      </c>
      <c r="B2845" t="str">
        <f>IFERROR(記録[[#This Row],[選手番号]],"")</f>
        <v/>
      </c>
      <c r="C2845" t="str">
        <f>IFERROR(VLOOKUP(B2845,選手番号!F:J,4,0),"")</f>
        <v/>
      </c>
      <c r="D2845" t="str">
        <f>IFERROR(VLOOKUP(B2845,選手番号!F:K,6,0),"")</f>
        <v/>
      </c>
      <c r="E2845" t="str">
        <f>IFERROR(VLOOKUP(B2845,チーム番号!E:F,2,0),"")</f>
        <v/>
      </c>
      <c r="F2845" t="str">
        <f>IFERROR(VLOOKUP(A2845,プログラム!B:C,2,0),"")</f>
        <v/>
      </c>
      <c r="G2845" t="str">
        <f t="shared" si="89"/>
        <v>000</v>
      </c>
      <c r="H2845" t="str">
        <f>IFERROR(記録[[#This Row],[組]],"")</f>
        <v/>
      </c>
      <c r="I2845" t="str">
        <f>IFERROR(記録[[#This Row],[水路]],"")</f>
        <v/>
      </c>
      <c r="J2845" t="str">
        <f>IFERROR(VLOOKUP(F2845,プログラムデータ!A:P,14,0),"")</f>
        <v/>
      </c>
      <c r="K2845" t="str">
        <f>IFERROR(VLOOKUP(F2845,プログラムデータ!A:O,15,0),"")</f>
        <v/>
      </c>
      <c r="L2845" t="str">
        <f>IFERROR(VLOOKUP(F2845,プログラムデータ!A:M,13,0),"")</f>
        <v/>
      </c>
      <c r="M2845" t="str">
        <f>IFERROR(VLOOKUP(F2845,プログラムデータ!A:J,10,0),"")</f>
        <v/>
      </c>
      <c r="N2845" t="str">
        <f>IFERROR(VLOOKUP(F2845,プログラムデータ!A:P,16,0),"")</f>
        <v/>
      </c>
      <c r="O2845" t="str">
        <f t="shared" si="88"/>
        <v xml:space="preserve">    </v>
      </c>
    </row>
    <row r="2846" spans="1:15" x14ac:dyDescent="0.15">
      <c r="A2846" t="str">
        <f>IFERROR(記録[[#This Row],[競技番号]],"")</f>
        <v/>
      </c>
      <c r="B2846" t="str">
        <f>IFERROR(記録[[#This Row],[選手番号]],"")</f>
        <v/>
      </c>
      <c r="C2846" t="str">
        <f>IFERROR(VLOOKUP(B2846,選手番号!F:J,4,0),"")</f>
        <v/>
      </c>
      <c r="D2846" t="str">
        <f>IFERROR(VLOOKUP(B2846,選手番号!F:K,6,0),"")</f>
        <v/>
      </c>
      <c r="E2846" t="str">
        <f>IFERROR(VLOOKUP(B2846,チーム番号!E:F,2,0),"")</f>
        <v/>
      </c>
      <c r="F2846" t="str">
        <f>IFERROR(VLOOKUP(A2846,プログラム!B:C,2,0),"")</f>
        <v/>
      </c>
      <c r="G2846" t="str">
        <f t="shared" si="89"/>
        <v>000</v>
      </c>
      <c r="H2846" t="str">
        <f>IFERROR(記録[[#This Row],[組]],"")</f>
        <v/>
      </c>
      <c r="I2846" t="str">
        <f>IFERROR(記録[[#This Row],[水路]],"")</f>
        <v/>
      </c>
      <c r="J2846" t="str">
        <f>IFERROR(VLOOKUP(F2846,プログラムデータ!A:P,14,0),"")</f>
        <v/>
      </c>
      <c r="K2846" t="str">
        <f>IFERROR(VLOOKUP(F2846,プログラムデータ!A:O,15,0),"")</f>
        <v/>
      </c>
      <c r="L2846" t="str">
        <f>IFERROR(VLOOKUP(F2846,プログラムデータ!A:M,13,0),"")</f>
        <v/>
      </c>
      <c r="M2846" t="str">
        <f>IFERROR(VLOOKUP(F2846,プログラムデータ!A:J,10,0),"")</f>
        <v/>
      </c>
      <c r="N2846" t="str">
        <f>IFERROR(VLOOKUP(F2846,プログラムデータ!A:P,16,0),"")</f>
        <v/>
      </c>
      <c r="O2846" t="str">
        <f t="shared" si="88"/>
        <v xml:space="preserve">    </v>
      </c>
    </row>
    <row r="2847" spans="1:15" x14ac:dyDescent="0.15">
      <c r="A2847" t="str">
        <f>IFERROR(記録[[#This Row],[競技番号]],"")</f>
        <v/>
      </c>
      <c r="B2847" t="str">
        <f>IFERROR(記録[[#This Row],[選手番号]],"")</f>
        <v/>
      </c>
      <c r="C2847" t="str">
        <f>IFERROR(VLOOKUP(B2847,選手番号!F:J,4,0),"")</f>
        <v/>
      </c>
      <c r="D2847" t="str">
        <f>IFERROR(VLOOKUP(B2847,選手番号!F:K,6,0),"")</f>
        <v/>
      </c>
      <c r="E2847" t="str">
        <f>IFERROR(VLOOKUP(B2847,チーム番号!E:F,2,0),"")</f>
        <v/>
      </c>
      <c r="F2847" t="str">
        <f>IFERROR(VLOOKUP(A2847,プログラム!B:C,2,0),"")</f>
        <v/>
      </c>
      <c r="G2847" t="str">
        <f t="shared" si="89"/>
        <v>000</v>
      </c>
      <c r="H2847" t="str">
        <f>IFERROR(記録[[#This Row],[組]],"")</f>
        <v/>
      </c>
      <c r="I2847" t="str">
        <f>IFERROR(記録[[#This Row],[水路]],"")</f>
        <v/>
      </c>
      <c r="J2847" t="str">
        <f>IFERROR(VLOOKUP(F2847,プログラムデータ!A:P,14,0),"")</f>
        <v/>
      </c>
      <c r="K2847" t="str">
        <f>IFERROR(VLOOKUP(F2847,プログラムデータ!A:O,15,0),"")</f>
        <v/>
      </c>
      <c r="L2847" t="str">
        <f>IFERROR(VLOOKUP(F2847,プログラムデータ!A:M,13,0),"")</f>
        <v/>
      </c>
      <c r="M2847" t="str">
        <f>IFERROR(VLOOKUP(F2847,プログラムデータ!A:J,10,0),"")</f>
        <v/>
      </c>
      <c r="N2847" t="str">
        <f>IFERROR(VLOOKUP(F2847,プログラムデータ!A:P,16,0),"")</f>
        <v/>
      </c>
      <c r="O2847" t="str">
        <f t="shared" si="88"/>
        <v xml:space="preserve">    </v>
      </c>
    </row>
    <row r="2848" spans="1:15" x14ac:dyDescent="0.15">
      <c r="A2848" t="str">
        <f>IFERROR(記録[[#This Row],[競技番号]],"")</f>
        <v/>
      </c>
      <c r="B2848" t="str">
        <f>IFERROR(記録[[#This Row],[選手番号]],"")</f>
        <v/>
      </c>
      <c r="C2848" t="str">
        <f>IFERROR(VLOOKUP(B2848,選手番号!F:J,4,0),"")</f>
        <v/>
      </c>
      <c r="D2848" t="str">
        <f>IFERROR(VLOOKUP(B2848,選手番号!F:K,6,0),"")</f>
        <v/>
      </c>
      <c r="E2848" t="str">
        <f>IFERROR(VLOOKUP(B2848,チーム番号!E:F,2,0),"")</f>
        <v/>
      </c>
      <c r="F2848" t="str">
        <f>IFERROR(VLOOKUP(A2848,プログラム!B:C,2,0),"")</f>
        <v/>
      </c>
      <c r="G2848" t="str">
        <f t="shared" si="89"/>
        <v>000</v>
      </c>
      <c r="H2848" t="str">
        <f>IFERROR(記録[[#This Row],[組]],"")</f>
        <v/>
      </c>
      <c r="I2848" t="str">
        <f>IFERROR(記録[[#This Row],[水路]],"")</f>
        <v/>
      </c>
      <c r="J2848" t="str">
        <f>IFERROR(VLOOKUP(F2848,プログラムデータ!A:P,14,0),"")</f>
        <v/>
      </c>
      <c r="K2848" t="str">
        <f>IFERROR(VLOOKUP(F2848,プログラムデータ!A:O,15,0),"")</f>
        <v/>
      </c>
      <c r="L2848" t="str">
        <f>IFERROR(VLOOKUP(F2848,プログラムデータ!A:M,13,0),"")</f>
        <v/>
      </c>
      <c r="M2848" t="str">
        <f>IFERROR(VLOOKUP(F2848,プログラムデータ!A:J,10,0),"")</f>
        <v/>
      </c>
      <c r="N2848" t="str">
        <f>IFERROR(VLOOKUP(F2848,プログラムデータ!A:P,16,0),"")</f>
        <v/>
      </c>
      <c r="O2848" t="str">
        <f t="shared" si="88"/>
        <v xml:space="preserve">    </v>
      </c>
    </row>
    <row r="2849" spans="1:15" x14ac:dyDescent="0.15">
      <c r="A2849" t="str">
        <f>IFERROR(記録[[#This Row],[競技番号]],"")</f>
        <v/>
      </c>
      <c r="B2849" t="str">
        <f>IFERROR(記録[[#This Row],[選手番号]],"")</f>
        <v/>
      </c>
      <c r="C2849" t="str">
        <f>IFERROR(VLOOKUP(B2849,選手番号!F:J,4,0),"")</f>
        <v/>
      </c>
      <c r="D2849" t="str">
        <f>IFERROR(VLOOKUP(B2849,選手番号!F:K,6,0),"")</f>
        <v/>
      </c>
      <c r="E2849" t="str">
        <f>IFERROR(VLOOKUP(B2849,チーム番号!E:F,2,0),"")</f>
        <v/>
      </c>
      <c r="F2849" t="str">
        <f>IFERROR(VLOOKUP(A2849,プログラム!B:C,2,0),"")</f>
        <v/>
      </c>
      <c r="G2849" t="str">
        <f t="shared" si="89"/>
        <v>000</v>
      </c>
      <c r="H2849" t="str">
        <f>IFERROR(記録[[#This Row],[組]],"")</f>
        <v/>
      </c>
      <c r="I2849" t="str">
        <f>IFERROR(記録[[#This Row],[水路]],"")</f>
        <v/>
      </c>
      <c r="J2849" t="str">
        <f>IFERROR(VLOOKUP(F2849,プログラムデータ!A:P,14,0),"")</f>
        <v/>
      </c>
      <c r="K2849" t="str">
        <f>IFERROR(VLOOKUP(F2849,プログラムデータ!A:O,15,0),"")</f>
        <v/>
      </c>
      <c r="L2849" t="str">
        <f>IFERROR(VLOOKUP(F2849,プログラムデータ!A:M,13,0),"")</f>
        <v/>
      </c>
      <c r="M2849" t="str">
        <f>IFERROR(VLOOKUP(F2849,プログラムデータ!A:J,10,0),"")</f>
        <v/>
      </c>
      <c r="N2849" t="str">
        <f>IFERROR(VLOOKUP(F2849,プログラムデータ!A:P,16,0),"")</f>
        <v/>
      </c>
      <c r="O2849" t="str">
        <f t="shared" si="88"/>
        <v xml:space="preserve">    </v>
      </c>
    </row>
    <row r="2850" spans="1:15" x14ac:dyDescent="0.15">
      <c r="A2850" t="str">
        <f>IFERROR(記録[[#This Row],[競技番号]],"")</f>
        <v/>
      </c>
      <c r="B2850" t="str">
        <f>IFERROR(記録[[#This Row],[選手番号]],"")</f>
        <v/>
      </c>
      <c r="C2850" t="str">
        <f>IFERROR(VLOOKUP(B2850,選手番号!F:J,4,0),"")</f>
        <v/>
      </c>
      <c r="D2850" t="str">
        <f>IFERROR(VLOOKUP(B2850,選手番号!F:K,6,0),"")</f>
        <v/>
      </c>
      <c r="E2850" t="str">
        <f>IFERROR(VLOOKUP(B2850,チーム番号!E:F,2,0),"")</f>
        <v/>
      </c>
      <c r="F2850" t="str">
        <f>IFERROR(VLOOKUP(A2850,プログラム!B:C,2,0),"")</f>
        <v/>
      </c>
      <c r="G2850" t="str">
        <f t="shared" si="89"/>
        <v>000</v>
      </c>
      <c r="H2850" t="str">
        <f>IFERROR(記録[[#This Row],[組]],"")</f>
        <v/>
      </c>
      <c r="I2850" t="str">
        <f>IFERROR(記録[[#This Row],[水路]],"")</f>
        <v/>
      </c>
      <c r="J2850" t="str">
        <f>IFERROR(VLOOKUP(F2850,プログラムデータ!A:P,14,0),"")</f>
        <v/>
      </c>
      <c r="K2850" t="str">
        <f>IFERROR(VLOOKUP(F2850,プログラムデータ!A:O,15,0),"")</f>
        <v/>
      </c>
      <c r="L2850" t="str">
        <f>IFERROR(VLOOKUP(F2850,プログラムデータ!A:M,13,0),"")</f>
        <v/>
      </c>
      <c r="M2850" t="str">
        <f>IFERROR(VLOOKUP(F2850,プログラムデータ!A:J,10,0),"")</f>
        <v/>
      </c>
      <c r="N2850" t="str">
        <f>IFERROR(VLOOKUP(F2850,プログラムデータ!A:P,16,0),"")</f>
        <v/>
      </c>
      <c r="O2850" t="str">
        <f t="shared" si="88"/>
        <v xml:space="preserve">    </v>
      </c>
    </row>
    <row r="2851" spans="1:15" x14ac:dyDescent="0.15">
      <c r="A2851" t="str">
        <f>IFERROR(記録[[#This Row],[競技番号]],"")</f>
        <v/>
      </c>
      <c r="B2851" t="str">
        <f>IFERROR(記録[[#This Row],[選手番号]],"")</f>
        <v/>
      </c>
      <c r="C2851" t="str">
        <f>IFERROR(VLOOKUP(B2851,選手番号!F:J,4,0),"")</f>
        <v/>
      </c>
      <c r="D2851" t="str">
        <f>IFERROR(VLOOKUP(B2851,選手番号!F:K,6,0),"")</f>
        <v/>
      </c>
      <c r="E2851" t="str">
        <f>IFERROR(VLOOKUP(B2851,チーム番号!E:F,2,0),"")</f>
        <v/>
      </c>
      <c r="F2851" t="str">
        <f>IFERROR(VLOOKUP(A2851,プログラム!B:C,2,0),"")</f>
        <v/>
      </c>
      <c r="G2851" t="str">
        <f t="shared" si="89"/>
        <v>000</v>
      </c>
      <c r="H2851" t="str">
        <f>IFERROR(記録[[#This Row],[組]],"")</f>
        <v/>
      </c>
      <c r="I2851" t="str">
        <f>IFERROR(記録[[#This Row],[水路]],"")</f>
        <v/>
      </c>
      <c r="J2851" t="str">
        <f>IFERROR(VLOOKUP(F2851,プログラムデータ!A:P,14,0),"")</f>
        <v/>
      </c>
      <c r="K2851" t="str">
        <f>IFERROR(VLOOKUP(F2851,プログラムデータ!A:O,15,0),"")</f>
        <v/>
      </c>
      <c r="L2851" t="str">
        <f>IFERROR(VLOOKUP(F2851,プログラムデータ!A:M,13,0),"")</f>
        <v/>
      </c>
      <c r="M2851" t="str">
        <f>IFERROR(VLOOKUP(F2851,プログラムデータ!A:J,10,0),"")</f>
        <v/>
      </c>
      <c r="N2851" t="str">
        <f>IFERROR(VLOOKUP(F2851,プログラムデータ!A:P,16,0),"")</f>
        <v/>
      </c>
      <c r="O2851" t="str">
        <f t="shared" si="88"/>
        <v xml:space="preserve">    </v>
      </c>
    </row>
    <row r="2852" spans="1:15" x14ac:dyDescent="0.15">
      <c r="A2852" t="str">
        <f>IFERROR(記録[[#This Row],[競技番号]],"")</f>
        <v/>
      </c>
      <c r="B2852" t="str">
        <f>IFERROR(記録[[#This Row],[選手番号]],"")</f>
        <v/>
      </c>
      <c r="C2852" t="str">
        <f>IFERROR(VLOOKUP(B2852,選手番号!F:J,4,0),"")</f>
        <v/>
      </c>
      <c r="D2852" t="str">
        <f>IFERROR(VLOOKUP(B2852,選手番号!F:K,6,0),"")</f>
        <v/>
      </c>
      <c r="E2852" t="str">
        <f>IFERROR(VLOOKUP(B2852,チーム番号!E:F,2,0),"")</f>
        <v/>
      </c>
      <c r="F2852" t="str">
        <f>IFERROR(VLOOKUP(A2852,プログラム!B:C,2,0),"")</f>
        <v/>
      </c>
      <c r="G2852" t="str">
        <f t="shared" si="89"/>
        <v>000</v>
      </c>
      <c r="H2852" t="str">
        <f>IFERROR(記録[[#This Row],[組]],"")</f>
        <v/>
      </c>
      <c r="I2852" t="str">
        <f>IFERROR(記録[[#This Row],[水路]],"")</f>
        <v/>
      </c>
      <c r="J2852" t="str">
        <f>IFERROR(VLOOKUP(F2852,プログラムデータ!A:P,14,0),"")</f>
        <v/>
      </c>
      <c r="K2852" t="str">
        <f>IFERROR(VLOOKUP(F2852,プログラムデータ!A:O,15,0),"")</f>
        <v/>
      </c>
      <c r="L2852" t="str">
        <f>IFERROR(VLOOKUP(F2852,プログラムデータ!A:M,13,0),"")</f>
        <v/>
      </c>
      <c r="M2852" t="str">
        <f>IFERROR(VLOOKUP(F2852,プログラムデータ!A:J,10,0),"")</f>
        <v/>
      </c>
      <c r="N2852" t="str">
        <f>IFERROR(VLOOKUP(F2852,プログラムデータ!A:P,16,0),"")</f>
        <v/>
      </c>
      <c r="O2852" t="str">
        <f t="shared" si="88"/>
        <v xml:space="preserve">    </v>
      </c>
    </row>
    <row r="2853" spans="1:15" x14ac:dyDescent="0.15">
      <c r="A2853" t="str">
        <f>IFERROR(記録[[#This Row],[競技番号]],"")</f>
        <v/>
      </c>
      <c r="B2853" t="str">
        <f>IFERROR(記録[[#This Row],[選手番号]],"")</f>
        <v/>
      </c>
      <c r="C2853" t="str">
        <f>IFERROR(VLOOKUP(B2853,選手番号!F:J,4,0),"")</f>
        <v/>
      </c>
      <c r="D2853" t="str">
        <f>IFERROR(VLOOKUP(B2853,選手番号!F:K,6,0),"")</f>
        <v/>
      </c>
      <c r="E2853" t="str">
        <f>IFERROR(VLOOKUP(B2853,チーム番号!E:F,2,0),"")</f>
        <v/>
      </c>
      <c r="F2853" t="str">
        <f>IFERROR(VLOOKUP(A2853,プログラム!B:C,2,0),"")</f>
        <v/>
      </c>
      <c r="G2853" t="str">
        <f t="shared" si="89"/>
        <v>000</v>
      </c>
      <c r="H2853" t="str">
        <f>IFERROR(記録[[#This Row],[組]],"")</f>
        <v/>
      </c>
      <c r="I2853" t="str">
        <f>IFERROR(記録[[#This Row],[水路]],"")</f>
        <v/>
      </c>
      <c r="J2853" t="str">
        <f>IFERROR(VLOOKUP(F2853,プログラムデータ!A:P,14,0),"")</f>
        <v/>
      </c>
      <c r="K2853" t="str">
        <f>IFERROR(VLOOKUP(F2853,プログラムデータ!A:O,15,0),"")</f>
        <v/>
      </c>
      <c r="L2853" t="str">
        <f>IFERROR(VLOOKUP(F2853,プログラムデータ!A:M,13,0),"")</f>
        <v/>
      </c>
      <c r="M2853" t="str">
        <f>IFERROR(VLOOKUP(F2853,プログラムデータ!A:J,10,0),"")</f>
        <v/>
      </c>
      <c r="N2853" t="str">
        <f>IFERROR(VLOOKUP(F2853,プログラムデータ!A:P,16,0),"")</f>
        <v/>
      </c>
      <c r="O2853" t="str">
        <f t="shared" si="88"/>
        <v xml:space="preserve">    </v>
      </c>
    </row>
    <row r="2854" spans="1:15" x14ac:dyDescent="0.15">
      <c r="A2854" t="str">
        <f>IFERROR(記録[[#This Row],[競技番号]],"")</f>
        <v/>
      </c>
      <c r="B2854" t="str">
        <f>IFERROR(記録[[#This Row],[選手番号]],"")</f>
        <v/>
      </c>
      <c r="C2854" t="str">
        <f>IFERROR(VLOOKUP(B2854,選手番号!F:J,4,0),"")</f>
        <v/>
      </c>
      <c r="D2854" t="str">
        <f>IFERROR(VLOOKUP(B2854,選手番号!F:K,6,0),"")</f>
        <v/>
      </c>
      <c r="E2854" t="str">
        <f>IFERROR(VLOOKUP(B2854,チーム番号!E:F,2,0),"")</f>
        <v/>
      </c>
      <c r="F2854" t="str">
        <f>IFERROR(VLOOKUP(A2854,プログラム!B:C,2,0),"")</f>
        <v/>
      </c>
      <c r="G2854" t="str">
        <f t="shared" si="89"/>
        <v>000</v>
      </c>
      <c r="H2854" t="str">
        <f>IFERROR(記録[[#This Row],[組]],"")</f>
        <v/>
      </c>
      <c r="I2854" t="str">
        <f>IFERROR(記録[[#This Row],[水路]],"")</f>
        <v/>
      </c>
      <c r="J2854" t="str">
        <f>IFERROR(VLOOKUP(F2854,プログラムデータ!A:P,14,0),"")</f>
        <v/>
      </c>
      <c r="K2854" t="str">
        <f>IFERROR(VLOOKUP(F2854,プログラムデータ!A:O,15,0),"")</f>
        <v/>
      </c>
      <c r="L2854" t="str">
        <f>IFERROR(VLOOKUP(F2854,プログラムデータ!A:M,13,0),"")</f>
        <v/>
      </c>
      <c r="M2854" t="str">
        <f>IFERROR(VLOOKUP(F2854,プログラムデータ!A:J,10,0),"")</f>
        <v/>
      </c>
      <c r="N2854" t="str">
        <f>IFERROR(VLOOKUP(F2854,プログラムデータ!A:P,16,0),"")</f>
        <v/>
      </c>
      <c r="O2854" t="str">
        <f t="shared" si="88"/>
        <v xml:space="preserve">    </v>
      </c>
    </row>
    <row r="2855" spans="1:15" x14ac:dyDescent="0.15">
      <c r="A2855" t="str">
        <f>IFERROR(記録[[#This Row],[競技番号]],"")</f>
        <v/>
      </c>
      <c r="B2855" t="str">
        <f>IFERROR(記録[[#This Row],[選手番号]],"")</f>
        <v/>
      </c>
      <c r="C2855" t="str">
        <f>IFERROR(VLOOKUP(B2855,選手番号!F:J,4,0),"")</f>
        <v/>
      </c>
      <c r="D2855" t="str">
        <f>IFERROR(VLOOKUP(B2855,選手番号!F:K,6,0),"")</f>
        <v/>
      </c>
      <c r="E2855" t="str">
        <f>IFERROR(VLOOKUP(B2855,チーム番号!E:F,2,0),"")</f>
        <v/>
      </c>
      <c r="F2855" t="str">
        <f>IFERROR(VLOOKUP(A2855,プログラム!B:C,2,0),"")</f>
        <v/>
      </c>
      <c r="G2855" t="str">
        <f t="shared" si="89"/>
        <v>000</v>
      </c>
      <c r="H2855" t="str">
        <f>IFERROR(記録[[#This Row],[組]],"")</f>
        <v/>
      </c>
      <c r="I2855" t="str">
        <f>IFERROR(記録[[#This Row],[水路]],"")</f>
        <v/>
      </c>
      <c r="J2855" t="str">
        <f>IFERROR(VLOOKUP(F2855,プログラムデータ!A:P,14,0),"")</f>
        <v/>
      </c>
      <c r="K2855" t="str">
        <f>IFERROR(VLOOKUP(F2855,プログラムデータ!A:O,15,0),"")</f>
        <v/>
      </c>
      <c r="L2855" t="str">
        <f>IFERROR(VLOOKUP(F2855,プログラムデータ!A:M,13,0),"")</f>
        <v/>
      </c>
      <c r="M2855" t="str">
        <f>IFERROR(VLOOKUP(F2855,プログラムデータ!A:J,10,0),"")</f>
        <v/>
      </c>
      <c r="N2855" t="str">
        <f>IFERROR(VLOOKUP(F2855,プログラムデータ!A:P,16,0),"")</f>
        <v/>
      </c>
      <c r="O2855" t="str">
        <f t="shared" si="88"/>
        <v xml:space="preserve">    </v>
      </c>
    </row>
    <row r="2856" spans="1:15" x14ac:dyDescent="0.15">
      <c r="A2856" t="str">
        <f>IFERROR(記録[[#This Row],[競技番号]],"")</f>
        <v/>
      </c>
      <c r="B2856" t="str">
        <f>IFERROR(記録[[#This Row],[選手番号]],"")</f>
        <v/>
      </c>
      <c r="C2856" t="str">
        <f>IFERROR(VLOOKUP(B2856,選手番号!F:J,4,0),"")</f>
        <v/>
      </c>
      <c r="D2856" t="str">
        <f>IFERROR(VLOOKUP(B2856,選手番号!F:K,6,0),"")</f>
        <v/>
      </c>
      <c r="E2856" t="str">
        <f>IFERROR(VLOOKUP(B2856,チーム番号!E:F,2,0),"")</f>
        <v/>
      </c>
      <c r="F2856" t="str">
        <f>IFERROR(VLOOKUP(A2856,プログラム!B:C,2,0),"")</f>
        <v/>
      </c>
      <c r="G2856" t="str">
        <f t="shared" si="89"/>
        <v>000</v>
      </c>
      <c r="H2856" t="str">
        <f>IFERROR(記録[[#This Row],[組]],"")</f>
        <v/>
      </c>
      <c r="I2856" t="str">
        <f>IFERROR(記録[[#This Row],[水路]],"")</f>
        <v/>
      </c>
      <c r="J2856" t="str">
        <f>IFERROR(VLOOKUP(F2856,プログラムデータ!A:P,14,0),"")</f>
        <v/>
      </c>
      <c r="K2856" t="str">
        <f>IFERROR(VLOOKUP(F2856,プログラムデータ!A:O,15,0),"")</f>
        <v/>
      </c>
      <c r="L2856" t="str">
        <f>IFERROR(VLOOKUP(F2856,プログラムデータ!A:M,13,0),"")</f>
        <v/>
      </c>
      <c r="M2856" t="str">
        <f>IFERROR(VLOOKUP(F2856,プログラムデータ!A:J,10,0),"")</f>
        <v/>
      </c>
      <c r="N2856" t="str">
        <f>IFERROR(VLOOKUP(F2856,プログラムデータ!A:P,16,0),"")</f>
        <v/>
      </c>
      <c r="O2856" t="str">
        <f t="shared" si="88"/>
        <v xml:space="preserve">    </v>
      </c>
    </row>
    <row r="2857" spans="1:15" x14ac:dyDescent="0.15">
      <c r="A2857" t="str">
        <f>IFERROR(記録[[#This Row],[競技番号]],"")</f>
        <v/>
      </c>
      <c r="B2857" t="str">
        <f>IFERROR(記録[[#This Row],[選手番号]],"")</f>
        <v/>
      </c>
      <c r="C2857" t="str">
        <f>IFERROR(VLOOKUP(B2857,選手番号!F:J,4,0),"")</f>
        <v/>
      </c>
      <c r="D2857" t="str">
        <f>IFERROR(VLOOKUP(B2857,選手番号!F:K,6,0),"")</f>
        <v/>
      </c>
      <c r="E2857" t="str">
        <f>IFERROR(VLOOKUP(B2857,チーム番号!E:F,2,0),"")</f>
        <v/>
      </c>
      <c r="F2857" t="str">
        <f>IFERROR(VLOOKUP(A2857,プログラム!B:C,2,0),"")</f>
        <v/>
      </c>
      <c r="G2857" t="str">
        <f t="shared" si="89"/>
        <v>000</v>
      </c>
      <c r="H2857" t="str">
        <f>IFERROR(記録[[#This Row],[組]],"")</f>
        <v/>
      </c>
      <c r="I2857" t="str">
        <f>IFERROR(記録[[#This Row],[水路]],"")</f>
        <v/>
      </c>
      <c r="J2857" t="str">
        <f>IFERROR(VLOOKUP(F2857,プログラムデータ!A:P,14,0),"")</f>
        <v/>
      </c>
      <c r="K2857" t="str">
        <f>IFERROR(VLOOKUP(F2857,プログラムデータ!A:O,15,0),"")</f>
        <v/>
      </c>
      <c r="L2857" t="str">
        <f>IFERROR(VLOOKUP(F2857,プログラムデータ!A:M,13,0),"")</f>
        <v/>
      </c>
      <c r="M2857" t="str">
        <f>IFERROR(VLOOKUP(F2857,プログラムデータ!A:J,10,0),"")</f>
        <v/>
      </c>
      <c r="N2857" t="str">
        <f>IFERROR(VLOOKUP(F2857,プログラムデータ!A:P,16,0),"")</f>
        <v/>
      </c>
      <c r="O2857" t="str">
        <f t="shared" si="88"/>
        <v xml:space="preserve">    </v>
      </c>
    </row>
    <row r="2858" spans="1:15" x14ac:dyDescent="0.15">
      <c r="A2858" t="str">
        <f>IFERROR(記録[[#This Row],[競技番号]],"")</f>
        <v/>
      </c>
      <c r="B2858" t="str">
        <f>IFERROR(記録[[#This Row],[選手番号]],"")</f>
        <v/>
      </c>
      <c r="C2858" t="str">
        <f>IFERROR(VLOOKUP(B2858,選手番号!F:J,4,0),"")</f>
        <v/>
      </c>
      <c r="D2858" t="str">
        <f>IFERROR(VLOOKUP(B2858,選手番号!F:K,6,0),"")</f>
        <v/>
      </c>
      <c r="E2858" t="str">
        <f>IFERROR(VLOOKUP(B2858,チーム番号!E:F,2,0),"")</f>
        <v/>
      </c>
      <c r="F2858" t="str">
        <f>IFERROR(VLOOKUP(A2858,プログラム!B:C,2,0),"")</f>
        <v/>
      </c>
      <c r="G2858" t="str">
        <f t="shared" si="89"/>
        <v>000</v>
      </c>
      <c r="H2858" t="str">
        <f>IFERROR(記録[[#This Row],[組]],"")</f>
        <v/>
      </c>
      <c r="I2858" t="str">
        <f>IFERROR(記録[[#This Row],[水路]],"")</f>
        <v/>
      </c>
      <c r="J2858" t="str">
        <f>IFERROR(VLOOKUP(F2858,プログラムデータ!A:P,14,0),"")</f>
        <v/>
      </c>
      <c r="K2858" t="str">
        <f>IFERROR(VLOOKUP(F2858,プログラムデータ!A:O,15,0),"")</f>
        <v/>
      </c>
      <c r="L2858" t="str">
        <f>IFERROR(VLOOKUP(F2858,プログラムデータ!A:M,13,0),"")</f>
        <v/>
      </c>
      <c r="M2858" t="str">
        <f>IFERROR(VLOOKUP(F2858,プログラムデータ!A:J,10,0),"")</f>
        <v/>
      </c>
      <c r="N2858" t="str">
        <f>IFERROR(VLOOKUP(F2858,プログラムデータ!A:P,16,0),"")</f>
        <v/>
      </c>
      <c r="O2858" t="str">
        <f t="shared" si="88"/>
        <v xml:space="preserve">    </v>
      </c>
    </row>
    <row r="2859" spans="1:15" x14ac:dyDescent="0.15">
      <c r="A2859" t="str">
        <f>IFERROR(記録[[#This Row],[競技番号]],"")</f>
        <v/>
      </c>
      <c r="B2859" t="str">
        <f>IFERROR(記録[[#This Row],[選手番号]],"")</f>
        <v/>
      </c>
      <c r="C2859" t="str">
        <f>IFERROR(VLOOKUP(B2859,選手番号!F:J,4,0),"")</f>
        <v/>
      </c>
      <c r="D2859" t="str">
        <f>IFERROR(VLOOKUP(B2859,選手番号!F:K,6,0),"")</f>
        <v/>
      </c>
      <c r="E2859" t="str">
        <f>IFERROR(VLOOKUP(B2859,チーム番号!E:F,2,0),"")</f>
        <v/>
      </c>
      <c r="F2859" t="str">
        <f>IFERROR(VLOOKUP(A2859,プログラム!B:C,2,0),"")</f>
        <v/>
      </c>
      <c r="G2859" t="str">
        <f t="shared" si="89"/>
        <v>000</v>
      </c>
      <c r="H2859" t="str">
        <f>IFERROR(記録[[#This Row],[組]],"")</f>
        <v/>
      </c>
      <c r="I2859" t="str">
        <f>IFERROR(記録[[#This Row],[水路]],"")</f>
        <v/>
      </c>
      <c r="J2859" t="str">
        <f>IFERROR(VLOOKUP(F2859,プログラムデータ!A:P,14,0),"")</f>
        <v/>
      </c>
      <c r="K2859" t="str">
        <f>IFERROR(VLOOKUP(F2859,プログラムデータ!A:O,15,0),"")</f>
        <v/>
      </c>
      <c r="L2859" t="str">
        <f>IFERROR(VLOOKUP(F2859,プログラムデータ!A:M,13,0),"")</f>
        <v/>
      </c>
      <c r="M2859" t="str">
        <f>IFERROR(VLOOKUP(F2859,プログラムデータ!A:J,10,0),"")</f>
        <v/>
      </c>
      <c r="N2859" t="str">
        <f>IFERROR(VLOOKUP(F2859,プログラムデータ!A:P,16,0),"")</f>
        <v/>
      </c>
      <c r="O2859" t="str">
        <f t="shared" si="88"/>
        <v xml:space="preserve">    </v>
      </c>
    </row>
    <row r="2860" spans="1:15" x14ac:dyDescent="0.15">
      <c r="A2860" t="str">
        <f>IFERROR(記録[[#This Row],[競技番号]],"")</f>
        <v/>
      </c>
      <c r="B2860" t="str">
        <f>IFERROR(記録[[#This Row],[選手番号]],"")</f>
        <v/>
      </c>
      <c r="C2860" t="str">
        <f>IFERROR(VLOOKUP(B2860,選手番号!F:J,4,0),"")</f>
        <v/>
      </c>
      <c r="D2860" t="str">
        <f>IFERROR(VLOOKUP(B2860,選手番号!F:K,6,0),"")</f>
        <v/>
      </c>
      <c r="E2860" t="str">
        <f>IFERROR(VLOOKUP(B2860,チーム番号!E:F,2,0),"")</f>
        <v/>
      </c>
      <c r="F2860" t="str">
        <f>IFERROR(VLOOKUP(A2860,プログラム!B:C,2,0),"")</f>
        <v/>
      </c>
      <c r="G2860" t="str">
        <f t="shared" si="89"/>
        <v>000</v>
      </c>
      <c r="H2860" t="str">
        <f>IFERROR(記録[[#This Row],[組]],"")</f>
        <v/>
      </c>
      <c r="I2860" t="str">
        <f>IFERROR(記録[[#This Row],[水路]],"")</f>
        <v/>
      </c>
      <c r="J2860" t="str">
        <f>IFERROR(VLOOKUP(F2860,プログラムデータ!A:P,14,0),"")</f>
        <v/>
      </c>
      <c r="K2860" t="str">
        <f>IFERROR(VLOOKUP(F2860,プログラムデータ!A:O,15,0),"")</f>
        <v/>
      </c>
      <c r="L2860" t="str">
        <f>IFERROR(VLOOKUP(F2860,プログラムデータ!A:M,13,0),"")</f>
        <v/>
      </c>
      <c r="M2860" t="str">
        <f>IFERROR(VLOOKUP(F2860,プログラムデータ!A:J,10,0),"")</f>
        <v/>
      </c>
      <c r="N2860" t="str">
        <f>IFERROR(VLOOKUP(F2860,プログラムデータ!A:P,16,0),"")</f>
        <v/>
      </c>
      <c r="O2860" t="str">
        <f t="shared" si="88"/>
        <v xml:space="preserve">    </v>
      </c>
    </row>
    <row r="2861" spans="1:15" x14ac:dyDescent="0.15">
      <c r="A2861" t="str">
        <f>IFERROR(記録[[#This Row],[競技番号]],"")</f>
        <v/>
      </c>
      <c r="B2861" t="str">
        <f>IFERROR(記録[[#This Row],[選手番号]],"")</f>
        <v/>
      </c>
      <c r="C2861" t="str">
        <f>IFERROR(VLOOKUP(B2861,選手番号!F:J,4,0),"")</f>
        <v/>
      </c>
      <c r="D2861" t="str">
        <f>IFERROR(VLOOKUP(B2861,選手番号!F:K,6,0),"")</f>
        <v/>
      </c>
      <c r="E2861" t="str">
        <f>IFERROR(VLOOKUP(B2861,チーム番号!E:F,2,0),"")</f>
        <v/>
      </c>
      <c r="F2861" t="str">
        <f>IFERROR(VLOOKUP(A2861,プログラム!B:C,2,0),"")</f>
        <v/>
      </c>
      <c r="G2861" t="str">
        <f t="shared" si="89"/>
        <v>000</v>
      </c>
      <c r="H2861" t="str">
        <f>IFERROR(記録[[#This Row],[組]],"")</f>
        <v/>
      </c>
      <c r="I2861" t="str">
        <f>IFERROR(記録[[#This Row],[水路]],"")</f>
        <v/>
      </c>
      <c r="J2861" t="str">
        <f>IFERROR(VLOOKUP(F2861,プログラムデータ!A:P,14,0),"")</f>
        <v/>
      </c>
      <c r="K2861" t="str">
        <f>IFERROR(VLOOKUP(F2861,プログラムデータ!A:O,15,0),"")</f>
        <v/>
      </c>
      <c r="L2861" t="str">
        <f>IFERROR(VLOOKUP(F2861,プログラムデータ!A:M,13,0),"")</f>
        <v/>
      </c>
      <c r="M2861" t="str">
        <f>IFERROR(VLOOKUP(F2861,プログラムデータ!A:J,10,0),"")</f>
        <v/>
      </c>
      <c r="N2861" t="str">
        <f>IFERROR(VLOOKUP(F2861,プログラムデータ!A:P,16,0),"")</f>
        <v/>
      </c>
      <c r="O2861" t="str">
        <f t="shared" si="88"/>
        <v xml:space="preserve">    </v>
      </c>
    </row>
    <row r="2862" spans="1:15" x14ac:dyDescent="0.15">
      <c r="A2862" t="str">
        <f>IFERROR(記録[[#This Row],[競技番号]],"")</f>
        <v/>
      </c>
      <c r="B2862" t="str">
        <f>IFERROR(記録[[#This Row],[選手番号]],"")</f>
        <v/>
      </c>
      <c r="C2862" t="str">
        <f>IFERROR(VLOOKUP(B2862,選手番号!F:J,4,0),"")</f>
        <v/>
      </c>
      <c r="D2862" t="str">
        <f>IFERROR(VLOOKUP(B2862,選手番号!F:K,6,0),"")</f>
        <v/>
      </c>
      <c r="E2862" t="str">
        <f>IFERROR(VLOOKUP(B2862,チーム番号!E:F,2,0),"")</f>
        <v/>
      </c>
      <c r="F2862" t="str">
        <f>IFERROR(VLOOKUP(A2862,プログラム!B:C,2,0),"")</f>
        <v/>
      </c>
      <c r="G2862" t="str">
        <f t="shared" si="89"/>
        <v>000</v>
      </c>
      <c r="H2862" t="str">
        <f>IFERROR(記録[[#This Row],[組]],"")</f>
        <v/>
      </c>
      <c r="I2862" t="str">
        <f>IFERROR(記録[[#This Row],[水路]],"")</f>
        <v/>
      </c>
      <c r="J2862" t="str">
        <f>IFERROR(VLOOKUP(F2862,プログラムデータ!A:P,14,0),"")</f>
        <v/>
      </c>
      <c r="K2862" t="str">
        <f>IFERROR(VLOOKUP(F2862,プログラムデータ!A:O,15,0),"")</f>
        <v/>
      </c>
      <c r="L2862" t="str">
        <f>IFERROR(VLOOKUP(F2862,プログラムデータ!A:M,13,0),"")</f>
        <v/>
      </c>
      <c r="M2862" t="str">
        <f>IFERROR(VLOOKUP(F2862,プログラムデータ!A:J,10,0),"")</f>
        <v/>
      </c>
      <c r="N2862" t="str">
        <f>IFERROR(VLOOKUP(F2862,プログラムデータ!A:P,16,0),"")</f>
        <v/>
      </c>
      <c r="O2862" t="str">
        <f t="shared" ref="O2862:O2925" si="90">CONCATENATE(J2862," ",K2862," ",L2862," ",M2862," ",N2862)</f>
        <v xml:space="preserve">    </v>
      </c>
    </row>
    <row r="2863" spans="1:15" x14ac:dyDescent="0.15">
      <c r="A2863" t="str">
        <f>IFERROR(記録[[#This Row],[競技番号]],"")</f>
        <v/>
      </c>
      <c r="B2863" t="str">
        <f>IFERROR(記録[[#This Row],[選手番号]],"")</f>
        <v/>
      </c>
      <c r="C2863" t="str">
        <f>IFERROR(VLOOKUP(B2863,選手番号!F:J,4,0),"")</f>
        <v/>
      </c>
      <c r="D2863" t="str">
        <f>IFERROR(VLOOKUP(B2863,選手番号!F:K,6,0),"")</f>
        <v/>
      </c>
      <c r="E2863" t="str">
        <f>IFERROR(VLOOKUP(B2863,チーム番号!E:F,2,0),"")</f>
        <v/>
      </c>
      <c r="F2863" t="str">
        <f>IFERROR(VLOOKUP(A2863,プログラム!B:C,2,0),"")</f>
        <v/>
      </c>
      <c r="G2863" t="str">
        <f t="shared" si="89"/>
        <v>000</v>
      </c>
      <c r="H2863" t="str">
        <f>IFERROR(記録[[#This Row],[組]],"")</f>
        <v/>
      </c>
      <c r="I2863" t="str">
        <f>IFERROR(記録[[#This Row],[水路]],"")</f>
        <v/>
      </c>
      <c r="J2863" t="str">
        <f>IFERROR(VLOOKUP(F2863,プログラムデータ!A:P,14,0),"")</f>
        <v/>
      </c>
      <c r="K2863" t="str">
        <f>IFERROR(VLOOKUP(F2863,プログラムデータ!A:O,15,0),"")</f>
        <v/>
      </c>
      <c r="L2863" t="str">
        <f>IFERROR(VLOOKUP(F2863,プログラムデータ!A:M,13,0),"")</f>
        <v/>
      </c>
      <c r="M2863" t="str">
        <f>IFERROR(VLOOKUP(F2863,プログラムデータ!A:J,10,0),"")</f>
        <v/>
      </c>
      <c r="N2863" t="str">
        <f>IFERROR(VLOOKUP(F2863,プログラムデータ!A:P,16,0),"")</f>
        <v/>
      </c>
      <c r="O2863" t="str">
        <f t="shared" si="90"/>
        <v xml:space="preserve">    </v>
      </c>
    </row>
    <row r="2864" spans="1:15" x14ac:dyDescent="0.15">
      <c r="A2864" t="str">
        <f>IFERROR(記録[[#This Row],[競技番号]],"")</f>
        <v/>
      </c>
      <c r="B2864" t="str">
        <f>IFERROR(記録[[#This Row],[選手番号]],"")</f>
        <v/>
      </c>
      <c r="C2864" t="str">
        <f>IFERROR(VLOOKUP(B2864,選手番号!F:J,4,0),"")</f>
        <v/>
      </c>
      <c r="D2864" t="str">
        <f>IFERROR(VLOOKUP(B2864,選手番号!F:K,6,0),"")</f>
        <v/>
      </c>
      <c r="E2864" t="str">
        <f>IFERROR(VLOOKUP(B2864,チーム番号!E:F,2,0),"")</f>
        <v/>
      </c>
      <c r="F2864" t="str">
        <f>IFERROR(VLOOKUP(A2864,プログラム!B:C,2,0),"")</f>
        <v/>
      </c>
      <c r="G2864" t="str">
        <f t="shared" si="89"/>
        <v>000</v>
      </c>
      <c r="H2864" t="str">
        <f>IFERROR(記録[[#This Row],[組]],"")</f>
        <v/>
      </c>
      <c r="I2864" t="str">
        <f>IFERROR(記録[[#This Row],[水路]],"")</f>
        <v/>
      </c>
      <c r="J2864" t="str">
        <f>IFERROR(VLOOKUP(F2864,プログラムデータ!A:P,14,0),"")</f>
        <v/>
      </c>
      <c r="K2864" t="str">
        <f>IFERROR(VLOOKUP(F2864,プログラムデータ!A:O,15,0),"")</f>
        <v/>
      </c>
      <c r="L2864" t="str">
        <f>IFERROR(VLOOKUP(F2864,プログラムデータ!A:M,13,0),"")</f>
        <v/>
      </c>
      <c r="M2864" t="str">
        <f>IFERROR(VLOOKUP(F2864,プログラムデータ!A:J,10,0),"")</f>
        <v/>
      </c>
      <c r="N2864" t="str">
        <f>IFERROR(VLOOKUP(F2864,プログラムデータ!A:P,16,0),"")</f>
        <v/>
      </c>
      <c r="O2864" t="str">
        <f t="shared" si="90"/>
        <v xml:space="preserve">    </v>
      </c>
    </row>
    <row r="2865" spans="1:15" x14ac:dyDescent="0.15">
      <c r="A2865" t="str">
        <f>IFERROR(記録[[#This Row],[競技番号]],"")</f>
        <v/>
      </c>
      <c r="B2865" t="str">
        <f>IFERROR(記録[[#This Row],[選手番号]],"")</f>
        <v/>
      </c>
      <c r="C2865" t="str">
        <f>IFERROR(VLOOKUP(B2865,選手番号!F:J,4,0),"")</f>
        <v/>
      </c>
      <c r="D2865" t="str">
        <f>IFERROR(VLOOKUP(B2865,選手番号!F:K,6,0),"")</f>
        <v/>
      </c>
      <c r="E2865" t="str">
        <f>IFERROR(VLOOKUP(B2865,チーム番号!E:F,2,0),"")</f>
        <v/>
      </c>
      <c r="F2865" t="str">
        <f>IFERROR(VLOOKUP(A2865,プログラム!B:C,2,0),"")</f>
        <v/>
      </c>
      <c r="G2865" t="str">
        <f t="shared" si="89"/>
        <v>000</v>
      </c>
      <c r="H2865" t="str">
        <f>IFERROR(記録[[#This Row],[組]],"")</f>
        <v/>
      </c>
      <c r="I2865" t="str">
        <f>IFERROR(記録[[#This Row],[水路]],"")</f>
        <v/>
      </c>
      <c r="J2865" t="str">
        <f>IFERROR(VLOOKUP(F2865,プログラムデータ!A:P,14,0),"")</f>
        <v/>
      </c>
      <c r="K2865" t="str">
        <f>IFERROR(VLOOKUP(F2865,プログラムデータ!A:O,15,0),"")</f>
        <v/>
      </c>
      <c r="L2865" t="str">
        <f>IFERROR(VLOOKUP(F2865,プログラムデータ!A:M,13,0),"")</f>
        <v/>
      </c>
      <c r="M2865" t="str">
        <f>IFERROR(VLOOKUP(F2865,プログラムデータ!A:J,10,0),"")</f>
        <v/>
      </c>
      <c r="N2865" t="str">
        <f>IFERROR(VLOOKUP(F2865,プログラムデータ!A:P,16,0),"")</f>
        <v/>
      </c>
      <c r="O2865" t="str">
        <f t="shared" si="90"/>
        <v xml:space="preserve">    </v>
      </c>
    </row>
    <row r="2866" spans="1:15" x14ac:dyDescent="0.15">
      <c r="A2866" t="str">
        <f>IFERROR(記録[[#This Row],[競技番号]],"")</f>
        <v/>
      </c>
      <c r="B2866" t="str">
        <f>IFERROR(記録[[#This Row],[選手番号]],"")</f>
        <v/>
      </c>
      <c r="C2866" t="str">
        <f>IFERROR(VLOOKUP(B2866,選手番号!F:J,4,0),"")</f>
        <v/>
      </c>
      <c r="D2866" t="str">
        <f>IFERROR(VLOOKUP(B2866,選手番号!F:K,6,0),"")</f>
        <v/>
      </c>
      <c r="E2866" t="str">
        <f>IFERROR(VLOOKUP(B2866,チーム番号!E:F,2,0),"")</f>
        <v/>
      </c>
      <c r="F2866" t="str">
        <f>IFERROR(VLOOKUP(A2866,プログラム!B:C,2,0),"")</f>
        <v/>
      </c>
      <c r="G2866" t="str">
        <f t="shared" si="89"/>
        <v>000</v>
      </c>
      <c r="H2866" t="str">
        <f>IFERROR(記録[[#This Row],[組]],"")</f>
        <v/>
      </c>
      <c r="I2866" t="str">
        <f>IFERROR(記録[[#This Row],[水路]],"")</f>
        <v/>
      </c>
      <c r="J2866" t="str">
        <f>IFERROR(VLOOKUP(F2866,プログラムデータ!A:P,14,0),"")</f>
        <v/>
      </c>
      <c r="K2866" t="str">
        <f>IFERROR(VLOOKUP(F2866,プログラムデータ!A:O,15,0),"")</f>
        <v/>
      </c>
      <c r="L2866" t="str">
        <f>IFERROR(VLOOKUP(F2866,プログラムデータ!A:M,13,0),"")</f>
        <v/>
      </c>
      <c r="M2866" t="str">
        <f>IFERROR(VLOOKUP(F2866,プログラムデータ!A:J,10,0),"")</f>
        <v/>
      </c>
      <c r="N2866" t="str">
        <f>IFERROR(VLOOKUP(F2866,プログラムデータ!A:P,16,0),"")</f>
        <v/>
      </c>
      <c r="O2866" t="str">
        <f t="shared" si="90"/>
        <v xml:space="preserve">    </v>
      </c>
    </row>
    <row r="2867" spans="1:15" x14ac:dyDescent="0.15">
      <c r="A2867" t="str">
        <f>IFERROR(記録[[#This Row],[競技番号]],"")</f>
        <v/>
      </c>
      <c r="B2867" t="str">
        <f>IFERROR(記録[[#This Row],[選手番号]],"")</f>
        <v/>
      </c>
      <c r="C2867" t="str">
        <f>IFERROR(VLOOKUP(B2867,選手番号!F:J,4,0),"")</f>
        <v/>
      </c>
      <c r="D2867" t="str">
        <f>IFERROR(VLOOKUP(B2867,選手番号!F:K,6,0),"")</f>
        <v/>
      </c>
      <c r="E2867" t="str">
        <f>IFERROR(VLOOKUP(B2867,チーム番号!E:F,2,0),"")</f>
        <v/>
      </c>
      <c r="F2867" t="str">
        <f>IFERROR(VLOOKUP(A2867,プログラム!B:C,2,0),"")</f>
        <v/>
      </c>
      <c r="G2867" t="str">
        <f t="shared" si="89"/>
        <v>000</v>
      </c>
      <c r="H2867" t="str">
        <f>IFERROR(記録[[#This Row],[組]],"")</f>
        <v/>
      </c>
      <c r="I2867" t="str">
        <f>IFERROR(記録[[#This Row],[水路]],"")</f>
        <v/>
      </c>
      <c r="J2867" t="str">
        <f>IFERROR(VLOOKUP(F2867,プログラムデータ!A:P,14,0),"")</f>
        <v/>
      </c>
      <c r="K2867" t="str">
        <f>IFERROR(VLOOKUP(F2867,プログラムデータ!A:O,15,0),"")</f>
        <v/>
      </c>
      <c r="L2867" t="str">
        <f>IFERROR(VLOOKUP(F2867,プログラムデータ!A:M,13,0),"")</f>
        <v/>
      </c>
      <c r="M2867" t="str">
        <f>IFERROR(VLOOKUP(F2867,プログラムデータ!A:J,10,0),"")</f>
        <v/>
      </c>
      <c r="N2867" t="str">
        <f>IFERROR(VLOOKUP(F2867,プログラムデータ!A:P,16,0),"")</f>
        <v/>
      </c>
      <c r="O2867" t="str">
        <f t="shared" si="90"/>
        <v xml:space="preserve">    </v>
      </c>
    </row>
    <row r="2868" spans="1:15" x14ac:dyDescent="0.15">
      <c r="A2868" t="str">
        <f>IFERROR(記録[[#This Row],[競技番号]],"")</f>
        <v/>
      </c>
      <c r="B2868" t="str">
        <f>IFERROR(記録[[#This Row],[選手番号]],"")</f>
        <v/>
      </c>
      <c r="C2868" t="str">
        <f>IFERROR(VLOOKUP(B2868,選手番号!F:J,4,0),"")</f>
        <v/>
      </c>
      <c r="D2868" t="str">
        <f>IFERROR(VLOOKUP(B2868,選手番号!F:K,6,0),"")</f>
        <v/>
      </c>
      <c r="E2868" t="str">
        <f>IFERROR(VLOOKUP(B2868,チーム番号!E:F,2,0),"")</f>
        <v/>
      </c>
      <c r="F2868" t="str">
        <f>IFERROR(VLOOKUP(A2868,プログラム!B:C,2,0),"")</f>
        <v/>
      </c>
      <c r="G2868" t="str">
        <f t="shared" si="89"/>
        <v>000</v>
      </c>
      <c r="H2868" t="str">
        <f>IFERROR(記録[[#This Row],[組]],"")</f>
        <v/>
      </c>
      <c r="I2868" t="str">
        <f>IFERROR(記録[[#This Row],[水路]],"")</f>
        <v/>
      </c>
      <c r="J2868" t="str">
        <f>IFERROR(VLOOKUP(F2868,プログラムデータ!A:P,14,0),"")</f>
        <v/>
      </c>
      <c r="K2868" t="str">
        <f>IFERROR(VLOOKUP(F2868,プログラムデータ!A:O,15,0),"")</f>
        <v/>
      </c>
      <c r="L2868" t="str">
        <f>IFERROR(VLOOKUP(F2868,プログラムデータ!A:M,13,0),"")</f>
        <v/>
      </c>
      <c r="M2868" t="str">
        <f>IFERROR(VLOOKUP(F2868,プログラムデータ!A:J,10,0),"")</f>
        <v/>
      </c>
      <c r="N2868" t="str">
        <f>IFERROR(VLOOKUP(F2868,プログラムデータ!A:P,16,0),"")</f>
        <v/>
      </c>
      <c r="O2868" t="str">
        <f t="shared" si="90"/>
        <v xml:space="preserve">    </v>
      </c>
    </row>
    <row r="2869" spans="1:15" x14ac:dyDescent="0.15">
      <c r="A2869" t="str">
        <f>IFERROR(記録[[#This Row],[競技番号]],"")</f>
        <v/>
      </c>
      <c r="B2869" t="str">
        <f>IFERROR(記録[[#This Row],[選手番号]],"")</f>
        <v/>
      </c>
      <c r="C2869" t="str">
        <f>IFERROR(VLOOKUP(B2869,選手番号!F:J,4,0),"")</f>
        <v/>
      </c>
      <c r="D2869" t="str">
        <f>IFERROR(VLOOKUP(B2869,選手番号!F:K,6,0),"")</f>
        <v/>
      </c>
      <c r="E2869" t="str">
        <f>IFERROR(VLOOKUP(B2869,チーム番号!E:F,2,0),"")</f>
        <v/>
      </c>
      <c r="F2869" t="str">
        <f>IFERROR(VLOOKUP(A2869,プログラム!B:C,2,0),"")</f>
        <v/>
      </c>
      <c r="G2869" t="str">
        <f t="shared" si="89"/>
        <v>000</v>
      </c>
      <c r="H2869" t="str">
        <f>IFERROR(記録[[#This Row],[組]],"")</f>
        <v/>
      </c>
      <c r="I2869" t="str">
        <f>IFERROR(記録[[#This Row],[水路]],"")</f>
        <v/>
      </c>
      <c r="J2869" t="str">
        <f>IFERROR(VLOOKUP(F2869,プログラムデータ!A:P,14,0),"")</f>
        <v/>
      </c>
      <c r="K2869" t="str">
        <f>IFERROR(VLOOKUP(F2869,プログラムデータ!A:O,15,0),"")</f>
        <v/>
      </c>
      <c r="L2869" t="str">
        <f>IFERROR(VLOOKUP(F2869,プログラムデータ!A:M,13,0),"")</f>
        <v/>
      </c>
      <c r="M2869" t="str">
        <f>IFERROR(VLOOKUP(F2869,プログラムデータ!A:J,10,0),"")</f>
        <v/>
      </c>
      <c r="N2869" t="str">
        <f>IFERROR(VLOOKUP(F2869,プログラムデータ!A:P,16,0),"")</f>
        <v/>
      </c>
      <c r="O2869" t="str">
        <f t="shared" si="90"/>
        <v xml:space="preserve">    </v>
      </c>
    </row>
    <row r="2870" spans="1:15" x14ac:dyDescent="0.15">
      <c r="A2870" t="str">
        <f>IFERROR(記録[[#This Row],[競技番号]],"")</f>
        <v/>
      </c>
      <c r="B2870" t="str">
        <f>IFERROR(記録[[#This Row],[選手番号]],"")</f>
        <v/>
      </c>
      <c r="C2870" t="str">
        <f>IFERROR(VLOOKUP(B2870,選手番号!F:J,4,0),"")</f>
        <v/>
      </c>
      <c r="D2870" t="str">
        <f>IFERROR(VLOOKUP(B2870,選手番号!F:K,6,0),"")</f>
        <v/>
      </c>
      <c r="E2870" t="str">
        <f>IFERROR(VLOOKUP(B2870,チーム番号!E:F,2,0),"")</f>
        <v/>
      </c>
      <c r="F2870" t="str">
        <f>IFERROR(VLOOKUP(A2870,プログラム!B:C,2,0),"")</f>
        <v/>
      </c>
      <c r="G2870" t="str">
        <f t="shared" si="89"/>
        <v>000</v>
      </c>
      <c r="H2870" t="str">
        <f>IFERROR(記録[[#This Row],[組]],"")</f>
        <v/>
      </c>
      <c r="I2870" t="str">
        <f>IFERROR(記録[[#This Row],[水路]],"")</f>
        <v/>
      </c>
      <c r="J2870" t="str">
        <f>IFERROR(VLOOKUP(F2870,プログラムデータ!A:P,14,0),"")</f>
        <v/>
      </c>
      <c r="K2870" t="str">
        <f>IFERROR(VLOOKUP(F2870,プログラムデータ!A:O,15,0),"")</f>
        <v/>
      </c>
      <c r="L2870" t="str">
        <f>IFERROR(VLOOKUP(F2870,プログラムデータ!A:M,13,0),"")</f>
        <v/>
      </c>
      <c r="M2870" t="str">
        <f>IFERROR(VLOOKUP(F2870,プログラムデータ!A:J,10,0),"")</f>
        <v/>
      </c>
      <c r="N2870" t="str">
        <f>IFERROR(VLOOKUP(F2870,プログラムデータ!A:P,16,0),"")</f>
        <v/>
      </c>
      <c r="O2870" t="str">
        <f t="shared" si="90"/>
        <v xml:space="preserve">    </v>
      </c>
    </row>
    <row r="2871" spans="1:15" x14ac:dyDescent="0.15">
      <c r="A2871" t="str">
        <f>IFERROR(記録[[#This Row],[競技番号]],"")</f>
        <v/>
      </c>
      <c r="B2871" t="str">
        <f>IFERROR(記録[[#This Row],[選手番号]],"")</f>
        <v/>
      </c>
      <c r="C2871" t="str">
        <f>IFERROR(VLOOKUP(B2871,選手番号!F:J,4,0),"")</f>
        <v/>
      </c>
      <c r="D2871" t="str">
        <f>IFERROR(VLOOKUP(B2871,選手番号!F:K,6,0),"")</f>
        <v/>
      </c>
      <c r="E2871" t="str">
        <f>IFERROR(VLOOKUP(B2871,チーム番号!E:F,2,0),"")</f>
        <v/>
      </c>
      <c r="F2871" t="str">
        <f>IFERROR(VLOOKUP(A2871,プログラム!B:C,2,0),"")</f>
        <v/>
      </c>
      <c r="G2871" t="str">
        <f t="shared" si="89"/>
        <v>000</v>
      </c>
      <c r="H2871" t="str">
        <f>IFERROR(記録[[#This Row],[組]],"")</f>
        <v/>
      </c>
      <c r="I2871" t="str">
        <f>IFERROR(記録[[#This Row],[水路]],"")</f>
        <v/>
      </c>
      <c r="J2871" t="str">
        <f>IFERROR(VLOOKUP(F2871,プログラムデータ!A:P,14,0),"")</f>
        <v/>
      </c>
      <c r="K2871" t="str">
        <f>IFERROR(VLOOKUP(F2871,プログラムデータ!A:O,15,0),"")</f>
        <v/>
      </c>
      <c r="L2871" t="str">
        <f>IFERROR(VLOOKUP(F2871,プログラムデータ!A:M,13,0),"")</f>
        <v/>
      </c>
      <c r="M2871" t="str">
        <f>IFERROR(VLOOKUP(F2871,プログラムデータ!A:J,10,0),"")</f>
        <v/>
      </c>
      <c r="N2871" t="str">
        <f>IFERROR(VLOOKUP(F2871,プログラムデータ!A:P,16,0),"")</f>
        <v/>
      </c>
      <c r="O2871" t="str">
        <f t="shared" si="90"/>
        <v xml:space="preserve">    </v>
      </c>
    </row>
    <row r="2872" spans="1:15" x14ac:dyDescent="0.15">
      <c r="A2872" t="str">
        <f>IFERROR(記録[[#This Row],[競技番号]],"")</f>
        <v/>
      </c>
      <c r="B2872" t="str">
        <f>IFERROR(記録[[#This Row],[選手番号]],"")</f>
        <v/>
      </c>
      <c r="C2872" t="str">
        <f>IFERROR(VLOOKUP(B2872,選手番号!F:J,4,0),"")</f>
        <v/>
      </c>
      <c r="D2872" t="str">
        <f>IFERROR(VLOOKUP(B2872,選手番号!F:K,6,0),"")</f>
        <v/>
      </c>
      <c r="E2872" t="str">
        <f>IFERROR(VLOOKUP(B2872,チーム番号!E:F,2,0),"")</f>
        <v/>
      </c>
      <c r="F2872" t="str">
        <f>IFERROR(VLOOKUP(A2872,プログラム!B:C,2,0),"")</f>
        <v/>
      </c>
      <c r="G2872" t="str">
        <f t="shared" si="89"/>
        <v>000</v>
      </c>
      <c r="H2872" t="str">
        <f>IFERROR(記録[[#This Row],[組]],"")</f>
        <v/>
      </c>
      <c r="I2872" t="str">
        <f>IFERROR(記録[[#This Row],[水路]],"")</f>
        <v/>
      </c>
      <c r="J2872" t="str">
        <f>IFERROR(VLOOKUP(F2872,プログラムデータ!A:P,14,0),"")</f>
        <v/>
      </c>
      <c r="K2872" t="str">
        <f>IFERROR(VLOOKUP(F2872,プログラムデータ!A:O,15,0),"")</f>
        <v/>
      </c>
      <c r="L2872" t="str">
        <f>IFERROR(VLOOKUP(F2872,プログラムデータ!A:M,13,0),"")</f>
        <v/>
      </c>
      <c r="M2872" t="str">
        <f>IFERROR(VLOOKUP(F2872,プログラムデータ!A:J,10,0),"")</f>
        <v/>
      </c>
      <c r="N2872" t="str">
        <f>IFERROR(VLOOKUP(F2872,プログラムデータ!A:P,16,0),"")</f>
        <v/>
      </c>
      <c r="O2872" t="str">
        <f t="shared" si="90"/>
        <v xml:space="preserve">    </v>
      </c>
    </row>
    <row r="2873" spans="1:15" x14ac:dyDescent="0.15">
      <c r="A2873" t="str">
        <f>IFERROR(記録[[#This Row],[競技番号]],"")</f>
        <v/>
      </c>
      <c r="B2873" t="str">
        <f>IFERROR(記録[[#This Row],[選手番号]],"")</f>
        <v/>
      </c>
      <c r="C2873" t="str">
        <f>IFERROR(VLOOKUP(B2873,選手番号!F:J,4,0),"")</f>
        <v/>
      </c>
      <c r="D2873" t="str">
        <f>IFERROR(VLOOKUP(B2873,選手番号!F:K,6,0),"")</f>
        <v/>
      </c>
      <c r="E2873" t="str">
        <f>IFERROR(VLOOKUP(B2873,チーム番号!E:F,2,0),"")</f>
        <v/>
      </c>
      <c r="F2873" t="str">
        <f>IFERROR(VLOOKUP(A2873,プログラム!B:C,2,0),"")</f>
        <v/>
      </c>
      <c r="G2873" t="str">
        <f t="shared" si="89"/>
        <v>000</v>
      </c>
      <c r="H2873" t="str">
        <f>IFERROR(記録[[#This Row],[組]],"")</f>
        <v/>
      </c>
      <c r="I2873" t="str">
        <f>IFERROR(記録[[#This Row],[水路]],"")</f>
        <v/>
      </c>
      <c r="J2873" t="str">
        <f>IFERROR(VLOOKUP(F2873,プログラムデータ!A:P,14,0),"")</f>
        <v/>
      </c>
      <c r="K2873" t="str">
        <f>IFERROR(VLOOKUP(F2873,プログラムデータ!A:O,15,0),"")</f>
        <v/>
      </c>
      <c r="L2873" t="str">
        <f>IFERROR(VLOOKUP(F2873,プログラムデータ!A:M,13,0),"")</f>
        <v/>
      </c>
      <c r="M2873" t="str">
        <f>IFERROR(VLOOKUP(F2873,プログラムデータ!A:J,10,0),"")</f>
        <v/>
      </c>
      <c r="N2873" t="str">
        <f>IFERROR(VLOOKUP(F2873,プログラムデータ!A:P,16,0),"")</f>
        <v/>
      </c>
      <c r="O2873" t="str">
        <f t="shared" si="90"/>
        <v xml:space="preserve">    </v>
      </c>
    </row>
    <row r="2874" spans="1:15" x14ac:dyDescent="0.15">
      <c r="A2874" t="str">
        <f>IFERROR(記録[[#This Row],[競技番号]],"")</f>
        <v/>
      </c>
      <c r="B2874" t="str">
        <f>IFERROR(記録[[#This Row],[選手番号]],"")</f>
        <v/>
      </c>
      <c r="C2874" t="str">
        <f>IFERROR(VLOOKUP(B2874,選手番号!F:J,4,0),"")</f>
        <v/>
      </c>
      <c r="D2874" t="str">
        <f>IFERROR(VLOOKUP(B2874,選手番号!F:K,6,0),"")</f>
        <v/>
      </c>
      <c r="E2874" t="str">
        <f>IFERROR(VLOOKUP(B2874,チーム番号!E:F,2,0),"")</f>
        <v/>
      </c>
      <c r="F2874" t="str">
        <f>IFERROR(VLOOKUP(A2874,プログラム!B:C,2,0),"")</f>
        <v/>
      </c>
      <c r="G2874" t="str">
        <f t="shared" si="89"/>
        <v>000</v>
      </c>
      <c r="H2874" t="str">
        <f>IFERROR(記録[[#This Row],[組]],"")</f>
        <v/>
      </c>
      <c r="I2874" t="str">
        <f>IFERROR(記録[[#This Row],[水路]],"")</f>
        <v/>
      </c>
      <c r="J2874" t="str">
        <f>IFERROR(VLOOKUP(F2874,プログラムデータ!A:P,14,0),"")</f>
        <v/>
      </c>
      <c r="K2874" t="str">
        <f>IFERROR(VLOOKUP(F2874,プログラムデータ!A:O,15,0),"")</f>
        <v/>
      </c>
      <c r="L2874" t="str">
        <f>IFERROR(VLOOKUP(F2874,プログラムデータ!A:M,13,0),"")</f>
        <v/>
      </c>
      <c r="M2874" t="str">
        <f>IFERROR(VLOOKUP(F2874,プログラムデータ!A:J,10,0),"")</f>
        <v/>
      </c>
      <c r="N2874" t="str">
        <f>IFERROR(VLOOKUP(F2874,プログラムデータ!A:P,16,0),"")</f>
        <v/>
      </c>
      <c r="O2874" t="str">
        <f t="shared" si="90"/>
        <v xml:space="preserve">    </v>
      </c>
    </row>
    <row r="2875" spans="1:15" x14ac:dyDescent="0.15">
      <c r="A2875" t="str">
        <f>IFERROR(記録[[#This Row],[競技番号]],"")</f>
        <v/>
      </c>
      <c r="B2875" t="str">
        <f>IFERROR(記録[[#This Row],[選手番号]],"")</f>
        <v/>
      </c>
      <c r="C2875" t="str">
        <f>IFERROR(VLOOKUP(B2875,選手番号!F:J,4,0),"")</f>
        <v/>
      </c>
      <c r="D2875" t="str">
        <f>IFERROR(VLOOKUP(B2875,選手番号!F:K,6,0),"")</f>
        <v/>
      </c>
      <c r="E2875" t="str">
        <f>IFERROR(VLOOKUP(B2875,チーム番号!E:F,2,0),"")</f>
        <v/>
      </c>
      <c r="F2875" t="str">
        <f>IFERROR(VLOOKUP(A2875,プログラム!B:C,2,0),"")</f>
        <v/>
      </c>
      <c r="G2875" t="str">
        <f t="shared" si="89"/>
        <v>000</v>
      </c>
      <c r="H2875" t="str">
        <f>IFERROR(記録[[#This Row],[組]],"")</f>
        <v/>
      </c>
      <c r="I2875" t="str">
        <f>IFERROR(記録[[#This Row],[水路]],"")</f>
        <v/>
      </c>
      <c r="J2875" t="str">
        <f>IFERROR(VLOOKUP(F2875,プログラムデータ!A:P,14,0),"")</f>
        <v/>
      </c>
      <c r="K2875" t="str">
        <f>IFERROR(VLOOKUP(F2875,プログラムデータ!A:O,15,0),"")</f>
        <v/>
      </c>
      <c r="L2875" t="str">
        <f>IFERROR(VLOOKUP(F2875,プログラムデータ!A:M,13,0),"")</f>
        <v/>
      </c>
      <c r="M2875" t="str">
        <f>IFERROR(VLOOKUP(F2875,プログラムデータ!A:J,10,0),"")</f>
        <v/>
      </c>
      <c r="N2875" t="str">
        <f>IFERROR(VLOOKUP(F2875,プログラムデータ!A:P,16,0),"")</f>
        <v/>
      </c>
      <c r="O2875" t="str">
        <f t="shared" si="90"/>
        <v xml:space="preserve">    </v>
      </c>
    </row>
    <row r="2876" spans="1:15" x14ac:dyDescent="0.15">
      <c r="A2876" t="str">
        <f>IFERROR(記録[[#This Row],[競技番号]],"")</f>
        <v/>
      </c>
      <c r="B2876" t="str">
        <f>IFERROR(記録[[#This Row],[選手番号]],"")</f>
        <v/>
      </c>
      <c r="C2876" t="str">
        <f>IFERROR(VLOOKUP(B2876,選手番号!F:J,4,0),"")</f>
        <v/>
      </c>
      <c r="D2876" t="str">
        <f>IFERROR(VLOOKUP(B2876,選手番号!F:K,6,0),"")</f>
        <v/>
      </c>
      <c r="E2876" t="str">
        <f>IFERROR(VLOOKUP(B2876,チーム番号!E:F,2,0),"")</f>
        <v/>
      </c>
      <c r="F2876" t="str">
        <f>IFERROR(VLOOKUP(A2876,プログラム!B:C,2,0),"")</f>
        <v/>
      </c>
      <c r="G2876" t="str">
        <f t="shared" si="89"/>
        <v>000</v>
      </c>
      <c r="H2876" t="str">
        <f>IFERROR(記録[[#This Row],[組]],"")</f>
        <v/>
      </c>
      <c r="I2876" t="str">
        <f>IFERROR(記録[[#This Row],[水路]],"")</f>
        <v/>
      </c>
      <c r="J2876" t="str">
        <f>IFERROR(VLOOKUP(F2876,プログラムデータ!A:P,14,0),"")</f>
        <v/>
      </c>
      <c r="K2876" t="str">
        <f>IFERROR(VLOOKUP(F2876,プログラムデータ!A:O,15,0),"")</f>
        <v/>
      </c>
      <c r="L2876" t="str">
        <f>IFERROR(VLOOKUP(F2876,プログラムデータ!A:M,13,0),"")</f>
        <v/>
      </c>
      <c r="M2876" t="str">
        <f>IFERROR(VLOOKUP(F2876,プログラムデータ!A:J,10,0),"")</f>
        <v/>
      </c>
      <c r="N2876" t="str">
        <f>IFERROR(VLOOKUP(F2876,プログラムデータ!A:P,16,0),"")</f>
        <v/>
      </c>
      <c r="O2876" t="str">
        <f t="shared" si="90"/>
        <v xml:space="preserve">    </v>
      </c>
    </row>
    <row r="2877" spans="1:15" x14ac:dyDescent="0.15">
      <c r="A2877" t="str">
        <f>IFERROR(記録[[#This Row],[競技番号]],"")</f>
        <v/>
      </c>
      <c r="B2877" t="str">
        <f>IFERROR(記録[[#This Row],[選手番号]],"")</f>
        <v/>
      </c>
      <c r="C2877" t="str">
        <f>IFERROR(VLOOKUP(B2877,選手番号!F:J,4,0),"")</f>
        <v/>
      </c>
      <c r="D2877" t="str">
        <f>IFERROR(VLOOKUP(B2877,選手番号!F:K,6,0),"")</f>
        <v/>
      </c>
      <c r="E2877" t="str">
        <f>IFERROR(VLOOKUP(B2877,チーム番号!E:F,2,0),"")</f>
        <v/>
      </c>
      <c r="F2877" t="str">
        <f>IFERROR(VLOOKUP(A2877,プログラム!B:C,2,0),"")</f>
        <v/>
      </c>
      <c r="G2877" t="str">
        <f t="shared" si="89"/>
        <v>000</v>
      </c>
      <c r="H2877" t="str">
        <f>IFERROR(記録[[#This Row],[組]],"")</f>
        <v/>
      </c>
      <c r="I2877" t="str">
        <f>IFERROR(記録[[#This Row],[水路]],"")</f>
        <v/>
      </c>
      <c r="J2877" t="str">
        <f>IFERROR(VLOOKUP(F2877,プログラムデータ!A:P,14,0),"")</f>
        <v/>
      </c>
      <c r="K2877" t="str">
        <f>IFERROR(VLOOKUP(F2877,プログラムデータ!A:O,15,0),"")</f>
        <v/>
      </c>
      <c r="L2877" t="str">
        <f>IFERROR(VLOOKUP(F2877,プログラムデータ!A:M,13,0),"")</f>
        <v/>
      </c>
      <c r="M2877" t="str">
        <f>IFERROR(VLOOKUP(F2877,プログラムデータ!A:J,10,0),"")</f>
        <v/>
      </c>
      <c r="N2877" t="str">
        <f>IFERROR(VLOOKUP(F2877,プログラムデータ!A:P,16,0),"")</f>
        <v/>
      </c>
      <c r="O2877" t="str">
        <f t="shared" si="90"/>
        <v xml:space="preserve">    </v>
      </c>
    </row>
    <row r="2878" spans="1:15" x14ac:dyDescent="0.15">
      <c r="A2878" t="str">
        <f>IFERROR(記録[[#This Row],[競技番号]],"")</f>
        <v/>
      </c>
      <c r="B2878" t="str">
        <f>IFERROR(記録[[#This Row],[選手番号]],"")</f>
        <v/>
      </c>
      <c r="C2878" t="str">
        <f>IFERROR(VLOOKUP(B2878,選手番号!F:J,4,0),"")</f>
        <v/>
      </c>
      <c r="D2878" t="str">
        <f>IFERROR(VLOOKUP(B2878,選手番号!F:K,6,0),"")</f>
        <v/>
      </c>
      <c r="E2878" t="str">
        <f>IFERROR(VLOOKUP(B2878,チーム番号!E:F,2,0),"")</f>
        <v/>
      </c>
      <c r="F2878" t="str">
        <f>IFERROR(VLOOKUP(A2878,プログラム!B:C,2,0),"")</f>
        <v/>
      </c>
      <c r="G2878" t="str">
        <f t="shared" si="89"/>
        <v>000</v>
      </c>
      <c r="H2878" t="str">
        <f>IFERROR(記録[[#This Row],[組]],"")</f>
        <v/>
      </c>
      <c r="I2878" t="str">
        <f>IFERROR(記録[[#This Row],[水路]],"")</f>
        <v/>
      </c>
      <c r="J2878" t="str">
        <f>IFERROR(VLOOKUP(F2878,プログラムデータ!A:P,14,0),"")</f>
        <v/>
      </c>
      <c r="K2878" t="str">
        <f>IFERROR(VLOOKUP(F2878,プログラムデータ!A:O,15,0),"")</f>
        <v/>
      </c>
      <c r="L2878" t="str">
        <f>IFERROR(VLOOKUP(F2878,プログラムデータ!A:M,13,0),"")</f>
        <v/>
      </c>
      <c r="M2878" t="str">
        <f>IFERROR(VLOOKUP(F2878,プログラムデータ!A:J,10,0),"")</f>
        <v/>
      </c>
      <c r="N2878" t="str">
        <f>IFERROR(VLOOKUP(F2878,プログラムデータ!A:P,16,0),"")</f>
        <v/>
      </c>
      <c r="O2878" t="str">
        <f t="shared" si="90"/>
        <v xml:space="preserve">    </v>
      </c>
    </row>
    <row r="2879" spans="1:15" x14ac:dyDescent="0.15">
      <c r="A2879" t="str">
        <f>IFERROR(記録[[#This Row],[競技番号]],"")</f>
        <v/>
      </c>
      <c r="B2879" t="str">
        <f>IFERROR(記録[[#This Row],[選手番号]],"")</f>
        <v/>
      </c>
      <c r="C2879" t="str">
        <f>IFERROR(VLOOKUP(B2879,選手番号!F:J,4,0),"")</f>
        <v/>
      </c>
      <c r="D2879" t="str">
        <f>IFERROR(VLOOKUP(B2879,選手番号!F:K,6,0),"")</f>
        <v/>
      </c>
      <c r="E2879" t="str">
        <f>IFERROR(VLOOKUP(B2879,チーム番号!E:F,2,0),"")</f>
        <v/>
      </c>
      <c r="F2879" t="str">
        <f>IFERROR(VLOOKUP(A2879,プログラム!B:C,2,0),"")</f>
        <v/>
      </c>
      <c r="G2879" t="str">
        <f t="shared" si="89"/>
        <v>000</v>
      </c>
      <c r="H2879" t="str">
        <f>IFERROR(記録[[#This Row],[組]],"")</f>
        <v/>
      </c>
      <c r="I2879" t="str">
        <f>IFERROR(記録[[#This Row],[水路]],"")</f>
        <v/>
      </c>
      <c r="J2879" t="str">
        <f>IFERROR(VLOOKUP(F2879,プログラムデータ!A:P,14,0),"")</f>
        <v/>
      </c>
      <c r="K2879" t="str">
        <f>IFERROR(VLOOKUP(F2879,プログラムデータ!A:O,15,0),"")</f>
        <v/>
      </c>
      <c r="L2879" t="str">
        <f>IFERROR(VLOOKUP(F2879,プログラムデータ!A:M,13,0),"")</f>
        <v/>
      </c>
      <c r="M2879" t="str">
        <f>IFERROR(VLOOKUP(F2879,プログラムデータ!A:J,10,0),"")</f>
        <v/>
      </c>
      <c r="N2879" t="str">
        <f>IFERROR(VLOOKUP(F2879,プログラムデータ!A:P,16,0),"")</f>
        <v/>
      </c>
      <c r="O2879" t="str">
        <f t="shared" si="90"/>
        <v xml:space="preserve">    </v>
      </c>
    </row>
    <row r="2880" spans="1:15" x14ac:dyDescent="0.15">
      <c r="A2880" t="str">
        <f>IFERROR(記録[[#This Row],[競技番号]],"")</f>
        <v/>
      </c>
      <c r="B2880" t="str">
        <f>IFERROR(記録[[#This Row],[選手番号]],"")</f>
        <v/>
      </c>
      <c r="C2880" t="str">
        <f>IFERROR(VLOOKUP(B2880,選手番号!F:J,4,0),"")</f>
        <v/>
      </c>
      <c r="D2880" t="str">
        <f>IFERROR(VLOOKUP(B2880,選手番号!F:K,6,0),"")</f>
        <v/>
      </c>
      <c r="E2880" t="str">
        <f>IFERROR(VLOOKUP(B2880,チーム番号!E:F,2,0),"")</f>
        <v/>
      </c>
      <c r="F2880" t="str">
        <f>IFERROR(VLOOKUP(A2880,プログラム!B:C,2,0),"")</f>
        <v/>
      </c>
      <c r="G2880" t="str">
        <f t="shared" si="89"/>
        <v>000</v>
      </c>
      <c r="H2880" t="str">
        <f>IFERROR(記録[[#This Row],[組]],"")</f>
        <v/>
      </c>
      <c r="I2880" t="str">
        <f>IFERROR(記録[[#This Row],[水路]],"")</f>
        <v/>
      </c>
      <c r="J2880" t="str">
        <f>IFERROR(VLOOKUP(F2880,プログラムデータ!A:P,14,0),"")</f>
        <v/>
      </c>
      <c r="K2880" t="str">
        <f>IFERROR(VLOOKUP(F2880,プログラムデータ!A:O,15,0),"")</f>
        <v/>
      </c>
      <c r="L2880" t="str">
        <f>IFERROR(VLOOKUP(F2880,プログラムデータ!A:M,13,0),"")</f>
        <v/>
      </c>
      <c r="M2880" t="str">
        <f>IFERROR(VLOOKUP(F2880,プログラムデータ!A:J,10,0),"")</f>
        <v/>
      </c>
      <c r="N2880" t="str">
        <f>IFERROR(VLOOKUP(F2880,プログラムデータ!A:P,16,0),"")</f>
        <v/>
      </c>
      <c r="O2880" t="str">
        <f t="shared" si="90"/>
        <v xml:space="preserve">    </v>
      </c>
    </row>
    <row r="2881" spans="1:15" x14ac:dyDescent="0.15">
      <c r="A2881" t="str">
        <f>IFERROR(記録[[#This Row],[競技番号]],"")</f>
        <v/>
      </c>
      <c r="B2881" t="str">
        <f>IFERROR(記録[[#This Row],[選手番号]],"")</f>
        <v/>
      </c>
      <c r="C2881" t="str">
        <f>IFERROR(VLOOKUP(B2881,選手番号!F:J,4,0),"")</f>
        <v/>
      </c>
      <c r="D2881" t="str">
        <f>IFERROR(VLOOKUP(B2881,選手番号!F:K,6,0),"")</f>
        <v/>
      </c>
      <c r="E2881" t="str">
        <f>IFERROR(VLOOKUP(B2881,チーム番号!E:F,2,0),"")</f>
        <v/>
      </c>
      <c r="F2881" t="str">
        <f>IFERROR(VLOOKUP(A2881,プログラム!B:C,2,0),"")</f>
        <v/>
      </c>
      <c r="G2881" t="str">
        <f t="shared" si="89"/>
        <v>000</v>
      </c>
      <c r="H2881" t="str">
        <f>IFERROR(記録[[#This Row],[組]],"")</f>
        <v/>
      </c>
      <c r="I2881" t="str">
        <f>IFERROR(記録[[#This Row],[水路]],"")</f>
        <v/>
      </c>
      <c r="J2881" t="str">
        <f>IFERROR(VLOOKUP(F2881,プログラムデータ!A:P,14,0),"")</f>
        <v/>
      </c>
      <c r="K2881" t="str">
        <f>IFERROR(VLOOKUP(F2881,プログラムデータ!A:O,15,0),"")</f>
        <v/>
      </c>
      <c r="L2881" t="str">
        <f>IFERROR(VLOOKUP(F2881,プログラムデータ!A:M,13,0),"")</f>
        <v/>
      </c>
      <c r="M2881" t="str">
        <f>IFERROR(VLOOKUP(F2881,プログラムデータ!A:J,10,0),"")</f>
        <v/>
      </c>
      <c r="N2881" t="str">
        <f>IFERROR(VLOOKUP(F2881,プログラムデータ!A:P,16,0),"")</f>
        <v/>
      </c>
      <c r="O2881" t="str">
        <f t="shared" si="90"/>
        <v xml:space="preserve">    </v>
      </c>
    </row>
    <row r="2882" spans="1:15" x14ac:dyDescent="0.15">
      <c r="A2882" t="str">
        <f>IFERROR(記録[[#This Row],[競技番号]],"")</f>
        <v/>
      </c>
      <c r="B2882" t="str">
        <f>IFERROR(記録[[#This Row],[選手番号]],"")</f>
        <v/>
      </c>
      <c r="C2882" t="str">
        <f>IFERROR(VLOOKUP(B2882,選手番号!F:J,4,0),"")</f>
        <v/>
      </c>
      <c r="D2882" t="str">
        <f>IFERROR(VLOOKUP(B2882,選手番号!F:K,6,0),"")</f>
        <v/>
      </c>
      <c r="E2882" t="str">
        <f>IFERROR(VLOOKUP(B2882,チーム番号!E:F,2,0),"")</f>
        <v/>
      </c>
      <c r="F2882" t="str">
        <f>IFERROR(VLOOKUP(A2882,プログラム!B:C,2,0),"")</f>
        <v/>
      </c>
      <c r="G2882" t="str">
        <f t="shared" si="89"/>
        <v>000</v>
      </c>
      <c r="H2882" t="str">
        <f>IFERROR(記録[[#This Row],[組]],"")</f>
        <v/>
      </c>
      <c r="I2882" t="str">
        <f>IFERROR(記録[[#This Row],[水路]],"")</f>
        <v/>
      </c>
      <c r="J2882" t="str">
        <f>IFERROR(VLOOKUP(F2882,プログラムデータ!A:P,14,0),"")</f>
        <v/>
      </c>
      <c r="K2882" t="str">
        <f>IFERROR(VLOOKUP(F2882,プログラムデータ!A:O,15,0),"")</f>
        <v/>
      </c>
      <c r="L2882" t="str">
        <f>IFERROR(VLOOKUP(F2882,プログラムデータ!A:M,13,0),"")</f>
        <v/>
      </c>
      <c r="M2882" t="str">
        <f>IFERROR(VLOOKUP(F2882,プログラムデータ!A:J,10,0),"")</f>
        <v/>
      </c>
      <c r="N2882" t="str">
        <f>IFERROR(VLOOKUP(F2882,プログラムデータ!A:P,16,0),"")</f>
        <v/>
      </c>
      <c r="O2882" t="str">
        <f t="shared" si="90"/>
        <v xml:space="preserve">    </v>
      </c>
    </row>
    <row r="2883" spans="1:15" x14ac:dyDescent="0.15">
      <c r="A2883" t="str">
        <f>IFERROR(記録[[#This Row],[競技番号]],"")</f>
        <v/>
      </c>
      <c r="B2883" t="str">
        <f>IFERROR(記録[[#This Row],[選手番号]],"")</f>
        <v/>
      </c>
      <c r="C2883" t="str">
        <f>IFERROR(VLOOKUP(B2883,選手番号!F:J,4,0),"")</f>
        <v/>
      </c>
      <c r="D2883" t="str">
        <f>IFERROR(VLOOKUP(B2883,選手番号!F:K,6,0),"")</f>
        <v/>
      </c>
      <c r="E2883" t="str">
        <f>IFERROR(VLOOKUP(B2883,チーム番号!E:F,2,0),"")</f>
        <v/>
      </c>
      <c r="F2883" t="str">
        <f>IFERROR(VLOOKUP(A2883,プログラム!B:C,2,0),"")</f>
        <v/>
      </c>
      <c r="G2883" t="str">
        <f t="shared" ref="G2883:G2946" si="91">CONCATENATE(B2883,0,0,0,F2883)</f>
        <v>000</v>
      </c>
      <c r="H2883" t="str">
        <f>IFERROR(記録[[#This Row],[組]],"")</f>
        <v/>
      </c>
      <c r="I2883" t="str">
        <f>IFERROR(記録[[#This Row],[水路]],"")</f>
        <v/>
      </c>
      <c r="J2883" t="str">
        <f>IFERROR(VLOOKUP(F2883,プログラムデータ!A:P,14,0),"")</f>
        <v/>
      </c>
      <c r="K2883" t="str">
        <f>IFERROR(VLOOKUP(F2883,プログラムデータ!A:O,15,0),"")</f>
        <v/>
      </c>
      <c r="L2883" t="str">
        <f>IFERROR(VLOOKUP(F2883,プログラムデータ!A:M,13,0),"")</f>
        <v/>
      </c>
      <c r="M2883" t="str">
        <f>IFERROR(VLOOKUP(F2883,プログラムデータ!A:J,10,0),"")</f>
        <v/>
      </c>
      <c r="N2883" t="str">
        <f>IFERROR(VLOOKUP(F2883,プログラムデータ!A:P,16,0),"")</f>
        <v/>
      </c>
      <c r="O2883" t="str">
        <f t="shared" si="90"/>
        <v xml:space="preserve">    </v>
      </c>
    </row>
    <row r="2884" spans="1:15" x14ac:dyDescent="0.15">
      <c r="A2884" t="str">
        <f>IFERROR(記録[[#This Row],[競技番号]],"")</f>
        <v/>
      </c>
      <c r="B2884" t="str">
        <f>IFERROR(記録[[#This Row],[選手番号]],"")</f>
        <v/>
      </c>
      <c r="C2884" t="str">
        <f>IFERROR(VLOOKUP(B2884,選手番号!F:J,4,0),"")</f>
        <v/>
      </c>
      <c r="D2884" t="str">
        <f>IFERROR(VLOOKUP(B2884,選手番号!F:K,6,0),"")</f>
        <v/>
      </c>
      <c r="E2884" t="str">
        <f>IFERROR(VLOOKUP(B2884,チーム番号!E:F,2,0),"")</f>
        <v/>
      </c>
      <c r="F2884" t="str">
        <f>IFERROR(VLOOKUP(A2884,プログラム!B:C,2,0),"")</f>
        <v/>
      </c>
      <c r="G2884" t="str">
        <f t="shared" si="91"/>
        <v>000</v>
      </c>
      <c r="H2884" t="str">
        <f>IFERROR(記録[[#This Row],[組]],"")</f>
        <v/>
      </c>
      <c r="I2884" t="str">
        <f>IFERROR(記録[[#This Row],[水路]],"")</f>
        <v/>
      </c>
      <c r="J2884" t="str">
        <f>IFERROR(VLOOKUP(F2884,プログラムデータ!A:P,14,0),"")</f>
        <v/>
      </c>
      <c r="K2884" t="str">
        <f>IFERROR(VLOOKUP(F2884,プログラムデータ!A:O,15,0),"")</f>
        <v/>
      </c>
      <c r="L2884" t="str">
        <f>IFERROR(VLOOKUP(F2884,プログラムデータ!A:M,13,0),"")</f>
        <v/>
      </c>
      <c r="M2884" t="str">
        <f>IFERROR(VLOOKUP(F2884,プログラムデータ!A:J,10,0),"")</f>
        <v/>
      </c>
      <c r="N2884" t="str">
        <f>IFERROR(VLOOKUP(F2884,プログラムデータ!A:P,16,0),"")</f>
        <v/>
      </c>
      <c r="O2884" t="str">
        <f t="shared" si="90"/>
        <v xml:space="preserve">    </v>
      </c>
    </row>
    <row r="2885" spans="1:15" x14ac:dyDescent="0.15">
      <c r="A2885" t="str">
        <f>IFERROR(記録[[#This Row],[競技番号]],"")</f>
        <v/>
      </c>
      <c r="B2885" t="str">
        <f>IFERROR(記録[[#This Row],[選手番号]],"")</f>
        <v/>
      </c>
      <c r="C2885" t="str">
        <f>IFERROR(VLOOKUP(B2885,選手番号!F:J,4,0),"")</f>
        <v/>
      </c>
      <c r="D2885" t="str">
        <f>IFERROR(VLOOKUP(B2885,選手番号!F:K,6,0),"")</f>
        <v/>
      </c>
      <c r="E2885" t="str">
        <f>IFERROR(VLOOKUP(B2885,チーム番号!E:F,2,0),"")</f>
        <v/>
      </c>
      <c r="F2885" t="str">
        <f>IFERROR(VLOOKUP(A2885,プログラム!B:C,2,0),"")</f>
        <v/>
      </c>
      <c r="G2885" t="str">
        <f t="shared" si="91"/>
        <v>000</v>
      </c>
      <c r="H2885" t="str">
        <f>IFERROR(記録[[#This Row],[組]],"")</f>
        <v/>
      </c>
      <c r="I2885" t="str">
        <f>IFERROR(記録[[#This Row],[水路]],"")</f>
        <v/>
      </c>
      <c r="J2885" t="str">
        <f>IFERROR(VLOOKUP(F2885,プログラムデータ!A:P,14,0),"")</f>
        <v/>
      </c>
      <c r="K2885" t="str">
        <f>IFERROR(VLOOKUP(F2885,プログラムデータ!A:O,15,0),"")</f>
        <v/>
      </c>
      <c r="L2885" t="str">
        <f>IFERROR(VLOOKUP(F2885,プログラムデータ!A:M,13,0),"")</f>
        <v/>
      </c>
      <c r="M2885" t="str">
        <f>IFERROR(VLOOKUP(F2885,プログラムデータ!A:J,10,0),"")</f>
        <v/>
      </c>
      <c r="N2885" t="str">
        <f>IFERROR(VLOOKUP(F2885,プログラムデータ!A:P,16,0),"")</f>
        <v/>
      </c>
      <c r="O2885" t="str">
        <f t="shared" si="90"/>
        <v xml:space="preserve">    </v>
      </c>
    </row>
    <row r="2886" spans="1:15" x14ac:dyDescent="0.15">
      <c r="A2886" t="str">
        <f>IFERROR(記録[[#This Row],[競技番号]],"")</f>
        <v/>
      </c>
      <c r="B2886" t="str">
        <f>IFERROR(記録[[#This Row],[選手番号]],"")</f>
        <v/>
      </c>
      <c r="C2886" t="str">
        <f>IFERROR(VLOOKUP(B2886,選手番号!F:J,4,0),"")</f>
        <v/>
      </c>
      <c r="D2886" t="str">
        <f>IFERROR(VLOOKUP(B2886,選手番号!F:K,6,0),"")</f>
        <v/>
      </c>
      <c r="E2886" t="str">
        <f>IFERROR(VLOOKUP(B2886,チーム番号!E:F,2,0),"")</f>
        <v/>
      </c>
      <c r="F2886" t="str">
        <f>IFERROR(VLOOKUP(A2886,プログラム!B:C,2,0),"")</f>
        <v/>
      </c>
      <c r="G2886" t="str">
        <f t="shared" si="91"/>
        <v>000</v>
      </c>
      <c r="H2886" t="str">
        <f>IFERROR(記録[[#This Row],[組]],"")</f>
        <v/>
      </c>
      <c r="I2886" t="str">
        <f>IFERROR(記録[[#This Row],[水路]],"")</f>
        <v/>
      </c>
      <c r="J2886" t="str">
        <f>IFERROR(VLOOKUP(F2886,プログラムデータ!A:P,14,0),"")</f>
        <v/>
      </c>
      <c r="K2886" t="str">
        <f>IFERROR(VLOOKUP(F2886,プログラムデータ!A:O,15,0),"")</f>
        <v/>
      </c>
      <c r="L2886" t="str">
        <f>IFERROR(VLOOKUP(F2886,プログラムデータ!A:M,13,0),"")</f>
        <v/>
      </c>
      <c r="M2886" t="str">
        <f>IFERROR(VLOOKUP(F2886,プログラムデータ!A:J,10,0),"")</f>
        <v/>
      </c>
      <c r="N2886" t="str">
        <f>IFERROR(VLOOKUP(F2886,プログラムデータ!A:P,16,0),"")</f>
        <v/>
      </c>
      <c r="O2886" t="str">
        <f t="shared" si="90"/>
        <v xml:space="preserve">    </v>
      </c>
    </row>
    <row r="2887" spans="1:15" x14ac:dyDescent="0.15">
      <c r="A2887" t="str">
        <f>IFERROR(記録[[#This Row],[競技番号]],"")</f>
        <v/>
      </c>
      <c r="B2887" t="str">
        <f>IFERROR(記録[[#This Row],[選手番号]],"")</f>
        <v/>
      </c>
      <c r="C2887" t="str">
        <f>IFERROR(VLOOKUP(B2887,選手番号!F:J,4,0),"")</f>
        <v/>
      </c>
      <c r="D2887" t="str">
        <f>IFERROR(VLOOKUP(B2887,選手番号!F:K,6,0),"")</f>
        <v/>
      </c>
      <c r="E2887" t="str">
        <f>IFERROR(VLOOKUP(B2887,チーム番号!E:F,2,0),"")</f>
        <v/>
      </c>
      <c r="F2887" t="str">
        <f>IFERROR(VLOOKUP(A2887,プログラム!B:C,2,0),"")</f>
        <v/>
      </c>
      <c r="G2887" t="str">
        <f t="shared" si="91"/>
        <v>000</v>
      </c>
      <c r="H2887" t="str">
        <f>IFERROR(記録[[#This Row],[組]],"")</f>
        <v/>
      </c>
      <c r="I2887" t="str">
        <f>IFERROR(記録[[#This Row],[水路]],"")</f>
        <v/>
      </c>
      <c r="J2887" t="str">
        <f>IFERROR(VLOOKUP(F2887,プログラムデータ!A:P,14,0),"")</f>
        <v/>
      </c>
      <c r="K2887" t="str">
        <f>IFERROR(VLOOKUP(F2887,プログラムデータ!A:O,15,0),"")</f>
        <v/>
      </c>
      <c r="L2887" t="str">
        <f>IFERROR(VLOOKUP(F2887,プログラムデータ!A:M,13,0),"")</f>
        <v/>
      </c>
      <c r="M2887" t="str">
        <f>IFERROR(VLOOKUP(F2887,プログラムデータ!A:J,10,0),"")</f>
        <v/>
      </c>
      <c r="N2887" t="str">
        <f>IFERROR(VLOOKUP(F2887,プログラムデータ!A:P,16,0),"")</f>
        <v/>
      </c>
      <c r="O2887" t="str">
        <f t="shared" si="90"/>
        <v xml:space="preserve">    </v>
      </c>
    </row>
    <row r="2888" spans="1:15" x14ac:dyDescent="0.15">
      <c r="A2888" t="str">
        <f>IFERROR(記録[[#This Row],[競技番号]],"")</f>
        <v/>
      </c>
      <c r="B2888" t="str">
        <f>IFERROR(記録[[#This Row],[選手番号]],"")</f>
        <v/>
      </c>
      <c r="C2888" t="str">
        <f>IFERROR(VLOOKUP(B2888,選手番号!F:J,4,0),"")</f>
        <v/>
      </c>
      <c r="D2888" t="str">
        <f>IFERROR(VLOOKUP(B2888,選手番号!F:K,6,0),"")</f>
        <v/>
      </c>
      <c r="E2888" t="str">
        <f>IFERROR(VLOOKUP(B2888,チーム番号!E:F,2,0),"")</f>
        <v/>
      </c>
      <c r="F2888" t="str">
        <f>IFERROR(VLOOKUP(A2888,プログラム!B:C,2,0),"")</f>
        <v/>
      </c>
      <c r="G2888" t="str">
        <f t="shared" si="91"/>
        <v>000</v>
      </c>
      <c r="H2888" t="str">
        <f>IFERROR(記録[[#This Row],[組]],"")</f>
        <v/>
      </c>
      <c r="I2888" t="str">
        <f>IFERROR(記録[[#This Row],[水路]],"")</f>
        <v/>
      </c>
      <c r="J2888" t="str">
        <f>IFERROR(VLOOKUP(F2888,プログラムデータ!A:P,14,0),"")</f>
        <v/>
      </c>
      <c r="K2888" t="str">
        <f>IFERROR(VLOOKUP(F2888,プログラムデータ!A:O,15,0),"")</f>
        <v/>
      </c>
      <c r="L2888" t="str">
        <f>IFERROR(VLOOKUP(F2888,プログラムデータ!A:M,13,0),"")</f>
        <v/>
      </c>
      <c r="M2888" t="str">
        <f>IFERROR(VLOOKUP(F2888,プログラムデータ!A:J,10,0),"")</f>
        <v/>
      </c>
      <c r="N2888" t="str">
        <f>IFERROR(VLOOKUP(F2888,プログラムデータ!A:P,16,0),"")</f>
        <v/>
      </c>
      <c r="O2888" t="str">
        <f t="shared" si="90"/>
        <v xml:space="preserve">    </v>
      </c>
    </row>
    <row r="2889" spans="1:15" x14ac:dyDescent="0.15">
      <c r="A2889" t="str">
        <f>IFERROR(記録[[#This Row],[競技番号]],"")</f>
        <v/>
      </c>
      <c r="B2889" t="str">
        <f>IFERROR(記録[[#This Row],[選手番号]],"")</f>
        <v/>
      </c>
      <c r="C2889" t="str">
        <f>IFERROR(VLOOKUP(B2889,選手番号!F:J,4,0),"")</f>
        <v/>
      </c>
      <c r="D2889" t="str">
        <f>IFERROR(VLOOKUP(B2889,選手番号!F:K,6,0),"")</f>
        <v/>
      </c>
      <c r="E2889" t="str">
        <f>IFERROR(VLOOKUP(B2889,チーム番号!E:F,2,0),"")</f>
        <v/>
      </c>
      <c r="F2889" t="str">
        <f>IFERROR(VLOOKUP(A2889,プログラム!B:C,2,0),"")</f>
        <v/>
      </c>
      <c r="G2889" t="str">
        <f t="shared" si="91"/>
        <v>000</v>
      </c>
      <c r="H2889" t="str">
        <f>IFERROR(記録[[#This Row],[組]],"")</f>
        <v/>
      </c>
      <c r="I2889" t="str">
        <f>IFERROR(記録[[#This Row],[水路]],"")</f>
        <v/>
      </c>
      <c r="J2889" t="str">
        <f>IFERROR(VLOOKUP(F2889,プログラムデータ!A:P,14,0),"")</f>
        <v/>
      </c>
      <c r="K2889" t="str">
        <f>IFERROR(VLOOKUP(F2889,プログラムデータ!A:O,15,0),"")</f>
        <v/>
      </c>
      <c r="L2889" t="str">
        <f>IFERROR(VLOOKUP(F2889,プログラムデータ!A:M,13,0),"")</f>
        <v/>
      </c>
      <c r="M2889" t="str">
        <f>IFERROR(VLOOKUP(F2889,プログラムデータ!A:J,10,0),"")</f>
        <v/>
      </c>
      <c r="N2889" t="str">
        <f>IFERROR(VLOOKUP(F2889,プログラムデータ!A:P,16,0),"")</f>
        <v/>
      </c>
      <c r="O2889" t="str">
        <f t="shared" si="90"/>
        <v xml:space="preserve">    </v>
      </c>
    </row>
    <row r="2890" spans="1:15" x14ac:dyDescent="0.15">
      <c r="A2890" t="str">
        <f>IFERROR(記録[[#This Row],[競技番号]],"")</f>
        <v/>
      </c>
      <c r="B2890" t="str">
        <f>IFERROR(記録[[#This Row],[選手番号]],"")</f>
        <v/>
      </c>
      <c r="C2890" t="str">
        <f>IFERROR(VLOOKUP(B2890,選手番号!F:J,4,0),"")</f>
        <v/>
      </c>
      <c r="D2890" t="str">
        <f>IFERROR(VLOOKUP(B2890,選手番号!F:K,6,0),"")</f>
        <v/>
      </c>
      <c r="E2890" t="str">
        <f>IFERROR(VLOOKUP(B2890,チーム番号!E:F,2,0),"")</f>
        <v/>
      </c>
      <c r="F2890" t="str">
        <f>IFERROR(VLOOKUP(A2890,プログラム!B:C,2,0),"")</f>
        <v/>
      </c>
      <c r="G2890" t="str">
        <f t="shared" si="91"/>
        <v>000</v>
      </c>
      <c r="H2890" t="str">
        <f>IFERROR(記録[[#This Row],[組]],"")</f>
        <v/>
      </c>
      <c r="I2890" t="str">
        <f>IFERROR(記録[[#This Row],[水路]],"")</f>
        <v/>
      </c>
      <c r="J2890" t="str">
        <f>IFERROR(VLOOKUP(F2890,プログラムデータ!A:P,14,0),"")</f>
        <v/>
      </c>
      <c r="K2890" t="str">
        <f>IFERROR(VLOOKUP(F2890,プログラムデータ!A:O,15,0),"")</f>
        <v/>
      </c>
      <c r="L2890" t="str">
        <f>IFERROR(VLOOKUP(F2890,プログラムデータ!A:M,13,0),"")</f>
        <v/>
      </c>
      <c r="M2890" t="str">
        <f>IFERROR(VLOOKUP(F2890,プログラムデータ!A:J,10,0),"")</f>
        <v/>
      </c>
      <c r="N2890" t="str">
        <f>IFERROR(VLOOKUP(F2890,プログラムデータ!A:P,16,0),"")</f>
        <v/>
      </c>
      <c r="O2890" t="str">
        <f t="shared" si="90"/>
        <v xml:space="preserve">    </v>
      </c>
    </row>
    <row r="2891" spans="1:15" x14ac:dyDescent="0.15">
      <c r="A2891" t="str">
        <f>IFERROR(記録[[#This Row],[競技番号]],"")</f>
        <v/>
      </c>
      <c r="B2891" t="str">
        <f>IFERROR(記録[[#This Row],[選手番号]],"")</f>
        <v/>
      </c>
      <c r="C2891" t="str">
        <f>IFERROR(VLOOKUP(B2891,選手番号!F:J,4,0),"")</f>
        <v/>
      </c>
      <c r="D2891" t="str">
        <f>IFERROR(VLOOKUP(B2891,選手番号!F:K,6,0),"")</f>
        <v/>
      </c>
      <c r="E2891" t="str">
        <f>IFERROR(VLOOKUP(B2891,チーム番号!E:F,2,0),"")</f>
        <v/>
      </c>
      <c r="F2891" t="str">
        <f>IFERROR(VLOOKUP(A2891,プログラム!B:C,2,0),"")</f>
        <v/>
      </c>
      <c r="G2891" t="str">
        <f t="shared" si="91"/>
        <v>000</v>
      </c>
      <c r="H2891" t="str">
        <f>IFERROR(記録[[#This Row],[組]],"")</f>
        <v/>
      </c>
      <c r="I2891" t="str">
        <f>IFERROR(記録[[#This Row],[水路]],"")</f>
        <v/>
      </c>
      <c r="J2891" t="str">
        <f>IFERROR(VLOOKUP(F2891,プログラムデータ!A:P,14,0),"")</f>
        <v/>
      </c>
      <c r="K2891" t="str">
        <f>IFERROR(VLOOKUP(F2891,プログラムデータ!A:O,15,0),"")</f>
        <v/>
      </c>
      <c r="L2891" t="str">
        <f>IFERROR(VLOOKUP(F2891,プログラムデータ!A:M,13,0),"")</f>
        <v/>
      </c>
      <c r="M2891" t="str">
        <f>IFERROR(VLOOKUP(F2891,プログラムデータ!A:J,10,0),"")</f>
        <v/>
      </c>
      <c r="N2891" t="str">
        <f>IFERROR(VLOOKUP(F2891,プログラムデータ!A:P,16,0),"")</f>
        <v/>
      </c>
      <c r="O2891" t="str">
        <f t="shared" si="90"/>
        <v xml:space="preserve">    </v>
      </c>
    </row>
    <row r="2892" spans="1:15" x14ac:dyDescent="0.15">
      <c r="A2892" t="str">
        <f>IFERROR(記録[[#This Row],[競技番号]],"")</f>
        <v/>
      </c>
      <c r="B2892" t="str">
        <f>IFERROR(記録[[#This Row],[選手番号]],"")</f>
        <v/>
      </c>
      <c r="C2892" t="str">
        <f>IFERROR(VLOOKUP(B2892,選手番号!F:J,4,0),"")</f>
        <v/>
      </c>
      <c r="D2892" t="str">
        <f>IFERROR(VLOOKUP(B2892,選手番号!F:K,6,0),"")</f>
        <v/>
      </c>
      <c r="E2892" t="str">
        <f>IFERROR(VLOOKUP(B2892,チーム番号!E:F,2,0),"")</f>
        <v/>
      </c>
      <c r="F2892" t="str">
        <f>IFERROR(VLOOKUP(A2892,プログラム!B:C,2,0),"")</f>
        <v/>
      </c>
      <c r="G2892" t="str">
        <f t="shared" si="91"/>
        <v>000</v>
      </c>
      <c r="H2892" t="str">
        <f>IFERROR(記録[[#This Row],[組]],"")</f>
        <v/>
      </c>
      <c r="I2892" t="str">
        <f>IFERROR(記録[[#This Row],[水路]],"")</f>
        <v/>
      </c>
      <c r="J2892" t="str">
        <f>IFERROR(VLOOKUP(F2892,プログラムデータ!A:P,14,0),"")</f>
        <v/>
      </c>
      <c r="K2892" t="str">
        <f>IFERROR(VLOOKUP(F2892,プログラムデータ!A:O,15,0),"")</f>
        <v/>
      </c>
      <c r="L2892" t="str">
        <f>IFERROR(VLOOKUP(F2892,プログラムデータ!A:M,13,0),"")</f>
        <v/>
      </c>
      <c r="M2892" t="str">
        <f>IFERROR(VLOOKUP(F2892,プログラムデータ!A:J,10,0),"")</f>
        <v/>
      </c>
      <c r="N2892" t="str">
        <f>IFERROR(VLOOKUP(F2892,プログラムデータ!A:P,16,0),"")</f>
        <v/>
      </c>
      <c r="O2892" t="str">
        <f t="shared" si="90"/>
        <v xml:space="preserve">    </v>
      </c>
    </row>
    <row r="2893" spans="1:15" x14ac:dyDescent="0.15">
      <c r="A2893" t="str">
        <f>IFERROR(記録[[#This Row],[競技番号]],"")</f>
        <v/>
      </c>
      <c r="B2893" t="str">
        <f>IFERROR(記録[[#This Row],[選手番号]],"")</f>
        <v/>
      </c>
      <c r="C2893" t="str">
        <f>IFERROR(VLOOKUP(B2893,選手番号!F:J,4,0),"")</f>
        <v/>
      </c>
      <c r="D2893" t="str">
        <f>IFERROR(VLOOKUP(B2893,選手番号!F:K,6,0),"")</f>
        <v/>
      </c>
      <c r="E2893" t="str">
        <f>IFERROR(VLOOKUP(B2893,チーム番号!E:F,2,0),"")</f>
        <v/>
      </c>
      <c r="F2893" t="str">
        <f>IFERROR(VLOOKUP(A2893,プログラム!B:C,2,0),"")</f>
        <v/>
      </c>
      <c r="G2893" t="str">
        <f t="shared" si="91"/>
        <v>000</v>
      </c>
      <c r="H2893" t="str">
        <f>IFERROR(記録[[#This Row],[組]],"")</f>
        <v/>
      </c>
      <c r="I2893" t="str">
        <f>IFERROR(記録[[#This Row],[水路]],"")</f>
        <v/>
      </c>
      <c r="J2893" t="str">
        <f>IFERROR(VLOOKUP(F2893,プログラムデータ!A:P,14,0),"")</f>
        <v/>
      </c>
      <c r="K2893" t="str">
        <f>IFERROR(VLOOKUP(F2893,プログラムデータ!A:O,15,0),"")</f>
        <v/>
      </c>
      <c r="L2893" t="str">
        <f>IFERROR(VLOOKUP(F2893,プログラムデータ!A:M,13,0),"")</f>
        <v/>
      </c>
      <c r="M2893" t="str">
        <f>IFERROR(VLOOKUP(F2893,プログラムデータ!A:J,10,0),"")</f>
        <v/>
      </c>
      <c r="N2893" t="str">
        <f>IFERROR(VLOOKUP(F2893,プログラムデータ!A:P,16,0),"")</f>
        <v/>
      </c>
      <c r="O2893" t="str">
        <f t="shared" si="90"/>
        <v xml:space="preserve">    </v>
      </c>
    </row>
    <row r="2894" spans="1:15" x14ac:dyDescent="0.15">
      <c r="A2894" t="str">
        <f>IFERROR(記録[[#This Row],[競技番号]],"")</f>
        <v/>
      </c>
      <c r="B2894" t="str">
        <f>IFERROR(記録[[#This Row],[選手番号]],"")</f>
        <v/>
      </c>
      <c r="C2894" t="str">
        <f>IFERROR(VLOOKUP(B2894,選手番号!F:J,4,0),"")</f>
        <v/>
      </c>
      <c r="D2894" t="str">
        <f>IFERROR(VLOOKUP(B2894,選手番号!F:K,6,0),"")</f>
        <v/>
      </c>
      <c r="E2894" t="str">
        <f>IFERROR(VLOOKUP(B2894,チーム番号!E:F,2,0),"")</f>
        <v/>
      </c>
      <c r="F2894" t="str">
        <f>IFERROR(VLOOKUP(A2894,プログラム!B:C,2,0),"")</f>
        <v/>
      </c>
      <c r="G2894" t="str">
        <f t="shared" si="91"/>
        <v>000</v>
      </c>
      <c r="H2894" t="str">
        <f>IFERROR(記録[[#This Row],[組]],"")</f>
        <v/>
      </c>
      <c r="I2894" t="str">
        <f>IFERROR(記録[[#This Row],[水路]],"")</f>
        <v/>
      </c>
      <c r="J2894" t="str">
        <f>IFERROR(VLOOKUP(F2894,プログラムデータ!A:P,14,0),"")</f>
        <v/>
      </c>
      <c r="K2894" t="str">
        <f>IFERROR(VLOOKUP(F2894,プログラムデータ!A:O,15,0),"")</f>
        <v/>
      </c>
      <c r="L2894" t="str">
        <f>IFERROR(VLOOKUP(F2894,プログラムデータ!A:M,13,0),"")</f>
        <v/>
      </c>
      <c r="M2894" t="str">
        <f>IFERROR(VLOOKUP(F2894,プログラムデータ!A:J,10,0),"")</f>
        <v/>
      </c>
      <c r="N2894" t="str">
        <f>IFERROR(VLOOKUP(F2894,プログラムデータ!A:P,16,0),"")</f>
        <v/>
      </c>
      <c r="O2894" t="str">
        <f t="shared" si="90"/>
        <v xml:space="preserve">    </v>
      </c>
    </row>
    <row r="2895" spans="1:15" x14ac:dyDescent="0.15">
      <c r="A2895" t="str">
        <f>IFERROR(記録[[#This Row],[競技番号]],"")</f>
        <v/>
      </c>
      <c r="B2895" t="str">
        <f>IFERROR(記録[[#This Row],[選手番号]],"")</f>
        <v/>
      </c>
      <c r="C2895" t="str">
        <f>IFERROR(VLOOKUP(B2895,選手番号!F:J,4,0),"")</f>
        <v/>
      </c>
      <c r="D2895" t="str">
        <f>IFERROR(VLOOKUP(B2895,選手番号!F:K,6,0),"")</f>
        <v/>
      </c>
      <c r="E2895" t="str">
        <f>IFERROR(VLOOKUP(B2895,チーム番号!E:F,2,0),"")</f>
        <v/>
      </c>
      <c r="F2895" t="str">
        <f>IFERROR(VLOOKUP(A2895,プログラム!B:C,2,0),"")</f>
        <v/>
      </c>
      <c r="G2895" t="str">
        <f t="shared" si="91"/>
        <v>000</v>
      </c>
      <c r="H2895" t="str">
        <f>IFERROR(記録[[#This Row],[組]],"")</f>
        <v/>
      </c>
      <c r="I2895" t="str">
        <f>IFERROR(記録[[#This Row],[水路]],"")</f>
        <v/>
      </c>
      <c r="J2895" t="str">
        <f>IFERROR(VLOOKUP(F2895,プログラムデータ!A:P,14,0),"")</f>
        <v/>
      </c>
      <c r="K2895" t="str">
        <f>IFERROR(VLOOKUP(F2895,プログラムデータ!A:O,15,0),"")</f>
        <v/>
      </c>
      <c r="L2895" t="str">
        <f>IFERROR(VLOOKUP(F2895,プログラムデータ!A:M,13,0),"")</f>
        <v/>
      </c>
      <c r="M2895" t="str">
        <f>IFERROR(VLOOKUP(F2895,プログラムデータ!A:J,10,0),"")</f>
        <v/>
      </c>
      <c r="N2895" t="str">
        <f>IFERROR(VLOOKUP(F2895,プログラムデータ!A:P,16,0),"")</f>
        <v/>
      </c>
      <c r="O2895" t="str">
        <f t="shared" si="90"/>
        <v xml:space="preserve">    </v>
      </c>
    </row>
    <row r="2896" spans="1:15" x14ac:dyDescent="0.15">
      <c r="A2896" t="str">
        <f>IFERROR(記録[[#This Row],[競技番号]],"")</f>
        <v/>
      </c>
      <c r="B2896" t="str">
        <f>IFERROR(記録[[#This Row],[選手番号]],"")</f>
        <v/>
      </c>
      <c r="C2896" t="str">
        <f>IFERROR(VLOOKUP(B2896,選手番号!F:J,4,0),"")</f>
        <v/>
      </c>
      <c r="D2896" t="str">
        <f>IFERROR(VLOOKUP(B2896,選手番号!F:K,6,0),"")</f>
        <v/>
      </c>
      <c r="E2896" t="str">
        <f>IFERROR(VLOOKUP(B2896,チーム番号!E:F,2,0),"")</f>
        <v/>
      </c>
      <c r="F2896" t="str">
        <f>IFERROR(VLOOKUP(A2896,プログラム!B:C,2,0),"")</f>
        <v/>
      </c>
      <c r="G2896" t="str">
        <f t="shared" si="91"/>
        <v>000</v>
      </c>
      <c r="H2896" t="str">
        <f>IFERROR(記録[[#This Row],[組]],"")</f>
        <v/>
      </c>
      <c r="I2896" t="str">
        <f>IFERROR(記録[[#This Row],[水路]],"")</f>
        <v/>
      </c>
      <c r="J2896" t="str">
        <f>IFERROR(VLOOKUP(F2896,プログラムデータ!A:P,14,0),"")</f>
        <v/>
      </c>
      <c r="K2896" t="str">
        <f>IFERROR(VLOOKUP(F2896,プログラムデータ!A:O,15,0),"")</f>
        <v/>
      </c>
      <c r="L2896" t="str">
        <f>IFERROR(VLOOKUP(F2896,プログラムデータ!A:M,13,0),"")</f>
        <v/>
      </c>
      <c r="M2896" t="str">
        <f>IFERROR(VLOOKUP(F2896,プログラムデータ!A:J,10,0),"")</f>
        <v/>
      </c>
      <c r="N2896" t="str">
        <f>IFERROR(VLOOKUP(F2896,プログラムデータ!A:P,16,0),"")</f>
        <v/>
      </c>
      <c r="O2896" t="str">
        <f t="shared" si="90"/>
        <v xml:space="preserve">    </v>
      </c>
    </row>
    <row r="2897" spans="1:15" x14ac:dyDescent="0.15">
      <c r="A2897" t="str">
        <f>IFERROR(記録[[#This Row],[競技番号]],"")</f>
        <v/>
      </c>
      <c r="B2897" t="str">
        <f>IFERROR(記録[[#This Row],[選手番号]],"")</f>
        <v/>
      </c>
      <c r="C2897" t="str">
        <f>IFERROR(VLOOKUP(B2897,選手番号!F:J,4,0),"")</f>
        <v/>
      </c>
      <c r="D2897" t="str">
        <f>IFERROR(VLOOKUP(B2897,選手番号!F:K,6,0),"")</f>
        <v/>
      </c>
      <c r="E2897" t="str">
        <f>IFERROR(VLOOKUP(B2897,チーム番号!E:F,2,0),"")</f>
        <v/>
      </c>
      <c r="F2897" t="str">
        <f>IFERROR(VLOOKUP(A2897,プログラム!B:C,2,0),"")</f>
        <v/>
      </c>
      <c r="G2897" t="str">
        <f t="shared" si="91"/>
        <v>000</v>
      </c>
      <c r="H2897" t="str">
        <f>IFERROR(記録[[#This Row],[組]],"")</f>
        <v/>
      </c>
      <c r="I2897" t="str">
        <f>IFERROR(記録[[#This Row],[水路]],"")</f>
        <v/>
      </c>
      <c r="J2897" t="str">
        <f>IFERROR(VLOOKUP(F2897,プログラムデータ!A:P,14,0),"")</f>
        <v/>
      </c>
      <c r="K2897" t="str">
        <f>IFERROR(VLOOKUP(F2897,プログラムデータ!A:O,15,0),"")</f>
        <v/>
      </c>
      <c r="L2897" t="str">
        <f>IFERROR(VLOOKUP(F2897,プログラムデータ!A:M,13,0),"")</f>
        <v/>
      </c>
      <c r="M2897" t="str">
        <f>IFERROR(VLOOKUP(F2897,プログラムデータ!A:J,10,0),"")</f>
        <v/>
      </c>
      <c r="N2897" t="str">
        <f>IFERROR(VLOOKUP(F2897,プログラムデータ!A:P,16,0),"")</f>
        <v/>
      </c>
      <c r="O2897" t="str">
        <f t="shared" si="90"/>
        <v xml:space="preserve">    </v>
      </c>
    </row>
    <row r="2898" spans="1:15" x14ac:dyDescent="0.15">
      <c r="A2898" t="str">
        <f>IFERROR(記録[[#This Row],[競技番号]],"")</f>
        <v/>
      </c>
      <c r="B2898" t="str">
        <f>IFERROR(記録[[#This Row],[選手番号]],"")</f>
        <v/>
      </c>
      <c r="C2898" t="str">
        <f>IFERROR(VLOOKUP(B2898,選手番号!F:J,4,0),"")</f>
        <v/>
      </c>
      <c r="D2898" t="str">
        <f>IFERROR(VLOOKUP(B2898,選手番号!F:K,6,0),"")</f>
        <v/>
      </c>
      <c r="E2898" t="str">
        <f>IFERROR(VLOOKUP(B2898,チーム番号!E:F,2,0),"")</f>
        <v/>
      </c>
      <c r="F2898" t="str">
        <f>IFERROR(VLOOKUP(A2898,プログラム!B:C,2,0),"")</f>
        <v/>
      </c>
      <c r="G2898" t="str">
        <f t="shared" si="91"/>
        <v>000</v>
      </c>
      <c r="H2898" t="str">
        <f>IFERROR(記録[[#This Row],[組]],"")</f>
        <v/>
      </c>
      <c r="I2898" t="str">
        <f>IFERROR(記録[[#This Row],[水路]],"")</f>
        <v/>
      </c>
      <c r="J2898" t="str">
        <f>IFERROR(VLOOKUP(F2898,プログラムデータ!A:P,14,0),"")</f>
        <v/>
      </c>
      <c r="K2898" t="str">
        <f>IFERROR(VLOOKUP(F2898,プログラムデータ!A:O,15,0),"")</f>
        <v/>
      </c>
      <c r="L2898" t="str">
        <f>IFERROR(VLOOKUP(F2898,プログラムデータ!A:M,13,0),"")</f>
        <v/>
      </c>
      <c r="M2898" t="str">
        <f>IFERROR(VLOOKUP(F2898,プログラムデータ!A:J,10,0),"")</f>
        <v/>
      </c>
      <c r="N2898" t="str">
        <f>IFERROR(VLOOKUP(F2898,プログラムデータ!A:P,16,0),"")</f>
        <v/>
      </c>
      <c r="O2898" t="str">
        <f t="shared" si="90"/>
        <v xml:space="preserve">    </v>
      </c>
    </row>
    <row r="2899" spans="1:15" x14ac:dyDescent="0.15">
      <c r="A2899" t="str">
        <f>IFERROR(記録[[#This Row],[競技番号]],"")</f>
        <v/>
      </c>
      <c r="B2899" t="str">
        <f>IFERROR(記録[[#This Row],[選手番号]],"")</f>
        <v/>
      </c>
      <c r="C2899" t="str">
        <f>IFERROR(VLOOKUP(B2899,選手番号!F:J,4,0),"")</f>
        <v/>
      </c>
      <c r="D2899" t="str">
        <f>IFERROR(VLOOKUP(B2899,選手番号!F:K,6,0),"")</f>
        <v/>
      </c>
      <c r="E2899" t="str">
        <f>IFERROR(VLOOKUP(B2899,チーム番号!E:F,2,0),"")</f>
        <v/>
      </c>
      <c r="F2899" t="str">
        <f>IFERROR(VLOOKUP(A2899,プログラム!B:C,2,0),"")</f>
        <v/>
      </c>
      <c r="G2899" t="str">
        <f t="shared" si="91"/>
        <v>000</v>
      </c>
      <c r="H2899" t="str">
        <f>IFERROR(記録[[#This Row],[組]],"")</f>
        <v/>
      </c>
      <c r="I2899" t="str">
        <f>IFERROR(記録[[#This Row],[水路]],"")</f>
        <v/>
      </c>
      <c r="J2899" t="str">
        <f>IFERROR(VLOOKUP(F2899,プログラムデータ!A:P,14,0),"")</f>
        <v/>
      </c>
      <c r="K2899" t="str">
        <f>IFERROR(VLOOKUP(F2899,プログラムデータ!A:O,15,0),"")</f>
        <v/>
      </c>
      <c r="L2899" t="str">
        <f>IFERROR(VLOOKUP(F2899,プログラムデータ!A:M,13,0),"")</f>
        <v/>
      </c>
      <c r="M2899" t="str">
        <f>IFERROR(VLOOKUP(F2899,プログラムデータ!A:J,10,0),"")</f>
        <v/>
      </c>
      <c r="N2899" t="str">
        <f>IFERROR(VLOOKUP(F2899,プログラムデータ!A:P,16,0),"")</f>
        <v/>
      </c>
      <c r="O2899" t="str">
        <f t="shared" si="90"/>
        <v xml:space="preserve">    </v>
      </c>
    </row>
    <row r="2900" spans="1:15" x14ac:dyDescent="0.15">
      <c r="A2900" t="str">
        <f>IFERROR(記録[[#This Row],[競技番号]],"")</f>
        <v/>
      </c>
      <c r="B2900" t="str">
        <f>IFERROR(記録[[#This Row],[選手番号]],"")</f>
        <v/>
      </c>
      <c r="C2900" t="str">
        <f>IFERROR(VLOOKUP(B2900,選手番号!F:J,4,0),"")</f>
        <v/>
      </c>
      <c r="D2900" t="str">
        <f>IFERROR(VLOOKUP(B2900,選手番号!F:K,6,0),"")</f>
        <v/>
      </c>
      <c r="E2900" t="str">
        <f>IFERROR(VLOOKUP(B2900,チーム番号!E:F,2,0),"")</f>
        <v/>
      </c>
      <c r="F2900" t="str">
        <f>IFERROR(VLOOKUP(A2900,プログラム!B:C,2,0),"")</f>
        <v/>
      </c>
      <c r="G2900" t="str">
        <f t="shared" si="91"/>
        <v>000</v>
      </c>
      <c r="H2900" t="str">
        <f>IFERROR(記録[[#This Row],[組]],"")</f>
        <v/>
      </c>
      <c r="I2900" t="str">
        <f>IFERROR(記録[[#This Row],[水路]],"")</f>
        <v/>
      </c>
      <c r="J2900" t="str">
        <f>IFERROR(VLOOKUP(F2900,プログラムデータ!A:P,14,0),"")</f>
        <v/>
      </c>
      <c r="K2900" t="str">
        <f>IFERROR(VLOOKUP(F2900,プログラムデータ!A:O,15,0),"")</f>
        <v/>
      </c>
      <c r="L2900" t="str">
        <f>IFERROR(VLOOKUP(F2900,プログラムデータ!A:M,13,0),"")</f>
        <v/>
      </c>
      <c r="M2900" t="str">
        <f>IFERROR(VLOOKUP(F2900,プログラムデータ!A:J,10,0),"")</f>
        <v/>
      </c>
      <c r="N2900" t="str">
        <f>IFERROR(VLOOKUP(F2900,プログラムデータ!A:P,16,0),"")</f>
        <v/>
      </c>
      <c r="O2900" t="str">
        <f t="shared" si="90"/>
        <v xml:space="preserve">    </v>
      </c>
    </row>
    <row r="2901" spans="1:15" x14ac:dyDescent="0.15">
      <c r="A2901" t="str">
        <f>IFERROR(記録[[#This Row],[競技番号]],"")</f>
        <v/>
      </c>
      <c r="B2901" t="str">
        <f>IFERROR(記録[[#This Row],[選手番号]],"")</f>
        <v/>
      </c>
      <c r="C2901" t="str">
        <f>IFERROR(VLOOKUP(B2901,選手番号!F:J,4,0),"")</f>
        <v/>
      </c>
      <c r="D2901" t="str">
        <f>IFERROR(VLOOKUP(B2901,選手番号!F:K,6,0),"")</f>
        <v/>
      </c>
      <c r="E2901" t="str">
        <f>IFERROR(VLOOKUP(B2901,チーム番号!E:F,2,0),"")</f>
        <v/>
      </c>
      <c r="F2901" t="str">
        <f>IFERROR(VLOOKUP(A2901,プログラム!B:C,2,0),"")</f>
        <v/>
      </c>
      <c r="G2901" t="str">
        <f t="shared" si="91"/>
        <v>000</v>
      </c>
      <c r="H2901" t="str">
        <f>IFERROR(記録[[#This Row],[組]],"")</f>
        <v/>
      </c>
      <c r="I2901" t="str">
        <f>IFERROR(記録[[#This Row],[水路]],"")</f>
        <v/>
      </c>
      <c r="J2901" t="str">
        <f>IFERROR(VLOOKUP(F2901,プログラムデータ!A:P,14,0),"")</f>
        <v/>
      </c>
      <c r="K2901" t="str">
        <f>IFERROR(VLOOKUP(F2901,プログラムデータ!A:O,15,0),"")</f>
        <v/>
      </c>
      <c r="L2901" t="str">
        <f>IFERROR(VLOOKUP(F2901,プログラムデータ!A:M,13,0),"")</f>
        <v/>
      </c>
      <c r="M2901" t="str">
        <f>IFERROR(VLOOKUP(F2901,プログラムデータ!A:J,10,0),"")</f>
        <v/>
      </c>
      <c r="N2901" t="str">
        <f>IFERROR(VLOOKUP(F2901,プログラムデータ!A:P,16,0),"")</f>
        <v/>
      </c>
      <c r="O2901" t="str">
        <f t="shared" si="90"/>
        <v xml:space="preserve">    </v>
      </c>
    </row>
    <row r="2902" spans="1:15" x14ac:dyDescent="0.15">
      <c r="A2902" t="str">
        <f>IFERROR(記録[[#This Row],[競技番号]],"")</f>
        <v/>
      </c>
      <c r="B2902" t="str">
        <f>IFERROR(記録[[#This Row],[選手番号]],"")</f>
        <v/>
      </c>
      <c r="C2902" t="str">
        <f>IFERROR(VLOOKUP(B2902,選手番号!F:J,4,0),"")</f>
        <v/>
      </c>
      <c r="D2902" t="str">
        <f>IFERROR(VLOOKUP(B2902,選手番号!F:K,6,0),"")</f>
        <v/>
      </c>
      <c r="E2902" t="str">
        <f>IFERROR(VLOOKUP(B2902,チーム番号!E:F,2,0),"")</f>
        <v/>
      </c>
      <c r="F2902" t="str">
        <f>IFERROR(VLOOKUP(A2902,プログラム!B:C,2,0),"")</f>
        <v/>
      </c>
      <c r="G2902" t="str">
        <f t="shared" si="91"/>
        <v>000</v>
      </c>
      <c r="H2902" t="str">
        <f>IFERROR(記録[[#This Row],[組]],"")</f>
        <v/>
      </c>
      <c r="I2902" t="str">
        <f>IFERROR(記録[[#This Row],[水路]],"")</f>
        <v/>
      </c>
      <c r="J2902" t="str">
        <f>IFERROR(VLOOKUP(F2902,プログラムデータ!A:P,14,0),"")</f>
        <v/>
      </c>
      <c r="K2902" t="str">
        <f>IFERROR(VLOOKUP(F2902,プログラムデータ!A:O,15,0),"")</f>
        <v/>
      </c>
      <c r="L2902" t="str">
        <f>IFERROR(VLOOKUP(F2902,プログラムデータ!A:M,13,0),"")</f>
        <v/>
      </c>
      <c r="M2902" t="str">
        <f>IFERROR(VLOOKUP(F2902,プログラムデータ!A:J,10,0),"")</f>
        <v/>
      </c>
      <c r="N2902" t="str">
        <f>IFERROR(VLOOKUP(F2902,プログラムデータ!A:P,16,0),"")</f>
        <v/>
      </c>
      <c r="O2902" t="str">
        <f t="shared" si="90"/>
        <v xml:space="preserve">    </v>
      </c>
    </row>
    <row r="2903" spans="1:15" x14ac:dyDescent="0.15">
      <c r="A2903" t="str">
        <f>IFERROR(記録[[#This Row],[競技番号]],"")</f>
        <v/>
      </c>
      <c r="B2903" t="str">
        <f>IFERROR(記録[[#This Row],[選手番号]],"")</f>
        <v/>
      </c>
      <c r="C2903" t="str">
        <f>IFERROR(VLOOKUP(B2903,選手番号!F:J,4,0),"")</f>
        <v/>
      </c>
      <c r="D2903" t="str">
        <f>IFERROR(VLOOKUP(B2903,選手番号!F:K,6,0),"")</f>
        <v/>
      </c>
      <c r="E2903" t="str">
        <f>IFERROR(VLOOKUP(B2903,チーム番号!E:F,2,0),"")</f>
        <v/>
      </c>
      <c r="F2903" t="str">
        <f>IFERROR(VLOOKUP(A2903,プログラム!B:C,2,0),"")</f>
        <v/>
      </c>
      <c r="G2903" t="str">
        <f t="shared" si="91"/>
        <v>000</v>
      </c>
      <c r="H2903" t="str">
        <f>IFERROR(記録[[#This Row],[組]],"")</f>
        <v/>
      </c>
      <c r="I2903" t="str">
        <f>IFERROR(記録[[#This Row],[水路]],"")</f>
        <v/>
      </c>
      <c r="J2903" t="str">
        <f>IFERROR(VLOOKUP(F2903,プログラムデータ!A:P,14,0),"")</f>
        <v/>
      </c>
      <c r="K2903" t="str">
        <f>IFERROR(VLOOKUP(F2903,プログラムデータ!A:O,15,0),"")</f>
        <v/>
      </c>
      <c r="L2903" t="str">
        <f>IFERROR(VLOOKUP(F2903,プログラムデータ!A:M,13,0),"")</f>
        <v/>
      </c>
      <c r="M2903" t="str">
        <f>IFERROR(VLOOKUP(F2903,プログラムデータ!A:J,10,0),"")</f>
        <v/>
      </c>
      <c r="N2903" t="str">
        <f>IFERROR(VLOOKUP(F2903,プログラムデータ!A:P,16,0),"")</f>
        <v/>
      </c>
      <c r="O2903" t="str">
        <f t="shared" si="90"/>
        <v xml:space="preserve">    </v>
      </c>
    </row>
    <row r="2904" spans="1:15" x14ac:dyDescent="0.15">
      <c r="A2904" t="str">
        <f>IFERROR(記録[[#This Row],[競技番号]],"")</f>
        <v/>
      </c>
      <c r="B2904" t="str">
        <f>IFERROR(記録[[#This Row],[選手番号]],"")</f>
        <v/>
      </c>
      <c r="C2904" t="str">
        <f>IFERROR(VLOOKUP(B2904,選手番号!F:J,4,0),"")</f>
        <v/>
      </c>
      <c r="D2904" t="str">
        <f>IFERROR(VLOOKUP(B2904,選手番号!F:K,6,0),"")</f>
        <v/>
      </c>
      <c r="E2904" t="str">
        <f>IFERROR(VLOOKUP(B2904,チーム番号!E:F,2,0),"")</f>
        <v/>
      </c>
      <c r="F2904" t="str">
        <f>IFERROR(VLOOKUP(A2904,プログラム!B:C,2,0),"")</f>
        <v/>
      </c>
      <c r="G2904" t="str">
        <f t="shared" si="91"/>
        <v>000</v>
      </c>
      <c r="H2904" t="str">
        <f>IFERROR(記録[[#This Row],[組]],"")</f>
        <v/>
      </c>
      <c r="I2904" t="str">
        <f>IFERROR(記録[[#This Row],[水路]],"")</f>
        <v/>
      </c>
      <c r="J2904" t="str">
        <f>IFERROR(VLOOKUP(F2904,プログラムデータ!A:P,14,0),"")</f>
        <v/>
      </c>
      <c r="K2904" t="str">
        <f>IFERROR(VLOOKUP(F2904,プログラムデータ!A:O,15,0),"")</f>
        <v/>
      </c>
      <c r="L2904" t="str">
        <f>IFERROR(VLOOKUP(F2904,プログラムデータ!A:M,13,0),"")</f>
        <v/>
      </c>
      <c r="M2904" t="str">
        <f>IFERROR(VLOOKUP(F2904,プログラムデータ!A:J,10,0),"")</f>
        <v/>
      </c>
      <c r="N2904" t="str">
        <f>IFERROR(VLOOKUP(F2904,プログラムデータ!A:P,16,0),"")</f>
        <v/>
      </c>
      <c r="O2904" t="str">
        <f t="shared" si="90"/>
        <v xml:space="preserve">    </v>
      </c>
    </row>
    <row r="2905" spans="1:15" x14ac:dyDescent="0.15">
      <c r="A2905" t="str">
        <f>IFERROR(記録[[#This Row],[競技番号]],"")</f>
        <v/>
      </c>
      <c r="B2905" t="str">
        <f>IFERROR(記録[[#This Row],[選手番号]],"")</f>
        <v/>
      </c>
      <c r="C2905" t="str">
        <f>IFERROR(VLOOKUP(B2905,選手番号!F:J,4,0),"")</f>
        <v/>
      </c>
      <c r="D2905" t="str">
        <f>IFERROR(VLOOKUP(B2905,選手番号!F:K,6,0),"")</f>
        <v/>
      </c>
      <c r="E2905" t="str">
        <f>IFERROR(VLOOKUP(B2905,チーム番号!E:F,2,0),"")</f>
        <v/>
      </c>
      <c r="F2905" t="str">
        <f>IFERROR(VLOOKUP(A2905,プログラム!B:C,2,0),"")</f>
        <v/>
      </c>
      <c r="G2905" t="str">
        <f t="shared" si="91"/>
        <v>000</v>
      </c>
      <c r="H2905" t="str">
        <f>IFERROR(記録[[#This Row],[組]],"")</f>
        <v/>
      </c>
      <c r="I2905" t="str">
        <f>IFERROR(記録[[#This Row],[水路]],"")</f>
        <v/>
      </c>
      <c r="J2905" t="str">
        <f>IFERROR(VLOOKUP(F2905,プログラムデータ!A:P,14,0),"")</f>
        <v/>
      </c>
      <c r="K2905" t="str">
        <f>IFERROR(VLOOKUP(F2905,プログラムデータ!A:O,15,0),"")</f>
        <v/>
      </c>
      <c r="L2905" t="str">
        <f>IFERROR(VLOOKUP(F2905,プログラムデータ!A:M,13,0),"")</f>
        <v/>
      </c>
      <c r="M2905" t="str">
        <f>IFERROR(VLOOKUP(F2905,プログラムデータ!A:J,10,0),"")</f>
        <v/>
      </c>
      <c r="N2905" t="str">
        <f>IFERROR(VLOOKUP(F2905,プログラムデータ!A:P,16,0),"")</f>
        <v/>
      </c>
      <c r="O2905" t="str">
        <f t="shared" si="90"/>
        <v xml:space="preserve">    </v>
      </c>
    </row>
    <row r="2906" spans="1:15" x14ac:dyDescent="0.15">
      <c r="A2906" t="str">
        <f>IFERROR(記録[[#This Row],[競技番号]],"")</f>
        <v/>
      </c>
      <c r="B2906" t="str">
        <f>IFERROR(記録[[#This Row],[選手番号]],"")</f>
        <v/>
      </c>
      <c r="C2906" t="str">
        <f>IFERROR(VLOOKUP(B2906,選手番号!F:J,4,0),"")</f>
        <v/>
      </c>
      <c r="D2906" t="str">
        <f>IFERROR(VLOOKUP(B2906,選手番号!F:K,6,0),"")</f>
        <v/>
      </c>
      <c r="E2906" t="str">
        <f>IFERROR(VLOOKUP(B2906,チーム番号!E:F,2,0),"")</f>
        <v/>
      </c>
      <c r="F2906" t="str">
        <f>IFERROR(VLOOKUP(A2906,プログラム!B:C,2,0),"")</f>
        <v/>
      </c>
      <c r="G2906" t="str">
        <f t="shared" si="91"/>
        <v>000</v>
      </c>
      <c r="H2906" t="str">
        <f>IFERROR(記録[[#This Row],[組]],"")</f>
        <v/>
      </c>
      <c r="I2906" t="str">
        <f>IFERROR(記録[[#This Row],[水路]],"")</f>
        <v/>
      </c>
      <c r="J2906" t="str">
        <f>IFERROR(VLOOKUP(F2906,プログラムデータ!A:P,14,0),"")</f>
        <v/>
      </c>
      <c r="K2906" t="str">
        <f>IFERROR(VLOOKUP(F2906,プログラムデータ!A:O,15,0),"")</f>
        <v/>
      </c>
      <c r="L2906" t="str">
        <f>IFERROR(VLOOKUP(F2906,プログラムデータ!A:M,13,0),"")</f>
        <v/>
      </c>
      <c r="M2906" t="str">
        <f>IFERROR(VLOOKUP(F2906,プログラムデータ!A:J,10,0),"")</f>
        <v/>
      </c>
      <c r="N2906" t="str">
        <f>IFERROR(VLOOKUP(F2906,プログラムデータ!A:P,16,0),"")</f>
        <v/>
      </c>
      <c r="O2906" t="str">
        <f t="shared" si="90"/>
        <v xml:space="preserve">    </v>
      </c>
    </row>
    <row r="2907" spans="1:15" x14ac:dyDescent="0.15">
      <c r="A2907" t="str">
        <f>IFERROR(記録[[#This Row],[競技番号]],"")</f>
        <v/>
      </c>
      <c r="B2907" t="str">
        <f>IFERROR(記録[[#This Row],[選手番号]],"")</f>
        <v/>
      </c>
      <c r="C2907" t="str">
        <f>IFERROR(VLOOKUP(B2907,選手番号!F:J,4,0),"")</f>
        <v/>
      </c>
      <c r="D2907" t="str">
        <f>IFERROR(VLOOKUP(B2907,選手番号!F:K,6,0),"")</f>
        <v/>
      </c>
      <c r="E2907" t="str">
        <f>IFERROR(VLOOKUP(B2907,チーム番号!E:F,2,0),"")</f>
        <v/>
      </c>
      <c r="F2907" t="str">
        <f>IFERROR(VLOOKUP(A2907,プログラム!B:C,2,0),"")</f>
        <v/>
      </c>
      <c r="G2907" t="str">
        <f t="shared" si="91"/>
        <v>000</v>
      </c>
      <c r="H2907" t="str">
        <f>IFERROR(記録[[#This Row],[組]],"")</f>
        <v/>
      </c>
      <c r="I2907" t="str">
        <f>IFERROR(記録[[#This Row],[水路]],"")</f>
        <v/>
      </c>
      <c r="J2907" t="str">
        <f>IFERROR(VLOOKUP(F2907,プログラムデータ!A:P,14,0),"")</f>
        <v/>
      </c>
      <c r="K2907" t="str">
        <f>IFERROR(VLOOKUP(F2907,プログラムデータ!A:O,15,0),"")</f>
        <v/>
      </c>
      <c r="L2907" t="str">
        <f>IFERROR(VLOOKUP(F2907,プログラムデータ!A:M,13,0),"")</f>
        <v/>
      </c>
      <c r="M2907" t="str">
        <f>IFERROR(VLOOKUP(F2907,プログラムデータ!A:J,10,0),"")</f>
        <v/>
      </c>
      <c r="N2907" t="str">
        <f>IFERROR(VLOOKUP(F2907,プログラムデータ!A:P,16,0),"")</f>
        <v/>
      </c>
      <c r="O2907" t="str">
        <f t="shared" si="90"/>
        <v xml:space="preserve">    </v>
      </c>
    </row>
    <row r="2908" spans="1:15" x14ac:dyDescent="0.15">
      <c r="A2908" t="str">
        <f>IFERROR(記録[[#This Row],[競技番号]],"")</f>
        <v/>
      </c>
      <c r="B2908" t="str">
        <f>IFERROR(記録[[#This Row],[選手番号]],"")</f>
        <v/>
      </c>
      <c r="C2908" t="str">
        <f>IFERROR(VLOOKUP(B2908,選手番号!F:J,4,0),"")</f>
        <v/>
      </c>
      <c r="D2908" t="str">
        <f>IFERROR(VLOOKUP(B2908,選手番号!F:K,6,0),"")</f>
        <v/>
      </c>
      <c r="E2908" t="str">
        <f>IFERROR(VLOOKUP(B2908,チーム番号!E:F,2,0),"")</f>
        <v/>
      </c>
      <c r="F2908" t="str">
        <f>IFERROR(VLOOKUP(A2908,プログラム!B:C,2,0),"")</f>
        <v/>
      </c>
      <c r="G2908" t="str">
        <f t="shared" si="91"/>
        <v>000</v>
      </c>
      <c r="H2908" t="str">
        <f>IFERROR(記録[[#This Row],[組]],"")</f>
        <v/>
      </c>
      <c r="I2908" t="str">
        <f>IFERROR(記録[[#This Row],[水路]],"")</f>
        <v/>
      </c>
      <c r="J2908" t="str">
        <f>IFERROR(VLOOKUP(F2908,プログラムデータ!A:P,14,0),"")</f>
        <v/>
      </c>
      <c r="K2908" t="str">
        <f>IFERROR(VLOOKUP(F2908,プログラムデータ!A:O,15,0),"")</f>
        <v/>
      </c>
      <c r="L2908" t="str">
        <f>IFERROR(VLOOKUP(F2908,プログラムデータ!A:M,13,0),"")</f>
        <v/>
      </c>
      <c r="M2908" t="str">
        <f>IFERROR(VLOOKUP(F2908,プログラムデータ!A:J,10,0),"")</f>
        <v/>
      </c>
      <c r="N2908" t="str">
        <f>IFERROR(VLOOKUP(F2908,プログラムデータ!A:P,16,0),"")</f>
        <v/>
      </c>
      <c r="O2908" t="str">
        <f t="shared" si="90"/>
        <v xml:space="preserve">    </v>
      </c>
    </row>
    <row r="2909" spans="1:15" x14ac:dyDescent="0.15">
      <c r="A2909" t="str">
        <f>IFERROR(記録[[#This Row],[競技番号]],"")</f>
        <v/>
      </c>
      <c r="B2909" t="str">
        <f>IFERROR(記録[[#This Row],[選手番号]],"")</f>
        <v/>
      </c>
      <c r="C2909" t="str">
        <f>IFERROR(VLOOKUP(B2909,選手番号!F:J,4,0),"")</f>
        <v/>
      </c>
      <c r="D2909" t="str">
        <f>IFERROR(VLOOKUP(B2909,選手番号!F:K,6,0),"")</f>
        <v/>
      </c>
      <c r="E2909" t="str">
        <f>IFERROR(VLOOKUP(B2909,チーム番号!E:F,2,0),"")</f>
        <v/>
      </c>
      <c r="F2909" t="str">
        <f>IFERROR(VLOOKUP(A2909,プログラム!B:C,2,0),"")</f>
        <v/>
      </c>
      <c r="G2909" t="str">
        <f t="shared" si="91"/>
        <v>000</v>
      </c>
      <c r="H2909" t="str">
        <f>IFERROR(記録[[#This Row],[組]],"")</f>
        <v/>
      </c>
      <c r="I2909" t="str">
        <f>IFERROR(記録[[#This Row],[水路]],"")</f>
        <v/>
      </c>
      <c r="J2909" t="str">
        <f>IFERROR(VLOOKUP(F2909,プログラムデータ!A:P,14,0),"")</f>
        <v/>
      </c>
      <c r="K2909" t="str">
        <f>IFERROR(VLOOKUP(F2909,プログラムデータ!A:O,15,0),"")</f>
        <v/>
      </c>
      <c r="L2909" t="str">
        <f>IFERROR(VLOOKUP(F2909,プログラムデータ!A:M,13,0),"")</f>
        <v/>
      </c>
      <c r="M2909" t="str">
        <f>IFERROR(VLOOKUP(F2909,プログラムデータ!A:J,10,0),"")</f>
        <v/>
      </c>
      <c r="N2909" t="str">
        <f>IFERROR(VLOOKUP(F2909,プログラムデータ!A:P,16,0),"")</f>
        <v/>
      </c>
      <c r="O2909" t="str">
        <f t="shared" si="90"/>
        <v xml:space="preserve">    </v>
      </c>
    </row>
    <row r="2910" spans="1:15" x14ac:dyDescent="0.15">
      <c r="A2910" t="str">
        <f>IFERROR(記録[[#This Row],[競技番号]],"")</f>
        <v/>
      </c>
      <c r="B2910" t="str">
        <f>IFERROR(記録[[#This Row],[選手番号]],"")</f>
        <v/>
      </c>
      <c r="C2910" t="str">
        <f>IFERROR(VLOOKUP(B2910,選手番号!F:J,4,0),"")</f>
        <v/>
      </c>
      <c r="D2910" t="str">
        <f>IFERROR(VLOOKUP(B2910,選手番号!F:K,6,0),"")</f>
        <v/>
      </c>
      <c r="E2910" t="str">
        <f>IFERROR(VLOOKUP(B2910,チーム番号!E:F,2,0),"")</f>
        <v/>
      </c>
      <c r="F2910" t="str">
        <f>IFERROR(VLOOKUP(A2910,プログラム!B:C,2,0),"")</f>
        <v/>
      </c>
      <c r="G2910" t="str">
        <f t="shared" si="91"/>
        <v>000</v>
      </c>
      <c r="H2910" t="str">
        <f>IFERROR(記録[[#This Row],[組]],"")</f>
        <v/>
      </c>
      <c r="I2910" t="str">
        <f>IFERROR(記録[[#This Row],[水路]],"")</f>
        <v/>
      </c>
      <c r="J2910" t="str">
        <f>IFERROR(VLOOKUP(F2910,プログラムデータ!A:P,14,0),"")</f>
        <v/>
      </c>
      <c r="K2910" t="str">
        <f>IFERROR(VLOOKUP(F2910,プログラムデータ!A:O,15,0),"")</f>
        <v/>
      </c>
      <c r="L2910" t="str">
        <f>IFERROR(VLOOKUP(F2910,プログラムデータ!A:M,13,0),"")</f>
        <v/>
      </c>
      <c r="M2910" t="str">
        <f>IFERROR(VLOOKUP(F2910,プログラムデータ!A:J,10,0),"")</f>
        <v/>
      </c>
      <c r="N2910" t="str">
        <f>IFERROR(VLOOKUP(F2910,プログラムデータ!A:P,16,0),"")</f>
        <v/>
      </c>
      <c r="O2910" t="str">
        <f t="shared" si="90"/>
        <v xml:space="preserve">    </v>
      </c>
    </row>
    <row r="2911" spans="1:15" x14ac:dyDescent="0.15">
      <c r="A2911" t="str">
        <f>IFERROR(記録[[#This Row],[競技番号]],"")</f>
        <v/>
      </c>
      <c r="B2911" t="str">
        <f>IFERROR(記録[[#This Row],[選手番号]],"")</f>
        <v/>
      </c>
      <c r="C2911" t="str">
        <f>IFERROR(VLOOKUP(B2911,選手番号!F:J,4,0),"")</f>
        <v/>
      </c>
      <c r="D2911" t="str">
        <f>IFERROR(VLOOKUP(B2911,選手番号!F:K,6,0),"")</f>
        <v/>
      </c>
      <c r="E2911" t="str">
        <f>IFERROR(VLOOKUP(B2911,チーム番号!E:F,2,0),"")</f>
        <v/>
      </c>
      <c r="F2911" t="str">
        <f>IFERROR(VLOOKUP(A2911,プログラム!B:C,2,0),"")</f>
        <v/>
      </c>
      <c r="G2911" t="str">
        <f t="shared" si="91"/>
        <v>000</v>
      </c>
      <c r="H2911" t="str">
        <f>IFERROR(記録[[#This Row],[組]],"")</f>
        <v/>
      </c>
      <c r="I2911" t="str">
        <f>IFERROR(記録[[#This Row],[水路]],"")</f>
        <v/>
      </c>
      <c r="J2911" t="str">
        <f>IFERROR(VLOOKUP(F2911,プログラムデータ!A:P,14,0),"")</f>
        <v/>
      </c>
      <c r="K2911" t="str">
        <f>IFERROR(VLOOKUP(F2911,プログラムデータ!A:O,15,0),"")</f>
        <v/>
      </c>
      <c r="L2911" t="str">
        <f>IFERROR(VLOOKUP(F2911,プログラムデータ!A:M,13,0),"")</f>
        <v/>
      </c>
      <c r="M2911" t="str">
        <f>IFERROR(VLOOKUP(F2911,プログラムデータ!A:J,10,0),"")</f>
        <v/>
      </c>
      <c r="N2911" t="str">
        <f>IFERROR(VLOOKUP(F2911,プログラムデータ!A:P,16,0),"")</f>
        <v/>
      </c>
      <c r="O2911" t="str">
        <f t="shared" si="90"/>
        <v xml:space="preserve">    </v>
      </c>
    </row>
    <row r="2912" spans="1:15" x14ac:dyDescent="0.15">
      <c r="A2912" t="str">
        <f>IFERROR(記録[[#This Row],[競技番号]],"")</f>
        <v/>
      </c>
      <c r="B2912" t="str">
        <f>IFERROR(記録[[#This Row],[選手番号]],"")</f>
        <v/>
      </c>
      <c r="C2912" t="str">
        <f>IFERROR(VLOOKUP(B2912,選手番号!F:J,4,0),"")</f>
        <v/>
      </c>
      <c r="D2912" t="str">
        <f>IFERROR(VLOOKUP(B2912,選手番号!F:K,6,0),"")</f>
        <v/>
      </c>
      <c r="E2912" t="str">
        <f>IFERROR(VLOOKUP(B2912,チーム番号!E:F,2,0),"")</f>
        <v/>
      </c>
      <c r="F2912" t="str">
        <f>IFERROR(VLOOKUP(A2912,プログラム!B:C,2,0),"")</f>
        <v/>
      </c>
      <c r="G2912" t="str">
        <f t="shared" si="91"/>
        <v>000</v>
      </c>
      <c r="H2912" t="str">
        <f>IFERROR(記録[[#This Row],[組]],"")</f>
        <v/>
      </c>
      <c r="I2912" t="str">
        <f>IFERROR(記録[[#This Row],[水路]],"")</f>
        <v/>
      </c>
      <c r="J2912" t="str">
        <f>IFERROR(VLOOKUP(F2912,プログラムデータ!A:P,14,0),"")</f>
        <v/>
      </c>
      <c r="K2912" t="str">
        <f>IFERROR(VLOOKUP(F2912,プログラムデータ!A:O,15,0),"")</f>
        <v/>
      </c>
      <c r="L2912" t="str">
        <f>IFERROR(VLOOKUP(F2912,プログラムデータ!A:M,13,0),"")</f>
        <v/>
      </c>
      <c r="M2912" t="str">
        <f>IFERROR(VLOOKUP(F2912,プログラムデータ!A:J,10,0),"")</f>
        <v/>
      </c>
      <c r="N2912" t="str">
        <f>IFERROR(VLOOKUP(F2912,プログラムデータ!A:P,16,0),"")</f>
        <v/>
      </c>
      <c r="O2912" t="str">
        <f t="shared" si="90"/>
        <v xml:space="preserve">    </v>
      </c>
    </row>
    <row r="2913" spans="1:15" x14ac:dyDescent="0.15">
      <c r="A2913" t="str">
        <f>IFERROR(記録[[#This Row],[競技番号]],"")</f>
        <v/>
      </c>
      <c r="B2913" t="str">
        <f>IFERROR(記録[[#This Row],[選手番号]],"")</f>
        <v/>
      </c>
      <c r="C2913" t="str">
        <f>IFERROR(VLOOKUP(B2913,選手番号!F:J,4,0),"")</f>
        <v/>
      </c>
      <c r="D2913" t="str">
        <f>IFERROR(VLOOKUP(B2913,選手番号!F:K,6,0),"")</f>
        <v/>
      </c>
      <c r="E2913" t="str">
        <f>IFERROR(VLOOKUP(B2913,チーム番号!E:F,2,0),"")</f>
        <v/>
      </c>
      <c r="F2913" t="str">
        <f>IFERROR(VLOOKUP(A2913,プログラム!B:C,2,0),"")</f>
        <v/>
      </c>
      <c r="G2913" t="str">
        <f t="shared" si="91"/>
        <v>000</v>
      </c>
      <c r="H2913" t="str">
        <f>IFERROR(記録[[#This Row],[組]],"")</f>
        <v/>
      </c>
      <c r="I2913" t="str">
        <f>IFERROR(記録[[#This Row],[水路]],"")</f>
        <v/>
      </c>
      <c r="J2913" t="str">
        <f>IFERROR(VLOOKUP(F2913,プログラムデータ!A:P,14,0),"")</f>
        <v/>
      </c>
      <c r="K2913" t="str">
        <f>IFERROR(VLOOKUP(F2913,プログラムデータ!A:O,15,0),"")</f>
        <v/>
      </c>
      <c r="L2913" t="str">
        <f>IFERROR(VLOOKUP(F2913,プログラムデータ!A:M,13,0),"")</f>
        <v/>
      </c>
      <c r="M2913" t="str">
        <f>IFERROR(VLOOKUP(F2913,プログラムデータ!A:J,10,0),"")</f>
        <v/>
      </c>
      <c r="N2913" t="str">
        <f>IFERROR(VLOOKUP(F2913,プログラムデータ!A:P,16,0),"")</f>
        <v/>
      </c>
      <c r="O2913" t="str">
        <f t="shared" si="90"/>
        <v xml:space="preserve">    </v>
      </c>
    </row>
    <row r="2914" spans="1:15" x14ac:dyDescent="0.15">
      <c r="A2914" t="str">
        <f>IFERROR(記録[[#This Row],[競技番号]],"")</f>
        <v/>
      </c>
      <c r="B2914" t="str">
        <f>IFERROR(記録[[#This Row],[選手番号]],"")</f>
        <v/>
      </c>
      <c r="C2914" t="str">
        <f>IFERROR(VLOOKUP(B2914,選手番号!F:J,4,0),"")</f>
        <v/>
      </c>
      <c r="D2914" t="str">
        <f>IFERROR(VLOOKUP(B2914,選手番号!F:K,6,0),"")</f>
        <v/>
      </c>
      <c r="E2914" t="str">
        <f>IFERROR(VLOOKUP(B2914,チーム番号!E:F,2,0),"")</f>
        <v/>
      </c>
      <c r="F2914" t="str">
        <f>IFERROR(VLOOKUP(A2914,プログラム!B:C,2,0),"")</f>
        <v/>
      </c>
      <c r="G2914" t="str">
        <f t="shared" si="91"/>
        <v>000</v>
      </c>
      <c r="H2914" t="str">
        <f>IFERROR(記録[[#This Row],[組]],"")</f>
        <v/>
      </c>
      <c r="I2914" t="str">
        <f>IFERROR(記録[[#This Row],[水路]],"")</f>
        <v/>
      </c>
      <c r="J2914" t="str">
        <f>IFERROR(VLOOKUP(F2914,プログラムデータ!A:P,14,0),"")</f>
        <v/>
      </c>
      <c r="K2914" t="str">
        <f>IFERROR(VLOOKUP(F2914,プログラムデータ!A:O,15,0),"")</f>
        <v/>
      </c>
      <c r="L2914" t="str">
        <f>IFERROR(VLOOKUP(F2914,プログラムデータ!A:M,13,0),"")</f>
        <v/>
      </c>
      <c r="M2914" t="str">
        <f>IFERROR(VLOOKUP(F2914,プログラムデータ!A:J,10,0),"")</f>
        <v/>
      </c>
      <c r="N2914" t="str">
        <f>IFERROR(VLOOKUP(F2914,プログラムデータ!A:P,16,0),"")</f>
        <v/>
      </c>
      <c r="O2914" t="str">
        <f t="shared" si="90"/>
        <v xml:space="preserve">    </v>
      </c>
    </row>
    <row r="2915" spans="1:15" x14ac:dyDescent="0.15">
      <c r="A2915" t="str">
        <f>IFERROR(記録[[#This Row],[競技番号]],"")</f>
        <v/>
      </c>
      <c r="B2915" t="str">
        <f>IFERROR(記録[[#This Row],[選手番号]],"")</f>
        <v/>
      </c>
      <c r="C2915" t="str">
        <f>IFERROR(VLOOKUP(B2915,選手番号!F:J,4,0),"")</f>
        <v/>
      </c>
      <c r="D2915" t="str">
        <f>IFERROR(VLOOKUP(B2915,選手番号!F:K,6,0),"")</f>
        <v/>
      </c>
      <c r="E2915" t="str">
        <f>IFERROR(VLOOKUP(B2915,チーム番号!E:F,2,0),"")</f>
        <v/>
      </c>
      <c r="F2915" t="str">
        <f>IFERROR(VLOOKUP(A2915,プログラム!B:C,2,0),"")</f>
        <v/>
      </c>
      <c r="G2915" t="str">
        <f t="shared" si="91"/>
        <v>000</v>
      </c>
      <c r="H2915" t="str">
        <f>IFERROR(記録[[#This Row],[組]],"")</f>
        <v/>
      </c>
      <c r="I2915" t="str">
        <f>IFERROR(記録[[#This Row],[水路]],"")</f>
        <v/>
      </c>
      <c r="J2915" t="str">
        <f>IFERROR(VLOOKUP(F2915,プログラムデータ!A:P,14,0),"")</f>
        <v/>
      </c>
      <c r="K2915" t="str">
        <f>IFERROR(VLOOKUP(F2915,プログラムデータ!A:O,15,0),"")</f>
        <v/>
      </c>
      <c r="L2915" t="str">
        <f>IFERROR(VLOOKUP(F2915,プログラムデータ!A:M,13,0),"")</f>
        <v/>
      </c>
      <c r="M2915" t="str">
        <f>IFERROR(VLOOKUP(F2915,プログラムデータ!A:J,10,0),"")</f>
        <v/>
      </c>
      <c r="N2915" t="str">
        <f>IFERROR(VLOOKUP(F2915,プログラムデータ!A:P,16,0),"")</f>
        <v/>
      </c>
      <c r="O2915" t="str">
        <f t="shared" si="90"/>
        <v xml:space="preserve">    </v>
      </c>
    </row>
    <row r="2916" spans="1:15" x14ac:dyDescent="0.15">
      <c r="A2916" t="str">
        <f>IFERROR(記録[[#This Row],[競技番号]],"")</f>
        <v/>
      </c>
      <c r="B2916" t="str">
        <f>IFERROR(記録[[#This Row],[選手番号]],"")</f>
        <v/>
      </c>
      <c r="C2916" t="str">
        <f>IFERROR(VLOOKUP(B2916,選手番号!F:J,4,0),"")</f>
        <v/>
      </c>
      <c r="D2916" t="str">
        <f>IFERROR(VLOOKUP(B2916,選手番号!F:K,6,0),"")</f>
        <v/>
      </c>
      <c r="E2916" t="str">
        <f>IFERROR(VLOOKUP(B2916,チーム番号!E:F,2,0),"")</f>
        <v/>
      </c>
      <c r="F2916" t="str">
        <f>IFERROR(VLOOKUP(A2916,プログラム!B:C,2,0),"")</f>
        <v/>
      </c>
      <c r="G2916" t="str">
        <f t="shared" si="91"/>
        <v>000</v>
      </c>
      <c r="H2916" t="str">
        <f>IFERROR(記録[[#This Row],[組]],"")</f>
        <v/>
      </c>
      <c r="I2916" t="str">
        <f>IFERROR(記録[[#This Row],[水路]],"")</f>
        <v/>
      </c>
      <c r="J2916" t="str">
        <f>IFERROR(VLOOKUP(F2916,プログラムデータ!A:P,14,0),"")</f>
        <v/>
      </c>
      <c r="K2916" t="str">
        <f>IFERROR(VLOOKUP(F2916,プログラムデータ!A:O,15,0),"")</f>
        <v/>
      </c>
      <c r="L2916" t="str">
        <f>IFERROR(VLOOKUP(F2916,プログラムデータ!A:M,13,0),"")</f>
        <v/>
      </c>
      <c r="M2916" t="str">
        <f>IFERROR(VLOOKUP(F2916,プログラムデータ!A:J,10,0),"")</f>
        <v/>
      </c>
      <c r="N2916" t="str">
        <f>IFERROR(VLOOKUP(F2916,プログラムデータ!A:P,16,0),"")</f>
        <v/>
      </c>
      <c r="O2916" t="str">
        <f t="shared" si="90"/>
        <v xml:space="preserve">    </v>
      </c>
    </row>
    <row r="2917" spans="1:15" x14ac:dyDescent="0.15">
      <c r="A2917" t="str">
        <f>IFERROR(記録[[#This Row],[競技番号]],"")</f>
        <v/>
      </c>
      <c r="B2917" t="str">
        <f>IFERROR(記録[[#This Row],[選手番号]],"")</f>
        <v/>
      </c>
      <c r="C2917" t="str">
        <f>IFERROR(VLOOKUP(B2917,選手番号!F:J,4,0),"")</f>
        <v/>
      </c>
      <c r="D2917" t="str">
        <f>IFERROR(VLOOKUP(B2917,選手番号!F:K,6,0),"")</f>
        <v/>
      </c>
      <c r="E2917" t="str">
        <f>IFERROR(VLOOKUP(B2917,チーム番号!E:F,2,0),"")</f>
        <v/>
      </c>
      <c r="F2917" t="str">
        <f>IFERROR(VLOOKUP(A2917,プログラム!B:C,2,0),"")</f>
        <v/>
      </c>
      <c r="G2917" t="str">
        <f t="shared" si="91"/>
        <v>000</v>
      </c>
      <c r="H2917" t="str">
        <f>IFERROR(記録[[#This Row],[組]],"")</f>
        <v/>
      </c>
      <c r="I2917" t="str">
        <f>IFERROR(記録[[#This Row],[水路]],"")</f>
        <v/>
      </c>
      <c r="J2917" t="str">
        <f>IFERROR(VLOOKUP(F2917,プログラムデータ!A:P,14,0),"")</f>
        <v/>
      </c>
      <c r="K2917" t="str">
        <f>IFERROR(VLOOKUP(F2917,プログラムデータ!A:O,15,0),"")</f>
        <v/>
      </c>
      <c r="L2917" t="str">
        <f>IFERROR(VLOOKUP(F2917,プログラムデータ!A:M,13,0),"")</f>
        <v/>
      </c>
      <c r="M2917" t="str">
        <f>IFERROR(VLOOKUP(F2917,プログラムデータ!A:J,10,0),"")</f>
        <v/>
      </c>
      <c r="N2917" t="str">
        <f>IFERROR(VLOOKUP(F2917,プログラムデータ!A:P,16,0),"")</f>
        <v/>
      </c>
      <c r="O2917" t="str">
        <f t="shared" si="90"/>
        <v xml:space="preserve">    </v>
      </c>
    </row>
    <row r="2918" spans="1:15" x14ac:dyDescent="0.15">
      <c r="A2918" t="str">
        <f>IFERROR(記録[[#This Row],[競技番号]],"")</f>
        <v/>
      </c>
      <c r="B2918" t="str">
        <f>IFERROR(記録[[#This Row],[選手番号]],"")</f>
        <v/>
      </c>
      <c r="C2918" t="str">
        <f>IFERROR(VLOOKUP(B2918,選手番号!F:J,4,0),"")</f>
        <v/>
      </c>
      <c r="D2918" t="str">
        <f>IFERROR(VLOOKUP(B2918,選手番号!F:K,6,0),"")</f>
        <v/>
      </c>
      <c r="E2918" t="str">
        <f>IFERROR(VLOOKUP(B2918,チーム番号!E:F,2,0),"")</f>
        <v/>
      </c>
      <c r="F2918" t="str">
        <f>IFERROR(VLOOKUP(A2918,プログラム!B:C,2,0),"")</f>
        <v/>
      </c>
      <c r="G2918" t="str">
        <f t="shared" si="91"/>
        <v>000</v>
      </c>
      <c r="H2918" t="str">
        <f>IFERROR(記録[[#This Row],[組]],"")</f>
        <v/>
      </c>
      <c r="I2918" t="str">
        <f>IFERROR(記録[[#This Row],[水路]],"")</f>
        <v/>
      </c>
      <c r="J2918" t="str">
        <f>IFERROR(VLOOKUP(F2918,プログラムデータ!A:P,14,0),"")</f>
        <v/>
      </c>
      <c r="K2918" t="str">
        <f>IFERROR(VLOOKUP(F2918,プログラムデータ!A:O,15,0),"")</f>
        <v/>
      </c>
      <c r="L2918" t="str">
        <f>IFERROR(VLOOKUP(F2918,プログラムデータ!A:M,13,0),"")</f>
        <v/>
      </c>
      <c r="M2918" t="str">
        <f>IFERROR(VLOOKUP(F2918,プログラムデータ!A:J,10,0),"")</f>
        <v/>
      </c>
      <c r="N2918" t="str">
        <f>IFERROR(VLOOKUP(F2918,プログラムデータ!A:P,16,0),"")</f>
        <v/>
      </c>
      <c r="O2918" t="str">
        <f t="shared" si="90"/>
        <v xml:space="preserve">    </v>
      </c>
    </row>
    <row r="2919" spans="1:15" x14ac:dyDescent="0.15">
      <c r="A2919" t="str">
        <f>IFERROR(記録[[#This Row],[競技番号]],"")</f>
        <v/>
      </c>
      <c r="B2919" t="str">
        <f>IFERROR(記録[[#This Row],[選手番号]],"")</f>
        <v/>
      </c>
      <c r="C2919" t="str">
        <f>IFERROR(VLOOKUP(B2919,選手番号!F:J,4,0),"")</f>
        <v/>
      </c>
      <c r="D2919" t="str">
        <f>IFERROR(VLOOKUP(B2919,選手番号!F:K,6,0),"")</f>
        <v/>
      </c>
      <c r="E2919" t="str">
        <f>IFERROR(VLOOKUP(B2919,チーム番号!E:F,2,0),"")</f>
        <v/>
      </c>
      <c r="F2919" t="str">
        <f>IFERROR(VLOOKUP(A2919,プログラム!B:C,2,0),"")</f>
        <v/>
      </c>
      <c r="G2919" t="str">
        <f t="shared" si="91"/>
        <v>000</v>
      </c>
      <c r="H2919" t="str">
        <f>IFERROR(記録[[#This Row],[組]],"")</f>
        <v/>
      </c>
      <c r="I2919" t="str">
        <f>IFERROR(記録[[#This Row],[水路]],"")</f>
        <v/>
      </c>
      <c r="J2919" t="str">
        <f>IFERROR(VLOOKUP(F2919,プログラムデータ!A:P,14,0),"")</f>
        <v/>
      </c>
      <c r="K2919" t="str">
        <f>IFERROR(VLOOKUP(F2919,プログラムデータ!A:O,15,0),"")</f>
        <v/>
      </c>
      <c r="L2919" t="str">
        <f>IFERROR(VLOOKUP(F2919,プログラムデータ!A:M,13,0),"")</f>
        <v/>
      </c>
      <c r="M2919" t="str">
        <f>IFERROR(VLOOKUP(F2919,プログラムデータ!A:J,10,0),"")</f>
        <v/>
      </c>
      <c r="N2919" t="str">
        <f>IFERROR(VLOOKUP(F2919,プログラムデータ!A:P,16,0),"")</f>
        <v/>
      </c>
      <c r="O2919" t="str">
        <f t="shared" si="90"/>
        <v xml:space="preserve">    </v>
      </c>
    </row>
    <row r="2920" spans="1:15" x14ac:dyDescent="0.15">
      <c r="A2920" t="str">
        <f>IFERROR(記録[[#This Row],[競技番号]],"")</f>
        <v/>
      </c>
      <c r="B2920" t="str">
        <f>IFERROR(記録[[#This Row],[選手番号]],"")</f>
        <v/>
      </c>
      <c r="C2920" t="str">
        <f>IFERROR(VLOOKUP(B2920,選手番号!F:J,4,0),"")</f>
        <v/>
      </c>
      <c r="D2920" t="str">
        <f>IFERROR(VLOOKUP(B2920,選手番号!F:K,6,0),"")</f>
        <v/>
      </c>
      <c r="E2920" t="str">
        <f>IFERROR(VLOOKUP(B2920,チーム番号!E:F,2,0),"")</f>
        <v/>
      </c>
      <c r="F2920" t="str">
        <f>IFERROR(VLOOKUP(A2920,プログラム!B:C,2,0),"")</f>
        <v/>
      </c>
      <c r="G2920" t="str">
        <f t="shared" si="91"/>
        <v>000</v>
      </c>
      <c r="H2920" t="str">
        <f>IFERROR(記録[[#This Row],[組]],"")</f>
        <v/>
      </c>
      <c r="I2920" t="str">
        <f>IFERROR(記録[[#This Row],[水路]],"")</f>
        <v/>
      </c>
      <c r="J2920" t="str">
        <f>IFERROR(VLOOKUP(F2920,プログラムデータ!A:P,14,0),"")</f>
        <v/>
      </c>
      <c r="K2920" t="str">
        <f>IFERROR(VLOOKUP(F2920,プログラムデータ!A:O,15,0),"")</f>
        <v/>
      </c>
      <c r="L2920" t="str">
        <f>IFERROR(VLOOKUP(F2920,プログラムデータ!A:M,13,0),"")</f>
        <v/>
      </c>
      <c r="M2920" t="str">
        <f>IFERROR(VLOOKUP(F2920,プログラムデータ!A:J,10,0),"")</f>
        <v/>
      </c>
      <c r="N2920" t="str">
        <f>IFERROR(VLOOKUP(F2920,プログラムデータ!A:P,16,0),"")</f>
        <v/>
      </c>
      <c r="O2920" t="str">
        <f t="shared" si="90"/>
        <v xml:space="preserve">    </v>
      </c>
    </row>
    <row r="2921" spans="1:15" x14ac:dyDescent="0.15">
      <c r="A2921" t="str">
        <f>IFERROR(記録[[#This Row],[競技番号]],"")</f>
        <v/>
      </c>
      <c r="B2921" t="str">
        <f>IFERROR(記録[[#This Row],[選手番号]],"")</f>
        <v/>
      </c>
      <c r="C2921" t="str">
        <f>IFERROR(VLOOKUP(B2921,選手番号!F:J,4,0),"")</f>
        <v/>
      </c>
      <c r="D2921" t="str">
        <f>IFERROR(VLOOKUP(B2921,選手番号!F:K,6,0),"")</f>
        <v/>
      </c>
      <c r="E2921" t="str">
        <f>IFERROR(VLOOKUP(B2921,チーム番号!E:F,2,0),"")</f>
        <v/>
      </c>
      <c r="F2921" t="str">
        <f>IFERROR(VLOOKUP(A2921,プログラム!B:C,2,0),"")</f>
        <v/>
      </c>
      <c r="G2921" t="str">
        <f t="shared" si="91"/>
        <v>000</v>
      </c>
      <c r="H2921" t="str">
        <f>IFERROR(記録[[#This Row],[組]],"")</f>
        <v/>
      </c>
      <c r="I2921" t="str">
        <f>IFERROR(記録[[#This Row],[水路]],"")</f>
        <v/>
      </c>
      <c r="J2921" t="str">
        <f>IFERROR(VLOOKUP(F2921,プログラムデータ!A:P,14,0),"")</f>
        <v/>
      </c>
      <c r="K2921" t="str">
        <f>IFERROR(VLOOKUP(F2921,プログラムデータ!A:O,15,0),"")</f>
        <v/>
      </c>
      <c r="L2921" t="str">
        <f>IFERROR(VLOOKUP(F2921,プログラムデータ!A:M,13,0),"")</f>
        <v/>
      </c>
      <c r="M2921" t="str">
        <f>IFERROR(VLOOKUP(F2921,プログラムデータ!A:J,10,0),"")</f>
        <v/>
      </c>
      <c r="N2921" t="str">
        <f>IFERROR(VLOOKUP(F2921,プログラムデータ!A:P,16,0),"")</f>
        <v/>
      </c>
      <c r="O2921" t="str">
        <f t="shared" si="90"/>
        <v xml:space="preserve">    </v>
      </c>
    </row>
    <row r="2922" spans="1:15" x14ac:dyDescent="0.15">
      <c r="A2922" t="str">
        <f>IFERROR(記録[[#This Row],[競技番号]],"")</f>
        <v/>
      </c>
      <c r="B2922" t="str">
        <f>IFERROR(記録[[#This Row],[選手番号]],"")</f>
        <v/>
      </c>
      <c r="C2922" t="str">
        <f>IFERROR(VLOOKUP(B2922,選手番号!F:J,4,0),"")</f>
        <v/>
      </c>
      <c r="D2922" t="str">
        <f>IFERROR(VLOOKUP(B2922,選手番号!F:K,6,0),"")</f>
        <v/>
      </c>
      <c r="E2922" t="str">
        <f>IFERROR(VLOOKUP(B2922,チーム番号!E:F,2,0),"")</f>
        <v/>
      </c>
      <c r="F2922" t="str">
        <f>IFERROR(VLOOKUP(A2922,プログラム!B:C,2,0),"")</f>
        <v/>
      </c>
      <c r="G2922" t="str">
        <f t="shared" si="91"/>
        <v>000</v>
      </c>
      <c r="H2922" t="str">
        <f>IFERROR(記録[[#This Row],[組]],"")</f>
        <v/>
      </c>
      <c r="I2922" t="str">
        <f>IFERROR(記録[[#This Row],[水路]],"")</f>
        <v/>
      </c>
      <c r="J2922" t="str">
        <f>IFERROR(VLOOKUP(F2922,プログラムデータ!A:P,14,0),"")</f>
        <v/>
      </c>
      <c r="K2922" t="str">
        <f>IFERROR(VLOOKUP(F2922,プログラムデータ!A:O,15,0),"")</f>
        <v/>
      </c>
      <c r="L2922" t="str">
        <f>IFERROR(VLOOKUP(F2922,プログラムデータ!A:M,13,0),"")</f>
        <v/>
      </c>
      <c r="M2922" t="str">
        <f>IFERROR(VLOOKUP(F2922,プログラムデータ!A:J,10,0),"")</f>
        <v/>
      </c>
      <c r="N2922" t="str">
        <f>IFERROR(VLOOKUP(F2922,プログラムデータ!A:P,16,0),"")</f>
        <v/>
      </c>
      <c r="O2922" t="str">
        <f t="shared" si="90"/>
        <v xml:space="preserve">    </v>
      </c>
    </row>
    <row r="2923" spans="1:15" x14ac:dyDescent="0.15">
      <c r="A2923" t="str">
        <f>IFERROR(記録[[#This Row],[競技番号]],"")</f>
        <v/>
      </c>
      <c r="B2923" t="str">
        <f>IFERROR(記録[[#This Row],[選手番号]],"")</f>
        <v/>
      </c>
      <c r="C2923" t="str">
        <f>IFERROR(VLOOKUP(B2923,選手番号!F:J,4,0),"")</f>
        <v/>
      </c>
      <c r="D2923" t="str">
        <f>IFERROR(VLOOKUP(B2923,選手番号!F:K,6,0),"")</f>
        <v/>
      </c>
      <c r="E2923" t="str">
        <f>IFERROR(VLOOKUP(B2923,チーム番号!E:F,2,0),"")</f>
        <v/>
      </c>
      <c r="F2923" t="str">
        <f>IFERROR(VLOOKUP(A2923,プログラム!B:C,2,0),"")</f>
        <v/>
      </c>
      <c r="G2923" t="str">
        <f t="shared" si="91"/>
        <v>000</v>
      </c>
      <c r="H2923" t="str">
        <f>IFERROR(記録[[#This Row],[組]],"")</f>
        <v/>
      </c>
      <c r="I2923" t="str">
        <f>IFERROR(記録[[#This Row],[水路]],"")</f>
        <v/>
      </c>
      <c r="J2923" t="str">
        <f>IFERROR(VLOOKUP(F2923,プログラムデータ!A:P,14,0),"")</f>
        <v/>
      </c>
      <c r="K2923" t="str">
        <f>IFERROR(VLOOKUP(F2923,プログラムデータ!A:O,15,0),"")</f>
        <v/>
      </c>
      <c r="L2923" t="str">
        <f>IFERROR(VLOOKUP(F2923,プログラムデータ!A:M,13,0),"")</f>
        <v/>
      </c>
      <c r="M2923" t="str">
        <f>IFERROR(VLOOKUP(F2923,プログラムデータ!A:J,10,0),"")</f>
        <v/>
      </c>
      <c r="N2923" t="str">
        <f>IFERROR(VLOOKUP(F2923,プログラムデータ!A:P,16,0),"")</f>
        <v/>
      </c>
      <c r="O2923" t="str">
        <f t="shared" si="90"/>
        <v xml:space="preserve">    </v>
      </c>
    </row>
    <row r="2924" spans="1:15" x14ac:dyDescent="0.15">
      <c r="A2924" t="str">
        <f>IFERROR(記録[[#This Row],[競技番号]],"")</f>
        <v/>
      </c>
      <c r="B2924" t="str">
        <f>IFERROR(記録[[#This Row],[選手番号]],"")</f>
        <v/>
      </c>
      <c r="C2924" t="str">
        <f>IFERROR(VLOOKUP(B2924,選手番号!F:J,4,0),"")</f>
        <v/>
      </c>
      <c r="D2924" t="str">
        <f>IFERROR(VLOOKUP(B2924,選手番号!F:K,6,0),"")</f>
        <v/>
      </c>
      <c r="E2924" t="str">
        <f>IFERROR(VLOOKUP(B2924,チーム番号!E:F,2,0),"")</f>
        <v/>
      </c>
      <c r="F2924" t="str">
        <f>IFERROR(VLOOKUP(A2924,プログラム!B:C,2,0),"")</f>
        <v/>
      </c>
      <c r="G2924" t="str">
        <f t="shared" si="91"/>
        <v>000</v>
      </c>
      <c r="H2924" t="str">
        <f>IFERROR(記録[[#This Row],[組]],"")</f>
        <v/>
      </c>
      <c r="I2924" t="str">
        <f>IFERROR(記録[[#This Row],[水路]],"")</f>
        <v/>
      </c>
      <c r="J2924" t="str">
        <f>IFERROR(VLOOKUP(F2924,プログラムデータ!A:P,14,0),"")</f>
        <v/>
      </c>
      <c r="K2924" t="str">
        <f>IFERROR(VLOOKUP(F2924,プログラムデータ!A:O,15,0),"")</f>
        <v/>
      </c>
      <c r="L2924" t="str">
        <f>IFERROR(VLOOKUP(F2924,プログラムデータ!A:M,13,0),"")</f>
        <v/>
      </c>
      <c r="M2924" t="str">
        <f>IFERROR(VLOOKUP(F2924,プログラムデータ!A:J,10,0),"")</f>
        <v/>
      </c>
      <c r="N2924" t="str">
        <f>IFERROR(VLOOKUP(F2924,プログラムデータ!A:P,16,0),"")</f>
        <v/>
      </c>
      <c r="O2924" t="str">
        <f t="shared" si="90"/>
        <v xml:space="preserve">    </v>
      </c>
    </row>
    <row r="2925" spans="1:15" x14ac:dyDescent="0.15">
      <c r="A2925" t="str">
        <f>IFERROR(記録[[#This Row],[競技番号]],"")</f>
        <v/>
      </c>
      <c r="B2925" t="str">
        <f>IFERROR(記録[[#This Row],[選手番号]],"")</f>
        <v/>
      </c>
      <c r="C2925" t="str">
        <f>IFERROR(VLOOKUP(B2925,選手番号!F:J,4,0),"")</f>
        <v/>
      </c>
      <c r="D2925" t="str">
        <f>IFERROR(VLOOKUP(B2925,選手番号!F:K,6,0),"")</f>
        <v/>
      </c>
      <c r="E2925" t="str">
        <f>IFERROR(VLOOKUP(B2925,チーム番号!E:F,2,0),"")</f>
        <v/>
      </c>
      <c r="F2925" t="str">
        <f>IFERROR(VLOOKUP(A2925,プログラム!B:C,2,0),"")</f>
        <v/>
      </c>
      <c r="G2925" t="str">
        <f t="shared" si="91"/>
        <v>000</v>
      </c>
      <c r="H2925" t="str">
        <f>IFERROR(記録[[#This Row],[組]],"")</f>
        <v/>
      </c>
      <c r="I2925" t="str">
        <f>IFERROR(記録[[#This Row],[水路]],"")</f>
        <v/>
      </c>
      <c r="J2925" t="str">
        <f>IFERROR(VLOOKUP(F2925,プログラムデータ!A:P,14,0),"")</f>
        <v/>
      </c>
      <c r="K2925" t="str">
        <f>IFERROR(VLOOKUP(F2925,プログラムデータ!A:O,15,0),"")</f>
        <v/>
      </c>
      <c r="L2925" t="str">
        <f>IFERROR(VLOOKUP(F2925,プログラムデータ!A:M,13,0),"")</f>
        <v/>
      </c>
      <c r="M2925" t="str">
        <f>IFERROR(VLOOKUP(F2925,プログラムデータ!A:J,10,0),"")</f>
        <v/>
      </c>
      <c r="N2925" t="str">
        <f>IFERROR(VLOOKUP(F2925,プログラムデータ!A:P,16,0),"")</f>
        <v/>
      </c>
      <c r="O2925" t="str">
        <f t="shared" si="90"/>
        <v xml:space="preserve">    </v>
      </c>
    </row>
    <row r="2926" spans="1:15" x14ac:dyDescent="0.15">
      <c r="A2926" t="str">
        <f>IFERROR(記録[[#This Row],[競技番号]],"")</f>
        <v/>
      </c>
      <c r="B2926" t="str">
        <f>IFERROR(記録[[#This Row],[選手番号]],"")</f>
        <v/>
      </c>
      <c r="C2926" t="str">
        <f>IFERROR(VLOOKUP(B2926,選手番号!F:J,4,0),"")</f>
        <v/>
      </c>
      <c r="D2926" t="str">
        <f>IFERROR(VLOOKUP(B2926,選手番号!F:K,6,0),"")</f>
        <v/>
      </c>
      <c r="E2926" t="str">
        <f>IFERROR(VLOOKUP(B2926,チーム番号!E:F,2,0),"")</f>
        <v/>
      </c>
      <c r="F2926" t="str">
        <f>IFERROR(VLOOKUP(A2926,プログラム!B:C,2,0),"")</f>
        <v/>
      </c>
      <c r="G2926" t="str">
        <f t="shared" si="91"/>
        <v>000</v>
      </c>
      <c r="H2926" t="str">
        <f>IFERROR(記録[[#This Row],[組]],"")</f>
        <v/>
      </c>
      <c r="I2926" t="str">
        <f>IFERROR(記録[[#This Row],[水路]],"")</f>
        <v/>
      </c>
      <c r="J2926" t="str">
        <f>IFERROR(VLOOKUP(F2926,プログラムデータ!A:P,14,0),"")</f>
        <v/>
      </c>
      <c r="K2926" t="str">
        <f>IFERROR(VLOOKUP(F2926,プログラムデータ!A:O,15,0),"")</f>
        <v/>
      </c>
      <c r="L2926" t="str">
        <f>IFERROR(VLOOKUP(F2926,プログラムデータ!A:M,13,0),"")</f>
        <v/>
      </c>
      <c r="M2926" t="str">
        <f>IFERROR(VLOOKUP(F2926,プログラムデータ!A:J,10,0),"")</f>
        <v/>
      </c>
      <c r="N2926" t="str">
        <f>IFERROR(VLOOKUP(F2926,プログラムデータ!A:P,16,0),"")</f>
        <v/>
      </c>
      <c r="O2926" t="str">
        <f t="shared" ref="O2926:O2989" si="92">CONCATENATE(J2926," ",K2926," ",L2926," ",M2926," ",N2926)</f>
        <v xml:space="preserve">    </v>
      </c>
    </row>
    <row r="2927" spans="1:15" x14ac:dyDescent="0.15">
      <c r="A2927" t="str">
        <f>IFERROR(記録[[#This Row],[競技番号]],"")</f>
        <v/>
      </c>
      <c r="B2927" t="str">
        <f>IFERROR(記録[[#This Row],[選手番号]],"")</f>
        <v/>
      </c>
      <c r="C2927" t="str">
        <f>IFERROR(VLOOKUP(B2927,選手番号!F:J,4,0),"")</f>
        <v/>
      </c>
      <c r="D2927" t="str">
        <f>IFERROR(VLOOKUP(B2927,選手番号!F:K,6,0),"")</f>
        <v/>
      </c>
      <c r="E2927" t="str">
        <f>IFERROR(VLOOKUP(B2927,チーム番号!E:F,2,0),"")</f>
        <v/>
      </c>
      <c r="F2927" t="str">
        <f>IFERROR(VLOOKUP(A2927,プログラム!B:C,2,0),"")</f>
        <v/>
      </c>
      <c r="G2927" t="str">
        <f t="shared" si="91"/>
        <v>000</v>
      </c>
      <c r="H2927" t="str">
        <f>IFERROR(記録[[#This Row],[組]],"")</f>
        <v/>
      </c>
      <c r="I2927" t="str">
        <f>IFERROR(記録[[#This Row],[水路]],"")</f>
        <v/>
      </c>
      <c r="J2927" t="str">
        <f>IFERROR(VLOOKUP(F2927,プログラムデータ!A:P,14,0),"")</f>
        <v/>
      </c>
      <c r="K2927" t="str">
        <f>IFERROR(VLOOKUP(F2927,プログラムデータ!A:O,15,0),"")</f>
        <v/>
      </c>
      <c r="L2927" t="str">
        <f>IFERROR(VLOOKUP(F2927,プログラムデータ!A:M,13,0),"")</f>
        <v/>
      </c>
      <c r="M2927" t="str">
        <f>IFERROR(VLOOKUP(F2927,プログラムデータ!A:J,10,0),"")</f>
        <v/>
      </c>
      <c r="N2927" t="str">
        <f>IFERROR(VLOOKUP(F2927,プログラムデータ!A:P,16,0),"")</f>
        <v/>
      </c>
      <c r="O2927" t="str">
        <f t="shared" si="92"/>
        <v xml:space="preserve">    </v>
      </c>
    </row>
    <row r="2928" spans="1:15" x14ac:dyDescent="0.15">
      <c r="A2928" t="str">
        <f>IFERROR(記録[[#This Row],[競技番号]],"")</f>
        <v/>
      </c>
      <c r="B2928" t="str">
        <f>IFERROR(記録[[#This Row],[選手番号]],"")</f>
        <v/>
      </c>
      <c r="C2928" t="str">
        <f>IFERROR(VLOOKUP(B2928,選手番号!F:J,4,0),"")</f>
        <v/>
      </c>
      <c r="D2928" t="str">
        <f>IFERROR(VLOOKUP(B2928,選手番号!F:K,6,0),"")</f>
        <v/>
      </c>
      <c r="E2928" t="str">
        <f>IFERROR(VLOOKUP(B2928,チーム番号!E:F,2,0),"")</f>
        <v/>
      </c>
      <c r="F2928" t="str">
        <f>IFERROR(VLOOKUP(A2928,プログラム!B:C,2,0),"")</f>
        <v/>
      </c>
      <c r="G2928" t="str">
        <f t="shared" si="91"/>
        <v>000</v>
      </c>
      <c r="H2928" t="str">
        <f>IFERROR(記録[[#This Row],[組]],"")</f>
        <v/>
      </c>
      <c r="I2928" t="str">
        <f>IFERROR(記録[[#This Row],[水路]],"")</f>
        <v/>
      </c>
      <c r="J2928" t="str">
        <f>IFERROR(VLOOKUP(F2928,プログラムデータ!A:P,14,0),"")</f>
        <v/>
      </c>
      <c r="K2928" t="str">
        <f>IFERROR(VLOOKUP(F2928,プログラムデータ!A:O,15,0),"")</f>
        <v/>
      </c>
      <c r="L2928" t="str">
        <f>IFERROR(VLOOKUP(F2928,プログラムデータ!A:M,13,0),"")</f>
        <v/>
      </c>
      <c r="M2928" t="str">
        <f>IFERROR(VLOOKUP(F2928,プログラムデータ!A:J,10,0),"")</f>
        <v/>
      </c>
      <c r="N2928" t="str">
        <f>IFERROR(VLOOKUP(F2928,プログラムデータ!A:P,16,0),"")</f>
        <v/>
      </c>
      <c r="O2928" t="str">
        <f t="shared" si="92"/>
        <v xml:space="preserve">    </v>
      </c>
    </row>
    <row r="2929" spans="1:15" x14ac:dyDescent="0.15">
      <c r="A2929" t="str">
        <f>IFERROR(記録[[#This Row],[競技番号]],"")</f>
        <v/>
      </c>
      <c r="B2929" t="str">
        <f>IFERROR(記録[[#This Row],[選手番号]],"")</f>
        <v/>
      </c>
      <c r="C2929" t="str">
        <f>IFERROR(VLOOKUP(B2929,選手番号!F:J,4,0),"")</f>
        <v/>
      </c>
      <c r="D2929" t="str">
        <f>IFERROR(VLOOKUP(B2929,選手番号!F:K,6,0),"")</f>
        <v/>
      </c>
      <c r="E2929" t="str">
        <f>IFERROR(VLOOKUP(B2929,チーム番号!E:F,2,0),"")</f>
        <v/>
      </c>
      <c r="F2929" t="str">
        <f>IFERROR(VLOOKUP(A2929,プログラム!B:C,2,0),"")</f>
        <v/>
      </c>
      <c r="G2929" t="str">
        <f t="shared" si="91"/>
        <v>000</v>
      </c>
      <c r="H2929" t="str">
        <f>IFERROR(記録[[#This Row],[組]],"")</f>
        <v/>
      </c>
      <c r="I2929" t="str">
        <f>IFERROR(記録[[#This Row],[水路]],"")</f>
        <v/>
      </c>
      <c r="J2929" t="str">
        <f>IFERROR(VLOOKUP(F2929,プログラムデータ!A:P,14,0),"")</f>
        <v/>
      </c>
      <c r="K2929" t="str">
        <f>IFERROR(VLOOKUP(F2929,プログラムデータ!A:O,15,0),"")</f>
        <v/>
      </c>
      <c r="L2929" t="str">
        <f>IFERROR(VLOOKUP(F2929,プログラムデータ!A:M,13,0),"")</f>
        <v/>
      </c>
      <c r="M2929" t="str">
        <f>IFERROR(VLOOKUP(F2929,プログラムデータ!A:J,10,0),"")</f>
        <v/>
      </c>
      <c r="N2929" t="str">
        <f>IFERROR(VLOOKUP(F2929,プログラムデータ!A:P,16,0),"")</f>
        <v/>
      </c>
      <c r="O2929" t="str">
        <f t="shared" si="92"/>
        <v xml:space="preserve">    </v>
      </c>
    </row>
    <row r="2930" spans="1:15" x14ac:dyDescent="0.15">
      <c r="A2930" t="str">
        <f>IFERROR(記録[[#This Row],[競技番号]],"")</f>
        <v/>
      </c>
      <c r="B2930" t="str">
        <f>IFERROR(記録[[#This Row],[選手番号]],"")</f>
        <v/>
      </c>
      <c r="C2930" t="str">
        <f>IFERROR(VLOOKUP(B2930,選手番号!F:J,4,0),"")</f>
        <v/>
      </c>
      <c r="D2930" t="str">
        <f>IFERROR(VLOOKUP(B2930,選手番号!F:K,6,0),"")</f>
        <v/>
      </c>
      <c r="E2930" t="str">
        <f>IFERROR(VLOOKUP(B2930,チーム番号!E:F,2,0),"")</f>
        <v/>
      </c>
      <c r="F2930" t="str">
        <f>IFERROR(VLOOKUP(A2930,プログラム!B:C,2,0),"")</f>
        <v/>
      </c>
      <c r="G2930" t="str">
        <f t="shared" si="91"/>
        <v>000</v>
      </c>
      <c r="H2930" t="str">
        <f>IFERROR(記録[[#This Row],[組]],"")</f>
        <v/>
      </c>
      <c r="I2930" t="str">
        <f>IFERROR(記録[[#This Row],[水路]],"")</f>
        <v/>
      </c>
      <c r="J2930" t="str">
        <f>IFERROR(VLOOKUP(F2930,プログラムデータ!A:P,14,0),"")</f>
        <v/>
      </c>
      <c r="K2930" t="str">
        <f>IFERROR(VLOOKUP(F2930,プログラムデータ!A:O,15,0),"")</f>
        <v/>
      </c>
      <c r="L2930" t="str">
        <f>IFERROR(VLOOKUP(F2930,プログラムデータ!A:M,13,0),"")</f>
        <v/>
      </c>
      <c r="M2930" t="str">
        <f>IFERROR(VLOOKUP(F2930,プログラムデータ!A:J,10,0),"")</f>
        <v/>
      </c>
      <c r="N2930" t="str">
        <f>IFERROR(VLOOKUP(F2930,プログラムデータ!A:P,16,0),"")</f>
        <v/>
      </c>
      <c r="O2930" t="str">
        <f t="shared" si="92"/>
        <v xml:space="preserve">    </v>
      </c>
    </row>
    <row r="2931" spans="1:15" x14ac:dyDescent="0.15">
      <c r="A2931" t="str">
        <f>IFERROR(記録[[#This Row],[競技番号]],"")</f>
        <v/>
      </c>
      <c r="B2931" t="str">
        <f>IFERROR(記録[[#This Row],[選手番号]],"")</f>
        <v/>
      </c>
      <c r="C2931" t="str">
        <f>IFERROR(VLOOKUP(B2931,選手番号!F:J,4,0),"")</f>
        <v/>
      </c>
      <c r="D2931" t="str">
        <f>IFERROR(VLOOKUP(B2931,選手番号!F:K,6,0),"")</f>
        <v/>
      </c>
      <c r="E2931" t="str">
        <f>IFERROR(VLOOKUP(B2931,チーム番号!E:F,2,0),"")</f>
        <v/>
      </c>
      <c r="F2931" t="str">
        <f>IFERROR(VLOOKUP(A2931,プログラム!B:C,2,0),"")</f>
        <v/>
      </c>
      <c r="G2931" t="str">
        <f t="shared" si="91"/>
        <v>000</v>
      </c>
      <c r="H2931" t="str">
        <f>IFERROR(記録[[#This Row],[組]],"")</f>
        <v/>
      </c>
      <c r="I2931" t="str">
        <f>IFERROR(記録[[#This Row],[水路]],"")</f>
        <v/>
      </c>
      <c r="J2931" t="str">
        <f>IFERROR(VLOOKUP(F2931,プログラムデータ!A:P,14,0),"")</f>
        <v/>
      </c>
      <c r="K2931" t="str">
        <f>IFERROR(VLOOKUP(F2931,プログラムデータ!A:O,15,0),"")</f>
        <v/>
      </c>
      <c r="L2931" t="str">
        <f>IFERROR(VLOOKUP(F2931,プログラムデータ!A:M,13,0),"")</f>
        <v/>
      </c>
      <c r="M2931" t="str">
        <f>IFERROR(VLOOKUP(F2931,プログラムデータ!A:J,10,0),"")</f>
        <v/>
      </c>
      <c r="N2931" t="str">
        <f>IFERROR(VLOOKUP(F2931,プログラムデータ!A:P,16,0),"")</f>
        <v/>
      </c>
      <c r="O2931" t="str">
        <f t="shared" si="92"/>
        <v xml:space="preserve">    </v>
      </c>
    </row>
    <row r="2932" spans="1:15" x14ac:dyDescent="0.15">
      <c r="A2932" t="str">
        <f>IFERROR(記録[[#This Row],[競技番号]],"")</f>
        <v/>
      </c>
      <c r="B2932" t="str">
        <f>IFERROR(記録[[#This Row],[選手番号]],"")</f>
        <v/>
      </c>
      <c r="C2932" t="str">
        <f>IFERROR(VLOOKUP(B2932,選手番号!F:J,4,0),"")</f>
        <v/>
      </c>
      <c r="D2932" t="str">
        <f>IFERROR(VLOOKUP(B2932,選手番号!F:K,6,0),"")</f>
        <v/>
      </c>
      <c r="E2932" t="str">
        <f>IFERROR(VLOOKUP(B2932,チーム番号!E:F,2,0),"")</f>
        <v/>
      </c>
      <c r="F2932" t="str">
        <f>IFERROR(VLOOKUP(A2932,プログラム!B:C,2,0),"")</f>
        <v/>
      </c>
      <c r="G2932" t="str">
        <f t="shared" si="91"/>
        <v>000</v>
      </c>
      <c r="H2932" t="str">
        <f>IFERROR(記録[[#This Row],[組]],"")</f>
        <v/>
      </c>
      <c r="I2932" t="str">
        <f>IFERROR(記録[[#This Row],[水路]],"")</f>
        <v/>
      </c>
      <c r="J2932" t="str">
        <f>IFERROR(VLOOKUP(F2932,プログラムデータ!A:P,14,0),"")</f>
        <v/>
      </c>
      <c r="K2932" t="str">
        <f>IFERROR(VLOOKUP(F2932,プログラムデータ!A:O,15,0),"")</f>
        <v/>
      </c>
      <c r="L2932" t="str">
        <f>IFERROR(VLOOKUP(F2932,プログラムデータ!A:M,13,0),"")</f>
        <v/>
      </c>
      <c r="M2932" t="str">
        <f>IFERROR(VLOOKUP(F2932,プログラムデータ!A:J,10,0),"")</f>
        <v/>
      </c>
      <c r="N2932" t="str">
        <f>IFERROR(VLOOKUP(F2932,プログラムデータ!A:P,16,0),"")</f>
        <v/>
      </c>
      <c r="O2932" t="str">
        <f t="shared" si="92"/>
        <v xml:space="preserve">    </v>
      </c>
    </row>
    <row r="2933" spans="1:15" x14ac:dyDescent="0.15">
      <c r="A2933" t="str">
        <f>IFERROR(記録[[#This Row],[競技番号]],"")</f>
        <v/>
      </c>
      <c r="B2933" t="str">
        <f>IFERROR(記録[[#This Row],[選手番号]],"")</f>
        <v/>
      </c>
      <c r="C2933" t="str">
        <f>IFERROR(VLOOKUP(B2933,選手番号!F:J,4,0),"")</f>
        <v/>
      </c>
      <c r="D2933" t="str">
        <f>IFERROR(VLOOKUP(B2933,選手番号!F:K,6,0),"")</f>
        <v/>
      </c>
      <c r="E2933" t="str">
        <f>IFERROR(VLOOKUP(B2933,チーム番号!E:F,2,0),"")</f>
        <v/>
      </c>
      <c r="F2933" t="str">
        <f>IFERROR(VLOOKUP(A2933,プログラム!B:C,2,0),"")</f>
        <v/>
      </c>
      <c r="G2933" t="str">
        <f t="shared" si="91"/>
        <v>000</v>
      </c>
      <c r="H2933" t="str">
        <f>IFERROR(記録[[#This Row],[組]],"")</f>
        <v/>
      </c>
      <c r="I2933" t="str">
        <f>IFERROR(記録[[#This Row],[水路]],"")</f>
        <v/>
      </c>
      <c r="J2933" t="str">
        <f>IFERROR(VLOOKUP(F2933,プログラムデータ!A:P,14,0),"")</f>
        <v/>
      </c>
      <c r="K2933" t="str">
        <f>IFERROR(VLOOKUP(F2933,プログラムデータ!A:O,15,0),"")</f>
        <v/>
      </c>
      <c r="L2933" t="str">
        <f>IFERROR(VLOOKUP(F2933,プログラムデータ!A:M,13,0),"")</f>
        <v/>
      </c>
      <c r="M2933" t="str">
        <f>IFERROR(VLOOKUP(F2933,プログラムデータ!A:J,10,0),"")</f>
        <v/>
      </c>
      <c r="N2933" t="str">
        <f>IFERROR(VLOOKUP(F2933,プログラムデータ!A:P,16,0),"")</f>
        <v/>
      </c>
      <c r="O2933" t="str">
        <f t="shared" si="92"/>
        <v xml:space="preserve">    </v>
      </c>
    </row>
    <row r="2934" spans="1:15" x14ac:dyDescent="0.15">
      <c r="A2934" t="str">
        <f>IFERROR(記録[[#This Row],[競技番号]],"")</f>
        <v/>
      </c>
      <c r="B2934" t="str">
        <f>IFERROR(記録[[#This Row],[選手番号]],"")</f>
        <v/>
      </c>
      <c r="C2934" t="str">
        <f>IFERROR(VLOOKUP(B2934,選手番号!F:J,4,0),"")</f>
        <v/>
      </c>
      <c r="D2934" t="str">
        <f>IFERROR(VLOOKUP(B2934,選手番号!F:K,6,0),"")</f>
        <v/>
      </c>
      <c r="E2934" t="str">
        <f>IFERROR(VLOOKUP(B2934,チーム番号!E:F,2,0),"")</f>
        <v/>
      </c>
      <c r="F2934" t="str">
        <f>IFERROR(VLOOKUP(A2934,プログラム!B:C,2,0),"")</f>
        <v/>
      </c>
      <c r="G2934" t="str">
        <f t="shared" si="91"/>
        <v>000</v>
      </c>
      <c r="H2934" t="str">
        <f>IFERROR(記録[[#This Row],[組]],"")</f>
        <v/>
      </c>
      <c r="I2934" t="str">
        <f>IFERROR(記録[[#This Row],[水路]],"")</f>
        <v/>
      </c>
      <c r="J2934" t="str">
        <f>IFERROR(VLOOKUP(F2934,プログラムデータ!A:P,14,0),"")</f>
        <v/>
      </c>
      <c r="K2934" t="str">
        <f>IFERROR(VLOOKUP(F2934,プログラムデータ!A:O,15,0),"")</f>
        <v/>
      </c>
      <c r="L2934" t="str">
        <f>IFERROR(VLOOKUP(F2934,プログラムデータ!A:M,13,0),"")</f>
        <v/>
      </c>
      <c r="M2934" t="str">
        <f>IFERROR(VLOOKUP(F2934,プログラムデータ!A:J,10,0),"")</f>
        <v/>
      </c>
      <c r="N2934" t="str">
        <f>IFERROR(VLOOKUP(F2934,プログラムデータ!A:P,16,0),"")</f>
        <v/>
      </c>
      <c r="O2934" t="str">
        <f t="shared" si="92"/>
        <v xml:space="preserve">    </v>
      </c>
    </row>
    <row r="2935" spans="1:15" x14ac:dyDescent="0.15">
      <c r="A2935" t="str">
        <f>IFERROR(記録[[#This Row],[競技番号]],"")</f>
        <v/>
      </c>
      <c r="B2935" t="str">
        <f>IFERROR(記録[[#This Row],[選手番号]],"")</f>
        <v/>
      </c>
      <c r="C2935" t="str">
        <f>IFERROR(VLOOKUP(B2935,選手番号!F:J,4,0),"")</f>
        <v/>
      </c>
      <c r="D2935" t="str">
        <f>IFERROR(VLOOKUP(B2935,選手番号!F:K,6,0),"")</f>
        <v/>
      </c>
      <c r="E2935" t="str">
        <f>IFERROR(VLOOKUP(B2935,チーム番号!E:F,2,0),"")</f>
        <v/>
      </c>
      <c r="F2935" t="str">
        <f>IFERROR(VLOOKUP(A2935,プログラム!B:C,2,0),"")</f>
        <v/>
      </c>
      <c r="G2935" t="str">
        <f t="shared" si="91"/>
        <v>000</v>
      </c>
      <c r="H2935" t="str">
        <f>IFERROR(記録[[#This Row],[組]],"")</f>
        <v/>
      </c>
      <c r="I2935" t="str">
        <f>IFERROR(記録[[#This Row],[水路]],"")</f>
        <v/>
      </c>
      <c r="J2935" t="str">
        <f>IFERROR(VLOOKUP(F2935,プログラムデータ!A:P,14,0),"")</f>
        <v/>
      </c>
      <c r="K2935" t="str">
        <f>IFERROR(VLOOKUP(F2935,プログラムデータ!A:O,15,0),"")</f>
        <v/>
      </c>
      <c r="L2935" t="str">
        <f>IFERROR(VLOOKUP(F2935,プログラムデータ!A:M,13,0),"")</f>
        <v/>
      </c>
      <c r="M2935" t="str">
        <f>IFERROR(VLOOKUP(F2935,プログラムデータ!A:J,10,0),"")</f>
        <v/>
      </c>
      <c r="N2935" t="str">
        <f>IFERROR(VLOOKUP(F2935,プログラムデータ!A:P,16,0),"")</f>
        <v/>
      </c>
      <c r="O2935" t="str">
        <f t="shared" si="92"/>
        <v xml:space="preserve">    </v>
      </c>
    </row>
    <row r="2936" spans="1:15" x14ac:dyDescent="0.15">
      <c r="A2936" t="str">
        <f>IFERROR(記録[[#This Row],[競技番号]],"")</f>
        <v/>
      </c>
      <c r="B2936" t="str">
        <f>IFERROR(記録[[#This Row],[選手番号]],"")</f>
        <v/>
      </c>
      <c r="C2936" t="str">
        <f>IFERROR(VLOOKUP(B2936,選手番号!F:J,4,0),"")</f>
        <v/>
      </c>
      <c r="D2936" t="str">
        <f>IFERROR(VLOOKUP(B2936,選手番号!F:K,6,0),"")</f>
        <v/>
      </c>
      <c r="E2936" t="str">
        <f>IFERROR(VLOOKUP(B2936,チーム番号!E:F,2,0),"")</f>
        <v/>
      </c>
      <c r="F2936" t="str">
        <f>IFERROR(VLOOKUP(A2936,プログラム!B:C,2,0),"")</f>
        <v/>
      </c>
      <c r="G2936" t="str">
        <f t="shared" si="91"/>
        <v>000</v>
      </c>
      <c r="H2936" t="str">
        <f>IFERROR(記録[[#This Row],[組]],"")</f>
        <v/>
      </c>
      <c r="I2936" t="str">
        <f>IFERROR(記録[[#This Row],[水路]],"")</f>
        <v/>
      </c>
      <c r="J2936" t="str">
        <f>IFERROR(VLOOKUP(F2936,プログラムデータ!A:P,14,0),"")</f>
        <v/>
      </c>
      <c r="K2936" t="str">
        <f>IFERROR(VLOOKUP(F2936,プログラムデータ!A:O,15,0),"")</f>
        <v/>
      </c>
      <c r="L2936" t="str">
        <f>IFERROR(VLOOKUP(F2936,プログラムデータ!A:M,13,0),"")</f>
        <v/>
      </c>
      <c r="M2936" t="str">
        <f>IFERROR(VLOOKUP(F2936,プログラムデータ!A:J,10,0),"")</f>
        <v/>
      </c>
      <c r="N2936" t="str">
        <f>IFERROR(VLOOKUP(F2936,プログラムデータ!A:P,16,0),"")</f>
        <v/>
      </c>
      <c r="O2936" t="str">
        <f t="shared" si="92"/>
        <v xml:space="preserve">    </v>
      </c>
    </row>
    <row r="2937" spans="1:15" x14ac:dyDescent="0.15">
      <c r="A2937" t="str">
        <f>IFERROR(記録[[#This Row],[競技番号]],"")</f>
        <v/>
      </c>
      <c r="B2937" t="str">
        <f>IFERROR(記録[[#This Row],[選手番号]],"")</f>
        <v/>
      </c>
      <c r="C2937" t="str">
        <f>IFERROR(VLOOKUP(B2937,選手番号!F:J,4,0),"")</f>
        <v/>
      </c>
      <c r="D2937" t="str">
        <f>IFERROR(VLOOKUP(B2937,選手番号!F:K,6,0),"")</f>
        <v/>
      </c>
      <c r="E2937" t="str">
        <f>IFERROR(VLOOKUP(B2937,チーム番号!E:F,2,0),"")</f>
        <v/>
      </c>
      <c r="F2937" t="str">
        <f>IFERROR(VLOOKUP(A2937,プログラム!B:C,2,0),"")</f>
        <v/>
      </c>
      <c r="G2937" t="str">
        <f t="shared" si="91"/>
        <v>000</v>
      </c>
      <c r="H2937" t="str">
        <f>IFERROR(記録[[#This Row],[組]],"")</f>
        <v/>
      </c>
      <c r="I2937" t="str">
        <f>IFERROR(記録[[#This Row],[水路]],"")</f>
        <v/>
      </c>
      <c r="J2937" t="str">
        <f>IFERROR(VLOOKUP(F2937,プログラムデータ!A:P,14,0),"")</f>
        <v/>
      </c>
      <c r="K2937" t="str">
        <f>IFERROR(VLOOKUP(F2937,プログラムデータ!A:O,15,0),"")</f>
        <v/>
      </c>
      <c r="L2937" t="str">
        <f>IFERROR(VLOOKUP(F2937,プログラムデータ!A:M,13,0),"")</f>
        <v/>
      </c>
      <c r="M2937" t="str">
        <f>IFERROR(VLOOKUP(F2937,プログラムデータ!A:J,10,0),"")</f>
        <v/>
      </c>
      <c r="N2937" t="str">
        <f>IFERROR(VLOOKUP(F2937,プログラムデータ!A:P,16,0),"")</f>
        <v/>
      </c>
      <c r="O2937" t="str">
        <f t="shared" si="92"/>
        <v xml:space="preserve">    </v>
      </c>
    </row>
    <row r="2938" spans="1:15" x14ac:dyDescent="0.15">
      <c r="A2938" t="str">
        <f>IFERROR(記録[[#This Row],[競技番号]],"")</f>
        <v/>
      </c>
      <c r="B2938" t="str">
        <f>IFERROR(記録[[#This Row],[選手番号]],"")</f>
        <v/>
      </c>
      <c r="C2938" t="str">
        <f>IFERROR(VLOOKUP(B2938,選手番号!F:J,4,0),"")</f>
        <v/>
      </c>
      <c r="D2938" t="str">
        <f>IFERROR(VLOOKUP(B2938,選手番号!F:K,6,0),"")</f>
        <v/>
      </c>
      <c r="E2938" t="str">
        <f>IFERROR(VLOOKUP(B2938,チーム番号!E:F,2,0),"")</f>
        <v/>
      </c>
      <c r="F2938" t="str">
        <f>IFERROR(VLOOKUP(A2938,プログラム!B:C,2,0),"")</f>
        <v/>
      </c>
      <c r="G2938" t="str">
        <f t="shared" si="91"/>
        <v>000</v>
      </c>
      <c r="H2938" t="str">
        <f>IFERROR(記録[[#This Row],[組]],"")</f>
        <v/>
      </c>
      <c r="I2938" t="str">
        <f>IFERROR(記録[[#This Row],[水路]],"")</f>
        <v/>
      </c>
      <c r="J2938" t="str">
        <f>IFERROR(VLOOKUP(F2938,プログラムデータ!A:P,14,0),"")</f>
        <v/>
      </c>
      <c r="K2938" t="str">
        <f>IFERROR(VLOOKUP(F2938,プログラムデータ!A:O,15,0),"")</f>
        <v/>
      </c>
      <c r="L2938" t="str">
        <f>IFERROR(VLOOKUP(F2938,プログラムデータ!A:M,13,0),"")</f>
        <v/>
      </c>
      <c r="M2938" t="str">
        <f>IFERROR(VLOOKUP(F2938,プログラムデータ!A:J,10,0),"")</f>
        <v/>
      </c>
      <c r="N2938" t="str">
        <f>IFERROR(VLOOKUP(F2938,プログラムデータ!A:P,16,0),"")</f>
        <v/>
      </c>
      <c r="O2938" t="str">
        <f t="shared" si="92"/>
        <v xml:space="preserve">    </v>
      </c>
    </row>
    <row r="2939" spans="1:15" x14ac:dyDescent="0.15">
      <c r="A2939" t="str">
        <f>IFERROR(記録[[#This Row],[競技番号]],"")</f>
        <v/>
      </c>
      <c r="B2939" t="str">
        <f>IFERROR(記録[[#This Row],[選手番号]],"")</f>
        <v/>
      </c>
      <c r="C2939" t="str">
        <f>IFERROR(VLOOKUP(B2939,選手番号!F:J,4,0),"")</f>
        <v/>
      </c>
      <c r="D2939" t="str">
        <f>IFERROR(VLOOKUP(B2939,選手番号!F:K,6,0),"")</f>
        <v/>
      </c>
      <c r="E2939" t="str">
        <f>IFERROR(VLOOKUP(B2939,チーム番号!E:F,2,0),"")</f>
        <v/>
      </c>
      <c r="F2939" t="str">
        <f>IFERROR(VLOOKUP(A2939,プログラム!B:C,2,0),"")</f>
        <v/>
      </c>
      <c r="G2939" t="str">
        <f t="shared" si="91"/>
        <v>000</v>
      </c>
      <c r="H2939" t="str">
        <f>IFERROR(記録[[#This Row],[組]],"")</f>
        <v/>
      </c>
      <c r="I2939" t="str">
        <f>IFERROR(記録[[#This Row],[水路]],"")</f>
        <v/>
      </c>
      <c r="J2939" t="str">
        <f>IFERROR(VLOOKUP(F2939,プログラムデータ!A:P,14,0),"")</f>
        <v/>
      </c>
      <c r="K2939" t="str">
        <f>IFERROR(VLOOKUP(F2939,プログラムデータ!A:O,15,0),"")</f>
        <v/>
      </c>
      <c r="L2939" t="str">
        <f>IFERROR(VLOOKUP(F2939,プログラムデータ!A:M,13,0),"")</f>
        <v/>
      </c>
      <c r="M2939" t="str">
        <f>IFERROR(VLOOKUP(F2939,プログラムデータ!A:J,10,0),"")</f>
        <v/>
      </c>
      <c r="N2939" t="str">
        <f>IFERROR(VLOOKUP(F2939,プログラムデータ!A:P,16,0),"")</f>
        <v/>
      </c>
      <c r="O2939" t="str">
        <f t="shared" si="92"/>
        <v xml:space="preserve">    </v>
      </c>
    </row>
    <row r="2940" spans="1:15" x14ac:dyDescent="0.15">
      <c r="A2940" t="str">
        <f>IFERROR(記録[[#This Row],[競技番号]],"")</f>
        <v/>
      </c>
      <c r="B2940" t="str">
        <f>IFERROR(記録[[#This Row],[選手番号]],"")</f>
        <v/>
      </c>
      <c r="C2940" t="str">
        <f>IFERROR(VLOOKUP(B2940,選手番号!F:J,4,0),"")</f>
        <v/>
      </c>
      <c r="D2940" t="str">
        <f>IFERROR(VLOOKUP(B2940,選手番号!F:K,6,0),"")</f>
        <v/>
      </c>
      <c r="E2940" t="str">
        <f>IFERROR(VLOOKUP(B2940,チーム番号!E:F,2,0),"")</f>
        <v/>
      </c>
      <c r="F2940" t="str">
        <f>IFERROR(VLOOKUP(A2940,プログラム!B:C,2,0),"")</f>
        <v/>
      </c>
      <c r="G2940" t="str">
        <f t="shared" si="91"/>
        <v>000</v>
      </c>
      <c r="H2940" t="str">
        <f>IFERROR(記録[[#This Row],[組]],"")</f>
        <v/>
      </c>
      <c r="I2940" t="str">
        <f>IFERROR(記録[[#This Row],[水路]],"")</f>
        <v/>
      </c>
      <c r="J2940" t="str">
        <f>IFERROR(VLOOKUP(F2940,プログラムデータ!A:P,14,0),"")</f>
        <v/>
      </c>
      <c r="K2940" t="str">
        <f>IFERROR(VLOOKUP(F2940,プログラムデータ!A:O,15,0),"")</f>
        <v/>
      </c>
      <c r="L2940" t="str">
        <f>IFERROR(VLOOKUP(F2940,プログラムデータ!A:M,13,0),"")</f>
        <v/>
      </c>
      <c r="M2940" t="str">
        <f>IFERROR(VLOOKUP(F2940,プログラムデータ!A:J,10,0),"")</f>
        <v/>
      </c>
      <c r="N2940" t="str">
        <f>IFERROR(VLOOKUP(F2940,プログラムデータ!A:P,16,0),"")</f>
        <v/>
      </c>
      <c r="O2940" t="str">
        <f t="shared" si="92"/>
        <v xml:space="preserve">    </v>
      </c>
    </row>
    <row r="2941" spans="1:15" x14ac:dyDescent="0.15">
      <c r="A2941" t="str">
        <f>IFERROR(記録[[#This Row],[競技番号]],"")</f>
        <v/>
      </c>
      <c r="B2941" t="str">
        <f>IFERROR(記録[[#This Row],[選手番号]],"")</f>
        <v/>
      </c>
      <c r="C2941" t="str">
        <f>IFERROR(VLOOKUP(B2941,選手番号!F:J,4,0),"")</f>
        <v/>
      </c>
      <c r="D2941" t="str">
        <f>IFERROR(VLOOKUP(B2941,選手番号!F:K,6,0),"")</f>
        <v/>
      </c>
      <c r="E2941" t="str">
        <f>IFERROR(VLOOKUP(B2941,チーム番号!E:F,2,0),"")</f>
        <v/>
      </c>
      <c r="F2941" t="str">
        <f>IFERROR(VLOOKUP(A2941,プログラム!B:C,2,0),"")</f>
        <v/>
      </c>
      <c r="G2941" t="str">
        <f t="shared" si="91"/>
        <v>000</v>
      </c>
      <c r="H2941" t="str">
        <f>IFERROR(記録[[#This Row],[組]],"")</f>
        <v/>
      </c>
      <c r="I2941" t="str">
        <f>IFERROR(記録[[#This Row],[水路]],"")</f>
        <v/>
      </c>
      <c r="J2941" t="str">
        <f>IFERROR(VLOOKUP(F2941,プログラムデータ!A:P,14,0),"")</f>
        <v/>
      </c>
      <c r="K2941" t="str">
        <f>IFERROR(VLOOKUP(F2941,プログラムデータ!A:O,15,0),"")</f>
        <v/>
      </c>
      <c r="L2941" t="str">
        <f>IFERROR(VLOOKUP(F2941,プログラムデータ!A:M,13,0),"")</f>
        <v/>
      </c>
      <c r="M2941" t="str">
        <f>IFERROR(VLOOKUP(F2941,プログラムデータ!A:J,10,0),"")</f>
        <v/>
      </c>
      <c r="N2941" t="str">
        <f>IFERROR(VLOOKUP(F2941,プログラムデータ!A:P,16,0),"")</f>
        <v/>
      </c>
      <c r="O2941" t="str">
        <f t="shared" si="92"/>
        <v xml:space="preserve">    </v>
      </c>
    </row>
    <row r="2942" spans="1:15" x14ac:dyDescent="0.15">
      <c r="A2942" t="str">
        <f>IFERROR(記録[[#This Row],[競技番号]],"")</f>
        <v/>
      </c>
      <c r="B2942" t="str">
        <f>IFERROR(記録[[#This Row],[選手番号]],"")</f>
        <v/>
      </c>
      <c r="C2942" t="str">
        <f>IFERROR(VLOOKUP(B2942,選手番号!F:J,4,0),"")</f>
        <v/>
      </c>
      <c r="D2942" t="str">
        <f>IFERROR(VLOOKUP(B2942,選手番号!F:K,6,0),"")</f>
        <v/>
      </c>
      <c r="E2942" t="str">
        <f>IFERROR(VLOOKUP(B2942,チーム番号!E:F,2,0),"")</f>
        <v/>
      </c>
      <c r="F2942" t="str">
        <f>IFERROR(VLOOKUP(A2942,プログラム!B:C,2,0),"")</f>
        <v/>
      </c>
      <c r="G2942" t="str">
        <f t="shared" si="91"/>
        <v>000</v>
      </c>
      <c r="H2942" t="str">
        <f>IFERROR(記録[[#This Row],[組]],"")</f>
        <v/>
      </c>
      <c r="I2942" t="str">
        <f>IFERROR(記録[[#This Row],[水路]],"")</f>
        <v/>
      </c>
      <c r="J2942" t="str">
        <f>IFERROR(VLOOKUP(F2942,プログラムデータ!A:P,14,0),"")</f>
        <v/>
      </c>
      <c r="K2942" t="str">
        <f>IFERROR(VLOOKUP(F2942,プログラムデータ!A:O,15,0),"")</f>
        <v/>
      </c>
      <c r="L2942" t="str">
        <f>IFERROR(VLOOKUP(F2942,プログラムデータ!A:M,13,0),"")</f>
        <v/>
      </c>
      <c r="M2942" t="str">
        <f>IFERROR(VLOOKUP(F2942,プログラムデータ!A:J,10,0),"")</f>
        <v/>
      </c>
      <c r="N2942" t="str">
        <f>IFERROR(VLOOKUP(F2942,プログラムデータ!A:P,16,0),"")</f>
        <v/>
      </c>
      <c r="O2942" t="str">
        <f t="shared" si="92"/>
        <v xml:space="preserve">    </v>
      </c>
    </row>
    <row r="2943" spans="1:15" x14ac:dyDescent="0.15">
      <c r="A2943" t="str">
        <f>IFERROR(記録[[#This Row],[競技番号]],"")</f>
        <v/>
      </c>
      <c r="B2943" t="str">
        <f>IFERROR(記録[[#This Row],[選手番号]],"")</f>
        <v/>
      </c>
      <c r="C2943" t="str">
        <f>IFERROR(VLOOKUP(B2943,選手番号!F:J,4,0),"")</f>
        <v/>
      </c>
      <c r="D2943" t="str">
        <f>IFERROR(VLOOKUP(B2943,選手番号!F:K,6,0),"")</f>
        <v/>
      </c>
      <c r="E2943" t="str">
        <f>IFERROR(VLOOKUP(B2943,チーム番号!E:F,2,0),"")</f>
        <v/>
      </c>
      <c r="F2943" t="str">
        <f>IFERROR(VLOOKUP(A2943,プログラム!B:C,2,0),"")</f>
        <v/>
      </c>
      <c r="G2943" t="str">
        <f t="shared" si="91"/>
        <v>000</v>
      </c>
      <c r="H2943" t="str">
        <f>IFERROR(記録[[#This Row],[組]],"")</f>
        <v/>
      </c>
      <c r="I2943" t="str">
        <f>IFERROR(記録[[#This Row],[水路]],"")</f>
        <v/>
      </c>
      <c r="J2943" t="str">
        <f>IFERROR(VLOOKUP(F2943,プログラムデータ!A:P,14,0),"")</f>
        <v/>
      </c>
      <c r="K2943" t="str">
        <f>IFERROR(VLOOKUP(F2943,プログラムデータ!A:O,15,0),"")</f>
        <v/>
      </c>
      <c r="L2943" t="str">
        <f>IFERROR(VLOOKUP(F2943,プログラムデータ!A:M,13,0),"")</f>
        <v/>
      </c>
      <c r="M2943" t="str">
        <f>IFERROR(VLOOKUP(F2943,プログラムデータ!A:J,10,0),"")</f>
        <v/>
      </c>
      <c r="N2943" t="str">
        <f>IFERROR(VLOOKUP(F2943,プログラムデータ!A:P,16,0),"")</f>
        <v/>
      </c>
      <c r="O2943" t="str">
        <f t="shared" si="92"/>
        <v xml:space="preserve">    </v>
      </c>
    </row>
    <row r="2944" spans="1:15" x14ac:dyDescent="0.15">
      <c r="A2944" t="str">
        <f>IFERROR(記録[[#This Row],[競技番号]],"")</f>
        <v/>
      </c>
      <c r="B2944" t="str">
        <f>IFERROR(記録[[#This Row],[選手番号]],"")</f>
        <v/>
      </c>
      <c r="C2944" t="str">
        <f>IFERROR(VLOOKUP(B2944,選手番号!F:J,4,0),"")</f>
        <v/>
      </c>
      <c r="D2944" t="str">
        <f>IFERROR(VLOOKUP(B2944,選手番号!F:K,6,0),"")</f>
        <v/>
      </c>
      <c r="E2944" t="str">
        <f>IFERROR(VLOOKUP(B2944,チーム番号!E:F,2,0),"")</f>
        <v/>
      </c>
      <c r="F2944" t="str">
        <f>IFERROR(VLOOKUP(A2944,プログラム!B:C,2,0),"")</f>
        <v/>
      </c>
      <c r="G2944" t="str">
        <f t="shared" si="91"/>
        <v>000</v>
      </c>
      <c r="H2944" t="str">
        <f>IFERROR(記録[[#This Row],[組]],"")</f>
        <v/>
      </c>
      <c r="I2944" t="str">
        <f>IFERROR(記録[[#This Row],[水路]],"")</f>
        <v/>
      </c>
      <c r="J2944" t="str">
        <f>IFERROR(VLOOKUP(F2944,プログラムデータ!A:P,14,0),"")</f>
        <v/>
      </c>
      <c r="K2944" t="str">
        <f>IFERROR(VLOOKUP(F2944,プログラムデータ!A:O,15,0),"")</f>
        <v/>
      </c>
      <c r="L2944" t="str">
        <f>IFERROR(VLOOKUP(F2944,プログラムデータ!A:M,13,0),"")</f>
        <v/>
      </c>
      <c r="M2944" t="str">
        <f>IFERROR(VLOOKUP(F2944,プログラムデータ!A:J,10,0),"")</f>
        <v/>
      </c>
      <c r="N2944" t="str">
        <f>IFERROR(VLOOKUP(F2944,プログラムデータ!A:P,16,0),"")</f>
        <v/>
      </c>
      <c r="O2944" t="str">
        <f t="shared" si="92"/>
        <v xml:space="preserve">    </v>
      </c>
    </row>
    <row r="2945" spans="1:15" x14ac:dyDescent="0.15">
      <c r="A2945" t="str">
        <f>IFERROR(記録[[#This Row],[競技番号]],"")</f>
        <v/>
      </c>
      <c r="B2945" t="str">
        <f>IFERROR(記録[[#This Row],[選手番号]],"")</f>
        <v/>
      </c>
      <c r="C2945" t="str">
        <f>IFERROR(VLOOKUP(B2945,選手番号!F:J,4,0),"")</f>
        <v/>
      </c>
      <c r="D2945" t="str">
        <f>IFERROR(VLOOKUP(B2945,選手番号!F:K,6,0),"")</f>
        <v/>
      </c>
      <c r="E2945" t="str">
        <f>IFERROR(VLOOKUP(B2945,チーム番号!E:F,2,0),"")</f>
        <v/>
      </c>
      <c r="F2945" t="str">
        <f>IFERROR(VLOOKUP(A2945,プログラム!B:C,2,0),"")</f>
        <v/>
      </c>
      <c r="G2945" t="str">
        <f t="shared" si="91"/>
        <v>000</v>
      </c>
      <c r="H2945" t="str">
        <f>IFERROR(記録[[#This Row],[組]],"")</f>
        <v/>
      </c>
      <c r="I2945" t="str">
        <f>IFERROR(記録[[#This Row],[水路]],"")</f>
        <v/>
      </c>
      <c r="J2945" t="str">
        <f>IFERROR(VLOOKUP(F2945,プログラムデータ!A:P,14,0),"")</f>
        <v/>
      </c>
      <c r="K2945" t="str">
        <f>IFERROR(VLOOKUP(F2945,プログラムデータ!A:O,15,0),"")</f>
        <v/>
      </c>
      <c r="L2945" t="str">
        <f>IFERROR(VLOOKUP(F2945,プログラムデータ!A:M,13,0),"")</f>
        <v/>
      </c>
      <c r="M2945" t="str">
        <f>IFERROR(VLOOKUP(F2945,プログラムデータ!A:J,10,0),"")</f>
        <v/>
      </c>
      <c r="N2945" t="str">
        <f>IFERROR(VLOOKUP(F2945,プログラムデータ!A:P,16,0),"")</f>
        <v/>
      </c>
      <c r="O2945" t="str">
        <f t="shared" si="92"/>
        <v xml:space="preserve">    </v>
      </c>
    </row>
    <row r="2946" spans="1:15" x14ac:dyDescent="0.15">
      <c r="A2946" t="str">
        <f>IFERROR(記録[[#This Row],[競技番号]],"")</f>
        <v/>
      </c>
      <c r="B2946" t="str">
        <f>IFERROR(記録[[#This Row],[選手番号]],"")</f>
        <v/>
      </c>
      <c r="C2946" t="str">
        <f>IFERROR(VLOOKUP(B2946,選手番号!F:J,4,0),"")</f>
        <v/>
      </c>
      <c r="D2946" t="str">
        <f>IFERROR(VLOOKUP(B2946,選手番号!F:K,6,0),"")</f>
        <v/>
      </c>
      <c r="E2946" t="str">
        <f>IFERROR(VLOOKUP(B2946,チーム番号!E:F,2,0),"")</f>
        <v/>
      </c>
      <c r="F2946" t="str">
        <f>IFERROR(VLOOKUP(A2946,プログラム!B:C,2,0),"")</f>
        <v/>
      </c>
      <c r="G2946" t="str">
        <f t="shared" si="91"/>
        <v>000</v>
      </c>
      <c r="H2946" t="str">
        <f>IFERROR(記録[[#This Row],[組]],"")</f>
        <v/>
      </c>
      <c r="I2946" t="str">
        <f>IFERROR(記録[[#This Row],[水路]],"")</f>
        <v/>
      </c>
      <c r="J2946" t="str">
        <f>IFERROR(VLOOKUP(F2946,プログラムデータ!A:P,14,0),"")</f>
        <v/>
      </c>
      <c r="K2946" t="str">
        <f>IFERROR(VLOOKUP(F2946,プログラムデータ!A:O,15,0),"")</f>
        <v/>
      </c>
      <c r="L2946" t="str">
        <f>IFERROR(VLOOKUP(F2946,プログラムデータ!A:M,13,0),"")</f>
        <v/>
      </c>
      <c r="M2946" t="str">
        <f>IFERROR(VLOOKUP(F2946,プログラムデータ!A:J,10,0),"")</f>
        <v/>
      </c>
      <c r="N2946" t="str">
        <f>IFERROR(VLOOKUP(F2946,プログラムデータ!A:P,16,0),"")</f>
        <v/>
      </c>
      <c r="O2946" t="str">
        <f t="shared" si="92"/>
        <v xml:space="preserve">    </v>
      </c>
    </row>
    <row r="2947" spans="1:15" x14ac:dyDescent="0.15">
      <c r="A2947" t="str">
        <f>IFERROR(記録[[#This Row],[競技番号]],"")</f>
        <v/>
      </c>
      <c r="B2947" t="str">
        <f>IFERROR(記録[[#This Row],[選手番号]],"")</f>
        <v/>
      </c>
      <c r="C2947" t="str">
        <f>IFERROR(VLOOKUP(B2947,選手番号!F:J,4,0),"")</f>
        <v/>
      </c>
      <c r="D2947" t="str">
        <f>IFERROR(VLOOKUP(B2947,選手番号!F:K,6,0),"")</f>
        <v/>
      </c>
      <c r="E2947" t="str">
        <f>IFERROR(VLOOKUP(B2947,チーム番号!E:F,2,0),"")</f>
        <v/>
      </c>
      <c r="F2947" t="str">
        <f>IFERROR(VLOOKUP(A2947,プログラム!B:C,2,0),"")</f>
        <v/>
      </c>
      <c r="G2947" t="str">
        <f t="shared" ref="G2947:G3001" si="93">CONCATENATE(B2947,0,0,0,F2947)</f>
        <v>000</v>
      </c>
      <c r="H2947" t="str">
        <f>IFERROR(記録[[#This Row],[組]],"")</f>
        <v/>
      </c>
      <c r="I2947" t="str">
        <f>IFERROR(記録[[#This Row],[水路]],"")</f>
        <v/>
      </c>
      <c r="J2947" t="str">
        <f>IFERROR(VLOOKUP(F2947,プログラムデータ!A:P,14,0),"")</f>
        <v/>
      </c>
      <c r="K2947" t="str">
        <f>IFERROR(VLOOKUP(F2947,プログラムデータ!A:O,15,0),"")</f>
        <v/>
      </c>
      <c r="L2947" t="str">
        <f>IFERROR(VLOOKUP(F2947,プログラムデータ!A:M,13,0),"")</f>
        <v/>
      </c>
      <c r="M2947" t="str">
        <f>IFERROR(VLOOKUP(F2947,プログラムデータ!A:J,10,0),"")</f>
        <v/>
      </c>
      <c r="N2947" t="str">
        <f>IFERROR(VLOOKUP(F2947,プログラムデータ!A:P,16,0),"")</f>
        <v/>
      </c>
      <c r="O2947" t="str">
        <f t="shared" si="92"/>
        <v xml:space="preserve">    </v>
      </c>
    </row>
    <row r="2948" spans="1:15" x14ac:dyDescent="0.15">
      <c r="A2948" t="str">
        <f>IFERROR(記録[[#This Row],[競技番号]],"")</f>
        <v/>
      </c>
      <c r="B2948" t="str">
        <f>IFERROR(記録[[#This Row],[選手番号]],"")</f>
        <v/>
      </c>
      <c r="C2948" t="str">
        <f>IFERROR(VLOOKUP(B2948,選手番号!F:J,4,0),"")</f>
        <v/>
      </c>
      <c r="D2948" t="str">
        <f>IFERROR(VLOOKUP(B2948,選手番号!F:K,6,0),"")</f>
        <v/>
      </c>
      <c r="E2948" t="str">
        <f>IFERROR(VLOOKUP(B2948,チーム番号!E:F,2,0),"")</f>
        <v/>
      </c>
      <c r="F2948" t="str">
        <f>IFERROR(VLOOKUP(A2948,プログラム!B:C,2,0),"")</f>
        <v/>
      </c>
      <c r="G2948" t="str">
        <f t="shared" si="93"/>
        <v>000</v>
      </c>
      <c r="H2948" t="str">
        <f>IFERROR(記録[[#This Row],[組]],"")</f>
        <v/>
      </c>
      <c r="I2948" t="str">
        <f>IFERROR(記録[[#This Row],[水路]],"")</f>
        <v/>
      </c>
      <c r="J2948" t="str">
        <f>IFERROR(VLOOKUP(F2948,プログラムデータ!A:P,14,0),"")</f>
        <v/>
      </c>
      <c r="K2948" t="str">
        <f>IFERROR(VLOOKUP(F2948,プログラムデータ!A:O,15,0),"")</f>
        <v/>
      </c>
      <c r="L2948" t="str">
        <f>IFERROR(VLOOKUP(F2948,プログラムデータ!A:M,13,0),"")</f>
        <v/>
      </c>
      <c r="M2948" t="str">
        <f>IFERROR(VLOOKUP(F2948,プログラムデータ!A:J,10,0),"")</f>
        <v/>
      </c>
      <c r="N2948" t="str">
        <f>IFERROR(VLOOKUP(F2948,プログラムデータ!A:P,16,0),"")</f>
        <v/>
      </c>
      <c r="O2948" t="str">
        <f t="shared" si="92"/>
        <v xml:space="preserve">    </v>
      </c>
    </row>
    <row r="2949" spans="1:15" x14ac:dyDescent="0.15">
      <c r="A2949" t="str">
        <f>IFERROR(記録[[#This Row],[競技番号]],"")</f>
        <v/>
      </c>
      <c r="B2949" t="str">
        <f>IFERROR(記録[[#This Row],[選手番号]],"")</f>
        <v/>
      </c>
      <c r="C2949" t="str">
        <f>IFERROR(VLOOKUP(B2949,選手番号!F:J,4,0),"")</f>
        <v/>
      </c>
      <c r="D2949" t="str">
        <f>IFERROR(VLOOKUP(B2949,選手番号!F:K,6,0),"")</f>
        <v/>
      </c>
      <c r="E2949" t="str">
        <f>IFERROR(VLOOKUP(B2949,チーム番号!E:F,2,0),"")</f>
        <v/>
      </c>
      <c r="F2949" t="str">
        <f>IFERROR(VLOOKUP(A2949,プログラム!B:C,2,0),"")</f>
        <v/>
      </c>
      <c r="G2949" t="str">
        <f t="shared" si="93"/>
        <v>000</v>
      </c>
      <c r="H2949" t="str">
        <f>IFERROR(記録[[#This Row],[組]],"")</f>
        <v/>
      </c>
      <c r="I2949" t="str">
        <f>IFERROR(記録[[#This Row],[水路]],"")</f>
        <v/>
      </c>
      <c r="J2949" t="str">
        <f>IFERROR(VLOOKUP(F2949,プログラムデータ!A:P,14,0),"")</f>
        <v/>
      </c>
      <c r="K2949" t="str">
        <f>IFERROR(VLOOKUP(F2949,プログラムデータ!A:O,15,0),"")</f>
        <v/>
      </c>
      <c r="L2949" t="str">
        <f>IFERROR(VLOOKUP(F2949,プログラムデータ!A:M,13,0),"")</f>
        <v/>
      </c>
      <c r="M2949" t="str">
        <f>IFERROR(VLOOKUP(F2949,プログラムデータ!A:J,10,0),"")</f>
        <v/>
      </c>
      <c r="N2949" t="str">
        <f>IFERROR(VLOOKUP(F2949,プログラムデータ!A:P,16,0),"")</f>
        <v/>
      </c>
      <c r="O2949" t="str">
        <f t="shared" si="92"/>
        <v xml:space="preserve">    </v>
      </c>
    </row>
    <row r="2950" spans="1:15" x14ac:dyDescent="0.15">
      <c r="A2950" t="str">
        <f>IFERROR(記録[[#This Row],[競技番号]],"")</f>
        <v/>
      </c>
      <c r="B2950" t="str">
        <f>IFERROR(記録[[#This Row],[選手番号]],"")</f>
        <v/>
      </c>
      <c r="C2950" t="str">
        <f>IFERROR(VLOOKUP(B2950,選手番号!F:J,4,0),"")</f>
        <v/>
      </c>
      <c r="D2950" t="str">
        <f>IFERROR(VLOOKUP(B2950,選手番号!F:K,6,0),"")</f>
        <v/>
      </c>
      <c r="E2950" t="str">
        <f>IFERROR(VLOOKUP(B2950,チーム番号!E:F,2,0),"")</f>
        <v/>
      </c>
      <c r="F2950" t="str">
        <f>IFERROR(VLOOKUP(A2950,プログラム!B:C,2,0),"")</f>
        <v/>
      </c>
      <c r="G2950" t="str">
        <f t="shared" si="93"/>
        <v>000</v>
      </c>
      <c r="H2950" t="str">
        <f>IFERROR(記録[[#This Row],[組]],"")</f>
        <v/>
      </c>
      <c r="I2950" t="str">
        <f>IFERROR(記録[[#This Row],[水路]],"")</f>
        <v/>
      </c>
      <c r="J2950" t="str">
        <f>IFERROR(VLOOKUP(F2950,プログラムデータ!A:P,14,0),"")</f>
        <v/>
      </c>
      <c r="K2950" t="str">
        <f>IFERROR(VLOOKUP(F2950,プログラムデータ!A:O,15,0),"")</f>
        <v/>
      </c>
      <c r="L2950" t="str">
        <f>IFERROR(VLOOKUP(F2950,プログラムデータ!A:M,13,0),"")</f>
        <v/>
      </c>
      <c r="M2950" t="str">
        <f>IFERROR(VLOOKUP(F2950,プログラムデータ!A:J,10,0),"")</f>
        <v/>
      </c>
      <c r="N2950" t="str">
        <f>IFERROR(VLOOKUP(F2950,プログラムデータ!A:P,16,0),"")</f>
        <v/>
      </c>
      <c r="O2950" t="str">
        <f t="shared" si="92"/>
        <v xml:space="preserve">    </v>
      </c>
    </row>
    <row r="2951" spans="1:15" x14ac:dyDescent="0.15">
      <c r="A2951" t="str">
        <f>IFERROR(記録[[#This Row],[競技番号]],"")</f>
        <v/>
      </c>
      <c r="B2951" t="str">
        <f>IFERROR(記録[[#This Row],[選手番号]],"")</f>
        <v/>
      </c>
      <c r="C2951" t="str">
        <f>IFERROR(VLOOKUP(B2951,選手番号!F:J,4,0),"")</f>
        <v/>
      </c>
      <c r="D2951" t="str">
        <f>IFERROR(VLOOKUP(B2951,選手番号!F:K,6,0),"")</f>
        <v/>
      </c>
      <c r="E2951" t="str">
        <f>IFERROR(VLOOKUP(B2951,チーム番号!E:F,2,0),"")</f>
        <v/>
      </c>
      <c r="F2951" t="str">
        <f>IFERROR(VLOOKUP(A2951,プログラム!B:C,2,0),"")</f>
        <v/>
      </c>
      <c r="G2951" t="str">
        <f t="shared" si="93"/>
        <v>000</v>
      </c>
      <c r="H2951" t="str">
        <f>IFERROR(記録[[#This Row],[組]],"")</f>
        <v/>
      </c>
      <c r="I2951" t="str">
        <f>IFERROR(記録[[#This Row],[水路]],"")</f>
        <v/>
      </c>
      <c r="J2951" t="str">
        <f>IFERROR(VLOOKUP(F2951,プログラムデータ!A:P,14,0),"")</f>
        <v/>
      </c>
      <c r="K2951" t="str">
        <f>IFERROR(VLOOKUP(F2951,プログラムデータ!A:O,15,0),"")</f>
        <v/>
      </c>
      <c r="L2951" t="str">
        <f>IFERROR(VLOOKUP(F2951,プログラムデータ!A:M,13,0),"")</f>
        <v/>
      </c>
      <c r="M2951" t="str">
        <f>IFERROR(VLOOKUP(F2951,プログラムデータ!A:J,10,0),"")</f>
        <v/>
      </c>
      <c r="N2951" t="str">
        <f>IFERROR(VLOOKUP(F2951,プログラムデータ!A:P,16,0),"")</f>
        <v/>
      </c>
      <c r="O2951" t="str">
        <f t="shared" si="92"/>
        <v xml:space="preserve">    </v>
      </c>
    </row>
    <row r="2952" spans="1:15" x14ac:dyDescent="0.15">
      <c r="A2952" t="str">
        <f>IFERROR(記録[[#This Row],[競技番号]],"")</f>
        <v/>
      </c>
      <c r="B2952" t="str">
        <f>IFERROR(記録[[#This Row],[選手番号]],"")</f>
        <v/>
      </c>
      <c r="C2952" t="str">
        <f>IFERROR(VLOOKUP(B2952,選手番号!F:J,4,0),"")</f>
        <v/>
      </c>
      <c r="D2952" t="str">
        <f>IFERROR(VLOOKUP(B2952,選手番号!F:K,6,0),"")</f>
        <v/>
      </c>
      <c r="E2952" t="str">
        <f>IFERROR(VLOOKUP(B2952,チーム番号!E:F,2,0),"")</f>
        <v/>
      </c>
      <c r="F2952" t="str">
        <f>IFERROR(VLOOKUP(A2952,プログラム!B:C,2,0),"")</f>
        <v/>
      </c>
      <c r="G2952" t="str">
        <f t="shared" si="93"/>
        <v>000</v>
      </c>
      <c r="H2952" t="str">
        <f>IFERROR(記録[[#This Row],[組]],"")</f>
        <v/>
      </c>
      <c r="I2952" t="str">
        <f>IFERROR(記録[[#This Row],[水路]],"")</f>
        <v/>
      </c>
      <c r="J2952" t="str">
        <f>IFERROR(VLOOKUP(F2952,プログラムデータ!A:P,14,0),"")</f>
        <v/>
      </c>
      <c r="K2952" t="str">
        <f>IFERROR(VLOOKUP(F2952,プログラムデータ!A:O,15,0),"")</f>
        <v/>
      </c>
      <c r="L2952" t="str">
        <f>IFERROR(VLOOKUP(F2952,プログラムデータ!A:M,13,0),"")</f>
        <v/>
      </c>
      <c r="M2952" t="str">
        <f>IFERROR(VLOOKUP(F2952,プログラムデータ!A:J,10,0),"")</f>
        <v/>
      </c>
      <c r="N2952" t="str">
        <f>IFERROR(VLOOKUP(F2952,プログラムデータ!A:P,16,0),"")</f>
        <v/>
      </c>
      <c r="O2952" t="str">
        <f t="shared" si="92"/>
        <v xml:space="preserve">    </v>
      </c>
    </row>
    <row r="2953" spans="1:15" x14ac:dyDescent="0.15">
      <c r="A2953" t="str">
        <f>IFERROR(記録[[#This Row],[競技番号]],"")</f>
        <v/>
      </c>
      <c r="B2953" t="str">
        <f>IFERROR(記録[[#This Row],[選手番号]],"")</f>
        <v/>
      </c>
      <c r="C2953" t="str">
        <f>IFERROR(VLOOKUP(B2953,選手番号!F:J,4,0),"")</f>
        <v/>
      </c>
      <c r="D2953" t="str">
        <f>IFERROR(VLOOKUP(B2953,選手番号!F:K,6,0),"")</f>
        <v/>
      </c>
      <c r="E2953" t="str">
        <f>IFERROR(VLOOKUP(B2953,チーム番号!E:F,2,0),"")</f>
        <v/>
      </c>
      <c r="F2953" t="str">
        <f>IFERROR(VLOOKUP(A2953,プログラム!B:C,2,0),"")</f>
        <v/>
      </c>
      <c r="G2953" t="str">
        <f t="shared" si="93"/>
        <v>000</v>
      </c>
      <c r="H2953" t="str">
        <f>IFERROR(記録[[#This Row],[組]],"")</f>
        <v/>
      </c>
      <c r="I2953" t="str">
        <f>IFERROR(記録[[#This Row],[水路]],"")</f>
        <v/>
      </c>
      <c r="J2953" t="str">
        <f>IFERROR(VLOOKUP(F2953,プログラムデータ!A:P,14,0),"")</f>
        <v/>
      </c>
      <c r="K2953" t="str">
        <f>IFERROR(VLOOKUP(F2953,プログラムデータ!A:O,15,0),"")</f>
        <v/>
      </c>
      <c r="L2953" t="str">
        <f>IFERROR(VLOOKUP(F2953,プログラムデータ!A:M,13,0),"")</f>
        <v/>
      </c>
      <c r="M2953" t="str">
        <f>IFERROR(VLOOKUP(F2953,プログラムデータ!A:J,10,0),"")</f>
        <v/>
      </c>
      <c r="N2953" t="str">
        <f>IFERROR(VLOOKUP(F2953,プログラムデータ!A:P,16,0),"")</f>
        <v/>
      </c>
      <c r="O2953" t="str">
        <f t="shared" si="92"/>
        <v xml:space="preserve">    </v>
      </c>
    </row>
    <row r="2954" spans="1:15" x14ac:dyDescent="0.15">
      <c r="A2954" t="str">
        <f>IFERROR(記録[[#This Row],[競技番号]],"")</f>
        <v/>
      </c>
      <c r="B2954" t="str">
        <f>IFERROR(記録[[#This Row],[選手番号]],"")</f>
        <v/>
      </c>
      <c r="C2954" t="str">
        <f>IFERROR(VLOOKUP(B2954,選手番号!F:J,4,0),"")</f>
        <v/>
      </c>
      <c r="D2954" t="str">
        <f>IFERROR(VLOOKUP(B2954,選手番号!F:K,6,0),"")</f>
        <v/>
      </c>
      <c r="E2954" t="str">
        <f>IFERROR(VLOOKUP(B2954,チーム番号!E:F,2,0),"")</f>
        <v/>
      </c>
      <c r="F2954" t="str">
        <f>IFERROR(VLOOKUP(A2954,プログラム!B:C,2,0),"")</f>
        <v/>
      </c>
      <c r="G2954" t="str">
        <f t="shared" si="93"/>
        <v>000</v>
      </c>
      <c r="H2954" t="str">
        <f>IFERROR(記録[[#This Row],[組]],"")</f>
        <v/>
      </c>
      <c r="I2954" t="str">
        <f>IFERROR(記録[[#This Row],[水路]],"")</f>
        <v/>
      </c>
      <c r="J2954" t="str">
        <f>IFERROR(VLOOKUP(F2954,プログラムデータ!A:P,14,0),"")</f>
        <v/>
      </c>
      <c r="K2954" t="str">
        <f>IFERROR(VLOOKUP(F2954,プログラムデータ!A:O,15,0),"")</f>
        <v/>
      </c>
      <c r="L2954" t="str">
        <f>IFERROR(VLOOKUP(F2954,プログラムデータ!A:M,13,0),"")</f>
        <v/>
      </c>
      <c r="M2954" t="str">
        <f>IFERROR(VLOOKUP(F2954,プログラムデータ!A:J,10,0),"")</f>
        <v/>
      </c>
      <c r="N2954" t="str">
        <f>IFERROR(VLOOKUP(F2954,プログラムデータ!A:P,16,0),"")</f>
        <v/>
      </c>
      <c r="O2954" t="str">
        <f t="shared" si="92"/>
        <v xml:space="preserve">    </v>
      </c>
    </row>
    <row r="2955" spans="1:15" x14ac:dyDescent="0.15">
      <c r="A2955" t="str">
        <f>IFERROR(記録[[#This Row],[競技番号]],"")</f>
        <v/>
      </c>
      <c r="B2955" t="str">
        <f>IFERROR(記録[[#This Row],[選手番号]],"")</f>
        <v/>
      </c>
      <c r="C2955" t="str">
        <f>IFERROR(VLOOKUP(B2955,選手番号!F:J,4,0),"")</f>
        <v/>
      </c>
      <c r="D2955" t="str">
        <f>IFERROR(VLOOKUP(B2955,選手番号!F:K,6,0),"")</f>
        <v/>
      </c>
      <c r="E2955" t="str">
        <f>IFERROR(VLOOKUP(B2955,チーム番号!E:F,2,0),"")</f>
        <v/>
      </c>
      <c r="F2955" t="str">
        <f>IFERROR(VLOOKUP(A2955,プログラム!B:C,2,0),"")</f>
        <v/>
      </c>
      <c r="G2955" t="str">
        <f t="shared" si="93"/>
        <v>000</v>
      </c>
      <c r="H2955" t="str">
        <f>IFERROR(記録[[#This Row],[組]],"")</f>
        <v/>
      </c>
      <c r="I2955" t="str">
        <f>IFERROR(記録[[#This Row],[水路]],"")</f>
        <v/>
      </c>
      <c r="J2955" t="str">
        <f>IFERROR(VLOOKUP(F2955,プログラムデータ!A:P,14,0),"")</f>
        <v/>
      </c>
      <c r="K2955" t="str">
        <f>IFERROR(VLOOKUP(F2955,プログラムデータ!A:O,15,0),"")</f>
        <v/>
      </c>
      <c r="L2955" t="str">
        <f>IFERROR(VLOOKUP(F2955,プログラムデータ!A:M,13,0),"")</f>
        <v/>
      </c>
      <c r="M2955" t="str">
        <f>IFERROR(VLOOKUP(F2955,プログラムデータ!A:J,10,0),"")</f>
        <v/>
      </c>
      <c r="N2955" t="str">
        <f>IFERROR(VLOOKUP(F2955,プログラムデータ!A:P,16,0),"")</f>
        <v/>
      </c>
      <c r="O2955" t="str">
        <f t="shared" si="92"/>
        <v xml:space="preserve">    </v>
      </c>
    </row>
    <row r="2956" spans="1:15" x14ac:dyDescent="0.15">
      <c r="A2956" t="str">
        <f>IFERROR(記録[[#This Row],[競技番号]],"")</f>
        <v/>
      </c>
      <c r="B2956" t="str">
        <f>IFERROR(記録[[#This Row],[選手番号]],"")</f>
        <v/>
      </c>
      <c r="C2956" t="str">
        <f>IFERROR(VLOOKUP(B2956,選手番号!F:J,4,0),"")</f>
        <v/>
      </c>
      <c r="D2956" t="str">
        <f>IFERROR(VLOOKUP(B2956,選手番号!F:K,6,0),"")</f>
        <v/>
      </c>
      <c r="E2956" t="str">
        <f>IFERROR(VLOOKUP(B2956,チーム番号!E:F,2,0),"")</f>
        <v/>
      </c>
      <c r="F2956" t="str">
        <f>IFERROR(VLOOKUP(A2956,プログラム!B:C,2,0),"")</f>
        <v/>
      </c>
      <c r="G2956" t="str">
        <f t="shared" si="93"/>
        <v>000</v>
      </c>
      <c r="H2956" t="str">
        <f>IFERROR(記録[[#This Row],[組]],"")</f>
        <v/>
      </c>
      <c r="I2956" t="str">
        <f>IFERROR(記録[[#This Row],[水路]],"")</f>
        <v/>
      </c>
      <c r="J2956" t="str">
        <f>IFERROR(VLOOKUP(F2956,プログラムデータ!A:P,14,0),"")</f>
        <v/>
      </c>
      <c r="K2956" t="str">
        <f>IFERROR(VLOOKUP(F2956,プログラムデータ!A:O,15,0),"")</f>
        <v/>
      </c>
      <c r="L2956" t="str">
        <f>IFERROR(VLOOKUP(F2956,プログラムデータ!A:M,13,0),"")</f>
        <v/>
      </c>
      <c r="M2956" t="str">
        <f>IFERROR(VLOOKUP(F2956,プログラムデータ!A:J,10,0),"")</f>
        <v/>
      </c>
      <c r="N2956" t="str">
        <f>IFERROR(VLOOKUP(F2956,プログラムデータ!A:P,16,0),"")</f>
        <v/>
      </c>
      <c r="O2956" t="str">
        <f t="shared" si="92"/>
        <v xml:space="preserve">    </v>
      </c>
    </row>
    <row r="2957" spans="1:15" x14ac:dyDescent="0.15">
      <c r="A2957" t="str">
        <f>IFERROR(記録[[#This Row],[競技番号]],"")</f>
        <v/>
      </c>
      <c r="B2957" t="str">
        <f>IFERROR(記録[[#This Row],[選手番号]],"")</f>
        <v/>
      </c>
      <c r="C2957" t="str">
        <f>IFERROR(VLOOKUP(B2957,選手番号!F:J,4,0),"")</f>
        <v/>
      </c>
      <c r="D2957" t="str">
        <f>IFERROR(VLOOKUP(B2957,選手番号!F:K,6,0),"")</f>
        <v/>
      </c>
      <c r="E2957" t="str">
        <f>IFERROR(VLOOKUP(B2957,チーム番号!E:F,2,0),"")</f>
        <v/>
      </c>
      <c r="F2957" t="str">
        <f>IFERROR(VLOOKUP(A2957,プログラム!B:C,2,0),"")</f>
        <v/>
      </c>
      <c r="G2957" t="str">
        <f t="shared" si="93"/>
        <v>000</v>
      </c>
      <c r="H2957" t="str">
        <f>IFERROR(記録[[#This Row],[組]],"")</f>
        <v/>
      </c>
      <c r="I2957" t="str">
        <f>IFERROR(記録[[#This Row],[水路]],"")</f>
        <v/>
      </c>
      <c r="J2957" t="str">
        <f>IFERROR(VLOOKUP(F2957,プログラムデータ!A:P,14,0),"")</f>
        <v/>
      </c>
      <c r="K2957" t="str">
        <f>IFERROR(VLOOKUP(F2957,プログラムデータ!A:O,15,0),"")</f>
        <v/>
      </c>
      <c r="L2957" t="str">
        <f>IFERROR(VLOOKUP(F2957,プログラムデータ!A:M,13,0),"")</f>
        <v/>
      </c>
      <c r="M2957" t="str">
        <f>IFERROR(VLOOKUP(F2957,プログラムデータ!A:J,10,0),"")</f>
        <v/>
      </c>
      <c r="N2957" t="str">
        <f>IFERROR(VLOOKUP(F2957,プログラムデータ!A:P,16,0),"")</f>
        <v/>
      </c>
      <c r="O2957" t="str">
        <f t="shared" si="92"/>
        <v xml:space="preserve">    </v>
      </c>
    </row>
    <row r="2958" spans="1:15" x14ac:dyDescent="0.15">
      <c r="A2958" t="str">
        <f>IFERROR(記録[[#This Row],[競技番号]],"")</f>
        <v/>
      </c>
      <c r="B2958" t="str">
        <f>IFERROR(記録[[#This Row],[選手番号]],"")</f>
        <v/>
      </c>
      <c r="C2958" t="str">
        <f>IFERROR(VLOOKUP(B2958,選手番号!F:J,4,0),"")</f>
        <v/>
      </c>
      <c r="D2958" t="str">
        <f>IFERROR(VLOOKUP(B2958,選手番号!F:K,6,0),"")</f>
        <v/>
      </c>
      <c r="E2958" t="str">
        <f>IFERROR(VLOOKUP(B2958,チーム番号!E:F,2,0),"")</f>
        <v/>
      </c>
      <c r="F2958" t="str">
        <f>IFERROR(VLOOKUP(A2958,プログラム!B:C,2,0),"")</f>
        <v/>
      </c>
      <c r="G2958" t="str">
        <f t="shared" si="93"/>
        <v>000</v>
      </c>
      <c r="H2958" t="str">
        <f>IFERROR(記録[[#This Row],[組]],"")</f>
        <v/>
      </c>
      <c r="I2958" t="str">
        <f>IFERROR(記録[[#This Row],[水路]],"")</f>
        <v/>
      </c>
      <c r="J2958" t="str">
        <f>IFERROR(VLOOKUP(F2958,プログラムデータ!A:P,14,0),"")</f>
        <v/>
      </c>
      <c r="K2958" t="str">
        <f>IFERROR(VLOOKUP(F2958,プログラムデータ!A:O,15,0),"")</f>
        <v/>
      </c>
      <c r="L2958" t="str">
        <f>IFERROR(VLOOKUP(F2958,プログラムデータ!A:M,13,0),"")</f>
        <v/>
      </c>
      <c r="M2958" t="str">
        <f>IFERROR(VLOOKUP(F2958,プログラムデータ!A:J,10,0),"")</f>
        <v/>
      </c>
      <c r="N2958" t="str">
        <f>IFERROR(VLOOKUP(F2958,プログラムデータ!A:P,16,0),"")</f>
        <v/>
      </c>
      <c r="O2958" t="str">
        <f t="shared" si="92"/>
        <v xml:space="preserve">    </v>
      </c>
    </row>
    <row r="2959" spans="1:15" x14ac:dyDescent="0.15">
      <c r="A2959" t="str">
        <f>IFERROR(記録[[#This Row],[競技番号]],"")</f>
        <v/>
      </c>
      <c r="B2959" t="str">
        <f>IFERROR(記録[[#This Row],[選手番号]],"")</f>
        <v/>
      </c>
      <c r="C2959" t="str">
        <f>IFERROR(VLOOKUP(B2959,選手番号!F:J,4,0),"")</f>
        <v/>
      </c>
      <c r="D2959" t="str">
        <f>IFERROR(VLOOKUP(B2959,選手番号!F:K,6,0),"")</f>
        <v/>
      </c>
      <c r="E2959" t="str">
        <f>IFERROR(VLOOKUP(B2959,チーム番号!E:F,2,0),"")</f>
        <v/>
      </c>
      <c r="F2959" t="str">
        <f>IFERROR(VLOOKUP(A2959,プログラム!B:C,2,0),"")</f>
        <v/>
      </c>
      <c r="G2959" t="str">
        <f t="shared" si="93"/>
        <v>000</v>
      </c>
      <c r="H2959" t="str">
        <f>IFERROR(記録[[#This Row],[組]],"")</f>
        <v/>
      </c>
      <c r="I2959" t="str">
        <f>IFERROR(記録[[#This Row],[水路]],"")</f>
        <v/>
      </c>
      <c r="J2959" t="str">
        <f>IFERROR(VLOOKUP(F2959,プログラムデータ!A:P,14,0),"")</f>
        <v/>
      </c>
      <c r="K2959" t="str">
        <f>IFERROR(VLOOKUP(F2959,プログラムデータ!A:O,15,0),"")</f>
        <v/>
      </c>
      <c r="L2959" t="str">
        <f>IFERROR(VLOOKUP(F2959,プログラムデータ!A:M,13,0),"")</f>
        <v/>
      </c>
      <c r="M2959" t="str">
        <f>IFERROR(VLOOKUP(F2959,プログラムデータ!A:J,10,0),"")</f>
        <v/>
      </c>
      <c r="N2959" t="str">
        <f>IFERROR(VLOOKUP(F2959,プログラムデータ!A:P,16,0),"")</f>
        <v/>
      </c>
      <c r="O2959" t="str">
        <f t="shared" si="92"/>
        <v xml:space="preserve">    </v>
      </c>
    </row>
    <row r="2960" spans="1:15" x14ac:dyDescent="0.15">
      <c r="A2960" t="str">
        <f>IFERROR(記録[[#This Row],[競技番号]],"")</f>
        <v/>
      </c>
      <c r="B2960" t="str">
        <f>IFERROR(記録[[#This Row],[選手番号]],"")</f>
        <v/>
      </c>
      <c r="C2960" t="str">
        <f>IFERROR(VLOOKUP(B2960,選手番号!F:J,4,0),"")</f>
        <v/>
      </c>
      <c r="D2960" t="str">
        <f>IFERROR(VLOOKUP(B2960,選手番号!F:K,6,0),"")</f>
        <v/>
      </c>
      <c r="E2960" t="str">
        <f>IFERROR(VLOOKUP(B2960,チーム番号!E:F,2,0),"")</f>
        <v/>
      </c>
      <c r="F2960" t="str">
        <f>IFERROR(VLOOKUP(A2960,プログラム!B:C,2,0),"")</f>
        <v/>
      </c>
      <c r="G2960" t="str">
        <f t="shared" si="93"/>
        <v>000</v>
      </c>
      <c r="H2960" t="str">
        <f>IFERROR(記録[[#This Row],[組]],"")</f>
        <v/>
      </c>
      <c r="I2960" t="str">
        <f>IFERROR(記録[[#This Row],[水路]],"")</f>
        <v/>
      </c>
      <c r="J2960" t="str">
        <f>IFERROR(VLOOKUP(F2960,プログラムデータ!A:P,14,0),"")</f>
        <v/>
      </c>
      <c r="K2960" t="str">
        <f>IFERROR(VLOOKUP(F2960,プログラムデータ!A:O,15,0),"")</f>
        <v/>
      </c>
      <c r="L2960" t="str">
        <f>IFERROR(VLOOKUP(F2960,プログラムデータ!A:M,13,0),"")</f>
        <v/>
      </c>
      <c r="M2960" t="str">
        <f>IFERROR(VLOOKUP(F2960,プログラムデータ!A:J,10,0),"")</f>
        <v/>
      </c>
      <c r="N2960" t="str">
        <f>IFERROR(VLOOKUP(F2960,プログラムデータ!A:P,16,0),"")</f>
        <v/>
      </c>
      <c r="O2960" t="str">
        <f t="shared" si="92"/>
        <v xml:space="preserve">    </v>
      </c>
    </row>
    <row r="2961" spans="1:15" x14ac:dyDescent="0.15">
      <c r="A2961" t="str">
        <f>IFERROR(記録[[#This Row],[競技番号]],"")</f>
        <v/>
      </c>
      <c r="B2961" t="str">
        <f>IFERROR(記録[[#This Row],[選手番号]],"")</f>
        <v/>
      </c>
      <c r="C2961" t="str">
        <f>IFERROR(VLOOKUP(B2961,選手番号!F:J,4,0),"")</f>
        <v/>
      </c>
      <c r="D2961" t="str">
        <f>IFERROR(VLOOKUP(B2961,選手番号!F:K,6,0),"")</f>
        <v/>
      </c>
      <c r="E2961" t="str">
        <f>IFERROR(VLOOKUP(B2961,チーム番号!E:F,2,0),"")</f>
        <v/>
      </c>
      <c r="F2961" t="str">
        <f>IFERROR(VLOOKUP(A2961,プログラム!B:C,2,0),"")</f>
        <v/>
      </c>
      <c r="G2961" t="str">
        <f t="shared" si="93"/>
        <v>000</v>
      </c>
      <c r="H2961" t="str">
        <f>IFERROR(記録[[#This Row],[組]],"")</f>
        <v/>
      </c>
      <c r="I2961" t="str">
        <f>IFERROR(記録[[#This Row],[水路]],"")</f>
        <v/>
      </c>
      <c r="J2961" t="str">
        <f>IFERROR(VLOOKUP(F2961,プログラムデータ!A:P,14,0),"")</f>
        <v/>
      </c>
      <c r="K2961" t="str">
        <f>IFERROR(VLOOKUP(F2961,プログラムデータ!A:O,15,0),"")</f>
        <v/>
      </c>
      <c r="L2961" t="str">
        <f>IFERROR(VLOOKUP(F2961,プログラムデータ!A:M,13,0),"")</f>
        <v/>
      </c>
      <c r="M2961" t="str">
        <f>IFERROR(VLOOKUP(F2961,プログラムデータ!A:J,10,0),"")</f>
        <v/>
      </c>
      <c r="N2961" t="str">
        <f>IFERROR(VLOOKUP(F2961,プログラムデータ!A:P,16,0),"")</f>
        <v/>
      </c>
      <c r="O2961" t="str">
        <f t="shared" si="92"/>
        <v xml:space="preserve">    </v>
      </c>
    </row>
    <row r="2962" spans="1:15" x14ac:dyDescent="0.15">
      <c r="A2962" t="str">
        <f>IFERROR(記録[[#This Row],[競技番号]],"")</f>
        <v/>
      </c>
      <c r="B2962" t="str">
        <f>IFERROR(記録[[#This Row],[選手番号]],"")</f>
        <v/>
      </c>
      <c r="C2962" t="str">
        <f>IFERROR(VLOOKUP(B2962,選手番号!F:J,4,0),"")</f>
        <v/>
      </c>
      <c r="D2962" t="str">
        <f>IFERROR(VLOOKUP(B2962,選手番号!F:K,6,0),"")</f>
        <v/>
      </c>
      <c r="E2962" t="str">
        <f>IFERROR(VLOOKUP(B2962,チーム番号!E:F,2,0),"")</f>
        <v/>
      </c>
      <c r="F2962" t="str">
        <f>IFERROR(VLOOKUP(A2962,プログラム!B:C,2,0),"")</f>
        <v/>
      </c>
      <c r="G2962" t="str">
        <f t="shared" si="93"/>
        <v>000</v>
      </c>
      <c r="H2962" t="str">
        <f>IFERROR(記録[[#This Row],[組]],"")</f>
        <v/>
      </c>
      <c r="I2962" t="str">
        <f>IFERROR(記録[[#This Row],[水路]],"")</f>
        <v/>
      </c>
      <c r="J2962" t="str">
        <f>IFERROR(VLOOKUP(F2962,プログラムデータ!A:P,14,0),"")</f>
        <v/>
      </c>
      <c r="K2962" t="str">
        <f>IFERROR(VLOOKUP(F2962,プログラムデータ!A:O,15,0),"")</f>
        <v/>
      </c>
      <c r="L2962" t="str">
        <f>IFERROR(VLOOKUP(F2962,プログラムデータ!A:M,13,0),"")</f>
        <v/>
      </c>
      <c r="M2962" t="str">
        <f>IFERROR(VLOOKUP(F2962,プログラムデータ!A:J,10,0),"")</f>
        <v/>
      </c>
      <c r="N2962" t="str">
        <f>IFERROR(VLOOKUP(F2962,プログラムデータ!A:P,16,0),"")</f>
        <v/>
      </c>
      <c r="O2962" t="str">
        <f t="shared" si="92"/>
        <v xml:space="preserve">    </v>
      </c>
    </row>
    <row r="2963" spans="1:15" x14ac:dyDescent="0.15">
      <c r="A2963" t="str">
        <f>IFERROR(記録[[#This Row],[競技番号]],"")</f>
        <v/>
      </c>
      <c r="B2963" t="str">
        <f>IFERROR(記録[[#This Row],[選手番号]],"")</f>
        <v/>
      </c>
      <c r="C2963" t="str">
        <f>IFERROR(VLOOKUP(B2963,選手番号!F:J,4,0),"")</f>
        <v/>
      </c>
      <c r="D2963" t="str">
        <f>IFERROR(VLOOKUP(B2963,選手番号!F:K,6,0),"")</f>
        <v/>
      </c>
      <c r="E2963" t="str">
        <f>IFERROR(VLOOKUP(B2963,チーム番号!E:F,2,0),"")</f>
        <v/>
      </c>
      <c r="F2963" t="str">
        <f>IFERROR(VLOOKUP(A2963,プログラム!B:C,2,0),"")</f>
        <v/>
      </c>
      <c r="G2963" t="str">
        <f t="shared" si="93"/>
        <v>000</v>
      </c>
      <c r="H2963" t="str">
        <f>IFERROR(記録[[#This Row],[組]],"")</f>
        <v/>
      </c>
      <c r="I2963" t="str">
        <f>IFERROR(記録[[#This Row],[水路]],"")</f>
        <v/>
      </c>
      <c r="J2963" t="str">
        <f>IFERROR(VLOOKUP(F2963,プログラムデータ!A:P,14,0),"")</f>
        <v/>
      </c>
      <c r="K2963" t="str">
        <f>IFERROR(VLOOKUP(F2963,プログラムデータ!A:O,15,0),"")</f>
        <v/>
      </c>
      <c r="L2963" t="str">
        <f>IFERROR(VLOOKUP(F2963,プログラムデータ!A:M,13,0),"")</f>
        <v/>
      </c>
      <c r="M2963" t="str">
        <f>IFERROR(VLOOKUP(F2963,プログラムデータ!A:J,10,0),"")</f>
        <v/>
      </c>
      <c r="N2963" t="str">
        <f>IFERROR(VLOOKUP(F2963,プログラムデータ!A:P,16,0),"")</f>
        <v/>
      </c>
      <c r="O2963" t="str">
        <f t="shared" si="92"/>
        <v xml:space="preserve">    </v>
      </c>
    </row>
    <row r="2964" spans="1:15" x14ac:dyDescent="0.15">
      <c r="A2964" t="str">
        <f>IFERROR(記録[[#This Row],[競技番号]],"")</f>
        <v/>
      </c>
      <c r="B2964" t="str">
        <f>IFERROR(記録[[#This Row],[選手番号]],"")</f>
        <v/>
      </c>
      <c r="C2964" t="str">
        <f>IFERROR(VLOOKUP(B2964,選手番号!F:J,4,0),"")</f>
        <v/>
      </c>
      <c r="D2964" t="str">
        <f>IFERROR(VLOOKUP(B2964,選手番号!F:K,6,0),"")</f>
        <v/>
      </c>
      <c r="E2964" t="str">
        <f>IFERROR(VLOOKUP(B2964,チーム番号!E:F,2,0),"")</f>
        <v/>
      </c>
      <c r="F2964" t="str">
        <f>IFERROR(VLOOKUP(A2964,プログラム!B:C,2,0),"")</f>
        <v/>
      </c>
      <c r="G2964" t="str">
        <f t="shared" si="93"/>
        <v>000</v>
      </c>
      <c r="H2964" t="str">
        <f>IFERROR(記録[[#This Row],[組]],"")</f>
        <v/>
      </c>
      <c r="I2964" t="str">
        <f>IFERROR(記録[[#This Row],[水路]],"")</f>
        <v/>
      </c>
      <c r="J2964" t="str">
        <f>IFERROR(VLOOKUP(F2964,プログラムデータ!A:P,14,0),"")</f>
        <v/>
      </c>
      <c r="K2964" t="str">
        <f>IFERROR(VLOOKUP(F2964,プログラムデータ!A:O,15,0),"")</f>
        <v/>
      </c>
      <c r="L2964" t="str">
        <f>IFERROR(VLOOKUP(F2964,プログラムデータ!A:M,13,0),"")</f>
        <v/>
      </c>
      <c r="M2964" t="str">
        <f>IFERROR(VLOOKUP(F2964,プログラムデータ!A:J,10,0),"")</f>
        <v/>
      </c>
      <c r="N2964" t="str">
        <f>IFERROR(VLOOKUP(F2964,プログラムデータ!A:P,16,0),"")</f>
        <v/>
      </c>
      <c r="O2964" t="str">
        <f t="shared" si="92"/>
        <v xml:space="preserve">    </v>
      </c>
    </row>
    <row r="2965" spans="1:15" x14ac:dyDescent="0.15">
      <c r="A2965" t="str">
        <f>IFERROR(記録[[#This Row],[競技番号]],"")</f>
        <v/>
      </c>
      <c r="B2965" t="str">
        <f>IFERROR(記録[[#This Row],[選手番号]],"")</f>
        <v/>
      </c>
      <c r="C2965" t="str">
        <f>IFERROR(VLOOKUP(B2965,選手番号!F:J,4,0),"")</f>
        <v/>
      </c>
      <c r="D2965" t="str">
        <f>IFERROR(VLOOKUP(B2965,選手番号!F:K,6,0),"")</f>
        <v/>
      </c>
      <c r="E2965" t="str">
        <f>IFERROR(VLOOKUP(B2965,チーム番号!E:F,2,0),"")</f>
        <v/>
      </c>
      <c r="F2965" t="str">
        <f>IFERROR(VLOOKUP(A2965,プログラム!B:C,2,0),"")</f>
        <v/>
      </c>
      <c r="G2965" t="str">
        <f t="shared" si="93"/>
        <v>000</v>
      </c>
      <c r="H2965" t="str">
        <f>IFERROR(記録[[#This Row],[組]],"")</f>
        <v/>
      </c>
      <c r="I2965" t="str">
        <f>IFERROR(記録[[#This Row],[水路]],"")</f>
        <v/>
      </c>
      <c r="J2965" t="str">
        <f>IFERROR(VLOOKUP(F2965,プログラムデータ!A:P,14,0),"")</f>
        <v/>
      </c>
      <c r="K2965" t="str">
        <f>IFERROR(VLOOKUP(F2965,プログラムデータ!A:O,15,0),"")</f>
        <v/>
      </c>
      <c r="L2965" t="str">
        <f>IFERROR(VLOOKUP(F2965,プログラムデータ!A:M,13,0),"")</f>
        <v/>
      </c>
      <c r="M2965" t="str">
        <f>IFERROR(VLOOKUP(F2965,プログラムデータ!A:J,10,0),"")</f>
        <v/>
      </c>
      <c r="N2965" t="str">
        <f>IFERROR(VLOOKUP(F2965,プログラムデータ!A:P,16,0),"")</f>
        <v/>
      </c>
      <c r="O2965" t="str">
        <f t="shared" si="92"/>
        <v xml:space="preserve">    </v>
      </c>
    </row>
    <row r="2966" spans="1:15" x14ac:dyDescent="0.15">
      <c r="A2966" t="str">
        <f>IFERROR(記録[[#This Row],[競技番号]],"")</f>
        <v/>
      </c>
      <c r="B2966" t="str">
        <f>IFERROR(記録[[#This Row],[選手番号]],"")</f>
        <v/>
      </c>
      <c r="C2966" t="str">
        <f>IFERROR(VLOOKUP(B2966,選手番号!F:J,4,0),"")</f>
        <v/>
      </c>
      <c r="D2966" t="str">
        <f>IFERROR(VLOOKUP(B2966,選手番号!F:K,6,0),"")</f>
        <v/>
      </c>
      <c r="E2966" t="str">
        <f>IFERROR(VLOOKUP(B2966,チーム番号!E:F,2,0),"")</f>
        <v/>
      </c>
      <c r="F2966" t="str">
        <f>IFERROR(VLOOKUP(A2966,プログラム!B:C,2,0),"")</f>
        <v/>
      </c>
      <c r="G2966" t="str">
        <f t="shared" si="93"/>
        <v>000</v>
      </c>
      <c r="H2966" t="str">
        <f>IFERROR(記録[[#This Row],[組]],"")</f>
        <v/>
      </c>
      <c r="I2966" t="str">
        <f>IFERROR(記録[[#This Row],[水路]],"")</f>
        <v/>
      </c>
      <c r="J2966" t="str">
        <f>IFERROR(VLOOKUP(F2966,プログラムデータ!A:P,14,0),"")</f>
        <v/>
      </c>
      <c r="K2966" t="str">
        <f>IFERROR(VLOOKUP(F2966,プログラムデータ!A:O,15,0),"")</f>
        <v/>
      </c>
      <c r="L2966" t="str">
        <f>IFERROR(VLOOKUP(F2966,プログラムデータ!A:M,13,0),"")</f>
        <v/>
      </c>
      <c r="M2966" t="str">
        <f>IFERROR(VLOOKUP(F2966,プログラムデータ!A:J,10,0),"")</f>
        <v/>
      </c>
      <c r="N2966" t="str">
        <f>IFERROR(VLOOKUP(F2966,プログラムデータ!A:P,16,0),"")</f>
        <v/>
      </c>
      <c r="O2966" t="str">
        <f t="shared" si="92"/>
        <v xml:space="preserve">    </v>
      </c>
    </row>
    <row r="2967" spans="1:15" x14ac:dyDescent="0.15">
      <c r="A2967" t="str">
        <f>IFERROR(記録[[#This Row],[競技番号]],"")</f>
        <v/>
      </c>
      <c r="B2967" t="str">
        <f>IFERROR(記録[[#This Row],[選手番号]],"")</f>
        <v/>
      </c>
      <c r="C2967" t="str">
        <f>IFERROR(VLOOKUP(B2967,選手番号!F:J,4,0),"")</f>
        <v/>
      </c>
      <c r="D2967" t="str">
        <f>IFERROR(VLOOKUP(B2967,選手番号!F:K,6,0),"")</f>
        <v/>
      </c>
      <c r="E2967" t="str">
        <f>IFERROR(VLOOKUP(B2967,チーム番号!E:F,2,0),"")</f>
        <v/>
      </c>
      <c r="F2967" t="str">
        <f>IFERROR(VLOOKUP(A2967,プログラム!B:C,2,0),"")</f>
        <v/>
      </c>
      <c r="G2967" t="str">
        <f t="shared" si="93"/>
        <v>000</v>
      </c>
      <c r="H2967" t="str">
        <f>IFERROR(記録[[#This Row],[組]],"")</f>
        <v/>
      </c>
      <c r="I2967" t="str">
        <f>IFERROR(記録[[#This Row],[水路]],"")</f>
        <v/>
      </c>
      <c r="J2967" t="str">
        <f>IFERROR(VLOOKUP(F2967,プログラムデータ!A:P,14,0),"")</f>
        <v/>
      </c>
      <c r="K2967" t="str">
        <f>IFERROR(VLOOKUP(F2967,プログラムデータ!A:O,15,0),"")</f>
        <v/>
      </c>
      <c r="L2967" t="str">
        <f>IFERROR(VLOOKUP(F2967,プログラムデータ!A:M,13,0),"")</f>
        <v/>
      </c>
      <c r="M2967" t="str">
        <f>IFERROR(VLOOKUP(F2967,プログラムデータ!A:J,10,0),"")</f>
        <v/>
      </c>
      <c r="N2967" t="str">
        <f>IFERROR(VLOOKUP(F2967,プログラムデータ!A:P,16,0),"")</f>
        <v/>
      </c>
      <c r="O2967" t="str">
        <f t="shared" si="92"/>
        <v xml:space="preserve">    </v>
      </c>
    </row>
    <row r="2968" spans="1:15" x14ac:dyDescent="0.15">
      <c r="A2968" t="str">
        <f>IFERROR(記録[[#This Row],[競技番号]],"")</f>
        <v/>
      </c>
      <c r="B2968" t="str">
        <f>IFERROR(記録[[#This Row],[選手番号]],"")</f>
        <v/>
      </c>
      <c r="C2968" t="str">
        <f>IFERROR(VLOOKUP(B2968,選手番号!F:J,4,0),"")</f>
        <v/>
      </c>
      <c r="D2968" t="str">
        <f>IFERROR(VLOOKUP(B2968,選手番号!F:K,6,0),"")</f>
        <v/>
      </c>
      <c r="E2968" t="str">
        <f>IFERROR(VLOOKUP(B2968,チーム番号!E:F,2,0),"")</f>
        <v/>
      </c>
      <c r="F2968" t="str">
        <f>IFERROR(VLOOKUP(A2968,プログラム!B:C,2,0),"")</f>
        <v/>
      </c>
      <c r="G2968" t="str">
        <f t="shared" si="93"/>
        <v>000</v>
      </c>
      <c r="H2968" t="str">
        <f>IFERROR(記録[[#This Row],[組]],"")</f>
        <v/>
      </c>
      <c r="I2968" t="str">
        <f>IFERROR(記録[[#This Row],[水路]],"")</f>
        <v/>
      </c>
      <c r="J2968" t="str">
        <f>IFERROR(VLOOKUP(F2968,プログラムデータ!A:P,14,0),"")</f>
        <v/>
      </c>
      <c r="K2968" t="str">
        <f>IFERROR(VLOOKUP(F2968,プログラムデータ!A:O,15,0),"")</f>
        <v/>
      </c>
      <c r="L2968" t="str">
        <f>IFERROR(VLOOKUP(F2968,プログラムデータ!A:M,13,0),"")</f>
        <v/>
      </c>
      <c r="M2968" t="str">
        <f>IFERROR(VLOOKUP(F2968,プログラムデータ!A:J,10,0),"")</f>
        <v/>
      </c>
      <c r="N2968" t="str">
        <f>IFERROR(VLOOKUP(F2968,プログラムデータ!A:P,16,0),"")</f>
        <v/>
      </c>
      <c r="O2968" t="str">
        <f t="shared" si="92"/>
        <v xml:space="preserve">    </v>
      </c>
    </row>
    <row r="2969" spans="1:15" x14ac:dyDescent="0.15">
      <c r="A2969" t="str">
        <f>IFERROR(記録[[#This Row],[競技番号]],"")</f>
        <v/>
      </c>
      <c r="B2969" t="str">
        <f>IFERROR(記録[[#This Row],[選手番号]],"")</f>
        <v/>
      </c>
      <c r="C2969" t="str">
        <f>IFERROR(VLOOKUP(B2969,選手番号!F:J,4,0),"")</f>
        <v/>
      </c>
      <c r="D2969" t="str">
        <f>IFERROR(VLOOKUP(B2969,選手番号!F:K,6,0),"")</f>
        <v/>
      </c>
      <c r="E2969" t="str">
        <f>IFERROR(VLOOKUP(B2969,チーム番号!E:F,2,0),"")</f>
        <v/>
      </c>
      <c r="F2969" t="str">
        <f>IFERROR(VLOOKUP(A2969,プログラム!B:C,2,0),"")</f>
        <v/>
      </c>
      <c r="G2969" t="str">
        <f t="shared" si="93"/>
        <v>000</v>
      </c>
      <c r="H2969" t="str">
        <f>IFERROR(記録[[#This Row],[組]],"")</f>
        <v/>
      </c>
      <c r="I2969" t="str">
        <f>IFERROR(記録[[#This Row],[水路]],"")</f>
        <v/>
      </c>
      <c r="J2969" t="str">
        <f>IFERROR(VLOOKUP(F2969,プログラムデータ!A:P,14,0),"")</f>
        <v/>
      </c>
      <c r="K2969" t="str">
        <f>IFERROR(VLOOKUP(F2969,プログラムデータ!A:O,15,0),"")</f>
        <v/>
      </c>
      <c r="L2969" t="str">
        <f>IFERROR(VLOOKUP(F2969,プログラムデータ!A:M,13,0),"")</f>
        <v/>
      </c>
      <c r="M2969" t="str">
        <f>IFERROR(VLOOKUP(F2969,プログラムデータ!A:J,10,0),"")</f>
        <v/>
      </c>
      <c r="N2969" t="str">
        <f>IFERROR(VLOOKUP(F2969,プログラムデータ!A:P,16,0),"")</f>
        <v/>
      </c>
      <c r="O2969" t="str">
        <f t="shared" si="92"/>
        <v xml:space="preserve">    </v>
      </c>
    </row>
    <row r="2970" spans="1:15" x14ac:dyDescent="0.15">
      <c r="A2970" t="str">
        <f>IFERROR(記録[[#This Row],[競技番号]],"")</f>
        <v/>
      </c>
      <c r="B2970" t="str">
        <f>IFERROR(記録[[#This Row],[選手番号]],"")</f>
        <v/>
      </c>
      <c r="C2970" t="str">
        <f>IFERROR(VLOOKUP(B2970,選手番号!F:J,4,0),"")</f>
        <v/>
      </c>
      <c r="D2970" t="str">
        <f>IFERROR(VLOOKUP(B2970,選手番号!F:K,6,0),"")</f>
        <v/>
      </c>
      <c r="E2970" t="str">
        <f>IFERROR(VLOOKUP(B2970,チーム番号!E:F,2,0),"")</f>
        <v/>
      </c>
      <c r="F2970" t="str">
        <f>IFERROR(VLOOKUP(A2970,プログラム!B:C,2,0),"")</f>
        <v/>
      </c>
      <c r="G2970" t="str">
        <f t="shared" si="93"/>
        <v>000</v>
      </c>
      <c r="H2970" t="str">
        <f>IFERROR(記録[[#This Row],[組]],"")</f>
        <v/>
      </c>
      <c r="I2970" t="str">
        <f>IFERROR(記録[[#This Row],[水路]],"")</f>
        <v/>
      </c>
      <c r="J2970" t="str">
        <f>IFERROR(VLOOKUP(F2970,プログラムデータ!A:P,14,0),"")</f>
        <v/>
      </c>
      <c r="K2970" t="str">
        <f>IFERROR(VLOOKUP(F2970,プログラムデータ!A:O,15,0),"")</f>
        <v/>
      </c>
      <c r="L2970" t="str">
        <f>IFERROR(VLOOKUP(F2970,プログラムデータ!A:M,13,0),"")</f>
        <v/>
      </c>
      <c r="M2970" t="str">
        <f>IFERROR(VLOOKUP(F2970,プログラムデータ!A:J,10,0),"")</f>
        <v/>
      </c>
      <c r="N2970" t="str">
        <f>IFERROR(VLOOKUP(F2970,プログラムデータ!A:P,16,0),"")</f>
        <v/>
      </c>
      <c r="O2970" t="str">
        <f t="shared" si="92"/>
        <v xml:space="preserve">    </v>
      </c>
    </row>
    <row r="2971" spans="1:15" x14ac:dyDescent="0.15">
      <c r="A2971" t="str">
        <f>IFERROR(記録[[#This Row],[競技番号]],"")</f>
        <v/>
      </c>
      <c r="B2971" t="str">
        <f>IFERROR(記録[[#This Row],[選手番号]],"")</f>
        <v/>
      </c>
      <c r="C2971" t="str">
        <f>IFERROR(VLOOKUP(B2971,選手番号!F:J,4,0),"")</f>
        <v/>
      </c>
      <c r="D2971" t="str">
        <f>IFERROR(VLOOKUP(B2971,選手番号!F:K,6,0),"")</f>
        <v/>
      </c>
      <c r="E2971" t="str">
        <f>IFERROR(VLOOKUP(B2971,チーム番号!E:F,2,0),"")</f>
        <v/>
      </c>
      <c r="F2971" t="str">
        <f>IFERROR(VLOOKUP(A2971,プログラム!B:C,2,0),"")</f>
        <v/>
      </c>
      <c r="G2971" t="str">
        <f t="shared" si="93"/>
        <v>000</v>
      </c>
      <c r="H2971" t="str">
        <f>IFERROR(記録[[#This Row],[組]],"")</f>
        <v/>
      </c>
      <c r="I2971" t="str">
        <f>IFERROR(記録[[#This Row],[水路]],"")</f>
        <v/>
      </c>
      <c r="J2971" t="str">
        <f>IFERROR(VLOOKUP(F2971,プログラムデータ!A:P,14,0),"")</f>
        <v/>
      </c>
      <c r="K2971" t="str">
        <f>IFERROR(VLOOKUP(F2971,プログラムデータ!A:O,15,0),"")</f>
        <v/>
      </c>
      <c r="L2971" t="str">
        <f>IFERROR(VLOOKUP(F2971,プログラムデータ!A:M,13,0),"")</f>
        <v/>
      </c>
      <c r="M2971" t="str">
        <f>IFERROR(VLOOKUP(F2971,プログラムデータ!A:J,10,0),"")</f>
        <v/>
      </c>
      <c r="N2971" t="str">
        <f>IFERROR(VLOOKUP(F2971,プログラムデータ!A:P,16,0),"")</f>
        <v/>
      </c>
      <c r="O2971" t="str">
        <f t="shared" si="92"/>
        <v xml:space="preserve">    </v>
      </c>
    </row>
    <row r="2972" spans="1:15" x14ac:dyDescent="0.15">
      <c r="A2972" t="str">
        <f>IFERROR(記録[[#This Row],[競技番号]],"")</f>
        <v/>
      </c>
      <c r="B2972" t="str">
        <f>IFERROR(記録[[#This Row],[選手番号]],"")</f>
        <v/>
      </c>
      <c r="C2972" t="str">
        <f>IFERROR(VLOOKUP(B2972,選手番号!F:J,4,0),"")</f>
        <v/>
      </c>
      <c r="D2972" t="str">
        <f>IFERROR(VLOOKUP(B2972,選手番号!F:K,6,0),"")</f>
        <v/>
      </c>
      <c r="E2972" t="str">
        <f>IFERROR(VLOOKUP(B2972,チーム番号!E:F,2,0),"")</f>
        <v/>
      </c>
      <c r="F2972" t="str">
        <f>IFERROR(VLOOKUP(A2972,プログラム!B:C,2,0),"")</f>
        <v/>
      </c>
      <c r="G2972" t="str">
        <f t="shared" si="93"/>
        <v>000</v>
      </c>
      <c r="H2972" t="str">
        <f>IFERROR(記録[[#This Row],[組]],"")</f>
        <v/>
      </c>
      <c r="I2972" t="str">
        <f>IFERROR(記録[[#This Row],[水路]],"")</f>
        <v/>
      </c>
      <c r="J2972" t="str">
        <f>IFERROR(VLOOKUP(F2972,プログラムデータ!A:P,14,0),"")</f>
        <v/>
      </c>
      <c r="K2972" t="str">
        <f>IFERROR(VLOOKUP(F2972,プログラムデータ!A:O,15,0),"")</f>
        <v/>
      </c>
      <c r="L2972" t="str">
        <f>IFERROR(VLOOKUP(F2972,プログラムデータ!A:M,13,0),"")</f>
        <v/>
      </c>
      <c r="M2972" t="str">
        <f>IFERROR(VLOOKUP(F2972,プログラムデータ!A:J,10,0),"")</f>
        <v/>
      </c>
      <c r="N2972" t="str">
        <f>IFERROR(VLOOKUP(F2972,プログラムデータ!A:P,16,0),"")</f>
        <v/>
      </c>
      <c r="O2972" t="str">
        <f t="shared" si="92"/>
        <v xml:space="preserve">    </v>
      </c>
    </row>
    <row r="2973" spans="1:15" x14ac:dyDescent="0.15">
      <c r="A2973" t="str">
        <f>IFERROR(記録[[#This Row],[競技番号]],"")</f>
        <v/>
      </c>
      <c r="B2973" t="str">
        <f>IFERROR(記録[[#This Row],[選手番号]],"")</f>
        <v/>
      </c>
      <c r="C2973" t="str">
        <f>IFERROR(VLOOKUP(B2973,選手番号!F:J,4,0),"")</f>
        <v/>
      </c>
      <c r="D2973" t="str">
        <f>IFERROR(VLOOKUP(B2973,選手番号!F:K,6,0),"")</f>
        <v/>
      </c>
      <c r="E2973" t="str">
        <f>IFERROR(VLOOKUP(B2973,チーム番号!E:F,2,0),"")</f>
        <v/>
      </c>
      <c r="F2973" t="str">
        <f>IFERROR(VLOOKUP(A2973,プログラム!B:C,2,0),"")</f>
        <v/>
      </c>
      <c r="G2973" t="str">
        <f t="shared" si="93"/>
        <v>000</v>
      </c>
      <c r="H2973" t="str">
        <f>IFERROR(記録[[#This Row],[組]],"")</f>
        <v/>
      </c>
      <c r="I2973" t="str">
        <f>IFERROR(記録[[#This Row],[水路]],"")</f>
        <v/>
      </c>
      <c r="J2973" t="str">
        <f>IFERROR(VLOOKUP(F2973,プログラムデータ!A:P,14,0),"")</f>
        <v/>
      </c>
      <c r="K2973" t="str">
        <f>IFERROR(VLOOKUP(F2973,プログラムデータ!A:O,15,0),"")</f>
        <v/>
      </c>
      <c r="L2973" t="str">
        <f>IFERROR(VLOOKUP(F2973,プログラムデータ!A:M,13,0),"")</f>
        <v/>
      </c>
      <c r="M2973" t="str">
        <f>IFERROR(VLOOKUP(F2973,プログラムデータ!A:J,10,0),"")</f>
        <v/>
      </c>
      <c r="N2973" t="str">
        <f>IFERROR(VLOOKUP(F2973,プログラムデータ!A:P,16,0),"")</f>
        <v/>
      </c>
      <c r="O2973" t="str">
        <f t="shared" si="92"/>
        <v xml:space="preserve">    </v>
      </c>
    </row>
    <row r="2974" spans="1:15" x14ac:dyDescent="0.15">
      <c r="A2974" t="str">
        <f>IFERROR(記録[[#This Row],[競技番号]],"")</f>
        <v/>
      </c>
      <c r="B2974" t="str">
        <f>IFERROR(記録[[#This Row],[選手番号]],"")</f>
        <v/>
      </c>
      <c r="C2974" t="str">
        <f>IFERROR(VLOOKUP(B2974,選手番号!F:J,4,0),"")</f>
        <v/>
      </c>
      <c r="D2974" t="str">
        <f>IFERROR(VLOOKUP(B2974,選手番号!F:K,6,0),"")</f>
        <v/>
      </c>
      <c r="E2974" t="str">
        <f>IFERROR(VLOOKUP(B2974,チーム番号!E:F,2,0),"")</f>
        <v/>
      </c>
      <c r="F2974" t="str">
        <f>IFERROR(VLOOKUP(A2974,プログラム!B:C,2,0),"")</f>
        <v/>
      </c>
      <c r="G2974" t="str">
        <f t="shared" si="93"/>
        <v>000</v>
      </c>
      <c r="H2974" t="str">
        <f>IFERROR(記録[[#This Row],[組]],"")</f>
        <v/>
      </c>
      <c r="I2974" t="str">
        <f>IFERROR(記録[[#This Row],[水路]],"")</f>
        <v/>
      </c>
      <c r="J2974" t="str">
        <f>IFERROR(VLOOKUP(F2974,プログラムデータ!A:P,14,0),"")</f>
        <v/>
      </c>
      <c r="K2974" t="str">
        <f>IFERROR(VLOOKUP(F2974,プログラムデータ!A:O,15,0),"")</f>
        <v/>
      </c>
      <c r="L2974" t="str">
        <f>IFERROR(VLOOKUP(F2974,プログラムデータ!A:M,13,0),"")</f>
        <v/>
      </c>
      <c r="M2974" t="str">
        <f>IFERROR(VLOOKUP(F2974,プログラムデータ!A:J,10,0),"")</f>
        <v/>
      </c>
      <c r="N2974" t="str">
        <f>IFERROR(VLOOKUP(F2974,プログラムデータ!A:P,16,0),"")</f>
        <v/>
      </c>
      <c r="O2974" t="str">
        <f t="shared" si="92"/>
        <v xml:space="preserve">    </v>
      </c>
    </row>
    <row r="2975" spans="1:15" x14ac:dyDescent="0.15">
      <c r="A2975" t="str">
        <f>IFERROR(記録[[#This Row],[競技番号]],"")</f>
        <v/>
      </c>
      <c r="B2975" t="str">
        <f>IFERROR(記録[[#This Row],[選手番号]],"")</f>
        <v/>
      </c>
      <c r="C2975" t="str">
        <f>IFERROR(VLOOKUP(B2975,選手番号!F:J,4,0),"")</f>
        <v/>
      </c>
      <c r="D2975" t="str">
        <f>IFERROR(VLOOKUP(B2975,選手番号!F:K,6,0),"")</f>
        <v/>
      </c>
      <c r="E2975" t="str">
        <f>IFERROR(VLOOKUP(B2975,チーム番号!E:F,2,0),"")</f>
        <v/>
      </c>
      <c r="F2975" t="str">
        <f>IFERROR(VLOOKUP(A2975,プログラム!B:C,2,0),"")</f>
        <v/>
      </c>
      <c r="G2975" t="str">
        <f t="shared" si="93"/>
        <v>000</v>
      </c>
      <c r="H2975" t="str">
        <f>IFERROR(記録[[#This Row],[組]],"")</f>
        <v/>
      </c>
      <c r="I2975" t="str">
        <f>IFERROR(記録[[#This Row],[水路]],"")</f>
        <v/>
      </c>
      <c r="J2975" t="str">
        <f>IFERROR(VLOOKUP(F2975,プログラムデータ!A:P,14,0),"")</f>
        <v/>
      </c>
      <c r="K2975" t="str">
        <f>IFERROR(VLOOKUP(F2975,プログラムデータ!A:O,15,0),"")</f>
        <v/>
      </c>
      <c r="L2975" t="str">
        <f>IFERROR(VLOOKUP(F2975,プログラムデータ!A:M,13,0),"")</f>
        <v/>
      </c>
      <c r="M2975" t="str">
        <f>IFERROR(VLOOKUP(F2975,プログラムデータ!A:J,10,0),"")</f>
        <v/>
      </c>
      <c r="N2975" t="str">
        <f>IFERROR(VLOOKUP(F2975,プログラムデータ!A:P,16,0),"")</f>
        <v/>
      </c>
      <c r="O2975" t="str">
        <f t="shared" si="92"/>
        <v xml:space="preserve">    </v>
      </c>
    </row>
    <row r="2976" spans="1:15" x14ac:dyDescent="0.15">
      <c r="A2976" t="str">
        <f>IFERROR(記録[[#This Row],[競技番号]],"")</f>
        <v/>
      </c>
      <c r="B2976" t="str">
        <f>IFERROR(記録[[#This Row],[選手番号]],"")</f>
        <v/>
      </c>
      <c r="C2976" t="str">
        <f>IFERROR(VLOOKUP(B2976,選手番号!F:J,4,0),"")</f>
        <v/>
      </c>
      <c r="D2976" t="str">
        <f>IFERROR(VLOOKUP(B2976,選手番号!F:K,6,0),"")</f>
        <v/>
      </c>
      <c r="E2976" t="str">
        <f>IFERROR(VLOOKUP(B2976,チーム番号!E:F,2,0),"")</f>
        <v/>
      </c>
      <c r="F2976" t="str">
        <f>IFERROR(VLOOKUP(A2976,プログラム!B:C,2,0),"")</f>
        <v/>
      </c>
      <c r="G2976" t="str">
        <f t="shared" si="93"/>
        <v>000</v>
      </c>
      <c r="H2976" t="str">
        <f>IFERROR(記録[[#This Row],[組]],"")</f>
        <v/>
      </c>
      <c r="I2976" t="str">
        <f>IFERROR(記録[[#This Row],[水路]],"")</f>
        <v/>
      </c>
      <c r="J2976" t="str">
        <f>IFERROR(VLOOKUP(F2976,プログラムデータ!A:P,14,0),"")</f>
        <v/>
      </c>
      <c r="K2976" t="str">
        <f>IFERROR(VLOOKUP(F2976,プログラムデータ!A:O,15,0),"")</f>
        <v/>
      </c>
      <c r="L2976" t="str">
        <f>IFERROR(VLOOKUP(F2976,プログラムデータ!A:M,13,0),"")</f>
        <v/>
      </c>
      <c r="M2976" t="str">
        <f>IFERROR(VLOOKUP(F2976,プログラムデータ!A:J,10,0),"")</f>
        <v/>
      </c>
      <c r="N2976" t="str">
        <f>IFERROR(VLOOKUP(F2976,プログラムデータ!A:P,16,0),"")</f>
        <v/>
      </c>
      <c r="O2976" t="str">
        <f t="shared" si="92"/>
        <v xml:space="preserve">    </v>
      </c>
    </row>
    <row r="2977" spans="1:15" x14ac:dyDescent="0.15">
      <c r="A2977" t="str">
        <f>IFERROR(記録[[#This Row],[競技番号]],"")</f>
        <v/>
      </c>
      <c r="B2977" t="str">
        <f>IFERROR(記録[[#This Row],[選手番号]],"")</f>
        <v/>
      </c>
      <c r="C2977" t="str">
        <f>IFERROR(VLOOKUP(B2977,選手番号!F:J,4,0),"")</f>
        <v/>
      </c>
      <c r="D2977" t="str">
        <f>IFERROR(VLOOKUP(B2977,選手番号!F:K,6,0),"")</f>
        <v/>
      </c>
      <c r="E2977" t="str">
        <f>IFERROR(VLOOKUP(B2977,チーム番号!E:F,2,0),"")</f>
        <v/>
      </c>
      <c r="F2977" t="str">
        <f>IFERROR(VLOOKUP(A2977,プログラム!B:C,2,0),"")</f>
        <v/>
      </c>
      <c r="G2977" t="str">
        <f t="shared" si="93"/>
        <v>000</v>
      </c>
      <c r="H2977" t="str">
        <f>IFERROR(記録[[#This Row],[組]],"")</f>
        <v/>
      </c>
      <c r="I2977" t="str">
        <f>IFERROR(記録[[#This Row],[水路]],"")</f>
        <v/>
      </c>
      <c r="J2977" t="str">
        <f>IFERROR(VLOOKUP(F2977,プログラムデータ!A:P,14,0),"")</f>
        <v/>
      </c>
      <c r="K2977" t="str">
        <f>IFERROR(VLOOKUP(F2977,プログラムデータ!A:O,15,0),"")</f>
        <v/>
      </c>
      <c r="L2977" t="str">
        <f>IFERROR(VLOOKUP(F2977,プログラムデータ!A:M,13,0),"")</f>
        <v/>
      </c>
      <c r="M2977" t="str">
        <f>IFERROR(VLOOKUP(F2977,プログラムデータ!A:J,10,0),"")</f>
        <v/>
      </c>
      <c r="N2977" t="str">
        <f>IFERROR(VLOOKUP(F2977,プログラムデータ!A:P,16,0),"")</f>
        <v/>
      </c>
      <c r="O2977" t="str">
        <f t="shared" si="92"/>
        <v xml:space="preserve">    </v>
      </c>
    </row>
    <row r="2978" spans="1:15" x14ac:dyDescent="0.15">
      <c r="A2978" t="str">
        <f>IFERROR(記録[[#This Row],[競技番号]],"")</f>
        <v/>
      </c>
      <c r="B2978" t="str">
        <f>IFERROR(記録[[#This Row],[選手番号]],"")</f>
        <v/>
      </c>
      <c r="C2978" t="str">
        <f>IFERROR(VLOOKUP(B2978,選手番号!F:J,4,0),"")</f>
        <v/>
      </c>
      <c r="D2978" t="str">
        <f>IFERROR(VLOOKUP(B2978,選手番号!F:K,6,0),"")</f>
        <v/>
      </c>
      <c r="E2978" t="str">
        <f>IFERROR(VLOOKUP(B2978,チーム番号!E:F,2,0),"")</f>
        <v/>
      </c>
      <c r="F2978" t="str">
        <f>IFERROR(VLOOKUP(A2978,プログラム!B:C,2,0),"")</f>
        <v/>
      </c>
      <c r="G2978" t="str">
        <f t="shared" si="93"/>
        <v>000</v>
      </c>
      <c r="H2978" t="str">
        <f>IFERROR(記録[[#This Row],[組]],"")</f>
        <v/>
      </c>
      <c r="I2978" t="str">
        <f>IFERROR(記録[[#This Row],[水路]],"")</f>
        <v/>
      </c>
      <c r="J2978" t="str">
        <f>IFERROR(VLOOKUP(F2978,プログラムデータ!A:P,14,0),"")</f>
        <v/>
      </c>
      <c r="K2978" t="str">
        <f>IFERROR(VLOOKUP(F2978,プログラムデータ!A:O,15,0),"")</f>
        <v/>
      </c>
      <c r="L2978" t="str">
        <f>IFERROR(VLOOKUP(F2978,プログラムデータ!A:M,13,0),"")</f>
        <v/>
      </c>
      <c r="M2978" t="str">
        <f>IFERROR(VLOOKUP(F2978,プログラムデータ!A:J,10,0),"")</f>
        <v/>
      </c>
      <c r="N2978" t="str">
        <f>IFERROR(VLOOKUP(F2978,プログラムデータ!A:P,16,0),"")</f>
        <v/>
      </c>
      <c r="O2978" t="str">
        <f t="shared" si="92"/>
        <v xml:space="preserve">    </v>
      </c>
    </row>
    <row r="2979" spans="1:15" x14ac:dyDescent="0.15">
      <c r="A2979" t="str">
        <f>IFERROR(記録[[#This Row],[競技番号]],"")</f>
        <v/>
      </c>
      <c r="B2979" t="str">
        <f>IFERROR(記録[[#This Row],[選手番号]],"")</f>
        <v/>
      </c>
      <c r="C2979" t="str">
        <f>IFERROR(VLOOKUP(B2979,選手番号!F:J,4,0),"")</f>
        <v/>
      </c>
      <c r="D2979" t="str">
        <f>IFERROR(VLOOKUP(B2979,選手番号!F:K,6,0),"")</f>
        <v/>
      </c>
      <c r="E2979" t="str">
        <f>IFERROR(VLOOKUP(B2979,チーム番号!E:F,2,0),"")</f>
        <v/>
      </c>
      <c r="F2979" t="str">
        <f>IFERROR(VLOOKUP(A2979,プログラム!B:C,2,0),"")</f>
        <v/>
      </c>
      <c r="G2979" t="str">
        <f t="shared" si="93"/>
        <v>000</v>
      </c>
      <c r="H2979" t="str">
        <f>IFERROR(記録[[#This Row],[組]],"")</f>
        <v/>
      </c>
      <c r="I2979" t="str">
        <f>IFERROR(記録[[#This Row],[水路]],"")</f>
        <v/>
      </c>
      <c r="J2979" t="str">
        <f>IFERROR(VLOOKUP(F2979,プログラムデータ!A:P,14,0),"")</f>
        <v/>
      </c>
      <c r="K2979" t="str">
        <f>IFERROR(VLOOKUP(F2979,プログラムデータ!A:O,15,0),"")</f>
        <v/>
      </c>
      <c r="L2979" t="str">
        <f>IFERROR(VLOOKUP(F2979,プログラムデータ!A:M,13,0),"")</f>
        <v/>
      </c>
      <c r="M2979" t="str">
        <f>IFERROR(VLOOKUP(F2979,プログラムデータ!A:J,10,0),"")</f>
        <v/>
      </c>
      <c r="N2979" t="str">
        <f>IFERROR(VLOOKUP(F2979,プログラムデータ!A:P,16,0),"")</f>
        <v/>
      </c>
      <c r="O2979" t="str">
        <f t="shared" si="92"/>
        <v xml:space="preserve">    </v>
      </c>
    </row>
    <row r="2980" spans="1:15" x14ac:dyDescent="0.15">
      <c r="A2980" t="str">
        <f>IFERROR(記録[[#This Row],[競技番号]],"")</f>
        <v/>
      </c>
      <c r="B2980" t="str">
        <f>IFERROR(記録[[#This Row],[選手番号]],"")</f>
        <v/>
      </c>
      <c r="C2980" t="str">
        <f>IFERROR(VLOOKUP(B2980,選手番号!F:J,4,0),"")</f>
        <v/>
      </c>
      <c r="D2980" t="str">
        <f>IFERROR(VLOOKUP(B2980,選手番号!F:K,6,0),"")</f>
        <v/>
      </c>
      <c r="E2980" t="str">
        <f>IFERROR(VLOOKUP(B2980,チーム番号!E:F,2,0),"")</f>
        <v/>
      </c>
      <c r="F2980" t="str">
        <f>IFERROR(VLOOKUP(A2980,プログラム!B:C,2,0),"")</f>
        <v/>
      </c>
      <c r="G2980" t="str">
        <f t="shared" si="93"/>
        <v>000</v>
      </c>
      <c r="H2980" t="str">
        <f>IFERROR(記録[[#This Row],[組]],"")</f>
        <v/>
      </c>
      <c r="I2980" t="str">
        <f>IFERROR(記録[[#This Row],[水路]],"")</f>
        <v/>
      </c>
      <c r="J2980" t="str">
        <f>IFERROR(VLOOKUP(F2980,プログラムデータ!A:P,14,0),"")</f>
        <v/>
      </c>
      <c r="K2980" t="str">
        <f>IFERROR(VLOOKUP(F2980,プログラムデータ!A:O,15,0),"")</f>
        <v/>
      </c>
      <c r="L2980" t="str">
        <f>IFERROR(VLOOKUP(F2980,プログラムデータ!A:M,13,0),"")</f>
        <v/>
      </c>
      <c r="M2980" t="str">
        <f>IFERROR(VLOOKUP(F2980,プログラムデータ!A:J,10,0),"")</f>
        <v/>
      </c>
      <c r="N2980" t="str">
        <f>IFERROR(VLOOKUP(F2980,プログラムデータ!A:P,16,0),"")</f>
        <v/>
      </c>
      <c r="O2980" t="str">
        <f t="shared" si="92"/>
        <v xml:space="preserve">    </v>
      </c>
    </row>
    <row r="2981" spans="1:15" x14ac:dyDescent="0.15">
      <c r="A2981" t="str">
        <f>IFERROR(記録[[#This Row],[競技番号]],"")</f>
        <v/>
      </c>
      <c r="B2981" t="str">
        <f>IFERROR(記録[[#This Row],[選手番号]],"")</f>
        <v/>
      </c>
      <c r="C2981" t="str">
        <f>IFERROR(VLOOKUP(B2981,選手番号!F:J,4,0),"")</f>
        <v/>
      </c>
      <c r="D2981" t="str">
        <f>IFERROR(VLOOKUP(B2981,選手番号!F:K,6,0),"")</f>
        <v/>
      </c>
      <c r="E2981" t="str">
        <f>IFERROR(VLOOKUP(B2981,チーム番号!E:F,2,0),"")</f>
        <v/>
      </c>
      <c r="F2981" t="str">
        <f>IFERROR(VLOOKUP(A2981,プログラム!B:C,2,0),"")</f>
        <v/>
      </c>
      <c r="G2981" t="str">
        <f t="shared" si="93"/>
        <v>000</v>
      </c>
      <c r="H2981" t="str">
        <f>IFERROR(記録[[#This Row],[組]],"")</f>
        <v/>
      </c>
      <c r="I2981" t="str">
        <f>IFERROR(記録[[#This Row],[水路]],"")</f>
        <v/>
      </c>
      <c r="J2981" t="str">
        <f>IFERROR(VLOOKUP(F2981,プログラムデータ!A:P,14,0),"")</f>
        <v/>
      </c>
      <c r="K2981" t="str">
        <f>IFERROR(VLOOKUP(F2981,プログラムデータ!A:O,15,0),"")</f>
        <v/>
      </c>
      <c r="L2981" t="str">
        <f>IFERROR(VLOOKUP(F2981,プログラムデータ!A:M,13,0),"")</f>
        <v/>
      </c>
      <c r="M2981" t="str">
        <f>IFERROR(VLOOKUP(F2981,プログラムデータ!A:J,10,0),"")</f>
        <v/>
      </c>
      <c r="N2981" t="str">
        <f>IFERROR(VLOOKUP(F2981,プログラムデータ!A:P,16,0),"")</f>
        <v/>
      </c>
      <c r="O2981" t="str">
        <f t="shared" si="92"/>
        <v xml:space="preserve">    </v>
      </c>
    </row>
    <row r="2982" spans="1:15" x14ac:dyDescent="0.15">
      <c r="A2982" t="str">
        <f>IFERROR(記録[[#This Row],[競技番号]],"")</f>
        <v/>
      </c>
      <c r="B2982" t="str">
        <f>IFERROR(記録[[#This Row],[選手番号]],"")</f>
        <v/>
      </c>
      <c r="C2982" t="str">
        <f>IFERROR(VLOOKUP(B2982,選手番号!F:J,4,0),"")</f>
        <v/>
      </c>
      <c r="D2982" t="str">
        <f>IFERROR(VLOOKUP(B2982,選手番号!F:K,6,0),"")</f>
        <v/>
      </c>
      <c r="E2982" t="str">
        <f>IFERROR(VLOOKUP(B2982,チーム番号!E:F,2,0),"")</f>
        <v/>
      </c>
      <c r="F2982" t="str">
        <f>IFERROR(VLOOKUP(A2982,プログラム!B:C,2,0),"")</f>
        <v/>
      </c>
      <c r="G2982" t="str">
        <f t="shared" si="93"/>
        <v>000</v>
      </c>
      <c r="H2982" t="str">
        <f>IFERROR(記録[[#This Row],[組]],"")</f>
        <v/>
      </c>
      <c r="I2982" t="str">
        <f>IFERROR(記録[[#This Row],[水路]],"")</f>
        <v/>
      </c>
      <c r="J2982" t="str">
        <f>IFERROR(VLOOKUP(F2982,プログラムデータ!A:P,14,0),"")</f>
        <v/>
      </c>
      <c r="K2982" t="str">
        <f>IFERROR(VLOOKUP(F2982,プログラムデータ!A:O,15,0),"")</f>
        <v/>
      </c>
      <c r="L2982" t="str">
        <f>IFERROR(VLOOKUP(F2982,プログラムデータ!A:M,13,0),"")</f>
        <v/>
      </c>
      <c r="M2982" t="str">
        <f>IFERROR(VLOOKUP(F2982,プログラムデータ!A:J,10,0),"")</f>
        <v/>
      </c>
      <c r="N2982" t="str">
        <f>IFERROR(VLOOKUP(F2982,プログラムデータ!A:P,16,0),"")</f>
        <v/>
      </c>
      <c r="O2982" t="str">
        <f t="shared" si="92"/>
        <v xml:space="preserve">    </v>
      </c>
    </row>
    <row r="2983" spans="1:15" x14ac:dyDescent="0.15">
      <c r="A2983" t="str">
        <f>IFERROR(記録[[#This Row],[競技番号]],"")</f>
        <v/>
      </c>
      <c r="B2983" t="str">
        <f>IFERROR(記録[[#This Row],[選手番号]],"")</f>
        <v/>
      </c>
      <c r="C2983" t="str">
        <f>IFERROR(VLOOKUP(B2983,選手番号!F:J,4,0),"")</f>
        <v/>
      </c>
      <c r="D2983" t="str">
        <f>IFERROR(VLOOKUP(B2983,選手番号!F:K,6,0),"")</f>
        <v/>
      </c>
      <c r="E2983" t="str">
        <f>IFERROR(VLOOKUP(B2983,チーム番号!E:F,2,0),"")</f>
        <v/>
      </c>
      <c r="F2983" t="str">
        <f>IFERROR(VLOOKUP(A2983,プログラム!B:C,2,0),"")</f>
        <v/>
      </c>
      <c r="G2983" t="str">
        <f t="shared" si="93"/>
        <v>000</v>
      </c>
      <c r="H2983" t="str">
        <f>IFERROR(記録[[#This Row],[組]],"")</f>
        <v/>
      </c>
      <c r="I2983" t="str">
        <f>IFERROR(記録[[#This Row],[水路]],"")</f>
        <v/>
      </c>
      <c r="J2983" t="str">
        <f>IFERROR(VLOOKUP(F2983,プログラムデータ!A:P,14,0),"")</f>
        <v/>
      </c>
      <c r="K2983" t="str">
        <f>IFERROR(VLOOKUP(F2983,プログラムデータ!A:O,15,0),"")</f>
        <v/>
      </c>
      <c r="L2983" t="str">
        <f>IFERROR(VLOOKUP(F2983,プログラムデータ!A:M,13,0),"")</f>
        <v/>
      </c>
      <c r="M2983" t="str">
        <f>IFERROR(VLOOKUP(F2983,プログラムデータ!A:J,10,0),"")</f>
        <v/>
      </c>
      <c r="N2983" t="str">
        <f>IFERROR(VLOOKUP(F2983,プログラムデータ!A:P,16,0),"")</f>
        <v/>
      </c>
      <c r="O2983" t="str">
        <f t="shared" si="92"/>
        <v xml:space="preserve">    </v>
      </c>
    </row>
    <row r="2984" spans="1:15" x14ac:dyDescent="0.15">
      <c r="A2984" t="str">
        <f>IFERROR(記録[[#This Row],[競技番号]],"")</f>
        <v/>
      </c>
      <c r="B2984" t="str">
        <f>IFERROR(記録[[#This Row],[選手番号]],"")</f>
        <v/>
      </c>
      <c r="C2984" t="str">
        <f>IFERROR(VLOOKUP(B2984,選手番号!F:J,4,0),"")</f>
        <v/>
      </c>
      <c r="D2984" t="str">
        <f>IFERROR(VLOOKUP(B2984,選手番号!F:K,6,0),"")</f>
        <v/>
      </c>
      <c r="E2984" t="str">
        <f>IFERROR(VLOOKUP(B2984,チーム番号!E:F,2,0),"")</f>
        <v/>
      </c>
      <c r="F2984" t="str">
        <f>IFERROR(VLOOKUP(A2984,プログラム!B:C,2,0),"")</f>
        <v/>
      </c>
      <c r="G2984" t="str">
        <f t="shared" si="93"/>
        <v>000</v>
      </c>
      <c r="H2984" t="str">
        <f>IFERROR(記録[[#This Row],[組]],"")</f>
        <v/>
      </c>
      <c r="I2984" t="str">
        <f>IFERROR(記録[[#This Row],[水路]],"")</f>
        <v/>
      </c>
      <c r="J2984" t="str">
        <f>IFERROR(VLOOKUP(F2984,プログラムデータ!A:P,14,0),"")</f>
        <v/>
      </c>
      <c r="K2984" t="str">
        <f>IFERROR(VLOOKUP(F2984,プログラムデータ!A:O,15,0),"")</f>
        <v/>
      </c>
      <c r="L2984" t="str">
        <f>IFERROR(VLOOKUP(F2984,プログラムデータ!A:M,13,0),"")</f>
        <v/>
      </c>
      <c r="M2984" t="str">
        <f>IFERROR(VLOOKUP(F2984,プログラムデータ!A:J,10,0),"")</f>
        <v/>
      </c>
      <c r="N2984" t="str">
        <f>IFERROR(VLOOKUP(F2984,プログラムデータ!A:P,16,0),"")</f>
        <v/>
      </c>
      <c r="O2984" t="str">
        <f t="shared" si="92"/>
        <v xml:space="preserve">    </v>
      </c>
    </row>
    <row r="2985" spans="1:15" x14ac:dyDescent="0.15">
      <c r="A2985" t="str">
        <f>IFERROR(記録[[#This Row],[競技番号]],"")</f>
        <v/>
      </c>
      <c r="B2985" t="str">
        <f>IFERROR(記録[[#This Row],[選手番号]],"")</f>
        <v/>
      </c>
      <c r="C2985" t="str">
        <f>IFERROR(VLOOKUP(B2985,選手番号!F:J,4,0),"")</f>
        <v/>
      </c>
      <c r="D2985" t="str">
        <f>IFERROR(VLOOKUP(B2985,選手番号!F:K,6,0),"")</f>
        <v/>
      </c>
      <c r="E2985" t="str">
        <f>IFERROR(VLOOKUP(B2985,チーム番号!E:F,2,0),"")</f>
        <v/>
      </c>
      <c r="F2985" t="str">
        <f>IFERROR(VLOOKUP(A2985,プログラム!B:C,2,0),"")</f>
        <v/>
      </c>
      <c r="G2985" t="str">
        <f t="shared" si="93"/>
        <v>000</v>
      </c>
      <c r="H2985" t="str">
        <f>IFERROR(記録[[#This Row],[組]],"")</f>
        <v/>
      </c>
      <c r="I2985" t="str">
        <f>IFERROR(記録[[#This Row],[水路]],"")</f>
        <v/>
      </c>
      <c r="J2985" t="str">
        <f>IFERROR(VLOOKUP(F2985,プログラムデータ!A:P,14,0),"")</f>
        <v/>
      </c>
      <c r="K2985" t="str">
        <f>IFERROR(VLOOKUP(F2985,プログラムデータ!A:O,15,0),"")</f>
        <v/>
      </c>
      <c r="L2985" t="str">
        <f>IFERROR(VLOOKUP(F2985,プログラムデータ!A:M,13,0),"")</f>
        <v/>
      </c>
      <c r="M2985" t="str">
        <f>IFERROR(VLOOKUP(F2985,プログラムデータ!A:J,10,0),"")</f>
        <v/>
      </c>
      <c r="N2985" t="str">
        <f>IFERROR(VLOOKUP(F2985,プログラムデータ!A:P,16,0),"")</f>
        <v/>
      </c>
      <c r="O2985" t="str">
        <f t="shared" si="92"/>
        <v xml:space="preserve">    </v>
      </c>
    </row>
    <row r="2986" spans="1:15" x14ac:dyDescent="0.15">
      <c r="A2986" t="str">
        <f>IFERROR(記録[[#This Row],[競技番号]],"")</f>
        <v/>
      </c>
      <c r="B2986" t="str">
        <f>IFERROR(記録[[#This Row],[選手番号]],"")</f>
        <v/>
      </c>
      <c r="C2986" t="str">
        <f>IFERROR(VLOOKUP(B2986,選手番号!F:J,4,0),"")</f>
        <v/>
      </c>
      <c r="D2986" t="str">
        <f>IFERROR(VLOOKUP(B2986,選手番号!F:K,6,0),"")</f>
        <v/>
      </c>
      <c r="E2986" t="str">
        <f>IFERROR(VLOOKUP(B2986,チーム番号!E:F,2,0),"")</f>
        <v/>
      </c>
      <c r="F2986" t="str">
        <f>IFERROR(VLOOKUP(A2986,プログラム!B:C,2,0),"")</f>
        <v/>
      </c>
      <c r="G2986" t="str">
        <f t="shared" si="93"/>
        <v>000</v>
      </c>
      <c r="H2986" t="str">
        <f>IFERROR(記録[[#This Row],[組]],"")</f>
        <v/>
      </c>
      <c r="I2986" t="str">
        <f>IFERROR(記録[[#This Row],[水路]],"")</f>
        <v/>
      </c>
      <c r="J2986" t="str">
        <f>IFERROR(VLOOKUP(F2986,プログラムデータ!A:P,14,0),"")</f>
        <v/>
      </c>
      <c r="K2986" t="str">
        <f>IFERROR(VLOOKUP(F2986,プログラムデータ!A:O,15,0),"")</f>
        <v/>
      </c>
      <c r="L2986" t="str">
        <f>IFERROR(VLOOKUP(F2986,プログラムデータ!A:M,13,0),"")</f>
        <v/>
      </c>
      <c r="M2986" t="str">
        <f>IFERROR(VLOOKUP(F2986,プログラムデータ!A:J,10,0),"")</f>
        <v/>
      </c>
      <c r="N2986" t="str">
        <f>IFERROR(VLOOKUP(F2986,プログラムデータ!A:P,16,0),"")</f>
        <v/>
      </c>
      <c r="O2986" t="str">
        <f t="shared" si="92"/>
        <v xml:space="preserve">    </v>
      </c>
    </row>
    <row r="2987" spans="1:15" x14ac:dyDescent="0.15">
      <c r="A2987" t="str">
        <f>IFERROR(記録[[#This Row],[競技番号]],"")</f>
        <v/>
      </c>
      <c r="B2987" t="str">
        <f>IFERROR(記録[[#This Row],[選手番号]],"")</f>
        <v/>
      </c>
      <c r="C2987" t="str">
        <f>IFERROR(VLOOKUP(B2987,選手番号!F:J,4,0),"")</f>
        <v/>
      </c>
      <c r="D2987" t="str">
        <f>IFERROR(VLOOKUP(B2987,選手番号!F:K,6,0),"")</f>
        <v/>
      </c>
      <c r="E2987" t="str">
        <f>IFERROR(VLOOKUP(B2987,チーム番号!E:F,2,0),"")</f>
        <v/>
      </c>
      <c r="F2987" t="str">
        <f>IFERROR(VLOOKUP(A2987,プログラム!B:C,2,0),"")</f>
        <v/>
      </c>
      <c r="G2987" t="str">
        <f t="shared" si="93"/>
        <v>000</v>
      </c>
      <c r="H2987" t="str">
        <f>IFERROR(記録[[#This Row],[組]],"")</f>
        <v/>
      </c>
      <c r="I2987" t="str">
        <f>IFERROR(記録[[#This Row],[水路]],"")</f>
        <v/>
      </c>
      <c r="J2987" t="str">
        <f>IFERROR(VLOOKUP(F2987,プログラムデータ!A:P,14,0),"")</f>
        <v/>
      </c>
      <c r="K2987" t="str">
        <f>IFERROR(VLOOKUP(F2987,プログラムデータ!A:O,15,0),"")</f>
        <v/>
      </c>
      <c r="L2987" t="str">
        <f>IFERROR(VLOOKUP(F2987,プログラムデータ!A:M,13,0),"")</f>
        <v/>
      </c>
      <c r="M2987" t="str">
        <f>IFERROR(VLOOKUP(F2987,プログラムデータ!A:J,10,0),"")</f>
        <v/>
      </c>
      <c r="N2987" t="str">
        <f>IFERROR(VLOOKUP(F2987,プログラムデータ!A:P,16,0),"")</f>
        <v/>
      </c>
      <c r="O2987" t="str">
        <f t="shared" si="92"/>
        <v xml:space="preserve">    </v>
      </c>
    </row>
    <row r="2988" spans="1:15" x14ac:dyDescent="0.15">
      <c r="A2988" t="str">
        <f>IFERROR(記録[[#This Row],[競技番号]],"")</f>
        <v/>
      </c>
      <c r="B2988" t="str">
        <f>IFERROR(記録[[#This Row],[選手番号]],"")</f>
        <v/>
      </c>
      <c r="C2988" t="str">
        <f>IFERROR(VLOOKUP(B2988,選手番号!F:J,4,0),"")</f>
        <v/>
      </c>
      <c r="D2988" t="str">
        <f>IFERROR(VLOOKUP(B2988,選手番号!F:K,6,0),"")</f>
        <v/>
      </c>
      <c r="E2988" t="str">
        <f>IFERROR(VLOOKUP(B2988,チーム番号!E:F,2,0),"")</f>
        <v/>
      </c>
      <c r="F2988" t="str">
        <f>IFERROR(VLOOKUP(A2988,プログラム!B:C,2,0),"")</f>
        <v/>
      </c>
      <c r="G2988" t="str">
        <f t="shared" si="93"/>
        <v>000</v>
      </c>
      <c r="H2988" t="str">
        <f>IFERROR(記録[[#This Row],[組]],"")</f>
        <v/>
      </c>
      <c r="I2988" t="str">
        <f>IFERROR(記録[[#This Row],[水路]],"")</f>
        <v/>
      </c>
      <c r="J2988" t="str">
        <f>IFERROR(VLOOKUP(F2988,プログラムデータ!A:P,14,0),"")</f>
        <v/>
      </c>
      <c r="K2988" t="str">
        <f>IFERROR(VLOOKUP(F2988,プログラムデータ!A:O,15,0),"")</f>
        <v/>
      </c>
      <c r="L2988" t="str">
        <f>IFERROR(VLOOKUP(F2988,プログラムデータ!A:M,13,0),"")</f>
        <v/>
      </c>
      <c r="M2988" t="str">
        <f>IFERROR(VLOOKUP(F2988,プログラムデータ!A:J,10,0),"")</f>
        <v/>
      </c>
      <c r="N2988" t="str">
        <f>IFERROR(VLOOKUP(F2988,プログラムデータ!A:P,16,0),"")</f>
        <v/>
      </c>
      <c r="O2988" t="str">
        <f t="shared" si="92"/>
        <v xml:space="preserve">    </v>
      </c>
    </row>
    <row r="2989" spans="1:15" x14ac:dyDescent="0.15">
      <c r="A2989" t="str">
        <f>IFERROR(記録[[#This Row],[競技番号]],"")</f>
        <v/>
      </c>
      <c r="B2989" t="str">
        <f>IFERROR(記録[[#This Row],[選手番号]],"")</f>
        <v/>
      </c>
      <c r="C2989" t="str">
        <f>IFERROR(VLOOKUP(B2989,選手番号!F:J,4,0),"")</f>
        <v/>
      </c>
      <c r="D2989" t="str">
        <f>IFERROR(VLOOKUP(B2989,選手番号!F:K,6,0),"")</f>
        <v/>
      </c>
      <c r="E2989" t="str">
        <f>IFERROR(VLOOKUP(B2989,チーム番号!E:F,2,0),"")</f>
        <v/>
      </c>
      <c r="F2989" t="str">
        <f>IFERROR(VLOOKUP(A2989,プログラム!B:C,2,0),"")</f>
        <v/>
      </c>
      <c r="G2989" t="str">
        <f t="shared" si="93"/>
        <v>000</v>
      </c>
      <c r="H2989" t="str">
        <f>IFERROR(記録[[#This Row],[組]],"")</f>
        <v/>
      </c>
      <c r="I2989" t="str">
        <f>IFERROR(記録[[#This Row],[水路]],"")</f>
        <v/>
      </c>
      <c r="J2989" t="str">
        <f>IFERROR(VLOOKUP(F2989,プログラムデータ!A:P,14,0),"")</f>
        <v/>
      </c>
      <c r="K2989" t="str">
        <f>IFERROR(VLOOKUP(F2989,プログラムデータ!A:O,15,0),"")</f>
        <v/>
      </c>
      <c r="L2989" t="str">
        <f>IFERROR(VLOOKUP(F2989,プログラムデータ!A:M,13,0),"")</f>
        <v/>
      </c>
      <c r="M2989" t="str">
        <f>IFERROR(VLOOKUP(F2989,プログラムデータ!A:J,10,0),"")</f>
        <v/>
      </c>
      <c r="N2989" t="str">
        <f>IFERROR(VLOOKUP(F2989,プログラムデータ!A:P,16,0),"")</f>
        <v/>
      </c>
      <c r="O2989" t="str">
        <f t="shared" si="92"/>
        <v xml:space="preserve">    </v>
      </c>
    </row>
    <row r="2990" spans="1:15" x14ac:dyDescent="0.15">
      <c r="A2990" t="str">
        <f>IFERROR(記録[[#This Row],[競技番号]],"")</f>
        <v/>
      </c>
      <c r="B2990" t="str">
        <f>IFERROR(記録[[#This Row],[選手番号]],"")</f>
        <v/>
      </c>
      <c r="C2990" t="str">
        <f>IFERROR(VLOOKUP(B2990,選手番号!F:J,4,0),"")</f>
        <v/>
      </c>
      <c r="D2990" t="str">
        <f>IFERROR(VLOOKUP(B2990,選手番号!F:K,6,0),"")</f>
        <v/>
      </c>
      <c r="E2990" t="str">
        <f>IFERROR(VLOOKUP(B2990,チーム番号!E:F,2,0),"")</f>
        <v/>
      </c>
      <c r="F2990" t="str">
        <f>IFERROR(VLOOKUP(A2990,プログラム!B:C,2,0),"")</f>
        <v/>
      </c>
      <c r="G2990" t="str">
        <f t="shared" si="93"/>
        <v>000</v>
      </c>
      <c r="H2990" t="str">
        <f>IFERROR(記録[[#This Row],[組]],"")</f>
        <v/>
      </c>
      <c r="I2990" t="str">
        <f>IFERROR(記録[[#This Row],[水路]],"")</f>
        <v/>
      </c>
      <c r="J2990" t="str">
        <f>IFERROR(VLOOKUP(F2990,プログラムデータ!A:P,14,0),"")</f>
        <v/>
      </c>
      <c r="K2990" t="str">
        <f>IFERROR(VLOOKUP(F2990,プログラムデータ!A:O,15,0),"")</f>
        <v/>
      </c>
      <c r="L2990" t="str">
        <f>IFERROR(VLOOKUP(F2990,プログラムデータ!A:M,13,0),"")</f>
        <v/>
      </c>
      <c r="M2990" t="str">
        <f>IFERROR(VLOOKUP(F2990,プログラムデータ!A:J,10,0),"")</f>
        <v/>
      </c>
      <c r="N2990" t="str">
        <f>IFERROR(VLOOKUP(F2990,プログラムデータ!A:P,16,0),"")</f>
        <v/>
      </c>
      <c r="O2990" t="str">
        <f t="shared" ref="O2990:O3001" si="94">CONCATENATE(J2990," ",K2990," ",L2990," ",M2990," ",N2990)</f>
        <v xml:space="preserve">    </v>
      </c>
    </row>
    <row r="2991" spans="1:15" x14ac:dyDescent="0.15">
      <c r="A2991" t="str">
        <f>IFERROR(記録[[#This Row],[競技番号]],"")</f>
        <v/>
      </c>
      <c r="B2991" t="str">
        <f>IFERROR(記録[[#This Row],[選手番号]],"")</f>
        <v/>
      </c>
      <c r="C2991" t="str">
        <f>IFERROR(VLOOKUP(B2991,選手番号!F:J,4,0),"")</f>
        <v/>
      </c>
      <c r="D2991" t="str">
        <f>IFERROR(VLOOKUP(B2991,選手番号!F:K,6,0),"")</f>
        <v/>
      </c>
      <c r="E2991" t="str">
        <f>IFERROR(VLOOKUP(B2991,チーム番号!E:F,2,0),"")</f>
        <v/>
      </c>
      <c r="F2991" t="str">
        <f>IFERROR(VLOOKUP(A2991,プログラム!B:C,2,0),"")</f>
        <v/>
      </c>
      <c r="G2991" t="str">
        <f t="shared" si="93"/>
        <v>000</v>
      </c>
      <c r="H2991" t="str">
        <f>IFERROR(記録[[#This Row],[組]],"")</f>
        <v/>
      </c>
      <c r="I2991" t="str">
        <f>IFERROR(記録[[#This Row],[水路]],"")</f>
        <v/>
      </c>
      <c r="J2991" t="str">
        <f>IFERROR(VLOOKUP(F2991,プログラムデータ!A:P,14,0),"")</f>
        <v/>
      </c>
      <c r="K2991" t="str">
        <f>IFERROR(VLOOKUP(F2991,プログラムデータ!A:O,15,0),"")</f>
        <v/>
      </c>
      <c r="L2991" t="str">
        <f>IFERROR(VLOOKUP(F2991,プログラムデータ!A:M,13,0),"")</f>
        <v/>
      </c>
      <c r="M2991" t="str">
        <f>IFERROR(VLOOKUP(F2991,プログラムデータ!A:J,10,0),"")</f>
        <v/>
      </c>
      <c r="N2991" t="str">
        <f>IFERROR(VLOOKUP(F2991,プログラムデータ!A:P,16,0),"")</f>
        <v/>
      </c>
      <c r="O2991" t="str">
        <f t="shared" si="94"/>
        <v xml:space="preserve">    </v>
      </c>
    </row>
    <row r="2992" spans="1:15" x14ac:dyDescent="0.15">
      <c r="A2992" t="str">
        <f>IFERROR(記録[[#This Row],[競技番号]],"")</f>
        <v/>
      </c>
      <c r="B2992" t="str">
        <f>IFERROR(記録[[#This Row],[選手番号]],"")</f>
        <v/>
      </c>
      <c r="C2992" t="str">
        <f>IFERROR(VLOOKUP(B2992,選手番号!F:J,4,0),"")</f>
        <v/>
      </c>
      <c r="D2992" t="str">
        <f>IFERROR(VLOOKUP(B2992,選手番号!F:K,6,0),"")</f>
        <v/>
      </c>
      <c r="E2992" t="str">
        <f>IFERROR(VLOOKUP(B2992,チーム番号!E:F,2,0),"")</f>
        <v/>
      </c>
      <c r="F2992" t="str">
        <f>IFERROR(VLOOKUP(A2992,プログラム!B:C,2,0),"")</f>
        <v/>
      </c>
      <c r="G2992" t="str">
        <f t="shared" si="93"/>
        <v>000</v>
      </c>
      <c r="H2992" t="str">
        <f>IFERROR(記録[[#This Row],[組]],"")</f>
        <v/>
      </c>
      <c r="I2992" t="str">
        <f>IFERROR(記録[[#This Row],[水路]],"")</f>
        <v/>
      </c>
      <c r="J2992" t="str">
        <f>IFERROR(VLOOKUP(F2992,プログラムデータ!A:P,14,0),"")</f>
        <v/>
      </c>
      <c r="K2992" t="str">
        <f>IFERROR(VLOOKUP(F2992,プログラムデータ!A:O,15,0),"")</f>
        <v/>
      </c>
      <c r="L2992" t="str">
        <f>IFERROR(VLOOKUP(F2992,プログラムデータ!A:M,13,0),"")</f>
        <v/>
      </c>
      <c r="M2992" t="str">
        <f>IFERROR(VLOOKUP(F2992,プログラムデータ!A:J,10,0),"")</f>
        <v/>
      </c>
      <c r="N2992" t="str">
        <f>IFERROR(VLOOKUP(F2992,プログラムデータ!A:P,16,0),"")</f>
        <v/>
      </c>
      <c r="O2992" t="str">
        <f t="shared" si="94"/>
        <v xml:space="preserve">    </v>
      </c>
    </row>
    <row r="2993" spans="1:15" x14ac:dyDescent="0.15">
      <c r="A2993" t="str">
        <f>IFERROR(記録[[#This Row],[競技番号]],"")</f>
        <v/>
      </c>
      <c r="B2993" t="str">
        <f>IFERROR(記録[[#This Row],[選手番号]],"")</f>
        <v/>
      </c>
      <c r="C2993" t="str">
        <f>IFERROR(VLOOKUP(B2993,選手番号!F:J,4,0),"")</f>
        <v/>
      </c>
      <c r="D2993" t="str">
        <f>IFERROR(VLOOKUP(B2993,選手番号!F:K,6,0),"")</f>
        <v/>
      </c>
      <c r="E2993" t="str">
        <f>IFERROR(VLOOKUP(B2993,チーム番号!E:F,2,0),"")</f>
        <v/>
      </c>
      <c r="F2993" t="str">
        <f>IFERROR(VLOOKUP(A2993,プログラム!B:C,2,0),"")</f>
        <v/>
      </c>
      <c r="G2993" t="str">
        <f t="shared" si="93"/>
        <v>000</v>
      </c>
      <c r="H2993" t="str">
        <f>IFERROR(記録[[#This Row],[組]],"")</f>
        <v/>
      </c>
      <c r="I2993" t="str">
        <f>IFERROR(記録[[#This Row],[水路]],"")</f>
        <v/>
      </c>
      <c r="J2993" t="str">
        <f>IFERROR(VLOOKUP(F2993,プログラムデータ!A:P,14,0),"")</f>
        <v/>
      </c>
      <c r="K2993" t="str">
        <f>IFERROR(VLOOKUP(F2993,プログラムデータ!A:O,15,0),"")</f>
        <v/>
      </c>
      <c r="L2993" t="str">
        <f>IFERROR(VLOOKUP(F2993,プログラムデータ!A:M,13,0),"")</f>
        <v/>
      </c>
      <c r="M2993" t="str">
        <f>IFERROR(VLOOKUP(F2993,プログラムデータ!A:J,10,0),"")</f>
        <v/>
      </c>
      <c r="N2993" t="str">
        <f>IFERROR(VLOOKUP(F2993,プログラムデータ!A:P,16,0),"")</f>
        <v/>
      </c>
      <c r="O2993" t="str">
        <f t="shared" si="94"/>
        <v xml:space="preserve">    </v>
      </c>
    </row>
    <row r="2994" spans="1:15" x14ac:dyDescent="0.15">
      <c r="A2994" t="str">
        <f>IFERROR(記録[[#This Row],[競技番号]],"")</f>
        <v/>
      </c>
      <c r="B2994" t="str">
        <f>IFERROR(記録[[#This Row],[選手番号]],"")</f>
        <v/>
      </c>
      <c r="C2994" t="str">
        <f>IFERROR(VLOOKUP(B2994,選手番号!F:J,4,0),"")</f>
        <v/>
      </c>
      <c r="D2994" t="str">
        <f>IFERROR(VLOOKUP(B2994,選手番号!F:J,5,0),"")</f>
        <v/>
      </c>
      <c r="E2994" t="str">
        <f>IFERROR(VLOOKUP(B2994,チーム番号!E:F,2,0),"")</f>
        <v/>
      </c>
      <c r="F2994" t="str">
        <f>IFERROR(VLOOKUP(A2994,プログラム!B:C,2,0),"")</f>
        <v/>
      </c>
      <c r="G2994" t="str">
        <f t="shared" si="93"/>
        <v>000</v>
      </c>
      <c r="H2994" t="str">
        <f>IFERROR(記録[[#This Row],[組]],"")</f>
        <v/>
      </c>
      <c r="I2994" t="str">
        <f>IFERROR(記録[[#This Row],[水路]],"")</f>
        <v/>
      </c>
      <c r="J2994" t="str">
        <f>IFERROR(VLOOKUP(F2994,プログラムデータ!A:P,14,0),"")</f>
        <v/>
      </c>
      <c r="K2994" t="str">
        <f>IFERROR(VLOOKUP(F2994,プログラムデータ!A:O,15,0),"")</f>
        <v/>
      </c>
      <c r="L2994" t="str">
        <f>IFERROR(VLOOKUP(F2994,プログラムデータ!A:M,13,0),"")</f>
        <v/>
      </c>
      <c r="M2994" t="str">
        <f>IFERROR(VLOOKUP(F2994,プログラムデータ!A:J,10,0),"")</f>
        <v/>
      </c>
      <c r="N2994" t="str">
        <f>IFERROR(VLOOKUP(F2994,プログラムデータ!A:P,16,0),"")</f>
        <v/>
      </c>
      <c r="O2994" t="str">
        <f t="shared" si="94"/>
        <v xml:space="preserve">    </v>
      </c>
    </row>
    <row r="2995" spans="1:15" x14ac:dyDescent="0.15">
      <c r="A2995" t="str">
        <f>IFERROR(記録[[#This Row],[競技番号]],"")</f>
        <v/>
      </c>
      <c r="B2995" t="str">
        <f>IFERROR(記録[[#This Row],[選手番号]],"")</f>
        <v/>
      </c>
      <c r="C2995" t="str">
        <f>IFERROR(VLOOKUP(B2995,選手番号!F:J,4,0),"")</f>
        <v/>
      </c>
      <c r="D2995" t="str">
        <f>IFERROR(VLOOKUP(B2995,選手番号!F:J,5,0),"")</f>
        <v/>
      </c>
      <c r="E2995" t="str">
        <f>IFERROR(VLOOKUP(B2995,チーム番号!E:F,2,0),"")</f>
        <v/>
      </c>
      <c r="F2995" t="str">
        <f>IFERROR(VLOOKUP(A2995,プログラム!B:C,2,0),"")</f>
        <v/>
      </c>
      <c r="G2995" t="str">
        <f t="shared" si="93"/>
        <v>000</v>
      </c>
      <c r="H2995" t="str">
        <f>IFERROR(記録[[#This Row],[組]],"")</f>
        <v/>
      </c>
      <c r="I2995" t="str">
        <f>IFERROR(記録[[#This Row],[水路]],"")</f>
        <v/>
      </c>
      <c r="J2995" t="str">
        <f>IFERROR(VLOOKUP(F2995,プログラムデータ!A:P,14,0),"")</f>
        <v/>
      </c>
      <c r="K2995" t="str">
        <f>IFERROR(VLOOKUP(F2995,プログラムデータ!A:O,15,0),"")</f>
        <v/>
      </c>
      <c r="L2995" t="str">
        <f>IFERROR(VLOOKUP(F2995,プログラムデータ!A:M,13,0),"")</f>
        <v/>
      </c>
      <c r="M2995" t="str">
        <f>IFERROR(VLOOKUP(F2995,プログラムデータ!A:J,10,0),"")</f>
        <v/>
      </c>
      <c r="N2995" t="str">
        <f>IFERROR(VLOOKUP(F2995,プログラムデータ!A:P,16,0),"")</f>
        <v/>
      </c>
      <c r="O2995" t="str">
        <f t="shared" si="94"/>
        <v xml:space="preserve">    </v>
      </c>
    </row>
    <row r="2996" spans="1:15" x14ac:dyDescent="0.15">
      <c r="A2996" t="str">
        <f>IFERROR(記録[[#This Row],[競技番号]],"")</f>
        <v/>
      </c>
      <c r="B2996" t="str">
        <f>IFERROR(記録[[#This Row],[選手番号]],"")</f>
        <v/>
      </c>
      <c r="C2996" t="str">
        <f>IFERROR(VLOOKUP(B2996,選手番号!F:J,4,0),"")</f>
        <v/>
      </c>
      <c r="D2996" t="str">
        <f>IFERROR(VLOOKUP(B2996,選手番号!F:J,5,0),"")</f>
        <v/>
      </c>
      <c r="E2996" t="str">
        <f>IFERROR(VLOOKUP(B2996,チーム番号!E:F,2,0),"")</f>
        <v/>
      </c>
      <c r="F2996" t="str">
        <f>IFERROR(VLOOKUP(A2996,プログラム!B:C,2,0),"")</f>
        <v/>
      </c>
      <c r="G2996" t="str">
        <f t="shared" si="93"/>
        <v>000</v>
      </c>
      <c r="H2996" t="str">
        <f>IFERROR(記録[[#This Row],[組]],"")</f>
        <v/>
      </c>
      <c r="I2996" t="str">
        <f>IFERROR(記録[[#This Row],[水路]],"")</f>
        <v/>
      </c>
      <c r="J2996" t="str">
        <f>IFERROR(VLOOKUP(F2996,プログラムデータ!A:P,14,0),"")</f>
        <v/>
      </c>
      <c r="K2996" t="str">
        <f>IFERROR(VLOOKUP(F2996,プログラムデータ!A:O,15,0),"")</f>
        <v/>
      </c>
      <c r="L2996" t="str">
        <f>IFERROR(VLOOKUP(F2996,プログラムデータ!A:M,13,0),"")</f>
        <v/>
      </c>
      <c r="M2996" t="str">
        <f>IFERROR(VLOOKUP(F2996,プログラムデータ!A:J,10,0),"")</f>
        <v/>
      </c>
      <c r="N2996" t="str">
        <f>IFERROR(VLOOKUP(F2996,プログラムデータ!A:P,16,0),"")</f>
        <v/>
      </c>
      <c r="O2996" t="str">
        <f t="shared" si="94"/>
        <v xml:space="preserve">    </v>
      </c>
    </row>
    <row r="2997" spans="1:15" x14ac:dyDescent="0.15">
      <c r="A2997" t="str">
        <f>IFERROR(記録[[#This Row],[競技番号]],"")</f>
        <v/>
      </c>
      <c r="B2997" t="str">
        <f>IFERROR(記録[[#This Row],[選手番号]],"")</f>
        <v/>
      </c>
      <c r="C2997" t="str">
        <f>IFERROR(VLOOKUP(B2997,選手番号!F:J,4,0),"")</f>
        <v/>
      </c>
      <c r="D2997" t="str">
        <f>IFERROR(VLOOKUP(B2997,選手番号!F:J,5,0),"")</f>
        <v/>
      </c>
      <c r="E2997" t="str">
        <f>IFERROR(VLOOKUP(B2997,チーム番号!E:F,2,0),"")</f>
        <v/>
      </c>
      <c r="F2997" t="str">
        <f>IFERROR(VLOOKUP(A2997,プログラム!B:C,2,0),"")</f>
        <v/>
      </c>
      <c r="G2997" t="str">
        <f t="shared" si="93"/>
        <v>000</v>
      </c>
      <c r="H2997" t="str">
        <f>IFERROR(記録[[#This Row],[組]],"")</f>
        <v/>
      </c>
      <c r="I2997" t="str">
        <f>IFERROR(記録[[#This Row],[水路]],"")</f>
        <v/>
      </c>
      <c r="J2997" t="str">
        <f>IFERROR(VLOOKUP(F2997,プログラムデータ!A:P,14,0),"")</f>
        <v/>
      </c>
      <c r="K2997" t="str">
        <f>IFERROR(VLOOKUP(F2997,プログラムデータ!A:O,15,0),"")</f>
        <v/>
      </c>
      <c r="L2997" t="str">
        <f>IFERROR(VLOOKUP(F2997,プログラムデータ!A:M,13,0),"")</f>
        <v/>
      </c>
      <c r="M2997" t="str">
        <f>IFERROR(VLOOKUP(F2997,プログラムデータ!A:J,10,0),"")</f>
        <v/>
      </c>
      <c r="N2997" t="str">
        <f>IFERROR(VLOOKUP(F2997,プログラムデータ!A:P,16,0),"")</f>
        <v/>
      </c>
      <c r="O2997" t="str">
        <f t="shared" si="94"/>
        <v xml:space="preserve">    </v>
      </c>
    </row>
    <row r="2998" spans="1:15" x14ac:dyDescent="0.15">
      <c r="A2998" t="str">
        <f>IFERROR(記録[[#This Row],[競技番号]],"")</f>
        <v/>
      </c>
      <c r="B2998" t="str">
        <f>IFERROR(記録[[#This Row],[選手番号]],"")</f>
        <v/>
      </c>
      <c r="C2998" t="str">
        <f>IFERROR(VLOOKUP(B2998,選手番号!F:J,4,0),"")</f>
        <v/>
      </c>
      <c r="D2998" t="str">
        <f>IFERROR(VLOOKUP(B2998,選手番号!F:J,5,0),"")</f>
        <v/>
      </c>
      <c r="E2998" t="str">
        <f>IFERROR(VLOOKUP(B2998,チーム番号!E:F,2,0),"")</f>
        <v/>
      </c>
      <c r="F2998" t="str">
        <f>IFERROR(VLOOKUP(A2998,プログラム!B:C,2,0),"")</f>
        <v/>
      </c>
      <c r="G2998" t="str">
        <f t="shared" si="93"/>
        <v>000</v>
      </c>
      <c r="H2998" t="str">
        <f>IFERROR(記録[[#This Row],[組]],"")</f>
        <v/>
      </c>
      <c r="I2998" t="str">
        <f>IFERROR(記録[[#This Row],[水路]],"")</f>
        <v/>
      </c>
      <c r="J2998" t="str">
        <f>IFERROR(VLOOKUP(F2998,プログラムデータ!A:P,14,0),"")</f>
        <v/>
      </c>
      <c r="K2998" t="str">
        <f>IFERROR(VLOOKUP(F2998,プログラムデータ!A:O,15,0),"")</f>
        <v/>
      </c>
      <c r="L2998" t="str">
        <f>IFERROR(VLOOKUP(F2998,プログラムデータ!A:M,13,0),"")</f>
        <v/>
      </c>
      <c r="M2998" t="str">
        <f>IFERROR(VLOOKUP(F2998,プログラムデータ!A:J,10,0),"")</f>
        <v/>
      </c>
      <c r="N2998" t="str">
        <f>IFERROR(VLOOKUP(F2998,プログラムデータ!A:P,16,0),"")</f>
        <v/>
      </c>
      <c r="O2998" t="str">
        <f t="shared" si="94"/>
        <v xml:space="preserve">    </v>
      </c>
    </row>
    <row r="2999" spans="1:15" x14ac:dyDescent="0.15">
      <c r="A2999" t="str">
        <f>IFERROR(記録[[#This Row],[競技番号]],"")</f>
        <v/>
      </c>
      <c r="B2999" t="str">
        <f>IFERROR(記録[[#This Row],[選手番号]],"")</f>
        <v/>
      </c>
      <c r="C2999" t="str">
        <f>IFERROR(VLOOKUP(B2999,選手番号!F:J,4,0),"")</f>
        <v/>
      </c>
      <c r="D2999" t="str">
        <f>IFERROR(VLOOKUP(B2999,選手番号!F:J,5,0),"")</f>
        <v/>
      </c>
      <c r="E2999" t="str">
        <f>IFERROR(VLOOKUP(B2999,チーム番号!E:F,2,0),"")</f>
        <v/>
      </c>
      <c r="F2999" t="str">
        <f>IFERROR(VLOOKUP(A2999,プログラム!B:C,2,0),"")</f>
        <v/>
      </c>
      <c r="G2999" t="str">
        <f t="shared" si="93"/>
        <v>000</v>
      </c>
      <c r="H2999" t="str">
        <f>IFERROR(記録[[#This Row],[組]],"")</f>
        <v/>
      </c>
      <c r="I2999" t="str">
        <f>IFERROR(記録[[#This Row],[水路]],"")</f>
        <v/>
      </c>
      <c r="J2999" t="str">
        <f>IFERROR(VLOOKUP(F2999,プログラムデータ!A:P,14,0),"")</f>
        <v/>
      </c>
      <c r="K2999" t="str">
        <f>IFERROR(VLOOKUP(F2999,プログラムデータ!A:O,15,0),"")</f>
        <v/>
      </c>
      <c r="L2999" t="str">
        <f>IFERROR(VLOOKUP(F2999,プログラムデータ!A:M,13,0),"")</f>
        <v/>
      </c>
      <c r="M2999" t="str">
        <f>IFERROR(VLOOKUP(F2999,プログラムデータ!A:J,10,0),"")</f>
        <v/>
      </c>
      <c r="N2999" t="str">
        <f>IFERROR(VLOOKUP(F2999,プログラムデータ!A:P,16,0),"")</f>
        <v/>
      </c>
      <c r="O2999" t="str">
        <f t="shared" si="94"/>
        <v xml:space="preserve">    </v>
      </c>
    </row>
    <row r="3000" spans="1:15" x14ac:dyDescent="0.15">
      <c r="A3000" t="str">
        <f>IFERROR(記録[[#This Row],[競技番号]],"")</f>
        <v/>
      </c>
      <c r="B3000" t="str">
        <f>IFERROR(記録[[#This Row],[選手番号]],"")</f>
        <v/>
      </c>
      <c r="C3000" t="str">
        <f>IFERROR(VLOOKUP(B3000,選手番号!F:J,4,0),"")</f>
        <v/>
      </c>
      <c r="D3000" t="str">
        <f>IFERROR(VLOOKUP(B3000,選手番号!F:J,5,0),"")</f>
        <v/>
      </c>
      <c r="E3000" t="str">
        <f>IFERROR(VLOOKUP(B3000,チーム番号!E:F,2,0),"")</f>
        <v/>
      </c>
      <c r="F3000" t="str">
        <f>IFERROR(VLOOKUP(A3000,プログラム!B:C,2,0),"")</f>
        <v/>
      </c>
      <c r="G3000" t="str">
        <f t="shared" si="93"/>
        <v>000</v>
      </c>
      <c r="H3000" t="str">
        <f>IFERROR(記録[[#This Row],[組]],"")</f>
        <v/>
      </c>
      <c r="I3000" t="str">
        <f>IFERROR(記録[[#This Row],[水路]],"")</f>
        <v/>
      </c>
      <c r="J3000" t="str">
        <f>IFERROR(VLOOKUP(F3000,プログラムデータ!A:P,14,0),"")</f>
        <v/>
      </c>
      <c r="K3000" t="str">
        <f>IFERROR(VLOOKUP(F3000,プログラムデータ!A:O,15,0),"")</f>
        <v/>
      </c>
      <c r="L3000" t="str">
        <f>IFERROR(VLOOKUP(F3000,プログラムデータ!A:M,13,0),"")</f>
        <v/>
      </c>
      <c r="M3000" t="str">
        <f>IFERROR(VLOOKUP(F3000,プログラムデータ!A:J,10,0),"")</f>
        <v/>
      </c>
      <c r="N3000" t="str">
        <f>IFERROR(VLOOKUP(F3000,プログラムデータ!A:P,16,0),"")</f>
        <v/>
      </c>
      <c r="O3000" t="str">
        <f t="shared" si="94"/>
        <v xml:space="preserve">    </v>
      </c>
    </row>
    <row r="3001" spans="1:15" x14ac:dyDescent="0.15">
      <c r="A3001" t="str">
        <f>IFERROR(記録[[#This Row],[競技番号]],"")</f>
        <v/>
      </c>
      <c r="B3001" t="str">
        <f>IFERROR(記録[[#This Row],[選手番号]],"")</f>
        <v/>
      </c>
      <c r="C3001" t="str">
        <f>IFERROR(VLOOKUP(B3001,選手番号!F:J,4,0),"")</f>
        <v/>
      </c>
      <c r="D3001" t="str">
        <f>IFERROR(VLOOKUP(B3001,選手番号!F:J,5,0),"")</f>
        <v/>
      </c>
      <c r="E3001" t="str">
        <f>IFERROR(VLOOKUP(B3001,チーム番号!E:F,2,0),"")</f>
        <v/>
      </c>
      <c r="F3001" t="str">
        <f>IFERROR(VLOOKUP(A3001,プログラム!B:C,2,0),"")</f>
        <v/>
      </c>
      <c r="G3001" t="str">
        <f t="shared" si="93"/>
        <v>000</v>
      </c>
      <c r="H3001" t="str">
        <f>IFERROR(記録[[#This Row],[組]],"")</f>
        <v/>
      </c>
      <c r="I3001" t="str">
        <f>IFERROR(記録[[#This Row],[水路]],"")</f>
        <v/>
      </c>
      <c r="J3001" t="str">
        <f>IFERROR(VLOOKUP(F3001,プログラムデータ!A:P,14,0),"")</f>
        <v/>
      </c>
      <c r="K3001" t="str">
        <f>IFERROR(VLOOKUP(F3001,プログラムデータ!A:O,15,0),"")</f>
        <v/>
      </c>
      <c r="L3001" t="str">
        <f>IFERROR(VLOOKUP(F3001,プログラムデータ!A:M,13,0),"")</f>
        <v/>
      </c>
      <c r="M3001" t="str">
        <f>IFERROR(VLOOKUP(F3001,プログラムデータ!A:J,10,0),"")</f>
        <v/>
      </c>
      <c r="N3001" t="str">
        <f>IFERROR(VLOOKUP(F3001,プログラムデータ!A:P,16,0),"")</f>
        <v/>
      </c>
      <c r="O3001" t="str">
        <f t="shared" si="94"/>
        <v xml:space="preserve">    </v>
      </c>
    </row>
  </sheetData>
  <autoFilter ref="A1:O301" xr:uid="{DC65850D-E8EC-449C-B078-7DCADA60F534}"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F6A1-DC24-4E59-9C1D-3C51DBBEDD55}">
  <dimension ref="A1:AF369"/>
  <sheetViews>
    <sheetView topLeftCell="R1" workbookViewId="0"/>
  </sheetViews>
  <sheetFormatPr defaultRowHeight="13.5" x14ac:dyDescent="0.15"/>
  <cols>
    <col min="1" max="2" width="12.25" bestFit="1" customWidth="1"/>
    <col min="3" max="3" width="14.625" bestFit="1" customWidth="1"/>
    <col min="4" max="5" width="13.875" bestFit="1" customWidth="1"/>
    <col min="6" max="6" width="12.25" bestFit="1" customWidth="1"/>
    <col min="7" max="7" width="8" bestFit="1" customWidth="1"/>
    <col min="8" max="13" width="14.625" bestFit="1" customWidth="1"/>
    <col min="14" max="22" width="19.375" bestFit="1" customWidth="1"/>
    <col min="23" max="23" width="10.125" bestFit="1" customWidth="1"/>
    <col min="24" max="24" width="14.625" bestFit="1" customWidth="1"/>
    <col min="25" max="25" width="8" bestFit="1" customWidth="1"/>
    <col min="26" max="27" width="12.25" bestFit="1" customWidth="1"/>
    <col min="28" max="29" width="17" bestFit="1" customWidth="1"/>
    <col min="30" max="30" width="19.375" bestFit="1" customWidth="1"/>
    <col min="31" max="31" width="12.25" bestFit="1" customWidth="1"/>
    <col min="32" max="32" width="10.25" bestFit="1" customWidth="1"/>
  </cols>
  <sheetData>
    <row r="1" spans="1:32" x14ac:dyDescent="0.15">
      <c r="A1" t="s">
        <v>0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99</v>
      </c>
      <c r="R1" t="s">
        <v>100</v>
      </c>
      <c r="S1" t="s">
        <v>101</v>
      </c>
      <c r="T1" t="s">
        <v>102</v>
      </c>
      <c r="U1" t="s">
        <v>103</v>
      </c>
      <c r="V1" t="s">
        <v>104</v>
      </c>
      <c r="W1" t="s">
        <v>105</v>
      </c>
      <c r="X1" t="s">
        <v>106</v>
      </c>
      <c r="Y1" t="s">
        <v>107</v>
      </c>
      <c r="Z1" t="s">
        <v>108</v>
      </c>
      <c r="AA1" t="s">
        <v>109</v>
      </c>
      <c r="AB1" t="s">
        <v>110</v>
      </c>
      <c r="AC1" t="s">
        <v>111</v>
      </c>
      <c r="AD1" t="s">
        <v>112</v>
      </c>
      <c r="AE1" t="s">
        <v>113</v>
      </c>
      <c r="AF1" t="s">
        <v>114</v>
      </c>
    </row>
    <row r="2" spans="1:32" x14ac:dyDescent="0.15">
      <c r="A2">
        <v>1</v>
      </c>
      <c r="B2">
        <v>1</v>
      </c>
      <c r="C2">
        <v>1</v>
      </c>
      <c r="D2" s="148" t="s">
        <v>372</v>
      </c>
      <c r="E2" s="148" t="s">
        <v>373</v>
      </c>
      <c r="F2" s="148" t="s">
        <v>83</v>
      </c>
      <c r="G2" s="148" t="s">
        <v>83</v>
      </c>
      <c r="H2">
        <v>23</v>
      </c>
      <c r="I2">
        <v>0</v>
      </c>
      <c r="J2">
        <v>0</v>
      </c>
      <c r="K2" s="148" t="s">
        <v>1354</v>
      </c>
      <c r="L2" s="148" t="s">
        <v>83</v>
      </c>
      <c r="M2" s="148" t="s">
        <v>83</v>
      </c>
      <c r="N2" s="148" t="s">
        <v>1355</v>
      </c>
      <c r="O2" s="148" t="s">
        <v>83</v>
      </c>
      <c r="P2" s="148" t="s">
        <v>83</v>
      </c>
      <c r="Q2" s="148" t="s">
        <v>83</v>
      </c>
      <c r="R2" s="148" t="s">
        <v>83</v>
      </c>
      <c r="S2" s="148" t="s">
        <v>83</v>
      </c>
      <c r="T2" s="148" t="s">
        <v>83</v>
      </c>
      <c r="U2" s="148" t="s">
        <v>83</v>
      </c>
      <c r="V2" s="148" t="s">
        <v>83</v>
      </c>
      <c r="W2">
        <v>4</v>
      </c>
      <c r="X2">
        <v>3</v>
      </c>
      <c r="Y2">
        <v>3</v>
      </c>
      <c r="Z2" s="1">
        <v>38356</v>
      </c>
      <c r="AA2">
        <v>38</v>
      </c>
      <c r="AB2">
        <v>382050501040</v>
      </c>
      <c r="AC2">
        <v>38</v>
      </c>
      <c r="AD2">
        <v>5338125</v>
      </c>
      <c r="AE2">
        <v>38205</v>
      </c>
      <c r="AF2" t="b">
        <v>0</v>
      </c>
    </row>
    <row r="3" spans="1:32" x14ac:dyDescent="0.15">
      <c r="A3">
        <v>1</v>
      </c>
      <c r="B3">
        <v>2</v>
      </c>
      <c r="C3">
        <v>1</v>
      </c>
      <c r="D3" s="148" t="s">
        <v>388</v>
      </c>
      <c r="E3" s="148" t="s">
        <v>389</v>
      </c>
      <c r="F3" s="148" t="s">
        <v>83</v>
      </c>
      <c r="G3" s="148" t="s">
        <v>83</v>
      </c>
      <c r="H3">
        <v>23</v>
      </c>
      <c r="I3">
        <v>0</v>
      </c>
      <c r="J3">
        <v>0</v>
      </c>
      <c r="K3" s="148" t="s">
        <v>1354</v>
      </c>
      <c r="L3" s="148" t="s">
        <v>83</v>
      </c>
      <c r="M3" s="148" t="s">
        <v>83</v>
      </c>
      <c r="N3" s="148" t="s">
        <v>1355</v>
      </c>
      <c r="O3" s="148" t="s">
        <v>83</v>
      </c>
      <c r="P3" s="148" t="s">
        <v>83</v>
      </c>
      <c r="Q3" s="148" t="s">
        <v>83</v>
      </c>
      <c r="R3" s="148" t="s">
        <v>83</v>
      </c>
      <c r="S3" s="148" t="s">
        <v>83</v>
      </c>
      <c r="T3" s="148" t="s">
        <v>83</v>
      </c>
      <c r="U3" s="148" t="s">
        <v>83</v>
      </c>
      <c r="V3" s="148" t="s">
        <v>83</v>
      </c>
      <c r="W3">
        <v>4</v>
      </c>
      <c r="X3">
        <v>3</v>
      </c>
      <c r="Y3">
        <v>1</v>
      </c>
      <c r="Z3" s="1">
        <v>38936</v>
      </c>
      <c r="AA3">
        <v>38</v>
      </c>
      <c r="AB3">
        <v>382050608070</v>
      </c>
      <c r="AC3">
        <v>38</v>
      </c>
      <c r="AD3">
        <v>8257118</v>
      </c>
      <c r="AE3">
        <v>38205</v>
      </c>
      <c r="AF3" t="b">
        <v>0</v>
      </c>
    </row>
    <row r="4" spans="1:32" x14ac:dyDescent="0.15">
      <c r="A4">
        <v>1</v>
      </c>
      <c r="B4">
        <v>3</v>
      </c>
      <c r="C4">
        <v>1</v>
      </c>
      <c r="D4" s="148" t="s">
        <v>115</v>
      </c>
      <c r="E4" s="148" t="s">
        <v>116</v>
      </c>
      <c r="F4" s="148" t="s">
        <v>83</v>
      </c>
      <c r="G4" s="148" t="s">
        <v>83</v>
      </c>
      <c r="H4">
        <v>23</v>
      </c>
      <c r="I4">
        <v>0</v>
      </c>
      <c r="J4">
        <v>0</v>
      </c>
      <c r="K4" s="148" t="s">
        <v>1354</v>
      </c>
      <c r="L4" s="148" t="s">
        <v>83</v>
      </c>
      <c r="M4" s="148" t="s">
        <v>83</v>
      </c>
      <c r="N4" s="148" t="s">
        <v>1355</v>
      </c>
      <c r="O4" s="148" t="s">
        <v>83</v>
      </c>
      <c r="P4" s="148" t="s">
        <v>83</v>
      </c>
      <c r="Q4" s="148" t="s">
        <v>83</v>
      </c>
      <c r="R4" s="148" t="s">
        <v>83</v>
      </c>
      <c r="S4" s="148" t="s">
        <v>83</v>
      </c>
      <c r="T4" s="148" t="s">
        <v>83</v>
      </c>
      <c r="U4" s="148" t="s">
        <v>83</v>
      </c>
      <c r="V4" s="148" t="s">
        <v>83</v>
      </c>
      <c r="W4">
        <v>4</v>
      </c>
      <c r="X4">
        <v>3</v>
      </c>
      <c r="Y4">
        <v>1</v>
      </c>
      <c r="Z4" s="1">
        <v>39146</v>
      </c>
      <c r="AA4">
        <v>38</v>
      </c>
      <c r="AB4">
        <v>382050703050</v>
      </c>
      <c r="AC4">
        <v>38</v>
      </c>
      <c r="AD4">
        <v>6930409</v>
      </c>
      <c r="AE4">
        <v>38205</v>
      </c>
      <c r="AF4" t="b">
        <v>0</v>
      </c>
    </row>
    <row r="5" spans="1:32" x14ac:dyDescent="0.15">
      <c r="A5">
        <v>1</v>
      </c>
      <c r="B5">
        <v>4</v>
      </c>
      <c r="C5">
        <v>1</v>
      </c>
      <c r="D5" s="148" t="s">
        <v>1356</v>
      </c>
      <c r="E5" s="148" t="s">
        <v>1357</v>
      </c>
      <c r="F5" s="148" t="s">
        <v>83</v>
      </c>
      <c r="G5" s="148" t="s">
        <v>83</v>
      </c>
      <c r="H5">
        <v>23</v>
      </c>
      <c r="I5">
        <v>0</v>
      </c>
      <c r="J5">
        <v>0</v>
      </c>
      <c r="K5" s="148" t="s">
        <v>1354</v>
      </c>
      <c r="L5" s="148" t="s">
        <v>83</v>
      </c>
      <c r="M5" s="148" t="s">
        <v>83</v>
      </c>
      <c r="N5" s="148" t="s">
        <v>1355</v>
      </c>
      <c r="O5" s="148" t="s">
        <v>83</v>
      </c>
      <c r="P5" s="148" t="s">
        <v>83</v>
      </c>
      <c r="Q5" s="148" t="s">
        <v>83</v>
      </c>
      <c r="R5" s="148" t="s">
        <v>83</v>
      </c>
      <c r="S5" s="148" t="s">
        <v>83</v>
      </c>
      <c r="T5" s="148" t="s">
        <v>83</v>
      </c>
      <c r="U5" s="148" t="s">
        <v>83</v>
      </c>
      <c r="V5" s="148" t="s">
        <v>83</v>
      </c>
      <c r="W5">
        <v>4</v>
      </c>
      <c r="X5">
        <v>2</v>
      </c>
      <c r="Y5">
        <v>3</v>
      </c>
      <c r="Z5" s="1">
        <v>39310</v>
      </c>
      <c r="AA5">
        <v>38</v>
      </c>
      <c r="AB5">
        <v>382050708160</v>
      </c>
      <c r="AC5">
        <v>38</v>
      </c>
      <c r="AD5">
        <v>7068081</v>
      </c>
      <c r="AE5">
        <v>38205</v>
      </c>
      <c r="AF5" t="b">
        <v>0</v>
      </c>
    </row>
    <row r="6" spans="1:32" x14ac:dyDescent="0.15">
      <c r="A6">
        <v>1</v>
      </c>
      <c r="B6">
        <v>5</v>
      </c>
      <c r="C6">
        <v>1</v>
      </c>
      <c r="D6" s="148" t="s">
        <v>1358</v>
      </c>
      <c r="E6" s="148" t="s">
        <v>1359</v>
      </c>
      <c r="F6" s="148" t="s">
        <v>83</v>
      </c>
      <c r="G6" s="148" t="s">
        <v>83</v>
      </c>
      <c r="H6">
        <v>23</v>
      </c>
      <c r="I6">
        <v>0</v>
      </c>
      <c r="J6">
        <v>0</v>
      </c>
      <c r="K6" s="148" t="s">
        <v>1354</v>
      </c>
      <c r="L6" s="148" t="s">
        <v>83</v>
      </c>
      <c r="M6" s="148" t="s">
        <v>83</v>
      </c>
      <c r="N6" s="148" t="s">
        <v>1355</v>
      </c>
      <c r="O6" s="148" t="s">
        <v>83</v>
      </c>
      <c r="P6" s="148" t="s">
        <v>83</v>
      </c>
      <c r="Q6" s="148" t="s">
        <v>83</v>
      </c>
      <c r="R6" s="148" t="s">
        <v>83</v>
      </c>
      <c r="S6" s="148" t="s">
        <v>83</v>
      </c>
      <c r="T6" s="148" t="s">
        <v>83</v>
      </c>
      <c r="U6" s="148" t="s">
        <v>83</v>
      </c>
      <c r="V6" s="148" t="s">
        <v>83</v>
      </c>
      <c r="W6">
        <v>4</v>
      </c>
      <c r="X6">
        <v>2</v>
      </c>
      <c r="Y6">
        <v>2</v>
      </c>
      <c r="Z6" s="1">
        <v>39680</v>
      </c>
      <c r="AA6">
        <v>38</v>
      </c>
      <c r="AB6">
        <v>382050808200</v>
      </c>
      <c r="AC6">
        <v>38</v>
      </c>
      <c r="AD6">
        <v>7501550</v>
      </c>
      <c r="AE6">
        <v>38205</v>
      </c>
      <c r="AF6" t="b">
        <v>0</v>
      </c>
    </row>
    <row r="7" spans="1:32" x14ac:dyDescent="0.15">
      <c r="A7">
        <v>1</v>
      </c>
      <c r="B7">
        <v>6</v>
      </c>
      <c r="C7">
        <v>1</v>
      </c>
      <c r="D7" s="148" t="s">
        <v>1360</v>
      </c>
      <c r="E7" s="148" t="s">
        <v>1361</v>
      </c>
      <c r="F7" s="148" t="s">
        <v>83</v>
      </c>
      <c r="G7" s="148" t="s">
        <v>83</v>
      </c>
      <c r="H7">
        <v>23</v>
      </c>
      <c r="I7">
        <v>0</v>
      </c>
      <c r="J7">
        <v>0</v>
      </c>
      <c r="K7" s="148" t="s">
        <v>1354</v>
      </c>
      <c r="L7" s="148" t="s">
        <v>83</v>
      </c>
      <c r="M7" s="148" t="s">
        <v>83</v>
      </c>
      <c r="N7" s="148" t="s">
        <v>1355</v>
      </c>
      <c r="O7" s="148" t="s">
        <v>83</v>
      </c>
      <c r="P7" s="148" t="s">
        <v>83</v>
      </c>
      <c r="Q7" s="148" t="s">
        <v>83</v>
      </c>
      <c r="R7" s="148" t="s">
        <v>83</v>
      </c>
      <c r="S7" s="148" t="s">
        <v>83</v>
      </c>
      <c r="T7" s="148" t="s">
        <v>83</v>
      </c>
      <c r="U7" s="148" t="s">
        <v>83</v>
      </c>
      <c r="V7" s="148" t="s">
        <v>83</v>
      </c>
      <c r="W7">
        <v>4</v>
      </c>
      <c r="X7">
        <v>2</v>
      </c>
      <c r="Y7">
        <v>2</v>
      </c>
      <c r="Z7" s="1">
        <v>39822</v>
      </c>
      <c r="AA7">
        <v>38</v>
      </c>
      <c r="AB7">
        <v>382050901090</v>
      </c>
      <c r="AC7">
        <v>38</v>
      </c>
      <c r="AD7">
        <v>7790725</v>
      </c>
      <c r="AE7">
        <v>38205</v>
      </c>
      <c r="AF7" t="b">
        <v>0</v>
      </c>
    </row>
    <row r="8" spans="1:32" x14ac:dyDescent="0.15">
      <c r="A8">
        <v>1</v>
      </c>
      <c r="B8">
        <v>7</v>
      </c>
      <c r="C8">
        <v>1</v>
      </c>
      <c r="D8" s="148" t="s">
        <v>1362</v>
      </c>
      <c r="E8" s="148" t="s">
        <v>1363</v>
      </c>
      <c r="F8" s="148" t="s">
        <v>83</v>
      </c>
      <c r="G8" s="148" t="s">
        <v>83</v>
      </c>
      <c r="H8">
        <v>23</v>
      </c>
      <c r="I8">
        <v>0</v>
      </c>
      <c r="J8">
        <v>0</v>
      </c>
      <c r="K8" s="148" t="s">
        <v>1354</v>
      </c>
      <c r="L8" s="148" t="s">
        <v>83</v>
      </c>
      <c r="M8" s="148" t="s">
        <v>83</v>
      </c>
      <c r="N8" s="148" t="s">
        <v>1355</v>
      </c>
      <c r="O8" s="148" t="s">
        <v>83</v>
      </c>
      <c r="P8" s="148" t="s">
        <v>83</v>
      </c>
      <c r="Q8" s="148" t="s">
        <v>83</v>
      </c>
      <c r="R8" s="148" t="s">
        <v>83</v>
      </c>
      <c r="S8" s="148" t="s">
        <v>83</v>
      </c>
      <c r="T8" s="148" t="s">
        <v>83</v>
      </c>
      <c r="U8" s="148" t="s">
        <v>83</v>
      </c>
      <c r="V8" s="148" t="s">
        <v>83</v>
      </c>
      <c r="W8">
        <v>4</v>
      </c>
      <c r="X8">
        <v>2</v>
      </c>
      <c r="Y8">
        <v>2</v>
      </c>
      <c r="Z8" s="1">
        <v>39897</v>
      </c>
      <c r="AA8">
        <v>38</v>
      </c>
      <c r="AB8">
        <v>382050903250</v>
      </c>
      <c r="AC8">
        <v>38</v>
      </c>
      <c r="AD8">
        <v>8193323</v>
      </c>
      <c r="AE8">
        <v>38205</v>
      </c>
      <c r="AF8" t="b">
        <v>0</v>
      </c>
    </row>
    <row r="9" spans="1:32" x14ac:dyDescent="0.15">
      <c r="A9">
        <v>1</v>
      </c>
      <c r="B9">
        <v>8</v>
      </c>
      <c r="C9">
        <v>1</v>
      </c>
      <c r="D9" s="148" t="s">
        <v>1364</v>
      </c>
      <c r="E9" s="148" t="s">
        <v>1365</v>
      </c>
      <c r="F9" s="148" t="s">
        <v>83</v>
      </c>
      <c r="G9" s="148" t="s">
        <v>83</v>
      </c>
      <c r="H9">
        <v>23</v>
      </c>
      <c r="I9">
        <v>0</v>
      </c>
      <c r="J9">
        <v>0</v>
      </c>
      <c r="K9" s="148" t="s">
        <v>1354</v>
      </c>
      <c r="L9" s="148" t="s">
        <v>83</v>
      </c>
      <c r="M9" s="148" t="s">
        <v>83</v>
      </c>
      <c r="N9" s="148" t="s">
        <v>1355</v>
      </c>
      <c r="O9" s="148" t="s">
        <v>83</v>
      </c>
      <c r="P9" s="148" t="s">
        <v>83</v>
      </c>
      <c r="Q9" s="148" t="s">
        <v>83</v>
      </c>
      <c r="R9" s="148" t="s">
        <v>83</v>
      </c>
      <c r="S9" s="148" t="s">
        <v>83</v>
      </c>
      <c r="T9" s="148" t="s">
        <v>83</v>
      </c>
      <c r="U9" s="148" t="s">
        <v>83</v>
      </c>
      <c r="V9" s="148" t="s">
        <v>83</v>
      </c>
      <c r="W9">
        <v>4</v>
      </c>
      <c r="X9">
        <v>2</v>
      </c>
      <c r="Y9">
        <v>1</v>
      </c>
      <c r="Z9" s="1">
        <v>40252</v>
      </c>
      <c r="AA9">
        <v>38</v>
      </c>
      <c r="AB9">
        <v>382051003150</v>
      </c>
      <c r="AC9">
        <v>38</v>
      </c>
      <c r="AD9">
        <v>7941356</v>
      </c>
      <c r="AE9">
        <v>38205</v>
      </c>
      <c r="AF9" t="b">
        <v>0</v>
      </c>
    </row>
    <row r="10" spans="1:32" x14ac:dyDescent="0.15">
      <c r="A10">
        <v>1</v>
      </c>
      <c r="B10">
        <v>9</v>
      </c>
      <c r="C10">
        <v>1</v>
      </c>
      <c r="D10" s="148" t="s">
        <v>1366</v>
      </c>
      <c r="E10" s="148" t="s">
        <v>1367</v>
      </c>
      <c r="F10" s="148" t="s">
        <v>83</v>
      </c>
      <c r="G10" s="148" t="s">
        <v>83</v>
      </c>
      <c r="H10">
        <v>23</v>
      </c>
      <c r="I10">
        <v>0</v>
      </c>
      <c r="J10">
        <v>0</v>
      </c>
      <c r="K10" s="148" t="s">
        <v>1354</v>
      </c>
      <c r="L10" s="148" t="s">
        <v>83</v>
      </c>
      <c r="M10" s="148" t="s">
        <v>83</v>
      </c>
      <c r="N10" s="148" t="s">
        <v>1355</v>
      </c>
      <c r="O10" s="148" t="s">
        <v>83</v>
      </c>
      <c r="P10" s="148" t="s">
        <v>83</v>
      </c>
      <c r="Q10" s="148" t="s">
        <v>83</v>
      </c>
      <c r="R10" s="148" t="s">
        <v>83</v>
      </c>
      <c r="S10" s="148" t="s">
        <v>83</v>
      </c>
      <c r="T10" s="148" t="s">
        <v>83</v>
      </c>
      <c r="U10" s="148" t="s">
        <v>83</v>
      </c>
      <c r="V10" s="148" t="s">
        <v>83</v>
      </c>
      <c r="W10">
        <v>4</v>
      </c>
      <c r="X10">
        <v>1</v>
      </c>
      <c r="Y10">
        <v>6</v>
      </c>
      <c r="Z10" s="1">
        <v>40489</v>
      </c>
      <c r="AA10">
        <v>38</v>
      </c>
      <c r="AB10">
        <v>382051011070</v>
      </c>
      <c r="AC10">
        <v>38</v>
      </c>
      <c r="AD10">
        <v>8359167</v>
      </c>
      <c r="AE10">
        <v>38205</v>
      </c>
      <c r="AF10" t="b">
        <v>0</v>
      </c>
    </row>
    <row r="11" spans="1:32" x14ac:dyDescent="0.15">
      <c r="A11">
        <v>1</v>
      </c>
      <c r="B11">
        <v>10</v>
      </c>
      <c r="C11">
        <v>1</v>
      </c>
      <c r="D11" s="148" t="s">
        <v>1368</v>
      </c>
      <c r="E11" s="148" t="s">
        <v>1369</v>
      </c>
      <c r="F11" s="148" t="s">
        <v>83</v>
      </c>
      <c r="G11" s="148" t="s">
        <v>83</v>
      </c>
      <c r="H11">
        <v>23</v>
      </c>
      <c r="I11">
        <v>0</v>
      </c>
      <c r="J11">
        <v>0</v>
      </c>
      <c r="K11" s="148" t="s">
        <v>1354</v>
      </c>
      <c r="L11" s="148" t="s">
        <v>83</v>
      </c>
      <c r="M11" s="148" t="s">
        <v>83</v>
      </c>
      <c r="N11" s="148" t="s">
        <v>1355</v>
      </c>
      <c r="O11" s="148" t="s">
        <v>83</v>
      </c>
      <c r="P11" s="148" t="s">
        <v>83</v>
      </c>
      <c r="Q11" s="148" t="s">
        <v>83</v>
      </c>
      <c r="R11" s="148" t="s">
        <v>83</v>
      </c>
      <c r="S11" s="148" t="s">
        <v>83</v>
      </c>
      <c r="T11" s="148" t="s">
        <v>83</v>
      </c>
      <c r="U11" s="148" t="s">
        <v>83</v>
      </c>
      <c r="V11" s="148" t="s">
        <v>83</v>
      </c>
      <c r="W11">
        <v>4</v>
      </c>
      <c r="X11">
        <v>1</v>
      </c>
      <c r="Y11">
        <v>5</v>
      </c>
      <c r="Z11" s="1">
        <v>40892</v>
      </c>
      <c r="AA11">
        <v>38</v>
      </c>
      <c r="AB11">
        <v>382051112150</v>
      </c>
      <c r="AC11">
        <v>38</v>
      </c>
      <c r="AD11">
        <v>8729410</v>
      </c>
      <c r="AE11">
        <v>38205</v>
      </c>
      <c r="AF11" t="b">
        <v>0</v>
      </c>
    </row>
    <row r="12" spans="1:32" x14ac:dyDescent="0.15">
      <c r="A12">
        <v>1</v>
      </c>
      <c r="B12">
        <v>11</v>
      </c>
      <c r="C12">
        <v>1</v>
      </c>
      <c r="D12" s="148" t="s">
        <v>1370</v>
      </c>
      <c r="E12" s="148" t="s">
        <v>1371</v>
      </c>
      <c r="F12" s="148" t="s">
        <v>83</v>
      </c>
      <c r="G12" s="148" t="s">
        <v>83</v>
      </c>
      <c r="H12">
        <v>23</v>
      </c>
      <c r="I12">
        <v>0</v>
      </c>
      <c r="J12">
        <v>0</v>
      </c>
      <c r="K12" s="148" t="s">
        <v>1354</v>
      </c>
      <c r="L12" s="148" t="s">
        <v>83</v>
      </c>
      <c r="M12" s="148" t="s">
        <v>83</v>
      </c>
      <c r="N12" s="148" t="s">
        <v>1355</v>
      </c>
      <c r="O12" s="148" t="s">
        <v>83</v>
      </c>
      <c r="P12" s="148" t="s">
        <v>83</v>
      </c>
      <c r="Q12" s="148" t="s">
        <v>83</v>
      </c>
      <c r="R12" s="148" t="s">
        <v>83</v>
      </c>
      <c r="S12" s="148" t="s">
        <v>83</v>
      </c>
      <c r="T12" s="148" t="s">
        <v>83</v>
      </c>
      <c r="U12" s="148" t="s">
        <v>83</v>
      </c>
      <c r="V12" s="148" t="s">
        <v>83</v>
      </c>
      <c r="W12">
        <v>4</v>
      </c>
      <c r="X12">
        <v>1</v>
      </c>
      <c r="Y12">
        <v>5</v>
      </c>
      <c r="Z12" s="1">
        <v>40953</v>
      </c>
      <c r="AA12">
        <v>38</v>
      </c>
      <c r="AB12">
        <v>382051202140</v>
      </c>
      <c r="AC12">
        <v>38</v>
      </c>
      <c r="AD12">
        <v>8811895</v>
      </c>
      <c r="AE12">
        <v>38205</v>
      </c>
      <c r="AF12" t="b">
        <v>0</v>
      </c>
    </row>
    <row r="13" spans="1:32" x14ac:dyDescent="0.15">
      <c r="A13">
        <v>1</v>
      </c>
      <c r="B13">
        <v>12</v>
      </c>
      <c r="C13">
        <v>1</v>
      </c>
      <c r="D13" s="148" t="s">
        <v>1372</v>
      </c>
      <c r="E13" s="148" t="s">
        <v>1373</v>
      </c>
      <c r="F13" s="148" t="s">
        <v>83</v>
      </c>
      <c r="G13" s="148" t="s">
        <v>83</v>
      </c>
      <c r="H13">
        <v>23</v>
      </c>
      <c r="I13">
        <v>0</v>
      </c>
      <c r="J13">
        <v>0</v>
      </c>
      <c r="K13" s="148" t="s">
        <v>1354</v>
      </c>
      <c r="L13" s="148" t="s">
        <v>83</v>
      </c>
      <c r="M13" s="148" t="s">
        <v>83</v>
      </c>
      <c r="N13" s="148" t="s">
        <v>1355</v>
      </c>
      <c r="O13" s="148" t="s">
        <v>83</v>
      </c>
      <c r="P13" s="148" t="s">
        <v>83</v>
      </c>
      <c r="Q13" s="148" t="s">
        <v>83</v>
      </c>
      <c r="R13" s="148" t="s">
        <v>83</v>
      </c>
      <c r="S13" s="148" t="s">
        <v>83</v>
      </c>
      <c r="T13" s="148" t="s">
        <v>83</v>
      </c>
      <c r="U13" s="148" t="s">
        <v>83</v>
      </c>
      <c r="V13" s="148" t="s">
        <v>83</v>
      </c>
      <c r="W13">
        <v>4</v>
      </c>
      <c r="X13">
        <v>1</v>
      </c>
      <c r="Y13">
        <v>4</v>
      </c>
      <c r="Z13" s="1">
        <v>41056</v>
      </c>
      <c r="AA13">
        <v>38</v>
      </c>
      <c r="AB13">
        <v>382051205270</v>
      </c>
      <c r="AC13">
        <v>38</v>
      </c>
      <c r="AD13">
        <v>8729319</v>
      </c>
      <c r="AE13">
        <v>38205</v>
      </c>
      <c r="AF13" t="b">
        <v>0</v>
      </c>
    </row>
    <row r="14" spans="1:32" x14ac:dyDescent="0.15">
      <c r="A14">
        <v>1</v>
      </c>
      <c r="B14">
        <v>13</v>
      </c>
      <c r="C14">
        <v>1</v>
      </c>
      <c r="D14" s="148" t="s">
        <v>1374</v>
      </c>
      <c r="E14" s="148" t="s">
        <v>1375</v>
      </c>
      <c r="F14" s="148" t="s">
        <v>83</v>
      </c>
      <c r="G14" s="148" t="s">
        <v>83</v>
      </c>
      <c r="H14">
        <v>23</v>
      </c>
      <c r="I14">
        <v>0</v>
      </c>
      <c r="J14">
        <v>0</v>
      </c>
      <c r="K14" s="148" t="s">
        <v>1354</v>
      </c>
      <c r="L14" s="148" t="s">
        <v>83</v>
      </c>
      <c r="M14" s="148" t="s">
        <v>83</v>
      </c>
      <c r="N14" s="148" t="s">
        <v>1355</v>
      </c>
      <c r="O14" s="148" t="s">
        <v>83</v>
      </c>
      <c r="P14" s="148" t="s">
        <v>83</v>
      </c>
      <c r="Q14" s="148" t="s">
        <v>83</v>
      </c>
      <c r="R14" s="148" t="s">
        <v>83</v>
      </c>
      <c r="S14" s="148" t="s">
        <v>83</v>
      </c>
      <c r="T14" s="148" t="s">
        <v>83</v>
      </c>
      <c r="U14" s="148" t="s">
        <v>83</v>
      </c>
      <c r="V14" s="148" t="s">
        <v>83</v>
      </c>
      <c r="W14">
        <v>4</v>
      </c>
      <c r="X14">
        <v>1</v>
      </c>
      <c r="Y14">
        <v>4</v>
      </c>
      <c r="Z14" s="1">
        <v>41189</v>
      </c>
      <c r="AA14">
        <v>38</v>
      </c>
      <c r="AB14">
        <v>382051210070</v>
      </c>
      <c r="AC14">
        <v>38</v>
      </c>
      <c r="AD14">
        <v>8729345</v>
      </c>
      <c r="AE14">
        <v>38205</v>
      </c>
      <c r="AF14" t="b">
        <v>0</v>
      </c>
    </row>
    <row r="15" spans="1:32" x14ac:dyDescent="0.15">
      <c r="A15">
        <v>1</v>
      </c>
      <c r="B15">
        <v>14</v>
      </c>
      <c r="C15">
        <v>2</v>
      </c>
      <c r="D15" s="148" t="s">
        <v>382</v>
      </c>
      <c r="E15" s="148" t="s">
        <v>383</v>
      </c>
      <c r="F15" s="148" t="s">
        <v>83</v>
      </c>
      <c r="G15" s="148" t="s">
        <v>83</v>
      </c>
      <c r="H15">
        <v>23</v>
      </c>
      <c r="I15">
        <v>0</v>
      </c>
      <c r="J15">
        <v>0</v>
      </c>
      <c r="K15" s="148" t="s">
        <v>1354</v>
      </c>
      <c r="L15" s="148" t="s">
        <v>83</v>
      </c>
      <c r="M15" s="148" t="s">
        <v>83</v>
      </c>
      <c r="N15" s="148" t="s">
        <v>1355</v>
      </c>
      <c r="O15" s="148" t="s">
        <v>83</v>
      </c>
      <c r="P15" s="148" t="s">
        <v>83</v>
      </c>
      <c r="Q15" s="148" t="s">
        <v>83</v>
      </c>
      <c r="R15" s="148" t="s">
        <v>83</v>
      </c>
      <c r="S15" s="148" t="s">
        <v>83</v>
      </c>
      <c r="T15" s="148" t="s">
        <v>83</v>
      </c>
      <c r="U15" s="148" t="s">
        <v>83</v>
      </c>
      <c r="V15" s="148" t="s">
        <v>83</v>
      </c>
      <c r="W15">
        <v>4</v>
      </c>
      <c r="X15">
        <v>3</v>
      </c>
      <c r="Y15">
        <v>3</v>
      </c>
      <c r="Z15" s="1">
        <v>38138</v>
      </c>
      <c r="AA15">
        <v>38</v>
      </c>
      <c r="AB15">
        <v>382050405315</v>
      </c>
      <c r="AC15">
        <v>38</v>
      </c>
      <c r="AD15">
        <v>5338098</v>
      </c>
      <c r="AE15">
        <v>38205</v>
      </c>
      <c r="AF15" t="b">
        <v>0</v>
      </c>
    </row>
    <row r="16" spans="1:32" x14ac:dyDescent="0.15">
      <c r="A16">
        <v>1</v>
      </c>
      <c r="B16">
        <v>15</v>
      </c>
      <c r="C16">
        <v>2</v>
      </c>
      <c r="D16" s="148" t="s">
        <v>117</v>
      </c>
      <c r="E16" s="148" t="s">
        <v>118</v>
      </c>
      <c r="F16" s="148" t="s">
        <v>83</v>
      </c>
      <c r="G16" s="148" t="s">
        <v>83</v>
      </c>
      <c r="H16">
        <v>23</v>
      </c>
      <c r="I16">
        <v>0</v>
      </c>
      <c r="J16">
        <v>0</v>
      </c>
      <c r="K16" s="148" t="s">
        <v>1354</v>
      </c>
      <c r="L16" s="148" t="s">
        <v>83</v>
      </c>
      <c r="M16" s="148" t="s">
        <v>83</v>
      </c>
      <c r="N16" s="148" t="s">
        <v>1355</v>
      </c>
      <c r="O16" s="148" t="s">
        <v>83</v>
      </c>
      <c r="P16" s="148" t="s">
        <v>83</v>
      </c>
      <c r="Q16" s="148" t="s">
        <v>83</v>
      </c>
      <c r="R16" s="148" t="s">
        <v>83</v>
      </c>
      <c r="S16" s="148" t="s">
        <v>83</v>
      </c>
      <c r="T16" s="148" t="s">
        <v>83</v>
      </c>
      <c r="U16" s="148" t="s">
        <v>83</v>
      </c>
      <c r="V16" s="148" t="s">
        <v>83</v>
      </c>
      <c r="W16">
        <v>4</v>
      </c>
      <c r="X16">
        <v>3</v>
      </c>
      <c r="Y16">
        <v>1</v>
      </c>
      <c r="Z16" s="1">
        <v>38839</v>
      </c>
      <c r="AA16">
        <v>38</v>
      </c>
      <c r="AB16">
        <v>382050605025</v>
      </c>
      <c r="AC16">
        <v>38</v>
      </c>
      <c r="AD16">
        <v>6022252</v>
      </c>
      <c r="AE16">
        <v>38205</v>
      </c>
      <c r="AF16" t="b">
        <v>0</v>
      </c>
    </row>
    <row r="17" spans="1:32" x14ac:dyDescent="0.15">
      <c r="A17">
        <v>1</v>
      </c>
      <c r="B17">
        <v>16</v>
      </c>
      <c r="C17">
        <v>2</v>
      </c>
      <c r="D17" s="148" t="s">
        <v>119</v>
      </c>
      <c r="E17" s="148" t="s">
        <v>120</v>
      </c>
      <c r="F17" s="148" t="s">
        <v>83</v>
      </c>
      <c r="G17" s="148" t="s">
        <v>83</v>
      </c>
      <c r="H17">
        <v>23</v>
      </c>
      <c r="I17">
        <v>0</v>
      </c>
      <c r="J17">
        <v>0</v>
      </c>
      <c r="K17" s="148" t="s">
        <v>1354</v>
      </c>
      <c r="L17" s="148" t="s">
        <v>83</v>
      </c>
      <c r="M17" s="148" t="s">
        <v>83</v>
      </c>
      <c r="N17" s="148" t="s">
        <v>1355</v>
      </c>
      <c r="O17" s="148" t="s">
        <v>83</v>
      </c>
      <c r="P17" s="148" t="s">
        <v>83</v>
      </c>
      <c r="Q17" s="148" t="s">
        <v>83</v>
      </c>
      <c r="R17" s="148" t="s">
        <v>83</v>
      </c>
      <c r="S17" s="148" t="s">
        <v>83</v>
      </c>
      <c r="T17" s="148" t="s">
        <v>83</v>
      </c>
      <c r="U17" s="148" t="s">
        <v>83</v>
      </c>
      <c r="V17" s="148" t="s">
        <v>83</v>
      </c>
      <c r="W17">
        <v>4</v>
      </c>
      <c r="X17">
        <v>3</v>
      </c>
      <c r="Y17">
        <v>1</v>
      </c>
      <c r="Z17" s="1">
        <v>39112</v>
      </c>
      <c r="AA17">
        <v>38</v>
      </c>
      <c r="AB17">
        <v>382050701305</v>
      </c>
      <c r="AC17">
        <v>38</v>
      </c>
      <c r="AD17">
        <v>6731367</v>
      </c>
      <c r="AE17">
        <v>38205</v>
      </c>
      <c r="AF17" t="b">
        <v>0</v>
      </c>
    </row>
    <row r="18" spans="1:32" x14ac:dyDescent="0.15">
      <c r="A18">
        <v>1</v>
      </c>
      <c r="B18">
        <v>17</v>
      </c>
      <c r="C18">
        <v>2</v>
      </c>
      <c r="D18" s="148" t="s">
        <v>1376</v>
      </c>
      <c r="E18" s="148" t="s">
        <v>1377</v>
      </c>
      <c r="F18" s="148" t="s">
        <v>83</v>
      </c>
      <c r="G18" s="148" t="s">
        <v>83</v>
      </c>
      <c r="H18">
        <v>23</v>
      </c>
      <c r="I18">
        <v>0</v>
      </c>
      <c r="J18">
        <v>0</v>
      </c>
      <c r="K18" s="148" t="s">
        <v>1354</v>
      </c>
      <c r="L18" s="148" t="s">
        <v>83</v>
      </c>
      <c r="M18" s="148" t="s">
        <v>83</v>
      </c>
      <c r="N18" s="148" t="s">
        <v>1355</v>
      </c>
      <c r="O18" s="148" t="s">
        <v>83</v>
      </c>
      <c r="P18" s="148" t="s">
        <v>83</v>
      </c>
      <c r="Q18" s="148" t="s">
        <v>83</v>
      </c>
      <c r="R18" s="148" t="s">
        <v>83</v>
      </c>
      <c r="S18" s="148" t="s">
        <v>83</v>
      </c>
      <c r="T18" s="148" t="s">
        <v>83</v>
      </c>
      <c r="U18" s="148" t="s">
        <v>83</v>
      </c>
      <c r="V18" s="148" t="s">
        <v>83</v>
      </c>
      <c r="W18">
        <v>4</v>
      </c>
      <c r="X18">
        <v>2</v>
      </c>
      <c r="Y18">
        <v>2</v>
      </c>
      <c r="Z18" s="1">
        <v>39596</v>
      </c>
      <c r="AA18">
        <v>38</v>
      </c>
      <c r="AB18">
        <v>382050805285</v>
      </c>
      <c r="AC18">
        <v>38</v>
      </c>
      <c r="AD18">
        <v>8729357</v>
      </c>
      <c r="AE18">
        <v>38205</v>
      </c>
      <c r="AF18" t="b">
        <v>0</v>
      </c>
    </row>
    <row r="19" spans="1:32" x14ac:dyDescent="0.15">
      <c r="A19">
        <v>1</v>
      </c>
      <c r="B19">
        <v>18</v>
      </c>
      <c r="C19">
        <v>2</v>
      </c>
      <c r="D19" s="148" t="s">
        <v>1378</v>
      </c>
      <c r="E19" s="148" t="s">
        <v>1379</v>
      </c>
      <c r="F19" s="148" t="s">
        <v>83</v>
      </c>
      <c r="G19" s="148" t="s">
        <v>83</v>
      </c>
      <c r="H19">
        <v>23</v>
      </c>
      <c r="I19">
        <v>0</v>
      </c>
      <c r="J19">
        <v>0</v>
      </c>
      <c r="K19" s="148" t="s">
        <v>1354</v>
      </c>
      <c r="L19" s="148" t="s">
        <v>83</v>
      </c>
      <c r="M19" s="148" t="s">
        <v>83</v>
      </c>
      <c r="N19" s="148" t="s">
        <v>1355</v>
      </c>
      <c r="O19" s="148" t="s">
        <v>83</v>
      </c>
      <c r="P19" s="148" t="s">
        <v>83</v>
      </c>
      <c r="Q19" s="148" t="s">
        <v>83</v>
      </c>
      <c r="R19" s="148" t="s">
        <v>83</v>
      </c>
      <c r="S19" s="148" t="s">
        <v>83</v>
      </c>
      <c r="T19" s="148" t="s">
        <v>83</v>
      </c>
      <c r="U19" s="148" t="s">
        <v>83</v>
      </c>
      <c r="V19" s="148" t="s">
        <v>83</v>
      </c>
      <c r="W19">
        <v>4</v>
      </c>
      <c r="X19">
        <v>2</v>
      </c>
      <c r="Y19">
        <v>2</v>
      </c>
      <c r="Z19" s="1">
        <v>39607</v>
      </c>
      <c r="AA19">
        <v>38</v>
      </c>
      <c r="AB19">
        <v>382050806085</v>
      </c>
      <c r="AC19">
        <v>38</v>
      </c>
      <c r="AD19">
        <v>7375934</v>
      </c>
      <c r="AE19">
        <v>38205</v>
      </c>
      <c r="AF19" t="b">
        <v>0</v>
      </c>
    </row>
    <row r="20" spans="1:32" x14ac:dyDescent="0.15">
      <c r="A20">
        <v>1</v>
      </c>
      <c r="B20">
        <v>19</v>
      </c>
      <c r="C20">
        <v>2</v>
      </c>
      <c r="D20" s="148" t="s">
        <v>1380</v>
      </c>
      <c r="E20" s="148" t="s">
        <v>1381</v>
      </c>
      <c r="F20" s="148" t="s">
        <v>83</v>
      </c>
      <c r="G20" s="148" t="s">
        <v>83</v>
      </c>
      <c r="H20">
        <v>23</v>
      </c>
      <c r="I20">
        <v>0</v>
      </c>
      <c r="J20">
        <v>0</v>
      </c>
      <c r="K20" s="148" t="s">
        <v>1354</v>
      </c>
      <c r="L20" s="148" t="s">
        <v>83</v>
      </c>
      <c r="M20" s="148" t="s">
        <v>83</v>
      </c>
      <c r="N20" s="148" t="s">
        <v>1355</v>
      </c>
      <c r="O20" s="148" t="s">
        <v>83</v>
      </c>
      <c r="P20" s="148" t="s">
        <v>83</v>
      </c>
      <c r="Q20" s="148" t="s">
        <v>83</v>
      </c>
      <c r="R20" s="148" t="s">
        <v>83</v>
      </c>
      <c r="S20" s="148" t="s">
        <v>83</v>
      </c>
      <c r="T20" s="148" t="s">
        <v>83</v>
      </c>
      <c r="U20" s="148" t="s">
        <v>83</v>
      </c>
      <c r="V20" s="148" t="s">
        <v>83</v>
      </c>
      <c r="W20">
        <v>4</v>
      </c>
      <c r="X20">
        <v>2</v>
      </c>
      <c r="Y20">
        <v>2</v>
      </c>
      <c r="Z20" s="1">
        <v>39665</v>
      </c>
      <c r="AA20">
        <v>38</v>
      </c>
      <c r="AB20">
        <v>382050808055</v>
      </c>
      <c r="AC20">
        <v>38</v>
      </c>
      <c r="AD20">
        <v>7941344</v>
      </c>
      <c r="AE20">
        <v>38205</v>
      </c>
      <c r="AF20" t="b">
        <v>0</v>
      </c>
    </row>
    <row r="21" spans="1:32" x14ac:dyDescent="0.15">
      <c r="A21">
        <v>1</v>
      </c>
      <c r="B21">
        <v>20</v>
      </c>
      <c r="C21">
        <v>2</v>
      </c>
      <c r="D21" s="148" t="s">
        <v>1382</v>
      </c>
      <c r="E21" s="148" t="s">
        <v>1383</v>
      </c>
      <c r="F21" s="148" t="s">
        <v>83</v>
      </c>
      <c r="G21" s="148" t="s">
        <v>83</v>
      </c>
      <c r="H21">
        <v>23</v>
      </c>
      <c r="I21">
        <v>0</v>
      </c>
      <c r="J21">
        <v>0</v>
      </c>
      <c r="K21" s="148" t="s">
        <v>1354</v>
      </c>
      <c r="L21" s="148" t="s">
        <v>83</v>
      </c>
      <c r="M21" s="148" t="s">
        <v>83</v>
      </c>
      <c r="N21" s="148" t="s">
        <v>1355</v>
      </c>
      <c r="O21" s="148" t="s">
        <v>83</v>
      </c>
      <c r="P21" s="148" t="s">
        <v>83</v>
      </c>
      <c r="Q21" s="148" t="s">
        <v>83</v>
      </c>
      <c r="R21" s="148" t="s">
        <v>83</v>
      </c>
      <c r="S21" s="148" t="s">
        <v>83</v>
      </c>
      <c r="T21" s="148" t="s">
        <v>83</v>
      </c>
      <c r="U21" s="148" t="s">
        <v>83</v>
      </c>
      <c r="V21" s="148" t="s">
        <v>83</v>
      </c>
      <c r="W21">
        <v>4</v>
      </c>
      <c r="X21">
        <v>2</v>
      </c>
      <c r="Y21">
        <v>2</v>
      </c>
      <c r="Z21" s="1">
        <v>39803</v>
      </c>
      <c r="AA21">
        <v>38</v>
      </c>
      <c r="AB21">
        <v>382050812215</v>
      </c>
      <c r="AC21">
        <v>38</v>
      </c>
      <c r="AD21">
        <v>7375922</v>
      </c>
      <c r="AE21">
        <v>38205</v>
      </c>
      <c r="AF21" t="b">
        <v>0</v>
      </c>
    </row>
    <row r="22" spans="1:32" x14ac:dyDescent="0.15">
      <c r="A22">
        <v>1</v>
      </c>
      <c r="B22">
        <v>21</v>
      </c>
      <c r="C22">
        <v>2</v>
      </c>
      <c r="D22" s="148" t="s">
        <v>1384</v>
      </c>
      <c r="E22" s="148" t="s">
        <v>1385</v>
      </c>
      <c r="F22" s="148" t="s">
        <v>83</v>
      </c>
      <c r="G22" s="148" t="s">
        <v>83</v>
      </c>
      <c r="H22">
        <v>23</v>
      </c>
      <c r="I22">
        <v>0</v>
      </c>
      <c r="J22">
        <v>0</v>
      </c>
      <c r="K22" s="148" t="s">
        <v>1354</v>
      </c>
      <c r="L22" s="148" t="s">
        <v>83</v>
      </c>
      <c r="M22" s="148" t="s">
        <v>83</v>
      </c>
      <c r="N22" s="148" t="s">
        <v>1355</v>
      </c>
      <c r="O22" s="148" t="s">
        <v>83</v>
      </c>
      <c r="P22" s="148" t="s">
        <v>83</v>
      </c>
      <c r="Q22" s="148" t="s">
        <v>83</v>
      </c>
      <c r="R22" s="148" t="s">
        <v>83</v>
      </c>
      <c r="S22" s="148" t="s">
        <v>83</v>
      </c>
      <c r="T22" s="148" t="s">
        <v>83</v>
      </c>
      <c r="U22" s="148" t="s">
        <v>83</v>
      </c>
      <c r="V22" s="148" t="s">
        <v>83</v>
      </c>
      <c r="W22">
        <v>4</v>
      </c>
      <c r="X22">
        <v>2</v>
      </c>
      <c r="Y22">
        <v>1</v>
      </c>
      <c r="Z22" s="1">
        <v>40031</v>
      </c>
      <c r="AA22">
        <v>38</v>
      </c>
      <c r="AB22">
        <v>382050908065</v>
      </c>
      <c r="AC22">
        <v>38</v>
      </c>
      <c r="AD22">
        <v>7834675</v>
      </c>
      <c r="AE22">
        <v>38205</v>
      </c>
      <c r="AF22" t="b">
        <v>0</v>
      </c>
    </row>
    <row r="23" spans="1:32" x14ac:dyDescent="0.15">
      <c r="A23">
        <v>1</v>
      </c>
      <c r="B23">
        <v>22</v>
      </c>
      <c r="C23">
        <v>2</v>
      </c>
      <c r="D23" s="148" t="s">
        <v>1386</v>
      </c>
      <c r="E23" s="148" t="s">
        <v>1387</v>
      </c>
      <c r="F23" s="148" t="s">
        <v>83</v>
      </c>
      <c r="G23" s="148" t="s">
        <v>83</v>
      </c>
      <c r="H23">
        <v>23</v>
      </c>
      <c r="I23">
        <v>0</v>
      </c>
      <c r="J23">
        <v>0</v>
      </c>
      <c r="K23" s="148" t="s">
        <v>1354</v>
      </c>
      <c r="L23" s="148" t="s">
        <v>83</v>
      </c>
      <c r="M23" s="148" t="s">
        <v>83</v>
      </c>
      <c r="N23" s="148" t="s">
        <v>1355</v>
      </c>
      <c r="O23" s="148" t="s">
        <v>83</v>
      </c>
      <c r="P23" s="148" t="s">
        <v>83</v>
      </c>
      <c r="Q23" s="148" t="s">
        <v>83</v>
      </c>
      <c r="R23" s="148" t="s">
        <v>83</v>
      </c>
      <c r="S23" s="148" t="s">
        <v>83</v>
      </c>
      <c r="T23" s="148" t="s">
        <v>83</v>
      </c>
      <c r="U23" s="148" t="s">
        <v>83</v>
      </c>
      <c r="V23" s="148" t="s">
        <v>83</v>
      </c>
      <c r="W23">
        <v>4</v>
      </c>
      <c r="X23">
        <v>1</v>
      </c>
      <c r="Y23">
        <v>6</v>
      </c>
      <c r="Z23" s="1">
        <v>40353</v>
      </c>
      <c r="AA23">
        <v>38</v>
      </c>
      <c r="AB23">
        <v>382051006245</v>
      </c>
      <c r="AC23">
        <v>38</v>
      </c>
      <c r="AD23">
        <v>8193335</v>
      </c>
      <c r="AE23">
        <v>38205</v>
      </c>
      <c r="AF23" t="b">
        <v>0</v>
      </c>
    </row>
    <row r="24" spans="1:32" x14ac:dyDescent="0.15">
      <c r="A24">
        <v>1</v>
      </c>
      <c r="B24">
        <v>23</v>
      </c>
      <c r="C24">
        <v>2</v>
      </c>
      <c r="D24" s="148" t="s">
        <v>1388</v>
      </c>
      <c r="E24" s="148" t="s">
        <v>1389</v>
      </c>
      <c r="F24" s="148" t="s">
        <v>83</v>
      </c>
      <c r="G24" s="148" t="s">
        <v>83</v>
      </c>
      <c r="H24">
        <v>23</v>
      </c>
      <c r="I24">
        <v>0</v>
      </c>
      <c r="J24">
        <v>0</v>
      </c>
      <c r="K24" s="148" t="s">
        <v>1354</v>
      </c>
      <c r="L24" s="148" t="s">
        <v>83</v>
      </c>
      <c r="M24" s="148" t="s">
        <v>83</v>
      </c>
      <c r="N24" s="148" t="s">
        <v>1355</v>
      </c>
      <c r="O24" s="148" t="s">
        <v>83</v>
      </c>
      <c r="P24" s="148" t="s">
        <v>83</v>
      </c>
      <c r="Q24" s="148" t="s">
        <v>83</v>
      </c>
      <c r="R24" s="148" t="s">
        <v>83</v>
      </c>
      <c r="S24" s="148" t="s">
        <v>83</v>
      </c>
      <c r="T24" s="148" t="s">
        <v>83</v>
      </c>
      <c r="U24" s="148" t="s">
        <v>83</v>
      </c>
      <c r="V24" s="148" t="s">
        <v>83</v>
      </c>
      <c r="W24">
        <v>4</v>
      </c>
      <c r="X24">
        <v>1</v>
      </c>
      <c r="Y24">
        <v>6</v>
      </c>
      <c r="Z24" s="1">
        <v>40422</v>
      </c>
      <c r="AA24">
        <v>38</v>
      </c>
      <c r="AB24">
        <v>382051009015</v>
      </c>
      <c r="AC24">
        <v>38</v>
      </c>
      <c r="AD24">
        <v>7834687</v>
      </c>
      <c r="AE24">
        <v>38205</v>
      </c>
      <c r="AF24" t="b">
        <v>0</v>
      </c>
    </row>
    <row r="25" spans="1:32" x14ac:dyDescent="0.15">
      <c r="A25">
        <v>1</v>
      </c>
      <c r="B25">
        <v>24</v>
      </c>
      <c r="C25">
        <v>2</v>
      </c>
      <c r="D25" s="148" t="s">
        <v>1390</v>
      </c>
      <c r="E25" s="148" t="s">
        <v>1391</v>
      </c>
      <c r="F25" s="148" t="s">
        <v>83</v>
      </c>
      <c r="G25" s="148" t="s">
        <v>83</v>
      </c>
      <c r="H25">
        <v>23</v>
      </c>
      <c r="I25">
        <v>0</v>
      </c>
      <c r="J25">
        <v>0</v>
      </c>
      <c r="K25" s="148" t="s">
        <v>1354</v>
      </c>
      <c r="L25" s="148" t="s">
        <v>83</v>
      </c>
      <c r="M25" s="148" t="s">
        <v>83</v>
      </c>
      <c r="N25" s="148" t="s">
        <v>1355</v>
      </c>
      <c r="O25" s="148" t="s">
        <v>83</v>
      </c>
      <c r="P25" s="148" t="s">
        <v>83</v>
      </c>
      <c r="Q25" s="148" t="s">
        <v>83</v>
      </c>
      <c r="R25" s="148" t="s">
        <v>83</v>
      </c>
      <c r="S25" s="148" t="s">
        <v>83</v>
      </c>
      <c r="T25" s="148" t="s">
        <v>83</v>
      </c>
      <c r="U25" s="148" t="s">
        <v>83</v>
      </c>
      <c r="V25" s="148" t="s">
        <v>83</v>
      </c>
      <c r="W25">
        <v>4</v>
      </c>
      <c r="X25">
        <v>1</v>
      </c>
      <c r="Y25">
        <v>6</v>
      </c>
      <c r="Z25" s="1">
        <v>40453</v>
      </c>
      <c r="AA25">
        <v>38</v>
      </c>
      <c r="AB25">
        <v>382051010025</v>
      </c>
      <c r="AC25">
        <v>38</v>
      </c>
      <c r="AD25">
        <v>8359179</v>
      </c>
      <c r="AE25">
        <v>38205</v>
      </c>
      <c r="AF25" t="b">
        <v>0</v>
      </c>
    </row>
    <row r="26" spans="1:32" x14ac:dyDescent="0.15">
      <c r="A26">
        <v>1</v>
      </c>
      <c r="B26">
        <v>25</v>
      </c>
      <c r="C26">
        <v>2</v>
      </c>
      <c r="D26" s="148" t="s">
        <v>1392</v>
      </c>
      <c r="E26" s="148" t="s">
        <v>1393</v>
      </c>
      <c r="F26" s="148" t="s">
        <v>83</v>
      </c>
      <c r="G26" s="148" t="s">
        <v>83</v>
      </c>
      <c r="H26">
        <v>23</v>
      </c>
      <c r="I26">
        <v>0</v>
      </c>
      <c r="J26">
        <v>0</v>
      </c>
      <c r="K26" s="148" t="s">
        <v>1354</v>
      </c>
      <c r="L26" s="148" t="s">
        <v>83</v>
      </c>
      <c r="M26" s="148" t="s">
        <v>83</v>
      </c>
      <c r="N26" s="148" t="s">
        <v>1355</v>
      </c>
      <c r="O26" s="148" t="s">
        <v>83</v>
      </c>
      <c r="P26" s="148" t="s">
        <v>83</v>
      </c>
      <c r="Q26" s="148" t="s">
        <v>83</v>
      </c>
      <c r="R26" s="148" t="s">
        <v>83</v>
      </c>
      <c r="S26" s="148" t="s">
        <v>83</v>
      </c>
      <c r="T26" s="148" t="s">
        <v>83</v>
      </c>
      <c r="U26" s="148" t="s">
        <v>83</v>
      </c>
      <c r="V26" s="148" t="s">
        <v>83</v>
      </c>
      <c r="W26">
        <v>4</v>
      </c>
      <c r="X26">
        <v>1</v>
      </c>
      <c r="Y26">
        <v>6</v>
      </c>
      <c r="Z26" s="1">
        <v>40559</v>
      </c>
      <c r="AA26">
        <v>38</v>
      </c>
      <c r="AB26">
        <v>382051101165</v>
      </c>
      <c r="AC26">
        <v>38</v>
      </c>
      <c r="AD26">
        <v>6885285</v>
      </c>
      <c r="AE26">
        <v>38205</v>
      </c>
      <c r="AF26" t="b">
        <v>0</v>
      </c>
    </row>
    <row r="27" spans="1:32" x14ac:dyDescent="0.15">
      <c r="A27">
        <v>1</v>
      </c>
      <c r="B27">
        <v>26</v>
      </c>
      <c r="C27">
        <v>2</v>
      </c>
      <c r="D27" s="148" t="s">
        <v>1394</v>
      </c>
      <c r="E27" s="148" t="s">
        <v>1395</v>
      </c>
      <c r="F27" s="148" t="s">
        <v>83</v>
      </c>
      <c r="G27" s="148" t="s">
        <v>83</v>
      </c>
      <c r="H27">
        <v>23</v>
      </c>
      <c r="I27">
        <v>0</v>
      </c>
      <c r="J27">
        <v>0</v>
      </c>
      <c r="K27" s="148" t="s">
        <v>1354</v>
      </c>
      <c r="L27" s="148" t="s">
        <v>83</v>
      </c>
      <c r="M27" s="148" t="s">
        <v>83</v>
      </c>
      <c r="N27" s="148" t="s">
        <v>1355</v>
      </c>
      <c r="O27" s="148" t="s">
        <v>83</v>
      </c>
      <c r="P27" s="148" t="s">
        <v>83</v>
      </c>
      <c r="Q27" s="148" t="s">
        <v>83</v>
      </c>
      <c r="R27" s="148" t="s">
        <v>83</v>
      </c>
      <c r="S27" s="148" t="s">
        <v>83</v>
      </c>
      <c r="T27" s="148" t="s">
        <v>83</v>
      </c>
      <c r="U27" s="148" t="s">
        <v>83</v>
      </c>
      <c r="V27" s="148" t="s">
        <v>83</v>
      </c>
      <c r="W27">
        <v>4</v>
      </c>
      <c r="X27">
        <v>1</v>
      </c>
      <c r="Y27">
        <v>5</v>
      </c>
      <c r="Z27" s="1">
        <v>40872</v>
      </c>
      <c r="AA27">
        <v>38</v>
      </c>
      <c r="AB27">
        <v>382051111255</v>
      </c>
      <c r="AC27">
        <v>38</v>
      </c>
      <c r="AD27">
        <v>9298081</v>
      </c>
      <c r="AE27">
        <v>38205</v>
      </c>
      <c r="AF27" t="b">
        <v>0</v>
      </c>
    </row>
    <row r="28" spans="1:32" x14ac:dyDescent="0.15">
      <c r="A28">
        <v>1</v>
      </c>
      <c r="B28">
        <v>27</v>
      </c>
      <c r="C28">
        <v>2</v>
      </c>
      <c r="D28" s="148" t="s">
        <v>1396</v>
      </c>
      <c r="E28" s="148" t="s">
        <v>1397</v>
      </c>
      <c r="F28" s="148" t="s">
        <v>83</v>
      </c>
      <c r="G28" s="148" t="s">
        <v>83</v>
      </c>
      <c r="H28">
        <v>23</v>
      </c>
      <c r="I28">
        <v>0</v>
      </c>
      <c r="J28">
        <v>0</v>
      </c>
      <c r="K28" s="148" t="s">
        <v>1354</v>
      </c>
      <c r="L28" s="148" t="s">
        <v>83</v>
      </c>
      <c r="M28" s="148" t="s">
        <v>83</v>
      </c>
      <c r="N28" s="148" t="s">
        <v>1355</v>
      </c>
      <c r="O28" s="148" t="s">
        <v>83</v>
      </c>
      <c r="P28" s="148" t="s">
        <v>83</v>
      </c>
      <c r="Q28" s="148" t="s">
        <v>83</v>
      </c>
      <c r="R28" s="148" t="s">
        <v>83</v>
      </c>
      <c r="S28" s="148" t="s">
        <v>83</v>
      </c>
      <c r="T28" s="148" t="s">
        <v>83</v>
      </c>
      <c r="U28" s="148" t="s">
        <v>83</v>
      </c>
      <c r="V28" s="148" t="s">
        <v>83</v>
      </c>
      <c r="W28">
        <v>4</v>
      </c>
      <c r="X28">
        <v>1</v>
      </c>
      <c r="Y28">
        <v>5</v>
      </c>
      <c r="Z28" s="1">
        <v>40963</v>
      </c>
      <c r="AA28">
        <v>38</v>
      </c>
      <c r="AB28">
        <v>382051202245</v>
      </c>
      <c r="AC28">
        <v>38</v>
      </c>
      <c r="AD28">
        <v>8729369</v>
      </c>
      <c r="AE28">
        <v>38205</v>
      </c>
      <c r="AF28" t="b">
        <v>0</v>
      </c>
    </row>
    <row r="29" spans="1:32" x14ac:dyDescent="0.15">
      <c r="A29">
        <v>1</v>
      </c>
      <c r="B29">
        <v>28</v>
      </c>
      <c r="C29">
        <v>2</v>
      </c>
      <c r="D29" s="148" t="s">
        <v>1398</v>
      </c>
      <c r="E29" s="148" t="s">
        <v>1399</v>
      </c>
      <c r="F29" s="148" t="s">
        <v>83</v>
      </c>
      <c r="G29" s="148" t="s">
        <v>83</v>
      </c>
      <c r="H29">
        <v>23</v>
      </c>
      <c r="I29">
        <v>0</v>
      </c>
      <c r="J29">
        <v>0</v>
      </c>
      <c r="K29" s="148" t="s">
        <v>1354</v>
      </c>
      <c r="L29" s="148" t="s">
        <v>83</v>
      </c>
      <c r="M29" s="148" t="s">
        <v>83</v>
      </c>
      <c r="N29" s="148" t="s">
        <v>1355</v>
      </c>
      <c r="O29" s="148" t="s">
        <v>83</v>
      </c>
      <c r="P29" s="148" t="s">
        <v>83</v>
      </c>
      <c r="Q29" s="148" t="s">
        <v>83</v>
      </c>
      <c r="R29" s="148" t="s">
        <v>83</v>
      </c>
      <c r="S29" s="148" t="s">
        <v>83</v>
      </c>
      <c r="T29" s="148" t="s">
        <v>83</v>
      </c>
      <c r="U29" s="148" t="s">
        <v>83</v>
      </c>
      <c r="V29" s="148" t="s">
        <v>83</v>
      </c>
      <c r="W29">
        <v>4</v>
      </c>
      <c r="X29">
        <v>1</v>
      </c>
      <c r="Y29">
        <v>4</v>
      </c>
      <c r="Z29" s="1">
        <v>41042</v>
      </c>
      <c r="AA29">
        <v>38</v>
      </c>
      <c r="AB29">
        <v>382051205135</v>
      </c>
      <c r="AC29">
        <v>38</v>
      </c>
      <c r="AD29">
        <v>8729395</v>
      </c>
      <c r="AE29">
        <v>38205</v>
      </c>
      <c r="AF29" t="b">
        <v>0</v>
      </c>
    </row>
    <row r="30" spans="1:32" x14ac:dyDescent="0.15">
      <c r="A30">
        <v>1</v>
      </c>
      <c r="B30">
        <v>29</v>
      </c>
      <c r="C30">
        <v>2</v>
      </c>
      <c r="D30" s="148" t="s">
        <v>1400</v>
      </c>
      <c r="E30" s="148" t="s">
        <v>1401</v>
      </c>
      <c r="F30" s="148" t="s">
        <v>83</v>
      </c>
      <c r="G30" s="148" t="s">
        <v>83</v>
      </c>
      <c r="H30">
        <v>23</v>
      </c>
      <c r="I30">
        <v>0</v>
      </c>
      <c r="J30">
        <v>0</v>
      </c>
      <c r="K30" s="148" t="s">
        <v>1354</v>
      </c>
      <c r="L30" s="148" t="s">
        <v>83</v>
      </c>
      <c r="M30" s="148" t="s">
        <v>83</v>
      </c>
      <c r="N30" s="148" t="s">
        <v>1355</v>
      </c>
      <c r="O30" s="148" t="s">
        <v>83</v>
      </c>
      <c r="P30" s="148" t="s">
        <v>83</v>
      </c>
      <c r="Q30" s="148" t="s">
        <v>83</v>
      </c>
      <c r="R30" s="148" t="s">
        <v>83</v>
      </c>
      <c r="S30" s="148" t="s">
        <v>83</v>
      </c>
      <c r="T30" s="148" t="s">
        <v>83</v>
      </c>
      <c r="U30" s="148" t="s">
        <v>83</v>
      </c>
      <c r="V30" s="148" t="s">
        <v>83</v>
      </c>
      <c r="W30">
        <v>4</v>
      </c>
      <c r="X30">
        <v>1</v>
      </c>
      <c r="Y30">
        <v>4</v>
      </c>
      <c r="Z30" s="1">
        <v>41048</v>
      </c>
      <c r="AA30">
        <v>38</v>
      </c>
      <c r="AB30">
        <v>382051205195</v>
      </c>
      <c r="AC30">
        <v>38</v>
      </c>
      <c r="AD30">
        <v>8729383</v>
      </c>
      <c r="AE30">
        <v>38205</v>
      </c>
      <c r="AF30" t="b">
        <v>0</v>
      </c>
    </row>
    <row r="31" spans="1:32" x14ac:dyDescent="0.15">
      <c r="A31">
        <v>1</v>
      </c>
      <c r="B31">
        <v>30</v>
      </c>
      <c r="C31">
        <v>2</v>
      </c>
      <c r="D31" s="148" t="s">
        <v>1402</v>
      </c>
      <c r="E31" s="148" t="s">
        <v>1403</v>
      </c>
      <c r="F31" s="148" t="s">
        <v>83</v>
      </c>
      <c r="G31" s="148" t="s">
        <v>83</v>
      </c>
      <c r="H31">
        <v>23</v>
      </c>
      <c r="I31">
        <v>0</v>
      </c>
      <c r="J31">
        <v>0</v>
      </c>
      <c r="K31" s="148" t="s">
        <v>1354</v>
      </c>
      <c r="L31" s="148" t="s">
        <v>83</v>
      </c>
      <c r="M31" s="148" t="s">
        <v>83</v>
      </c>
      <c r="N31" s="148" t="s">
        <v>1355</v>
      </c>
      <c r="O31" s="148" t="s">
        <v>83</v>
      </c>
      <c r="P31" s="148" t="s">
        <v>83</v>
      </c>
      <c r="Q31" s="148" t="s">
        <v>83</v>
      </c>
      <c r="R31" s="148" t="s">
        <v>83</v>
      </c>
      <c r="S31" s="148" t="s">
        <v>83</v>
      </c>
      <c r="T31" s="148" t="s">
        <v>83</v>
      </c>
      <c r="U31" s="148" t="s">
        <v>83</v>
      </c>
      <c r="V31" s="148" t="s">
        <v>83</v>
      </c>
      <c r="W31">
        <v>4</v>
      </c>
      <c r="X31">
        <v>1</v>
      </c>
      <c r="Y31">
        <v>4</v>
      </c>
      <c r="Z31" s="1">
        <v>41148</v>
      </c>
      <c r="AA31">
        <v>38</v>
      </c>
      <c r="AB31">
        <v>382051208275</v>
      </c>
      <c r="AC31">
        <v>38</v>
      </c>
      <c r="AD31">
        <v>9115809</v>
      </c>
      <c r="AE31">
        <v>38205</v>
      </c>
      <c r="AF31" t="b">
        <v>0</v>
      </c>
    </row>
    <row r="32" spans="1:32" x14ac:dyDescent="0.15">
      <c r="A32">
        <v>1</v>
      </c>
      <c r="B32">
        <v>31</v>
      </c>
      <c r="C32">
        <v>2</v>
      </c>
      <c r="D32" s="148" t="s">
        <v>1404</v>
      </c>
      <c r="E32" s="148" t="s">
        <v>1405</v>
      </c>
      <c r="F32" s="148" t="s">
        <v>83</v>
      </c>
      <c r="G32" s="148" t="s">
        <v>83</v>
      </c>
      <c r="H32">
        <v>23</v>
      </c>
      <c r="I32">
        <v>0</v>
      </c>
      <c r="J32">
        <v>0</v>
      </c>
      <c r="K32" s="148" t="s">
        <v>1354</v>
      </c>
      <c r="L32" s="148" t="s">
        <v>83</v>
      </c>
      <c r="M32" s="148" t="s">
        <v>83</v>
      </c>
      <c r="N32" s="148" t="s">
        <v>1355</v>
      </c>
      <c r="O32" s="148" t="s">
        <v>83</v>
      </c>
      <c r="P32" s="148" t="s">
        <v>83</v>
      </c>
      <c r="Q32" s="148" t="s">
        <v>83</v>
      </c>
      <c r="R32" s="148" t="s">
        <v>83</v>
      </c>
      <c r="S32" s="148" t="s">
        <v>83</v>
      </c>
      <c r="T32" s="148" t="s">
        <v>83</v>
      </c>
      <c r="U32" s="148" t="s">
        <v>83</v>
      </c>
      <c r="V32" s="148" t="s">
        <v>83</v>
      </c>
      <c r="W32">
        <v>4</v>
      </c>
      <c r="X32">
        <v>1</v>
      </c>
      <c r="Y32">
        <v>4</v>
      </c>
      <c r="Z32" s="1">
        <v>41327</v>
      </c>
      <c r="AA32">
        <v>38</v>
      </c>
      <c r="AB32">
        <v>382051302225</v>
      </c>
      <c r="AC32">
        <v>38</v>
      </c>
      <c r="AD32">
        <v>9104600</v>
      </c>
      <c r="AE32">
        <v>38205</v>
      </c>
      <c r="AF32" t="b">
        <v>0</v>
      </c>
    </row>
    <row r="33" spans="1:32" x14ac:dyDescent="0.15">
      <c r="A33">
        <v>1</v>
      </c>
      <c r="B33">
        <v>32</v>
      </c>
      <c r="C33">
        <v>1</v>
      </c>
      <c r="D33" s="148" t="s">
        <v>121</v>
      </c>
      <c r="E33" s="148" t="s">
        <v>122</v>
      </c>
      <c r="F33" s="148" t="s">
        <v>83</v>
      </c>
      <c r="G33" s="148" t="s">
        <v>83</v>
      </c>
      <c r="H33">
        <v>26</v>
      </c>
      <c r="I33">
        <v>0</v>
      </c>
      <c r="J33">
        <v>0</v>
      </c>
      <c r="K33" s="148" t="s">
        <v>1406</v>
      </c>
      <c r="L33" s="148" t="s">
        <v>83</v>
      </c>
      <c r="M33" s="148" t="s">
        <v>83</v>
      </c>
      <c r="N33" s="148" t="s">
        <v>1407</v>
      </c>
      <c r="O33" s="148" t="s">
        <v>83</v>
      </c>
      <c r="P33" s="148" t="s">
        <v>83</v>
      </c>
      <c r="Q33" s="148" t="s">
        <v>83</v>
      </c>
      <c r="R33" s="148" t="s">
        <v>83</v>
      </c>
      <c r="S33" s="148" t="s">
        <v>83</v>
      </c>
      <c r="T33" s="148" t="s">
        <v>83</v>
      </c>
      <c r="U33" s="148" t="s">
        <v>83</v>
      </c>
      <c r="V33" s="148" t="s">
        <v>83</v>
      </c>
      <c r="W33">
        <v>4</v>
      </c>
      <c r="X33">
        <v>3</v>
      </c>
      <c r="Y33">
        <v>1</v>
      </c>
      <c r="Z33" s="1">
        <v>38904</v>
      </c>
      <c r="AA33">
        <v>38</v>
      </c>
      <c r="AB33">
        <v>382080607060</v>
      </c>
      <c r="AC33">
        <v>38</v>
      </c>
      <c r="AD33">
        <v>6618723</v>
      </c>
      <c r="AE33">
        <v>38208</v>
      </c>
      <c r="AF33" t="b">
        <v>0</v>
      </c>
    </row>
    <row r="34" spans="1:32" x14ac:dyDescent="0.15">
      <c r="A34">
        <v>1</v>
      </c>
      <c r="B34">
        <v>33</v>
      </c>
      <c r="C34">
        <v>1</v>
      </c>
      <c r="D34" s="148" t="s">
        <v>123</v>
      </c>
      <c r="E34" s="148" t="s">
        <v>124</v>
      </c>
      <c r="F34" s="148" t="s">
        <v>83</v>
      </c>
      <c r="G34" s="148" t="s">
        <v>83</v>
      </c>
      <c r="H34">
        <v>26</v>
      </c>
      <c r="I34">
        <v>0</v>
      </c>
      <c r="J34">
        <v>0</v>
      </c>
      <c r="K34" s="148" t="s">
        <v>1406</v>
      </c>
      <c r="L34" s="148" t="s">
        <v>83</v>
      </c>
      <c r="M34" s="148" t="s">
        <v>83</v>
      </c>
      <c r="N34" s="148" t="s">
        <v>1407</v>
      </c>
      <c r="O34" s="148" t="s">
        <v>83</v>
      </c>
      <c r="P34" s="148" t="s">
        <v>83</v>
      </c>
      <c r="Q34" s="148" t="s">
        <v>83</v>
      </c>
      <c r="R34" s="148" t="s">
        <v>83</v>
      </c>
      <c r="S34" s="148" t="s">
        <v>83</v>
      </c>
      <c r="T34" s="148" t="s">
        <v>83</v>
      </c>
      <c r="U34" s="148" t="s">
        <v>83</v>
      </c>
      <c r="V34" s="148" t="s">
        <v>83</v>
      </c>
      <c r="W34">
        <v>4</v>
      </c>
      <c r="X34">
        <v>3</v>
      </c>
      <c r="Y34">
        <v>1</v>
      </c>
      <c r="Z34" s="1">
        <v>38980</v>
      </c>
      <c r="AA34">
        <v>38</v>
      </c>
      <c r="AB34">
        <v>382080609200</v>
      </c>
      <c r="AC34">
        <v>38</v>
      </c>
      <c r="AD34">
        <v>6618709</v>
      </c>
      <c r="AE34">
        <v>38208</v>
      </c>
      <c r="AF34" t="b">
        <v>0</v>
      </c>
    </row>
    <row r="35" spans="1:32" x14ac:dyDescent="0.15">
      <c r="A35">
        <v>1</v>
      </c>
      <c r="B35">
        <v>34</v>
      </c>
      <c r="C35">
        <v>1</v>
      </c>
      <c r="D35" s="148" t="s">
        <v>1408</v>
      </c>
      <c r="E35" s="148" t="s">
        <v>1409</v>
      </c>
      <c r="F35" s="148" t="s">
        <v>83</v>
      </c>
      <c r="G35" s="148" t="s">
        <v>83</v>
      </c>
      <c r="H35">
        <v>26</v>
      </c>
      <c r="I35">
        <v>0</v>
      </c>
      <c r="J35">
        <v>0</v>
      </c>
      <c r="K35" s="148" t="s">
        <v>1406</v>
      </c>
      <c r="L35" s="148" t="s">
        <v>83</v>
      </c>
      <c r="M35" s="148" t="s">
        <v>83</v>
      </c>
      <c r="N35" s="148" t="s">
        <v>1407</v>
      </c>
      <c r="O35" s="148" t="s">
        <v>83</v>
      </c>
      <c r="P35" s="148" t="s">
        <v>83</v>
      </c>
      <c r="Q35" s="148" t="s">
        <v>83</v>
      </c>
      <c r="R35" s="148" t="s">
        <v>83</v>
      </c>
      <c r="S35" s="148" t="s">
        <v>83</v>
      </c>
      <c r="T35" s="148" t="s">
        <v>83</v>
      </c>
      <c r="U35" s="148" t="s">
        <v>83</v>
      </c>
      <c r="V35" s="148" t="s">
        <v>83</v>
      </c>
      <c r="W35">
        <v>4</v>
      </c>
      <c r="X35">
        <v>2</v>
      </c>
      <c r="Y35">
        <v>3</v>
      </c>
      <c r="Z35" s="1">
        <v>39198</v>
      </c>
      <c r="AA35">
        <v>38</v>
      </c>
      <c r="AB35">
        <v>382080704260</v>
      </c>
      <c r="AC35">
        <v>38</v>
      </c>
      <c r="AD35">
        <v>7071349</v>
      </c>
      <c r="AE35">
        <v>38208</v>
      </c>
      <c r="AF35" t="b">
        <v>0</v>
      </c>
    </row>
    <row r="36" spans="1:32" x14ac:dyDescent="0.15">
      <c r="A36">
        <v>1</v>
      </c>
      <c r="B36">
        <v>35</v>
      </c>
      <c r="C36">
        <v>1</v>
      </c>
      <c r="D36" s="148" t="s">
        <v>1410</v>
      </c>
      <c r="E36" s="148" t="s">
        <v>1411</v>
      </c>
      <c r="F36" s="148" t="s">
        <v>83</v>
      </c>
      <c r="G36" s="148" t="s">
        <v>83</v>
      </c>
      <c r="H36">
        <v>26</v>
      </c>
      <c r="I36">
        <v>0</v>
      </c>
      <c r="J36">
        <v>0</v>
      </c>
      <c r="K36" s="148" t="s">
        <v>1406</v>
      </c>
      <c r="L36" s="148" t="s">
        <v>83</v>
      </c>
      <c r="M36" s="148" t="s">
        <v>83</v>
      </c>
      <c r="N36" s="148" t="s">
        <v>1407</v>
      </c>
      <c r="O36" s="148" t="s">
        <v>83</v>
      </c>
      <c r="P36" s="148" t="s">
        <v>83</v>
      </c>
      <c r="Q36" s="148" t="s">
        <v>83</v>
      </c>
      <c r="R36" s="148" t="s">
        <v>83</v>
      </c>
      <c r="S36" s="148" t="s">
        <v>83</v>
      </c>
      <c r="T36" s="148" t="s">
        <v>83</v>
      </c>
      <c r="U36" s="148" t="s">
        <v>83</v>
      </c>
      <c r="V36" s="148" t="s">
        <v>83</v>
      </c>
      <c r="W36">
        <v>4</v>
      </c>
      <c r="X36">
        <v>2</v>
      </c>
      <c r="Y36">
        <v>1</v>
      </c>
      <c r="Z36" s="1">
        <v>39929</v>
      </c>
      <c r="AA36">
        <v>38</v>
      </c>
      <c r="AB36">
        <v>382080904260</v>
      </c>
      <c r="AC36">
        <v>38</v>
      </c>
      <c r="AD36">
        <v>9115924</v>
      </c>
      <c r="AE36">
        <v>38208</v>
      </c>
      <c r="AF36" t="b">
        <v>0</v>
      </c>
    </row>
    <row r="37" spans="1:32" x14ac:dyDescent="0.15">
      <c r="A37">
        <v>1</v>
      </c>
      <c r="B37">
        <v>36</v>
      </c>
      <c r="C37">
        <v>1</v>
      </c>
      <c r="D37" s="148" t="s">
        <v>1412</v>
      </c>
      <c r="E37" s="148" t="s">
        <v>1413</v>
      </c>
      <c r="F37" s="148" t="s">
        <v>83</v>
      </c>
      <c r="G37" s="148" t="s">
        <v>83</v>
      </c>
      <c r="H37">
        <v>26</v>
      </c>
      <c r="I37">
        <v>0</v>
      </c>
      <c r="J37">
        <v>0</v>
      </c>
      <c r="K37" s="148" t="s">
        <v>1406</v>
      </c>
      <c r="L37" s="148" t="s">
        <v>83</v>
      </c>
      <c r="M37" s="148" t="s">
        <v>83</v>
      </c>
      <c r="N37" s="148" t="s">
        <v>1407</v>
      </c>
      <c r="O37" s="148" t="s">
        <v>83</v>
      </c>
      <c r="P37" s="148" t="s">
        <v>83</v>
      </c>
      <c r="Q37" s="148" t="s">
        <v>83</v>
      </c>
      <c r="R37" s="148" t="s">
        <v>83</v>
      </c>
      <c r="S37" s="148" t="s">
        <v>83</v>
      </c>
      <c r="T37" s="148" t="s">
        <v>83</v>
      </c>
      <c r="U37" s="148" t="s">
        <v>83</v>
      </c>
      <c r="V37" s="148" t="s">
        <v>83</v>
      </c>
      <c r="W37">
        <v>4</v>
      </c>
      <c r="X37">
        <v>2</v>
      </c>
      <c r="Y37">
        <v>1</v>
      </c>
      <c r="Z37" s="1">
        <v>39933</v>
      </c>
      <c r="AA37">
        <v>38</v>
      </c>
      <c r="AB37">
        <v>382080904300</v>
      </c>
      <c r="AC37">
        <v>38</v>
      </c>
      <c r="AD37">
        <v>8890464</v>
      </c>
      <c r="AE37">
        <v>38208</v>
      </c>
      <c r="AF37" t="b">
        <v>0</v>
      </c>
    </row>
    <row r="38" spans="1:32" x14ac:dyDescent="0.15">
      <c r="A38">
        <v>1</v>
      </c>
      <c r="B38">
        <v>37</v>
      </c>
      <c r="C38">
        <v>1</v>
      </c>
      <c r="D38" s="148" t="s">
        <v>1414</v>
      </c>
      <c r="E38" s="148" t="s">
        <v>1415</v>
      </c>
      <c r="F38" s="148" t="s">
        <v>83</v>
      </c>
      <c r="G38" s="148" t="s">
        <v>83</v>
      </c>
      <c r="H38">
        <v>26</v>
      </c>
      <c r="I38">
        <v>0</v>
      </c>
      <c r="J38">
        <v>0</v>
      </c>
      <c r="K38" s="148" t="s">
        <v>1406</v>
      </c>
      <c r="L38" s="148" t="s">
        <v>83</v>
      </c>
      <c r="M38" s="148" t="s">
        <v>83</v>
      </c>
      <c r="N38" s="148" t="s">
        <v>1407</v>
      </c>
      <c r="O38" s="148" t="s">
        <v>83</v>
      </c>
      <c r="P38" s="148" t="s">
        <v>83</v>
      </c>
      <c r="Q38" s="148" t="s">
        <v>83</v>
      </c>
      <c r="R38" s="148" t="s">
        <v>83</v>
      </c>
      <c r="S38" s="148" t="s">
        <v>83</v>
      </c>
      <c r="T38" s="148" t="s">
        <v>83</v>
      </c>
      <c r="U38" s="148" t="s">
        <v>83</v>
      </c>
      <c r="V38" s="148" t="s">
        <v>83</v>
      </c>
      <c r="W38">
        <v>4</v>
      </c>
      <c r="X38">
        <v>1</v>
      </c>
      <c r="Y38">
        <v>6</v>
      </c>
      <c r="Z38" s="1">
        <v>40350</v>
      </c>
      <c r="AA38">
        <v>38</v>
      </c>
      <c r="AB38">
        <v>382081006210</v>
      </c>
      <c r="AC38">
        <v>38</v>
      </c>
      <c r="AD38">
        <v>8602432</v>
      </c>
      <c r="AE38">
        <v>38208</v>
      </c>
      <c r="AF38" t="b">
        <v>0</v>
      </c>
    </row>
    <row r="39" spans="1:32" x14ac:dyDescent="0.15">
      <c r="A39">
        <v>1</v>
      </c>
      <c r="B39">
        <v>38</v>
      </c>
      <c r="C39">
        <v>1</v>
      </c>
      <c r="D39" s="148" t="s">
        <v>1416</v>
      </c>
      <c r="E39" s="148" t="s">
        <v>1417</v>
      </c>
      <c r="F39" s="148" t="s">
        <v>83</v>
      </c>
      <c r="G39" s="148" t="s">
        <v>83</v>
      </c>
      <c r="H39">
        <v>26</v>
      </c>
      <c r="I39">
        <v>0</v>
      </c>
      <c r="J39">
        <v>0</v>
      </c>
      <c r="K39" s="148" t="s">
        <v>1406</v>
      </c>
      <c r="L39" s="148" t="s">
        <v>83</v>
      </c>
      <c r="M39" s="148" t="s">
        <v>83</v>
      </c>
      <c r="N39" s="148" t="s">
        <v>1407</v>
      </c>
      <c r="O39" s="148" t="s">
        <v>83</v>
      </c>
      <c r="P39" s="148" t="s">
        <v>83</v>
      </c>
      <c r="Q39" s="148" t="s">
        <v>83</v>
      </c>
      <c r="R39" s="148" t="s">
        <v>83</v>
      </c>
      <c r="S39" s="148" t="s">
        <v>83</v>
      </c>
      <c r="T39" s="148" t="s">
        <v>83</v>
      </c>
      <c r="U39" s="148" t="s">
        <v>83</v>
      </c>
      <c r="V39" s="148" t="s">
        <v>83</v>
      </c>
      <c r="W39">
        <v>4</v>
      </c>
      <c r="X39">
        <v>1</v>
      </c>
      <c r="Y39">
        <v>4</v>
      </c>
      <c r="Z39" s="1">
        <v>41055</v>
      </c>
      <c r="AA39">
        <v>38</v>
      </c>
      <c r="AB39">
        <v>382081205260</v>
      </c>
      <c r="AC39">
        <v>38</v>
      </c>
      <c r="AD39">
        <v>8602456</v>
      </c>
      <c r="AE39">
        <v>38208</v>
      </c>
      <c r="AF39" t="b">
        <v>0</v>
      </c>
    </row>
    <row r="40" spans="1:32" x14ac:dyDescent="0.15">
      <c r="A40">
        <v>1</v>
      </c>
      <c r="B40">
        <v>39</v>
      </c>
      <c r="C40">
        <v>2</v>
      </c>
      <c r="D40" s="148" t="s">
        <v>125</v>
      </c>
      <c r="E40" s="148" t="s">
        <v>126</v>
      </c>
      <c r="F40" s="148" t="s">
        <v>83</v>
      </c>
      <c r="G40" s="148" t="s">
        <v>83</v>
      </c>
      <c r="H40">
        <v>26</v>
      </c>
      <c r="I40">
        <v>0</v>
      </c>
      <c r="J40">
        <v>0</v>
      </c>
      <c r="K40" s="148" t="s">
        <v>1406</v>
      </c>
      <c r="L40" s="148" t="s">
        <v>83</v>
      </c>
      <c r="M40" s="148" t="s">
        <v>83</v>
      </c>
      <c r="N40" s="148" t="s">
        <v>1407</v>
      </c>
      <c r="O40" s="148" t="s">
        <v>83</v>
      </c>
      <c r="P40" s="148" t="s">
        <v>83</v>
      </c>
      <c r="Q40" s="148" t="s">
        <v>83</v>
      </c>
      <c r="R40" s="148" t="s">
        <v>83</v>
      </c>
      <c r="S40" s="148" t="s">
        <v>83</v>
      </c>
      <c r="T40" s="148" t="s">
        <v>83</v>
      </c>
      <c r="U40" s="148" t="s">
        <v>83</v>
      </c>
      <c r="V40" s="148" t="s">
        <v>83</v>
      </c>
      <c r="W40">
        <v>4</v>
      </c>
      <c r="X40">
        <v>3</v>
      </c>
      <c r="Y40">
        <v>2</v>
      </c>
      <c r="Z40" s="1">
        <v>38547</v>
      </c>
      <c r="AA40">
        <v>38</v>
      </c>
      <c r="AB40">
        <v>382080507145</v>
      </c>
      <c r="AC40">
        <v>38</v>
      </c>
      <c r="AD40">
        <v>6618610</v>
      </c>
      <c r="AE40">
        <v>38208</v>
      </c>
      <c r="AF40" t="b">
        <v>0</v>
      </c>
    </row>
    <row r="41" spans="1:32" x14ac:dyDescent="0.15">
      <c r="A41">
        <v>1</v>
      </c>
      <c r="B41">
        <v>40</v>
      </c>
      <c r="C41">
        <v>2</v>
      </c>
      <c r="D41" s="148" t="s">
        <v>127</v>
      </c>
      <c r="E41" s="148" t="s">
        <v>128</v>
      </c>
      <c r="F41" s="148" t="s">
        <v>83</v>
      </c>
      <c r="G41" s="148" t="s">
        <v>83</v>
      </c>
      <c r="H41">
        <v>26</v>
      </c>
      <c r="I41">
        <v>0</v>
      </c>
      <c r="J41">
        <v>0</v>
      </c>
      <c r="K41" s="148" t="s">
        <v>1406</v>
      </c>
      <c r="L41" s="148" t="s">
        <v>83</v>
      </c>
      <c r="M41" s="148" t="s">
        <v>83</v>
      </c>
      <c r="N41" s="148" t="s">
        <v>1407</v>
      </c>
      <c r="O41" s="148" t="s">
        <v>83</v>
      </c>
      <c r="P41" s="148" t="s">
        <v>83</v>
      </c>
      <c r="Q41" s="148" t="s">
        <v>83</v>
      </c>
      <c r="R41" s="148" t="s">
        <v>83</v>
      </c>
      <c r="S41" s="148" t="s">
        <v>83</v>
      </c>
      <c r="T41" s="148" t="s">
        <v>83</v>
      </c>
      <c r="U41" s="148" t="s">
        <v>83</v>
      </c>
      <c r="V41" s="148" t="s">
        <v>83</v>
      </c>
      <c r="W41">
        <v>4</v>
      </c>
      <c r="X41">
        <v>3</v>
      </c>
      <c r="Y41">
        <v>1</v>
      </c>
      <c r="Z41" s="1">
        <v>38856</v>
      </c>
      <c r="AA41">
        <v>38</v>
      </c>
      <c r="AB41">
        <v>382080605195</v>
      </c>
      <c r="AC41">
        <v>38</v>
      </c>
      <c r="AD41">
        <v>7834144</v>
      </c>
      <c r="AE41">
        <v>38208</v>
      </c>
      <c r="AF41" t="b">
        <v>0</v>
      </c>
    </row>
    <row r="42" spans="1:32" x14ac:dyDescent="0.15">
      <c r="A42">
        <v>1</v>
      </c>
      <c r="B42">
        <v>41</v>
      </c>
      <c r="C42">
        <v>2</v>
      </c>
      <c r="D42" s="148" t="s">
        <v>129</v>
      </c>
      <c r="E42" s="148" t="s">
        <v>130</v>
      </c>
      <c r="F42" s="148" t="s">
        <v>83</v>
      </c>
      <c r="G42" s="148" t="s">
        <v>83</v>
      </c>
      <c r="H42">
        <v>26</v>
      </c>
      <c r="I42">
        <v>0</v>
      </c>
      <c r="J42">
        <v>0</v>
      </c>
      <c r="K42" s="148" t="s">
        <v>1406</v>
      </c>
      <c r="L42" s="148" t="s">
        <v>83</v>
      </c>
      <c r="M42" s="148" t="s">
        <v>83</v>
      </c>
      <c r="N42" s="148" t="s">
        <v>1407</v>
      </c>
      <c r="O42" s="148" t="s">
        <v>83</v>
      </c>
      <c r="P42" s="148" t="s">
        <v>83</v>
      </c>
      <c r="Q42" s="148" t="s">
        <v>83</v>
      </c>
      <c r="R42" s="148" t="s">
        <v>83</v>
      </c>
      <c r="S42" s="148" t="s">
        <v>83</v>
      </c>
      <c r="T42" s="148" t="s">
        <v>83</v>
      </c>
      <c r="U42" s="148" t="s">
        <v>83</v>
      </c>
      <c r="V42" s="148" t="s">
        <v>83</v>
      </c>
      <c r="W42">
        <v>4</v>
      </c>
      <c r="X42">
        <v>3</v>
      </c>
      <c r="Y42">
        <v>1</v>
      </c>
      <c r="Z42" s="1">
        <v>38995</v>
      </c>
      <c r="AA42">
        <v>38</v>
      </c>
      <c r="AB42">
        <v>382080610055</v>
      </c>
      <c r="AC42">
        <v>38</v>
      </c>
      <c r="AD42">
        <v>6836961</v>
      </c>
      <c r="AE42">
        <v>38208</v>
      </c>
      <c r="AF42" t="b">
        <v>0</v>
      </c>
    </row>
    <row r="43" spans="1:32" x14ac:dyDescent="0.15">
      <c r="A43">
        <v>1</v>
      </c>
      <c r="B43">
        <v>42</v>
      </c>
      <c r="C43">
        <v>2</v>
      </c>
      <c r="D43" s="148" t="s">
        <v>1418</v>
      </c>
      <c r="E43" s="148" t="s">
        <v>1419</v>
      </c>
      <c r="F43" s="148" t="s">
        <v>83</v>
      </c>
      <c r="G43" s="148" t="s">
        <v>83</v>
      </c>
      <c r="H43">
        <v>26</v>
      </c>
      <c r="I43">
        <v>0</v>
      </c>
      <c r="J43">
        <v>0</v>
      </c>
      <c r="K43" s="148" t="s">
        <v>1406</v>
      </c>
      <c r="L43" s="148" t="s">
        <v>83</v>
      </c>
      <c r="M43" s="148" t="s">
        <v>83</v>
      </c>
      <c r="N43" s="148" t="s">
        <v>1407</v>
      </c>
      <c r="O43" s="148" t="s">
        <v>83</v>
      </c>
      <c r="P43" s="148" t="s">
        <v>83</v>
      </c>
      <c r="Q43" s="148" t="s">
        <v>83</v>
      </c>
      <c r="R43" s="148" t="s">
        <v>83</v>
      </c>
      <c r="S43" s="148" t="s">
        <v>83</v>
      </c>
      <c r="T43" s="148" t="s">
        <v>83</v>
      </c>
      <c r="U43" s="148" t="s">
        <v>83</v>
      </c>
      <c r="V43" s="148" t="s">
        <v>83</v>
      </c>
      <c r="W43">
        <v>4</v>
      </c>
      <c r="X43">
        <v>2</v>
      </c>
      <c r="Y43">
        <v>3</v>
      </c>
      <c r="Z43" s="1">
        <v>39178</v>
      </c>
      <c r="AA43">
        <v>38</v>
      </c>
      <c r="AB43">
        <v>382080704065</v>
      </c>
      <c r="AC43">
        <v>38</v>
      </c>
      <c r="AD43">
        <v>8193272</v>
      </c>
      <c r="AE43">
        <v>38208</v>
      </c>
      <c r="AF43" t="b">
        <v>0</v>
      </c>
    </row>
    <row r="44" spans="1:32" x14ac:dyDescent="0.15">
      <c r="A44">
        <v>1</v>
      </c>
      <c r="B44">
        <v>43</v>
      </c>
      <c r="C44">
        <v>2</v>
      </c>
      <c r="D44" s="148" t="s">
        <v>1420</v>
      </c>
      <c r="E44" s="148" t="s">
        <v>1421</v>
      </c>
      <c r="F44" s="148" t="s">
        <v>83</v>
      </c>
      <c r="G44" s="148" t="s">
        <v>83</v>
      </c>
      <c r="H44">
        <v>26</v>
      </c>
      <c r="I44">
        <v>0</v>
      </c>
      <c r="J44">
        <v>0</v>
      </c>
      <c r="K44" s="148" t="s">
        <v>1406</v>
      </c>
      <c r="L44" s="148" t="s">
        <v>83</v>
      </c>
      <c r="M44" s="148" t="s">
        <v>83</v>
      </c>
      <c r="N44" s="148" t="s">
        <v>1407</v>
      </c>
      <c r="O44" s="148" t="s">
        <v>83</v>
      </c>
      <c r="P44" s="148" t="s">
        <v>83</v>
      </c>
      <c r="Q44" s="148" t="s">
        <v>83</v>
      </c>
      <c r="R44" s="148" t="s">
        <v>83</v>
      </c>
      <c r="S44" s="148" t="s">
        <v>83</v>
      </c>
      <c r="T44" s="148" t="s">
        <v>83</v>
      </c>
      <c r="U44" s="148" t="s">
        <v>83</v>
      </c>
      <c r="V44" s="148" t="s">
        <v>83</v>
      </c>
      <c r="W44">
        <v>4</v>
      </c>
      <c r="X44">
        <v>2</v>
      </c>
      <c r="Y44">
        <v>3</v>
      </c>
      <c r="Z44" s="1">
        <v>39493</v>
      </c>
      <c r="AA44">
        <v>38</v>
      </c>
      <c r="AB44">
        <v>382080802155</v>
      </c>
      <c r="AC44">
        <v>38</v>
      </c>
      <c r="AD44">
        <v>8193107</v>
      </c>
      <c r="AE44">
        <v>38208</v>
      </c>
      <c r="AF44" t="b">
        <v>0</v>
      </c>
    </row>
    <row r="45" spans="1:32" x14ac:dyDescent="0.15">
      <c r="A45">
        <v>1</v>
      </c>
      <c r="B45">
        <v>44</v>
      </c>
      <c r="C45">
        <v>2</v>
      </c>
      <c r="D45" s="148" t="s">
        <v>1422</v>
      </c>
      <c r="E45" s="148" t="s">
        <v>1423</v>
      </c>
      <c r="F45" s="148" t="s">
        <v>83</v>
      </c>
      <c r="G45" s="148" t="s">
        <v>83</v>
      </c>
      <c r="H45">
        <v>26</v>
      </c>
      <c r="I45">
        <v>0</v>
      </c>
      <c r="J45">
        <v>0</v>
      </c>
      <c r="K45" s="148" t="s">
        <v>1406</v>
      </c>
      <c r="L45" s="148" t="s">
        <v>83</v>
      </c>
      <c r="M45" s="148" t="s">
        <v>83</v>
      </c>
      <c r="N45" s="148" t="s">
        <v>1407</v>
      </c>
      <c r="O45" s="148" t="s">
        <v>83</v>
      </c>
      <c r="P45" s="148" t="s">
        <v>83</v>
      </c>
      <c r="Q45" s="148" t="s">
        <v>83</v>
      </c>
      <c r="R45" s="148" t="s">
        <v>83</v>
      </c>
      <c r="S45" s="148" t="s">
        <v>83</v>
      </c>
      <c r="T45" s="148" t="s">
        <v>83</v>
      </c>
      <c r="U45" s="148" t="s">
        <v>83</v>
      </c>
      <c r="V45" s="148" t="s">
        <v>83</v>
      </c>
      <c r="W45">
        <v>4</v>
      </c>
      <c r="X45">
        <v>2</v>
      </c>
      <c r="Y45">
        <v>1</v>
      </c>
      <c r="Z45" s="1">
        <v>40132</v>
      </c>
      <c r="AA45">
        <v>38</v>
      </c>
      <c r="AB45">
        <v>382080911155</v>
      </c>
      <c r="AC45">
        <v>38</v>
      </c>
      <c r="AD45">
        <v>7294544</v>
      </c>
      <c r="AE45">
        <v>38208</v>
      </c>
      <c r="AF45" t="b">
        <v>0</v>
      </c>
    </row>
    <row r="46" spans="1:32" x14ac:dyDescent="0.15">
      <c r="A46">
        <v>1</v>
      </c>
      <c r="B46">
        <v>45</v>
      </c>
      <c r="C46">
        <v>2</v>
      </c>
      <c r="D46" s="148" t="s">
        <v>1424</v>
      </c>
      <c r="E46" s="148" t="s">
        <v>1425</v>
      </c>
      <c r="F46" s="148" t="s">
        <v>83</v>
      </c>
      <c r="G46" s="148" t="s">
        <v>83</v>
      </c>
      <c r="H46">
        <v>26</v>
      </c>
      <c r="I46">
        <v>0</v>
      </c>
      <c r="J46">
        <v>0</v>
      </c>
      <c r="K46" s="148" t="s">
        <v>1406</v>
      </c>
      <c r="L46" s="148" t="s">
        <v>83</v>
      </c>
      <c r="M46" s="148" t="s">
        <v>83</v>
      </c>
      <c r="N46" s="148" t="s">
        <v>1407</v>
      </c>
      <c r="O46" s="148" t="s">
        <v>83</v>
      </c>
      <c r="P46" s="148" t="s">
        <v>83</v>
      </c>
      <c r="Q46" s="148" t="s">
        <v>83</v>
      </c>
      <c r="R46" s="148" t="s">
        <v>83</v>
      </c>
      <c r="S46" s="148" t="s">
        <v>83</v>
      </c>
      <c r="T46" s="148" t="s">
        <v>83</v>
      </c>
      <c r="U46" s="148" t="s">
        <v>83</v>
      </c>
      <c r="V46" s="148" t="s">
        <v>83</v>
      </c>
      <c r="W46">
        <v>4</v>
      </c>
      <c r="X46">
        <v>1</v>
      </c>
      <c r="Y46">
        <v>5</v>
      </c>
      <c r="Z46" s="1">
        <v>40679</v>
      </c>
      <c r="AA46">
        <v>38</v>
      </c>
      <c r="AB46">
        <v>382081105165</v>
      </c>
      <c r="AC46">
        <v>38</v>
      </c>
      <c r="AD46">
        <v>8602355</v>
      </c>
      <c r="AE46">
        <v>38208</v>
      </c>
      <c r="AF46" t="b">
        <v>0</v>
      </c>
    </row>
    <row r="47" spans="1:32" x14ac:dyDescent="0.15">
      <c r="A47">
        <v>1</v>
      </c>
      <c r="B47">
        <v>46</v>
      </c>
      <c r="C47">
        <v>2</v>
      </c>
      <c r="D47" s="148" t="s">
        <v>1426</v>
      </c>
      <c r="E47" s="148" t="s">
        <v>1427</v>
      </c>
      <c r="F47" s="148" t="s">
        <v>83</v>
      </c>
      <c r="G47" s="148" t="s">
        <v>83</v>
      </c>
      <c r="H47">
        <v>26</v>
      </c>
      <c r="I47">
        <v>0</v>
      </c>
      <c r="J47">
        <v>0</v>
      </c>
      <c r="K47" s="148" t="s">
        <v>1406</v>
      </c>
      <c r="L47" s="148" t="s">
        <v>83</v>
      </c>
      <c r="M47" s="148" t="s">
        <v>83</v>
      </c>
      <c r="N47" s="148" t="s">
        <v>1407</v>
      </c>
      <c r="O47" s="148" t="s">
        <v>83</v>
      </c>
      <c r="P47" s="148" t="s">
        <v>83</v>
      </c>
      <c r="Q47" s="148" t="s">
        <v>83</v>
      </c>
      <c r="R47" s="148" t="s">
        <v>83</v>
      </c>
      <c r="S47" s="148" t="s">
        <v>83</v>
      </c>
      <c r="T47" s="148" t="s">
        <v>83</v>
      </c>
      <c r="U47" s="148" t="s">
        <v>83</v>
      </c>
      <c r="V47" s="148" t="s">
        <v>83</v>
      </c>
      <c r="W47">
        <v>4</v>
      </c>
      <c r="X47">
        <v>1</v>
      </c>
      <c r="Y47">
        <v>5</v>
      </c>
      <c r="Z47" s="1">
        <v>40789</v>
      </c>
      <c r="AA47">
        <v>38</v>
      </c>
      <c r="AB47">
        <v>382081109035</v>
      </c>
      <c r="AC47">
        <v>38</v>
      </c>
      <c r="AD47">
        <v>8984340</v>
      </c>
      <c r="AE47">
        <v>38208</v>
      </c>
      <c r="AF47" t="b">
        <v>0</v>
      </c>
    </row>
    <row r="48" spans="1:32" x14ac:dyDescent="0.15">
      <c r="A48">
        <v>1</v>
      </c>
      <c r="B48">
        <v>47</v>
      </c>
      <c r="C48">
        <v>2</v>
      </c>
      <c r="D48" s="148" t="s">
        <v>1428</v>
      </c>
      <c r="E48" s="148" t="s">
        <v>1429</v>
      </c>
      <c r="F48" s="148" t="s">
        <v>83</v>
      </c>
      <c r="G48" s="148" t="s">
        <v>83</v>
      </c>
      <c r="H48">
        <v>26</v>
      </c>
      <c r="I48">
        <v>0</v>
      </c>
      <c r="J48">
        <v>0</v>
      </c>
      <c r="K48" s="148" t="s">
        <v>1406</v>
      </c>
      <c r="L48" s="148" t="s">
        <v>83</v>
      </c>
      <c r="M48" s="148" t="s">
        <v>83</v>
      </c>
      <c r="N48" s="148" t="s">
        <v>1407</v>
      </c>
      <c r="O48" s="148" t="s">
        <v>83</v>
      </c>
      <c r="P48" s="148" t="s">
        <v>83</v>
      </c>
      <c r="Q48" s="148" t="s">
        <v>83</v>
      </c>
      <c r="R48" s="148" t="s">
        <v>83</v>
      </c>
      <c r="S48" s="148" t="s">
        <v>83</v>
      </c>
      <c r="T48" s="148" t="s">
        <v>83</v>
      </c>
      <c r="U48" s="148" t="s">
        <v>83</v>
      </c>
      <c r="V48" s="148" t="s">
        <v>83</v>
      </c>
      <c r="W48">
        <v>4</v>
      </c>
      <c r="X48">
        <v>1</v>
      </c>
      <c r="Y48">
        <v>4</v>
      </c>
      <c r="Z48" s="1">
        <v>41109</v>
      </c>
      <c r="AA48">
        <v>38</v>
      </c>
      <c r="AB48">
        <v>382081207195</v>
      </c>
      <c r="AC48">
        <v>38</v>
      </c>
      <c r="AD48">
        <v>8602406</v>
      </c>
      <c r="AE48">
        <v>38208</v>
      </c>
      <c r="AF48" t="b">
        <v>0</v>
      </c>
    </row>
    <row r="49" spans="1:32" x14ac:dyDescent="0.15">
      <c r="A49">
        <v>1</v>
      </c>
      <c r="B49">
        <v>48</v>
      </c>
      <c r="C49">
        <v>2</v>
      </c>
      <c r="D49" s="148" t="s">
        <v>1430</v>
      </c>
      <c r="E49" s="148" t="s">
        <v>1431</v>
      </c>
      <c r="F49" s="148" t="s">
        <v>83</v>
      </c>
      <c r="G49" s="148" t="s">
        <v>83</v>
      </c>
      <c r="H49">
        <v>26</v>
      </c>
      <c r="I49">
        <v>0</v>
      </c>
      <c r="J49">
        <v>0</v>
      </c>
      <c r="K49" s="148" t="s">
        <v>1406</v>
      </c>
      <c r="L49" s="148" t="s">
        <v>83</v>
      </c>
      <c r="M49" s="148" t="s">
        <v>83</v>
      </c>
      <c r="N49" s="148" t="s">
        <v>1407</v>
      </c>
      <c r="O49" s="148" t="s">
        <v>83</v>
      </c>
      <c r="P49" s="148" t="s">
        <v>83</v>
      </c>
      <c r="Q49" s="148" t="s">
        <v>83</v>
      </c>
      <c r="R49" s="148" t="s">
        <v>83</v>
      </c>
      <c r="S49" s="148" t="s">
        <v>83</v>
      </c>
      <c r="T49" s="148" t="s">
        <v>83</v>
      </c>
      <c r="U49" s="148" t="s">
        <v>83</v>
      </c>
      <c r="V49" s="148" t="s">
        <v>83</v>
      </c>
      <c r="W49">
        <v>4</v>
      </c>
      <c r="X49">
        <v>1</v>
      </c>
      <c r="Y49">
        <v>4</v>
      </c>
      <c r="Z49" s="1">
        <v>41303</v>
      </c>
      <c r="AA49">
        <v>38</v>
      </c>
      <c r="AB49">
        <v>382081301295</v>
      </c>
      <c r="AC49">
        <v>38</v>
      </c>
      <c r="AD49">
        <v>9117831</v>
      </c>
      <c r="AE49">
        <v>38208</v>
      </c>
      <c r="AF49" t="b">
        <v>0</v>
      </c>
    </row>
    <row r="50" spans="1:32" x14ac:dyDescent="0.15">
      <c r="A50">
        <v>1</v>
      </c>
      <c r="B50">
        <v>49</v>
      </c>
      <c r="C50">
        <v>2</v>
      </c>
      <c r="D50" s="148" t="s">
        <v>1432</v>
      </c>
      <c r="E50" s="148" t="s">
        <v>1433</v>
      </c>
      <c r="F50" s="148" t="s">
        <v>83</v>
      </c>
      <c r="G50" s="148" t="s">
        <v>83</v>
      </c>
      <c r="H50">
        <v>26</v>
      </c>
      <c r="I50">
        <v>0</v>
      </c>
      <c r="J50">
        <v>0</v>
      </c>
      <c r="K50" s="148" t="s">
        <v>1406</v>
      </c>
      <c r="L50" s="148" t="s">
        <v>83</v>
      </c>
      <c r="M50" s="148" t="s">
        <v>83</v>
      </c>
      <c r="N50" s="148" t="s">
        <v>1407</v>
      </c>
      <c r="O50" s="148" t="s">
        <v>83</v>
      </c>
      <c r="P50" s="148" t="s">
        <v>83</v>
      </c>
      <c r="Q50" s="148" t="s">
        <v>83</v>
      </c>
      <c r="R50" s="148" t="s">
        <v>83</v>
      </c>
      <c r="S50" s="148" t="s">
        <v>83</v>
      </c>
      <c r="T50" s="148" t="s">
        <v>83</v>
      </c>
      <c r="U50" s="148" t="s">
        <v>83</v>
      </c>
      <c r="V50" s="148" t="s">
        <v>83</v>
      </c>
      <c r="W50">
        <v>4</v>
      </c>
      <c r="X50">
        <v>1</v>
      </c>
      <c r="Y50">
        <v>3</v>
      </c>
      <c r="Z50" s="1">
        <v>41542</v>
      </c>
      <c r="AA50">
        <v>38</v>
      </c>
      <c r="AB50">
        <v>382081309255</v>
      </c>
      <c r="AC50">
        <v>38</v>
      </c>
      <c r="AD50">
        <v>9295311</v>
      </c>
      <c r="AE50">
        <v>38208</v>
      </c>
      <c r="AF50" t="b">
        <v>0</v>
      </c>
    </row>
    <row r="51" spans="1:32" x14ac:dyDescent="0.15">
      <c r="A51">
        <v>1</v>
      </c>
      <c r="B51">
        <v>50</v>
      </c>
      <c r="C51">
        <v>1</v>
      </c>
      <c r="D51" s="148" t="s">
        <v>131</v>
      </c>
      <c r="E51" s="148" t="s">
        <v>132</v>
      </c>
      <c r="F51" s="148" t="s">
        <v>83</v>
      </c>
      <c r="G51" s="148" t="s">
        <v>83</v>
      </c>
      <c r="H51">
        <v>12</v>
      </c>
      <c r="I51">
        <v>0</v>
      </c>
      <c r="J51">
        <v>0</v>
      </c>
      <c r="K51" s="148" t="s">
        <v>1434</v>
      </c>
      <c r="L51" s="148" t="s">
        <v>83</v>
      </c>
      <c r="M51" s="148" t="s">
        <v>83</v>
      </c>
      <c r="N51" s="148" t="s">
        <v>1434</v>
      </c>
      <c r="O51" s="148" t="s">
        <v>83</v>
      </c>
      <c r="P51" s="148" t="s">
        <v>83</v>
      </c>
      <c r="Q51" s="148" t="s">
        <v>83</v>
      </c>
      <c r="R51" s="148" t="s">
        <v>83</v>
      </c>
      <c r="S51" s="148" t="s">
        <v>83</v>
      </c>
      <c r="T51" s="148" t="s">
        <v>83</v>
      </c>
      <c r="U51" s="148" t="s">
        <v>83</v>
      </c>
      <c r="V51" s="148" t="s">
        <v>83</v>
      </c>
      <c r="W51">
        <v>4</v>
      </c>
      <c r="X51">
        <v>3</v>
      </c>
      <c r="Y51">
        <v>2</v>
      </c>
      <c r="Z51" s="1">
        <v>38640</v>
      </c>
      <c r="AA51">
        <v>38</v>
      </c>
      <c r="AB51">
        <v>382090510150</v>
      </c>
      <c r="AC51">
        <v>38</v>
      </c>
      <c r="AD51">
        <v>5555017</v>
      </c>
      <c r="AE51">
        <v>38209</v>
      </c>
      <c r="AF51" t="b">
        <v>0</v>
      </c>
    </row>
    <row r="52" spans="1:32" x14ac:dyDescent="0.15">
      <c r="A52">
        <v>1</v>
      </c>
      <c r="B52">
        <v>51</v>
      </c>
      <c r="C52">
        <v>1</v>
      </c>
      <c r="D52" s="148" t="s">
        <v>133</v>
      </c>
      <c r="E52" s="148" t="s">
        <v>134</v>
      </c>
      <c r="F52" s="148" t="s">
        <v>83</v>
      </c>
      <c r="G52" s="148" t="s">
        <v>83</v>
      </c>
      <c r="H52">
        <v>12</v>
      </c>
      <c r="I52">
        <v>0</v>
      </c>
      <c r="J52">
        <v>0</v>
      </c>
      <c r="K52" s="148" t="s">
        <v>1434</v>
      </c>
      <c r="L52" s="148" t="s">
        <v>83</v>
      </c>
      <c r="M52" s="148" t="s">
        <v>83</v>
      </c>
      <c r="N52" s="148" t="s">
        <v>1434</v>
      </c>
      <c r="O52" s="148" t="s">
        <v>83</v>
      </c>
      <c r="P52" s="148" t="s">
        <v>83</v>
      </c>
      <c r="Q52" s="148" t="s">
        <v>83</v>
      </c>
      <c r="R52" s="148" t="s">
        <v>83</v>
      </c>
      <c r="S52" s="148" t="s">
        <v>83</v>
      </c>
      <c r="T52" s="148" t="s">
        <v>83</v>
      </c>
      <c r="U52" s="148" t="s">
        <v>83</v>
      </c>
      <c r="V52" s="148" t="s">
        <v>83</v>
      </c>
      <c r="W52">
        <v>4</v>
      </c>
      <c r="X52">
        <v>3</v>
      </c>
      <c r="Y52">
        <v>1</v>
      </c>
      <c r="Z52" s="1">
        <v>38819</v>
      </c>
      <c r="AA52">
        <v>38</v>
      </c>
      <c r="AB52">
        <v>382090604120</v>
      </c>
      <c r="AC52">
        <v>38</v>
      </c>
      <c r="AD52">
        <v>6922425</v>
      </c>
      <c r="AE52">
        <v>38209</v>
      </c>
      <c r="AF52" t="b">
        <v>0</v>
      </c>
    </row>
    <row r="53" spans="1:32" x14ac:dyDescent="0.15">
      <c r="A53">
        <v>1</v>
      </c>
      <c r="B53">
        <v>52</v>
      </c>
      <c r="C53">
        <v>1</v>
      </c>
      <c r="D53" s="148" t="s">
        <v>1435</v>
      </c>
      <c r="E53" s="148" t="s">
        <v>1436</v>
      </c>
      <c r="F53" s="148" t="s">
        <v>83</v>
      </c>
      <c r="G53" s="148" t="s">
        <v>83</v>
      </c>
      <c r="H53">
        <v>12</v>
      </c>
      <c r="I53">
        <v>0</v>
      </c>
      <c r="J53">
        <v>0</v>
      </c>
      <c r="K53" s="148" t="s">
        <v>1434</v>
      </c>
      <c r="L53" s="148" t="s">
        <v>83</v>
      </c>
      <c r="M53" s="148" t="s">
        <v>83</v>
      </c>
      <c r="N53" s="148" t="s">
        <v>1434</v>
      </c>
      <c r="O53" s="148" t="s">
        <v>83</v>
      </c>
      <c r="P53" s="148" t="s">
        <v>83</v>
      </c>
      <c r="Q53" s="148" t="s">
        <v>83</v>
      </c>
      <c r="R53" s="148" t="s">
        <v>83</v>
      </c>
      <c r="S53" s="148" t="s">
        <v>83</v>
      </c>
      <c r="T53" s="148" t="s">
        <v>83</v>
      </c>
      <c r="U53" s="148" t="s">
        <v>83</v>
      </c>
      <c r="V53" s="148" t="s">
        <v>83</v>
      </c>
      <c r="W53">
        <v>4</v>
      </c>
      <c r="X53">
        <v>2</v>
      </c>
      <c r="Y53">
        <v>3</v>
      </c>
      <c r="Z53" s="1">
        <v>39529</v>
      </c>
      <c r="AA53">
        <v>38</v>
      </c>
      <c r="AB53">
        <v>382090803220</v>
      </c>
      <c r="AC53">
        <v>38</v>
      </c>
      <c r="AD53">
        <v>8536320</v>
      </c>
      <c r="AE53">
        <v>38209</v>
      </c>
      <c r="AF53" t="b">
        <v>0</v>
      </c>
    </row>
    <row r="54" spans="1:32" x14ac:dyDescent="0.15">
      <c r="A54">
        <v>1</v>
      </c>
      <c r="B54">
        <v>53</v>
      </c>
      <c r="C54">
        <v>1</v>
      </c>
      <c r="D54" s="148" t="s">
        <v>1437</v>
      </c>
      <c r="E54" s="148" t="s">
        <v>1438</v>
      </c>
      <c r="F54" s="148" t="s">
        <v>83</v>
      </c>
      <c r="G54" s="148" t="s">
        <v>83</v>
      </c>
      <c r="H54">
        <v>12</v>
      </c>
      <c r="I54">
        <v>0</v>
      </c>
      <c r="J54">
        <v>0</v>
      </c>
      <c r="K54" s="148" t="s">
        <v>1434</v>
      </c>
      <c r="L54" s="148" t="s">
        <v>83</v>
      </c>
      <c r="M54" s="148" t="s">
        <v>83</v>
      </c>
      <c r="N54" s="148" t="s">
        <v>1434</v>
      </c>
      <c r="O54" s="148" t="s">
        <v>83</v>
      </c>
      <c r="P54" s="148" t="s">
        <v>83</v>
      </c>
      <c r="Q54" s="148" t="s">
        <v>83</v>
      </c>
      <c r="R54" s="148" t="s">
        <v>83</v>
      </c>
      <c r="S54" s="148" t="s">
        <v>83</v>
      </c>
      <c r="T54" s="148" t="s">
        <v>83</v>
      </c>
      <c r="U54" s="148" t="s">
        <v>83</v>
      </c>
      <c r="V54" s="148" t="s">
        <v>83</v>
      </c>
      <c r="W54">
        <v>4</v>
      </c>
      <c r="X54">
        <v>2</v>
      </c>
      <c r="Y54">
        <v>2</v>
      </c>
      <c r="Z54" s="1">
        <v>39731</v>
      </c>
      <c r="AA54">
        <v>38</v>
      </c>
      <c r="AB54">
        <v>382090810100</v>
      </c>
      <c r="AC54">
        <v>38</v>
      </c>
      <c r="AD54">
        <v>7378591</v>
      </c>
      <c r="AE54">
        <v>38209</v>
      </c>
      <c r="AF54" t="b">
        <v>0</v>
      </c>
    </row>
    <row r="55" spans="1:32" x14ac:dyDescent="0.15">
      <c r="A55">
        <v>1</v>
      </c>
      <c r="B55">
        <v>54</v>
      </c>
      <c r="C55">
        <v>1</v>
      </c>
      <c r="D55" s="148" t="s">
        <v>1439</v>
      </c>
      <c r="E55" s="148" t="s">
        <v>1440</v>
      </c>
      <c r="F55" s="148" t="s">
        <v>83</v>
      </c>
      <c r="G55" s="148" t="s">
        <v>83</v>
      </c>
      <c r="H55">
        <v>12</v>
      </c>
      <c r="I55">
        <v>0</v>
      </c>
      <c r="J55">
        <v>0</v>
      </c>
      <c r="K55" s="148" t="s">
        <v>1434</v>
      </c>
      <c r="L55" s="148" t="s">
        <v>83</v>
      </c>
      <c r="M55" s="148" t="s">
        <v>83</v>
      </c>
      <c r="N55" s="148" t="s">
        <v>1434</v>
      </c>
      <c r="O55" s="148" t="s">
        <v>83</v>
      </c>
      <c r="P55" s="148" t="s">
        <v>83</v>
      </c>
      <c r="Q55" s="148" t="s">
        <v>83</v>
      </c>
      <c r="R55" s="148" t="s">
        <v>83</v>
      </c>
      <c r="S55" s="148" t="s">
        <v>83</v>
      </c>
      <c r="T55" s="148" t="s">
        <v>83</v>
      </c>
      <c r="U55" s="148" t="s">
        <v>83</v>
      </c>
      <c r="V55" s="148" t="s">
        <v>83</v>
      </c>
      <c r="W55">
        <v>4</v>
      </c>
      <c r="X55">
        <v>1</v>
      </c>
      <c r="Y55">
        <v>6</v>
      </c>
      <c r="Z55" s="1">
        <v>40333</v>
      </c>
      <c r="AA55">
        <v>38</v>
      </c>
      <c r="AB55">
        <v>382091006040</v>
      </c>
      <c r="AC55">
        <v>38</v>
      </c>
      <c r="AD55">
        <v>8370067</v>
      </c>
      <c r="AE55">
        <v>38209</v>
      </c>
      <c r="AF55" t="b">
        <v>0</v>
      </c>
    </row>
    <row r="56" spans="1:32" x14ac:dyDescent="0.15">
      <c r="A56">
        <v>1</v>
      </c>
      <c r="B56">
        <v>55</v>
      </c>
      <c r="C56">
        <v>1</v>
      </c>
      <c r="D56" s="148" t="s">
        <v>1441</v>
      </c>
      <c r="E56" s="148" t="s">
        <v>1442</v>
      </c>
      <c r="F56" s="148" t="s">
        <v>83</v>
      </c>
      <c r="G56" s="148" t="s">
        <v>83</v>
      </c>
      <c r="H56">
        <v>12</v>
      </c>
      <c r="I56">
        <v>0</v>
      </c>
      <c r="J56">
        <v>0</v>
      </c>
      <c r="K56" s="148" t="s">
        <v>1434</v>
      </c>
      <c r="L56" s="148" t="s">
        <v>83</v>
      </c>
      <c r="M56" s="148" t="s">
        <v>83</v>
      </c>
      <c r="N56" s="148" t="s">
        <v>1434</v>
      </c>
      <c r="O56" s="148" t="s">
        <v>83</v>
      </c>
      <c r="P56" s="148" t="s">
        <v>83</v>
      </c>
      <c r="Q56" s="148" t="s">
        <v>83</v>
      </c>
      <c r="R56" s="148" t="s">
        <v>83</v>
      </c>
      <c r="S56" s="148" t="s">
        <v>83</v>
      </c>
      <c r="T56" s="148" t="s">
        <v>83</v>
      </c>
      <c r="U56" s="148" t="s">
        <v>83</v>
      </c>
      <c r="V56" s="148" t="s">
        <v>83</v>
      </c>
      <c r="W56">
        <v>4</v>
      </c>
      <c r="X56">
        <v>1</v>
      </c>
      <c r="Y56">
        <v>6</v>
      </c>
      <c r="Z56" s="1">
        <v>40387</v>
      </c>
      <c r="AA56">
        <v>38</v>
      </c>
      <c r="AB56">
        <v>382091007280</v>
      </c>
      <c r="AC56">
        <v>38</v>
      </c>
      <c r="AD56">
        <v>8574546</v>
      </c>
      <c r="AE56">
        <v>38209</v>
      </c>
      <c r="AF56" t="b">
        <v>0</v>
      </c>
    </row>
    <row r="57" spans="1:32" x14ac:dyDescent="0.15">
      <c r="A57">
        <v>1</v>
      </c>
      <c r="B57">
        <v>56</v>
      </c>
      <c r="C57">
        <v>1</v>
      </c>
      <c r="D57" s="148" t="s">
        <v>1443</v>
      </c>
      <c r="E57" s="148" t="s">
        <v>1444</v>
      </c>
      <c r="F57" s="148" t="s">
        <v>83</v>
      </c>
      <c r="G57" s="148" t="s">
        <v>83</v>
      </c>
      <c r="H57">
        <v>12</v>
      </c>
      <c r="I57">
        <v>0</v>
      </c>
      <c r="J57">
        <v>0</v>
      </c>
      <c r="K57" s="148" t="s">
        <v>1434</v>
      </c>
      <c r="L57" s="148" t="s">
        <v>83</v>
      </c>
      <c r="M57" s="148" t="s">
        <v>83</v>
      </c>
      <c r="N57" s="148" t="s">
        <v>1434</v>
      </c>
      <c r="O57" s="148" t="s">
        <v>83</v>
      </c>
      <c r="P57" s="148" t="s">
        <v>83</v>
      </c>
      <c r="Q57" s="148" t="s">
        <v>83</v>
      </c>
      <c r="R57" s="148" t="s">
        <v>83</v>
      </c>
      <c r="S57" s="148" t="s">
        <v>83</v>
      </c>
      <c r="T57" s="148" t="s">
        <v>83</v>
      </c>
      <c r="U57" s="148" t="s">
        <v>83</v>
      </c>
      <c r="V57" s="148" t="s">
        <v>83</v>
      </c>
      <c r="W57">
        <v>4</v>
      </c>
      <c r="X57">
        <v>1</v>
      </c>
      <c r="Y57">
        <v>6</v>
      </c>
      <c r="Z57" s="1">
        <v>40402</v>
      </c>
      <c r="AA57">
        <v>38</v>
      </c>
      <c r="AB57">
        <v>382091008120</v>
      </c>
      <c r="AC57">
        <v>38</v>
      </c>
      <c r="AD57">
        <v>8370081</v>
      </c>
      <c r="AE57">
        <v>38209</v>
      </c>
      <c r="AF57" t="b">
        <v>0</v>
      </c>
    </row>
    <row r="58" spans="1:32" x14ac:dyDescent="0.15">
      <c r="A58">
        <v>1</v>
      </c>
      <c r="B58">
        <v>57</v>
      </c>
      <c r="C58">
        <v>1</v>
      </c>
      <c r="D58" s="148" t="s">
        <v>1445</v>
      </c>
      <c r="E58" s="148" t="s">
        <v>1446</v>
      </c>
      <c r="F58" s="148" t="s">
        <v>83</v>
      </c>
      <c r="G58" s="148" t="s">
        <v>83</v>
      </c>
      <c r="H58">
        <v>12</v>
      </c>
      <c r="I58">
        <v>0</v>
      </c>
      <c r="J58">
        <v>0</v>
      </c>
      <c r="K58" s="148" t="s">
        <v>1434</v>
      </c>
      <c r="L58" s="148" t="s">
        <v>83</v>
      </c>
      <c r="M58" s="148" t="s">
        <v>83</v>
      </c>
      <c r="N58" s="148" t="s">
        <v>1434</v>
      </c>
      <c r="O58" s="148" t="s">
        <v>83</v>
      </c>
      <c r="P58" s="148" t="s">
        <v>83</v>
      </c>
      <c r="Q58" s="148" t="s">
        <v>83</v>
      </c>
      <c r="R58" s="148" t="s">
        <v>83</v>
      </c>
      <c r="S58" s="148" t="s">
        <v>83</v>
      </c>
      <c r="T58" s="148" t="s">
        <v>83</v>
      </c>
      <c r="U58" s="148" t="s">
        <v>83</v>
      </c>
      <c r="V58" s="148" t="s">
        <v>83</v>
      </c>
      <c r="W58">
        <v>4</v>
      </c>
      <c r="X58">
        <v>1</v>
      </c>
      <c r="Y58">
        <v>6</v>
      </c>
      <c r="Z58" s="1">
        <v>40569</v>
      </c>
      <c r="AA58">
        <v>38</v>
      </c>
      <c r="AB58">
        <v>382091101260</v>
      </c>
      <c r="AC58">
        <v>38</v>
      </c>
      <c r="AD58">
        <v>8503379</v>
      </c>
      <c r="AE58">
        <v>38209</v>
      </c>
      <c r="AF58" t="b">
        <v>0</v>
      </c>
    </row>
    <row r="59" spans="1:32" x14ac:dyDescent="0.15">
      <c r="A59">
        <v>1</v>
      </c>
      <c r="B59">
        <v>58</v>
      </c>
      <c r="C59">
        <v>1</v>
      </c>
      <c r="D59" s="148" t="s">
        <v>1447</v>
      </c>
      <c r="E59" s="148" t="s">
        <v>1448</v>
      </c>
      <c r="F59" s="148" t="s">
        <v>83</v>
      </c>
      <c r="G59" s="148" t="s">
        <v>83</v>
      </c>
      <c r="H59">
        <v>12</v>
      </c>
      <c r="I59">
        <v>0</v>
      </c>
      <c r="J59">
        <v>0</v>
      </c>
      <c r="K59" s="148" t="s">
        <v>1434</v>
      </c>
      <c r="L59" s="148" t="s">
        <v>83</v>
      </c>
      <c r="M59" s="148" t="s">
        <v>83</v>
      </c>
      <c r="N59" s="148" t="s">
        <v>1434</v>
      </c>
      <c r="O59" s="148" t="s">
        <v>83</v>
      </c>
      <c r="P59" s="148" t="s">
        <v>83</v>
      </c>
      <c r="Q59" s="148" t="s">
        <v>83</v>
      </c>
      <c r="R59" s="148" t="s">
        <v>83</v>
      </c>
      <c r="S59" s="148" t="s">
        <v>83</v>
      </c>
      <c r="T59" s="148" t="s">
        <v>83</v>
      </c>
      <c r="U59" s="148" t="s">
        <v>83</v>
      </c>
      <c r="V59" s="148" t="s">
        <v>83</v>
      </c>
      <c r="W59">
        <v>4</v>
      </c>
      <c r="X59">
        <v>1</v>
      </c>
      <c r="Y59">
        <v>5</v>
      </c>
      <c r="Z59" s="1">
        <v>40702</v>
      </c>
      <c r="AA59">
        <v>38</v>
      </c>
      <c r="AB59">
        <v>382091106080</v>
      </c>
      <c r="AC59">
        <v>38</v>
      </c>
      <c r="AD59">
        <v>8191276</v>
      </c>
      <c r="AE59">
        <v>38209</v>
      </c>
      <c r="AF59" t="b">
        <v>0</v>
      </c>
    </row>
    <row r="60" spans="1:32" x14ac:dyDescent="0.15">
      <c r="A60">
        <v>1</v>
      </c>
      <c r="B60">
        <v>59</v>
      </c>
      <c r="C60">
        <v>1</v>
      </c>
      <c r="D60" s="148" t="s">
        <v>1449</v>
      </c>
      <c r="E60" s="148" t="s">
        <v>1450</v>
      </c>
      <c r="F60" s="148" t="s">
        <v>83</v>
      </c>
      <c r="G60" s="148" t="s">
        <v>83</v>
      </c>
      <c r="H60">
        <v>12</v>
      </c>
      <c r="I60">
        <v>0</v>
      </c>
      <c r="J60">
        <v>0</v>
      </c>
      <c r="K60" s="148" t="s">
        <v>1434</v>
      </c>
      <c r="L60" s="148" t="s">
        <v>83</v>
      </c>
      <c r="M60" s="148" t="s">
        <v>83</v>
      </c>
      <c r="N60" s="148" t="s">
        <v>1434</v>
      </c>
      <c r="O60" s="148" t="s">
        <v>83</v>
      </c>
      <c r="P60" s="148" t="s">
        <v>83</v>
      </c>
      <c r="Q60" s="148" t="s">
        <v>83</v>
      </c>
      <c r="R60" s="148" t="s">
        <v>83</v>
      </c>
      <c r="S60" s="148" t="s">
        <v>83</v>
      </c>
      <c r="T60" s="148" t="s">
        <v>83</v>
      </c>
      <c r="U60" s="148" t="s">
        <v>83</v>
      </c>
      <c r="V60" s="148" t="s">
        <v>83</v>
      </c>
      <c r="W60">
        <v>4</v>
      </c>
      <c r="X60">
        <v>1</v>
      </c>
      <c r="Y60">
        <v>4</v>
      </c>
      <c r="Z60" s="1">
        <v>41310</v>
      </c>
      <c r="AA60">
        <v>38</v>
      </c>
      <c r="AB60">
        <v>382091302050</v>
      </c>
      <c r="AC60">
        <v>38</v>
      </c>
      <c r="AD60">
        <v>8731496</v>
      </c>
      <c r="AE60">
        <v>38209</v>
      </c>
      <c r="AF60" t="b">
        <v>0</v>
      </c>
    </row>
    <row r="61" spans="1:32" x14ac:dyDescent="0.15">
      <c r="A61">
        <v>1</v>
      </c>
      <c r="B61">
        <v>60</v>
      </c>
      <c r="C61">
        <v>1</v>
      </c>
      <c r="D61" s="148" t="s">
        <v>1451</v>
      </c>
      <c r="E61" s="148" t="s">
        <v>1452</v>
      </c>
      <c r="F61" s="148" t="s">
        <v>83</v>
      </c>
      <c r="G61" s="148" t="s">
        <v>83</v>
      </c>
      <c r="H61">
        <v>12</v>
      </c>
      <c r="I61">
        <v>0</v>
      </c>
      <c r="J61">
        <v>0</v>
      </c>
      <c r="K61" s="148" t="s">
        <v>1434</v>
      </c>
      <c r="L61" s="148" t="s">
        <v>83</v>
      </c>
      <c r="M61" s="148" t="s">
        <v>83</v>
      </c>
      <c r="N61" s="148" t="s">
        <v>1434</v>
      </c>
      <c r="O61" s="148" t="s">
        <v>83</v>
      </c>
      <c r="P61" s="148" t="s">
        <v>83</v>
      </c>
      <c r="Q61" s="148" t="s">
        <v>83</v>
      </c>
      <c r="R61" s="148" t="s">
        <v>83</v>
      </c>
      <c r="S61" s="148" t="s">
        <v>83</v>
      </c>
      <c r="T61" s="148" t="s">
        <v>83</v>
      </c>
      <c r="U61" s="148" t="s">
        <v>83</v>
      </c>
      <c r="V61" s="148" t="s">
        <v>83</v>
      </c>
      <c r="W61">
        <v>4</v>
      </c>
      <c r="X61">
        <v>1</v>
      </c>
      <c r="Y61">
        <v>3</v>
      </c>
      <c r="Z61" s="1">
        <v>41415</v>
      </c>
      <c r="AA61">
        <v>38</v>
      </c>
      <c r="AB61">
        <v>382091305210</v>
      </c>
      <c r="AC61">
        <v>38</v>
      </c>
      <c r="AD61">
        <v>8937983</v>
      </c>
      <c r="AE61">
        <v>38209</v>
      </c>
      <c r="AF61" t="b">
        <v>0</v>
      </c>
    </row>
    <row r="62" spans="1:32" x14ac:dyDescent="0.15">
      <c r="A62">
        <v>1</v>
      </c>
      <c r="B62">
        <v>61</v>
      </c>
      <c r="C62">
        <v>2</v>
      </c>
      <c r="D62" s="148" t="s">
        <v>1453</v>
      </c>
      <c r="E62" s="148" t="s">
        <v>1454</v>
      </c>
      <c r="F62" s="148" t="s">
        <v>83</v>
      </c>
      <c r="G62" s="148" t="s">
        <v>83</v>
      </c>
      <c r="H62">
        <v>12</v>
      </c>
      <c r="I62">
        <v>0</v>
      </c>
      <c r="J62">
        <v>0</v>
      </c>
      <c r="K62" s="148" t="s">
        <v>1434</v>
      </c>
      <c r="L62" s="148" t="s">
        <v>83</v>
      </c>
      <c r="M62" s="148" t="s">
        <v>83</v>
      </c>
      <c r="N62" s="148" t="s">
        <v>1434</v>
      </c>
      <c r="O62" s="148" t="s">
        <v>83</v>
      </c>
      <c r="P62" s="148" t="s">
        <v>83</v>
      </c>
      <c r="Q62" s="148" t="s">
        <v>83</v>
      </c>
      <c r="R62" s="148" t="s">
        <v>83</v>
      </c>
      <c r="S62" s="148" t="s">
        <v>83</v>
      </c>
      <c r="T62" s="148" t="s">
        <v>83</v>
      </c>
      <c r="U62" s="148" t="s">
        <v>83</v>
      </c>
      <c r="V62" s="148" t="s">
        <v>83</v>
      </c>
      <c r="W62">
        <v>4</v>
      </c>
      <c r="X62">
        <v>2</v>
      </c>
      <c r="Y62">
        <v>2</v>
      </c>
      <c r="Z62" s="1">
        <v>39615</v>
      </c>
      <c r="AA62">
        <v>38</v>
      </c>
      <c r="AB62">
        <v>382090806165</v>
      </c>
      <c r="AC62">
        <v>38</v>
      </c>
      <c r="AD62">
        <v>6922463</v>
      </c>
      <c r="AE62">
        <v>38209</v>
      </c>
      <c r="AF62" t="b">
        <v>0</v>
      </c>
    </row>
    <row r="63" spans="1:32" x14ac:dyDescent="0.15">
      <c r="A63">
        <v>1</v>
      </c>
      <c r="B63">
        <v>62</v>
      </c>
      <c r="C63">
        <v>2</v>
      </c>
      <c r="D63" s="148" t="s">
        <v>1455</v>
      </c>
      <c r="E63" s="148" t="s">
        <v>1456</v>
      </c>
      <c r="F63" s="148" t="s">
        <v>83</v>
      </c>
      <c r="G63" s="148" t="s">
        <v>83</v>
      </c>
      <c r="H63">
        <v>12</v>
      </c>
      <c r="I63">
        <v>0</v>
      </c>
      <c r="J63">
        <v>0</v>
      </c>
      <c r="K63" s="148" t="s">
        <v>1434</v>
      </c>
      <c r="L63" s="148" t="s">
        <v>83</v>
      </c>
      <c r="M63" s="148" t="s">
        <v>83</v>
      </c>
      <c r="N63" s="148" t="s">
        <v>1434</v>
      </c>
      <c r="O63" s="148" t="s">
        <v>83</v>
      </c>
      <c r="P63" s="148" t="s">
        <v>83</v>
      </c>
      <c r="Q63" s="148" t="s">
        <v>83</v>
      </c>
      <c r="R63" s="148" t="s">
        <v>83</v>
      </c>
      <c r="S63" s="148" t="s">
        <v>83</v>
      </c>
      <c r="T63" s="148" t="s">
        <v>83</v>
      </c>
      <c r="U63" s="148" t="s">
        <v>83</v>
      </c>
      <c r="V63" s="148" t="s">
        <v>83</v>
      </c>
      <c r="W63">
        <v>4</v>
      </c>
      <c r="X63">
        <v>2</v>
      </c>
      <c r="Y63">
        <v>2</v>
      </c>
      <c r="Z63" s="1">
        <v>39889</v>
      </c>
      <c r="AA63">
        <v>38</v>
      </c>
      <c r="AB63">
        <v>382090903175</v>
      </c>
      <c r="AC63">
        <v>38</v>
      </c>
      <c r="AD63">
        <v>7706145</v>
      </c>
      <c r="AE63">
        <v>38209</v>
      </c>
      <c r="AF63" t="b">
        <v>0</v>
      </c>
    </row>
    <row r="64" spans="1:32" x14ac:dyDescent="0.15">
      <c r="A64">
        <v>1</v>
      </c>
      <c r="B64">
        <v>63</v>
      </c>
      <c r="C64">
        <v>2</v>
      </c>
      <c r="D64" s="148" t="s">
        <v>1457</v>
      </c>
      <c r="E64" s="148" t="s">
        <v>1458</v>
      </c>
      <c r="F64" s="148" t="s">
        <v>83</v>
      </c>
      <c r="G64" s="148" t="s">
        <v>83</v>
      </c>
      <c r="H64">
        <v>12</v>
      </c>
      <c r="I64">
        <v>0</v>
      </c>
      <c r="J64">
        <v>0</v>
      </c>
      <c r="K64" s="148" t="s">
        <v>1434</v>
      </c>
      <c r="L64" s="148" t="s">
        <v>83</v>
      </c>
      <c r="M64" s="148" t="s">
        <v>83</v>
      </c>
      <c r="N64" s="148" t="s">
        <v>1434</v>
      </c>
      <c r="O64" s="148" t="s">
        <v>83</v>
      </c>
      <c r="P64" s="148" t="s">
        <v>83</v>
      </c>
      <c r="Q64" s="148" t="s">
        <v>83</v>
      </c>
      <c r="R64" s="148" t="s">
        <v>83</v>
      </c>
      <c r="S64" s="148" t="s">
        <v>83</v>
      </c>
      <c r="T64" s="148" t="s">
        <v>83</v>
      </c>
      <c r="U64" s="148" t="s">
        <v>83</v>
      </c>
      <c r="V64" s="148" t="s">
        <v>83</v>
      </c>
      <c r="W64">
        <v>4</v>
      </c>
      <c r="X64">
        <v>1</v>
      </c>
      <c r="Y64">
        <v>6</v>
      </c>
      <c r="Z64" s="1">
        <v>40542</v>
      </c>
      <c r="AA64">
        <v>38</v>
      </c>
      <c r="AB64">
        <v>382091012305</v>
      </c>
      <c r="AC64">
        <v>38</v>
      </c>
      <c r="AD64">
        <v>7706094</v>
      </c>
      <c r="AE64">
        <v>38209</v>
      </c>
      <c r="AF64" t="b">
        <v>0</v>
      </c>
    </row>
    <row r="65" spans="1:32" x14ac:dyDescent="0.15">
      <c r="A65">
        <v>1</v>
      </c>
      <c r="B65">
        <v>64</v>
      </c>
      <c r="C65">
        <v>2</v>
      </c>
      <c r="D65" s="148" t="s">
        <v>1459</v>
      </c>
      <c r="E65" s="148" t="s">
        <v>1460</v>
      </c>
      <c r="F65" s="148" t="s">
        <v>83</v>
      </c>
      <c r="G65" s="148" t="s">
        <v>83</v>
      </c>
      <c r="H65">
        <v>12</v>
      </c>
      <c r="I65">
        <v>0</v>
      </c>
      <c r="J65">
        <v>0</v>
      </c>
      <c r="K65" s="148" t="s">
        <v>1434</v>
      </c>
      <c r="L65" s="148" t="s">
        <v>83</v>
      </c>
      <c r="M65" s="148" t="s">
        <v>83</v>
      </c>
      <c r="N65" s="148" t="s">
        <v>1434</v>
      </c>
      <c r="O65" s="148" t="s">
        <v>83</v>
      </c>
      <c r="P65" s="148" t="s">
        <v>83</v>
      </c>
      <c r="Q65" s="148" t="s">
        <v>83</v>
      </c>
      <c r="R65" s="148" t="s">
        <v>83</v>
      </c>
      <c r="S65" s="148" t="s">
        <v>83</v>
      </c>
      <c r="T65" s="148" t="s">
        <v>83</v>
      </c>
      <c r="U65" s="148" t="s">
        <v>83</v>
      </c>
      <c r="V65" s="148" t="s">
        <v>83</v>
      </c>
      <c r="W65">
        <v>4</v>
      </c>
      <c r="X65">
        <v>1</v>
      </c>
      <c r="Y65">
        <v>6</v>
      </c>
      <c r="Z65" s="1">
        <v>40619</v>
      </c>
      <c r="AA65">
        <v>38</v>
      </c>
      <c r="AB65">
        <v>382091103175</v>
      </c>
      <c r="AC65">
        <v>38</v>
      </c>
      <c r="AD65">
        <v>8370106</v>
      </c>
      <c r="AE65">
        <v>38209</v>
      </c>
      <c r="AF65" t="b">
        <v>0</v>
      </c>
    </row>
    <row r="66" spans="1:32" x14ac:dyDescent="0.15">
      <c r="A66">
        <v>1</v>
      </c>
      <c r="B66">
        <v>65</v>
      </c>
      <c r="C66">
        <v>2</v>
      </c>
      <c r="D66" s="148" t="s">
        <v>1461</v>
      </c>
      <c r="E66" s="148" t="s">
        <v>1462</v>
      </c>
      <c r="F66" s="148" t="s">
        <v>83</v>
      </c>
      <c r="G66" s="148" t="s">
        <v>83</v>
      </c>
      <c r="H66">
        <v>12</v>
      </c>
      <c r="I66">
        <v>0</v>
      </c>
      <c r="J66">
        <v>0</v>
      </c>
      <c r="K66" s="148" t="s">
        <v>1434</v>
      </c>
      <c r="L66" s="148" t="s">
        <v>83</v>
      </c>
      <c r="M66" s="148" t="s">
        <v>83</v>
      </c>
      <c r="N66" s="148" t="s">
        <v>1434</v>
      </c>
      <c r="O66" s="148" t="s">
        <v>83</v>
      </c>
      <c r="P66" s="148" t="s">
        <v>83</v>
      </c>
      <c r="Q66" s="148" t="s">
        <v>83</v>
      </c>
      <c r="R66" s="148" t="s">
        <v>83</v>
      </c>
      <c r="S66" s="148" t="s">
        <v>83</v>
      </c>
      <c r="T66" s="148" t="s">
        <v>83</v>
      </c>
      <c r="U66" s="148" t="s">
        <v>83</v>
      </c>
      <c r="V66" s="148" t="s">
        <v>83</v>
      </c>
      <c r="W66">
        <v>4</v>
      </c>
      <c r="X66">
        <v>1</v>
      </c>
      <c r="Y66">
        <v>5</v>
      </c>
      <c r="Z66" s="1">
        <v>40975</v>
      </c>
      <c r="AA66">
        <v>38</v>
      </c>
      <c r="AB66">
        <v>382091203075</v>
      </c>
      <c r="AC66">
        <v>38</v>
      </c>
      <c r="AD66">
        <v>8370118</v>
      </c>
      <c r="AE66">
        <v>38209</v>
      </c>
      <c r="AF66" t="b">
        <v>0</v>
      </c>
    </row>
    <row r="67" spans="1:32" x14ac:dyDescent="0.15">
      <c r="A67">
        <v>1</v>
      </c>
      <c r="B67">
        <v>66</v>
      </c>
      <c r="C67">
        <v>2</v>
      </c>
      <c r="D67" s="148" t="s">
        <v>1463</v>
      </c>
      <c r="E67" s="148" t="s">
        <v>1464</v>
      </c>
      <c r="F67" s="148" t="s">
        <v>83</v>
      </c>
      <c r="G67" s="148" t="s">
        <v>83</v>
      </c>
      <c r="H67">
        <v>12</v>
      </c>
      <c r="I67">
        <v>0</v>
      </c>
      <c r="J67">
        <v>0</v>
      </c>
      <c r="K67" s="148" t="s">
        <v>1434</v>
      </c>
      <c r="L67" s="148" t="s">
        <v>83</v>
      </c>
      <c r="M67" s="148" t="s">
        <v>83</v>
      </c>
      <c r="N67" s="148" t="s">
        <v>1434</v>
      </c>
      <c r="O67" s="148" t="s">
        <v>83</v>
      </c>
      <c r="P67" s="148" t="s">
        <v>83</v>
      </c>
      <c r="Q67" s="148" t="s">
        <v>83</v>
      </c>
      <c r="R67" s="148" t="s">
        <v>83</v>
      </c>
      <c r="S67" s="148" t="s">
        <v>83</v>
      </c>
      <c r="T67" s="148" t="s">
        <v>83</v>
      </c>
      <c r="U67" s="148" t="s">
        <v>83</v>
      </c>
      <c r="V67" s="148" t="s">
        <v>83</v>
      </c>
      <c r="W67">
        <v>4</v>
      </c>
      <c r="X67">
        <v>1</v>
      </c>
      <c r="Y67">
        <v>4</v>
      </c>
      <c r="Z67" s="1">
        <v>41239</v>
      </c>
      <c r="AA67">
        <v>38</v>
      </c>
      <c r="AB67">
        <v>382091211265</v>
      </c>
      <c r="AC67">
        <v>38</v>
      </c>
      <c r="AD67">
        <v>8574510</v>
      </c>
      <c r="AE67">
        <v>38209</v>
      </c>
      <c r="AF67" t="b">
        <v>0</v>
      </c>
    </row>
    <row r="68" spans="1:32" x14ac:dyDescent="0.15">
      <c r="A68">
        <v>1</v>
      </c>
      <c r="B68">
        <v>67</v>
      </c>
      <c r="C68">
        <v>2</v>
      </c>
      <c r="D68" s="148" t="s">
        <v>1465</v>
      </c>
      <c r="E68" s="148" t="s">
        <v>1466</v>
      </c>
      <c r="F68" s="148" t="s">
        <v>83</v>
      </c>
      <c r="G68" s="148" t="s">
        <v>83</v>
      </c>
      <c r="H68">
        <v>12</v>
      </c>
      <c r="I68">
        <v>0</v>
      </c>
      <c r="J68">
        <v>0</v>
      </c>
      <c r="K68" s="148" t="s">
        <v>1434</v>
      </c>
      <c r="L68" s="148" t="s">
        <v>83</v>
      </c>
      <c r="M68" s="148" t="s">
        <v>83</v>
      </c>
      <c r="N68" s="148" t="s">
        <v>1434</v>
      </c>
      <c r="O68" s="148" t="s">
        <v>83</v>
      </c>
      <c r="P68" s="148" t="s">
        <v>83</v>
      </c>
      <c r="Q68" s="148" t="s">
        <v>83</v>
      </c>
      <c r="R68" s="148" t="s">
        <v>83</v>
      </c>
      <c r="S68" s="148" t="s">
        <v>83</v>
      </c>
      <c r="T68" s="148" t="s">
        <v>83</v>
      </c>
      <c r="U68" s="148" t="s">
        <v>83</v>
      </c>
      <c r="V68" s="148" t="s">
        <v>83</v>
      </c>
      <c r="W68">
        <v>4</v>
      </c>
      <c r="X68">
        <v>1</v>
      </c>
      <c r="Y68">
        <v>3</v>
      </c>
      <c r="Z68" s="1">
        <v>41537</v>
      </c>
      <c r="AA68">
        <v>38</v>
      </c>
      <c r="AB68">
        <v>382091309205</v>
      </c>
      <c r="AC68">
        <v>38</v>
      </c>
      <c r="AD68">
        <v>8938001</v>
      </c>
      <c r="AE68">
        <v>38209</v>
      </c>
      <c r="AF68" t="b">
        <v>0</v>
      </c>
    </row>
    <row r="69" spans="1:32" x14ac:dyDescent="0.15">
      <c r="A69">
        <v>1</v>
      </c>
      <c r="B69">
        <v>68</v>
      </c>
      <c r="C69">
        <v>1</v>
      </c>
      <c r="D69" s="148" t="s">
        <v>1467</v>
      </c>
      <c r="E69" s="148" t="s">
        <v>1468</v>
      </c>
      <c r="F69" s="148" t="s">
        <v>83</v>
      </c>
      <c r="G69" s="148" t="s">
        <v>83</v>
      </c>
      <c r="H69">
        <v>24</v>
      </c>
      <c r="I69">
        <v>0</v>
      </c>
      <c r="J69">
        <v>0</v>
      </c>
      <c r="K69" s="148" t="s">
        <v>1469</v>
      </c>
      <c r="L69" s="148" t="s">
        <v>83</v>
      </c>
      <c r="M69" s="148" t="s">
        <v>83</v>
      </c>
      <c r="N69" s="148" t="s">
        <v>1470</v>
      </c>
      <c r="O69" s="148" t="s">
        <v>83</v>
      </c>
      <c r="P69" s="148" t="s">
        <v>83</v>
      </c>
      <c r="Q69" s="148" t="s">
        <v>83</v>
      </c>
      <c r="R69" s="148" t="s">
        <v>83</v>
      </c>
      <c r="S69" s="148" t="s">
        <v>83</v>
      </c>
      <c r="T69" s="148" t="s">
        <v>83</v>
      </c>
      <c r="U69" s="148" t="s">
        <v>83</v>
      </c>
      <c r="V69" s="148" t="s">
        <v>83</v>
      </c>
      <c r="W69">
        <v>4</v>
      </c>
      <c r="X69">
        <v>2</v>
      </c>
      <c r="Y69">
        <v>3</v>
      </c>
      <c r="Z69" s="1">
        <v>39259</v>
      </c>
      <c r="AA69">
        <v>38</v>
      </c>
      <c r="AB69">
        <v>382110706260</v>
      </c>
      <c r="AC69">
        <v>38</v>
      </c>
      <c r="AD69">
        <v>6442997</v>
      </c>
      <c r="AE69">
        <v>38211</v>
      </c>
      <c r="AF69" t="b">
        <v>0</v>
      </c>
    </row>
    <row r="70" spans="1:32" x14ac:dyDescent="0.15">
      <c r="A70">
        <v>1</v>
      </c>
      <c r="B70">
        <v>69</v>
      </c>
      <c r="C70">
        <v>1</v>
      </c>
      <c r="D70" s="148" t="s">
        <v>1471</v>
      </c>
      <c r="E70" s="148" t="s">
        <v>1472</v>
      </c>
      <c r="F70" s="148" t="s">
        <v>83</v>
      </c>
      <c r="G70" s="148" t="s">
        <v>83</v>
      </c>
      <c r="H70">
        <v>24</v>
      </c>
      <c r="I70">
        <v>0</v>
      </c>
      <c r="J70">
        <v>0</v>
      </c>
      <c r="K70" s="148" t="s">
        <v>1469</v>
      </c>
      <c r="L70" s="148" t="s">
        <v>83</v>
      </c>
      <c r="M70" s="148" t="s">
        <v>83</v>
      </c>
      <c r="N70" s="148" t="s">
        <v>1470</v>
      </c>
      <c r="O70" s="148" t="s">
        <v>83</v>
      </c>
      <c r="P70" s="148" t="s">
        <v>83</v>
      </c>
      <c r="Q70" s="148" t="s">
        <v>83</v>
      </c>
      <c r="R70" s="148" t="s">
        <v>83</v>
      </c>
      <c r="S70" s="148" t="s">
        <v>83</v>
      </c>
      <c r="T70" s="148" t="s">
        <v>83</v>
      </c>
      <c r="U70" s="148" t="s">
        <v>83</v>
      </c>
      <c r="V70" s="148" t="s">
        <v>83</v>
      </c>
      <c r="W70">
        <v>4</v>
      </c>
      <c r="X70">
        <v>2</v>
      </c>
      <c r="Y70">
        <v>2</v>
      </c>
      <c r="Z70" s="1">
        <v>39737</v>
      </c>
      <c r="AA70">
        <v>38</v>
      </c>
      <c r="AB70">
        <v>382110810160</v>
      </c>
      <c r="AC70">
        <v>38</v>
      </c>
      <c r="AD70">
        <v>6898769</v>
      </c>
      <c r="AE70">
        <v>38211</v>
      </c>
      <c r="AF70" t="b">
        <v>0</v>
      </c>
    </row>
    <row r="71" spans="1:32" x14ac:dyDescent="0.15">
      <c r="A71">
        <v>1</v>
      </c>
      <c r="B71">
        <v>70</v>
      </c>
      <c r="C71">
        <v>1</v>
      </c>
      <c r="D71" s="148" t="s">
        <v>1473</v>
      </c>
      <c r="E71" s="148" t="s">
        <v>1474</v>
      </c>
      <c r="F71" s="148" t="s">
        <v>83</v>
      </c>
      <c r="G71" s="148" t="s">
        <v>83</v>
      </c>
      <c r="H71">
        <v>24</v>
      </c>
      <c r="I71">
        <v>0</v>
      </c>
      <c r="J71">
        <v>0</v>
      </c>
      <c r="K71" s="148" t="s">
        <v>1469</v>
      </c>
      <c r="L71" s="148" t="s">
        <v>83</v>
      </c>
      <c r="M71" s="148" t="s">
        <v>83</v>
      </c>
      <c r="N71" s="148" t="s">
        <v>1470</v>
      </c>
      <c r="O71" s="148" t="s">
        <v>83</v>
      </c>
      <c r="P71" s="148" t="s">
        <v>83</v>
      </c>
      <c r="Q71" s="148" t="s">
        <v>83</v>
      </c>
      <c r="R71" s="148" t="s">
        <v>83</v>
      </c>
      <c r="S71" s="148" t="s">
        <v>83</v>
      </c>
      <c r="T71" s="148" t="s">
        <v>83</v>
      </c>
      <c r="U71" s="148" t="s">
        <v>83</v>
      </c>
      <c r="V71" s="148" t="s">
        <v>83</v>
      </c>
      <c r="W71">
        <v>4</v>
      </c>
      <c r="X71">
        <v>1</v>
      </c>
      <c r="Y71">
        <v>6</v>
      </c>
      <c r="Z71" s="1">
        <v>40464</v>
      </c>
      <c r="AA71">
        <v>38</v>
      </c>
      <c r="AB71">
        <v>382111010130</v>
      </c>
      <c r="AC71">
        <v>38</v>
      </c>
      <c r="AD71">
        <v>8571319</v>
      </c>
      <c r="AE71">
        <v>38211</v>
      </c>
      <c r="AF71" t="b">
        <v>0</v>
      </c>
    </row>
    <row r="72" spans="1:32" x14ac:dyDescent="0.15">
      <c r="A72">
        <v>1</v>
      </c>
      <c r="B72">
        <v>71</v>
      </c>
      <c r="C72">
        <v>1</v>
      </c>
      <c r="D72" s="148" t="s">
        <v>1475</v>
      </c>
      <c r="E72" s="148" t="s">
        <v>1476</v>
      </c>
      <c r="F72" s="148" t="s">
        <v>83</v>
      </c>
      <c r="G72" s="148" t="s">
        <v>83</v>
      </c>
      <c r="H72">
        <v>24</v>
      </c>
      <c r="I72">
        <v>0</v>
      </c>
      <c r="J72">
        <v>0</v>
      </c>
      <c r="K72" s="148" t="s">
        <v>1469</v>
      </c>
      <c r="L72" s="148" t="s">
        <v>83</v>
      </c>
      <c r="M72" s="148" t="s">
        <v>83</v>
      </c>
      <c r="N72" s="148" t="s">
        <v>1470</v>
      </c>
      <c r="O72" s="148" t="s">
        <v>83</v>
      </c>
      <c r="P72" s="148" t="s">
        <v>83</v>
      </c>
      <c r="Q72" s="148" t="s">
        <v>83</v>
      </c>
      <c r="R72" s="148" t="s">
        <v>83</v>
      </c>
      <c r="S72" s="148" t="s">
        <v>83</v>
      </c>
      <c r="T72" s="148" t="s">
        <v>83</v>
      </c>
      <c r="U72" s="148" t="s">
        <v>83</v>
      </c>
      <c r="V72" s="148" t="s">
        <v>83</v>
      </c>
      <c r="W72">
        <v>4</v>
      </c>
      <c r="X72">
        <v>1</v>
      </c>
      <c r="Y72">
        <v>4</v>
      </c>
      <c r="Z72" s="1">
        <v>41249</v>
      </c>
      <c r="AA72">
        <v>38</v>
      </c>
      <c r="AB72">
        <v>382111212060</v>
      </c>
      <c r="AC72">
        <v>38</v>
      </c>
      <c r="AD72">
        <v>8571268</v>
      </c>
      <c r="AE72">
        <v>38211</v>
      </c>
      <c r="AF72" t="b">
        <v>0</v>
      </c>
    </row>
    <row r="73" spans="1:32" x14ac:dyDescent="0.15">
      <c r="A73">
        <v>1</v>
      </c>
      <c r="B73">
        <v>72</v>
      </c>
      <c r="C73">
        <v>1</v>
      </c>
      <c r="D73" s="148" t="s">
        <v>1477</v>
      </c>
      <c r="E73" s="148" t="s">
        <v>1478</v>
      </c>
      <c r="F73" s="148" t="s">
        <v>83</v>
      </c>
      <c r="G73" s="148" t="s">
        <v>83</v>
      </c>
      <c r="H73">
        <v>24</v>
      </c>
      <c r="I73">
        <v>0</v>
      </c>
      <c r="J73">
        <v>0</v>
      </c>
      <c r="K73" s="148" t="s">
        <v>1469</v>
      </c>
      <c r="L73" s="148" t="s">
        <v>83</v>
      </c>
      <c r="M73" s="148" t="s">
        <v>83</v>
      </c>
      <c r="N73" s="148" t="s">
        <v>1470</v>
      </c>
      <c r="O73" s="148" t="s">
        <v>83</v>
      </c>
      <c r="P73" s="148" t="s">
        <v>83</v>
      </c>
      <c r="Q73" s="148" t="s">
        <v>83</v>
      </c>
      <c r="R73" s="148" t="s">
        <v>83</v>
      </c>
      <c r="S73" s="148" t="s">
        <v>83</v>
      </c>
      <c r="T73" s="148" t="s">
        <v>83</v>
      </c>
      <c r="U73" s="148" t="s">
        <v>83</v>
      </c>
      <c r="V73" s="148" t="s">
        <v>83</v>
      </c>
      <c r="W73">
        <v>4</v>
      </c>
      <c r="X73">
        <v>1</v>
      </c>
      <c r="Y73">
        <v>3</v>
      </c>
      <c r="Z73" s="1">
        <v>41519</v>
      </c>
      <c r="AA73">
        <v>38</v>
      </c>
      <c r="AB73">
        <v>382111309020</v>
      </c>
      <c r="AC73">
        <v>38</v>
      </c>
      <c r="AD73">
        <v>8601403</v>
      </c>
      <c r="AE73">
        <v>38211</v>
      </c>
      <c r="AF73" t="b">
        <v>0</v>
      </c>
    </row>
    <row r="74" spans="1:32" x14ac:dyDescent="0.15">
      <c r="A74">
        <v>1</v>
      </c>
      <c r="B74">
        <v>73</v>
      </c>
      <c r="C74">
        <v>2</v>
      </c>
      <c r="D74" s="148" t="s">
        <v>1479</v>
      </c>
      <c r="E74" s="148" t="s">
        <v>1480</v>
      </c>
      <c r="F74" s="148" t="s">
        <v>83</v>
      </c>
      <c r="G74" s="148" t="s">
        <v>83</v>
      </c>
      <c r="H74">
        <v>24</v>
      </c>
      <c r="I74">
        <v>0</v>
      </c>
      <c r="J74">
        <v>0</v>
      </c>
      <c r="K74" s="148" t="s">
        <v>1469</v>
      </c>
      <c r="L74" s="148" t="s">
        <v>83</v>
      </c>
      <c r="M74" s="148" t="s">
        <v>83</v>
      </c>
      <c r="N74" s="148" t="s">
        <v>1470</v>
      </c>
      <c r="O74" s="148" t="s">
        <v>83</v>
      </c>
      <c r="P74" s="148" t="s">
        <v>83</v>
      </c>
      <c r="Q74" s="148" t="s">
        <v>83</v>
      </c>
      <c r="R74" s="148" t="s">
        <v>83</v>
      </c>
      <c r="S74" s="148" t="s">
        <v>83</v>
      </c>
      <c r="T74" s="148" t="s">
        <v>83</v>
      </c>
      <c r="U74" s="148" t="s">
        <v>83</v>
      </c>
      <c r="V74" s="148" t="s">
        <v>83</v>
      </c>
      <c r="W74">
        <v>4</v>
      </c>
      <c r="X74">
        <v>2</v>
      </c>
      <c r="Y74">
        <v>2</v>
      </c>
      <c r="Z74" s="1">
        <v>39807</v>
      </c>
      <c r="AA74">
        <v>38</v>
      </c>
      <c r="AB74">
        <v>382110812255</v>
      </c>
      <c r="AC74">
        <v>38</v>
      </c>
      <c r="AD74">
        <v>8571270</v>
      </c>
      <c r="AE74">
        <v>38211</v>
      </c>
      <c r="AF74" t="b">
        <v>0</v>
      </c>
    </row>
    <row r="75" spans="1:32" x14ac:dyDescent="0.15">
      <c r="A75">
        <v>1</v>
      </c>
      <c r="B75">
        <v>74</v>
      </c>
      <c r="C75">
        <v>2</v>
      </c>
      <c r="D75" s="148" t="s">
        <v>1481</v>
      </c>
      <c r="E75" s="148" t="s">
        <v>1482</v>
      </c>
      <c r="F75" s="148" t="s">
        <v>83</v>
      </c>
      <c r="G75" s="148" t="s">
        <v>83</v>
      </c>
      <c r="H75">
        <v>24</v>
      </c>
      <c r="I75">
        <v>0</v>
      </c>
      <c r="J75">
        <v>0</v>
      </c>
      <c r="K75" s="148" t="s">
        <v>1469</v>
      </c>
      <c r="L75" s="148" t="s">
        <v>83</v>
      </c>
      <c r="M75" s="148" t="s">
        <v>83</v>
      </c>
      <c r="N75" s="148" t="s">
        <v>1470</v>
      </c>
      <c r="O75" s="148" t="s">
        <v>83</v>
      </c>
      <c r="P75" s="148" t="s">
        <v>83</v>
      </c>
      <c r="Q75" s="148" t="s">
        <v>83</v>
      </c>
      <c r="R75" s="148" t="s">
        <v>83</v>
      </c>
      <c r="S75" s="148" t="s">
        <v>83</v>
      </c>
      <c r="T75" s="148" t="s">
        <v>83</v>
      </c>
      <c r="U75" s="148" t="s">
        <v>83</v>
      </c>
      <c r="V75" s="148" t="s">
        <v>83</v>
      </c>
      <c r="W75">
        <v>4</v>
      </c>
      <c r="X75">
        <v>1</v>
      </c>
      <c r="Y75">
        <v>5</v>
      </c>
      <c r="Z75" s="1">
        <v>40765</v>
      </c>
      <c r="AA75">
        <v>38</v>
      </c>
      <c r="AB75">
        <v>382111108105</v>
      </c>
      <c r="AC75">
        <v>38</v>
      </c>
      <c r="AD75">
        <v>8219550</v>
      </c>
      <c r="AE75">
        <v>38211</v>
      </c>
      <c r="AF75" t="b">
        <v>0</v>
      </c>
    </row>
    <row r="76" spans="1:32" x14ac:dyDescent="0.15">
      <c r="A76">
        <v>1</v>
      </c>
      <c r="B76">
        <v>75</v>
      </c>
      <c r="C76">
        <v>2</v>
      </c>
      <c r="D76" s="148" t="s">
        <v>1483</v>
      </c>
      <c r="E76" s="148" t="s">
        <v>1484</v>
      </c>
      <c r="F76" s="148" t="s">
        <v>83</v>
      </c>
      <c r="G76" s="148" t="s">
        <v>83</v>
      </c>
      <c r="H76">
        <v>24</v>
      </c>
      <c r="I76">
        <v>0</v>
      </c>
      <c r="J76">
        <v>0</v>
      </c>
      <c r="K76" s="148" t="s">
        <v>1469</v>
      </c>
      <c r="L76" s="148" t="s">
        <v>83</v>
      </c>
      <c r="M76" s="148" t="s">
        <v>83</v>
      </c>
      <c r="N76" s="148" t="s">
        <v>1470</v>
      </c>
      <c r="O76" s="148" t="s">
        <v>83</v>
      </c>
      <c r="P76" s="148" t="s">
        <v>83</v>
      </c>
      <c r="Q76" s="148" t="s">
        <v>83</v>
      </c>
      <c r="R76" s="148" t="s">
        <v>83</v>
      </c>
      <c r="S76" s="148" t="s">
        <v>83</v>
      </c>
      <c r="T76" s="148" t="s">
        <v>83</v>
      </c>
      <c r="U76" s="148" t="s">
        <v>83</v>
      </c>
      <c r="V76" s="148" t="s">
        <v>83</v>
      </c>
      <c r="W76">
        <v>4</v>
      </c>
      <c r="X76">
        <v>1</v>
      </c>
      <c r="Y76">
        <v>5</v>
      </c>
      <c r="Z76" s="1">
        <v>40798</v>
      </c>
      <c r="AA76">
        <v>38</v>
      </c>
      <c r="AB76">
        <v>382111109125</v>
      </c>
      <c r="AC76">
        <v>38</v>
      </c>
      <c r="AD76">
        <v>8190071</v>
      </c>
      <c r="AE76">
        <v>38211</v>
      </c>
      <c r="AF76" t="b">
        <v>0</v>
      </c>
    </row>
    <row r="77" spans="1:32" x14ac:dyDescent="0.15">
      <c r="A77">
        <v>1</v>
      </c>
      <c r="B77">
        <v>76</v>
      </c>
      <c r="C77">
        <v>2</v>
      </c>
      <c r="D77" s="148" t="s">
        <v>1485</v>
      </c>
      <c r="E77" s="148" t="s">
        <v>1486</v>
      </c>
      <c r="F77" s="148" t="s">
        <v>83</v>
      </c>
      <c r="G77" s="148" t="s">
        <v>83</v>
      </c>
      <c r="H77">
        <v>24</v>
      </c>
      <c r="I77">
        <v>0</v>
      </c>
      <c r="J77">
        <v>0</v>
      </c>
      <c r="K77" s="148" t="s">
        <v>1469</v>
      </c>
      <c r="L77" s="148" t="s">
        <v>83</v>
      </c>
      <c r="M77" s="148" t="s">
        <v>83</v>
      </c>
      <c r="N77" s="148" t="s">
        <v>1470</v>
      </c>
      <c r="O77" s="148" t="s">
        <v>83</v>
      </c>
      <c r="P77" s="148" t="s">
        <v>83</v>
      </c>
      <c r="Q77" s="148" t="s">
        <v>83</v>
      </c>
      <c r="R77" s="148" t="s">
        <v>83</v>
      </c>
      <c r="S77" s="148" t="s">
        <v>83</v>
      </c>
      <c r="T77" s="148" t="s">
        <v>83</v>
      </c>
      <c r="U77" s="148" t="s">
        <v>83</v>
      </c>
      <c r="V77" s="148" t="s">
        <v>83</v>
      </c>
      <c r="W77">
        <v>4</v>
      </c>
      <c r="X77">
        <v>1</v>
      </c>
      <c r="Y77">
        <v>5</v>
      </c>
      <c r="Z77" s="1">
        <v>40953</v>
      </c>
      <c r="AA77">
        <v>38</v>
      </c>
      <c r="AB77">
        <v>382111202145</v>
      </c>
      <c r="AC77">
        <v>38</v>
      </c>
      <c r="AD77">
        <v>8571244</v>
      </c>
      <c r="AE77">
        <v>38211</v>
      </c>
      <c r="AF77" t="b">
        <v>0</v>
      </c>
    </row>
    <row r="78" spans="1:32" x14ac:dyDescent="0.15">
      <c r="A78">
        <v>1</v>
      </c>
      <c r="B78">
        <v>77</v>
      </c>
      <c r="C78">
        <v>1</v>
      </c>
      <c r="D78" s="148" t="s">
        <v>1487</v>
      </c>
      <c r="E78" s="148" t="s">
        <v>1488</v>
      </c>
      <c r="F78" s="148" t="s">
        <v>83</v>
      </c>
      <c r="G78" s="148" t="s">
        <v>83</v>
      </c>
      <c r="H78">
        <v>4</v>
      </c>
      <c r="I78">
        <v>0</v>
      </c>
      <c r="J78">
        <v>0</v>
      </c>
      <c r="K78" s="148" t="s">
        <v>1489</v>
      </c>
      <c r="L78" s="148" t="s">
        <v>83</v>
      </c>
      <c r="M78" s="148" t="s">
        <v>83</v>
      </c>
      <c r="N78" s="148" t="s">
        <v>1490</v>
      </c>
      <c r="O78" s="148" t="s">
        <v>83</v>
      </c>
      <c r="P78" s="148" t="s">
        <v>83</v>
      </c>
      <c r="Q78" s="148" t="s">
        <v>83</v>
      </c>
      <c r="R78" s="148" t="s">
        <v>83</v>
      </c>
      <c r="S78" s="148" t="s">
        <v>83</v>
      </c>
      <c r="T78" s="148" t="s">
        <v>83</v>
      </c>
      <c r="U78" s="148" t="s">
        <v>83</v>
      </c>
      <c r="V78" s="148" t="s">
        <v>83</v>
      </c>
      <c r="W78">
        <v>4</v>
      </c>
      <c r="X78">
        <v>5</v>
      </c>
      <c r="Y78">
        <v>0</v>
      </c>
      <c r="Z78" s="1">
        <v>36827</v>
      </c>
      <c r="AA78">
        <v>38</v>
      </c>
      <c r="AB78">
        <v>382120010280</v>
      </c>
      <c r="AC78">
        <v>38</v>
      </c>
      <c r="AD78">
        <v>7787873</v>
      </c>
      <c r="AE78">
        <v>38212</v>
      </c>
      <c r="AF78" t="b">
        <v>0</v>
      </c>
    </row>
    <row r="79" spans="1:32" x14ac:dyDescent="0.15">
      <c r="A79">
        <v>1</v>
      </c>
      <c r="B79">
        <v>78</v>
      </c>
      <c r="C79">
        <v>1</v>
      </c>
      <c r="D79" s="148" t="s">
        <v>328</v>
      </c>
      <c r="E79" s="148" t="s">
        <v>329</v>
      </c>
      <c r="F79" s="148" t="s">
        <v>83</v>
      </c>
      <c r="G79" s="148" t="s">
        <v>83</v>
      </c>
      <c r="H79">
        <v>4</v>
      </c>
      <c r="I79">
        <v>0</v>
      </c>
      <c r="J79">
        <v>0</v>
      </c>
      <c r="K79" s="148" t="s">
        <v>1489</v>
      </c>
      <c r="L79" s="148" t="s">
        <v>83</v>
      </c>
      <c r="M79" s="148" t="s">
        <v>83</v>
      </c>
      <c r="N79" s="148" t="s">
        <v>1490</v>
      </c>
      <c r="O79" s="148" t="s">
        <v>83</v>
      </c>
      <c r="P79" s="148" t="s">
        <v>83</v>
      </c>
      <c r="Q79" s="148" t="s">
        <v>83</v>
      </c>
      <c r="R79" s="148" t="s">
        <v>83</v>
      </c>
      <c r="S79" s="148" t="s">
        <v>83</v>
      </c>
      <c r="T79" s="148" t="s">
        <v>83</v>
      </c>
      <c r="U79" s="148" t="s">
        <v>83</v>
      </c>
      <c r="V79" s="148" t="s">
        <v>83</v>
      </c>
      <c r="W79">
        <v>4</v>
      </c>
      <c r="X79">
        <v>3</v>
      </c>
      <c r="Y79">
        <v>2</v>
      </c>
      <c r="Z79" s="1">
        <v>38609</v>
      </c>
      <c r="AA79">
        <v>38</v>
      </c>
      <c r="AB79">
        <v>382120509140</v>
      </c>
      <c r="AC79">
        <v>38</v>
      </c>
      <c r="AD79">
        <v>6719983</v>
      </c>
      <c r="AE79">
        <v>38212</v>
      </c>
      <c r="AF79" t="b">
        <v>0</v>
      </c>
    </row>
    <row r="80" spans="1:32" x14ac:dyDescent="0.15">
      <c r="A80">
        <v>1</v>
      </c>
      <c r="B80">
        <v>79</v>
      </c>
      <c r="C80">
        <v>1</v>
      </c>
      <c r="D80" s="148" t="s">
        <v>1491</v>
      </c>
      <c r="E80" s="148" t="s">
        <v>1492</v>
      </c>
      <c r="F80" s="148" t="s">
        <v>83</v>
      </c>
      <c r="G80" s="148" t="s">
        <v>83</v>
      </c>
      <c r="H80">
        <v>4</v>
      </c>
      <c r="I80">
        <v>0</v>
      </c>
      <c r="J80">
        <v>0</v>
      </c>
      <c r="K80" s="148" t="s">
        <v>1489</v>
      </c>
      <c r="L80" s="148" t="s">
        <v>83</v>
      </c>
      <c r="M80" s="148" t="s">
        <v>83</v>
      </c>
      <c r="N80" s="148" t="s">
        <v>1490</v>
      </c>
      <c r="O80" s="148" t="s">
        <v>83</v>
      </c>
      <c r="P80" s="148" t="s">
        <v>83</v>
      </c>
      <c r="Q80" s="148" t="s">
        <v>83</v>
      </c>
      <c r="R80" s="148" t="s">
        <v>83</v>
      </c>
      <c r="S80" s="148" t="s">
        <v>83</v>
      </c>
      <c r="T80" s="148" t="s">
        <v>83</v>
      </c>
      <c r="U80" s="148" t="s">
        <v>83</v>
      </c>
      <c r="V80" s="148" t="s">
        <v>83</v>
      </c>
      <c r="W80">
        <v>4</v>
      </c>
      <c r="X80">
        <v>2</v>
      </c>
      <c r="Y80">
        <v>2</v>
      </c>
      <c r="Z80" s="1">
        <v>39891</v>
      </c>
      <c r="AA80">
        <v>38</v>
      </c>
      <c r="AB80">
        <v>382120903190</v>
      </c>
      <c r="AC80">
        <v>38</v>
      </c>
      <c r="AD80">
        <v>8157355</v>
      </c>
      <c r="AE80">
        <v>38212</v>
      </c>
      <c r="AF80" t="b">
        <v>0</v>
      </c>
    </row>
    <row r="81" spans="1:32" x14ac:dyDescent="0.15">
      <c r="A81">
        <v>1</v>
      </c>
      <c r="B81">
        <v>80</v>
      </c>
      <c r="C81">
        <v>1</v>
      </c>
      <c r="D81" s="148" t="s">
        <v>1493</v>
      </c>
      <c r="E81" s="148" t="s">
        <v>1494</v>
      </c>
      <c r="F81" s="148" t="s">
        <v>83</v>
      </c>
      <c r="G81" s="148" t="s">
        <v>83</v>
      </c>
      <c r="H81">
        <v>4</v>
      </c>
      <c r="I81">
        <v>0</v>
      </c>
      <c r="J81">
        <v>0</v>
      </c>
      <c r="K81" s="148" t="s">
        <v>1489</v>
      </c>
      <c r="L81" s="148" t="s">
        <v>83</v>
      </c>
      <c r="M81" s="148" t="s">
        <v>83</v>
      </c>
      <c r="N81" s="148" t="s">
        <v>1490</v>
      </c>
      <c r="O81" s="148" t="s">
        <v>83</v>
      </c>
      <c r="P81" s="148" t="s">
        <v>83</v>
      </c>
      <c r="Q81" s="148" t="s">
        <v>83</v>
      </c>
      <c r="R81" s="148" t="s">
        <v>83</v>
      </c>
      <c r="S81" s="148" t="s">
        <v>83</v>
      </c>
      <c r="T81" s="148" t="s">
        <v>83</v>
      </c>
      <c r="U81" s="148" t="s">
        <v>83</v>
      </c>
      <c r="V81" s="148" t="s">
        <v>83</v>
      </c>
      <c r="W81">
        <v>4</v>
      </c>
      <c r="X81">
        <v>1</v>
      </c>
      <c r="Y81">
        <v>4</v>
      </c>
      <c r="Z81" s="1">
        <v>41341</v>
      </c>
      <c r="AA81">
        <v>38</v>
      </c>
      <c r="AB81">
        <v>382121303080</v>
      </c>
      <c r="AC81">
        <v>38</v>
      </c>
      <c r="AD81">
        <v>8937539</v>
      </c>
      <c r="AE81">
        <v>38212</v>
      </c>
      <c r="AF81" t="b">
        <v>0</v>
      </c>
    </row>
    <row r="82" spans="1:32" x14ac:dyDescent="0.15">
      <c r="A82">
        <v>1</v>
      </c>
      <c r="B82">
        <v>81</v>
      </c>
      <c r="C82">
        <v>2</v>
      </c>
      <c r="D82" s="148" t="s">
        <v>135</v>
      </c>
      <c r="E82" s="148" t="s">
        <v>136</v>
      </c>
      <c r="F82" s="148" t="s">
        <v>83</v>
      </c>
      <c r="G82" s="148" t="s">
        <v>83</v>
      </c>
      <c r="H82">
        <v>4</v>
      </c>
      <c r="I82">
        <v>0</v>
      </c>
      <c r="J82">
        <v>0</v>
      </c>
      <c r="K82" s="148" t="s">
        <v>1489</v>
      </c>
      <c r="L82" s="148" t="s">
        <v>83</v>
      </c>
      <c r="M82" s="148" t="s">
        <v>83</v>
      </c>
      <c r="N82" s="148" t="s">
        <v>1490</v>
      </c>
      <c r="O82" s="148" t="s">
        <v>83</v>
      </c>
      <c r="P82" s="148" t="s">
        <v>83</v>
      </c>
      <c r="Q82" s="148" t="s">
        <v>83</v>
      </c>
      <c r="R82" s="148" t="s">
        <v>83</v>
      </c>
      <c r="S82" s="148" t="s">
        <v>83</v>
      </c>
      <c r="T82" s="148" t="s">
        <v>83</v>
      </c>
      <c r="U82" s="148" t="s">
        <v>83</v>
      </c>
      <c r="V82" s="148" t="s">
        <v>83</v>
      </c>
      <c r="W82">
        <v>4</v>
      </c>
      <c r="X82">
        <v>3</v>
      </c>
      <c r="Y82">
        <v>2</v>
      </c>
      <c r="Z82" s="1">
        <v>38564</v>
      </c>
      <c r="AA82">
        <v>38</v>
      </c>
      <c r="AB82">
        <v>382120507315</v>
      </c>
      <c r="AC82">
        <v>38</v>
      </c>
      <c r="AD82">
        <v>6719957</v>
      </c>
      <c r="AE82">
        <v>38212</v>
      </c>
      <c r="AF82" t="b">
        <v>0</v>
      </c>
    </row>
    <row r="83" spans="1:32" x14ac:dyDescent="0.15">
      <c r="A83">
        <v>1</v>
      </c>
      <c r="B83">
        <v>82</v>
      </c>
      <c r="C83">
        <v>1</v>
      </c>
      <c r="D83" s="148" t="s">
        <v>1495</v>
      </c>
      <c r="E83" s="148" t="s">
        <v>1496</v>
      </c>
      <c r="F83" s="148" t="s">
        <v>83</v>
      </c>
      <c r="G83" s="148" t="s">
        <v>83</v>
      </c>
      <c r="H83">
        <v>7</v>
      </c>
      <c r="I83">
        <v>0</v>
      </c>
      <c r="J83">
        <v>0</v>
      </c>
      <c r="K83" s="148" t="s">
        <v>1497</v>
      </c>
      <c r="L83" s="148" t="s">
        <v>83</v>
      </c>
      <c r="M83" s="148" t="s">
        <v>83</v>
      </c>
      <c r="N83" s="148" t="s">
        <v>1498</v>
      </c>
      <c r="O83" s="148" t="s">
        <v>83</v>
      </c>
      <c r="P83" s="148" t="s">
        <v>83</v>
      </c>
      <c r="Q83" s="148" t="s">
        <v>83</v>
      </c>
      <c r="R83" s="148" t="s">
        <v>83</v>
      </c>
      <c r="S83" s="148" t="s">
        <v>83</v>
      </c>
      <c r="T83" s="148" t="s">
        <v>83</v>
      </c>
      <c r="U83" s="148" t="s">
        <v>83</v>
      </c>
      <c r="V83" s="148" t="s">
        <v>83</v>
      </c>
      <c r="W83">
        <v>4</v>
      </c>
      <c r="X83">
        <v>2</v>
      </c>
      <c r="Y83">
        <v>2</v>
      </c>
      <c r="Z83" s="1">
        <v>39546</v>
      </c>
      <c r="AA83">
        <v>38</v>
      </c>
      <c r="AB83">
        <v>382150804080</v>
      </c>
      <c r="AC83">
        <v>38</v>
      </c>
      <c r="AD83">
        <v>8250826</v>
      </c>
      <c r="AE83">
        <v>38215</v>
      </c>
      <c r="AF83" t="b">
        <v>0</v>
      </c>
    </row>
    <row r="84" spans="1:32" x14ac:dyDescent="0.15">
      <c r="A84">
        <v>1</v>
      </c>
      <c r="B84">
        <v>83</v>
      </c>
      <c r="C84">
        <v>1</v>
      </c>
      <c r="D84" s="148" t="s">
        <v>1499</v>
      </c>
      <c r="E84" s="148" t="s">
        <v>1500</v>
      </c>
      <c r="F84" s="148" t="s">
        <v>83</v>
      </c>
      <c r="G84" s="148" t="s">
        <v>83</v>
      </c>
      <c r="H84">
        <v>7</v>
      </c>
      <c r="I84">
        <v>0</v>
      </c>
      <c r="J84">
        <v>0</v>
      </c>
      <c r="K84" s="148" t="s">
        <v>1497</v>
      </c>
      <c r="L84" s="148" t="s">
        <v>83</v>
      </c>
      <c r="M84" s="148" t="s">
        <v>83</v>
      </c>
      <c r="N84" s="148" t="s">
        <v>1498</v>
      </c>
      <c r="O84" s="148" t="s">
        <v>83</v>
      </c>
      <c r="P84" s="148" t="s">
        <v>83</v>
      </c>
      <c r="Q84" s="148" t="s">
        <v>83</v>
      </c>
      <c r="R84" s="148" t="s">
        <v>83</v>
      </c>
      <c r="S84" s="148" t="s">
        <v>83</v>
      </c>
      <c r="T84" s="148" t="s">
        <v>83</v>
      </c>
      <c r="U84" s="148" t="s">
        <v>83</v>
      </c>
      <c r="V84" s="148" t="s">
        <v>83</v>
      </c>
      <c r="W84">
        <v>4</v>
      </c>
      <c r="X84">
        <v>2</v>
      </c>
      <c r="Y84">
        <v>1</v>
      </c>
      <c r="Z84" s="1">
        <v>40057</v>
      </c>
      <c r="AA84">
        <v>38</v>
      </c>
      <c r="AB84">
        <v>382150909010</v>
      </c>
      <c r="AC84">
        <v>38</v>
      </c>
      <c r="AD84">
        <v>9097056</v>
      </c>
      <c r="AE84">
        <v>38215</v>
      </c>
      <c r="AF84" t="b">
        <v>0</v>
      </c>
    </row>
    <row r="85" spans="1:32" x14ac:dyDescent="0.15">
      <c r="A85">
        <v>1</v>
      </c>
      <c r="B85">
        <v>84</v>
      </c>
      <c r="C85">
        <v>1</v>
      </c>
      <c r="D85" s="148" t="s">
        <v>1501</v>
      </c>
      <c r="E85" s="148" t="s">
        <v>1502</v>
      </c>
      <c r="F85" s="148" t="s">
        <v>83</v>
      </c>
      <c r="G85" s="148" t="s">
        <v>83</v>
      </c>
      <c r="H85">
        <v>7</v>
      </c>
      <c r="I85">
        <v>0</v>
      </c>
      <c r="J85">
        <v>0</v>
      </c>
      <c r="K85" s="148" t="s">
        <v>1497</v>
      </c>
      <c r="L85" s="148" t="s">
        <v>83</v>
      </c>
      <c r="M85" s="148" t="s">
        <v>83</v>
      </c>
      <c r="N85" s="148" t="s">
        <v>1498</v>
      </c>
      <c r="O85" s="148" t="s">
        <v>83</v>
      </c>
      <c r="P85" s="148" t="s">
        <v>83</v>
      </c>
      <c r="Q85" s="148" t="s">
        <v>83</v>
      </c>
      <c r="R85" s="148" t="s">
        <v>83</v>
      </c>
      <c r="S85" s="148" t="s">
        <v>83</v>
      </c>
      <c r="T85" s="148" t="s">
        <v>83</v>
      </c>
      <c r="U85" s="148" t="s">
        <v>83</v>
      </c>
      <c r="V85" s="148" t="s">
        <v>83</v>
      </c>
      <c r="W85">
        <v>4</v>
      </c>
      <c r="X85">
        <v>1</v>
      </c>
      <c r="Y85">
        <v>6</v>
      </c>
      <c r="Z85" s="1">
        <v>40348</v>
      </c>
      <c r="AA85">
        <v>38</v>
      </c>
      <c r="AB85">
        <v>382151006190</v>
      </c>
      <c r="AC85">
        <v>38</v>
      </c>
      <c r="AD85">
        <v>9149904</v>
      </c>
      <c r="AE85">
        <v>38215</v>
      </c>
      <c r="AF85" t="b">
        <v>0</v>
      </c>
    </row>
    <row r="86" spans="1:32" x14ac:dyDescent="0.15">
      <c r="A86">
        <v>1</v>
      </c>
      <c r="B86">
        <v>85</v>
      </c>
      <c r="C86">
        <v>1</v>
      </c>
      <c r="D86" s="148" t="s">
        <v>1503</v>
      </c>
      <c r="E86" s="148" t="s">
        <v>1504</v>
      </c>
      <c r="F86" s="148" t="s">
        <v>83</v>
      </c>
      <c r="G86" s="148" t="s">
        <v>83</v>
      </c>
      <c r="H86">
        <v>7</v>
      </c>
      <c r="I86">
        <v>0</v>
      </c>
      <c r="J86">
        <v>0</v>
      </c>
      <c r="K86" s="148" t="s">
        <v>1497</v>
      </c>
      <c r="L86" s="148" t="s">
        <v>83</v>
      </c>
      <c r="M86" s="148" t="s">
        <v>83</v>
      </c>
      <c r="N86" s="148" t="s">
        <v>1498</v>
      </c>
      <c r="O86" s="148" t="s">
        <v>83</v>
      </c>
      <c r="P86" s="148" t="s">
        <v>83</v>
      </c>
      <c r="Q86" s="148" t="s">
        <v>83</v>
      </c>
      <c r="R86" s="148" t="s">
        <v>83</v>
      </c>
      <c r="S86" s="148" t="s">
        <v>83</v>
      </c>
      <c r="T86" s="148" t="s">
        <v>83</v>
      </c>
      <c r="U86" s="148" t="s">
        <v>83</v>
      </c>
      <c r="V86" s="148" t="s">
        <v>83</v>
      </c>
      <c r="W86">
        <v>4</v>
      </c>
      <c r="X86">
        <v>1</v>
      </c>
      <c r="Y86">
        <v>5</v>
      </c>
      <c r="Z86" s="1">
        <v>40816</v>
      </c>
      <c r="AA86">
        <v>38</v>
      </c>
      <c r="AB86">
        <v>382151109300</v>
      </c>
      <c r="AC86">
        <v>38</v>
      </c>
      <c r="AD86">
        <v>9177443</v>
      </c>
      <c r="AE86">
        <v>38215</v>
      </c>
      <c r="AF86" t="b">
        <v>0</v>
      </c>
    </row>
    <row r="87" spans="1:32" x14ac:dyDescent="0.15">
      <c r="A87">
        <v>1</v>
      </c>
      <c r="B87">
        <v>86</v>
      </c>
      <c r="C87">
        <v>2</v>
      </c>
      <c r="D87" s="148" t="s">
        <v>1505</v>
      </c>
      <c r="E87" s="148" t="s">
        <v>1506</v>
      </c>
      <c r="F87" s="148" t="s">
        <v>83</v>
      </c>
      <c r="G87" s="148" t="s">
        <v>83</v>
      </c>
      <c r="H87">
        <v>7</v>
      </c>
      <c r="I87">
        <v>0</v>
      </c>
      <c r="J87">
        <v>0</v>
      </c>
      <c r="K87" s="148" t="s">
        <v>1497</v>
      </c>
      <c r="L87" s="148" t="s">
        <v>83</v>
      </c>
      <c r="M87" s="148" t="s">
        <v>83</v>
      </c>
      <c r="N87" s="148" t="s">
        <v>1498</v>
      </c>
      <c r="O87" s="148" t="s">
        <v>83</v>
      </c>
      <c r="P87" s="148" t="s">
        <v>83</v>
      </c>
      <c r="Q87" s="148" t="s">
        <v>83</v>
      </c>
      <c r="R87" s="148" t="s">
        <v>83</v>
      </c>
      <c r="S87" s="148" t="s">
        <v>83</v>
      </c>
      <c r="T87" s="148" t="s">
        <v>83</v>
      </c>
      <c r="U87" s="148" t="s">
        <v>83</v>
      </c>
      <c r="V87" s="148" t="s">
        <v>83</v>
      </c>
      <c r="W87">
        <v>4</v>
      </c>
      <c r="X87">
        <v>2</v>
      </c>
      <c r="Y87">
        <v>2</v>
      </c>
      <c r="Z87" s="1">
        <v>39585</v>
      </c>
      <c r="AA87">
        <v>38</v>
      </c>
      <c r="AB87">
        <v>382150805175</v>
      </c>
      <c r="AC87">
        <v>38</v>
      </c>
      <c r="AD87">
        <v>7606192</v>
      </c>
      <c r="AE87">
        <v>38215</v>
      </c>
      <c r="AF87" t="b">
        <v>0</v>
      </c>
    </row>
    <row r="88" spans="1:32" x14ac:dyDescent="0.15">
      <c r="A88">
        <v>1</v>
      </c>
      <c r="B88">
        <v>87</v>
      </c>
      <c r="C88">
        <v>2</v>
      </c>
      <c r="D88" s="148" t="s">
        <v>1507</v>
      </c>
      <c r="E88" s="148" t="s">
        <v>1508</v>
      </c>
      <c r="F88" s="148" t="s">
        <v>83</v>
      </c>
      <c r="G88" s="148" t="s">
        <v>83</v>
      </c>
      <c r="H88">
        <v>7</v>
      </c>
      <c r="I88">
        <v>0</v>
      </c>
      <c r="J88">
        <v>0</v>
      </c>
      <c r="K88" s="148" t="s">
        <v>1497</v>
      </c>
      <c r="L88" s="148" t="s">
        <v>83</v>
      </c>
      <c r="M88" s="148" t="s">
        <v>83</v>
      </c>
      <c r="N88" s="148" t="s">
        <v>1498</v>
      </c>
      <c r="O88" s="148" t="s">
        <v>83</v>
      </c>
      <c r="P88" s="148" t="s">
        <v>83</v>
      </c>
      <c r="Q88" s="148" t="s">
        <v>83</v>
      </c>
      <c r="R88" s="148" t="s">
        <v>83</v>
      </c>
      <c r="S88" s="148" t="s">
        <v>83</v>
      </c>
      <c r="T88" s="148" t="s">
        <v>83</v>
      </c>
      <c r="U88" s="148" t="s">
        <v>83</v>
      </c>
      <c r="V88" s="148" t="s">
        <v>83</v>
      </c>
      <c r="W88">
        <v>4</v>
      </c>
      <c r="X88">
        <v>1</v>
      </c>
      <c r="Y88">
        <v>3</v>
      </c>
      <c r="Z88" s="1">
        <v>41578</v>
      </c>
      <c r="AA88">
        <v>38</v>
      </c>
      <c r="AB88">
        <v>382151310315</v>
      </c>
      <c r="AC88">
        <v>38</v>
      </c>
      <c r="AD88">
        <v>9097044</v>
      </c>
      <c r="AE88">
        <v>38215</v>
      </c>
      <c r="AF88" t="b">
        <v>0</v>
      </c>
    </row>
    <row r="89" spans="1:32" x14ac:dyDescent="0.15">
      <c r="A89">
        <v>1</v>
      </c>
      <c r="B89">
        <v>88</v>
      </c>
      <c r="C89">
        <v>1</v>
      </c>
      <c r="D89" s="148" t="s">
        <v>137</v>
      </c>
      <c r="E89" s="148" t="s">
        <v>138</v>
      </c>
      <c r="F89" s="148" t="s">
        <v>83</v>
      </c>
      <c r="G89" s="148" t="s">
        <v>83</v>
      </c>
      <c r="H89">
        <v>14</v>
      </c>
      <c r="I89">
        <v>0</v>
      </c>
      <c r="J89">
        <v>0</v>
      </c>
      <c r="K89" s="148" t="s">
        <v>1509</v>
      </c>
      <c r="L89" s="148" t="s">
        <v>83</v>
      </c>
      <c r="M89" s="148" t="s">
        <v>83</v>
      </c>
      <c r="N89" s="148" t="s">
        <v>1510</v>
      </c>
      <c r="O89" s="148" t="s">
        <v>83</v>
      </c>
      <c r="P89" s="148" t="s">
        <v>83</v>
      </c>
      <c r="Q89" s="148" t="s">
        <v>83</v>
      </c>
      <c r="R89" s="148" t="s">
        <v>83</v>
      </c>
      <c r="S89" s="148" t="s">
        <v>83</v>
      </c>
      <c r="T89" s="148" t="s">
        <v>83</v>
      </c>
      <c r="U89" s="148" t="s">
        <v>83</v>
      </c>
      <c r="V89" s="148" t="s">
        <v>83</v>
      </c>
      <c r="W89">
        <v>4</v>
      </c>
      <c r="X89">
        <v>3</v>
      </c>
      <c r="Y89">
        <v>1</v>
      </c>
      <c r="Z89" s="1">
        <v>38871</v>
      </c>
      <c r="AA89">
        <v>38</v>
      </c>
      <c r="AB89">
        <v>382160606030</v>
      </c>
      <c r="AC89">
        <v>38</v>
      </c>
      <c r="AD89">
        <v>6902491</v>
      </c>
      <c r="AE89">
        <v>38216</v>
      </c>
      <c r="AF89" t="b">
        <v>0</v>
      </c>
    </row>
    <row r="90" spans="1:32" x14ac:dyDescent="0.15">
      <c r="A90">
        <v>1</v>
      </c>
      <c r="B90">
        <v>89</v>
      </c>
      <c r="C90">
        <v>1</v>
      </c>
      <c r="D90" s="148" t="s">
        <v>139</v>
      </c>
      <c r="E90" s="148" t="s">
        <v>140</v>
      </c>
      <c r="F90" s="148" t="s">
        <v>83</v>
      </c>
      <c r="G90" s="148" t="s">
        <v>83</v>
      </c>
      <c r="H90">
        <v>14</v>
      </c>
      <c r="I90">
        <v>0</v>
      </c>
      <c r="J90">
        <v>0</v>
      </c>
      <c r="K90" s="148" t="s">
        <v>1509</v>
      </c>
      <c r="L90" s="148" t="s">
        <v>83</v>
      </c>
      <c r="M90" s="148" t="s">
        <v>83</v>
      </c>
      <c r="N90" s="148" t="s">
        <v>1510</v>
      </c>
      <c r="O90" s="148" t="s">
        <v>83</v>
      </c>
      <c r="P90" s="148" t="s">
        <v>83</v>
      </c>
      <c r="Q90" s="148" t="s">
        <v>83</v>
      </c>
      <c r="R90" s="148" t="s">
        <v>83</v>
      </c>
      <c r="S90" s="148" t="s">
        <v>83</v>
      </c>
      <c r="T90" s="148" t="s">
        <v>83</v>
      </c>
      <c r="U90" s="148" t="s">
        <v>83</v>
      </c>
      <c r="V90" s="148" t="s">
        <v>83</v>
      </c>
      <c r="W90">
        <v>4</v>
      </c>
      <c r="X90">
        <v>3</v>
      </c>
      <c r="Y90">
        <v>1</v>
      </c>
      <c r="Z90" s="1">
        <v>38896</v>
      </c>
      <c r="AA90">
        <v>38</v>
      </c>
      <c r="AB90">
        <v>382160606280</v>
      </c>
      <c r="AC90">
        <v>38</v>
      </c>
      <c r="AD90">
        <v>6431940</v>
      </c>
      <c r="AE90">
        <v>38216</v>
      </c>
      <c r="AF90" t="b">
        <v>0</v>
      </c>
    </row>
    <row r="91" spans="1:32" x14ac:dyDescent="0.15">
      <c r="A91">
        <v>1</v>
      </c>
      <c r="B91">
        <v>90</v>
      </c>
      <c r="C91">
        <v>1</v>
      </c>
      <c r="D91" s="148" t="s">
        <v>1511</v>
      </c>
      <c r="E91" s="148" t="s">
        <v>1512</v>
      </c>
      <c r="F91" s="148" t="s">
        <v>83</v>
      </c>
      <c r="G91" s="148" t="s">
        <v>83</v>
      </c>
      <c r="H91">
        <v>14</v>
      </c>
      <c r="I91">
        <v>0</v>
      </c>
      <c r="J91">
        <v>0</v>
      </c>
      <c r="K91" s="148" t="s">
        <v>1509</v>
      </c>
      <c r="L91" s="148" t="s">
        <v>83</v>
      </c>
      <c r="M91" s="148" t="s">
        <v>83</v>
      </c>
      <c r="N91" s="148" t="s">
        <v>1510</v>
      </c>
      <c r="O91" s="148" t="s">
        <v>83</v>
      </c>
      <c r="P91" s="148" t="s">
        <v>83</v>
      </c>
      <c r="Q91" s="148" t="s">
        <v>83</v>
      </c>
      <c r="R91" s="148" t="s">
        <v>83</v>
      </c>
      <c r="S91" s="148" t="s">
        <v>83</v>
      </c>
      <c r="T91" s="148" t="s">
        <v>83</v>
      </c>
      <c r="U91" s="148" t="s">
        <v>83</v>
      </c>
      <c r="V91" s="148" t="s">
        <v>83</v>
      </c>
      <c r="W91">
        <v>4</v>
      </c>
      <c r="X91">
        <v>2</v>
      </c>
      <c r="Y91">
        <v>3</v>
      </c>
      <c r="Z91" s="1">
        <v>39220</v>
      </c>
      <c r="AA91">
        <v>38</v>
      </c>
      <c r="AB91">
        <v>382160705180</v>
      </c>
      <c r="AC91">
        <v>38</v>
      </c>
      <c r="AD91">
        <v>6466757</v>
      </c>
      <c r="AE91">
        <v>38216</v>
      </c>
      <c r="AF91" t="b">
        <v>0</v>
      </c>
    </row>
    <row r="92" spans="1:32" x14ac:dyDescent="0.15">
      <c r="A92">
        <v>1</v>
      </c>
      <c r="B92">
        <v>91</v>
      </c>
      <c r="C92">
        <v>1</v>
      </c>
      <c r="D92" s="148" t="s">
        <v>1513</v>
      </c>
      <c r="E92" s="148" t="s">
        <v>1514</v>
      </c>
      <c r="F92" s="148" t="s">
        <v>83</v>
      </c>
      <c r="G92" s="148" t="s">
        <v>83</v>
      </c>
      <c r="H92">
        <v>14</v>
      </c>
      <c r="I92">
        <v>0</v>
      </c>
      <c r="J92">
        <v>0</v>
      </c>
      <c r="K92" s="148" t="s">
        <v>1509</v>
      </c>
      <c r="L92" s="148" t="s">
        <v>83</v>
      </c>
      <c r="M92" s="148" t="s">
        <v>83</v>
      </c>
      <c r="N92" s="148" t="s">
        <v>1510</v>
      </c>
      <c r="O92" s="148" t="s">
        <v>83</v>
      </c>
      <c r="P92" s="148" t="s">
        <v>83</v>
      </c>
      <c r="Q92" s="148" t="s">
        <v>83</v>
      </c>
      <c r="R92" s="148" t="s">
        <v>83</v>
      </c>
      <c r="S92" s="148" t="s">
        <v>83</v>
      </c>
      <c r="T92" s="148" t="s">
        <v>83</v>
      </c>
      <c r="U92" s="148" t="s">
        <v>83</v>
      </c>
      <c r="V92" s="148" t="s">
        <v>83</v>
      </c>
      <c r="W92">
        <v>4</v>
      </c>
      <c r="X92">
        <v>2</v>
      </c>
      <c r="Y92">
        <v>3</v>
      </c>
      <c r="Z92" s="1">
        <v>39240</v>
      </c>
      <c r="AA92">
        <v>38</v>
      </c>
      <c r="AB92">
        <v>382160706070</v>
      </c>
      <c r="AC92">
        <v>38</v>
      </c>
      <c r="AD92">
        <v>7784521</v>
      </c>
      <c r="AE92">
        <v>38216</v>
      </c>
      <c r="AF92" t="b">
        <v>0</v>
      </c>
    </row>
    <row r="93" spans="1:32" x14ac:dyDescent="0.15">
      <c r="A93">
        <v>1</v>
      </c>
      <c r="B93">
        <v>92</v>
      </c>
      <c r="C93">
        <v>1</v>
      </c>
      <c r="D93" s="148" t="s">
        <v>1515</v>
      </c>
      <c r="E93" s="148" t="s">
        <v>1516</v>
      </c>
      <c r="F93" s="148" t="s">
        <v>83</v>
      </c>
      <c r="G93" s="148" t="s">
        <v>83</v>
      </c>
      <c r="H93">
        <v>14</v>
      </c>
      <c r="I93">
        <v>0</v>
      </c>
      <c r="J93">
        <v>0</v>
      </c>
      <c r="K93" s="148" t="s">
        <v>1509</v>
      </c>
      <c r="L93" s="148" t="s">
        <v>83</v>
      </c>
      <c r="M93" s="148" t="s">
        <v>83</v>
      </c>
      <c r="N93" s="148" t="s">
        <v>1510</v>
      </c>
      <c r="O93" s="148" t="s">
        <v>83</v>
      </c>
      <c r="P93" s="148" t="s">
        <v>83</v>
      </c>
      <c r="Q93" s="148" t="s">
        <v>83</v>
      </c>
      <c r="R93" s="148" t="s">
        <v>83</v>
      </c>
      <c r="S93" s="148" t="s">
        <v>83</v>
      </c>
      <c r="T93" s="148" t="s">
        <v>83</v>
      </c>
      <c r="U93" s="148" t="s">
        <v>83</v>
      </c>
      <c r="V93" s="148" t="s">
        <v>83</v>
      </c>
      <c r="W93">
        <v>4</v>
      </c>
      <c r="X93">
        <v>2</v>
      </c>
      <c r="Y93">
        <v>3</v>
      </c>
      <c r="Z93" s="1">
        <v>39287</v>
      </c>
      <c r="AA93">
        <v>38</v>
      </c>
      <c r="AB93">
        <v>382160707240</v>
      </c>
      <c r="AC93">
        <v>38</v>
      </c>
      <c r="AD93">
        <v>7594149</v>
      </c>
      <c r="AE93">
        <v>38216</v>
      </c>
      <c r="AF93" t="b">
        <v>0</v>
      </c>
    </row>
    <row r="94" spans="1:32" x14ac:dyDescent="0.15">
      <c r="A94">
        <v>1</v>
      </c>
      <c r="B94">
        <v>93</v>
      </c>
      <c r="C94">
        <v>1</v>
      </c>
      <c r="D94" s="148" t="s">
        <v>1517</v>
      </c>
      <c r="E94" s="148" t="s">
        <v>1518</v>
      </c>
      <c r="F94" s="148" t="s">
        <v>83</v>
      </c>
      <c r="G94" s="148" t="s">
        <v>83</v>
      </c>
      <c r="H94">
        <v>14</v>
      </c>
      <c r="I94">
        <v>0</v>
      </c>
      <c r="J94">
        <v>0</v>
      </c>
      <c r="K94" s="148" t="s">
        <v>1509</v>
      </c>
      <c r="L94" s="148" t="s">
        <v>83</v>
      </c>
      <c r="M94" s="148" t="s">
        <v>83</v>
      </c>
      <c r="N94" s="148" t="s">
        <v>1510</v>
      </c>
      <c r="O94" s="148" t="s">
        <v>83</v>
      </c>
      <c r="P94" s="148" t="s">
        <v>83</v>
      </c>
      <c r="Q94" s="148" t="s">
        <v>83</v>
      </c>
      <c r="R94" s="148" t="s">
        <v>83</v>
      </c>
      <c r="S94" s="148" t="s">
        <v>83</v>
      </c>
      <c r="T94" s="148" t="s">
        <v>83</v>
      </c>
      <c r="U94" s="148" t="s">
        <v>83</v>
      </c>
      <c r="V94" s="148" t="s">
        <v>83</v>
      </c>
      <c r="W94">
        <v>4</v>
      </c>
      <c r="X94">
        <v>2</v>
      </c>
      <c r="Y94">
        <v>3</v>
      </c>
      <c r="Z94" s="1">
        <v>39292</v>
      </c>
      <c r="AA94">
        <v>38</v>
      </c>
      <c r="AB94">
        <v>382160707290</v>
      </c>
      <c r="AC94">
        <v>38</v>
      </c>
      <c r="AD94">
        <v>6795010</v>
      </c>
      <c r="AE94">
        <v>38216</v>
      </c>
      <c r="AF94" t="b">
        <v>0</v>
      </c>
    </row>
    <row r="95" spans="1:32" x14ac:dyDescent="0.15">
      <c r="A95">
        <v>1</v>
      </c>
      <c r="B95">
        <v>94</v>
      </c>
      <c r="C95">
        <v>1</v>
      </c>
      <c r="D95" s="148" t="s">
        <v>1519</v>
      </c>
      <c r="E95" s="148" t="s">
        <v>1520</v>
      </c>
      <c r="F95" s="148" t="s">
        <v>83</v>
      </c>
      <c r="G95" s="148" t="s">
        <v>83</v>
      </c>
      <c r="H95">
        <v>14</v>
      </c>
      <c r="I95">
        <v>0</v>
      </c>
      <c r="J95">
        <v>0</v>
      </c>
      <c r="K95" s="148" t="s">
        <v>1509</v>
      </c>
      <c r="L95" s="148" t="s">
        <v>83</v>
      </c>
      <c r="M95" s="148" t="s">
        <v>83</v>
      </c>
      <c r="N95" s="148" t="s">
        <v>1510</v>
      </c>
      <c r="O95" s="148" t="s">
        <v>83</v>
      </c>
      <c r="P95" s="148" t="s">
        <v>83</v>
      </c>
      <c r="Q95" s="148" t="s">
        <v>83</v>
      </c>
      <c r="R95" s="148" t="s">
        <v>83</v>
      </c>
      <c r="S95" s="148" t="s">
        <v>83</v>
      </c>
      <c r="T95" s="148" t="s">
        <v>83</v>
      </c>
      <c r="U95" s="148" t="s">
        <v>83</v>
      </c>
      <c r="V95" s="148" t="s">
        <v>83</v>
      </c>
      <c r="W95">
        <v>4</v>
      </c>
      <c r="X95">
        <v>2</v>
      </c>
      <c r="Y95">
        <v>3</v>
      </c>
      <c r="Z95" s="1">
        <v>39366</v>
      </c>
      <c r="AA95">
        <v>38</v>
      </c>
      <c r="AB95">
        <v>382160710110</v>
      </c>
      <c r="AC95">
        <v>38</v>
      </c>
      <c r="AD95">
        <v>7314987</v>
      </c>
      <c r="AE95">
        <v>38216</v>
      </c>
      <c r="AF95" t="b">
        <v>0</v>
      </c>
    </row>
    <row r="96" spans="1:32" x14ac:dyDescent="0.15">
      <c r="A96">
        <v>1</v>
      </c>
      <c r="B96">
        <v>95</v>
      </c>
      <c r="C96">
        <v>1</v>
      </c>
      <c r="D96" s="148" t="s">
        <v>1521</v>
      </c>
      <c r="E96" s="148" t="s">
        <v>1522</v>
      </c>
      <c r="F96" s="148" t="s">
        <v>83</v>
      </c>
      <c r="G96" s="148" t="s">
        <v>83</v>
      </c>
      <c r="H96">
        <v>14</v>
      </c>
      <c r="I96">
        <v>0</v>
      </c>
      <c r="J96">
        <v>0</v>
      </c>
      <c r="K96" s="148" t="s">
        <v>1509</v>
      </c>
      <c r="L96" s="148" t="s">
        <v>83</v>
      </c>
      <c r="M96" s="148" t="s">
        <v>83</v>
      </c>
      <c r="N96" s="148" t="s">
        <v>1510</v>
      </c>
      <c r="O96" s="148" t="s">
        <v>83</v>
      </c>
      <c r="P96" s="148" t="s">
        <v>83</v>
      </c>
      <c r="Q96" s="148" t="s">
        <v>83</v>
      </c>
      <c r="R96" s="148" t="s">
        <v>83</v>
      </c>
      <c r="S96" s="148" t="s">
        <v>83</v>
      </c>
      <c r="T96" s="148" t="s">
        <v>83</v>
      </c>
      <c r="U96" s="148" t="s">
        <v>83</v>
      </c>
      <c r="V96" s="148" t="s">
        <v>83</v>
      </c>
      <c r="W96">
        <v>4</v>
      </c>
      <c r="X96">
        <v>2</v>
      </c>
      <c r="Y96">
        <v>2</v>
      </c>
      <c r="Z96" s="1">
        <v>39812</v>
      </c>
      <c r="AA96">
        <v>38</v>
      </c>
      <c r="AB96">
        <v>382160812300</v>
      </c>
      <c r="AC96">
        <v>38</v>
      </c>
      <c r="AD96">
        <v>8065615</v>
      </c>
      <c r="AE96">
        <v>38216</v>
      </c>
      <c r="AF96" t="b">
        <v>0</v>
      </c>
    </row>
    <row r="97" spans="1:32" x14ac:dyDescent="0.15">
      <c r="A97">
        <v>1</v>
      </c>
      <c r="B97">
        <v>96</v>
      </c>
      <c r="C97">
        <v>1</v>
      </c>
      <c r="D97" s="148" t="s">
        <v>1523</v>
      </c>
      <c r="E97" s="148" t="s">
        <v>1524</v>
      </c>
      <c r="F97" s="148" t="s">
        <v>83</v>
      </c>
      <c r="G97" s="148" t="s">
        <v>83</v>
      </c>
      <c r="H97">
        <v>14</v>
      </c>
      <c r="I97">
        <v>0</v>
      </c>
      <c r="J97">
        <v>0</v>
      </c>
      <c r="K97" s="148" t="s">
        <v>1509</v>
      </c>
      <c r="L97" s="148" t="s">
        <v>83</v>
      </c>
      <c r="M97" s="148" t="s">
        <v>83</v>
      </c>
      <c r="N97" s="148" t="s">
        <v>1510</v>
      </c>
      <c r="O97" s="148" t="s">
        <v>83</v>
      </c>
      <c r="P97" s="148" t="s">
        <v>83</v>
      </c>
      <c r="Q97" s="148" t="s">
        <v>83</v>
      </c>
      <c r="R97" s="148" t="s">
        <v>83</v>
      </c>
      <c r="S97" s="148" t="s">
        <v>83</v>
      </c>
      <c r="T97" s="148" t="s">
        <v>83</v>
      </c>
      <c r="U97" s="148" t="s">
        <v>83</v>
      </c>
      <c r="V97" s="148" t="s">
        <v>83</v>
      </c>
      <c r="W97">
        <v>4</v>
      </c>
      <c r="X97">
        <v>2</v>
      </c>
      <c r="Y97">
        <v>2</v>
      </c>
      <c r="Z97" s="1">
        <v>39840</v>
      </c>
      <c r="AA97">
        <v>38</v>
      </c>
      <c r="AB97">
        <v>382160901270</v>
      </c>
      <c r="AC97">
        <v>38</v>
      </c>
      <c r="AD97">
        <v>8222894</v>
      </c>
      <c r="AE97">
        <v>38216</v>
      </c>
      <c r="AF97" t="b">
        <v>0</v>
      </c>
    </row>
    <row r="98" spans="1:32" x14ac:dyDescent="0.15">
      <c r="A98">
        <v>1</v>
      </c>
      <c r="B98">
        <v>97</v>
      </c>
      <c r="C98">
        <v>1</v>
      </c>
      <c r="D98" s="148" t="s">
        <v>1525</v>
      </c>
      <c r="E98" s="148" t="s">
        <v>1526</v>
      </c>
      <c r="F98" s="148" t="s">
        <v>83</v>
      </c>
      <c r="G98" s="148" t="s">
        <v>83</v>
      </c>
      <c r="H98">
        <v>14</v>
      </c>
      <c r="I98">
        <v>0</v>
      </c>
      <c r="J98">
        <v>0</v>
      </c>
      <c r="K98" s="148" t="s">
        <v>1509</v>
      </c>
      <c r="L98" s="148" t="s">
        <v>83</v>
      </c>
      <c r="M98" s="148" t="s">
        <v>83</v>
      </c>
      <c r="N98" s="148" t="s">
        <v>1510</v>
      </c>
      <c r="O98" s="148" t="s">
        <v>83</v>
      </c>
      <c r="P98" s="148" t="s">
        <v>83</v>
      </c>
      <c r="Q98" s="148" t="s">
        <v>83</v>
      </c>
      <c r="R98" s="148" t="s">
        <v>83</v>
      </c>
      <c r="S98" s="148" t="s">
        <v>83</v>
      </c>
      <c r="T98" s="148" t="s">
        <v>83</v>
      </c>
      <c r="U98" s="148" t="s">
        <v>83</v>
      </c>
      <c r="V98" s="148" t="s">
        <v>83</v>
      </c>
      <c r="W98">
        <v>4</v>
      </c>
      <c r="X98">
        <v>2</v>
      </c>
      <c r="Y98">
        <v>1</v>
      </c>
      <c r="Z98" s="1">
        <v>39907</v>
      </c>
      <c r="AA98">
        <v>38</v>
      </c>
      <c r="AB98">
        <v>382160904040</v>
      </c>
      <c r="AC98">
        <v>38</v>
      </c>
      <c r="AD98">
        <v>7603915</v>
      </c>
      <c r="AE98">
        <v>38216</v>
      </c>
      <c r="AF98" t="b">
        <v>0</v>
      </c>
    </row>
    <row r="99" spans="1:32" x14ac:dyDescent="0.15">
      <c r="A99">
        <v>1</v>
      </c>
      <c r="B99">
        <v>98</v>
      </c>
      <c r="C99">
        <v>1</v>
      </c>
      <c r="D99" s="148" t="s">
        <v>1527</v>
      </c>
      <c r="E99" s="148" t="s">
        <v>1528</v>
      </c>
      <c r="F99" s="148" t="s">
        <v>83</v>
      </c>
      <c r="G99" s="148" t="s">
        <v>83</v>
      </c>
      <c r="H99">
        <v>14</v>
      </c>
      <c r="I99">
        <v>0</v>
      </c>
      <c r="J99">
        <v>0</v>
      </c>
      <c r="K99" s="148" t="s">
        <v>1509</v>
      </c>
      <c r="L99" s="148" t="s">
        <v>83</v>
      </c>
      <c r="M99" s="148" t="s">
        <v>83</v>
      </c>
      <c r="N99" s="148" t="s">
        <v>1510</v>
      </c>
      <c r="O99" s="148" t="s">
        <v>83</v>
      </c>
      <c r="P99" s="148" t="s">
        <v>83</v>
      </c>
      <c r="Q99" s="148" t="s">
        <v>83</v>
      </c>
      <c r="R99" s="148" t="s">
        <v>83</v>
      </c>
      <c r="S99" s="148" t="s">
        <v>83</v>
      </c>
      <c r="T99" s="148" t="s">
        <v>83</v>
      </c>
      <c r="U99" s="148" t="s">
        <v>83</v>
      </c>
      <c r="V99" s="148" t="s">
        <v>83</v>
      </c>
      <c r="W99">
        <v>4</v>
      </c>
      <c r="X99">
        <v>2</v>
      </c>
      <c r="Y99">
        <v>1</v>
      </c>
      <c r="Z99" s="1">
        <v>39957</v>
      </c>
      <c r="AA99">
        <v>38</v>
      </c>
      <c r="AB99">
        <v>382160905240</v>
      </c>
      <c r="AC99">
        <v>38</v>
      </c>
      <c r="AD99">
        <v>9297937</v>
      </c>
      <c r="AE99">
        <v>38216</v>
      </c>
      <c r="AF99" t="b">
        <v>0</v>
      </c>
    </row>
    <row r="100" spans="1:32" x14ac:dyDescent="0.15">
      <c r="A100">
        <v>1</v>
      </c>
      <c r="B100">
        <v>99</v>
      </c>
      <c r="C100">
        <v>1</v>
      </c>
      <c r="D100" s="148" t="s">
        <v>1529</v>
      </c>
      <c r="E100" s="148" t="s">
        <v>1530</v>
      </c>
      <c r="F100" s="148" t="s">
        <v>83</v>
      </c>
      <c r="G100" s="148" t="s">
        <v>83</v>
      </c>
      <c r="H100">
        <v>14</v>
      </c>
      <c r="I100">
        <v>0</v>
      </c>
      <c r="J100">
        <v>0</v>
      </c>
      <c r="K100" s="148" t="s">
        <v>1509</v>
      </c>
      <c r="L100" s="148" t="s">
        <v>83</v>
      </c>
      <c r="M100" s="148" t="s">
        <v>83</v>
      </c>
      <c r="N100" s="148" t="s">
        <v>1510</v>
      </c>
      <c r="O100" s="148" t="s">
        <v>83</v>
      </c>
      <c r="P100" s="148" t="s">
        <v>83</v>
      </c>
      <c r="Q100" s="148" t="s">
        <v>83</v>
      </c>
      <c r="R100" s="148" t="s">
        <v>83</v>
      </c>
      <c r="S100" s="148" t="s">
        <v>83</v>
      </c>
      <c r="T100" s="148" t="s">
        <v>83</v>
      </c>
      <c r="U100" s="148" t="s">
        <v>83</v>
      </c>
      <c r="V100" s="148" t="s">
        <v>83</v>
      </c>
      <c r="W100">
        <v>4</v>
      </c>
      <c r="X100">
        <v>2</v>
      </c>
      <c r="Y100">
        <v>1</v>
      </c>
      <c r="Z100" s="1">
        <v>40018</v>
      </c>
      <c r="AA100">
        <v>38</v>
      </c>
      <c r="AB100">
        <v>382160907240</v>
      </c>
      <c r="AC100">
        <v>38</v>
      </c>
      <c r="AD100">
        <v>8609243</v>
      </c>
      <c r="AE100">
        <v>38216</v>
      </c>
      <c r="AF100" t="b">
        <v>0</v>
      </c>
    </row>
    <row r="101" spans="1:32" x14ac:dyDescent="0.15">
      <c r="A101">
        <v>1</v>
      </c>
      <c r="B101">
        <v>100</v>
      </c>
      <c r="C101">
        <v>1</v>
      </c>
      <c r="D101" s="148" t="s">
        <v>1531</v>
      </c>
      <c r="E101" s="148" t="s">
        <v>1532</v>
      </c>
      <c r="F101" s="148" t="s">
        <v>83</v>
      </c>
      <c r="G101" s="148" t="s">
        <v>83</v>
      </c>
      <c r="H101">
        <v>14</v>
      </c>
      <c r="I101">
        <v>0</v>
      </c>
      <c r="J101">
        <v>0</v>
      </c>
      <c r="K101" s="148" t="s">
        <v>1509</v>
      </c>
      <c r="L101" s="148" t="s">
        <v>83</v>
      </c>
      <c r="M101" s="148" t="s">
        <v>83</v>
      </c>
      <c r="N101" s="148" t="s">
        <v>1510</v>
      </c>
      <c r="O101" s="148" t="s">
        <v>83</v>
      </c>
      <c r="P101" s="148" t="s">
        <v>83</v>
      </c>
      <c r="Q101" s="148" t="s">
        <v>83</v>
      </c>
      <c r="R101" s="148" t="s">
        <v>83</v>
      </c>
      <c r="S101" s="148" t="s">
        <v>83</v>
      </c>
      <c r="T101" s="148" t="s">
        <v>83</v>
      </c>
      <c r="U101" s="148" t="s">
        <v>83</v>
      </c>
      <c r="V101" s="148" t="s">
        <v>83</v>
      </c>
      <c r="W101">
        <v>4</v>
      </c>
      <c r="X101">
        <v>1</v>
      </c>
      <c r="Y101">
        <v>6</v>
      </c>
      <c r="Z101" s="1">
        <v>40292</v>
      </c>
      <c r="AA101">
        <v>38</v>
      </c>
      <c r="AB101">
        <v>382161004240</v>
      </c>
      <c r="AC101">
        <v>38</v>
      </c>
      <c r="AD101">
        <v>7931477</v>
      </c>
      <c r="AE101">
        <v>38216</v>
      </c>
      <c r="AF101" t="b">
        <v>0</v>
      </c>
    </row>
    <row r="102" spans="1:32" x14ac:dyDescent="0.15">
      <c r="A102">
        <v>1</v>
      </c>
      <c r="B102">
        <v>101</v>
      </c>
      <c r="C102">
        <v>1</v>
      </c>
      <c r="D102" s="148" t="s">
        <v>1533</v>
      </c>
      <c r="E102" s="148" t="s">
        <v>1534</v>
      </c>
      <c r="F102" s="148" t="s">
        <v>83</v>
      </c>
      <c r="G102" s="148" t="s">
        <v>83</v>
      </c>
      <c r="H102">
        <v>14</v>
      </c>
      <c r="I102">
        <v>0</v>
      </c>
      <c r="J102">
        <v>0</v>
      </c>
      <c r="K102" s="148" t="s">
        <v>1509</v>
      </c>
      <c r="L102" s="148" t="s">
        <v>83</v>
      </c>
      <c r="M102" s="148" t="s">
        <v>83</v>
      </c>
      <c r="N102" s="148" t="s">
        <v>1510</v>
      </c>
      <c r="O102" s="148" t="s">
        <v>83</v>
      </c>
      <c r="P102" s="148" t="s">
        <v>83</v>
      </c>
      <c r="Q102" s="148" t="s">
        <v>83</v>
      </c>
      <c r="R102" s="148" t="s">
        <v>83</v>
      </c>
      <c r="S102" s="148" t="s">
        <v>83</v>
      </c>
      <c r="T102" s="148" t="s">
        <v>83</v>
      </c>
      <c r="U102" s="148" t="s">
        <v>83</v>
      </c>
      <c r="V102" s="148" t="s">
        <v>83</v>
      </c>
      <c r="W102">
        <v>4</v>
      </c>
      <c r="X102">
        <v>1</v>
      </c>
      <c r="Y102">
        <v>6</v>
      </c>
      <c r="Z102" s="1">
        <v>40377</v>
      </c>
      <c r="AA102">
        <v>38</v>
      </c>
      <c r="AB102">
        <v>382161007180</v>
      </c>
      <c r="AC102">
        <v>38</v>
      </c>
      <c r="AD102">
        <v>8353880</v>
      </c>
      <c r="AE102">
        <v>38216</v>
      </c>
      <c r="AF102" t="b">
        <v>0</v>
      </c>
    </row>
    <row r="103" spans="1:32" x14ac:dyDescent="0.15">
      <c r="A103">
        <v>1</v>
      </c>
      <c r="B103">
        <v>102</v>
      </c>
      <c r="C103">
        <v>1</v>
      </c>
      <c r="D103" s="148" t="s">
        <v>1535</v>
      </c>
      <c r="E103" s="148" t="s">
        <v>1536</v>
      </c>
      <c r="F103" s="148" t="s">
        <v>83</v>
      </c>
      <c r="G103" s="148" t="s">
        <v>83</v>
      </c>
      <c r="H103">
        <v>14</v>
      </c>
      <c r="I103">
        <v>0</v>
      </c>
      <c r="J103">
        <v>0</v>
      </c>
      <c r="K103" s="148" t="s">
        <v>1509</v>
      </c>
      <c r="L103" s="148" t="s">
        <v>83</v>
      </c>
      <c r="M103" s="148" t="s">
        <v>83</v>
      </c>
      <c r="N103" s="148" t="s">
        <v>1510</v>
      </c>
      <c r="O103" s="148" t="s">
        <v>83</v>
      </c>
      <c r="P103" s="148" t="s">
        <v>83</v>
      </c>
      <c r="Q103" s="148" t="s">
        <v>83</v>
      </c>
      <c r="R103" s="148" t="s">
        <v>83</v>
      </c>
      <c r="S103" s="148" t="s">
        <v>83</v>
      </c>
      <c r="T103" s="148" t="s">
        <v>83</v>
      </c>
      <c r="U103" s="148" t="s">
        <v>83</v>
      </c>
      <c r="V103" s="148" t="s">
        <v>83</v>
      </c>
      <c r="W103">
        <v>4</v>
      </c>
      <c r="X103">
        <v>1</v>
      </c>
      <c r="Y103">
        <v>6</v>
      </c>
      <c r="Z103" s="1">
        <v>40417</v>
      </c>
      <c r="AA103">
        <v>38</v>
      </c>
      <c r="AB103">
        <v>382161008270</v>
      </c>
      <c r="AC103">
        <v>38</v>
      </c>
      <c r="AD103">
        <v>7931415</v>
      </c>
      <c r="AE103">
        <v>38216</v>
      </c>
      <c r="AF103" t="b">
        <v>0</v>
      </c>
    </row>
    <row r="104" spans="1:32" x14ac:dyDescent="0.15">
      <c r="A104">
        <v>1</v>
      </c>
      <c r="B104">
        <v>103</v>
      </c>
      <c r="C104">
        <v>1</v>
      </c>
      <c r="D104" s="148" t="s">
        <v>1537</v>
      </c>
      <c r="E104" s="148" t="s">
        <v>1538</v>
      </c>
      <c r="F104" s="148" t="s">
        <v>83</v>
      </c>
      <c r="G104" s="148" t="s">
        <v>83</v>
      </c>
      <c r="H104">
        <v>14</v>
      </c>
      <c r="I104">
        <v>0</v>
      </c>
      <c r="J104">
        <v>0</v>
      </c>
      <c r="K104" s="148" t="s">
        <v>1509</v>
      </c>
      <c r="L104" s="148" t="s">
        <v>83</v>
      </c>
      <c r="M104" s="148" t="s">
        <v>83</v>
      </c>
      <c r="N104" s="148" t="s">
        <v>1510</v>
      </c>
      <c r="O104" s="148" t="s">
        <v>83</v>
      </c>
      <c r="P104" s="148" t="s">
        <v>83</v>
      </c>
      <c r="Q104" s="148" t="s">
        <v>83</v>
      </c>
      <c r="R104" s="148" t="s">
        <v>83</v>
      </c>
      <c r="S104" s="148" t="s">
        <v>83</v>
      </c>
      <c r="T104" s="148" t="s">
        <v>83</v>
      </c>
      <c r="U104" s="148" t="s">
        <v>83</v>
      </c>
      <c r="V104" s="148" t="s">
        <v>83</v>
      </c>
      <c r="W104">
        <v>4</v>
      </c>
      <c r="X104">
        <v>1</v>
      </c>
      <c r="Y104">
        <v>6</v>
      </c>
      <c r="Z104" s="1">
        <v>40515</v>
      </c>
      <c r="AA104">
        <v>38</v>
      </c>
      <c r="AB104">
        <v>382161012030</v>
      </c>
      <c r="AC104">
        <v>38</v>
      </c>
      <c r="AD104">
        <v>8935456</v>
      </c>
      <c r="AE104">
        <v>38216</v>
      </c>
      <c r="AF104" t="b">
        <v>0</v>
      </c>
    </row>
    <row r="105" spans="1:32" x14ac:dyDescent="0.15">
      <c r="A105">
        <v>1</v>
      </c>
      <c r="B105">
        <v>104</v>
      </c>
      <c r="C105">
        <v>1</v>
      </c>
      <c r="D105" s="148" t="s">
        <v>1539</v>
      </c>
      <c r="E105" s="148" t="s">
        <v>1540</v>
      </c>
      <c r="F105" s="148" t="s">
        <v>83</v>
      </c>
      <c r="G105" s="148" t="s">
        <v>83</v>
      </c>
      <c r="H105">
        <v>14</v>
      </c>
      <c r="I105">
        <v>0</v>
      </c>
      <c r="J105">
        <v>0</v>
      </c>
      <c r="K105" s="148" t="s">
        <v>1509</v>
      </c>
      <c r="L105" s="148" t="s">
        <v>83</v>
      </c>
      <c r="M105" s="148" t="s">
        <v>83</v>
      </c>
      <c r="N105" s="148" t="s">
        <v>1510</v>
      </c>
      <c r="O105" s="148" t="s">
        <v>83</v>
      </c>
      <c r="P105" s="148" t="s">
        <v>83</v>
      </c>
      <c r="Q105" s="148" t="s">
        <v>83</v>
      </c>
      <c r="R105" s="148" t="s">
        <v>83</v>
      </c>
      <c r="S105" s="148" t="s">
        <v>83</v>
      </c>
      <c r="T105" s="148" t="s">
        <v>83</v>
      </c>
      <c r="U105" s="148" t="s">
        <v>83</v>
      </c>
      <c r="V105" s="148" t="s">
        <v>83</v>
      </c>
      <c r="W105">
        <v>4</v>
      </c>
      <c r="X105">
        <v>1</v>
      </c>
      <c r="Y105">
        <v>5</v>
      </c>
      <c r="Z105" s="1">
        <v>40644</v>
      </c>
      <c r="AA105">
        <v>38</v>
      </c>
      <c r="AB105">
        <v>382161104110</v>
      </c>
      <c r="AC105">
        <v>38</v>
      </c>
      <c r="AD105">
        <v>7812354</v>
      </c>
      <c r="AE105">
        <v>38216</v>
      </c>
      <c r="AF105" t="b">
        <v>0</v>
      </c>
    </row>
    <row r="106" spans="1:32" x14ac:dyDescent="0.15">
      <c r="A106">
        <v>1</v>
      </c>
      <c r="B106">
        <v>105</v>
      </c>
      <c r="C106">
        <v>2</v>
      </c>
      <c r="D106" s="148" t="s">
        <v>141</v>
      </c>
      <c r="E106" s="148" t="s">
        <v>142</v>
      </c>
      <c r="F106" s="148" t="s">
        <v>83</v>
      </c>
      <c r="G106" s="148" t="s">
        <v>83</v>
      </c>
      <c r="H106">
        <v>14</v>
      </c>
      <c r="I106">
        <v>0</v>
      </c>
      <c r="J106">
        <v>0</v>
      </c>
      <c r="K106" s="148" t="s">
        <v>1509</v>
      </c>
      <c r="L106" s="148" t="s">
        <v>83</v>
      </c>
      <c r="M106" s="148" t="s">
        <v>83</v>
      </c>
      <c r="N106" s="148" t="s">
        <v>1510</v>
      </c>
      <c r="O106" s="148" t="s">
        <v>83</v>
      </c>
      <c r="P106" s="148" t="s">
        <v>83</v>
      </c>
      <c r="Q106" s="148" t="s">
        <v>83</v>
      </c>
      <c r="R106" s="148" t="s">
        <v>83</v>
      </c>
      <c r="S106" s="148" t="s">
        <v>83</v>
      </c>
      <c r="T106" s="148" t="s">
        <v>83</v>
      </c>
      <c r="U106" s="148" t="s">
        <v>83</v>
      </c>
      <c r="V106" s="148" t="s">
        <v>83</v>
      </c>
      <c r="W106">
        <v>4</v>
      </c>
      <c r="X106">
        <v>3</v>
      </c>
      <c r="Y106">
        <v>2</v>
      </c>
      <c r="Z106" s="1">
        <v>38470</v>
      </c>
      <c r="AA106">
        <v>38</v>
      </c>
      <c r="AB106">
        <v>382160504285</v>
      </c>
      <c r="AC106">
        <v>38</v>
      </c>
      <c r="AD106">
        <v>5862807</v>
      </c>
      <c r="AE106">
        <v>38216</v>
      </c>
      <c r="AF106" t="b">
        <v>0</v>
      </c>
    </row>
    <row r="107" spans="1:32" x14ac:dyDescent="0.15">
      <c r="A107">
        <v>1</v>
      </c>
      <c r="B107">
        <v>106</v>
      </c>
      <c r="C107">
        <v>2</v>
      </c>
      <c r="D107" s="148" t="s">
        <v>1541</v>
      </c>
      <c r="E107" s="148" t="s">
        <v>1542</v>
      </c>
      <c r="F107" s="148" t="s">
        <v>83</v>
      </c>
      <c r="G107" s="148" t="s">
        <v>83</v>
      </c>
      <c r="H107">
        <v>14</v>
      </c>
      <c r="I107">
        <v>0</v>
      </c>
      <c r="J107">
        <v>0</v>
      </c>
      <c r="K107" s="148" t="s">
        <v>1509</v>
      </c>
      <c r="L107" s="148" t="s">
        <v>83</v>
      </c>
      <c r="M107" s="148" t="s">
        <v>83</v>
      </c>
      <c r="N107" s="148" t="s">
        <v>1510</v>
      </c>
      <c r="O107" s="148" t="s">
        <v>83</v>
      </c>
      <c r="P107" s="148" t="s">
        <v>83</v>
      </c>
      <c r="Q107" s="148" t="s">
        <v>83</v>
      </c>
      <c r="R107" s="148" t="s">
        <v>83</v>
      </c>
      <c r="S107" s="148" t="s">
        <v>83</v>
      </c>
      <c r="T107" s="148" t="s">
        <v>83</v>
      </c>
      <c r="U107" s="148" t="s">
        <v>83</v>
      </c>
      <c r="V107" s="148" t="s">
        <v>83</v>
      </c>
      <c r="W107">
        <v>4</v>
      </c>
      <c r="X107">
        <v>2</v>
      </c>
      <c r="Y107">
        <v>2</v>
      </c>
      <c r="Z107" s="1">
        <v>39596</v>
      </c>
      <c r="AA107">
        <v>38</v>
      </c>
      <c r="AB107">
        <v>382160805285</v>
      </c>
      <c r="AC107">
        <v>38</v>
      </c>
      <c r="AD107">
        <v>7023193</v>
      </c>
      <c r="AE107">
        <v>38216</v>
      </c>
      <c r="AF107" t="b">
        <v>0</v>
      </c>
    </row>
    <row r="108" spans="1:32" x14ac:dyDescent="0.15">
      <c r="A108">
        <v>1</v>
      </c>
      <c r="B108">
        <v>107</v>
      </c>
      <c r="C108">
        <v>2</v>
      </c>
      <c r="D108" s="148" t="s">
        <v>1543</v>
      </c>
      <c r="E108" s="148" t="s">
        <v>1544</v>
      </c>
      <c r="F108" s="148" t="s">
        <v>83</v>
      </c>
      <c r="G108" s="148" t="s">
        <v>83</v>
      </c>
      <c r="H108">
        <v>14</v>
      </c>
      <c r="I108">
        <v>0</v>
      </c>
      <c r="J108">
        <v>0</v>
      </c>
      <c r="K108" s="148" t="s">
        <v>1509</v>
      </c>
      <c r="L108" s="148" t="s">
        <v>83</v>
      </c>
      <c r="M108" s="148" t="s">
        <v>83</v>
      </c>
      <c r="N108" s="148" t="s">
        <v>1510</v>
      </c>
      <c r="O108" s="148" t="s">
        <v>83</v>
      </c>
      <c r="P108" s="148" t="s">
        <v>83</v>
      </c>
      <c r="Q108" s="148" t="s">
        <v>83</v>
      </c>
      <c r="R108" s="148" t="s">
        <v>83</v>
      </c>
      <c r="S108" s="148" t="s">
        <v>83</v>
      </c>
      <c r="T108" s="148" t="s">
        <v>83</v>
      </c>
      <c r="U108" s="148" t="s">
        <v>83</v>
      </c>
      <c r="V108" s="148" t="s">
        <v>83</v>
      </c>
      <c r="W108">
        <v>4</v>
      </c>
      <c r="X108">
        <v>2</v>
      </c>
      <c r="Y108">
        <v>2</v>
      </c>
      <c r="Z108" s="1">
        <v>39627</v>
      </c>
      <c r="AA108">
        <v>38</v>
      </c>
      <c r="AB108">
        <v>382160806285</v>
      </c>
      <c r="AC108">
        <v>38</v>
      </c>
      <c r="AD108">
        <v>6841718</v>
      </c>
      <c r="AE108">
        <v>38216</v>
      </c>
      <c r="AF108" t="b">
        <v>0</v>
      </c>
    </row>
    <row r="109" spans="1:32" x14ac:dyDescent="0.15">
      <c r="A109">
        <v>1</v>
      </c>
      <c r="B109">
        <v>108</v>
      </c>
      <c r="C109">
        <v>2</v>
      </c>
      <c r="D109" s="148" t="s">
        <v>1545</v>
      </c>
      <c r="E109" s="148" t="s">
        <v>1546</v>
      </c>
      <c r="F109" s="148" t="s">
        <v>83</v>
      </c>
      <c r="G109" s="148" t="s">
        <v>83</v>
      </c>
      <c r="H109">
        <v>14</v>
      </c>
      <c r="I109">
        <v>0</v>
      </c>
      <c r="J109">
        <v>0</v>
      </c>
      <c r="K109" s="148" t="s">
        <v>1509</v>
      </c>
      <c r="L109" s="148" t="s">
        <v>83</v>
      </c>
      <c r="M109" s="148" t="s">
        <v>83</v>
      </c>
      <c r="N109" s="148" t="s">
        <v>1510</v>
      </c>
      <c r="O109" s="148" t="s">
        <v>83</v>
      </c>
      <c r="P109" s="148" t="s">
        <v>83</v>
      </c>
      <c r="Q109" s="148" t="s">
        <v>83</v>
      </c>
      <c r="R109" s="148" t="s">
        <v>83</v>
      </c>
      <c r="S109" s="148" t="s">
        <v>83</v>
      </c>
      <c r="T109" s="148" t="s">
        <v>83</v>
      </c>
      <c r="U109" s="148" t="s">
        <v>83</v>
      </c>
      <c r="V109" s="148" t="s">
        <v>83</v>
      </c>
      <c r="W109">
        <v>4</v>
      </c>
      <c r="X109">
        <v>2</v>
      </c>
      <c r="Y109">
        <v>2</v>
      </c>
      <c r="Z109" s="1">
        <v>39864</v>
      </c>
      <c r="AA109">
        <v>38</v>
      </c>
      <c r="AB109">
        <v>382160902205</v>
      </c>
      <c r="AC109">
        <v>38</v>
      </c>
      <c r="AD109">
        <v>8574623</v>
      </c>
      <c r="AE109">
        <v>38216</v>
      </c>
      <c r="AF109" t="b">
        <v>0</v>
      </c>
    </row>
    <row r="110" spans="1:32" x14ac:dyDescent="0.15">
      <c r="A110">
        <v>1</v>
      </c>
      <c r="B110">
        <v>109</v>
      </c>
      <c r="C110">
        <v>2</v>
      </c>
      <c r="D110" s="148" t="s">
        <v>1547</v>
      </c>
      <c r="E110" s="148" t="s">
        <v>1548</v>
      </c>
      <c r="F110" s="148" t="s">
        <v>83</v>
      </c>
      <c r="G110" s="148" t="s">
        <v>83</v>
      </c>
      <c r="H110">
        <v>14</v>
      </c>
      <c r="I110">
        <v>0</v>
      </c>
      <c r="J110">
        <v>0</v>
      </c>
      <c r="K110" s="148" t="s">
        <v>1509</v>
      </c>
      <c r="L110" s="148" t="s">
        <v>83</v>
      </c>
      <c r="M110" s="148" t="s">
        <v>83</v>
      </c>
      <c r="N110" s="148" t="s">
        <v>1510</v>
      </c>
      <c r="O110" s="148" t="s">
        <v>83</v>
      </c>
      <c r="P110" s="148" t="s">
        <v>83</v>
      </c>
      <c r="Q110" s="148" t="s">
        <v>83</v>
      </c>
      <c r="R110" s="148" t="s">
        <v>83</v>
      </c>
      <c r="S110" s="148" t="s">
        <v>83</v>
      </c>
      <c r="T110" s="148" t="s">
        <v>83</v>
      </c>
      <c r="U110" s="148" t="s">
        <v>83</v>
      </c>
      <c r="V110" s="148" t="s">
        <v>83</v>
      </c>
      <c r="W110">
        <v>4</v>
      </c>
      <c r="X110">
        <v>2</v>
      </c>
      <c r="Y110">
        <v>1</v>
      </c>
      <c r="Z110" s="1">
        <v>39920</v>
      </c>
      <c r="AA110">
        <v>38</v>
      </c>
      <c r="AB110">
        <v>382160904175</v>
      </c>
      <c r="AC110">
        <v>38</v>
      </c>
      <c r="AD110">
        <v>8033097</v>
      </c>
      <c r="AE110">
        <v>38216</v>
      </c>
      <c r="AF110" t="b">
        <v>0</v>
      </c>
    </row>
    <row r="111" spans="1:32" x14ac:dyDescent="0.15">
      <c r="A111">
        <v>1</v>
      </c>
      <c r="B111">
        <v>110</v>
      </c>
      <c r="C111">
        <v>2</v>
      </c>
      <c r="D111" s="148" t="s">
        <v>1549</v>
      </c>
      <c r="E111" s="148" t="s">
        <v>1550</v>
      </c>
      <c r="F111" s="148" t="s">
        <v>83</v>
      </c>
      <c r="G111" s="148" t="s">
        <v>83</v>
      </c>
      <c r="H111">
        <v>14</v>
      </c>
      <c r="I111">
        <v>0</v>
      </c>
      <c r="J111">
        <v>0</v>
      </c>
      <c r="K111" s="148" t="s">
        <v>1509</v>
      </c>
      <c r="L111" s="148" t="s">
        <v>83</v>
      </c>
      <c r="M111" s="148" t="s">
        <v>83</v>
      </c>
      <c r="N111" s="148" t="s">
        <v>1510</v>
      </c>
      <c r="O111" s="148" t="s">
        <v>83</v>
      </c>
      <c r="P111" s="148" t="s">
        <v>83</v>
      </c>
      <c r="Q111" s="148" t="s">
        <v>83</v>
      </c>
      <c r="R111" s="148" t="s">
        <v>83</v>
      </c>
      <c r="S111" s="148" t="s">
        <v>83</v>
      </c>
      <c r="T111" s="148" t="s">
        <v>83</v>
      </c>
      <c r="U111" s="148" t="s">
        <v>83</v>
      </c>
      <c r="V111" s="148" t="s">
        <v>83</v>
      </c>
      <c r="W111">
        <v>4</v>
      </c>
      <c r="X111">
        <v>2</v>
      </c>
      <c r="Y111">
        <v>1</v>
      </c>
      <c r="Z111" s="1">
        <v>40103</v>
      </c>
      <c r="AA111">
        <v>38</v>
      </c>
      <c r="AB111">
        <v>382160910175</v>
      </c>
      <c r="AC111">
        <v>38</v>
      </c>
      <c r="AD111">
        <v>8942867</v>
      </c>
      <c r="AE111">
        <v>38216</v>
      </c>
      <c r="AF111" t="b">
        <v>0</v>
      </c>
    </row>
    <row r="112" spans="1:32" x14ac:dyDescent="0.15">
      <c r="A112">
        <v>1</v>
      </c>
      <c r="B112">
        <v>111</v>
      </c>
      <c r="C112">
        <v>2</v>
      </c>
      <c r="D112" s="148" t="s">
        <v>1551</v>
      </c>
      <c r="E112" s="148" t="s">
        <v>1552</v>
      </c>
      <c r="F112" s="148" t="s">
        <v>83</v>
      </c>
      <c r="G112" s="148" t="s">
        <v>83</v>
      </c>
      <c r="H112">
        <v>14</v>
      </c>
      <c r="I112">
        <v>0</v>
      </c>
      <c r="J112">
        <v>0</v>
      </c>
      <c r="K112" s="148" t="s">
        <v>1509</v>
      </c>
      <c r="L112" s="148" t="s">
        <v>83</v>
      </c>
      <c r="M112" s="148" t="s">
        <v>83</v>
      </c>
      <c r="N112" s="148" t="s">
        <v>1510</v>
      </c>
      <c r="O112" s="148" t="s">
        <v>83</v>
      </c>
      <c r="P112" s="148" t="s">
        <v>83</v>
      </c>
      <c r="Q112" s="148" t="s">
        <v>83</v>
      </c>
      <c r="R112" s="148" t="s">
        <v>83</v>
      </c>
      <c r="S112" s="148" t="s">
        <v>83</v>
      </c>
      <c r="T112" s="148" t="s">
        <v>83</v>
      </c>
      <c r="U112" s="148" t="s">
        <v>83</v>
      </c>
      <c r="V112" s="148" t="s">
        <v>83</v>
      </c>
      <c r="W112">
        <v>4</v>
      </c>
      <c r="X112">
        <v>1</v>
      </c>
      <c r="Y112">
        <v>6</v>
      </c>
      <c r="Z112" s="1">
        <v>40376</v>
      </c>
      <c r="AA112">
        <v>38</v>
      </c>
      <c r="AB112">
        <v>382161007175</v>
      </c>
      <c r="AC112">
        <v>38</v>
      </c>
      <c r="AD112">
        <v>7706917</v>
      </c>
      <c r="AE112">
        <v>38216</v>
      </c>
      <c r="AF112" t="b">
        <v>0</v>
      </c>
    </row>
    <row r="113" spans="1:32" x14ac:dyDescent="0.15">
      <c r="A113">
        <v>1</v>
      </c>
      <c r="B113">
        <v>112</v>
      </c>
      <c r="C113">
        <v>2</v>
      </c>
      <c r="D113" s="148" t="s">
        <v>1553</v>
      </c>
      <c r="E113" s="148" t="s">
        <v>1554</v>
      </c>
      <c r="F113" s="148" t="s">
        <v>83</v>
      </c>
      <c r="G113" s="148" t="s">
        <v>83</v>
      </c>
      <c r="H113">
        <v>14</v>
      </c>
      <c r="I113">
        <v>0</v>
      </c>
      <c r="J113">
        <v>0</v>
      </c>
      <c r="K113" s="148" t="s">
        <v>1509</v>
      </c>
      <c r="L113" s="148" t="s">
        <v>83</v>
      </c>
      <c r="M113" s="148" t="s">
        <v>83</v>
      </c>
      <c r="N113" s="148" t="s">
        <v>1510</v>
      </c>
      <c r="O113" s="148" t="s">
        <v>83</v>
      </c>
      <c r="P113" s="148" t="s">
        <v>83</v>
      </c>
      <c r="Q113" s="148" t="s">
        <v>83</v>
      </c>
      <c r="R113" s="148" t="s">
        <v>83</v>
      </c>
      <c r="S113" s="148" t="s">
        <v>83</v>
      </c>
      <c r="T113" s="148" t="s">
        <v>83</v>
      </c>
      <c r="U113" s="148" t="s">
        <v>83</v>
      </c>
      <c r="V113" s="148" t="s">
        <v>83</v>
      </c>
      <c r="W113">
        <v>4</v>
      </c>
      <c r="X113">
        <v>1</v>
      </c>
      <c r="Y113">
        <v>6</v>
      </c>
      <c r="Z113" s="1">
        <v>40401</v>
      </c>
      <c r="AA113">
        <v>38</v>
      </c>
      <c r="AB113">
        <v>382161008115</v>
      </c>
      <c r="AC113">
        <v>38</v>
      </c>
      <c r="AD113">
        <v>7784571</v>
      </c>
      <c r="AE113">
        <v>38216</v>
      </c>
      <c r="AF113" t="b">
        <v>0</v>
      </c>
    </row>
    <row r="114" spans="1:32" x14ac:dyDescent="0.15">
      <c r="A114">
        <v>1</v>
      </c>
      <c r="B114">
        <v>113</v>
      </c>
      <c r="C114">
        <v>2</v>
      </c>
      <c r="D114" s="148" t="s">
        <v>1555</v>
      </c>
      <c r="E114" s="148" t="s">
        <v>1556</v>
      </c>
      <c r="F114" s="148" t="s">
        <v>83</v>
      </c>
      <c r="G114" s="148" t="s">
        <v>83</v>
      </c>
      <c r="H114">
        <v>14</v>
      </c>
      <c r="I114">
        <v>0</v>
      </c>
      <c r="J114">
        <v>0</v>
      </c>
      <c r="K114" s="148" t="s">
        <v>1509</v>
      </c>
      <c r="L114" s="148" t="s">
        <v>83</v>
      </c>
      <c r="M114" s="148" t="s">
        <v>83</v>
      </c>
      <c r="N114" s="148" t="s">
        <v>1510</v>
      </c>
      <c r="O114" s="148" t="s">
        <v>83</v>
      </c>
      <c r="P114" s="148" t="s">
        <v>83</v>
      </c>
      <c r="Q114" s="148" t="s">
        <v>83</v>
      </c>
      <c r="R114" s="148" t="s">
        <v>83</v>
      </c>
      <c r="S114" s="148" t="s">
        <v>83</v>
      </c>
      <c r="T114" s="148" t="s">
        <v>83</v>
      </c>
      <c r="U114" s="148" t="s">
        <v>83</v>
      </c>
      <c r="V114" s="148" t="s">
        <v>83</v>
      </c>
      <c r="W114">
        <v>4</v>
      </c>
      <c r="X114">
        <v>1</v>
      </c>
      <c r="Y114">
        <v>5</v>
      </c>
      <c r="Z114" s="1">
        <v>40745</v>
      </c>
      <c r="AA114">
        <v>38</v>
      </c>
      <c r="AB114">
        <v>382161107215</v>
      </c>
      <c r="AC114">
        <v>38</v>
      </c>
      <c r="AD114">
        <v>9406821</v>
      </c>
      <c r="AE114">
        <v>38216</v>
      </c>
      <c r="AF114" t="b">
        <v>0</v>
      </c>
    </row>
    <row r="115" spans="1:32" x14ac:dyDescent="0.15">
      <c r="A115">
        <v>1</v>
      </c>
      <c r="B115">
        <v>114</v>
      </c>
      <c r="C115">
        <v>2</v>
      </c>
      <c r="D115" s="148" t="s">
        <v>1557</v>
      </c>
      <c r="E115" s="148" t="s">
        <v>1558</v>
      </c>
      <c r="F115" s="148" t="s">
        <v>83</v>
      </c>
      <c r="G115" s="148" t="s">
        <v>83</v>
      </c>
      <c r="H115">
        <v>14</v>
      </c>
      <c r="I115">
        <v>0</v>
      </c>
      <c r="J115">
        <v>0</v>
      </c>
      <c r="K115" s="148" t="s">
        <v>1509</v>
      </c>
      <c r="L115" s="148" t="s">
        <v>83</v>
      </c>
      <c r="M115" s="148" t="s">
        <v>83</v>
      </c>
      <c r="N115" s="148" t="s">
        <v>1510</v>
      </c>
      <c r="O115" s="148" t="s">
        <v>83</v>
      </c>
      <c r="P115" s="148" t="s">
        <v>83</v>
      </c>
      <c r="Q115" s="148" t="s">
        <v>83</v>
      </c>
      <c r="R115" s="148" t="s">
        <v>83</v>
      </c>
      <c r="S115" s="148" t="s">
        <v>83</v>
      </c>
      <c r="T115" s="148" t="s">
        <v>83</v>
      </c>
      <c r="U115" s="148" t="s">
        <v>83</v>
      </c>
      <c r="V115" s="148" t="s">
        <v>83</v>
      </c>
      <c r="W115">
        <v>4</v>
      </c>
      <c r="X115">
        <v>1</v>
      </c>
      <c r="Y115">
        <v>5</v>
      </c>
      <c r="Z115" s="1">
        <v>40761</v>
      </c>
      <c r="AA115">
        <v>38</v>
      </c>
      <c r="AB115">
        <v>382161108065</v>
      </c>
      <c r="AC115">
        <v>38</v>
      </c>
      <c r="AD115">
        <v>8534970</v>
      </c>
      <c r="AE115">
        <v>38216</v>
      </c>
      <c r="AF115" t="b">
        <v>0</v>
      </c>
    </row>
    <row r="116" spans="1:32" x14ac:dyDescent="0.15">
      <c r="A116">
        <v>1</v>
      </c>
      <c r="B116">
        <v>115</v>
      </c>
      <c r="C116">
        <v>2</v>
      </c>
      <c r="D116" s="148" t="s">
        <v>1559</v>
      </c>
      <c r="E116" s="148" t="s">
        <v>1560</v>
      </c>
      <c r="F116" s="148" t="s">
        <v>83</v>
      </c>
      <c r="G116" s="148" t="s">
        <v>83</v>
      </c>
      <c r="H116">
        <v>14</v>
      </c>
      <c r="I116">
        <v>0</v>
      </c>
      <c r="J116">
        <v>0</v>
      </c>
      <c r="K116" s="148" t="s">
        <v>1509</v>
      </c>
      <c r="L116" s="148" t="s">
        <v>83</v>
      </c>
      <c r="M116" s="148" t="s">
        <v>83</v>
      </c>
      <c r="N116" s="148" t="s">
        <v>1510</v>
      </c>
      <c r="O116" s="148" t="s">
        <v>83</v>
      </c>
      <c r="P116" s="148" t="s">
        <v>83</v>
      </c>
      <c r="Q116" s="148" t="s">
        <v>83</v>
      </c>
      <c r="R116" s="148" t="s">
        <v>83</v>
      </c>
      <c r="S116" s="148" t="s">
        <v>83</v>
      </c>
      <c r="T116" s="148" t="s">
        <v>83</v>
      </c>
      <c r="U116" s="148" t="s">
        <v>83</v>
      </c>
      <c r="V116" s="148" t="s">
        <v>83</v>
      </c>
      <c r="W116">
        <v>4</v>
      </c>
      <c r="X116">
        <v>1</v>
      </c>
      <c r="Y116">
        <v>5</v>
      </c>
      <c r="Z116" s="1">
        <v>40894</v>
      </c>
      <c r="AA116">
        <v>38</v>
      </c>
      <c r="AB116">
        <v>382161112175</v>
      </c>
      <c r="AC116">
        <v>38</v>
      </c>
      <c r="AD116">
        <v>9341108</v>
      </c>
      <c r="AE116">
        <v>38216</v>
      </c>
      <c r="AF116" t="b">
        <v>0</v>
      </c>
    </row>
    <row r="117" spans="1:32" x14ac:dyDescent="0.15">
      <c r="A117">
        <v>1</v>
      </c>
      <c r="B117">
        <v>116</v>
      </c>
      <c r="C117">
        <v>2</v>
      </c>
      <c r="D117" s="148" t="s">
        <v>1561</v>
      </c>
      <c r="E117" s="148" t="s">
        <v>1562</v>
      </c>
      <c r="F117" s="148" t="s">
        <v>83</v>
      </c>
      <c r="G117" s="148" t="s">
        <v>83</v>
      </c>
      <c r="H117">
        <v>14</v>
      </c>
      <c r="I117">
        <v>0</v>
      </c>
      <c r="J117">
        <v>0</v>
      </c>
      <c r="K117" s="148" t="s">
        <v>1509</v>
      </c>
      <c r="L117" s="148" t="s">
        <v>83</v>
      </c>
      <c r="M117" s="148" t="s">
        <v>83</v>
      </c>
      <c r="N117" s="148" t="s">
        <v>1510</v>
      </c>
      <c r="O117" s="148" t="s">
        <v>83</v>
      </c>
      <c r="P117" s="148" t="s">
        <v>83</v>
      </c>
      <c r="Q117" s="148" t="s">
        <v>83</v>
      </c>
      <c r="R117" s="148" t="s">
        <v>83</v>
      </c>
      <c r="S117" s="148" t="s">
        <v>83</v>
      </c>
      <c r="T117" s="148" t="s">
        <v>83</v>
      </c>
      <c r="U117" s="148" t="s">
        <v>83</v>
      </c>
      <c r="V117" s="148" t="s">
        <v>83</v>
      </c>
      <c r="W117">
        <v>4</v>
      </c>
      <c r="X117">
        <v>1</v>
      </c>
      <c r="Y117">
        <v>4</v>
      </c>
      <c r="Z117" s="1">
        <v>41045</v>
      </c>
      <c r="AA117">
        <v>38</v>
      </c>
      <c r="AB117">
        <v>382161205165</v>
      </c>
      <c r="AC117">
        <v>38</v>
      </c>
      <c r="AD117">
        <v>8574647</v>
      </c>
      <c r="AE117">
        <v>38216</v>
      </c>
      <c r="AF117" t="b">
        <v>0</v>
      </c>
    </row>
    <row r="118" spans="1:32" x14ac:dyDescent="0.15">
      <c r="A118">
        <v>1</v>
      </c>
      <c r="B118">
        <v>117</v>
      </c>
      <c r="C118">
        <v>2</v>
      </c>
      <c r="D118" s="148" t="s">
        <v>1563</v>
      </c>
      <c r="E118" s="148" t="s">
        <v>1564</v>
      </c>
      <c r="F118" s="148" t="s">
        <v>83</v>
      </c>
      <c r="G118" s="148" t="s">
        <v>83</v>
      </c>
      <c r="H118">
        <v>14</v>
      </c>
      <c r="I118">
        <v>0</v>
      </c>
      <c r="J118">
        <v>0</v>
      </c>
      <c r="K118" s="148" t="s">
        <v>1509</v>
      </c>
      <c r="L118" s="148" t="s">
        <v>83</v>
      </c>
      <c r="M118" s="148" t="s">
        <v>83</v>
      </c>
      <c r="N118" s="148" t="s">
        <v>1510</v>
      </c>
      <c r="O118" s="148" t="s">
        <v>83</v>
      </c>
      <c r="P118" s="148" t="s">
        <v>83</v>
      </c>
      <c r="Q118" s="148" t="s">
        <v>83</v>
      </c>
      <c r="R118" s="148" t="s">
        <v>83</v>
      </c>
      <c r="S118" s="148" t="s">
        <v>83</v>
      </c>
      <c r="T118" s="148" t="s">
        <v>83</v>
      </c>
      <c r="U118" s="148" t="s">
        <v>83</v>
      </c>
      <c r="V118" s="148" t="s">
        <v>83</v>
      </c>
      <c r="W118">
        <v>4</v>
      </c>
      <c r="X118">
        <v>1</v>
      </c>
      <c r="Y118">
        <v>4</v>
      </c>
      <c r="Z118" s="1">
        <v>41291</v>
      </c>
      <c r="AA118">
        <v>38</v>
      </c>
      <c r="AB118">
        <v>382161301175</v>
      </c>
      <c r="AC118">
        <v>38</v>
      </c>
      <c r="AD118">
        <v>8499332</v>
      </c>
      <c r="AE118">
        <v>38216</v>
      </c>
      <c r="AF118" t="b">
        <v>0</v>
      </c>
    </row>
    <row r="119" spans="1:32" x14ac:dyDescent="0.15">
      <c r="A119">
        <v>1</v>
      </c>
      <c r="B119">
        <v>118</v>
      </c>
      <c r="C119">
        <v>2</v>
      </c>
      <c r="D119" s="148" t="s">
        <v>1565</v>
      </c>
      <c r="E119" s="148" t="s">
        <v>1566</v>
      </c>
      <c r="F119" s="148" t="s">
        <v>83</v>
      </c>
      <c r="G119" s="148" t="s">
        <v>83</v>
      </c>
      <c r="H119">
        <v>14</v>
      </c>
      <c r="I119">
        <v>0</v>
      </c>
      <c r="J119">
        <v>0</v>
      </c>
      <c r="K119" s="148" t="s">
        <v>1509</v>
      </c>
      <c r="L119" s="148" t="s">
        <v>83</v>
      </c>
      <c r="M119" s="148" t="s">
        <v>83</v>
      </c>
      <c r="N119" s="148" t="s">
        <v>1510</v>
      </c>
      <c r="O119" s="148" t="s">
        <v>83</v>
      </c>
      <c r="P119" s="148" t="s">
        <v>83</v>
      </c>
      <c r="Q119" s="148" t="s">
        <v>83</v>
      </c>
      <c r="R119" s="148" t="s">
        <v>83</v>
      </c>
      <c r="S119" s="148" t="s">
        <v>83</v>
      </c>
      <c r="T119" s="148" t="s">
        <v>83</v>
      </c>
      <c r="U119" s="148" t="s">
        <v>83</v>
      </c>
      <c r="V119" s="148" t="s">
        <v>83</v>
      </c>
      <c r="W119">
        <v>4</v>
      </c>
      <c r="X119">
        <v>1</v>
      </c>
      <c r="Y119">
        <v>3</v>
      </c>
      <c r="Z119" s="1">
        <v>41557</v>
      </c>
      <c r="AA119">
        <v>38</v>
      </c>
      <c r="AB119">
        <v>382161310105</v>
      </c>
      <c r="AC119">
        <v>38</v>
      </c>
      <c r="AD119">
        <v>9341110</v>
      </c>
      <c r="AE119">
        <v>38216</v>
      </c>
      <c r="AF119" t="b">
        <v>0</v>
      </c>
    </row>
    <row r="120" spans="1:32" x14ac:dyDescent="0.15">
      <c r="A120">
        <v>1</v>
      </c>
      <c r="B120">
        <v>119</v>
      </c>
      <c r="C120">
        <v>2</v>
      </c>
      <c r="D120" s="148" t="s">
        <v>1567</v>
      </c>
      <c r="E120" s="148" t="s">
        <v>1568</v>
      </c>
      <c r="F120" s="148" t="s">
        <v>83</v>
      </c>
      <c r="G120" s="148" t="s">
        <v>83</v>
      </c>
      <c r="H120">
        <v>14</v>
      </c>
      <c r="I120">
        <v>0</v>
      </c>
      <c r="J120">
        <v>0</v>
      </c>
      <c r="K120" s="148" t="s">
        <v>1509</v>
      </c>
      <c r="L120" s="148" t="s">
        <v>83</v>
      </c>
      <c r="M120" s="148" t="s">
        <v>83</v>
      </c>
      <c r="N120" s="148" t="s">
        <v>1510</v>
      </c>
      <c r="O120" s="148" t="s">
        <v>83</v>
      </c>
      <c r="P120" s="148" t="s">
        <v>83</v>
      </c>
      <c r="Q120" s="148" t="s">
        <v>83</v>
      </c>
      <c r="R120" s="148" t="s">
        <v>83</v>
      </c>
      <c r="S120" s="148" t="s">
        <v>83</v>
      </c>
      <c r="T120" s="148" t="s">
        <v>83</v>
      </c>
      <c r="U120" s="148" t="s">
        <v>83</v>
      </c>
      <c r="V120" s="148" t="s">
        <v>83</v>
      </c>
      <c r="W120">
        <v>4</v>
      </c>
      <c r="X120">
        <v>1</v>
      </c>
      <c r="Y120">
        <v>3</v>
      </c>
      <c r="Z120" s="1">
        <v>41680</v>
      </c>
      <c r="AA120">
        <v>38</v>
      </c>
      <c r="AB120">
        <v>382161402105</v>
      </c>
      <c r="AC120">
        <v>38</v>
      </c>
      <c r="AD120">
        <v>8909672</v>
      </c>
      <c r="AE120">
        <v>38216</v>
      </c>
      <c r="AF120" t="b">
        <v>0</v>
      </c>
    </row>
    <row r="121" spans="1:32" x14ac:dyDescent="0.15">
      <c r="A121">
        <v>1</v>
      </c>
      <c r="B121">
        <v>120</v>
      </c>
      <c r="C121">
        <v>1</v>
      </c>
      <c r="D121" s="148" t="s">
        <v>1569</v>
      </c>
      <c r="E121" s="148" t="s">
        <v>1570</v>
      </c>
      <c r="F121" s="148" t="s">
        <v>83</v>
      </c>
      <c r="G121" s="148" t="s">
        <v>83</v>
      </c>
      <c r="H121">
        <v>27</v>
      </c>
      <c r="I121">
        <v>0</v>
      </c>
      <c r="J121">
        <v>0</v>
      </c>
      <c r="K121" s="148" t="s">
        <v>1571</v>
      </c>
      <c r="L121" s="148" t="s">
        <v>83</v>
      </c>
      <c r="M121" s="148" t="s">
        <v>83</v>
      </c>
      <c r="N121" s="148" t="s">
        <v>1572</v>
      </c>
      <c r="O121" s="148" t="s">
        <v>83</v>
      </c>
      <c r="P121" s="148" t="s">
        <v>83</v>
      </c>
      <c r="Q121" s="148" t="s">
        <v>83</v>
      </c>
      <c r="R121" s="148" t="s">
        <v>83</v>
      </c>
      <c r="S121" s="148" t="s">
        <v>83</v>
      </c>
      <c r="T121" s="148" t="s">
        <v>83</v>
      </c>
      <c r="U121" s="148" t="s">
        <v>83</v>
      </c>
      <c r="V121" s="148" t="s">
        <v>83</v>
      </c>
      <c r="W121">
        <v>4</v>
      </c>
      <c r="X121">
        <v>2</v>
      </c>
      <c r="Y121">
        <v>3</v>
      </c>
      <c r="Z121" s="1">
        <v>39444</v>
      </c>
      <c r="AA121">
        <v>38</v>
      </c>
      <c r="AB121">
        <v>382180712280</v>
      </c>
      <c r="AC121">
        <v>38</v>
      </c>
      <c r="AD121">
        <v>7785702</v>
      </c>
      <c r="AE121">
        <v>38218</v>
      </c>
      <c r="AF121" t="b">
        <v>0</v>
      </c>
    </row>
    <row r="122" spans="1:32" x14ac:dyDescent="0.15">
      <c r="A122">
        <v>1</v>
      </c>
      <c r="B122">
        <v>121</v>
      </c>
      <c r="C122">
        <v>1</v>
      </c>
      <c r="D122" s="148" t="s">
        <v>1573</v>
      </c>
      <c r="E122" s="148" t="s">
        <v>1574</v>
      </c>
      <c r="F122" s="148" t="s">
        <v>83</v>
      </c>
      <c r="G122" s="148" t="s">
        <v>83</v>
      </c>
      <c r="H122">
        <v>27</v>
      </c>
      <c r="I122">
        <v>0</v>
      </c>
      <c r="J122">
        <v>0</v>
      </c>
      <c r="K122" s="148" t="s">
        <v>1571</v>
      </c>
      <c r="L122" s="148" t="s">
        <v>83</v>
      </c>
      <c r="M122" s="148" t="s">
        <v>83</v>
      </c>
      <c r="N122" s="148" t="s">
        <v>1572</v>
      </c>
      <c r="O122" s="148" t="s">
        <v>83</v>
      </c>
      <c r="P122" s="148" t="s">
        <v>83</v>
      </c>
      <c r="Q122" s="148" t="s">
        <v>83</v>
      </c>
      <c r="R122" s="148" t="s">
        <v>83</v>
      </c>
      <c r="S122" s="148" t="s">
        <v>83</v>
      </c>
      <c r="T122" s="148" t="s">
        <v>83</v>
      </c>
      <c r="U122" s="148" t="s">
        <v>83</v>
      </c>
      <c r="V122" s="148" t="s">
        <v>83</v>
      </c>
      <c r="W122">
        <v>4</v>
      </c>
      <c r="X122">
        <v>2</v>
      </c>
      <c r="Y122">
        <v>1</v>
      </c>
      <c r="Z122" s="1">
        <v>40140</v>
      </c>
      <c r="AA122">
        <v>38</v>
      </c>
      <c r="AB122">
        <v>382180911230</v>
      </c>
      <c r="AC122">
        <v>38</v>
      </c>
      <c r="AD122">
        <v>9433773</v>
      </c>
      <c r="AE122">
        <v>38218</v>
      </c>
      <c r="AF122" t="b">
        <v>0</v>
      </c>
    </row>
    <row r="123" spans="1:32" x14ac:dyDescent="0.15">
      <c r="A123">
        <v>1</v>
      </c>
      <c r="B123">
        <v>122</v>
      </c>
      <c r="C123">
        <v>1</v>
      </c>
      <c r="D123" s="148" t="s">
        <v>1575</v>
      </c>
      <c r="E123" s="148" t="s">
        <v>1576</v>
      </c>
      <c r="F123" s="148" t="s">
        <v>83</v>
      </c>
      <c r="G123" s="148" t="s">
        <v>83</v>
      </c>
      <c r="H123">
        <v>27</v>
      </c>
      <c r="I123">
        <v>0</v>
      </c>
      <c r="J123">
        <v>0</v>
      </c>
      <c r="K123" s="148" t="s">
        <v>1571</v>
      </c>
      <c r="L123" s="148" t="s">
        <v>83</v>
      </c>
      <c r="M123" s="148" t="s">
        <v>83</v>
      </c>
      <c r="N123" s="148" t="s">
        <v>1572</v>
      </c>
      <c r="O123" s="148" t="s">
        <v>83</v>
      </c>
      <c r="P123" s="148" t="s">
        <v>83</v>
      </c>
      <c r="Q123" s="148" t="s">
        <v>83</v>
      </c>
      <c r="R123" s="148" t="s">
        <v>83</v>
      </c>
      <c r="S123" s="148" t="s">
        <v>83</v>
      </c>
      <c r="T123" s="148" t="s">
        <v>83</v>
      </c>
      <c r="U123" s="148" t="s">
        <v>83</v>
      </c>
      <c r="V123" s="148" t="s">
        <v>83</v>
      </c>
      <c r="W123">
        <v>4</v>
      </c>
      <c r="X123">
        <v>2</v>
      </c>
      <c r="Y123">
        <v>1</v>
      </c>
      <c r="Z123" s="1">
        <v>40220</v>
      </c>
      <c r="AA123">
        <v>38</v>
      </c>
      <c r="AB123">
        <v>382181002110</v>
      </c>
      <c r="AC123">
        <v>38</v>
      </c>
      <c r="AD123">
        <v>9436222</v>
      </c>
      <c r="AE123">
        <v>38218</v>
      </c>
      <c r="AF123" t="b">
        <v>0</v>
      </c>
    </row>
    <row r="124" spans="1:32" x14ac:dyDescent="0.15">
      <c r="A124">
        <v>1</v>
      </c>
      <c r="B124">
        <v>123</v>
      </c>
      <c r="C124">
        <v>1</v>
      </c>
      <c r="D124" s="148" t="s">
        <v>1577</v>
      </c>
      <c r="E124" s="148" t="s">
        <v>1578</v>
      </c>
      <c r="F124" s="148" t="s">
        <v>83</v>
      </c>
      <c r="G124" s="148" t="s">
        <v>83</v>
      </c>
      <c r="H124">
        <v>27</v>
      </c>
      <c r="I124">
        <v>0</v>
      </c>
      <c r="J124">
        <v>0</v>
      </c>
      <c r="K124" s="148" t="s">
        <v>1571</v>
      </c>
      <c r="L124" s="148" t="s">
        <v>83</v>
      </c>
      <c r="M124" s="148" t="s">
        <v>83</v>
      </c>
      <c r="N124" s="148" t="s">
        <v>1572</v>
      </c>
      <c r="O124" s="148" t="s">
        <v>83</v>
      </c>
      <c r="P124" s="148" t="s">
        <v>83</v>
      </c>
      <c r="Q124" s="148" t="s">
        <v>83</v>
      </c>
      <c r="R124" s="148" t="s">
        <v>83</v>
      </c>
      <c r="S124" s="148" t="s">
        <v>83</v>
      </c>
      <c r="T124" s="148" t="s">
        <v>83</v>
      </c>
      <c r="U124" s="148" t="s">
        <v>83</v>
      </c>
      <c r="V124" s="148" t="s">
        <v>83</v>
      </c>
      <c r="W124">
        <v>4</v>
      </c>
      <c r="X124">
        <v>1</v>
      </c>
      <c r="Y124">
        <v>6</v>
      </c>
      <c r="Z124" s="1">
        <v>40515</v>
      </c>
      <c r="AA124">
        <v>38</v>
      </c>
      <c r="AB124">
        <v>382181012030</v>
      </c>
      <c r="AC124">
        <v>38</v>
      </c>
      <c r="AD124">
        <v>9439148</v>
      </c>
      <c r="AE124">
        <v>38218</v>
      </c>
      <c r="AF124" t="b">
        <v>0</v>
      </c>
    </row>
    <row r="125" spans="1:32" x14ac:dyDescent="0.15">
      <c r="A125">
        <v>1</v>
      </c>
      <c r="B125">
        <v>124</v>
      </c>
      <c r="C125">
        <v>1</v>
      </c>
      <c r="D125" s="148" t="s">
        <v>1579</v>
      </c>
      <c r="E125" s="148" t="s">
        <v>1580</v>
      </c>
      <c r="F125" s="148" t="s">
        <v>83</v>
      </c>
      <c r="G125" s="148" t="s">
        <v>83</v>
      </c>
      <c r="H125">
        <v>27</v>
      </c>
      <c r="I125">
        <v>0</v>
      </c>
      <c r="J125">
        <v>0</v>
      </c>
      <c r="K125" s="148" t="s">
        <v>1571</v>
      </c>
      <c r="L125" s="148" t="s">
        <v>83</v>
      </c>
      <c r="M125" s="148" t="s">
        <v>83</v>
      </c>
      <c r="N125" s="148" t="s">
        <v>1572</v>
      </c>
      <c r="O125" s="148" t="s">
        <v>83</v>
      </c>
      <c r="P125" s="148" t="s">
        <v>83</v>
      </c>
      <c r="Q125" s="148" t="s">
        <v>83</v>
      </c>
      <c r="R125" s="148" t="s">
        <v>83</v>
      </c>
      <c r="S125" s="148" t="s">
        <v>83</v>
      </c>
      <c r="T125" s="148" t="s">
        <v>83</v>
      </c>
      <c r="U125" s="148" t="s">
        <v>83</v>
      </c>
      <c r="V125" s="148" t="s">
        <v>83</v>
      </c>
      <c r="W125">
        <v>4</v>
      </c>
      <c r="X125">
        <v>1</v>
      </c>
      <c r="Y125">
        <v>5</v>
      </c>
      <c r="Z125" s="1">
        <v>40694</v>
      </c>
      <c r="AA125">
        <v>38</v>
      </c>
      <c r="AB125">
        <v>382181105310</v>
      </c>
      <c r="AC125">
        <v>38</v>
      </c>
      <c r="AD125">
        <v>8358304</v>
      </c>
      <c r="AE125">
        <v>38218</v>
      </c>
      <c r="AF125" t="b">
        <v>0</v>
      </c>
    </row>
    <row r="126" spans="1:32" x14ac:dyDescent="0.15">
      <c r="A126">
        <v>1</v>
      </c>
      <c r="B126">
        <v>125</v>
      </c>
      <c r="C126">
        <v>2</v>
      </c>
      <c r="D126" s="148" t="s">
        <v>356</v>
      </c>
      <c r="E126" s="148" t="s">
        <v>357</v>
      </c>
      <c r="F126" s="148" t="s">
        <v>83</v>
      </c>
      <c r="G126" s="148" t="s">
        <v>83</v>
      </c>
      <c r="H126">
        <v>27</v>
      </c>
      <c r="I126">
        <v>0</v>
      </c>
      <c r="J126">
        <v>0</v>
      </c>
      <c r="K126" s="148" t="s">
        <v>1571</v>
      </c>
      <c r="L126" s="148" t="s">
        <v>83</v>
      </c>
      <c r="M126" s="148" t="s">
        <v>83</v>
      </c>
      <c r="N126" s="148" t="s">
        <v>1572</v>
      </c>
      <c r="O126" s="148" t="s">
        <v>83</v>
      </c>
      <c r="P126" s="148" t="s">
        <v>83</v>
      </c>
      <c r="Q126" s="148" t="s">
        <v>83</v>
      </c>
      <c r="R126" s="148" t="s">
        <v>83</v>
      </c>
      <c r="S126" s="148" t="s">
        <v>83</v>
      </c>
      <c r="T126" s="148" t="s">
        <v>83</v>
      </c>
      <c r="U126" s="148" t="s">
        <v>83</v>
      </c>
      <c r="V126" s="148" t="s">
        <v>83</v>
      </c>
      <c r="W126">
        <v>4</v>
      </c>
      <c r="X126">
        <v>3</v>
      </c>
      <c r="Y126">
        <v>1</v>
      </c>
      <c r="Z126" s="1">
        <v>38898</v>
      </c>
      <c r="AA126">
        <v>38</v>
      </c>
      <c r="AB126">
        <v>382180606305</v>
      </c>
      <c r="AC126">
        <v>38</v>
      </c>
      <c r="AD126">
        <v>6124009</v>
      </c>
      <c r="AE126">
        <v>38218</v>
      </c>
      <c r="AF126" t="b">
        <v>0</v>
      </c>
    </row>
    <row r="127" spans="1:32" x14ac:dyDescent="0.15">
      <c r="A127">
        <v>1</v>
      </c>
      <c r="B127">
        <v>126</v>
      </c>
      <c r="C127">
        <v>2</v>
      </c>
      <c r="D127" s="148" t="s">
        <v>1581</v>
      </c>
      <c r="E127" s="148" t="s">
        <v>1582</v>
      </c>
      <c r="F127" s="148" t="s">
        <v>83</v>
      </c>
      <c r="G127" s="148" t="s">
        <v>83</v>
      </c>
      <c r="H127">
        <v>27</v>
      </c>
      <c r="I127">
        <v>0</v>
      </c>
      <c r="J127">
        <v>0</v>
      </c>
      <c r="K127" s="148" t="s">
        <v>1571</v>
      </c>
      <c r="L127" s="148" t="s">
        <v>83</v>
      </c>
      <c r="M127" s="148" t="s">
        <v>83</v>
      </c>
      <c r="N127" s="148" t="s">
        <v>1572</v>
      </c>
      <c r="O127" s="148" t="s">
        <v>83</v>
      </c>
      <c r="P127" s="148" t="s">
        <v>83</v>
      </c>
      <c r="Q127" s="148" t="s">
        <v>83</v>
      </c>
      <c r="R127" s="148" t="s">
        <v>83</v>
      </c>
      <c r="S127" s="148" t="s">
        <v>83</v>
      </c>
      <c r="T127" s="148" t="s">
        <v>83</v>
      </c>
      <c r="U127" s="148" t="s">
        <v>83</v>
      </c>
      <c r="V127" s="148" t="s">
        <v>83</v>
      </c>
      <c r="W127">
        <v>4</v>
      </c>
      <c r="X127">
        <v>2</v>
      </c>
      <c r="Y127">
        <v>2</v>
      </c>
      <c r="Z127" s="1">
        <v>39778</v>
      </c>
      <c r="AA127">
        <v>38</v>
      </c>
      <c r="AB127">
        <v>382180811265</v>
      </c>
      <c r="AC127">
        <v>38</v>
      </c>
      <c r="AD127">
        <v>6898000</v>
      </c>
      <c r="AE127">
        <v>38218</v>
      </c>
      <c r="AF127" t="b">
        <v>0</v>
      </c>
    </row>
    <row r="128" spans="1:32" x14ac:dyDescent="0.15">
      <c r="A128">
        <v>1</v>
      </c>
      <c r="B128">
        <v>127</v>
      </c>
      <c r="C128">
        <v>2</v>
      </c>
      <c r="D128" s="148" t="s">
        <v>1583</v>
      </c>
      <c r="E128" s="148" t="s">
        <v>1584</v>
      </c>
      <c r="F128" s="148" t="s">
        <v>83</v>
      </c>
      <c r="G128" s="148" t="s">
        <v>83</v>
      </c>
      <c r="H128">
        <v>27</v>
      </c>
      <c r="I128">
        <v>0</v>
      </c>
      <c r="J128">
        <v>0</v>
      </c>
      <c r="K128" s="148" t="s">
        <v>1571</v>
      </c>
      <c r="L128" s="148" t="s">
        <v>83</v>
      </c>
      <c r="M128" s="148" t="s">
        <v>83</v>
      </c>
      <c r="N128" s="148" t="s">
        <v>1572</v>
      </c>
      <c r="O128" s="148" t="s">
        <v>83</v>
      </c>
      <c r="P128" s="148" t="s">
        <v>83</v>
      </c>
      <c r="Q128" s="148" t="s">
        <v>83</v>
      </c>
      <c r="R128" s="148" t="s">
        <v>83</v>
      </c>
      <c r="S128" s="148" t="s">
        <v>83</v>
      </c>
      <c r="T128" s="148" t="s">
        <v>83</v>
      </c>
      <c r="U128" s="148" t="s">
        <v>83</v>
      </c>
      <c r="V128" s="148" t="s">
        <v>83</v>
      </c>
      <c r="W128">
        <v>4</v>
      </c>
      <c r="X128">
        <v>1</v>
      </c>
      <c r="Y128">
        <v>6</v>
      </c>
      <c r="Z128" s="1">
        <v>40571</v>
      </c>
      <c r="AA128">
        <v>38</v>
      </c>
      <c r="AB128">
        <v>382181101285</v>
      </c>
      <c r="AC128">
        <v>38</v>
      </c>
      <c r="AD128">
        <v>8570570</v>
      </c>
      <c r="AE128">
        <v>38218</v>
      </c>
      <c r="AF128" t="b">
        <v>0</v>
      </c>
    </row>
    <row r="129" spans="1:32" x14ac:dyDescent="0.15">
      <c r="A129">
        <v>1</v>
      </c>
      <c r="B129">
        <v>128</v>
      </c>
      <c r="C129">
        <v>2</v>
      </c>
      <c r="D129" s="148" t="s">
        <v>1585</v>
      </c>
      <c r="E129" s="148" t="s">
        <v>1586</v>
      </c>
      <c r="F129" s="148" t="s">
        <v>83</v>
      </c>
      <c r="G129" s="148" t="s">
        <v>83</v>
      </c>
      <c r="H129">
        <v>27</v>
      </c>
      <c r="I129">
        <v>0</v>
      </c>
      <c r="J129">
        <v>0</v>
      </c>
      <c r="K129" s="148" t="s">
        <v>1571</v>
      </c>
      <c r="L129" s="148" t="s">
        <v>83</v>
      </c>
      <c r="M129" s="148" t="s">
        <v>83</v>
      </c>
      <c r="N129" s="148" t="s">
        <v>1572</v>
      </c>
      <c r="O129" s="148" t="s">
        <v>83</v>
      </c>
      <c r="P129" s="148" t="s">
        <v>83</v>
      </c>
      <c r="Q129" s="148" t="s">
        <v>83</v>
      </c>
      <c r="R129" s="148" t="s">
        <v>83</v>
      </c>
      <c r="S129" s="148" t="s">
        <v>83</v>
      </c>
      <c r="T129" s="148" t="s">
        <v>83</v>
      </c>
      <c r="U129" s="148" t="s">
        <v>83</v>
      </c>
      <c r="V129" s="148" t="s">
        <v>83</v>
      </c>
      <c r="W129">
        <v>4</v>
      </c>
      <c r="X129">
        <v>1</v>
      </c>
      <c r="Y129">
        <v>2</v>
      </c>
      <c r="Z129" s="1">
        <v>41789</v>
      </c>
      <c r="AA129">
        <v>38</v>
      </c>
      <c r="AB129">
        <v>382181405305</v>
      </c>
      <c r="AC129">
        <v>38</v>
      </c>
      <c r="AD129">
        <v>9439147</v>
      </c>
      <c r="AE129">
        <v>38218</v>
      </c>
      <c r="AF129" t="b">
        <v>0</v>
      </c>
    </row>
    <row r="130" spans="1:32" x14ac:dyDescent="0.15">
      <c r="A130">
        <v>1</v>
      </c>
      <c r="B130">
        <v>129</v>
      </c>
      <c r="C130">
        <v>1</v>
      </c>
      <c r="D130" s="148" t="s">
        <v>338</v>
      </c>
      <c r="E130" s="148" t="s">
        <v>339</v>
      </c>
      <c r="F130" s="148" t="s">
        <v>83</v>
      </c>
      <c r="G130" s="148" t="s">
        <v>83</v>
      </c>
      <c r="H130">
        <v>8</v>
      </c>
      <c r="I130">
        <v>0</v>
      </c>
      <c r="J130">
        <v>0</v>
      </c>
      <c r="K130" s="148" t="s">
        <v>1587</v>
      </c>
      <c r="L130" s="148" t="s">
        <v>83</v>
      </c>
      <c r="M130" s="148" t="s">
        <v>83</v>
      </c>
      <c r="N130" s="148" t="s">
        <v>1588</v>
      </c>
      <c r="O130" s="148" t="s">
        <v>83</v>
      </c>
      <c r="P130" s="148" t="s">
        <v>83</v>
      </c>
      <c r="Q130" s="148" t="s">
        <v>83</v>
      </c>
      <c r="R130" s="148" t="s">
        <v>83</v>
      </c>
      <c r="S130" s="148" t="s">
        <v>83</v>
      </c>
      <c r="T130" s="148" t="s">
        <v>83</v>
      </c>
      <c r="U130" s="148" t="s">
        <v>83</v>
      </c>
      <c r="V130" s="148" t="s">
        <v>83</v>
      </c>
      <c r="W130">
        <v>4</v>
      </c>
      <c r="X130">
        <v>3</v>
      </c>
      <c r="Y130">
        <v>1</v>
      </c>
      <c r="Z130" s="1">
        <v>38902</v>
      </c>
      <c r="AA130">
        <v>38</v>
      </c>
      <c r="AB130">
        <v>382260607040</v>
      </c>
      <c r="AC130">
        <v>38</v>
      </c>
      <c r="AD130">
        <v>8193587</v>
      </c>
      <c r="AE130">
        <v>38226</v>
      </c>
      <c r="AF130" t="b">
        <v>0</v>
      </c>
    </row>
    <row r="131" spans="1:32" x14ac:dyDescent="0.15">
      <c r="A131">
        <v>1</v>
      </c>
      <c r="B131">
        <v>130</v>
      </c>
      <c r="C131">
        <v>1</v>
      </c>
      <c r="D131" s="148" t="s">
        <v>344</v>
      </c>
      <c r="E131" s="148" t="s">
        <v>345</v>
      </c>
      <c r="F131" s="148" t="s">
        <v>83</v>
      </c>
      <c r="G131" s="148" t="s">
        <v>83</v>
      </c>
      <c r="H131">
        <v>8</v>
      </c>
      <c r="I131">
        <v>0</v>
      </c>
      <c r="J131">
        <v>0</v>
      </c>
      <c r="K131" s="148" t="s">
        <v>1587</v>
      </c>
      <c r="L131" s="148" t="s">
        <v>83</v>
      </c>
      <c r="M131" s="148" t="s">
        <v>83</v>
      </c>
      <c r="N131" s="148" t="s">
        <v>1588</v>
      </c>
      <c r="O131" s="148" t="s">
        <v>83</v>
      </c>
      <c r="P131" s="148" t="s">
        <v>83</v>
      </c>
      <c r="Q131" s="148" t="s">
        <v>83</v>
      </c>
      <c r="R131" s="148" t="s">
        <v>83</v>
      </c>
      <c r="S131" s="148" t="s">
        <v>83</v>
      </c>
      <c r="T131" s="148" t="s">
        <v>83</v>
      </c>
      <c r="U131" s="148" t="s">
        <v>83</v>
      </c>
      <c r="V131" s="148" t="s">
        <v>83</v>
      </c>
      <c r="W131">
        <v>4</v>
      </c>
      <c r="X131">
        <v>3</v>
      </c>
      <c r="Y131">
        <v>1</v>
      </c>
      <c r="Z131" s="1">
        <v>38924</v>
      </c>
      <c r="AA131">
        <v>38</v>
      </c>
      <c r="AB131">
        <v>382260607260</v>
      </c>
      <c r="AC131">
        <v>38</v>
      </c>
      <c r="AD131">
        <v>6430808</v>
      </c>
      <c r="AE131">
        <v>38226</v>
      </c>
      <c r="AF131" t="b">
        <v>0</v>
      </c>
    </row>
    <row r="132" spans="1:32" x14ac:dyDescent="0.15">
      <c r="A132">
        <v>1</v>
      </c>
      <c r="B132">
        <v>131</v>
      </c>
      <c r="C132">
        <v>1</v>
      </c>
      <c r="D132" s="148" t="s">
        <v>380</v>
      </c>
      <c r="E132" s="148" t="s">
        <v>381</v>
      </c>
      <c r="F132" s="148" t="s">
        <v>83</v>
      </c>
      <c r="G132" s="148" t="s">
        <v>83</v>
      </c>
      <c r="H132">
        <v>8</v>
      </c>
      <c r="I132">
        <v>0</v>
      </c>
      <c r="J132">
        <v>0</v>
      </c>
      <c r="K132" s="148" t="s">
        <v>1587</v>
      </c>
      <c r="L132" s="148" t="s">
        <v>83</v>
      </c>
      <c r="M132" s="148" t="s">
        <v>83</v>
      </c>
      <c r="N132" s="148" t="s">
        <v>1588</v>
      </c>
      <c r="O132" s="148" t="s">
        <v>83</v>
      </c>
      <c r="P132" s="148" t="s">
        <v>83</v>
      </c>
      <c r="Q132" s="148" t="s">
        <v>83</v>
      </c>
      <c r="R132" s="148" t="s">
        <v>83</v>
      </c>
      <c r="S132" s="148" t="s">
        <v>83</v>
      </c>
      <c r="T132" s="148" t="s">
        <v>83</v>
      </c>
      <c r="U132" s="148" t="s">
        <v>83</v>
      </c>
      <c r="V132" s="148" t="s">
        <v>83</v>
      </c>
      <c r="W132">
        <v>4</v>
      </c>
      <c r="X132">
        <v>3</v>
      </c>
      <c r="Y132">
        <v>1</v>
      </c>
      <c r="Z132" s="1">
        <v>39050</v>
      </c>
      <c r="AA132">
        <v>38</v>
      </c>
      <c r="AB132">
        <v>382260611290</v>
      </c>
      <c r="AC132">
        <v>38</v>
      </c>
      <c r="AD132">
        <v>8193549</v>
      </c>
      <c r="AE132">
        <v>38226</v>
      </c>
      <c r="AF132" t="b">
        <v>0</v>
      </c>
    </row>
    <row r="133" spans="1:32" x14ac:dyDescent="0.15">
      <c r="A133">
        <v>1</v>
      </c>
      <c r="B133">
        <v>132</v>
      </c>
      <c r="C133">
        <v>1</v>
      </c>
      <c r="D133" s="148" t="s">
        <v>1589</v>
      </c>
      <c r="E133" s="148" t="s">
        <v>1590</v>
      </c>
      <c r="F133" s="148" t="s">
        <v>83</v>
      </c>
      <c r="G133" s="148" t="s">
        <v>83</v>
      </c>
      <c r="H133">
        <v>8</v>
      </c>
      <c r="I133">
        <v>0</v>
      </c>
      <c r="J133">
        <v>0</v>
      </c>
      <c r="K133" s="148" t="s">
        <v>1587</v>
      </c>
      <c r="L133" s="148" t="s">
        <v>83</v>
      </c>
      <c r="M133" s="148" t="s">
        <v>83</v>
      </c>
      <c r="N133" s="148" t="s">
        <v>1588</v>
      </c>
      <c r="O133" s="148" t="s">
        <v>83</v>
      </c>
      <c r="P133" s="148" t="s">
        <v>83</v>
      </c>
      <c r="Q133" s="148" t="s">
        <v>83</v>
      </c>
      <c r="R133" s="148" t="s">
        <v>83</v>
      </c>
      <c r="S133" s="148" t="s">
        <v>83</v>
      </c>
      <c r="T133" s="148" t="s">
        <v>83</v>
      </c>
      <c r="U133" s="148" t="s">
        <v>83</v>
      </c>
      <c r="V133" s="148" t="s">
        <v>83</v>
      </c>
      <c r="W133">
        <v>4</v>
      </c>
      <c r="X133">
        <v>2</v>
      </c>
      <c r="Y133">
        <v>3</v>
      </c>
      <c r="Z133" s="1">
        <v>39314</v>
      </c>
      <c r="AA133">
        <v>38</v>
      </c>
      <c r="AB133">
        <v>382260708200</v>
      </c>
      <c r="AC133">
        <v>38</v>
      </c>
      <c r="AD133">
        <v>7352038</v>
      </c>
      <c r="AE133">
        <v>38226</v>
      </c>
      <c r="AF133" t="b">
        <v>0</v>
      </c>
    </row>
    <row r="134" spans="1:32" x14ac:dyDescent="0.15">
      <c r="A134">
        <v>1</v>
      </c>
      <c r="B134">
        <v>133</v>
      </c>
      <c r="C134">
        <v>1</v>
      </c>
      <c r="D134" s="148" t="s">
        <v>1591</v>
      </c>
      <c r="E134" s="148" t="s">
        <v>1592</v>
      </c>
      <c r="F134" s="148" t="s">
        <v>83</v>
      </c>
      <c r="G134" s="148" t="s">
        <v>83</v>
      </c>
      <c r="H134">
        <v>8</v>
      </c>
      <c r="I134">
        <v>0</v>
      </c>
      <c r="J134">
        <v>0</v>
      </c>
      <c r="K134" s="148" t="s">
        <v>1587</v>
      </c>
      <c r="L134" s="148" t="s">
        <v>83</v>
      </c>
      <c r="M134" s="148" t="s">
        <v>83</v>
      </c>
      <c r="N134" s="148" t="s">
        <v>1588</v>
      </c>
      <c r="O134" s="148" t="s">
        <v>83</v>
      </c>
      <c r="P134" s="148" t="s">
        <v>83</v>
      </c>
      <c r="Q134" s="148" t="s">
        <v>83</v>
      </c>
      <c r="R134" s="148" t="s">
        <v>83</v>
      </c>
      <c r="S134" s="148" t="s">
        <v>83</v>
      </c>
      <c r="T134" s="148" t="s">
        <v>83</v>
      </c>
      <c r="U134" s="148" t="s">
        <v>83</v>
      </c>
      <c r="V134" s="148" t="s">
        <v>83</v>
      </c>
      <c r="W134">
        <v>4</v>
      </c>
      <c r="X134">
        <v>2</v>
      </c>
      <c r="Y134">
        <v>2</v>
      </c>
      <c r="Z134" s="1">
        <v>39602</v>
      </c>
      <c r="AA134">
        <v>38</v>
      </c>
      <c r="AB134">
        <v>382260806030</v>
      </c>
      <c r="AC134">
        <v>38</v>
      </c>
      <c r="AD134">
        <v>8466052</v>
      </c>
      <c r="AE134">
        <v>38226</v>
      </c>
      <c r="AF134" t="b">
        <v>0</v>
      </c>
    </row>
    <row r="135" spans="1:32" x14ac:dyDescent="0.15">
      <c r="A135">
        <v>1</v>
      </c>
      <c r="B135">
        <v>134</v>
      </c>
      <c r="C135">
        <v>1</v>
      </c>
      <c r="D135" s="148" t="s">
        <v>1593</v>
      </c>
      <c r="E135" s="148" t="s">
        <v>1594</v>
      </c>
      <c r="F135" s="148" t="s">
        <v>83</v>
      </c>
      <c r="G135" s="148" t="s">
        <v>83</v>
      </c>
      <c r="H135">
        <v>8</v>
      </c>
      <c r="I135">
        <v>0</v>
      </c>
      <c r="J135">
        <v>0</v>
      </c>
      <c r="K135" s="148" t="s">
        <v>1587</v>
      </c>
      <c r="L135" s="148" t="s">
        <v>83</v>
      </c>
      <c r="M135" s="148" t="s">
        <v>83</v>
      </c>
      <c r="N135" s="148" t="s">
        <v>1588</v>
      </c>
      <c r="O135" s="148" t="s">
        <v>83</v>
      </c>
      <c r="P135" s="148" t="s">
        <v>83</v>
      </c>
      <c r="Q135" s="148" t="s">
        <v>83</v>
      </c>
      <c r="R135" s="148" t="s">
        <v>83</v>
      </c>
      <c r="S135" s="148" t="s">
        <v>83</v>
      </c>
      <c r="T135" s="148" t="s">
        <v>83</v>
      </c>
      <c r="U135" s="148" t="s">
        <v>83</v>
      </c>
      <c r="V135" s="148" t="s">
        <v>83</v>
      </c>
      <c r="W135">
        <v>4</v>
      </c>
      <c r="X135">
        <v>2</v>
      </c>
      <c r="Y135">
        <v>2</v>
      </c>
      <c r="Z135" s="1">
        <v>39678</v>
      </c>
      <c r="AA135">
        <v>38</v>
      </c>
      <c r="AB135">
        <v>382260808180</v>
      </c>
      <c r="AC135">
        <v>38</v>
      </c>
      <c r="AD135">
        <v>8606167</v>
      </c>
      <c r="AE135">
        <v>38226</v>
      </c>
      <c r="AF135" t="b">
        <v>0</v>
      </c>
    </row>
    <row r="136" spans="1:32" x14ac:dyDescent="0.15">
      <c r="A136">
        <v>1</v>
      </c>
      <c r="B136">
        <v>135</v>
      </c>
      <c r="C136">
        <v>1</v>
      </c>
      <c r="D136" s="148" t="s">
        <v>1595</v>
      </c>
      <c r="E136" s="148" t="s">
        <v>1596</v>
      </c>
      <c r="F136" s="148" t="s">
        <v>83</v>
      </c>
      <c r="G136" s="148" t="s">
        <v>83</v>
      </c>
      <c r="H136">
        <v>8</v>
      </c>
      <c r="I136">
        <v>0</v>
      </c>
      <c r="J136">
        <v>0</v>
      </c>
      <c r="K136" s="148" t="s">
        <v>1587</v>
      </c>
      <c r="L136" s="148" t="s">
        <v>83</v>
      </c>
      <c r="M136" s="148" t="s">
        <v>83</v>
      </c>
      <c r="N136" s="148" t="s">
        <v>1588</v>
      </c>
      <c r="O136" s="148" t="s">
        <v>83</v>
      </c>
      <c r="P136" s="148" t="s">
        <v>83</v>
      </c>
      <c r="Q136" s="148" t="s">
        <v>83</v>
      </c>
      <c r="R136" s="148" t="s">
        <v>83</v>
      </c>
      <c r="S136" s="148" t="s">
        <v>83</v>
      </c>
      <c r="T136" s="148" t="s">
        <v>83</v>
      </c>
      <c r="U136" s="148" t="s">
        <v>83</v>
      </c>
      <c r="V136" s="148" t="s">
        <v>83</v>
      </c>
      <c r="W136">
        <v>4</v>
      </c>
      <c r="X136">
        <v>1</v>
      </c>
      <c r="Y136">
        <v>6</v>
      </c>
      <c r="Z136" s="1">
        <v>40483</v>
      </c>
      <c r="AA136">
        <v>38</v>
      </c>
      <c r="AB136">
        <v>382261011010</v>
      </c>
      <c r="AC136">
        <v>38</v>
      </c>
      <c r="AD136">
        <v>8193525</v>
      </c>
      <c r="AE136">
        <v>38226</v>
      </c>
      <c r="AF136" t="b">
        <v>0</v>
      </c>
    </row>
    <row r="137" spans="1:32" x14ac:dyDescent="0.15">
      <c r="A137">
        <v>1</v>
      </c>
      <c r="B137">
        <v>136</v>
      </c>
      <c r="C137">
        <v>2</v>
      </c>
      <c r="D137" s="148" t="s">
        <v>1597</v>
      </c>
      <c r="E137" s="148" t="s">
        <v>1598</v>
      </c>
      <c r="F137" s="148" t="s">
        <v>83</v>
      </c>
      <c r="G137" s="148" t="s">
        <v>83</v>
      </c>
      <c r="H137">
        <v>8</v>
      </c>
      <c r="I137">
        <v>0</v>
      </c>
      <c r="J137">
        <v>0</v>
      </c>
      <c r="K137" s="148" t="s">
        <v>1587</v>
      </c>
      <c r="L137" s="148" t="s">
        <v>83</v>
      </c>
      <c r="M137" s="148" t="s">
        <v>83</v>
      </c>
      <c r="N137" s="148" t="s">
        <v>1588</v>
      </c>
      <c r="O137" s="148" t="s">
        <v>83</v>
      </c>
      <c r="P137" s="148" t="s">
        <v>83</v>
      </c>
      <c r="Q137" s="148" t="s">
        <v>83</v>
      </c>
      <c r="R137" s="148" t="s">
        <v>83</v>
      </c>
      <c r="S137" s="148" t="s">
        <v>83</v>
      </c>
      <c r="T137" s="148" t="s">
        <v>83</v>
      </c>
      <c r="U137" s="148" t="s">
        <v>83</v>
      </c>
      <c r="V137" s="148" t="s">
        <v>83</v>
      </c>
      <c r="W137">
        <v>4</v>
      </c>
      <c r="X137">
        <v>2</v>
      </c>
      <c r="Y137">
        <v>2</v>
      </c>
      <c r="Z137" s="1">
        <v>39794</v>
      </c>
      <c r="AA137">
        <v>38</v>
      </c>
      <c r="AB137">
        <v>382260812125</v>
      </c>
      <c r="AC137">
        <v>38</v>
      </c>
      <c r="AD137">
        <v>8193551</v>
      </c>
      <c r="AE137">
        <v>38226</v>
      </c>
      <c r="AF137" t="b">
        <v>0</v>
      </c>
    </row>
    <row r="138" spans="1:32" x14ac:dyDescent="0.15">
      <c r="A138">
        <v>1</v>
      </c>
      <c r="B138">
        <v>137</v>
      </c>
      <c r="C138">
        <v>2</v>
      </c>
      <c r="D138" s="148" t="s">
        <v>1599</v>
      </c>
      <c r="E138" s="148" t="s">
        <v>1600</v>
      </c>
      <c r="F138" s="148" t="s">
        <v>83</v>
      </c>
      <c r="G138" s="148" t="s">
        <v>83</v>
      </c>
      <c r="H138">
        <v>8</v>
      </c>
      <c r="I138">
        <v>0</v>
      </c>
      <c r="J138">
        <v>0</v>
      </c>
      <c r="K138" s="148" t="s">
        <v>1587</v>
      </c>
      <c r="L138" s="148" t="s">
        <v>83</v>
      </c>
      <c r="M138" s="148" t="s">
        <v>83</v>
      </c>
      <c r="N138" s="148" t="s">
        <v>1588</v>
      </c>
      <c r="O138" s="148" t="s">
        <v>83</v>
      </c>
      <c r="P138" s="148" t="s">
        <v>83</v>
      </c>
      <c r="Q138" s="148" t="s">
        <v>83</v>
      </c>
      <c r="R138" s="148" t="s">
        <v>83</v>
      </c>
      <c r="S138" s="148" t="s">
        <v>83</v>
      </c>
      <c r="T138" s="148" t="s">
        <v>83</v>
      </c>
      <c r="U138" s="148" t="s">
        <v>83</v>
      </c>
      <c r="V138" s="148" t="s">
        <v>83</v>
      </c>
      <c r="W138">
        <v>4</v>
      </c>
      <c r="X138">
        <v>2</v>
      </c>
      <c r="Y138">
        <v>1</v>
      </c>
      <c r="Z138" s="1">
        <v>39981</v>
      </c>
      <c r="AA138">
        <v>38</v>
      </c>
      <c r="AB138">
        <v>382260906175</v>
      </c>
      <c r="AC138">
        <v>38</v>
      </c>
      <c r="AD138">
        <v>8210387</v>
      </c>
      <c r="AE138">
        <v>38226</v>
      </c>
      <c r="AF138" t="b">
        <v>0</v>
      </c>
    </row>
    <row r="139" spans="1:32" x14ac:dyDescent="0.15">
      <c r="A139">
        <v>1</v>
      </c>
      <c r="B139">
        <v>138</v>
      </c>
      <c r="C139">
        <v>2</v>
      </c>
      <c r="D139" s="148" t="s">
        <v>1601</v>
      </c>
      <c r="E139" s="148" t="s">
        <v>1602</v>
      </c>
      <c r="F139" s="148" t="s">
        <v>83</v>
      </c>
      <c r="G139" s="148" t="s">
        <v>83</v>
      </c>
      <c r="H139">
        <v>8</v>
      </c>
      <c r="I139">
        <v>0</v>
      </c>
      <c r="J139">
        <v>0</v>
      </c>
      <c r="K139" s="148" t="s">
        <v>1587</v>
      </c>
      <c r="L139" s="148" t="s">
        <v>83</v>
      </c>
      <c r="M139" s="148" t="s">
        <v>83</v>
      </c>
      <c r="N139" s="148" t="s">
        <v>1588</v>
      </c>
      <c r="O139" s="148" t="s">
        <v>83</v>
      </c>
      <c r="P139" s="148" t="s">
        <v>83</v>
      </c>
      <c r="Q139" s="148" t="s">
        <v>83</v>
      </c>
      <c r="R139" s="148" t="s">
        <v>83</v>
      </c>
      <c r="S139" s="148" t="s">
        <v>83</v>
      </c>
      <c r="T139" s="148" t="s">
        <v>83</v>
      </c>
      <c r="U139" s="148" t="s">
        <v>83</v>
      </c>
      <c r="V139" s="148" t="s">
        <v>83</v>
      </c>
      <c r="W139">
        <v>4</v>
      </c>
      <c r="X139">
        <v>2</v>
      </c>
      <c r="Y139">
        <v>1</v>
      </c>
      <c r="Z139" s="1">
        <v>39996</v>
      </c>
      <c r="AA139">
        <v>38</v>
      </c>
      <c r="AB139">
        <v>382260907025</v>
      </c>
      <c r="AC139">
        <v>38</v>
      </c>
      <c r="AD139">
        <v>8573618</v>
      </c>
      <c r="AE139">
        <v>38226</v>
      </c>
      <c r="AF139" t="b">
        <v>0</v>
      </c>
    </row>
    <row r="140" spans="1:32" x14ac:dyDescent="0.15">
      <c r="A140">
        <v>1</v>
      </c>
      <c r="B140">
        <v>139</v>
      </c>
      <c r="C140">
        <v>1</v>
      </c>
      <c r="D140" s="148" t="s">
        <v>401</v>
      </c>
      <c r="E140" s="148" t="s">
        <v>402</v>
      </c>
      <c r="F140" s="148" t="s">
        <v>83</v>
      </c>
      <c r="G140" s="148" t="s">
        <v>83</v>
      </c>
      <c r="H140">
        <v>5</v>
      </c>
      <c r="I140">
        <v>0</v>
      </c>
      <c r="J140">
        <v>0</v>
      </c>
      <c r="K140" s="148" t="s">
        <v>1603</v>
      </c>
      <c r="L140" s="148" t="s">
        <v>83</v>
      </c>
      <c r="M140" s="148" t="s">
        <v>83</v>
      </c>
      <c r="N140" s="148" t="s">
        <v>1604</v>
      </c>
      <c r="O140" s="148" t="s">
        <v>83</v>
      </c>
      <c r="P140" s="148" t="s">
        <v>83</v>
      </c>
      <c r="Q140" s="148" t="s">
        <v>83</v>
      </c>
      <c r="R140" s="148" t="s">
        <v>83</v>
      </c>
      <c r="S140" s="148" t="s">
        <v>83</v>
      </c>
      <c r="T140" s="148" t="s">
        <v>83</v>
      </c>
      <c r="U140" s="148" t="s">
        <v>83</v>
      </c>
      <c r="V140" s="148" t="s">
        <v>83</v>
      </c>
      <c r="W140">
        <v>4</v>
      </c>
      <c r="X140">
        <v>3</v>
      </c>
      <c r="Y140">
        <v>2</v>
      </c>
      <c r="Z140" s="1">
        <v>38677</v>
      </c>
      <c r="AA140">
        <v>38</v>
      </c>
      <c r="AB140">
        <v>382270511210</v>
      </c>
      <c r="AC140">
        <v>38</v>
      </c>
      <c r="AD140">
        <v>6432690</v>
      </c>
      <c r="AE140">
        <v>38227</v>
      </c>
      <c r="AF140" t="b">
        <v>0</v>
      </c>
    </row>
    <row r="141" spans="1:32" x14ac:dyDescent="0.15">
      <c r="A141">
        <v>1</v>
      </c>
      <c r="B141">
        <v>140</v>
      </c>
      <c r="C141">
        <v>1</v>
      </c>
      <c r="D141" s="148" t="s">
        <v>1605</v>
      </c>
      <c r="E141" s="148" t="s">
        <v>1606</v>
      </c>
      <c r="F141" s="148" t="s">
        <v>83</v>
      </c>
      <c r="G141" s="148" t="s">
        <v>83</v>
      </c>
      <c r="H141">
        <v>5</v>
      </c>
      <c r="I141">
        <v>0</v>
      </c>
      <c r="J141">
        <v>0</v>
      </c>
      <c r="K141" s="148" t="s">
        <v>1603</v>
      </c>
      <c r="L141" s="148" t="s">
        <v>83</v>
      </c>
      <c r="M141" s="148" t="s">
        <v>83</v>
      </c>
      <c r="N141" s="148" t="s">
        <v>1604</v>
      </c>
      <c r="O141" s="148" t="s">
        <v>83</v>
      </c>
      <c r="P141" s="148" t="s">
        <v>83</v>
      </c>
      <c r="Q141" s="148" t="s">
        <v>83</v>
      </c>
      <c r="R141" s="148" t="s">
        <v>83</v>
      </c>
      <c r="S141" s="148" t="s">
        <v>83</v>
      </c>
      <c r="T141" s="148" t="s">
        <v>83</v>
      </c>
      <c r="U141" s="148" t="s">
        <v>83</v>
      </c>
      <c r="V141" s="148" t="s">
        <v>83</v>
      </c>
      <c r="W141">
        <v>4</v>
      </c>
      <c r="X141">
        <v>2</v>
      </c>
      <c r="Y141">
        <v>3</v>
      </c>
      <c r="Z141" s="1">
        <v>39252</v>
      </c>
      <c r="AA141">
        <v>38</v>
      </c>
      <c r="AB141">
        <v>382270706190</v>
      </c>
      <c r="AC141">
        <v>38</v>
      </c>
      <c r="AD141">
        <v>6934920</v>
      </c>
      <c r="AE141">
        <v>38227</v>
      </c>
      <c r="AF141" t="b">
        <v>0</v>
      </c>
    </row>
    <row r="142" spans="1:32" x14ac:dyDescent="0.15">
      <c r="A142">
        <v>1</v>
      </c>
      <c r="B142">
        <v>141</v>
      </c>
      <c r="C142">
        <v>1</v>
      </c>
      <c r="D142" s="148" t="s">
        <v>1607</v>
      </c>
      <c r="E142" s="148" t="s">
        <v>1608</v>
      </c>
      <c r="F142" s="148" t="s">
        <v>83</v>
      </c>
      <c r="G142" s="148" t="s">
        <v>83</v>
      </c>
      <c r="H142">
        <v>5</v>
      </c>
      <c r="I142">
        <v>0</v>
      </c>
      <c r="J142">
        <v>0</v>
      </c>
      <c r="K142" s="148" t="s">
        <v>1603</v>
      </c>
      <c r="L142" s="148" t="s">
        <v>83</v>
      </c>
      <c r="M142" s="148" t="s">
        <v>83</v>
      </c>
      <c r="N142" s="148" t="s">
        <v>1604</v>
      </c>
      <c r="O142" s="148" t="s">
        <v>83</v>
      </c>
      <c r="P142" s="148" t="s">
        <v>83</v>
      </c>
      <c r="Q142" s="148" t="s">
        <v>83</v>
      </c>
      <c r="R142" s="148" t="s">
        <v>83</v>
      </c>
      <c r="S142" s="148" t="s">
        <v>83</v>
      </c>
      <c r="T142" s="148" t="s">
        <v>83</v>
      </c>
      <c r="U142" s="148" t="s">
        <v>83</v>
      </c>
      <c r="V142" s="148" t="s">
        <v>83</v>
      </c>
      <c r="W142">
        <v>4</v>
      </c>
      <c r="X142">
        <v>2</v>
      </c>
      <c r="Y142">
        <v>2</v>
      </c>
      <c r="Z142" s="1">
        <v>39780</v>
      </c>
      <c r="AA142">
        <v>38</v>
      </c>
      <c r="AB142">
        <v>382270811280</v>
      </c>
      <c r="AC142">
        <v>38</v>
      </c>
      <c r="AD142">
        <v>7611432</v>
      </c>
      <c r="AE142">
        <v>38227</v>
      </c>
      <c r="AF142" t="b">
        <v>0</v>
      </c>
    </row>
    <row r="143" spans="1:32" x14ac:dyDescent="0.15">
      <c r="A143">
        <v>1</v>
      </c>
      <c r="B143">
        <v>142</v>
      </c>
      <c r="C143">
        <v>1</v>
      </c>
      <c r="D143" s="148" t="s">
        <v>1609</v>
      </c>
      <c r="E143" s="148" t="s">
        <v>1610</v>
      </c>
      <c r="F143" s="148" t="s">
        <v>83</v>
      </c>
      <c r="G143" s="148" t="s">
        <v>83</v>
      </c>
      <c r="H143">
        <v>5</v>
      </c>
      <c r="I143">
        <v>0</v>
      </c>
      <c r="J143">
        <v>0</v>
      </c>
      <c r="K143" s="148" t="s">
        <v>1603</v>
      </c>
      <c r="L143" s="148" t="s">
        <v>83</v>
      </c>
      <c r="M143" s="148" t="s">
        <v>83</v>
      </c>
      <c r="N143" s="148" t="s">
        <v>1604</v>
      </c>
      <c r="O143" s="148" t="s">
        <v>83</v>
      </c>
      <c r="P143" s="148" t="s">
        <v>83</v>
      </c>
      <c r="Q143" s="148" t="s">
        <v>83</v>
      </c>
      <c r="R143" s="148" t="s">
        <v>83</v>
      </c>
      <c r="S143" s="148" t="s">
        <v>83</v>
      </c>
      <c r="T143" s="148" t="s">
        <v>83</v>
      </c>
      <c r="U143" s="148" t="s">
        <v>83</v>
      </c>
      <c r="V143" s="148" t="s">
        <v>83</v>
      </c>
      <c r="W143">
        <v>4</v>
      </c>
      <c r="X143">
        <v>2</v>
      </c>
      <c r="Y143">
        <v>2</v>
      </c>
      <c r="Z143" s="1">
        <v>39787</v>
      </c>
      <c r="AA143">
        <v>38</v>
      </c>
      <c r="AB143">
        <v>382270812050</v>
      </c>
      <c r="AC143">
        <v>38</v>
      </c>
      <c r="AD143">
        <v>8291457</v>
      </c>
      <c r="AE143">
        <v>38227</v>
      </c>
      <c r="AF143" t="b">
        <v>0</v>
      </c>
    </row>
    <row r="144" spans="1:32" x14ac:dyDescent="0.15">
      <c r="A144">
        <v>1</v>
      </c>
      <c r="B144">
        <v>143</v>
      </c>
      <c r="C144">
        <v>1</v>
      </c>
      <c r="D144" s="148" t="s">
        <v>1611</v>
      </c>
      <c r="E144" s="148" t="s">
        <v>1612</v>
      </c>
      <c r="F144" s="148" t="s">
        <v>83</v>
      </c>
      <c r="G144" s="148" t="s">
        <v>83</v>
      </c>
      <c r="H144">
        <v>5</v>
      </c>
      <c r="I144">
        <v>0</v>
      </c>
      <c r="J144">
        <v>0</v>
      </c>
      <c r="K144" s="148" t="s">
        <v>1603</v>
      </c>
      <c r="L144" s="148" t="s">
        <v>83</v>
      </c>
      <c r="M144" s="148" t="s">
        <v>83</v>
      </c>
      <c r="N144" s="148" t="s">
        <v>1604</v>
      </c>
      <c r="O144" s="148" t="s">
        <v>83</v>
      </c>
      <c r="P144" s="148" t="s">
        <v>83</v>
      </c>
      <c r="Q144" s="148" t="s">
        <v>83</v>
      </c>
      <c r="R144" s="148" t="s">
        <v>83</v>
      </c>
      <c r="S144" s="148" t="s">
        <v>83</v>
      </c>
      <c r="T144" s="148" t="s">
        <v>83</v>
      </c>
      <c r="U144" s="148" t="s">
        <v>83</v>
      </c>
      <c r="V144" s="148" t="s">
        <v>83</v>
      </c>
      <c r="W144">
        <v>4</v>
      </c>
      <c r="X144">
        <v>1</v>
      </c>
      <c r="Y144">
        <v>6</v>
      </c>
      <c r="Z144" s="1">
        <v>40352</v>
      </c>
      <c r="AA144">
        <v>38</v>
      </c>
      <c r="AB144">
        <v>382271006230</v>
      </c>
      <c r="AC144">
        <v>38</v>
      </c>
      <c r="AD144">
        <v>8875699</v>
      </c>
      <c r="AE144">
        <v>38227</v>
      </c>
      <c r="AF144" t="b">
        <v>0</v>
      </c>
    </row>
    <row r="145" spans="1:32" x14ac:dyDescent="0.15">
      <c r="A145">
        <v>1</v>
      </c>
      <c r="B145">
        <v>144</v>
      </c>
      <c r="C145">
        <v>1</v>
      </c>
      <c r="D145" s="148" t="s">
        <v>1613</v>
      </c>
      <c r="E145" s="148" t="s">
        <v>1614</v>
      </c>
      <c r="F145" s="148" t="s">
        <v>83</v>
      </c>
      <c r="G145" s="148" t="s">
        <v>83</v>
      </c>
      <c r="H145">
        <v>5</v>
      </c>
      <c r="I145">
        <v>0</v>
      </c>
      <c r="J145">
        <v>0</v>
      </c>
      <c r="K145" s="148" t="s">
        <v>1603</v>
      </c>
      <c r="L145" s="148" t="s">
        <v>83</v>
      </c>
      <c r="M145" s="148" t="s">
        <v>83</v>
      </c>
      <c r="N145" s="148" t="s">
        <v>1604</v>
      </c>
      <c r="O145" s="148" t="s">
        <v>83</v>
      </c>
      <c r="P145" s="148" t="s">
        <v>83</v>
      </c>
      <c r="Q145" s="148" t="s">
        <v>83</v>
      </c>
      <c r="R145" s="148" t="s">
        <v>83</v>
      </c>
      <c r="S145" s="148" t="s">
        <v>83</v>
      </c>
      <c r="T145" s="148" t="s">
        <v>83</v>
      </c>
      <c r="U145" s="148" t="s">
        <v>83</v>
      </c>
      <c r="V145" s="148" t="s">
        <v>83</v>
      </c>
      <c r="W145">
        <v>4</v>
      </c>
      <c r="X145">
        <v>1</v>
      </c>
      <c r="Y145">
        <v>6</v>
      </c>
      <c r="Z145" s="1">
        <v>40434</v>
      </c>
      <c r="AA145">
        <v>38</v>
      </c>
      <c r="AB145">
        <v>382271009130</v>
      </c>
      <c r="AC145">
        <v>38</v>
      </c>
      <c r="AD145">
        <v>8575981</v>
      </c>
      <c r="AE145">
        <v>38227</v>
      </c>
      <c r="AF145" t="b">
        <v>0</v>
      </c>
    </row>
    <row r="146" spans="1:32" x14ac:dyDescent="0.15">
      <c r="A146">
        <v>1</v>
      </c>
      <c r="B146">
        <v>145</v>
      </c>
      <c r="C146">
        <v>1</v>
      </c>
      <c r="D146" s="148" t="s">
        <v>1615</v>
      </c>
      <c r="E146" s="148" t="s">
        <v>1616</v>
      </c>
      <c r="F146" s="148" t="s">
        <v>83</v>
      </c>
      <c r="G146" s="148" t="s">
        <v>83</v>
      </c>
      <c r="H146">
        <v>5</v>
      </c>
      <c r="I146">
        <v>0</v>
      </c>
      <c r="J146">
        <v>0</v>
      </c>
      <c r="K146" s="148" t="s">
        <v>1603</v>
      </c>
      <c r="L146" s="148" t="s">
        <v>83</v>
      </c>
      <c r="M146" s="148" t="s">
        <v>83</v>
      </c>
      <c r="N146" s="148" t="s">
        <v>1604</v>
      </c>
      <c r="O146" s="148" t="s">
        <v>83</v>
      </c>
      <c r="P146" s="148" t="s">
        <v>83</v>
      </c>
      <c r="Q146" s="148" t="s">
        <v>83</v>
      </c>
      <c r="R146" s="148" t="s">
        <v>83</v>
      </c>
      <c r="S146" s="148" t="s">
        <v>83</v>
      </c>
      <c r="T146" s="148" t="s">
        <v>83</v>
      </c>
      <c r="U146" s="148" t="s">
        <v>83</v>
      </c>
      <c r="V146" s="148" t="s">
        <v>83</v>
      </c>
      <c r="W146">
        <v>4</v>
      </c>
      <c r="X146">
        <v>1</v>
      </c>
      <c r="Y146">
        <v>2</v>
      </c>
      <c r="Z146" s="1">
        <v>41813</v>
      </c>
      <c r="AA146">
        <v>38</v>
      </c>
      <c r="AB146">
        <v>382271406230</v>
      </c>
      <c r="AC146">
        <v>38</v>
      </c>
      <c r="AD146">
        <v>9341160</v>
      </c>
      <c r="AE146">
        <v>38227</v>
      </c>
      <c r="AF146" t="b">
        <v>0</v>
      </c>
    </row>
    <row r="147" spans="1:32" x14ac:dyDescent="0.15">
      <c r="A147">
        <v>1</v>
      </c>
      <c r="B147">
        <v>146</v>
      </c>
      <c r="C147">
        <v>2</v>
      </c>
      <c r="D147" s="148" t="s">
        <v>330</v>
      </c>
      <c r="E147" s="148" t="s">
        <v>331</v>
      </c>
      <c r="F147" s="148" t="s">
        <v>83</v>
      </c>
      <c r="G147" s="148" t="s">
        <v>83</v>
      </c>
      <c r="H147">
        <v>5</v>
      </c>
      <c r="I147">
        <v>0</v>
      </c>
      <c r="J147">
        <v>0</v>
      </c>
      <c r="K147" s="148" t="s">
        <v>1603</v>
      </c>
      <c r="L147" s="148" t="s">
        <v>83</v>
      </c>
      <c r="M147" s="148" t="s">
        <v>83</v>
      </c>
      <c r="N147" s="148" t="s">
        <v>1604</v>
      </c>
      <c r="O147" s="148" t="s">
        <v>83</v>
      </c>
      <c r="P147" s="148" t="s">
        <v>83</v>
      </c>
      <c r="Q147" s="148" t="s">
        <v>83</v>
      </c>
      <c r="R147" s="148" t="s">
        <v>83</v>
      </c>
      <c r="S147" s="148" t="s">
        <v>83</v>
      </c>
      <c r="T147" s="148" t="s">
        <v>83</v>
      </c>
      <c r="U147" s="148" t="s">
        <v>83</v>
      </c>
      <c r="V147" s="148" t="s">
        <v>83</v>
      </c>
      <c r="W147">
        <v>4</v>
      </c>
      <c r="X147">
        <v>3</v>
      </c>
      <c r="Y147">
        <v>1</v>
      </c>
      <c r="Z147" s="1">
        <v>38827</v>
      </c>
      <c r="AA147">
        <v>38</v>
      </c>
      <c r="AB147">
        <v>382270604205</v>
      </c>
      <c r="AC147">
        <v>38</v>
      </c>
      <c r="AD147">
        <v>7611482</v>
      </c>
      <c r="AE147">
        <v>38227</v>
      </c>
      <c r="AF147" t="b">
        <v>0</v>
      </c>
    </row>
    <row r="148" spans="1:32" x14ac:dyDescent="0.15">
      <c r="A148">
        <v>1</v>
      </c>
      <c r="B148">
        <v>147</v>
      </c>
      <c r="C148">
        <v>2</v>
      </c>
      <c r="D148" s="148" t="s">
        <v>1617</v>
      </c>
      <c r="E148" s="148" t="s">
        <v>1618</v>
      </c>
      <c r="F148" s="148" t="s">
        <v>83</v>
      </c>
      <c r="G148" s="148" t="s">
        <v>83</v>
      </c>
      <c r="H148">
        <v>5</v>
      </c>
      <c r="I148">
        <v>0</v>
      </c>
      <c r="J148">
        <v>0</v>
      </c>
      <c r="K148" s="148" t="s">
        <v>1603</v>
      </c>
      <c r="L148" s="148" t="s">
        <v>83</v>
      </c>
      <c r="M148" s="148" t="s">
        <v>83</v>
      </c>
      <c r="N148" s="148" t="s">
        <v>1604</v>
      </c>
      <c r="O148" s="148" t="s">
        <v>83</v>
      </c>
      <c r="P148" s="148" t="s">
        <v>83</v>
      </c>
      <c r="Q148" s="148" t="s">
        <v>83</v>
      </c>
      <c r="R148" s="148" t="s">
        <v>83</v>
      </c>
      <c r="S148" s="148" t="s">
        <v>83</v>
      </c>
      <c r="T148" s="148" t="s">
        <v>83</v>
      </c>
      <c r="U148" s="148" t="s">
        <v>83</v>
      </c>
      <c r="V148" s="148" t="s">
        <v>83</v>
      </c>
      <c r="W148">
        <v>4</v>
      </c>
      <c r="X148">
        <v>2</v>
      </c>
      <c r="Y148">
        <v>2</v>
      </c>
      <c r="Z148" s="1">
        <v>39696</v>
      </c>
      <c r="AA148">
        <v>38</v>
      </c>
      <c r="AB148">
        <v>382270809055</v>
      </c>
      <c r="AC148">
        <v>38</v>
      </c>
      <c r="AD148">
        <v>7925300</v>
      </c>
      <c r="AE148">
        <v>38227</v>
      </c>
      <c r="AF148" t="b">
        <v>0</v>
      </c>
    </row>
    <row r="149" spans="1:32" x14ac:dyDescent="0.15">
      <c r="A149">
        <v>1</v>
      </c>
      <c r="B149">
        <v>148</v>
      </c>
      <c r="C149">
        <v>2</v>
      </c>
      <c r="D149" s="148" t="s">
        <v>1619</v>
      </c>
      <c r="E149" s="148" t="s">
        <v>1620</v>
      </c>
      <c r="F149" s="148" t="s">
        <v>83</v>
      </c>
      <c r="G149" s="148" t="s">
        <v>83</v>
      </c>
      <c r="H149">
        <v>5</v>
      </c>
      <c r="I149">
        <v>0</v>
      </c>
      <c r="J149">
        <v>0</v>
      </c>
      <c r="K149" s="148" t="s">
        <v>1603</v>
      </c>
      <c r="L149" s="148" t="s">
        <v>83</v>
      </c>
      <c r="M149" s="148" t="s">
        <v>83</v>
      </c>
      <c r="N149" s="148" t="s">
        <v>1604</v>
      </c>
      <c r="O149" s="148" t="s">
        <v>83</v>
      </c>
      <c r="P149" s="148" t="s">
        <v>83</v>
      </c>
      <c r="Q149" s="148" t="s">
        <v>83</v>
      </c>
      <c r="R149" s="148" t="s">
        <v>83</v>
      </c>
      <c r="S149" s="148" t="s">
        <v>83</v>
      </c>
      <c r="T149" s="148" t="s">
        <v>83</v>
      </c>
      <c r="U149" s="148" t="s">
        <v>83</v>
      </c>
      <c r="V149" s="148" t="s">
        <v>83</v>
      </c>
      <c r="W149">
        <v>4</v>
      </c>
      <c r="X149">
        <v>2</v>
      </c>
      <c r="Y149">
        <v>1</v>
      </c>
      <c r="Z149" s="1">
        <v>39982</v>
      </c>
      <c r="AA149">
        <v>38</v>
      </c>
      <c r="AB149">
        <v>382270906185</v>
      </c>
      <c r="AC149">
        <v>38</v>
      </c>
      <c r="AD149">
        <v>7354147</v>
      </c>
      <c r="AE149">
        <v>38227</v>
      </c>
      <c r="AF149" t="b">
        <v>0</v>
      </c>
    </row>
    <row r="150" spans="1:32" x14ac:dyDescent="0.15">
      <c r="A150">
        <v>1</v>
      </c>
      <c r="B150">
        <v>149</v>
      </c>
      <c r="C150">
        <v>2</v>
      </c>
      <c r="D150" s="148" t="s">
        <v>1621</v>
      </c>
      <c r="E150" s="148" t="s">
        <v>1622</v>
      </c>
      <c r="F150" s="148" t="s">
        <v>83</v>
      </c>
      <c r="G150" s="148" t="s">
        <v>83</v>
      </c>
      <c r="H150">
        <v>5</v>
      </c>
      <c r="I150">
        <v>0</v>
      </c>
      <c r="J150">
        <v>0</v>
      </c>
      <c r="K150" s="148" t="s">
        <v>1603</v>
      </c>
      <c r="L150" s="148" t="s">
        <v>83</v>
      </c>
      <c r="M150" s="148" t="s">
        <v>83</v>
      </c>
      <c r="N150" s="148" t="s">
        <v>1604</v>
      </c>
      <c r="O150" s="148" t="s">
        <v>83</v>
      </c>
      <c r="P150" s="148" t="s">
        <v>83</v>
      </c>
      <c r="Q150" s="148" t="s">
        <v>83</v>
      </c>
      <c r="R150" s="148" t="s">
        <v>83</v>
      </c>
      <c r="S150" s="148" t="s">
        <v>83</v>
      </c>
      <c r="T150" s="148" t="s">
        <v>83</v>
      </c>
      <c r="U150" s="148" t="s">
        <v>83</v>
      </c>
      <c r="V150" s="148" t="s">
        <v>83</v>
      </c>
      <c r="W150">
        <v>4</v>
      </c>
      <c r="X150">
        <v>1</v>
      </c>
      <c r="Y150">
        <v>4</v>
      </c>
      <c r="Z150" s="1">
        <v>41115</v>
      </c>
      <c r="AA150">
        <v>38</v>
      </c>
      <c r="AB150">
        <v>382271207255</v>
      </c>
      <c r="AC150">
        <v>38</v>
      </c>
      <c r="AD150">
        <v>8965244</v>
      </c>
      <c r="AE150">
        <v>38227</v>
      </c>
      <c r="AF150" t="b">
        <v>0</v>
      </c>
    </row>
    <row r="151" spans="1:32" x14ac:dyDescent="0.15">
      <c r="A151">
        <v>1</v>
      </c>
      <c r="B151">
        <v>150</v>
      </c>
      <c r="C151">
        <v>2</v>
      </c>
      <c r="D151" s="148" t="s">
        <v>1623</v>
      </c>
      <c r="E151" s="148" t="s">
        <v>1624</v>
      </c>
      <c r="F151" s="148" t="s">
        <v>83</v>
      </c>
      <c r="G151" s="148" t="s">
        <v>83</v>
      </c>
      <c r="H151">
        <v>5</v>
      </c>
      <c r="I151">
        <v>0</v>
      </c>
      <c r="J151">
        <v>0</v>
      </c>
      <c r="K151" s="148" t="s">
        <v>1603</v>
      </c>
      <c r="L151" s="148" t="s">
        <v>83</v>
      </c>
      <c r="M151" s="148" t="s">
        <v>83</v>
      </c>
      <c r="N151" s="148" t="s">
        <v>1604</v>
      </c>
      <c r="O151" s="148" t="s">
        <v>83</v>
      </c>
      <c r="P151" s="148" t="s">
        <v>83</v>
      </c>
      <c r="Q151" s="148" t="s">
        <v>83</v>
      </c>
      <c r="R151" s="148" t="s">
        <v>83</v>
      </c>
      <c r="S151" s="148" t="s">
        <v>83</v>
      </c>
      <c r="T151" s="148" t="s">
        <v>83</v>
      </c>
      <c r="U151" s="148" t="s">
        <v>83</v>
      </c>
      <c r="V151" s="148" t="s">
        <v>83</v>
      </c>
      <c r="W151">
        <v>4</v>
      </c>
      <c r="X151">
        <v>1</v>
      </c>
      <c r="Y151">
        <v>4</v>
      </c>
      <c r="Z151" s="1">
        <v>41185</v>
      </c>
      <c r="AA151">
        <v>38</v>
      </c>
      <c r="AB151">
        <v>382271210035</v>
      </c>
      <c r="AC151">
        <v>38</v>
      </c>
      <c r="AD151">
        <v>9341223</v>
      </c>
      <c r="AE151">
        <v>38227</v>
      </c>
      <c r="AF151" t="b">
        <v>0</v>
      </c>
    </row>
    <row r="152" spans="1:32" x14ac:dyDescent="0.15">
      <c r="A152">
        <v>1</v>
      </c>
      <c r="B152">
        <v>151</v>
      </c>
      <c r="C152">
        <v>2</v>
      </c>
      <c r="D152" s="148" t="s">
        <v>1625</v>
      </c>
      <c r="E152" s="148" t="s">
        <v>1626</v>
      </c>
      <c r="F152" s="148" t="s">
        <v>83</v>
      </c>
      <c r="G152" s="148" t="s">
        <v>83</v>
      </c>
      <c r="H152">
        <v>5</v>
      </c>
      <c r="I152">
        <v>0</v>
      </c>
      <c r="J152">
        <v>0</v>
      </c>
      <c r="K152" s="148" t="s">
        <v>1603</v>
      </c>
      <c r="L152" s="148" t="s">
        <v>83</v>
      </c>
      <c r="M152" s="148" t="s">
        <v>83</v>
      </c>
      <c r="N152" s="148" t="s">
        <v>1604</v>
      </c>
      <c r="O152" s="148" t="s">
        <v>83</v>
      </c>
      <c r="P152" s="148" t="s">
        <v>83</v>
      </c>
      <c r="Q152" s="148" t="s">
        <v>83</v>
      </c>
      <c r="R152" s="148" t="s">
        <v>83</v>
      </c>
      <c r="S152" s="148" t="s">
        <v>83</v>
      </c>
      <c r="T152" s="148" t="s">
        <v>83</v>
      </c>
      <c r="U152" s="148" t="s">
        <v>83</v>
      </c>
      <c r="V152" s="148" t="s">
        <v>83</v>
      </c>
      <c r="W152">
        <v>4</v>
      </c>
      <c r="X152">
        <v>1</v>
      </c>
      <c r="Y152">
        <v>4</v>
      </c>
      <c r="Z152" s="1">
        <v>41276</v>
      </c>
      <c r="AA152">
        <v>38</v>
      </c>
      <c r="AB152">
        <v>382271301025</v>
      </c>
      <c r="AC152">
        <v>38</v>
      </c>
      <c r="AD152">
        <v>9341196</v>
      </c>
      <c r="AE152">
        <v>38227</v>
      </c>
      <c r="AF152" t="b">
        <v>0</v>
      </c>
    </row>
    <row r="153" spans="1:32" x14ac:dyDescent="0.15">
      <c r="A153">
        <v>1</v>
      </c>
      <c r="B153">
        <v>152</v>
      </c>
      <c r="C153">
        <v>2</v>
      </c>
      <c r="D153" s="148" t="s">
        <v>1627</v>
      </c>
      <c r="E153" s="148" t="s">
        <v>1628</v>
      </c>
      <c r="F153" s="148" t="s">
        <v>83</v>
      </c>
      <c r="G153" s="148" t="s">
        <v>83</v>
      </c>
      <c r="H153">
        <v>5</v>
      </c>
      <c r="I153">
        <v>0</v>
      </c>
      <c r="J153">
        <v>0</v>
      </c>
      <c r="K153" s="148" t="s">
        <v>1603</v>
      </c>
      <c r="L153" s="148" t="s">
        <v>83</v>
      </c>
      <c r="M153" s="148" t="s">
        <v>83</v>
      </c>
      <c r="N153" s="148" t="s">
        <v>1604</v>
      </c>
      <c r="O153" s="148" t="s">
        <v>83</v>
      </c>
      <c r="P153" s="148" t="s">
        <v>83</v>
      </c>
      <c r="Q153" s="148" t="s">
        <v>83</v>
      </c>
      <c r="R153" s="148" t="s">
        <v>83</v>
      </c>
      <c r="S153" s="148" t="s">
        <v>83</v>
      </c>
      <c r="T153" s="148" t="s">
        <v>83</v>
      </c>
      <c r="U153" s="148" t="s">
        <v>83</v>
      </c>
      <c r="V153" s="148" t="s">
        <v>83</v>
      </c>
      <c r="W153">
        <v>4</v>
      </c>
      <c r="X153">
        <v>1</v>
      </c>
      <c r="Y153">
        <v>3</v>
      </c>
      <c r="Z153" s="1">
        <v>41405</v>
      </c>
      <c r="AA153">
        <v>38</v>
      </c>
      <c r="AB153">
        <v>382271305115</v>
      </c>
      <c r="AC153">
        <v>38</v>
      </c>
      <c r="AD153">
        <v>8951109</v>
      </c>
      <c r="AE153">
        <v>38227</v>
      </c>
      <c r="AF153" t="b">
        <v>0</v>
      </c>
    </row>
    <row r="154" spans="1:32" x14ac:dyDescent="0.15">
      <c r="A154">
        <v>1</v>
      </c>
      <c r="B154">
        <v>153</v>
      </c>
      <c r="C154">
        <v>1</v>
      </c>
      <c r="D154" s="148" t="s">
        <v>145</v>
      </c>
      <c r="E154" s="148" t="s">
        <v>146</v>
      </c>
      <c r="F154" s="148" t="s">
        <v>83</v>
      </c>
      <c r="G154" s="148" t="s">
        <v>83</v>
      </c>
      <c r="H154">
        <v>25</v>
      </c>
      <c r="I154">
        <v>0</v>
      </c>
      <c r="J154">
        <v>0</v>
      </c>
      <c r="K154" s="148" t="s">
        <v>1629</v>
      </c>
      <c r="L154" s="148" t="s">
        <v>83</v>
      </c>
      <c r="M154" s="148" t="s">
        <v>83</v>
      </c>
      <c r="N154" s="148" t="s">
        <v>1630</v>
      </c>
      <c r="O154" s="148" t="s">
        <v>83</v>
      </c>
      <c r="P154" s="148" t="s">
        <v>83</v>
      </c>
      <c r="Q154" s="148" t="s">
        <v>83</v>
      </c>
      <c r="R154" s="148" t="s">
        <v>83</v>
      </c>
      <c r="S154" s="148" t="s">
        <v>83</v>
      </c>
      <c r="T154" s="148" t="s">
        <v>83</v>
      </c>
      <c r="U154" s="148" t="s">
        <v>83</v>
      </c>
      <c r="V154" s="148" t="s">
        <v>83</v>
      </c>
      <c r="W154">
        <v>4</v>
      </c>
      <c r="X154">
        <v>3</v>
      </c>
      <c r="Y154">
        <v>2</v>
      </c>
      <c r="Z154" s="1">
        <v>38567</v>
      </c>
      <c r="AA154">
        <v>38</v>
      </c>
      <c r="AB154">
        <v>382280508030</v>
      </c>
      <c r="AC154">
        <v>38</v>
      </c>
      <c r="AD154">
        <v>7060328</v>
      </c>
      <c r="AE154">
        <v>38228</v>
      </c>
      <c r="AF154" t="b">
        <v>0</v>
      </c>
    </row>
    <row r="155" spans="1:32" x14ac:dyDescent="0.15">
      <c r="A155">
        <v>1</v>
      </c>
      <c r="B155">
        <v>154</v>
      </c>
      <c r="C155">
        <v>1</v>
      </c>
      <c r="D155" s="148" t="s">
        <v>147</v>
      </c>
      <c r="E155" s="148" t="s">
        <v>148</v>
      </c>
      <c r="F155" s="148" t="s">
        <v>83</v>
      </c>
      <c r="G155" s="148" t="s">
        <v>83</v>
      </c>
      <c r="H155">
        <v>25</v>
      </c>
      <c r="I155">
        <v>0</v>
      </c>
      <c r="J155">
        <v>0</v>
      </c>
      <c r="K155" s="148" t="s">
        <v>1629</v>
      </c>
      <c r="L155" s="148" t="s">
        <v>83</v>
      </c>
      <c r="M155" s="148" t="s">
        <v>83</v>
      </c>
      <c r="N155" s="148" t="s">
        <v>1630</v>
      </c>
      <c r="O155" s="148" t="s">
        <v>83</v>
      </c>
      <c r="P155" s="148" t="s">
        <v>83</v>
      </c>
      <c r="Q155" s="148" t="s">
        <v>83</v>
      </c>
      <c r="R155" s="148" t="s">
        <v>83</v>
      </c>
      <c r="S155" s="148" t="s">
        <v>83</v>
      </c>
      <c r="T155" s="148" t="s">
        <v>83</v>
      </c>
      <c r="U155" s="148" t="s">
        <v>83</v>
      </c>
      <c r="V155" s="148" t="s">
        <v>83</v>
      </c>
      <c r="W155">
        <v>4</v>
      </c>
      <c r="X155">
        <v>3</v>
      </c>
      <c r="Y155">
        <v>2</v>
      </c>
      <c r="Z155" s="1">
        <v>38586</v>
      </c>
      <c r="AA155">
        <v>38</v>
      </c>
      <c r="AB155">
        <v>382280508220</v>
      </c>
      <c r="AC155">
        <v>38</v>
      </c>
      <c r="AD155">
        <v>6836973</v>
      </c>
      <c r="AE155">
        <v>38228</v>
      </c>
      <c r="AF155" t="b">
        <v>0</v>
      </c>
    </row>
    <row r="156" spans="1:32" x14ac:dyDescent="0.15">
      <c r="A156">
        <v>1</v>
      </c>
      <c r="B156">
        <v>155</v>
      </c>
      <c r="C156">
        <v>1</v>
      </c>
      <c r="D156" s="148" t="s">
        <v>149</v>
      </c>
      <c r="E156" s="148" t="s">
        <v>150</v>
      </c>
      <c r="F156" s="148" t="s">
        <v>83</v>
      </c>
      <c r="G156" s="148" t="s">
        <v>83</v>
      </c>
      <c r="H156">
        <v>25</v>
      </c>
      <c r="I156">
        <v>0</v>
      </c>
      <c r="J156">
        <v>0</v>
      </c>
      <c r="K156" s="148" t="s">
        <v>1629</v>
      </c>
      <c r="L156" s="148" t="s">
        <v>83</v>
      </c>
      <c r="M156" s="148" t="s">
        <v>83</v>
      </c>
      <c r="N156" s="148" t="s">
        <v>1630</v>
      </c>
      <c r="O156" s="148" t="s">
        <v>83</v>
      </c>
      <c r="P156" s="148" t="s">
        <v>83</v>
      </c>
      <c r="Q156" s="148" t="s">
        <v>83</v>
      </c>
      <c r="R156" s="148" t="s">
        <v>83</v>
      </c>
      <c r="S156" s="148" t="s">
        <v>83</v>
      </c>
      <c r="T156" s="148" t="s">
        <v>83</v>
      </c>
      <c r="U156" s="148" t="s">
        <v>83</v>
      </c>
      <c r="V156" s="148" t="s">
        <v>83</v>
      </c>
      <c r="W156">
        <v>4</v>
      </c>
      <c r="X156">
        <v>3</v>
      </c>
      <c r="Y156">
        <v>1</v>
      </c>
      <c r="Z156" s="1">
        <v>38935</v>
      </c>
      <c r="AA156">
        <v>38</v>
      </c>
      <c r="AB156">
        <v>382280608060</v>
      </c>
      <c r="AC156">
        <v>38</v>
      </c>
      <c r="AD156">
        <v>8609116</v>
      </c>
      <c r="AE156">
        <v>38228</v>
      </c>
      <c r="AF156" t="b">
        <v>0</v>
      </c>
    </row>
    <row r="157" spans="1:32" x14ac:dyDescent="0.15">
      <c r="A157">
        <v>1</v>
      </c>
      <c r="B157">
        <v>156</v>
      </c>
      <c r="C157">
        <v>1</v>
      </c>
      <c r="D157" s="148" t="s">
        <v>378</v>
      </c>
      <c r="E157" s="148" t="s">
        <v>379</v>
      </c>
      <c r="F157" s="148" t="s">
        <v>83</v>
      </c>
      <c r="G157" s="148" t="s">
        <v>83</v>
      </c>
      <c r="H157">
        <v>25</v>
      </c>
      <c r="I157">
        <v>0</v>
      </c>
      <c r="J157">
        <v>0</v>
      </c>
      <c r="K157" s="148" t="s">
        <v>1629</v>
      </c>
      <c r="L157" s="148" t="s">
        <v>83</v>
      </c>
      <c r="M157" s="148" t="s">
        <v>83</v>
      </c>
      <c r="N157" s="148" t="s">
        <v>1630</v>
      </c>
      <c r="O157" s="148" t="s">
        <v>83</v>
      </c>
      <c r="P157" s="148" t="s">
        <v>83</v>
      </c>
      <c r="Q157" s="148" t="s">
        <v>83</v>
      </c>
      <c r="R157" s="148" t="s">
        <v>83</v>
      </c>
      <c r="S157" s="148" t="s">
        <v>83</v>
      </c>
      <c r="T157" s="148" t="s">
        <v>83</v>
      </c>
      <c r="U157" s="148" t="s">
        <v>83</v>
      </c>
      <c r="V157" s="148" t="s">
        <v>83</v>
      </c>
      <c r="W157">
        <v>4</v>
      </c>
      <c r="X157">
        <v>3</v>
      </c>
      <c r="Y157">
        <v>1</v>
      </c>
      <c r="Z157" s="1">
        <v>38988</v>
      </c>
      <c r="AA157">
        <v>38</v>
      </c>
      <c r="AB157">
        <v>382280609280</v>
      </c>
      <c r="AC157">
        <v>38</v>
      </c>
      <c r="AD157">
        <v>8609091</v>
      </c>
      <c r="AE157">
        <v>38228</v>
      </c>
      <c r="AF157" t="b">
        <v>0</v>
      </c>
    </row>
    <row r="158" spans="1:32" x14ac:dyDescent="0.15">
      <c r="A158">
        <v>1</v>
      </c>
      <c r="B158">
        <v>157</v>
      </c>
      <c r="C158">
        <v>1</v>
      </c>
      <c r="D158" s="148" t="s">
        <v>151</v>
      </c>
      <c r="E158" s="148" t="s">
        <v>152</v>
      </c>
      <c r="F158" s="148" t="s">
        <v>83</v>
      </c>
      <c r="G158" s="148" t="s">
        <v>83</v>
      </c>
      <c r="H158">
        <v>25</v>
      </c>
      <c r="I158">
        <v>0</v>
      </c>
      <c r="J158">
        <v>0</v>
      </c>
      <c r="K158" s="148" t="s">
        <v>1629</v>
      </c>
      <c r="L158" s="148" t="s">
        <v>83</v>
      </c>
      <c r="M158" s="148" t="s">
        <v>83</v>
      </c>
      <c r="N158" s="148" t="s">
        <v>1630</v>
      </c>
      <c r="O158" s="148" t="s">
        <v>83</v>
      </c>
      <c r="P158" s="148" t="s">
        <v>83</v>
      </c>
      <c r="Q158" s="148" t="s">
        <v>83</v>
      </c>
      <c r="R158" s="148" t="s">
        <v>83</v>
      </c>
      <c r="S158" s="148" t="s">
        <v>83</v>
      </c>
      <c r="T158" s="148" t="s">
        <v>83</v>
      </c>
      <c r="U158" s="148" t="s">
        <v>83</v>
      </c>
      <c r="V158" s="148" t="s">
        <v>83</v>
      </c>
      <c r="W158">
        <v>4</v>
      </c>
      <c r="X158">
        <v>3</v>
      </c>
      <c r="Y158">
        <v>1</v>
      </c>
      <c r="Z158" s="1">
        <v>39052</v>
      </c>
      <c r="AA158">
        <v>38</v>
      </c>
      <c r="AB158">
        <v>382280612010</v>
      </c>
      <c r="AC158">
        <v>38</v>
      </c>
      <c r="AD158">
        <v>8609041</v>
      </c>
      <c r="AE158">
        <v>38228</v>
      </c>
      <c r="AF158" t="b">
        <v>0</v>
      </c>
    </row>
    <row r="159" spans="1:32" x14ac:dyDescent="0.15">
      <c r="A159">
        <v>1</v>
      </c>
      <c r="B159">
        <v>158</v>
      </c>
      <c r="C159">
        <v>1</v>
      </c>
      <c r="D159" s="148" t="s">
        <v>1631</v>
      </c>
      <c r="E159" s="148" t="s">
        <v>1632</v>
      </c>
      <c r="F159" s="148" t="s">
        <v>83</v>
      </c>
      <c r="G159" s="148" t="s">
        <v>83</v>
      </c>
      <c r="H159">
        <v>25</v>
      </c>
      <c r="I159">
        <v>0</v>
      </c>
      <c r="J159">
        <v>0</v>
      </c>
      <c r="K159" s="148" t="s">
        <v>1629</v>
      </c>
      <c r="L159" s="148" t="s">
        <v>83</v>
      </c>
      <c r="M159" s="148" t="s">
        <v>83</v>
      </c>
      <c r="N159" s="148" t="s">
        <v>1630</v>
      </c>
      <c r="O159" s="148" t="s">
        <v>83</v>
      </c>
      <c r="P159" s="148" t="s">
        <v>83</v>
      </c>
      <c r="Q159" s="148" t="s">
        <v>83</v>
      </c>
      <c r="R159" s="148" t="s">
        <v>83</v>
      </c>
      <c r="S159" s="148" t="s">
        <v>83</v>
      </c>
      <c r="T159" s="148" t="s">
        <v>83</v>
      </c>
      <c r="U159" s="148" t="s">
        <v>83</v>
      </c>
      <c r="V159" s="148" t="s">
        <v>83</v>
      </c>
      <c r="W159">
        <v>4</v>
      </c>
      <c r="X159">
        <v>1</v>
      </c>
      <c r="Y159">
        <v>5</v>
      </c>
      <c r="Z159" s="1">
        <v>40877</v>
      </c>
      <c r="AA159">
        <v>38</v>
      </c>
      <c r="AB159">
        <v>382281111300</v>
      </c>
      <c r="AC159">
        <v>38</v>
      </c>
      <c r="AD159">
        <v>8609128</v>
      </c>
      <c r="AE159">
        <v>38228</v>
      </c>
      <c r="AF159" t="b">
        <v>0</v>
      </c>
    </row>
    <row r="160" spans="1:32" x14ac:dyDescent="0.15">
      <c r="A160">
        <v>1</v>
      </c>
      <c r="B160">
        <v>159</v>
      </c>
      <c r="C160">
        <v>1</v>
      </c>
      <c r="D160" s="148" t="s">
        <v>1633</v>
      </c>
      <c r="E160" s="148" t="s">
        <v>1634</v>
      </c>
      <c r="F160" s="148" t="s">
        <v>83</v>
      </c>
      <c r="G160" s="148" t="s">
        <v>83</v>
      </c>
      <c r="H160">
        <v>25</v>
      </c>
      <c r="I160">
        <v>0</v>
      </c>
      <c r="J160">
        <v>0</v>
      </c>
      <c r="K160" s="148" t="s">
        <v>1629</v>
      </c>
      <c r="L160" s="148" t="s">
        <v>83</v>
      </c>
      <c r="M160" s="148" t="s">
        <v>83</v>
      </c>
      <c r="N160" s="148" t="s">
        <v>1630</v>
      </c>
      <c r="O160" s="148" t="s">
        <v>83</v>
      </c>
      <c r="P160" s="148" t="s">
        <v>83</v>
      </c>
      <c r="Q160" s="148" t="s">
        <v>83</v>
      </c>
      <c r="R160" s="148" t="s">
        <v>83</v>
      </c>
      <c r="S160" s="148" t="s">
        <v>83</v>
      </c>
      <c r="T160" s="148" t="s">
        <v>83</v>
      </c>
      <c r="U160" s="148" t="s">
        <v>83</v>
      </c>
      <c r="V160" s="148" t="s">
        <v>83</v>
      </c>
      <c r="W160">
        <v>4</v>
      </c>
      <c r="X160">
        <v>1</v>
      </c>
      <c r="Y160">
        <v>4</v>
      </c>
      <c r="Z160" s="1">
        <v>41311</v>
      </c>
      <c r="AA160">
        <v>38</v>
      </c>
      <c r="AB160">
        <v>382281302060</v>
      </c>
      <c r="AC160">
        <v>38</v>
      </c>
      <c r="AD160">
        <v>9339451</v>
      </c>
      <c r="AE160">
        <v>38228</v>
      </c>
      <c r="AF160" t="b">
        <v>0</v>
      </c>
    </row>
    <row r="161" spans="1:32" x14ac:dyDescent="0.15">
      <c r="A161">
        <v>1</v>
      </c>
      <c r="B161">
        <v>160</v>
      </c>
      <c r="C161">
        <v>2</v>
      </c>
      <c r="D161" s="148" t="s">
        <v>1635</v>
      </c>
      <c r="E161" s="148" t="s">
        <v>1636</v>
      </c>
      <c r="F161" s="148" t="s">
        <v>83</v>
      </c>
      <c r="G161" s="148" t="s">
        <v>83</v>
      </c>
      <c r="H161">
        <v>25</v>
      </c>
      <c r="I161">
        <v>0</v>
      </c>
      <c r="J161">
        <v>0</v>
      </c>
      <c r="K161" s="148" t="s">
        <v>1629</v>
      </c>
      <c r="L161" s="148" t="s">
        <v>83</v>
      </c>
      <c r="M161" s="148" t="s">
        <v>83</v>
      </c>
      <c r="N161" s="148" t="s">
        <v>1630</v>
      </c>
      <c r="O161" s="148" t="s">
        <v>83</v>
      </c>
      <c r="P161" s="148" t="s">
        <v>83</v>
      </c>
      <c r="Q161" s="148" t="s">
        <v>83</v>
      </c>
      <c r="R161" s="148" t="s">
        <v>83</v>
      </c>
      <c r="S161" s="148" t="s">
        <v>83</v>
      </c>
      <c r="T161" s="148" t="s">
        <v>83</v>
      </c>
      <c r="U161" s="148" t="s">
        <v>83</v>
      </c>
      <c r="V161" s="148" t="s">
        <v>83</v>
      </c>
      <c r="W161">
        <v>4</v>
      </c>
      <c r="X161">
        <v>2</v>
      </c>
      <c r="Y161">
        <v>3</v>
      </c>
      <c r="Z161" s="1">
        <v>39471</v>
      </c>
      <c r="AA161">
        <v>38</v>
      </c>
      <c r="AB161">
        <v>382280801245</v>
      </c>
      <c r="AC161">
        <v>38</v>
      </c>
      <c r="AD161">
        <v>7074879</v>
      </c>
      <c r="AE161">
        <v>38228</v>
      </c>
      <c r="AF161" t="b">
        <v>0</v>
      </c>
    </row>
    <row r="162" spans="1:32" x14ac:dyDescent="0.15">
      <c r="A162">
        <v>1</v>
      </c>
      <c r="B162">
        <v>161</v>
      </c>
      <c r="C162">
        <v>2</v>
      </c>
      <c r="D162" s="148" t="s">
        <v>1637</v>
      </c>
      <c r="E162" s="148" t="s">
        <v>1638</v>
      </c>
      <c r="F162" s="148" t="s">
        <v>83</v>
      </c>
      <c r="G162" s="148" t="s">
        <v>83</v>
      </c>
      <c r="H162">
        <v>25</v>
      </c>
      <c r="I162">
        <v>0</v>
      </c>
      <c r="J162">
        <v>0</v>
      </c>
      <c r="K162" s="148" t="s">
        <v>1629</v>
      </c>
      <c r="L162" s="148" t="s">
        <v>83</v>
      </c>
      <c r="M162" s="148" t="s">
        <v>83</v>
      </c>
      <c r="N162" s="148" t="s">
        <v>1630</v>
      </c>
      <c r="O162" s="148" t="s">
        <v>83</v>
      </c>
      <c r="P162" s="148" t="s">
        <v>83</v>
      </c>
      <c r="Q162" s="148" t="s">
        <v>83</v>
      </c>
      <c r="R162" s="148" t="s">
        <v>83</v>
      </c>
      <c r="S162" s="148" t="s">
        <v>83</v>
      </c>
      <c r="T162" s="148" t="s">
        <v>83</v>
      </c>
      <c r="U162" s="148" t="s">
        <v>83</v>
      </c>
      <c r="V162" s="148" t="s">
        <v>83</v>
      </c>
      <c r="W162">
        <v>4</v>
      </c>
      <c r="X162">
        <v>1</v>
      </c>
      <c r="Y162">
        <v>5</v>
      </c>
      <c r="Z162" s="1">
        <v>40988</v>
      </c>
      <c r="AA162">
        <v>38</v>
      </c>
      <c r="AB162">
        <v>382281203205</v>
      </c>
      <c r="AC162">
        <v>38</v>
      </c>
      <c r="AD162">
        <v>9339463</v>
      </c>
      <c r="AE162">
        <v>38228</v>
      </c>
      <c r="AF162" t="b">
        <v>0</v>
      </c>
    </row>
    <row r="163" spans="1:32" x14ac:dyDescent="0.15">
      <c r="A163">
        <v>1</v>
      </c>
      <c r="B163">
        <v>162</v>
      </c>
      <c r="C163">
        <v>2</v>
      </c>
      <c r="D163" s="148" t="s">
        <v>1639</v>
      </c>
      <c r="E163" s="148" t="s">
        <v>1640</v>
      </c>
      <c r="F163" s="148" t="s">
        <v>83</v>
      </c>
      <c r="G163" s="148" t="s">
        <v>83</v>
      </c>
      <c r="H163">
        <v>25</v>
      </c>
      <c r="I163">
        <v>0</v>
      </c>
      <c r="J163">
        <v>0</v>
      </c>
      <c r="K163" s="148" t="s">
        <v>1629</v>
      </c>
      <c r="L163" s="148" t="s">
        <v>83</v>
      </c>
      <c r="M163" s="148" t="s">
        <v>83</v>
      </c>
      <c r="N163" s="148" t="s">
        <v>1630</v>
      </c>
      <c r="O163" s="148" t="s">
        <v>83</v>
      </c>
      <c r="P163" s="148" t="s">
        <v>83</v>
      </c>
      <c r="Q163" s="148" t="s">
        <v>83</v>
      </c>
      <c r="R163" s="148" t="s">
        <v>83</v>
      </c>
      <c r="S163" s="148" t="s">
        <v>83</v>
      </c>
      <c r="T163" s="148" t="s">
        <v>83</v>
      </c>
      <c r="U163" s="148" t="s">
        <v>83</v>
      </c>
      <c r="V163" s="148" t="s">
        <v>83</v>
      </c>
      <c r="W163">
        <v>4</v>
      </c>
      <c r="X163">
        <v>1</v>
      </c>
      <c r="Y163">
        <v>3</v>
      </c>
      <c r="Z163" s="1">
        <v>41558</v>
      </c>
      <c r="AA163">
        <v>38</v>
      </c>
      <c r="AB163">
        <v>382281310115</v>
      </c>
      <c r="AC163">
        <v>38</v>
      </c>
      <c r="AD163">
        <v>9185035</v>
      </c>
      <c r="AE163">
        <v>38228</v>
      </c>
      <c r="AF163" t="b">
        <v>0</v>
      </c>
    </row>
    <row r="164" spans="1:32" x14ac:dyDescent="0.15">
      <c r="A164">
        <v>1</v>
      </c>
      <c r="B164">
        <v>163</v>
      </c>
      <c r="C164">
        <v>1</v>
      </c>
      <c r="D164" s="148" t="s">
        <v>1641</v>
      </c>
      <c r="E164" s="148" t="s">
        <v>1642</v>
      </c>
      <c r="F164" s="148" t="s">
        <v>83</v>
      </c>
      <c r="G164" s="148" t="s">
        <v>83</v>
      </c>
      <c r="H164">
        <v>19</v>
      </c>
      <c r="I164">
        <v>0</v>
      </c>
      <c r="J164">
        <v>0</v>
      </c>
      <c r="K164" s="148" t="s">
        <v>1643</v>
      </c>
      <c r="L164" s="148" t="s">
        <v>83</v>
      </c>
      <c r="M164" s="148" t="s">
        <v>83</v>
      </c>
      <c r="N164" s="148" t="s">
        <v>1644</v>
      </c>
      <c r="O164" s="148" t="s">
        <v>83</v>
      </c>
      <c r="P164" s="148" t="s">
        <v>83</v>
      </c>
      <c r="Q164" s="148" t="s">
        <v>83</v>
      </c>
      <c r="R164" s="148" t="s">
        <v>83</v>
      </c>
      <c r="S164" s="148" t="s">
        <v>83</v>
      </c>
      <c r="T164" s="148" t="s">
        <v>83</v>
      </c>
      <c r="U164" s="148" t="s">
        <v>83</v>
      </c>
      <c r="V164" s="148" t="s">
        <v>83</v>
      </c>
      <c r="W164">
        <v>4</v>
      </c>
      <c r="X164">
        <v>4</v>
      </c>
      <c r="Y164">
        <v>4</v>
      </c>
      <c r="Z164" s="1">
        <v>36781</v>
      </c>
      <c r="AA164">
        <v>38</v>
      </c>
      <c r="AB164">
        <v>382290009120</v>
      </c>
      <c r="AC164">
        <v>38</v>
      </c>
      <c r="AD164">
        <v>4924253</v>
      </c>
      <c r="AE164">
        <v>38229</v>
      </c>
      <c r="AF164" t="b">
        <v>0</v>
      </c>
    </row>
    <row r="165" spans="1:32" x14ac:dyDescent="0.15">
      <c r="A165">
        <v>1</v>
      </c>
      <c r="B165">
        <v>164</v>
      </c>
      <c r="C165">
        <v>1</v>
      </c>
      <c r="D165" s="148" t="s">
        <v>153</v>
      </c>
      <c r="E165" s="148" t="s">
        <v>154</v>
      </c>
      <c r="F165" s="148" t="s">
        <v>83</v>
      </c>
      <c r="G165" s="148" t="s">
        <v>83</v>
      </c>
      <c r="H165">
        <v>19</v>
      </c>
      <c r="I165">
        <v>0</v>
      </c>
      <c r="J165">
        <v>0</v>
      </c>
      <c r="K165" s="148" t="s">
        <v>1643</v>
      </c>
      <c r="L165" s="148" t="s">
        <v>83</v>
      </c>
      <c r="M165" s="148" t="s">
        <v>83</v>
      </c>
      <c r="N165" s="148" t="s">
        <v>1644</v>
      </c>
      <c r="O165" s="148" t="s">
        <v>83</v>
      </c>
      <c r="P165" s="148" t="s">
        <v>83</v>
      </c>
      <c r="Q165" s="148" t="s">
        <v>83</v>
      </c>
      <c r="R165" s="148" t="s">
        <v>83</v>
      </c>
      <c r="S165" s="148" t="s">
        <v>83</v>
      </c>
      <c r="T165" s="148" t="s">
        <v>83</v>
      </c>
      <c r="U165" s="148" t="s">
        <v>83</v>
      </c>
      <c r="V165" s="148" t="s">
        <v>83</v>
      </c>
      <c r="W165">
        <v>4</v>
      </c>
      <c r="X165">
        <v>3</v>
      </c>
      <c r="Y165">
        <v>1</v>
      </c>
      <c r="Z165" s="1">
        <v>38912</v>
      </c>
      <c r="AA165">
        <v>38</v>
      </c>
      <c r="AB165">
        <v>382290607140</v>
      </c>
      <c r="AC165">
        <v>38</v>
      </c>
      <c r="AD165">
        <v>6931666</v>
      </c>
      <c r="AE165">
        <v>38229</v>
      </c>
      <c r="AF165" t="b">
        <v>0</v>
      </c>
    </row>
    <row r="166" spans="1:32" x14ac:dyDescent="0.15">
      <c r="A166">
        <v>1</v>
      </c>
      <c r="B166">
        <v>165</v>
      </c>
      <c r="C166">
        <v>1</v>
      </c>
      <c r="D166" s="148" t="s">
        <v>155</v>
      </c>
      <c r="E166" s="148" t="s">
        <v>156</v>
      </c>
      <c r="F166" s="148" t="s">
        <v>83</v>
      </c>
      <c r="G166" s="148" t="s">
        <v>83</v>
      </c>
      <c r="H166">
        <v>19</v>
      </c>
      <c r="I166">
        <v>0</v>
      </c>
      <c r="J166">
        <v>0</v>
      </c>
      <c r="K166" s="148" t="s">
        <v>1643</v>
      </c>
      <c r="L166" s="148" t="s">
        <v>83</v>
      </c>
      <c r="M166" s="148" t="s">
        <v>83</v>
      </c>
      <c r="N166" s="148" t="s">
        <v>1644</v>
      </c>
      <c r="O166" s="148" t="s">
        <v>83</v>
      </c>
      <c r="P166" s="148" t="s">
        <v>83</v>
      </c>
      <c r="Q166" s="148" t="s">
        <v>83</v>
      </c>
      <c r="R166" s="148" t="s">
        <v>83</v>
      </c>
      <c r="S166" s="148" t="s">
        <v>83</v>
      </c>
      <c r="T166" s="148" t="s">
        <v>83</v>
      </c>
      <c r="U166" s="148" t="s">
        <v>83</v>
      </c>
      <c r="V166" s="148" t="s">
        <v>83</v>
      </c>
      <c r="W166">
        <v>4</v>
      </c>
      <c r="X166">
        <v>3</v>
      </c>
      <c r="Y166">
        <v>1</v>
      </c>
      <c r="Z166" s="1">
        <v>39148</v>
      </c>
      <c r="AA166">
        <v>38</v>
      </c>
      <c r="AB166">
        <v>382290703070</v>
      </c>
      <c r="AC166">
        <v>38</v>
      </c>
      <c r="AD166">
        <v>5996664</v>
      </c>
      <c r="AE166">
        <v>38229</v>
      </c>
      <c r="AF166" t="b">
        <v>0</v>
      </c>
    </row>
    <row r="167" spans="1:32" x14ac:dyDescent="0.15">
      <c r="A167">
        <v>1</v>
      </c>
      <c r="B167">
        <v>166</v>
      </c>
      <c r="C167">
        <v>1</v>
      </c>
      <c r="D167" s="148" t="s">
        <v>1645</v>
      </c>
      <c r="E167" s="148" t="s">
        <v>1646</v>
      </c>
      <c r="F167" s="148" t="s">
        <v>83</v>
      </c>
      <c r="G167" s="148" t="s">
        <v>83</v>
      </c>
      <c r="H167">
        <v>19</v>
      </c>
      <c r="I167">
        <v>0</v>
      </c>
      <c r="J167">
        <v>0</v>
      </c>
      <c r="K167" s="148" t="s">
        <v>1643</v>
      </c>
      <c r="L167" s="148" t="s">
        <v>83</v>
      </c>
      <c r="M167" s="148" t="s">
        <v>83</v>
      </c>
      <c r="N167" s="148" t="s">
        <v>1644</v>
      </c>
      <c r="O167" s="148" t="s">
        <v>83</v>
      </c>
      <c r="P167" s="148" t="s">
        <v>83</v>
      </c>
      <c r="Q167" s="148" t="s">
        <v>83</v>
      </c>
      <c r="R167" s="148" t="s">
        <v>83</v>
      </c>
      <c r="S167" s="148" t="s">
        <v>83</v>
      </c>
      <c r="T167" s="148" t="s">
        <v>83</v>
      </c>
      <c r="U167" s="148" t="s">
        <v>83</v>
      </c>
      <c r="V167" s="148" t="s">
        <v>83</v>
      </c>
      <c r="W167">
        <v>4</v>
      </c>
      <c r="X167">
        <v>2</v>
      </c>
      <c r="Y167">
        <v>3</v>
      </c>
      <c r="Z167" s="1">
        <v>39246</v>
      </c>
      <c r="AA167">
        <v>38</v>
      </c>
      <c r="AB167">
        <v>382290706130</v>
      </c>
      <c r="AC167">
        <v>38</v>
      </c>
      <c r="AD167">
        <v>7060392</v>
      </c>
      <c r="AE167">
        <v>38229</v>
      </c>
      <c r="AF167" t="b">
        <v>0</v>
      </c>
    </row>
    <row r="168" spans="1:32" x14ac:dyDescent="0.15">
      <c r="A168">
        <v>1</v>
      </c>
      <c r="B168">
        <v>167</v>
      </c>
      <c r="C168">
        <v>1</v>
      </c>
      <c r="D168" s="148" t="s">
        <v>1647</v>
      </c>
      <c r="E168" s="148" t="s">
        <v>1648</v>
      </c>
      <c r="F168" s="148" t="s">
        <v>83</v>
      </c>
      <c r="G168" s="148" t="s">
        <v>83</v>
      </c>
      <c r="H168">
        <v>19</v>
      </c>
      <c r="I168">
        <v>0</v>
      </c>
      <c r="J168">
        <v>0</v>
      </c>
      <c r="K168" s="148" t="s">
        <v>1643</v>
      </c>
      <c r="L168" s="148" t="s">
        <v>83</v>
      </c>
      <c r="M168" s="148" t="s">
        <v>83</v>
      </c>
      <c r="N168" s="148" t="s">
        <v>1644</v>
      </c>
      <c r="O168" s="148" t="s">
        <v>83</v>
      </c>
      <c r="P168" s="148" t="s">
        <v>83</v>
      </c>
      <c r="Q168" s="148" t="s">
        <v>83</v>
      </c>
      <c r="R168" s="148" t="s">
        <v>83</v>
      </c>
      <c r="S168" s="148" t="s">
        <v>83</v>
      </c>
      <c r="T168" s="148" t="s">
        <v>83</v>
      </c>
      <c r="U168" s="148" t="s">
        <v>83</v>
      </c>
      <c r="V168" s="148" t="s">
        <v>83</v>
      </c>
      <c r="W168">
        <v>4</v>
      </c>
      <c r="X168">
        <v>2</v>
      </c>
      <c r="Y168">
        <v>2</v>
      </c>
      <c r="Z168" s="1">
        <v>39564</v>
      </c>
      <c r="AA168">
        <v>38</v>
      </c>
      <c r="AB168">
        <v>382290804260</v>
      </c>
      <c r="AC168">
        <v>38</v>
      </c>
      <c r="AD168">
        <v>7504395</v>
      </c>
      <c r="AE168">
        <v>38229</v>
      </c>
      <c r="AF168" t="b">
        <v>0</v>
      </c>
    </row>
    <row r="169" spans="1:32" x14ac:dyDescent="0.15">
      <c r="A169">
        <v>1</v>
      </c>
      <c r="B169">
        <v>168</v>
      </c>
      <c r="C169">
        <v>1</v>
      </c>
      <c r="D169" s="148" t="s">
        <v>1649</v>
      </c>
      <c r="E169" s="148" t="s">
        <v>1650</v>
      </c>
      <c r="F169" s="148" t="s">
        <v>83</v>
      </c>
      <c r="G169" s="148" t="s">
        <v>83</v>
      </c>
      <c r="H169">
        <v>19</v>
      </c>
      <c r="I169">
        <v>0</v>
      </c>
      <c r="J169">
        <v>0</v>
      </c>
      <c r="K169" s="148" t="s">
        <v>1643</v>
      </c>
      <c r="L169" s="148" t="s">
        <v>83</v>
      </c>
      <c r="M169" s="148" t="s">
        <v>83</v>
      </c>
      <c r="N169" s="148" t="s">
        <v>1644</v>
      </c>
      <c r="O169" s="148" t="s">
        <v>83</v>
      </c>
      <c r="P169" s="148" t="s">
        <v>83</v>
      </c>
      <c r="Q169" s="148" t="s">
        <v>83</v>
      </c>
      <c r="R169" s="148" t="s">
        <v>83</v>
      </c>
      <c r="S169" s="148" t="s">
        <v>83</v>
      </c>
      <c r="T169" s="148" t="s">
        <v>83</v>
      </c>
      <c r="U169" s="148" t="s">
        <v>83</v>
      </c>
      <c r="V169" s="148" t="s">
        <v>83</v>
      </c>
      <c r="W169">
        <v>4</v>
      </c>
      <c r="X169">
        <v>2</v>
      </c>
      <c r="Y169">
        <v>1</v>
      </c>
      <c r="Z169" s="1">
        <v>40049</v>
      </c>
      <c r="AA169">
        <v>38</v>
      </c>
      <c r="AB169">
        <v>382290908240</v>
      </c>
      <c r="AC169">
        <v>38</v>
      </c>
      <c r="AD169">
        <v>7810459</v>
      </c>
      <c r="AE169">
        <v>38229</v>
      </c>
      <c r="AF169" t="b">
        <v>0</v>
      </c>
    </row>
    <row r="170" spans="1:32" x14ac:dyDescent="0.15">
      <c r="A170">
        <v>1</v>
      </c>
      <c r="B170">
        <v>169</v>
      </c>
      <c r="C170">
        <v>1</v>
      </c>
      <c r="D170" s="148" t="s">
        <v>1651</v>
      </c>
      <c r="E170" s="148" t="s">
        <v>1652</v>
      </c>
      <c r="F170" s="148" t="s">
        <v>83</v>
      </c>
      <c r="G170" s="148" t="s">
        <v>83</v>
      </c>
      <c r="H170">
        <v>19</v>
      </c>
      <c r="I170">
        <v>0</v>
      </c>
      <c r="J170">
        <v>0</v>
      </c>
      <c r="K170" s="148" t="s">
        <v>1643</v>
      </c>
      <c r="L170" s="148" t="s">
        <v>83</v>
      </c>
      <c r="M170" s="148" t="s">
        <v>83</v>
      </c>
      <c r="N170" s="148" t="s">
        <v>1644</v>
      </c>
      <c r="O170" s="148" t="s">
        <v>83</v>
      </c>
      <c r="P170" s="148" t="s">
        <v>83</v>
      </c>
      <c r="Q170" s="148" t="s">
        <v>83</v>
      </c>
      <c r="R170" s="148" t="s">
        <v>83</v>
      </c>
      <c r="S170" s="148" t="s">
        <v>83</v>
      </c>
      <c r="T170" s="148" t="s">
        <v>83</v>
      </c>
      <c r="U170" s="148" t="s">
        <v>83</v>
      </c>
      <c r="V170" s="148" t="s">
        <v>83</v>
      </c>
      <c r="W170">
        <v>4</v>
      </c>
      <c r="X170">
        <v>2</v>
      </c>
      <c r="Y170">
        <v>1</v>
      </c>
      <c r="Z170" s="1">
        <v>40234</v>
      </c>
      <c r="AA170">
        <v>38</v>
      </c>
      <c r="AB170">
        <v>382291002250</v>
      </c>
      <c r="AC170">
        <v>38</v>
      </c>
      <c r="AD170">
        <v>7820477</v>
      </c>
      <c r="AE170">
        <v>38229</v>
      </c>
      <c r="AF170" t="b">
        <v>0</v>
      </c>
    </row>
    <row r="171" spans="1:32" x14ac:dyDescent="0.15">
      <c r="A171">
        <v>1</v>
      </c>
      <c r="B171">
        <v>170</v>
      </c>
      <c r="C171">
        <v>1</v>
      </c>
      <c r="D171" s="148" t="s">
        <v>1653</v>
      </c>
      <c r="E171" s="148" t="s">
        <v>1654</v>
      </c>
      <c r="F171" s="148" t="s">
        <v>83</v>
      </c>
      <c r="G171" s="148" t="s">
        <v>83</v>
      </c>
      <c r="H171">
        <v>19</v>
      </c>
      <c r="I171">
        <v>0</v>
      </c>
      <c r="J171">
        <v>0</v>
      </c>
      <c r="K171" s="148" t="s">
        <v>1643</v>
      </c>
      <c r="L171" s="148" t="s">
        <v>83</v>
      </c>
      <c r="M171" s="148" t="s">
        <v>83</v>
      </c>
      <c r="N171" s="148" t="s">
        <v>1644</v>
      </c>
      <c r="O171" s="148" t="s">
        <v>83</v>
      </c>
      <c r="P171" s="148" t="s">
        <v>83</v>
      </c>
      <c r="Q171" s="148" t="s">
        <v>83</v>
      </c>
      <c r="R171" s="148" t="s">
        <v>83</v>
      </c>
      <c r="S171" s="148" t="s">
        <v>83</v>
      </c>
      <c r="T171" s="148" t="s">
        <v>83</v>
      </c>
      <c r="U171" s="148" t="s">
        <v>83</v>
      </c>
      <c r="V171" s="148" t="s">
        <v>83</v>
      </c>
      <c r="W171">
        <v>4</v>
      </c>
      <c r="X171">
        <v>1</v>
      </c>
      <c r="Y171">
        <v>6</v>
      </c>
      <c r="Z171" s="1">
        <v>40557</v>
      </c>
      <c r="AA171">
        <v>38</v>
      </c>
      <c r="AB171">
        <v>382291101140</v>
      </c>
      <c r="AC171">
        <v>38</v>
      </c>
      <c r="AD171">
        <v>7769097</v>
      </c>
      <c r="AE171">
        <v>38229</v>
      </c>
      <c r="AF171" t="b">
        <v>0</v>
      </c>
    </row>
    <row r="172" spans="1:32" x14ac:dyDescent="0.15">
      <c r="A172">
        <v>1</v>
      </c>
      <c r="B172">
        <v>171</v>
      </c>
      <c r="C172">
        <v>1</v>
      </c>
      <c r="D172" s="148" t="s">
        <v>1655</v>
      </c>
      <c r="E172" s="148" t="s">
        <v>1656</v>
      </c>
      <c r="F172" s="148" t="s">
        <v>83</v>
      </c>
      <c r="G172" s="148" t="s">
        <v>83</v>
      </c>
      <c r="H172">
        <v>19</v>
      </c>
      <c r="I172">
        <v>0</v>
      </c>
      <c r="J172">
        <v>0</v>
      </c>
      <c r="K172" s="148" t="s">
        <v>1643</v>
      </c>
      <c r="L172" s="148" t="s">
        <v>83</v>
      </c>
      <c r="M172" s="148" t="s">
        <v>83</v>
      </c>
      <c r="N172" s="148" t="s">
        <v>1644</v>
      </c>
      <c r="O172" s="148" t="s">
        <v>83</v>
      </c>
      <c r="P172" s="148" t="s">
        <v>83</v>
      </c>
      <c r="Q172" s="148" t="s">
        <v>83</v>
      </c>
      <c r="R172" s="148" t="s">
        <v>83</v>
      </c>
      <c r="S172" s="148" t="s">
        <v>83</v>
      </c>
      <c r="T172" s="148" t="s">
        <v>83</v>
      </c>
      <c r="U172" s="148" t="s">
        <v>83</v>
      </c>
      <c r="V172" s="148" t="s">
        <v>83</v>
      </c>
      <c r="W172">
        <v>4</v>
      </c>
      <c r="X172">
        <v>1</v>
      </c>
      <c r="Y172">
        <v>6</v>
      </c>
      <c r="Z172" s="1">
        <v>40565</v>
      </c>
      <c r="AA172">
        <v>38</v>
      </c>
      <c r="AB172">
        <v>382291101220</v>
      </c>
      <c r="AC172">
        <v>38</v>
      </c>
      <c r="AD172">
        <v>7732929</v>
      </c>
      <c r="AE172">
        <v>38229</v>
      </c>
      <c r="AF172" t="b">
        <v>0</v>
      </c>
    </row>
    <row r="173" spans="1:32" x14ac:dyDescent="0.15">
      <c r="A173">
        <v>1</v>
      </c>
      <c r="B173">
        <v>172</v>
      </c>
      <c r="C173">
        <v>1</v>
      </c>
      <c r="D173" s="148" t="s">
        <v>1657</v>
      </c>
      <c r="E173" s="148" t="s">
        <v>1658</v>
      </c>
      <c r="F173" s="148" t="s">
        <v>83</v>
      </c>
      <c r="G173" s="148" t="s">
        <v>83</v>
      </c>
      <c r="H173">
        <v>19</v>
      </c>
      <c r="I173">
        <v>0</v>
      </c>
      <c r="J173">
        <v>0</v>
      </c>
      <c r="K173" s="148" t="s">
        <v>1643</v>
      </c>
      <c r="L173" s="148" t="s">
        <v>83</v>
      </c>
      <c r="M173" s="148" t="s">
        <v>83</v>
      </c>
      <c r="N173" s="148" t="s">
        <v>1644</v>
      </c>
      <c r="O173" s="148" t="s">
        <v>83</v>
      </c>
      <c r="P173" s="148" t="s">
        <v>83</v>
      </c>
      <c r="Q173" s="148" t="s">
        <v>83</v>
      </c>
      <c r="R173" s="148" t="s">
        <v>83</v>
      </c>
      <c r="S173" s="148" t="s">
        <v>83</v>
      </c>
      <c r="T173" s="148" t="s">
        <v>83</v>
      </c>
      <c r="U173" s="148" t="s">
        <v>83</v>
      </c>
      <c r="V173" s="148" t="s">
        <v>83</v>
      </c>
      <c r="W173">
        <v>4</v>
      </c>
      <c r="X173">
        <v>1</v>
      </c>
      <c r="Y173">
        <v>5</v>
      </c>
      <c r="Z173" s="1">
        <v>40695</v>
      </c>
      <c r="AA173">
        <v>38</v>
      </c>
      <c r="AB173">
        <v>382291106010</v>
      </c>
      <c r="AC173">
        <v>38</v>
      </c>
      <c r="AD173">
        <v>8215178</v>
      </c>
      <c r="AE173">
        <v>38229</v>
      </c>
      <c r="AF173" t="b">
        <v>0</v>
      </c>
    </row>
    <row r="174" spans="1:32" x14ac:dyDescent="0.15">
      <c r="A174">
        <v>1</v>
      </c>
      <c r="B174">
        <v>173</v>
      </c>
      <c r="C174">
        <v>1</v>
      </c>
      <c r="D174" s="148" t="s">
        <v>1659</v>
      </c>
      <c r="E174" s="148" t="s">
        <v>1660</v>
      </c>
      <c r="F174" s="148" t="s">
        <v>83</v>
      </c>
      <c r="G174" s="148" t="s">
        <v>83</v>
      </c>
      <c r="H174">
        <v>19</v>
      </c>
      <c r="I174">
        <v>0</v>
      </c>
      <c r="J174">
        <v>0</v>
      </c>
      <c r="K174" s="148" t="s">
        <v>1643</v>
      </c>
      <c r="L174" s="148" t="s">
        <v>83</v>
      </c>
      <c r="M174" s="148" t="s">
        <v>83</v>
      </c>
      <c r="N174" s="148" t="s">
        <v>1644</v>
      </c>
      <c r="O174" s="148" t="s">
        <v>83</v>
      </c>
      <c r="P174" s="148" t="s">
        <v>83</v>
      </c>
      <c r="Q174" s="148" t="s">
        <v>83</v>
      </c>
      <c r="R174" s="148" t="s">
        <v>83</v>
      </c>
      <c r="S174" s="148" t="s">
        <v>83</v>
      </c>
      <c r="T174" s="148" t="s">
        <v>83</v>
      </c>
      <c r="U174" s="148" t="s">
        <v>83</v>
      </c>
      <c r="V174" s="148" t="s">
        <v>83</v>
      </c>
      <c r="W174">
        <v>4</v>
      </c>
      <c r="X174">
        <v>1</v>
      </c>
      <c r="Y174">
        <v>5</v>
      </c>
      <c r="Z174" s="1">
        <v>40851</v>
      </c>
      <c r="AA174">
        <v>38</v>
      </c>
      <c r="AB174">
        <v>382291111040</v>
      </c>
      <c r="AC174">
        <v>38</v>
      </c>
      <c r="AD174">
        <v>8300300</v>
      </c>
      <c r="AE174">
        <v>38229</v>
      </c>
      <c r="AF174" t="b">
        <v>0</v>
      </c>
    </row>
    <row r="175" spans="1:32" x14ac:dyDescent="0.15">
      <c r="A175">
        <v>1</v>
      </c>
      <c r="B175">
        <v>174</v>
      </c>
      <c r="C175">
        <v>1</v>
      </c>
      <c r="D175" s="148" t="s">
        <v>1661</v>
      </c>
      <c r="E175" s="148" t="s">
        <v>1662</v>
      </c>
      <c r="F175" s="148" t="s">
        <v>83</v>
      </c>
      <c r="G175" s="148" t="s">
        <v>83</v>
      </c>
      <c r="H175">
        <v>19</v>
      </c>
      <c r="I175">
        <v>0</v>
      </c>
      <c r="J175">
        <v>0</v>
      </c>
      <c r="K175" s="148" t="s">
        <v>1643</v>
      </c>
      <c r="L175" s="148" t="s">
        <v>83</v>
      </c>
      <c r="M175" s="148" t="s">
        <v>83</v>
      </c>
      <c r="N175" s="148" t="s">
        <v>1644</v>
      </c>
      <c r="O175" s="148" t="s">
        <v>83</v>
      </c>
      <c r="P175" s="148" t="s">
        <v>83</v>
      </c>
      <c r="Q175" s="148" t="s">
        <v>83</v>
      </c>
      <c r="R175" s="148" t="s">
        <v>83</v>
      </c>
      <c r="S175" s="148" t="s">
        <v>83</v>
      </c>
      <c r="T175" s="148" t="s">
        <v>83</v>
      </c>
      <c r="U175" s="148" t="s">
        <v>83</v>
      </c>
      <c r="V175" s="148" t="s">
        <v>83</v>
      </c>
      <c r="W175">
        <v>4</v>
      </c>
      <c r="X175">
        <v>1</v>
      </c>
      <c r="Y175">
        <v>4</v>
      </c>
      <c r="Z175" s="1">
        <v>41114</v>
      </c>
      <c r="AA175">
        <v>38</v>
      </c>
      <c r="AB175">
        <v>382291207240</v>
      </c>
      <c r="AC175">
        <v>38</v>
      </c>
      <c r="AD175">
        <v>8982192</v>
      </c>
      <c r="AE175">
        <v>38229</v>
      </c>
      <c r="AF175" t="b">
        <v>0</v>
      </c>
    </row>
    <row r="176" spans="1:32" x14ac:dyDescent="0.15">
      <c r="A176">
        <v>1</v>
      </c>
      <c r="B176">
        <v>175</v>
      </c>
      <c r="C176">
        <v>1</v>
      </c>
      <c r="D176" s="148" t="s">
        <v>1663</v>
      </c>
      <c r="E176" s="148" t="s">
        <v>1664</v>
      </c>
      <c r="F176" s="148" t="s">
        <v>83</v>
      </c>
      <c r="G176" s="148" t="s">
        <v>83</v>
      </c>
      <c r="H176">
        <v>19</v>
      </c>
      <c r="I176">
        <v>0</v>
      </c>
      <c r="J176">
        <v>0</v>
      </c>
      <c r="K176" s="148" t="s">
        <v>1643</v>
      </c>
      <c r="L176" s="148" t="s">
        <v>83</v>
      </c>
      <c r="M176" s="148" t="s">
        <v>83</v>
      </c>
      <c r="N176" s="148" t="s">
        <v>1644</v>
      </c>
      <c r="O176" s="148" t="s">
        <v>83</v>
      </c>
      <c r="P176" s="148" t="s">
        <v>83</v>
      </c>
      <c r="Q176" s="148" t="s">
        <v>83</v>
      </c>
      <c r="R176" s="148" t="s">
        <v>83</v>
      </c>
      <c r="S176" s="148" t="s">
        <v>83</v>
      </c>
      <c r="T176" s="148" t="s">
        <v>83</v>
      </c>
      <c r="U176" s="148" t="s">
        <v>83</v>
      </c>
      <c r="V176" s="148" t="s">
        <v>83</v>
      </c>
      <c r="W176">
        <v>4</v>
      </c>
      <c r="X176">
        <v>1</v>
      </c>
      <c r="Y176">
        <v>4</v>
      </c>
      <c r="Z176" s="1">
        <v>41156</v>
      </c>
      <c r="AA176">
        <v>38</v>
      </c>
      <c r="AB176">
        <v>382291209040</v>
      </c>
      <c r="AC176">
        <v>38</v>
      </c>
      <c r="AD176">
        <v>8934150</v>
      </c>
      <c r="AE176">
        <v>38229</v>
      </c>
      <c r="AF176" t="b">
        <v>0</v>
      </c>
    </row>
    <row r="177" spans="1:32" x14ac:dyDescent="0.15">
      <c r="A177">
        <v>1</v>
      </c>
      <c r="B177">
        <v>176</v>
      </c>
      <c r="C177">
        <v>1</v>
      </c>
      <c r="D177" s="148" t="s">
        <v>1665</v>
      </c>
      <c r="E177" s="148" t="s">
        <v>1666</v>
      </c>
      <c r="F177" s="148" t="s">
        <v>83</v>
      </c>
      <c r="G177" s="148" t="s">
        <v>83</v>
      </c>
      <c r="H177">
        <v>19</v>
      </c>
      <c r="I177">
        <v>0</v>
      </c>
      <c r="J177">
        <v>0</v>
      </c>
      <c r="K177" s="148" t="s">
        <v>1643</v>
      </c>
      <c r="L177" s="148" t="s">
        <v>83</v>
      </c>
      <c r="M177" s="148" t="s">
        <v>83</v>
      </c>
      <c r="N177" s="148" t="s">
        <v>1644</v>
      </c>
      <c r="O177" s="148" t="s">
        <v>83</v>
      </c>
      <c r="P177" s="148" t="s">
        <v>83</v>
      </c>
      <c r="Q177" s="148" t="s">
        <v>83</v>
      </c>
      <c r="R177" s="148" t="s">
        <v>83</v>
      </c>
      <c r="S177" s="148" t="s">
        <v>83</v>
      </c>
      <c r="T177" s="148" t="s">
        <v>83</v>
      </c>
      <c r="U177" s="148" t="s">
        <v>83</v>
      </c>
      <c r="V177" s="148" t="s">
        <v>83</v>
      </c>
      <c r="W177">
        <v>4</v>
      </c>
      <c r="X177">
        <v>1</v>
      </c>
      <c r="Y177">
        <v>4</v>
      </c>
      <c r="Z177" s="1">
        <v>41251</v>
      </c>
      <c r="AA177">
        <v>38</v>
      </c>
      <c r="AB177">
        <v>382291212080</v>
      </c>
      <c r="AC177">
        <v>38</v>
      </c>
      <c r="AD177">
        <v>8609801</v>
      </c>
      <c r="AE177">
        <v>38229</v>
      </c>
      <c r="AF177" t="b">
        <v>0</v>
      </c>
    </row>
    <row r="178" spans="1:32" x14ac:dyDescent="0.15">
      <c r="A178">
        <v>1</v>
      </c>
      <c r="B178">
        <v>177</v>
      </c>
      <c r="C178">
        <v>1</v>
      </c>
      <c r="D178" s="148" t="s">
        <v>1667</v>
      </c>
      <c r="E178" s="148" t="s">
        <v>1668</v>
      </c>
      <c r="F178" s="148" t="s">
        <v>83</v>
      </c>
      <c r="G178" s="148" t="s">
        <v>83</v>
      </c>
      <c r="H178">
        <v>19</v>
      </c>
      <c r="I178">
        <v>0</v>
      </c>
      <c r="J178">
        <v>0</v>
      </c>
      <c r="K178" s="148" t="s">
        <v>1643</v>
      </c>
      <c r="L178" s="148" t="s">
        <v>83</v>
      </c>
      <c r="M178" s="148" t="s">
        <v>83</v>
      </c>
      <c r="N178" s="148" t="s">
        <v>1644</v>
      </c>
      <c r="O178" s="148" t="s">
        <v>83</v>
      </c>
      <c r="P178" s="148" t="s">
        <v>83</v>
      </c>
      <c r="Q178" s="148" t="s">
        <v>83</v>
      </c>
      <c r="R178" s="148" t="s">
        <v>83</v>
      </c>
      <c r="S178" s="148" t="s">
        <v>83</v>
      </c>
      <c r="T178" s="148" t="s">
        <v>83</v>
      </c>
      <c r="U178" s="148" t="s">
        <v>83</v>
      </c>
      <c r="V178" s="148" t="s">
        <v>83</v>
      </c>
      <c r="W178">
        <v>4</v>
      </c>
      <c r="X178">
        <v>1</v>
      </c>
      <c r="Y178">
        <v>3</v>
      </c>
      <c r="Z178" s="1">
        <v>41388</v>
      </c>
      <c r="AA178">
        <v>38</v>
      </c>
      <c r="AB178">
        <v>382291304240</v>
      </c>
      <c r="AC178">
        <v>38</v>
      </c>
      <c r="AD178">
        <v>8949995</v>
      </c>
      <c r="AE178">
        <v>38229</v>
      </c>
      <c r="AF178" t="b">
        <v>0</v>
      </c>
    </row>
    <row r="179" spans="1:32" x14ac:dyDescent="0.15">
      <c r="A179">
        <v>1</v>
      </c>
      <c r="B179">
        <v>178</v>
      </c>
      <c r="C179">
        <v>1</v>
      </c>
      <c r="D179" s="148" t="s">
        <v>1669</v>
      </c>
      <c r="E179" s="148" t="s">
        <v>1670</v>
      </c>
      <c r="F179" s="148" t="s">
        <v>83</v>
      </c>
      <c r="G179" s="148" t="s">
        <v>83</v>
      </c>
      <c r="H179">
        <v>19</v>
      </c>
      <c r="I179">
        <v>0</v>
      </c>
      <c r="J179">
        <v>0</v>
      </c>
      <c r="K179" s="148" t="s">
        <v>1643</v>
      </c>
      <c r="L179" s="148" t="s">
        <v>83</v>
      </c>
      <c r="M179" s="148" t="s">
        <v>83</v>
      </c>
      <c r="N179" s="148" t="s">
        <v>1644</v>
      </c>
      <c r="O179" s="148" t="s">
        <v>83</v>
      </c>
      <c r="P179" s="148" t="s">
        <v>83</v>
      </c>
      <c r="Q179" s="148" t="s">
        <v>83</v>
      </c>
      <c r="R179" s="148" t="s">
        <v>83</v>
      </c>
      <c r="S179" s="148" t="s">
        <v>83</v>
      </c>
      <c r="T179" s="148" t="s">
        <v>83</v>
      </c>
      <c r="U179" s="148" t="s">
        <v>83</v>
      </c>
      <c r="V179" s="148" t="s">
        <v>83</v>
      </c>
      <c r="W179">
        <v>4</v>
      </c>
      <c r="X179">
        <v>1</v>
      </c>
      <c r="Y179">
        <v>3</v>
      </c>
      <c r="Z179" s="1">
        <v>41455</v>
      </c>
      <c r="AA179">
        <v>38</v>
      </c>
      <c r="AB179">
        <v>382291306300</v>
      </c>
      <c r="AC179">
        <v>38</v>
      </c>
      <c r="AD179">
        <v>8949957</v>
      </c>
      <c r="AE179">
        <v>38229</v>
      </c>
      <c r="AF179" t="b">
        <v>0</v>
      </c>
    </row>
    <row r="180" spans="1:32" x14ac:dyDescent="0.15">
      <c r="A180">
        <v>1</v>
      </c>
      <c r="B180">
        <v>179</v>
      </c>
      <c r="C180">
        <v>1</v>
      </c>
      <c r="D180" s="148" t="s">
        <v>1671</v>
      </c>
      <c r="E180" s="148" t="s">
        <v>1672</v>
      </c>
      <c r="F180" s="148" t="s">
        <v>83</v>
      </c>
      <c r="G180" s="148" t="s">
        <v>83</v>
      </c>
      <c r="H180">
        <v>19</v>
      </c>
      <c r="I180">
        <v>0</v>
      </c>
      <c r="J180">
        <v>0</v>
      </c>
      <c r="K180" s="148" t="s">
        <v>1643</v>
      </c>
      <c r="L180" s="148" t="s">
        <v>83</v>
      </c>
      <c r="M180" s="148" t="s">
        <v>83</v>
      </c>
      <c r="N180" s="148" t="s">
        <v>1644</v>
      </c>
      <c r="O180" s="148" t="s">
        <v>83</v>
      </c>
      <c r="P180" s="148" t="s">
        <v>83</v>
      </c>
      <c r="Q180" s="148" t="s">
        <v>83</v>
      </c>
      <c r="R180" s="148" t="s">
        <v>83</v>
      </c>
      <c r="S180" s="148" t="s">
        <v>83</v>
      </c>
      <c r="T180" s="148" t="s">
        <v>83</v>
      </c>
      <c r="U180" s="148" t="s">
        <v>83</v>
      </c>
      <c r="V180" s="148" t="s">
        <v>83</v>
      </c>
      <c r="W180">
        <v>4</v>
      </c>
      <c r="X180">
        <v>1</v>
      </c>
      <c r="Y180">
        <v>3</v>
      </c>
      <c r="Z180" s="1">
        <v>41522</v>
      </c>
      <c r="AA180">
        <v>38</v>
      </c>
      <c r="AB180">
        <v>382291309050</v>
      </c>
      <c r="AC180">
        <v>38</v>
      </c>
      <c r="AD180">
        <v>8949971</v>
      </c>
      <c r="AE180">
        <v>38229</v>
      </c>
      <c r="AF180" t="b">
        <v>0</v>
      </c>
    </row>
    <row r="181" spans="1:32" x14ac:dyDescent="0.15">
      <c r="A181">
        <v>1</v>
      </c>
      <c r="B181">
        <v>180</v>
      </c>
      <c r="C181">
        <v>1</v>
      </c>
      <c r="D181" s="148" t="s">
        <v>1673</v>
      </c>
      <c r="E181" s="148" t="s">
        <v>1674</v>
      </c>
      <c r="F181" s="148" t="s">
        <v>83</v>
      </c>
      <c r="G181" s="148" t="s">
        <v>83</v>
      </c>
      <c r="H181">
        <v>19</v>
      </c>
      <c r="I181">
        <v>0</v>
      </c>
      <c r="J181">
        <v>0</v>
      </c>
      <c r="K181" s="148" t="s">
        <v>1643</v>
      </c>
      <c r="L181" s="148" t="s">
        <v>83</v>
      </c>
      <c r="M181" s="148" t="s">
        <v>83</v>
      </c>
      <c r="N181" s="148" t="s">
        <v>1644</v>
      </c>
      <c r="O181" s="148" t="s">
        <v>83</v>
      </c>
      <c r="P181" s="148" t="s">
        <v>83</v>
      </c>
      <c r="Q181" s="148" t="s">
        <v>83</v>
      </c>
      <c r="R181" s="148" t="s">
        <v>83</v>
      </c>
      <c r="S181" s="148" t="s">
        <v>83</v>
      </c>
      <c r="T181" s="148" t="s">
        <v>83</v>
      </c>
      <c r="U181" s="148" t="s">
        <v>83</v>
      </c>
      <c r="V181" s="148" t="s">
        <v>83</v>
      </c>
      <c r="W181">
        <v>4</v>
      </c>
      <c r="X181">
        <v>1</v>
      </c>
      <c r="Y181">
        <v>3</v>
      </c>
      <c r="Z181" s="1">
        <v>41695</v>
      </c>
      <c r="AA181">
        <v>38</v>
      </c>
      <c r="AB181">
        <v>382291402250</v>
      </c>
      <c r="AC181">
        <v>38</v>
      </c>
      <c r="AD181">
        <v>9160777</v>
      </c>
      <c r="AE181">
        <v>38229</v>
      </c>
      <c r="AF181" t="b">
        <v>0</v>
      </c>
    </row>
    <row r="182" spans="1:32" x14ac:dyDescent="0.15">
      <c r="A182">
        <v>1</v>
      </c>
      <c r="B182">
        <v>181</v>
      </c>
      <c r="C182">
        <v>1</v>
      </c>
      <c r="D182" s="148" t="s">
        <v>1675</v>
      </c>
      <c r="E182" s="148" t="s">
        <v>1676</v>
      </c>
      <c r="F182" s="148" t="s">
        <v>83</v>
      </c>
      <c r="G182" s="148" t="s">
        <v>83</v>
      </c>
      <c r="H182">
        <v>19</v>
      </c>
      <c r="I182">
        <v>0</v>
      </c>
      <c r="J182">
        <v>0</v>
      </c>
      <c r="K182" s="148" t="s">
        <v>1643</v>
      </c>
      <c r="L182" s="148" t="s">
        <v>83</v>
      </c>
      <c r="M182" s="148" t="s">
        <v>83</v>
      </c>
      <c r="N182" s="148" t="s">
        <v>1644</v>
      </c>
      <c r="O182" s="148" t="s">
        <v>83</v>
      </c>
      <c r="P182" s="148" t="s">
        <v>83</v>
      </c>
      <c r="Q182" s="148" t="s">
        <v>83</v>
      </c>
      <c r="R182" s="148" t="s">
        <v>83</v>
      </c>
      <c r="S182" s="148" t="s">
        <v>83</v>
      </c>
      <c r="T182" s="148" t="s">
        <v>83</v>
      </c>
      <c r="U182" s="148" t="s">
        <v>83</v>
      </c>
      <c r="V182" s="148" t="s">
        <v>83</v>
      </c>
      <c r="W182">
        <v>4</v>
      </c>
      <c r="X182">
        <v>1</v>
      </c>
      <c r="Y182">
        <v>2</v>
      </c>
      <c r="Z182" s="1">
        <v>41747</v>
      </c>
      <c r="AA182">
        <v>38</v>
      </c>
      <c r="AB182">
        <v>382291404180</v>
      </c>
      <c r="AC182">
        <v>38</v>
      </c>
      <c r="AD182">
        <v>9160842</v>
      </c>
      <c r="AE182">
        <v>38229</v>
      </c>
      <c r="AF182" t="b">
        <v>0</v>
      </c>
    </row>
    <row r="183" spans="1:32" x14ac:dyDescent="0.15">
      <c r="A183">
        <v>1</v>
      </c>
      <c r="B183">
        <v>182</v>
      </c>
      <c r="C183">
        <v>1</v>
      </c>
      <c r="D183" s="148" t="s">
        <v>1677</v>
      </c>
      <c r="E183" s="148" t="s">
        <v>1678</v>
      </c>
      <c r="F183" s="148" t="s">
        <v>83</v>
      </c>
      <c r="G183" s="148" t="s">
        <v>83</v>
      </c>
      <c r="H183">
        <v>19</v>
      </c>
      <c r="I183">
        <v>0</v>
      </c>
      <c r="J183">
        <v>0</v>
      </c>
      <c r="K183" s="148" t="s">
        <v>1643</v>
      </c>
      <c r="L183" s="148" t="s">
        <v>83</v>
      </c>
      <c r="M183" s="148" t="s">
        <v>83</v>
      </c>
      <c r="N183" s="148" t="s">
        <v>1644</v>
      </c>
      <c r="O183" s="148" t="s">
        <v>83</v>
      </c>
      <c r="P183" s="148" t="s">
        <v>83</v>
      </c>
      <c r="Q183" s="148" t="s">
        <v>83</v>
      </c>
      <c r="R183" s="148" t="s">
        <v>83</v>
      </c>
      <c r="S183" s="148" t="s">
        <v>83</v>
      </c>
      <c r="T183" s="148" t="s">
        <v>83</v>
      </c>
      <c r="U183" s="148" t="s">
        <v>83</v>
      </c>
      <c r="V183" s="148" t="s">
        <v>83</v>
      </c>
      <c r="W183">
        <v>4</v>
      </c>
      <c r="X183">
        <v>1</v>
      </c>
      <c r="Y183">
        <v>2</v>
      </c>
      <c r="Z183" s="1">
        <v>41801</v>
      </c>
      <c r="AA183">
        <v>38</v>
      </c>
      <c r="AB183">
        <v>382291406110</v>
      </c>
      <c r="AC183">
        <v>38</v>
      </c>
      <c r="AD183">
        <v>9160830</v>
      </c>
      <c r="AE183">
        <v>38229</v>
      </c>
      <c r="AF183" t="b">
        <v>0</v>
      </c>
    </row>
    <row r="184" spans="1:32" x14ac:dyDescent="0.15">
      <c r="A184">
        <v>1</v>
      </c>
      <c r="B184">
        <v>183</v>
      </c>
      <c r="C184">
        <v>2</v>
      </c>
      <c r="D184" s="148" t="s">
        <v>1679</v>
      </c>
      <c r="E184" s="148" t="s">
        <v>1680</v>
      </c>
      <c r="F184" s="148" t="s">
        <v>83</v>
      </c>
      <c r="G184" s="148" t="s">
        <v>83</v>
      </c>
      <c r="H184">
        <v>19</v>
      </c>
      <c r="I184">
        <v>0</v>
      </c>
      <c r="J184">
        <v>0</v>
      </c>
      <c r="K184" s="148" t="s">
        <v>1643</v>
      </c>
      <c r="L184" s="148" t="s">
        <v>83</v>
      </c>
      <c r="M184" s="148" t="s">
        <v>83</v>
      </c>
      <c r="N184" s="148" t="s">
        <v>1644</v>
      </c>
      <c r="O184" s="148" t="s">
        <v>83</v>
      </c>
      <c r="P184" s="148" t="s">
        <v>83</v>
      </c>
      <c r="Q184" s="148" t="s">
        <v>83</v>
      </c>
      <c r="R184" s="148" t="s">
        <v>83</v>
      </c>
      <c r="S184" s="148" t="s">
        <v>83</v>
      </c>
      <c r="T184" s="148" t="s">
        <v>83</v>
      </c>
      <c r="U184" s="148" t="s">
        <v>83</v>
      </c>
      <c r="V184" s="148" t="s">
        <v>83</v>
      </c>
      <c r="W184">
        <v>4</v>
      </c>
      <c r="X184">
        <v>2</v>
      </c>
      <c r="Y184">
        <v>2</v>
      </c>
      <c r="Z184" s="1">
        <v>39726</v>
      </c>
      <c r="AA184">
        <v>38</v>
      </c>
      <c r="AB184">
        <v>382290810055</v>
      </c>
      <c r="AC184">
        <v>38</v>
      </c>
      <c r="AD184">
        <v>6935315</v>
      </c>
      <c r="AE184">
        <v>38229</v>
      </c>
      <c r="AF184" t="b">
        <v>0</v>
      </c>
    </row>
    <row r="185" spans="1:32" x14ac:dyDescent="0.15">
      <c r="A185">
        <v>1</v>
      </c>
      <c r="B185">
        <v>184</v>
      </c>
      <c r="C185">
        <v>2</v>
      </c>
      <c r="D185" s="148" t="s">
        <v>1681</v>
      </c>
      <c r="E185" s="148" t="s">
        <v>1682</v>
      </c>
      <c r="F185" s="148" t="s">
        <v>83</v>
      </c>
      <c r="G185" s="148" t="s">
        <v>83</v>
      </c>
      <c r="H185">
        <v>19</v>
      </c>
      <c r="I185">
        <v>0</v>
      </c>
      <c r="J185">
        <v>0</v>
      </c>
      <c r="K185" s="148" t="s">
        <v>1643</v>
      </c>
      <c r="L185" s="148" t="s">
        <v>83</v>
      </c>
      <c r="M185" s="148" t="s">
        <v>83</v>
      </c>
      <c r="N185" s="148" t="s">
        <v>1644</v>
      </c>
      <c r="O185" s="148" t="s">
        <v>83</v>
      </c>
      <c r="P185" s="148" t="s">
        <v>83</v>
      </c>
      <c r="Q185" s="148" t="s">
        <v>83</v>
      </c>
      <c r="R185" s="148" t="s">
        <v>83</v>
      </c>
      <c r="S185" s="148" t="s">
        <v>83</v>
      </c>
      <c r="T185" s="148" t="s">
        <v>83</v>
      </c>
      <c r="U185" s="148" t="s">
        <v>83</v>
      </c>
      <c r="V185" s="148" t="s">
        <v>83</v>
      </c>
      <c r="W185">
        <v>4</v>
      </c>
      <c r="X185">
        <v>2</v>
      </c>
      <c r="Y185">
        <v>1</v>
      </c>
      <c r="Z185" s="1">
        <v>39917</v>
      </c>
      <c r="AA185">
        <v>38</v>
      </c>
      <c r="AB185">
        <v>382290904145</v>
      </c>
      <c r="AC185">
        <v>38</v>
      </c>
      <c r="AD185">
        <v>7378995</v>
      </c>
      <c r="AE185">
        <v>38229</v>
      </c>
      <c r="AF185" t="b">
        <v>0</v>
      </c>
    </row>
    <row r="186" spans="1:32" x14ac:dyDescent="0.15">
      <c r="A186">
        <v>1</v>
      </c>
      <c r="B186">
        <v>185</v>
      </c>
      <c r="C186">
        <v>2</v>
      </c>
      <c r="D186" s="148" t="s">
        <v>1683</v>
      </c>
      <c r="E186" s="148" t="s">
        <v>1684</v>
      </c>
      <c r="F186" s="148" t="s">
        <v>83</v>
      </c>
      <c r="G186" s="148" t="s">
        <v>83</v>
      </c>
      <c r="H186">
        <v>19</v>
      </c>
      <c r="I186">
        <v>0</v>
      </c>
      <c r="J186">
        <v>0</v>
      </c>
      <c r="K186" s="148" t="s">
        <v>1643</v>
      </c>
      <c r="L186" s="148" t="s">
        <v>83</v>
      </c>
      <c r="M186" s="148" t="s">
        <v>83</v>
      </c>
      <c r="N186" s="148" t="s">
        <v>1644</v>
      </c>
      <c r="O186" s="148" t="s">
        <v>83</v>
      </c>
      <c r="P186" s="148" t="s">
        <v>83</v>
      </c>
      <c r="Q186" s="148" t="s">
        <v>83</v>
      </c>
      <c r="R186" s="148" t="s">
        <v>83</v>
      </c>
      <c r="S186" s="148" t="s">
        <v>83</v>
      </c>
      <c r="T186" s="148" t="s">
        <v>83</v>
      </c>
      <c r="U186" s="148" t="s">
        <v>83</v>
      </c>
      <c r="V186" s="148" t="s">
        <v>83</v>
      </c>
      <c r="W186">
        <v>4</v>
      </c>
      <c r="X186">
        <v>2</v>
      </c>
      <c r="Y186">
        <v>1</v>
      </c>
      <c r="Z186" s="1">
        <v>40148</v>
      </c>
      <c r="AA186">
        <v>38</v>
      </c>
      <c r="AB186">
        <v>382290912015</v>
      </c>
      <c r="AC186">
        <v>38</v>
      </c>
      <c r="AD186">
        <v>7674269</v>
      </c>
      <c r="AE186">
        <v>38229</v>
      </c>
      <c r="AF186" t="b">
        <v>0</v>
      </c>
    </row>
    <row r="187" spans="1:32" x14ac:dyDescent="0.15">
      <c r="A187">
        <v>1</v>
      </c>
      <c r="B187">
        <v>186</v>
      </c>
      <c r="C187">
        <v>2</v>
      </c>
      <c r="D187" s="148" t="s">
        <v>1685</v>
      </c>
      <c r="E187" s="148" t="s">
        <v>1686</v>
      </c>
      <c r="F187" s="148" t="s">
        <v>83</v>
      </c>
      <c r="G187" s="148" t="s">
        <v>83</v>
      </c>
      <c r="H187">
        <v>19</v>
      </c>
      <c r="I187">
        <v>0</v>
      </c>
      <c r="J187">
        <v>0</v>
      </c>
      <c r="K187" s="148" t="s">
        <v>1643</v>
      </c>
      <c r="L187" s="148" t="s">
        <v>83</v>
      </c>
      <c r="M187" s="148" t="s">
        <v>83</v>
      </c>
      <c r="N187" s="148" t="s">
        <v>1644</v>
      </c>
      <c r="O187" s="148" t="s">
        <v>83</v>
      </c>
      <c r="P187" s="148" t="s">
        <v>83</v>
      </c>
      <c r="Q187" s="148" t="s">
        <v>83</v>
      </c>
      <c r="R187" s="148" t="s">
        <v>83</v>
      </c>
      <c r="S187" s="148" t="s">
        <v>83</v>
      </c>
      <c r="T187" s="148" t="s">
        <v>83</v>
      </c>
      <c r="U187" s="148" t="s">
        <v>83</v>
      </c>
      <c r="V187" s="148" t="s">
        <v>83</v>
      </c>
      <c r="W187">
        <v>4</v>
      </c>
      <c r="X187">
        <v>1</v>
      </c>
      <c r="Y187">
        <v>6</v>
      </c>
      <c r="Z187" s="1">
        <v>40332</v>
      </c>
      <c r="AA187">
        <v>38</v>
      </c>
      <c r="AB187">
        <v>382291006035</v>
      </c>
      <c r="AC187">
        <v>38</v>
      </c>
      <c r="AD187">
        <v>8190158</v>
      </c>
      <c r="AE187">
        <v>38229</v>
      </c>
      <c r="AF187" t="b">
        <v>0</v>
      </c>
    </row>
    <row r="188" spans="1:32" x14ac:dyDescent="0.15">
      <c r="A188">
        <v>1</v>
      </c>
      <c r="B188">
        <v>187</v>
      </c>
      <c r="C188">
        <v>2</v>
      </c>
      <c r="D188" s="148" t="s">
        <v>1687</v>
      </c>
      <c r="E188" s="148" t="s">
        <v>1688</v>
      </c>
      <c r="F188" s="148" t="s">
        <v>83</v>
      </c>
      <c r="G188" s="148" t="s">
        <v>83</v>
      </c>
      <c r="H188">
        <v>19</v>
      </c>
      <c r="I188">
        <v>0</v>
      </c>
      <c r="J188">
        <v>0</v>
      </c>
      <c r="K188" s="148" t="s">
        <v>1643</v>
      </c>
      <c r="L188" s="148" t="s">
        <v>83</v>
      </c>
      <c r="M188" s="148" t="s">
        <v>83</v>
      </c>
      <c r="N188" s="148" t="s">
        <v>1644</v>
      </c>
      <c r="O188" s="148" t="s">
        <v>83</v>
      </c>
      <c r="P188" s="148" t="s">
        <v>83</v>
      </c>
      <c r="Q188" s="148" t="s">
        <v>83</v>
      </c>
      <c r="R188" s="148" t="s">
        <v>83</v>
      </c>
      <c r="S188" s="148" t="s">
        <v>83</v>
      </c>
      <c r="T188" s="148" t="s">
        <v>83</v>
      </c>
      <c r="U188" s="148" t="s">
        <v>83</v>
      </c>
      <c r="V188" s="148" t="s">
        <v>83</v>
      </c>
      <c r="W188">
        <v>4</v>
      </c>
      <c r="X188">
        <v>1</v>
      </c>
      <c r="Y188">
        <v>6</v>
      </c>
      <c r="Z188" s="1">
        <v>40362</v>
      </c>
      <c r="AA188">
        <v>38</v>
      </c>
      <c r="AB188">
        <v>382291007035</v>
      </c>
      <c r="AC188">
        <v>38</v>
      </c>
      <c r="AD188">
        <v>8190146</v>
      </c>
      <c r="AE188">
        <v>38229</v>
      </c>
      <c r="AF188" t="b">
        <v>0</v>
      </c>
    </row>
    <row r="189" spans="1:32" x14ac:dyDescent="0.15">
      <c r="A189">
        <v>1</v>
      </c>
      <c r="B189">
        <v>188</v>
      </c>
      <c r="C189">
        <v>2</v>
      </c>
      <c r="D189" s="148" t="s">
        <v>1689</v>
      </c>
      <c r="E189" s="148" t="s">
        <v>1690</v>
      </c>
      <c r="F189" s="148" t="s">
        <v>83</v>
      </c>
      <c r="G189" s="148" t="s">
        <v>83</v>
      </c>
      <c r="H189">
        <v>19</v>
      </c>
      <c r="I189">
        <v>0</v>
      </c>
      <c r="J189">
        <v>0</v>
      </c>
      <c r="K189" s="148" t="s">
        <v>1643</v>
      </c>
      <c r="L189" s="148" t="s">
        <v>83</v>
      </c>
      <c r="M189" s="148" t="s">
        <v>83</v>
      </c>
      <c r="N189" s="148" t="s">
        <v>1644</v>
      </c>
      <c r="O189" s="148" t="s">
        <v>83</v>
      </c>
      <c r="P189" s="148" t="s">
        <v>83</v>
      </c>
      <c r="Q189" s="148" t="s">
        <v>83</v>
      </c>
      <c r="R189" s="148" t="s">
        <v>83</v>
      </c>
      <c r="S189" s="148" t="s">
        <v>83</v>
      </c>
      <c r="T189" s="148" t="s">
        <v>83</v>
      </c>
      <c r="U189" s="148" t="s">
        <v>83</v>
      </c>
      <c r="V189" s="148" t="s">
        <v>83</v>
      </c>
      <c r="W189">
        <v>4</v>
      </c>
      <c r="X189">
        <v>1</v>
      </c>
      <c r="Y189">
        <v>5</v>
      </c>
      <c r="Z189" s="1">
        <v>40813</v>
      </c>
      <c r="AA189">
        <v>38</v>
      </c>
      <c r="AB189">
        <v>382291109275</v>
      </c>
      <c r="AC189">
        <v>38</v>
      </c>
      <c r="AD189">
        <v>8934162</v>
      </c>
      <c r="AE189">
        <v>38229</v>
      </c>
      <c r="AF189" t="b">
        <v>0</v>
      </c>
    </row>
    <row r="190" spans="1:32" x14ac:dyDescent="0.15">
      <c r="A190">
        <v>1</v>
      </c>
      <c r="B190">
        <v>189</v>
      </c>
      <c r="C190">
        <v>2</v>
      </c>
      <c r="D190" s="148" t="s">
        <v>1691</v>
      </c>
      <c r="E190" s="148" t="s">
        <v>1692</v>
      </c>
      <c r="F190" s="148" t="s">
        <v>83</v>
      </c>
      <c r="G190" s="148" t="s">
        <v>83</v>
      </c>
      <c r="H190">
        <v>19</v>
      </c>
      <c r="I190">
        <v>0</v>
      </c>
      <c r="J190">
        <v>0</v>
      </c>
      <c r="K190" s="148" t="s">
        <v>1643</v>
      </c>
      <c r="L190" s="148" t="s">
        <v>83</v>
      </c>
      <c r="M190" s="148" t="s">
        <v>83</v>
      </c>
      <c r="N190" s="148" t="s">
        <v>1644</v>
      </c>
      <c r="O190" s="148" t="s">
        <v>83</v>
      </c>
      <c r="P190" s="148" t="s">
        <v>83</v>
      </c>
      <c r="Q190" s="148" t="s">
        <v>83</v>
      </c>
      <c r="R190" s="148" t="s">
        <v>83</v>
      </c>
      <c r="S190" s="148" t="s">
        <v>83</v>
      </c>
      <c r="T190" s="148" t="s">
        <v>83</v>
      </c>
      <c r="U190" s="148" t="s">
        <v>83</v>
      </c>
      <c r="V190" s="148" t="s">
        <v>83</v>
      </c>
      <c r="W190">
        <v>4</v>
      </c>
      <c r="X190">
        <v>1</v>
      </c>
      <c r="Y190">
        <v>4</v>
      </c>
      <c r="Z190" s="1">
        <v>41050</v>
      </c>
      <c r="AA190">
        <v>38</v>
      </c>
      <c r="AB190">
        <v>382291205215</v>
      </c>
      <c r="AC190">
        <v>38</v>
      </c>
      <c r="AD190">
        <v>8603031</v>
      </c>
      <c r="AE190">
        <v>38229</v>
      </c>
      <c r="AF190" t="b">
        <v>0</v>
      </c>
    </row>
    <row r="191" spans="1:32" x14ac:dyDescent="0.15">
      <c r="A191">
        <v>1</v>
      </c>
      <c r="B191">
        <v>190</v>
      </c>
      <c r="C191">
        <v>2</v>
      </c>
      <c r="D191" s="148" t="s">
        <v>1693</v>
      </c>
      <c r="E191" s="148" t="s">
        <v>1694</v>
      </c>
      <c r="F191" s="148" t="s">
        <v>83</v>
      </c>
      <c r="G191" s="148" t="s">
        <v>83</v>
      </c>
      <c r="H191">
        <v>19</v>
      </c>
      <c r="I191">
        <v>0</v>
      </c>
      <c r="J191">
        <v>0</v>
      </c>
      <c r="K191" s="148" t="s">
        <v>1643</v>
      </c>
      <c r="L191" s="148" t="s">
        <v>83</v>
      </c>
      <c r="M191" s="148" t="s">
        <v>83</v>
      </c>
      <c r="N191" s="148" t="s">
        <v>1644</v>
      </c>
      <c r="O191" s="148" t="s">
        <v>83</v>
      </c>
      <c r="P191" s="148" t="s">
        <v>83</v>
      </c>
      <c r="Q191" s="148" t="s">
        <v>83</v>
      </c>
      <c r="R191" s="148" t="s">
        <v>83</v>
      </c>
      <c r="S191" s="148" t="s">
        <v>83</v>
      </c>
      <c r="T191" s="148" t="s">
        <v>83</v>
      </c>
      <c r="U191" s="148" t="s">
        <v>83</v>
      </c>
      <c r="V191" s="148" t="s">
        <v>83</v>
      </c>
      <c r="W191">
        <v>4</v>
      </c>
      <c r="X191">
        <v>1</v>
      </c>
      <c r="Y191">
        <v>4</v>
      </c>
      <c r="Z191" s="1">
        <v>41108</v>
      </c>
      <c r="AA191">
        <v>38</v>
      </c>
      <c r="AB191">
        <v>382291207185</v>
      </c>
      <c r="AC191">
        <v>38</v>
      </c>
      <c r="AD191">
        <v>8949969</v>
      </c>
      <c r="AE191">
        <v>38229</v>
      </c>
      <c r="AF191" t="b">
        <v>0</v>
      </c>
    </row>
    <row r="192" spans="1:32" x14ac:dyDescent="0.15">
      <c r="A192">
        <v>1</v>
      </c>
      <c r="B192">
        <v>191</v>
      </c>
      <c r="C192">
        <v>2</v>
      </c>
      <c r="D192" s="148" t="s">
        <v>1695</v>
      </c>
      <c r="E192" s="148" t="s">
        <v>1696</v>
      </c>
      <c r="F192" s="148" t="s">
        <v>83</v>
      </c>
      <c r="G192" s="148" t="s">
        <v>83</v>
      </c>
      <c r="H192">
        <v>19</v>
      </c>
      <c r="I192">
        <v>0</v>
      </c>
      <c r="J192">
        <v>0</v>
      </c>
      <c r="K192" s="148" t="s">
        <v>1643</v>
      </c>
      <c r="L192" s="148" t="s">
        <v>83</v>
      </c>
      <c r="M192" s="148" t="s">
        <v>83</v>
      </c>
      <c r="N192" s="148" t="s">
        <v>1644</v>
      </c>
      <c r="O192" s="148" t="s">
        <v>83</v>
      </c>
      <c r="P192" s="148" t="s">
        <v>83</v>
      </c>
      <c r="Q192" s="148" t="s">
        <v>83</v>
      </c>
      <c r="R192" s="148" t="s">
        <v>83</v>
      </c>
      <c r="S192" s="148" t="s">
        <v>83</v>
      </c>
      <c r="T192" s="148" t="s">
        <v>83</v>
      </c>
      <c r="U192" s="148" t="s">
        <v>83</v>
      </c>
      <c r="V192" s="148" t="s">
        <v>83</v>
      </c>
      <c r="W192">
        <v>4</v>
      </c>
      <c r="X192">
        <v>1</v>
      </c>
      <c r="Y192">
        <v>4</v>
      </c>
      <c r="Z192" s="1">
        <v>41201</v>
      </c>
      <c r="AA192">
        <v>38</v>
      </c>
      <c r="AB192">
        <v>382291210195</v>
      </c>
      <c r="AC192">
        <v>38</v>
      </c>
      <c r="AD192">
        <v>8609231</v>
      </c>
      <c r="AE192">
        <v>38229</v>
      </c>
      <c r="AF192" t="b">
        <v>0</v>
      </c>
    </row>
    <row r="193" spans="1:32" x14ac:dyDescent="0.15">
      <c r="A193">
        <v>1</v>
      </c>
      <c r="B193">
        <v>192</v>
      </c>
      <c r="C193">
        <v>2</v>
      </c>
      <c r="D193" s="148" t="s">
        <v>1697</v>
      </c>
      <c r="E193" s="148" t="s">
        <v>1698</v>
      </c>
      <c r="F193" s="148" t="s">
        <v>83</v>
      </c>
      <c r="G193" s="148" t="s">
        <v>83</v>
      </c>
      <c r="H193">
        <v>19</v>
      </c>
      <c r="I193">
        <v>0</v>
      </c>
      <c r="J193">
        <v>0</v>
      </c>
      <c r="K193" s="148" t="s">
        <v>1643</v>
      </c>
      <c r="L193" s="148" t="s">
        <v>83</v>
      </c>
      <c r="M193" s="148" t="s">
        <v>83</v>
      </c>
      <c r="N193" s="148" t="s">
        <v>1644</v>
      </c>
      <c r="O193" s="148" t="s">
        <v>83</v>
      </c>
      <c r="P193" s="148" t="s">
        <v>83</v>
      </c>
      <c r="Q193" s="148" t="s">
        <v>83</v>
      </c>
      <c r="R193" s="148" t="s">
        <v>83</v>
      </c>
      <c r="S193" s="148" t="s">
        <v>83</v>
      </c>
      <c r="T193" s="148" t="s">
        <v>83</v>
      </c>
      <c r="U193" s="148" t="s">
        <v>83</v>
      </c>
      <c r="V193" s="148" t="s">
        <v>83</v>
      </c>
      <c r="W193">
        <v>4</v>
      </c>
      <c r="X193">
        <v>1</v>
      </c>
      <c r="Y193">
        <v>2</v>
      </c>
      <c r="Z193" s="1">
        <v>41810</v>
      </c>
      <c r="AA193">
        <v>38</v>
      </c>
      <c r="AB193">
        <v>382291406205</v>
      </c>
      <c r="AC193">
        <v>38</v>
      </c>
      <c r="AD193">
        <v>9160854</v>
      </c>
      <c r="AE193">
        <v>38229</v>
      </c>
      <c r="AF193" t="b">
        <v>0</v>
      </c>
    </row>
    <row r="194" spans="1:32" x14ac:dyDescent="0.15">
      <c r="A194">
        <v>1</v>
      </c>
      <c r="B194">
        <v>193</v>
      </c>
      <c r="C194">
        <v>1</v>
      </c>
      <c r="D194" s="148" t="s">
        <v>392</v>
      </c>
      <c r="E194" s="148" t="s">
        <v>393</v>
      </c>
      <c r="F194" s="148" t="s">
        <v>83</v>
      </c>
      <c r="G194" s="148" t="s">
        <v>83</v>
      </c>
      <c r="H194">
        <v>18</v>
      </c>
      <c r="I194">
        <v>0</v>
      </c>
      <c r="J194">
        <v>0</v>
      </c>
      <c r="K194" s="148" t="s">
        <v>1699</v>
      </c>
      <c r="L194" s="148" t="s">
        <v>83</v>
      </c>
      <c r="M194" s="148" t="s">
        <v>83</v>
      </c>
      <c r="N194" s="148" t="s">
        <v>1700</v>
      </c>
      <c r="O194" s="148" t="s">
        <v>83</v>
      </c>
      <c r="P194" s="148" t="s">
        <v>83</v>
      </c>
      <c r="Q194" s="148" t="s">
        <v>83</v>
      </c>
      <c r="R194" s="148" t="s">
        <v>83</v>
      </c>
      <c r="S194" s="148" t="s">
        <v>83</v>
      </c>
      <c r="T194" s="148" t="s">
        <v>83</v>
      </c>
      <c r="U194" s="148" t="s">
        <v>83</v>
      </c>
      <c r="V194" s="148" t="s">
        <v>83</v>
      </c>
      <c r="W194">
        <v>4</v>
      </c>
      <c r="X194">
        <v>3</v>
      </c>
      <c r="Y194">
        <v>2</v>
      </c>
      <c r="Z194" s="1">
        <v>38516</v>
      </c>
      <c r="AA194">
        <v>38</v>
      </c>
      <c r="AB194">
        <v>382300506130</v>
      </c>
      <c r="AC194">
        <v>38</v>
      </c>
      <c r="AD194">
        <v>6903002</v>
      </c>
      <c r="AE194">
        <v>38230</v>
      </c>
      <c r="AF194" t="b">
        <v>0</v>
      </c>
    </row>
    <row r="195" spans="1:32" x14ac:dyDescent="0.15">
      <c r="A195">
        <v>1</v>
      </c>
      <c r="B195">
        <v>194</v>
      </c>
      <c r="C195">
        <v>1</v>
      </c>
      <c r="D195" s="148" t="s">
        <v>157</v>
      </c>
      <c r="E195" s="148" t="s">
        <v>158</v>
      </c>
      <c r="F195" s="148" t="s">
        <v>83</v>
      </c>
      <c r="G195" s="148" t="s">
        <v>83</v>
      </c>
      <c r="H195">
        <v>18</v>
      </c>
      <c r="I195">
        <v>0</v>
      </c>
      <c r="J195">
        <v>0</v>
      </c>
      <c r="K195" s="148" t="s">
        <v>1699</v>
      </c>
      <c r="L195" s="148" t="s">
        <v>83</v>
      </c>
      <c r="M195" s="148" t="s">
        <v>83</v>
      </c>
      <c r="N195" s="148" t="s">
        <v>1700</v>
      </c>
      <c r="O195" s="148" t="s">
        <v>83</v>
      </c>
      <c r="P195" s="148" t="s">
        <v>83</v>
      </c>
      <c r="Q195" s="148" t="s">
        <v>83</v>
      </c>
      <c r="R195" s="148" t="s">
        <v>83</v>
      </c>
      <c r="S195" s="148" t="s">
        <v>83</v>
      </c>
      <c r="T195" s="148" t="s">
        <v>83</v>
      </c>
      <c r="U195" s="148" t="s">
        <v>83</v>
      </c>
      <c r="V195" s="148" t="s">
        <v>83</v>
      </c>
      <c r="W195">
        <v>4</v>
      </c>
      <c r="X195">
        <v>3</v>
      </c>
      <c r="Y195">
        <v>2</v>
      </c>
      <c r="Z195" s="1">
        <v>38645</v>
      </c>
      <c r="AA195">
        <v>38</v>
      </c>
      <c r="AB195">
        <v>382300510200</v>
      </c>
      <c r="AC195">
        <v>38</v>
      </c>
      <c r="AD195">
        <v>7748298</v>
      </c>
      <c r="AE195">
        <v>38230</v>
      </c>
      <c r="AF195" t="b">
        <v>0</v>
      </c>
    </row>
    <row r="196" spans="1:32" x14ac:dyDescent="0.15">
      <c r="A196">
        <v>1</v>
      </c>
      <c r="B196">
        <v>195</v>
      </c>
      <c r="C196">
        <v>1</v>
      </c>
      <c r="D196" s="148" t="s">
        <v>159</v>
      </c>
      <c r="E196" s="148" t="s">
        <v>160</v>
      </c>
      <c r="F196" s="148" t="s">
        <v>83</v>
      </c>
      <c r="G196" s="148" t="s">
        <v>83</v>
      </c>
      <c r="H196">
        <v>18</v>
      </c>
      <c r="I196">
        <v>0</v>
      </c>
      <c r="J196">
        <v>0</v>
      </c>
      <c r="K196" s="148" t="s">
        <v>1699</v>
      </c>
      <c r="L196" s="148" t="s">
        <v>83</v>
      </c>
      <c r="M196" s="148" t="s">
        <v>83</v>
      </c>
      <c r="N196" s="148" t="s">
        <v>1700</v>
      </c>
      <c r="O196" s="148" t="s">
        <v>83</v>
      </c>
      <c r="P196" s="148" t="s">
        <v>83</v>
      </c>
      <c r="Q196" s="148" t="s">
        <v>83</v>
      </c>
      <c r="R196" s="148" t="s">
        <v>83</v>
      </c>
      <c r="S196" s="148" t="s">
        <v>83</v>
      </c>
      <c r="T196" s="148" t="s">
        <v>83</v>
      </c>
      <c r="U196" s="148" t="s">
        <v>83</v>
      </c>
      <c r="V196" s="148" t="s">
        <v>83</v>
      </c>
      <c r="W196">
        <v>4</v>
      </c>
      <c r="X196">
        <v>3</v>
      </c>
      <c r="Y196">
        <v>2</v>
      </c>
      <c r="Z196" s="1">
        <v>38648</v>
      </c>
      <c r="AA196">
        <v>38</v>
      </c>
      <c r="AB196">
        <v>382300510230</v>
      </c>
      <c r="AC196">
        <v>38</v>
      </c>
      <c r="AD196">
        <v>7722420</v>
      </c>
      <c r="AE196">
        <v>38230</v>
      </c>
      <c r="AF196" t="b">
        <v>0</v>
      </c>
    </row>
    <row r="197" spans="1:32" x14ac:dyDescent="0.15">
      <c r="A197">
        <v>1</v>
      </c>
      <c r="B197">
        <v>196</v>
      </c>
      <c r="C197">
        <v>1</v>
      </c>
      <c r="D197" s="148" t="s">
        <v>1701</v>
      </c>
      <c r="E197" s="148" t="s">
        <v>1702</v>
      </c>
      <c r="F197" s="148" t="s">
        <v>83</v>
      </c>
      <c r="G197" s="148" t="s">
        <v>83</v>
      </c>
      <c r="H197">
        <v>18</v>
      </c>
      <c r="I197">
        <v>0</v>
      </c>
      <c r="J197">
        <v>0</v>
      </c>
      <c r="K197" s="148" t="s">
        <v>1699</v>
      </c>
      <c r="L197" s="148" t="s">
        <v>83</v>
      </c>
      <c r="M197" s="148" t="s">
        <v>83</v>
      </c>
      <c r="N197" s="148" t="s">
        <v>1700</v>
      </c>
      <c r="O197" s="148" t="s">
        <v>83</v>
      </c>
      <c r="P197" s="148" t="s">
        <v>83</v>
      </c>
      <c r="Q197" s="148" t="s">
        <v>83</v>
      </c>
      <c r="R197" s="148" t="s">
        <v>83</v>
      </c>
      <c r="S197" s="148" t="s">
        <v>83</v>
      </c>
      <c r="T197" s="148" t="s">
        <v>83</v>
      </c>
      <c r="U197" s="148" t="s">
        <v>83</v>
      </c>
      <c r="V197" s="148" t="s">
        <v>83</v>
      </c>
      <c r="W197">
        <v>4</v>
      </c>
      <c r="X197">
        <v>2</v>
      </c>
      <c r="Y197">
        <v>3</v>
      </c>
      <c r="Z197" s="1">
        <v>39405</v>
      </c>
      <c r="AA197">
        <v>38</v>
      </c>
      <c r="AB197">
        <v>382300711190</v>
      </c>
      <c r="AC197">
        <v>38</v>
      </c>
      <c r="AD197">
        <v>8941383</v>
      </c>
      <c r="AE197">
        <v>38230</v>
      </c>
      <c r="AF197" t="b">
        <v>0</v>
      </c>
    </row>
    <row r="198" spans="1:32" x14ac:dyDescent="0.15">
      <c r="A198">
        <v>1</v>
      </c>
      <c r="B198">
        <v>197</v>
      </c>
      <c r="C198">
        <v>1</v>
      </c>
      <c r="D198" s="148" t="s">
        <v>1703</v>
      </c>
      <c r="E198" s="148" t="s">
        <v>1704</v>
      </c>
      <c r="F198" s="148" t="s">
        <v>83</v>
      </c>
      <c r="G198" s="148" t="s">
        <v>83</v>
      </c>
      <c r="H198">
        <v>18</v>
      </c>
      <c r="I198">
        <v>0</v>
      </c>
      <c r="J198">
        <v>0</v>
      </c>
      <c r="K198" s="148" t="s">
        <v>1699</v>
      </c>
      <c r="L198" s="148" t="s">
        <v>83</v>
      </c>
      <c r="M198" s="148" t="s">
        <v>83</v>
      </c>
      <c r="N198" s="148" t="s">
        <v>1700</v>
      </c>
      <c r="O198" s="148" t="s">
        <v>83</v>
      </c>
      <c r="P198" s="148" t="s">
        <v>83</v>
      </c>
      <c r="Q198" s="148" t="s">
        <v>83</v>
      </c>
      <c r="R198" s="148" t="s">
        <v>83</v>
      </c>
      <c r="S198" s="148" t="s">
        <v>83</v>
      </c>
      <c r="T198" s="148" t="s">
        <v>83</v>
      </c>
      <c r="U198" s="148" t="s">
        <v>83</v>
      </c>
      <c r="V198" s="148" t="s">
        <v>83</v>
      </c>
      <c r="W198">
        <v>4</v>
      </c>
      <c r="X198">
        <v>2</v>
      </c>
      <c r="Y198">
        <v>2</v>
      </c>
      <c r="Z198" s="1">
        <v>39584</v>
      </c>
      <c r="AA198">
        <v>38</v>
      </c>
      <c r="AB198">
        <v>382300805160</v>
      </c>
      <c r="AC198">
        <v>38</v>
      </c>
      <c r="AD198">
        <v>7071313</v>
      </c>
      <c r="AE198">
        <v>38230</v>
      </c>
      <c r="AF198" t="b">
        <v>0</v>
      </c>
    </row>
    <row r="199" spans="1:32" x14ac:dyDescent="0.15">
      <c r="A199">
        <v>1</v>
      </c>
      <c r="B199">
        <v>198</v>
      </c>
      <c r="C199">
        <v>1</v>
      </c>
      <c r="D199" s="148" t="s">
        <v>1705</v>
      </c>
      <c r="E199" s="148" t="s">
        <v>1706</v>
      </c>
      <c r="F199" s="148" t="s">
        <v>83</v>
      </c>
      <c r="G199" s="148" t="s">
        <v>83</v>
      </c>
      <c r="H199">
        <v>18</v>
      </c>
      <c r="I199">
        <v>0</v>
      </c>
      <c r="J199">
        <v>0</v>
      </c>
      <c r="K199" s="148" t="s">
        <v>1699</v>
      </c>
      <c r="L199" s="148" t="s">
        <v>83</v>
      </c>
      <c r="M199" s="148" t="s">
        <v>83</v>
      </c>
      <c r="N199" s="148" t="s">
        <v>1700</v>
      </c>
      <c r="O199" s="148" t="s">
        <v>83</v>
      </c>
      <c r="P199" s="148" t="s">
        <v>83</v>
      </c>
      <c r="Q199" s="148" t="s">
        <v>83</v>
      </c>
      <c r="R199" s="148" t="s">
        <v>83</v>
      </c>
      <c r="S199" s="148" t="s">
        <v>83</v>
      </c>
      <c r="T199" s="148" t="s">
        <v>83</v>
      </c>
      <c r="U199" s="148" t="s">
        <v>83</v>
      </c>
      <c r="V199" s="148" t="s">
        <v>83</v>
      </c>
      <c r="W199">
        <v>4</v>
      </c>
      <c r="X199">
        <v>2</v>
      </c>
      <c r="Y199">
        <v>2</v>
      </c>
      <c r="Z199" s="1">
        <v>39744</v>
      </c>
      <c r="AA199">
        <v>38</v>
      </c>
      <c r="AB199">
        <v>382300810230</v>
      </c>
      <c r="AC199">
        <v>38</v>
      </c>
      <c r="AD199">
        <v>8835732</v>
      </c>
      <c r="AE199">
        <v>38230</v>
      </c>
      <c r="AF199" t="b">
        <v>0</v>
      </c>
    </row>
    <row r="200" spans="1:32" x14ac:dyDescent="0.15">
      <c r="A200">
        <v>1</v>
      </c>
      <c r="B200">
        <v>199</v>
      </c>
      <c r="C200">
        <v>1</v>
      </c>
      <c r="D200" s="148" t="s">
        <v>1707</v>
      </c>
      <c r="E200" s="148" t="s">
        <v>1708</v>
      </c>
      <c r="F200" s="148" t="s">
        <v>83</v>
      </c>
      <c r="G200" s="148" t="s">
        <v>83</v>
      </c>
      <c r="H200">
        <v>18</v>
      </c>
      <c r="I200">
        <v>0</v>
      </c>
      <c r="J200">
        <v>0</v>
      </c>
      <c r="K200" s="148" t="s">
        <v>1699</v>
      </c>
      <c r="L200" s="148" t="s">
        <v>83</v>
      </c>
      <c r="M200" s="148" t="s">
        <v>83</v>
      </c>
      <c r="N200" s="148" t="s">
        <v>1700</v>
      </c>
      <c r="O200" s="148" t="s">
        <v>83</v>
      </c>
      <c r="P200" s="148" t="s">
        <v>83</v>
      </c>
      <c r="Q200" s="148" t="s">
        <v>83</v>
      </c>
      <c r="R200" s="148" t="s">
        <v>83</v>
      </c>
      <c r="S200" s="148" t="s">
        <v>83</v>
      </c>
      <c r="T200" s="148" t="s">
        <v>83</v>
      </c>
      <c r="U200" s="148" t="s">
        <v>83</v>
      </c>
      <c r="V200" s="148" t="s">
        <v>83</v>
      </c>
      <c r="W200">
        <v>4</v>
      </c>
      <c r="X200">
        <v>2</v>
      </c>
      <c r="Y200">
        <v>1</v>
      </c>
      <c r="Z200" s="1">
        <v>40050</v>
      </c>
      <c r="AA200">
        <v>38</v>
      </c>
      <c r="AB200">
        <v>382300908250</v>
      </c>
      <c r="AC200">
        <v>38</v>
      </c>
      <c r="AD200">
        <v>8936269</v>
      </c>
      <c r="AE200">
        <v>38230</v>
      </c>
      <c r="AF200" t="b">
        <v>0</v>
      </c>
    </row>
    <row r="201" spans="1:32" x14ac:dyDescent="0.15">
      <c r="A201">
        <v>1</v>
      </c>
      <c r="B201">
        <v>200</v>
      </c>
      <c r="C201">
        <v>1</v>
      </c>
      <c r="D201" s="148" t="s">
        <v>1709</v>
      </c>
      <c r="E201" s="148" t="s">
        <v>1710</v>
      </c>
      <c r="F201" s="148" t="s">
        <v>83</v>
      </c>
      <c r="G201" s="148" t="s">
        <v>83</v>
      </c>
      <c r="H201">
        <v>18</v>
      </c>
      <c r="I201">
        <v>0</v>
      </c>
      <c r="J201">
        <v>0</v>
      </c>
      <c r="K201" s="148" t="s">
        <v>1699</v>
      </c>
      <c r="L201" s="148" t="s">
        <v>83</v>
      </c>
      <c r="M201" s="148" t="s">
        <v>83</v>
      </c>
      <c r="N201" s="148" t="s">
        <v>1700</v>
      </c>
      <c r="O201" s="148" t="s">
        <v>83</v>
      </c>
      <c r="P201" s="148" t="s">
        <v>83</v>
      </c>
      <c r="Q201" s="148" t="s">
        <v>83</v>
      </c>
      <c r="R201" s="148" t="s">
        <v>83</v>
      </c>
      <c r="S201" s="148" t="s">
        <v>83</v>
      </c>
      <c r="T201" s="148" t="s">
        <v>83</v>
      </c>
      <c r="U201" s="148" t="s">
        <v>83</v>
      </c>
      <c r="V201" s="148" t="s">
        <v>83</v>
      </c>
      <c r="W201">
        <v>4</v>
      </c>
      <c r="X201">
        <v>1</v>
      </c>
      <c r="Y201">
        <v>6</v>
      </c>
      <c r="Z201" s="1">
        <v>40281</v>
      </c>
      <c r="AA201">
        <v>38</v>
      </c>
      <c r="AB201">
        <v>382301004130</v>
      </c>
      <c r="AC201">
        <v>38</v>
      </c>
      <c r="AD201">
        <v>8601124</v>
      </c>
      <c r="AE201">
        <v>38230</v>
      </c>
      <c r="AF201" t="b">
        <v>0</v>
      </c>
    </row>
    <row r="202" spans="1:32" x14ac:dyDescent="0.15">
      <c r="A202">
        <v>1</v>
      </c>
      <c r="B202">
        <v>201</v>
      </c>
      <c r="C202">
        <v>1</v>
      </c>
      <c r="D202" s="148" t="s">
        <v>1711</v>
      </c>
      <c r="E202" s="148" t="s">
        <v>1712</v>
      </c>
      <c r="F202" s="148" t="s">
        <v>83</v>
      </c>
      <c r="G202" s="148" t="s">
        <v>83</v>
      </c>
      <c r="H202">
        <v>18</v>
      </c>
      <c r="I202">
        <v>0</v>
      </c>
      <c r="J202">
        <v>0</v>
      </c>
      <c r="K202" s="148" t="s">
        <v>1699</v>
      </c>
      <c r="L202" s="148" t="s">
        <v>83</v>
      </c>
      <c r="M202" s="148" t="s">
        <v>83</v>
      </c>
      <c r="N202" s="148" t="s">
        <v>1700</v>
      </c>
      <c r="O202" s="148" t="s">
        <v>83</v>
      </c>
      <c r="P202" s="148" t="s">
        <v>83</v>
      </c>
      <c r="Q202" s="148" t="s">
        <v>83</v>
      </c>
      <c r="R202" s="148" t="s">
        <v>83</v>
      </c>
      <c r="S202" s="148" t="s">
        <v>83</v>
      </c>
      <c r="T202" s="148" t="s">
        <v>83</v>
      </c>
      <c r="U202" s="148" t="s">
        <v>83</v>
      </c>
      <c r="V202" s="148" t="s">
        <v>83</v>
      </c>
      <c r="W202">
        <v>4</v>
      </c>
      <c r="X202">
        <v>1</v>
      </c>
      <c r="Y202">
        <v>5</v>
      </c>
      <c r="Z202" s="1">
        <v>40642</v>
      </c>
      <c r="AA202">
        <v>38</v>
      </c>
      <c r="AB202">
        <v>382301104090</v>
      </c>
      <c r="AC202">
        <v>38</v>
      </c>
      <c r="AD202">
        <v>8941523</v>
      </c>
      <c r="AE202">
        <v>38230</v>
      </c>
      <c r="AF202" t="b">
        <v>0</v>
      </c>
    </row>
    <row r="203" spans="1:32" x14ac:dyDescent="0.15">
      <c r="A203">
        <v>1</v>
      </c>
      <c r="B203">
        <v>202</v>
      </c>
      <c r="C203">
        <v>1</v>
      </c>
      <c r="D203" s="148" t="s">
        <v>1713</v>
      </c>
      <c r="E203" s="148" t="s">
        <v>1714</v>
      </c>
      <c r="F203" s="148" t="s">
        <v>83</v>
      </c>
      <c r="G203" s="148" t="s">
        <v>83</v>
      </c>
      <c r="H203">
        <v>18</v>
      </c>
      <c r="I203">
        <v>0</v>
      </c>
      <c r="J203">
        <v>0</v>
      </c>
      <c r="K203" s="148" t="s">
        <v>1699</v>
      </c>
      <c r="L203" s="148" t="s">
        <v>83</v>
      </c>
      <c r="M203" s="148" t="s">
        <v>83</v>
      </c>
      <c r="N203" s="148" t="s">
        <v>1700</v>
      </c>
      <c r="O203" s="148" t="s">
        <v>83</v>
      </c>
      <c r="P203" s="148" t="s">
        <v>83</v>
      </c>
      <c r="Q203" s="148" t="s">
        <v>83</v>
      </c>
      <c r="R203" s="148" t="s">
        <v>83</v>
      </c>
      <c r="S203" s="148" t="s">
        <v>83</v>
      </c>
      <c r="T203" s="148" t="s">
        <v>83</v>
      </c>
      <c r="U203" s="148" t="s">
        <v>83</v>
      </c>
      <c r="V203" s="148" t="s">
        <v>83</v>
      </c>
      <c r="W203">
        <v>4</v>
      </c>
      <c r="X203">
        <v>1</v>
      </c>
      <c r="Y203">
        <v>5</v>
      </c>
      <c r="Z203" s="1">
        <v>40835</v>
      </c>
      <c r="AA203">
        <v>38</v>
      </c>
      <c r="AB203">
        <v>382301110190</v>
      </c>
      <c r="AC203">
        <v>38</v>
      </c>
      <c r="AD203">
        <v>8600979</v>
      </c>
      <c r="AE203">
        <v>38230</v>
      </c>
      <c r="AF203" t="b">
        <v>0</v>
      </c>
    </row>
    <row r="204" spans="1:32" x14ac:dyDescent="0.15">
      <c r="A204">
        <v>1</v>
      </c>
      <c r="B204">
        <v>203</v>
      </c>
      <c r="C204">
        <v>1</v>
      </c>
      <c r="D204" s="148" t="s">
        <v>1715</v>
      </c>
      <c r="E204" s="148" t="s">
        <v>1716</v>
      </c>
      <c r="F204" s="148" t="s">
        <v>83</v>
      </c>
      <c r="G204" s="148" t="s">
        <v>83</v>
      </c>
      <c r="H204">
        <v>18</v>
      </c>
      <c r="I204">
        <v>0</v>
      </c>
      <c r="J204">
        <v>0</v>
      </c>
      <c r="K204" s="148" t="s">
        <v>1699</v>
      </c>
      <c r="L204" s="148" t="s">
        <v>83</v>
      </c>
      <c r="M204" s="148" t="s">
        <v>83</v>
      </c>
      <c r="N204" s="148" t="s">
        <v>1700</v>
      </c>
      <c r="O204" s="148" t="s">
        <v>83</v>
      </c>
      <c r="P204" s="148" t="s">
        <v>83</v>
      </c>
      <c r="Q204" s="148" t="s">
        <v>83</v>
      </c>
      <c r="R204" s="148" t="s">
        <v>83</v>
      </c>
      <c r="S204" s="148" t="s">
        <v>83</v>
      </c>
      <c r="T204" s="148" t="s">
        <v>83</v>
      </c>
      <c r="U204" s="148" t="s">
        <v>83</v>
      </c>
      <c r="V204" s="148" t="s">
        <v>83</v>
      </c>
      <c r="W204">
        <v>4</v>
      </c>
      <c r="X204">
        <v>1</v>
      </c>
      <c r="Y204">
        <v>4</v>
      </c>
      <c r="Z204" s="1">
        <v>41125</v>
      </c>
      <c r="AA204">
        <v>38</v>
      </c>
      <c r="AB204">
        <v>382301208040</v>
      </c>
      <c r="AC204">
        <v>38</v>
      </c>
      <c r="AD204">
        <v>9419507</v>
      </c>
      <c r="AE204">
        <v>38230</v>
      </c>
      <c r="AF204" t="b">
        <v>0</v>
      </c>
    </row>
    <row r="205" spans="1:32" x14ac:dyDescent="0.15">
      <c r="A205">
        <v>1</v>
      </c>
      <c r="B205">
        <v>204</v>
      </c>
      <c r="C205">
        <v>1</v>
      </c>
      <c r="D205" s="148" t="s">
        <v>1717</v>
      </c>
      <c r="E205" s="148" t="s">
        <v>1718</v>
      </c>
      <c r="F205" s="148" t="s">
        <v>83</v>
      </c>
      <c r="G205" s="148" t="s">
        <v>83</v>
      </c>
      <c r="H205">
        <v>18</v>
      </c>
      <c r="I205">
        <v>0</v>
      </c>
      <c r="J205">
        <v>0</v>
      </c>
      <c r="K205" s="148" t="s">
        <v>1699</v>
      </c>
      <c r="L205" s="148" t="s">
        <v>83</v>
      </c>
      <c r="M205" s="148" t="s">
        <v>83</v>
      </c>
      <c r="N205" s="148" t="s">
        <v>1700</v>
      </c>
      <c r="O205" s="148" t="s">
        <v>83</v>
      </c>
      <c r="P205" s="148" t="s">
        <v>83</v>
      </c>
      <c r="Q205" s="148" t="s">
        <v>83</v>
      </c>
      <c r="R205" s="148" t="s">
        <v>83</v>
      </c>
      <c r="S205" s="148" t="s">
        <v>83</v>
      </c>
      <c r="T205" s="148" t="s">
        <v>83</v>
      </c>
      <c r="U205" s="148" t="s">
        <v>83</v>
      </c>
      <c r="V205" s="148" t="s">
        <v>83</v>
      </c>
      <c r="W205">
        <v>4</v>
      </c>
      <c r="X205">
        <v>1</v>
      </c>
      <c r="Y205">
        <v>2</v>
      </c>
      <c r="Z205" s="1">
        <v>41856</v>
      </c>
      <c r="AA205">
        <v>38</v>
      </c>
      <c r="AB205">
        <v>382301408050</v>
      </c>
      <c r="AC205">
        <v>38</v>
      </c>
      <c r="AD205">
        <v>9168896</v>
      </c>
      <c r="AE205">
        <v>38230</v>
      </c>
      <c r="AF205" t="b">
        <v>0</v>
      </c>
    </row>
    <row r="206" spans="1:32" x14ac:dyDescent="0.15">
      <c r="A206">
        <v>1</v>
      </c>
      <c r="B206">
        <v>205</v>
      </c>
      <c r="C206">
        <v>2</v>
      </c>
      <c r="D206" s="148" t="s">
        <v>161</v>
      </c>
      <c r="E206" s="148" t="s">
        <v>162</v>
      </c>
      <c r="F206" s="148" t="s">
        <v>83</v>
      </c>
      <c r="G206" s="148" t="s">
        <v>83</v>
      </c>
      <c r="H206">
        <v>18</v>
      </c>
      <c r="I206">
        <v>0</v>
      </c>
      <c r="J206">
        <v>0</v>
      </c>
      <c r="K206" s="148" t="s">
        <v>1699</v>
      </c>
      <c r="L206" s="148" t="s">
        <v>83</v>
      </c>
      <c r="M206" s="148" t="s">
        <v>83</v>
      </c>
      <c r="N206" s="148" t="s">
        <v>1700</v>
      </c>
      <c r="O206" s="148" t="s">
        <v>83</v>
      </c>
      <c r="P206" s="148" t="s">
        <v>83</v>
      </c>
      <c r="Q206" s="148" t="s">
        <v>83</v>
      </c>
      <c r="R206" s="148" t="s">
        <v>83</v>
      </c>
      <c r="S206" s="148" t="s">
        <v>83</v>
      </c>
      <c r="T206" s="148" t="s">
        <v>83</v>
      </c>
      <c r="U206" s="148" t="s">
        <v>83</v>
      </c>
      <c r="V206" s="148" t="s">
        <v>83</v>
      </c>
      <c r="W206">
        <v>4</v>
      </c>
      <c r="X206">
        <v>3</v>
      </c>
      <c r="Y206">
        <v>1</v>
      </c>
      <c r="Z206" s="1">
        <v>39042</v>
      </c>
      <c r="AA206">
        <v>38</v>
      </c>
      <c r="AB206">
        <v>382300611215</v>
      </c>
      <c r="AC206">
        <v>38</v>
      </c>
      <c r="AD206">
        <v>7060380</v>
      </c>
      <c r="AE206">
        <v>38230</v>
      </c>
      <c r="AF206" t="b">
        <v>0</v>
      </c>
    </row>
    <row r="207" spans="1:32" x14ac:dyDescent="0.15">
      <c r="A207">
        <v>1</v>
      </c>
      <c r="B207">
        <v>206</v>
      </c>
      <c r="C207">
        <v>2</v>
      </c>
      <c r="D207" s="148" t="s">
        <v>1719</v>
      </c>
      <c r="E207" s="148" t="s">
        <v>1720</v>
      </c>
      <c r="F207" s="148" t="s">
        <v>83</v>
      </c>
      <c r="G207" s="148" t="s">
        <v>83</v>
      </c>
      <c r="H207">
        <v>18</v>
      </c>
      <c r="I207">
        <v>0</v>
      </c>
      <c r="J207">
        <v>0</v>
      </c>
      <c r="K207" s="148" t="s">
        <v>1699</v>
      </c>
      <c r="L207" s="148" t="s">
        <v>83</v>
      </c>
      <c r="M207" s="148" t="s">
        <v>83</v>
      </c>
      <c r="N207" s="148" t="s">
        <v>1700</v>
      </c>
      <c r="O207" s="148" t="s">
        <v>83</v>
      </c>
      <c r="P207" s="148" t="s">
        <v>83</v>
      </c>
      <c r="Q207" s="148" t="s">
        <v>83</v>
      </c>
      <c r="R207" s="148" t="s">
        <v>83</v>
      </c>
      <c r="S207" s="148" t="s">
        <v>83</v>
      </c>
      <c r="T207" s="148" t="s">
        <v>83</v>
      </c>
      <c r="U207" s="148" t="s">
        <v>83</v>
      </c>
      <c r="V207" s="148" t="s">
        <v>83</v>
      </c>
      <c r="W207">
        <v>4</v>
      </c>
      <c r="X207">
        <v>2</v>
      </c>
      <c r="Y207">
        <v>3</v>
      </c>
      <c r="Z207" s="1">
        <v>39231</v>
      </c>
      <c r="AA207">
        <v>38</v>
      </c>
      <c r="AB207">
        <v>382300705295</v>
      </c>
      <c r="AC207">
        <v>38</v>
      </c>
      <c r="AD207">
        <v>8501070</v>
      </c>
      <c r="AE207">
        <v>38230</v>
      </c>
      <c r="AF207" t="b">
        <v>0</v>
      </c>
    </row>
    <row r="208" spans="1:32" x14ac:dyDescent="0.15">
      <c r="A208">
        <v>1</v>
      </c>
      <c r="B208">
        <v>207</v>
      </c>
      <c r="C208">
        <v>2</v>
      </c>
      <c r="D208" s="148" t="s">
        <v>1721</v>
      </c>
      <c r="E208" s="148" t="s">
        <v>1722</v>
      </c>
      <c r="F208" s="148" t="s">
        <v>83</v>
      </c>
      <c r="G208" s="148" t="s">
        <v>83</v>
      </c>
      <c r="H208">
        <v>18</v>
      </c>
      <c r="I208">
        <v>0</v>
      </c>
      <c r="J208">
        <v>0</v>
      </c>
      <c r="K208" s="148" t="s">
        <v>1699</v>
      </c>
      <c r="L208" s="148" t="s">
        <v>83</v>
      </c>
      <c r="M208" s="148" t="s">
        <v>83</v>
      </c>
      <c r="N208" s="148" t="s">
        <v>1700</v>
      </c>
      <c r="O208" s="148" t="s">
        <v>83</v>
      </c>
      <c r="P208" s="148" t="s">
        <v>83</v>
      </c>
      <c r="Q208" s="148" t="s">
        <v>83</v>
      </c>
      <c r="R208" s="148" t="s">
        <v>83</v>
      </c>
      <c r="S208" s="148" t="s">
        <v>83</v>
      </c>
      <c r="T208" s="148" t="s">
        <v>83</v>
      </c>
      <c r="U208" s="148" t="s">
        <v>83</v>
      </c>
      <c r="V208" s="148" t="s">
        <v>83</v>
      </c>
      <c r="W208">
        <v>4</v>
      </c>
      <c r="X208">
        <v>2</v>
      </c>
      <c r="Y208">
        <v>3</v>
      </c>
      <c r="Z208" s="1">
        <v>39528</v>
      </c>
      <c r="AA208">
        <v>38</v>
      </c>
      <c r="AB208">
        <v>382300803215</v>
      </c>
      <c r="AC208">
        <v>38</v>
      </c>
      <c r="AD208">
        <v>7722432</v>
      </c>
      <c r="AE208">
        <v>38230</v>
      </c>
      <c r="AF208" t="b">
        <v>0</v>
      </c>
    </row>
    <row r="209" spans="1:32" x14ac:dyDescent="0.15">
      <c r="A209">
        <v>1</v>
      </c>
      <c r="B209">
        <v>208</v>
      </c>
      <c r="C209">
        <v>2</v>
      </c>
      <c r="D209" s="148" t="s">
        <v>1723</v>
      </c>
      <c r="E209" s="148" t="s">
        <v>1724</v>
      </c>
      <c r="F209" s="148" t="s">
        <v>83</v>
      </c>
      <c r="G209" s="148" t="s">
        <v>83</v>
      </c>
      <c r="H209">
        <v>18</v>
      </c>
      <c r="I209">
        <v>0</v>
      </c>
      <c r="J209">
        <v>0</v>
      </c>
      <c r="K209" s="148" t="s">
        <v>1699</v>
      </c>
      <c r="L209" s="148" t="s">
        <v>83</v>
      </c>
      <c r="M209" s="148" t="s">
        <v>83</v>
      </c>
      <c r="N209" s="148" t="s">
        <v>1700</v>
      </c>
      <c r="O209" s="148" t="s">
        <v>83</v>
      </c>
      <c r="P209" s="148" t="s">
        <v>83</v>
      </c>
      <c r="Q209" s="148" t="s">
        <v>83</v>
      </c>
      <c r="R209" s="148" t="s">
        <v>83</v>
      </c>
      <c r="S209" s="148" t="s">
        <v>83</v>
      </c>
      <c r="T209" s="148" t="s">
        <v>83</v>
      </c>
      <c r="U209" s="148" t="s">
        <v>83</v>
      </c>
      <c r="V209" s="148" t="s">
        <v>83</v>
      </c>
      <c r="W209">
        <v>4</v>
      </c>
      <c r="X209">
        <v>2</v>
      </c>
      <c r="Y209">
        <v>2</v>
      </c>
      <c r="Z209" s="1">
        <v>39586</v>
      </c>
      <c r="AA209">
        <v>38</v>
      </c>
      <c r="AB209">
        <v>382300805185</v>
      </c>
      <c r="AC209">
        <v>38</v>
      </c>
      <c r="AD209">
        <v>8574445</v>
      </c>
      <c r="AE209">
        <v>38230</v>
      </c>
      <c r="AF209" t="b">
        <v>0</v>
      </c>
    </row>
    <row r="210" spans="1:32" x14ac:dyDescent="0.15">
      <c r="A210">
        <v>1</v>
      </c>
      <c r="B210">
        <v>209</v>
      </c>
      <c r="C210">
        <v>2</v>
      </c>
      <c r="D210" s="148" t="s">
        <v>1725</v>
      </c>
      <c r="E210" s="148" t="s">
        <v>1726</v>
      </c>
      <c r="F210" s="148" t="s">
        <v>83</v>
      </c>
      <c r="G210" s="148" t="s">
        <v>83</v>
      </c>
      <c r="H210">
        <v>18</v>
      </c>
      <c r="I210">
        <v>0</v>
      </c>
      <c r="J210">
        <v>0</v>
      </c>
      <c r="K210" s="148" t="s">
        <v>1699</v>
      </c>
      <c r="L210" s="148" t="s">
        <v>83</v>
      </c>
      <c r="M210" s="148" t="s">
        <v>83</v>
      </c>
      <c r="N210" s="148" t="s">
        <v>1700</v>
      </c>
      <c r="O210" s="148" t="s">
        <v>83</v>
      </c>
      <c r="P210" s="148" t="s">
        <v>83</v>
      </c>
      <c r="Q210" s="148" t="s">
        <v>83</v>
      </c>
      <c r="R210" s="148" t="s">
        <v>83</v>
      </c>
      <c r="S210" s="148" t="s">
        <v>83</v>
      </c>
      <c r="T210" s="148" t="s">
        <v>83</v>
      </c>
      <c r="U210" s="148" t="s">
        <v>83</v>
      </c>
      <c r="V210" s="148" t="s">
        <v>83</v>
      </c>
      <c r="W210">
        <v>4</v>
      </c>
      <c r="X210">
        <v>2</v>
      </c>
      <c r="Y210">
        <v>2</v>
      </c>
      <c r="Z210" s="1">
        <v>39846</v>
      </c>
      <c r="AA210">
        <v>38</v>
      </c>
      <c r="AB210">
        <v>382300902025</v>
      </c>
      <c r="AC210">
        <v>38</v>
      </c>
      <c r="AD210">
        <v>8727464</v>
      </c>
      <c r="AE210">
        <v>38230</v>
      </c>
      <c r="AF210" t="b">
        <v>0</v>
      </c>
    </row>
    <row r="211" spans="1:32" x14ac:dyDescent="0.15">
      <c r="A211">
        <v>1</v>
      </c>
      <c r="B211">
        <v>210</v>
      </c>
      <c r="C211">
        <v>2</v>
      </c>
      <c r="D211" s="148" t="s">
        <v>1727</v>
      </c>
      <c r="E211" s="148" t="s">
        <v>1728</v>
      </c>
      <c r="F211" s="148" t="s">
        <v>83</v>
      </c>
      <c r="G211" s="148" t="s">
        <v>83</v>
      </c>
      <c r="H211">
        <v>18</v>
      </c>
      <c r="I211">
        <v>0</v>
      </c>
      <c r="J211">
        <v>0</v>
      </c>
      <c r="K211" s="148" t="s">
        <v>1699</v>
      </c>
      <c r="L211" s="148" t="s">
        <v>83</v>
      </c>
      <c r="M211" s="148" t="s">
        <v>83</v>
      </c>
      <c r="N211" s="148" t="s">
        <v>1700</v>
      </c>
      <c r="O211" s="148" t="s">
        <v>83</v>
      </c>
      <c r="P211" s="148" t="s">
        <v>83</v>
      </c>
      <c r="Q211" s="148" t="s">
        <v>83</v>
      </c>
      <c r="R211" s="148" t="s">
        <v>83</v>
      </c>
      <c r="S211" s="148" t="s">
        <v>83</v>
      </c>
      <c r="T211" s="148" t="s">
        <v>83</v>
      </c>
      <c r="U211" s="148" t="s">
        <v>83</v>
      </c>
      <c r="V211" s="148" t="s">
        <v>83</v>
      </c>
      <c r="W211">
        <v>4</v>
      </c>
      <c r="X211">
        <v>2</v>
      </c>
      <c r="Y211">
        <v>1</v>
      </c>
      <c r="Z211" s="1">
        <v>40023</v>
      </c>
      <c r="AA211">
        <v>38</v>
      </c>
      <c r="AB211">
        <v>382300907295</v>
      </c>
      <c r="AC211">
        <v>38</v>
      </c>
      <c r="AD211">
        <v>8501082</v>
      </c>
      <c r="AE211">
        <v>38230</v>
      </c>
      <c r="AF211" t="b">
        <v>0</v>
      </c>
    </row>
    <row r="212" spans="1:32" x14ac:dyDescent="0.15">
      <c r="A212">
        <v>1</v>
      </c>
      <c r="B212">
        <v>211</v>
      </c>
      <c r="C212">
        <v>2</v>
      </c>
      <c r="D212" s="148" t="s">
        <v>1729</v>
      </c>
      <c r="E212" s="148" t="s">
        <v>1730</v>
      </c>
      <c r="F212" s="148" t="s">
        <v>83</v>
      </c>
      <c r="G212" s="148" t="s">
        <v>83</v>
      </c>
      <c r="H212">
        <v>18</v>
      </c>
      <c r="I212">
        <v>0</v>
      </c>
      <c r="J212">
        <v>0</v>
      </c>
      <c r="K212" s="148" t="s">
        <v>1699</v>
      </c>
      <c r="L212" s="148" t="s">
        <v>83</v>
      </c>
      <c r="M212" s="148" t="s">
        <v>83</v>
      </c>
      <c r="N212" s="148" t="s">
        <v>1700</v>
      </c>
      <c r="O212" s="148" t="s">
        <v>83</v>
      </c>
      <c r="P212" s="148" t="s">
        <v>83</v>
      </c>
      <c r="Q212" s="148" t="s">
        <v>83</v>
      </c>
      <c r="R212" s="148" t="s">
        <v>83</v>
      </c>
      <c r="S212" s="148" t="s">
        <v>83</v>
      </c>
      <c r="T212" s="148" t="s">
        <v>83</v>
      </c>
      <c r="U212" s="148" t="s">
        <v>83</v>
      </c>
      <c r="V212" s="148" t="s">
        <v>83</v>
      </c>
      <c r="W212">
        <v>4</v>
      </c>
      <c r="X212">
        <v>1</v>
      </c>
      <c r="Y212">
        <v>6</v>
      </c>
      <c r="Z212" s="1">
        <v>40617</v>
      </c>
      <c r="AA212">
        <v>38</v>
      </c>
      <c r="AB212">
        <v>382301103155</v>
      </c>
      <c r="AC212">
        <v>38</v>
      </c>
      <c r="AD212">
        <v>8871940</v>
      </c>
      <c r="AE212">
        <v>38230</v>
      </c>
      <c r="AF212" t="b">
        <v>0</v>
      </c>
    </row>
    <row r="213" spans="1:32" x14ac:dyDescent="0.15">
      <c r="A213">
        <v>1</v>
      </c>
      <c r="B213">
        <v>212</v>
      </c>
      <c r="C213">
        <v>2</v>
      </c>
      <c r="D213" s="148" t="s">
        <v>1731</v>
      </c>
      <c r="E213" s="148" t="s">
        <v>1732</v>
      </c>
      <c r="F213" s="148" t="s">
        <v>83</v>
      </c>
      <c r="G213" s="148" t="s">
        <v>83</v>
      </c>
      <c r="H213">
        <v>18</v>
      </c>
      <c r="I213">
        <v>0</v>
      </c>
      <c r="J213">
        <v>0</v>
      </c>
      <c r="K213" s="148" t="s">
        <v>1699</v>
      </c>
      <c r="L213" s="148" t="s">
        <v>83</v>
      </c>
      <c r="M213" s="148" t="s">
        <v>83</v>
      </c>
      <c r="N213" s="148" t="s">
        <v>1700</v>
      </c>
      <c r="O213" s="148" t="s">
        <v>83</v>
      </c>
      <c r="P213" s="148" t="s">
        <v>83</v>
      </c>
      <c r="Q213" s="148" t="s">
        <v>83</v>
      </c>
      <c r="R213" s="148" t="s">
        <v>83</v>
      </c>
      <c r="S213" s="148" t="s">
        <v>83</v>
      </c>
      <c r="T213" s="148" t="s">
        <v>83</v>
      </c>
      <c r="U213" s="148" t="s">
        <v>83</v>
      </c>
      <c r="V213" s="148" t="s">
        <v>83</v>
      </c>
      <c r="W213">
        <v>4</v>
      </c>
      <c r="X213">
        <v>1</v>
      </c>
      <c r="Y213">
        <v>5</v>
      </c>
      <c r="Z213" s="1">
        <v>40825</v>
      </c>
      <c r="AA213">
        <v>38</v>
      </c>
      <c r="AB213">
        <v>382301110095</v>
      </c>
      <c r="AC213">
        <v>38</v>
      </c>
      <c r="AD213">
        <v>8618674</v>
      </c>
      <c r="AE213">
        <v>38230</v>
      </c>
      <c r="AF213" t="b">
        <v>0</v>
      </c>
    </row>
    <row r="214" spans="1:32" x14ac:dyDescent="0.15">
      <c r="A214">
        <v>1</v>
      </c>
      <c r="B214">
        <v>213</v>
      </c>
      <c r="C214">
        <v>2</v>
      </c>
      <c r="D214" s="148" t="s">
        <v>1733</v>
      </c>
      <c r="E214" s="148" t="s">
        <v>1734</v>
      </c>
      <c r="F214" s="148" t="s">
        <v>83</v>
      </c>
      <c r="G214" s="148" t="s">
        <v>83</v>
      </c>
      <c r="H214">
        <v>18</v>
      </c>
      <c r="I214">
        <v>0</v>
      </c>
      <c r="J214">
        <v>0</v>
      </c>
      <c r="K214" s="148" t="s">
        <v>1699</v>
      </c>
      <c r="L214" s="148" t="s">
        <v>83</v>
      </c>
      <c r="M214" s="148" t="s">
        <v>83</v>
      </c>
      <c r="N214" s="148" t="s">
        <v>1700</v>
      </c>
      <c r="O214" s="148" t="s">
        <v>83</v>
      </c>
      <c r="P214" s="148" t="s">
        <v>83</v>
      </c>
      <c r="Q214" s="148" t="s">
        <v>83</v>
      </c>
      <c r="R214" s="148" t="s">
        <v>83</v>
      </c>
      <c r="S214" s="148" t="s">
        <v>83</v>
      </c>
      <c r="T214" s="148" t="s">
        <v>83</v>
      </c>
      <c r="U214" s="148" t="s">
        <v>83</v>
      </c>
      <c r="V214" s="148" t="s">
        <v>83</v>
      </c>
      <c r="W214">
        <v>4</v>
      </c>
      <c r="X214">
        <v>1</v>
      </c>
      <c r="Y214">
        <v>5</v>
      </c>
      <c r="Z214" s="1">
        <v>40915</v>
      </c>
      <c r="AA214">
        <v>38</v>
      </c>
      <c r="AB214">
        <v>382301201075</v>
      </c>
      <c r="AC214">
        <v>38</v>
      </c>
      <c r="AD214">
        <v>9105855</v>
      </c>
      <c r="AE214">
        <v>38230</v>
      </c>
      <c r="AF214" t="b">
        <v>0</v>
      </c>
    </row>
    <row r="215" spans="1:32" x14ac:dyDescent="0.15">
      <c r="A215">
        <v>1</v>
      </c>
      <c r="B215">
        <v>214</v>
      </c>
      <c r="C215">
        <v>2</v>
      </c>
      <c r="D215" s="148" t="s">
        <v>1735</v>
      </c>
      <c r="E215" s="148" t="s">
        <v>1736</v>
      </c>
      <c r="F215" s="148" t="s">
        <v>83</v>
      </c>
      <c r="G215" s="148" t="s">
        <v>83</v>
      </c>
      <c r="H215">
        <v>18</v>
      </c>
      <c r="I215">
        <v>0</v>
      </c>
      <c r="J215">
        <v>0</v>
      </c>
      <c r="K215" s="148" t="s">
        <v>1699</v>
      </c>
      <c r="L215" s="148" t="s">
        <v>83</v>
      </c>
      <c r="M215" s="148" t="s">
        <v>83</v>
      </c>
      <c r="N215" s="148" t="s">
        <v>1700</v>
      </c>
      <c r="O215" s="148" t="s">
        <v>83</v>
      </c>
      <c r="P215" s="148" t="s">
        <v>83</v>
      </c>
      <c r="Q215" s="148" t="s">
        <v>83</v>
      </c>
      <c r="R215" s="148" t="s">
        <v>83</v>
      </c>
      <c r="S215" s="148" t="s">
        <v>83</v>
      </c>
      <c r="T215" s="148" t="s">
        <v>83</v>
      </c>
      <c r="U215" s="148" t="s">
        <v>83</v>
      </c>
      <c r="V215" s="148" t="s">
        <v>83</v>
      </c>
      <c r="W215">
        <v>4</v>
      </c>
      <c r="X215">
        <v>1</v>
      </c>
      <c r="Y215">
        <v>4</v>
      </c>
      <c r="Z215" s="1">
        <v>41025</v>
      </c>
      <c r="AA215">
        <v>38</v>
      </c>
      <c r="AB215">
        <v>382301204265</v>
      </c>
      <c r="AC215">
        <v>38</v>
      </c>
      <c r="AD215">
        <v>9428887</v>
      </c>
      <c r="AE215">
        <v>38230</v>
      </c>
      <c r="AF215" t="b">
        <v>0</v>
      </c>
    </row>
    <row r="216" spans="1:32" x14ac:dyDescent="0.15">
      <c r="A216">
        <v>1</v>
      </c>
      <c r="B216">
        <v>215</v>
      </c>
      <c r="C216">
        <v>2</v>
      </c>
      <c r="D216" s="148" t="s">
        <v>1737</v>
      </c>
      <c r="E216" s="148" t="s">
        <v>1738</v>
      </c>
      <c r="F216" s="148" t="s">
        <v>83</v>
      </c>
      <c r="G216" s="148" t="s">
        <v>83</v>
      </c>
      <c r="H216">
        <v>18</v>
      </c>
      <c r="I216">
        <v>0</v>
      </c>
      <c r="J216">
        <v>0</v>
      </c>
      <c r="K216" s="148" t="s">
        <v>1699</v>
      </c>
      <c r="L216" s="148" t="s">
        <v>83</v>
      </c>
      <c r="M216" s="148" t="s">
        <v>83</v>
      </c>
      <c r="N216" s="148" t="s">
        <v>1700</v>
      </c>
      <c r="O216" s="148" t="s">
        <v>83</v>
      </c>
      <c r="P216" s="148" t="s">
        <v>83</v>
      </c>
      <c r="Q216" s="148" t="s">
        <v>83</v>
      </c>
      <c r="R216" s="148" t="s">
        <v>83</v>
      </c>
      <c r="S216" s="148" t="s">
        <v>83</v>
      </c>
      <c r="T216" s="148" t="s">
        <v>83</v>
      </c>
      <c r="U216" s="148" t="s">
        <v>83</v>
      </c>
      <c r="V216" s="148" t="s">
        <v>83</v>
      </c>
      <c r="W216">
        <v>4</v>
      </c>
      <c r="X216">
        <v>1</v>
      </c>
      <c r="Y216">
        <v>4</v>
      </c>
      <c r="Z216" s="1">
        <v>41082</v>
      </c>
      <c r="AA216">
        <v>38</v>
      </c>
      <c r="AB216">
        <v>382301206225</v>
      </c>
      <c r="AC216">
        <v>38</v>
      </c>
      <c r="AD216">
        <v>8601136</v>
      </c>
      <c r="AE216">
        <v>38230</v>
      </c>
      <c r="AF216" t="b">
        <v>0</v>
      </c>
    </row>
    <row r="217" spans="1:32" x14ac:dyDescent="0.15">
      <c r="A217">
        <v>1</v>
      </c>
      <c r="B217">
        <v>216</v>
      </c>
      <c r="C217">
        <v>2</v>
      </c>
      <c r="D217" s="148" t="s">
        <v>1739</v>
      </c>
      <c r="E217" s="148" t="s">
        <v>1740</v>
      </c>
      <c r="F217" s="148" t="s">
        <v>83</v>
      </c>
      <c r="G217" s="148" t="s">
        <v>83</v>
      </c>
      <c r="H217">
        <v>18</v>
      </c>
      <c r="I217">
        <v>0</v>
      </c>
      <c r="J217">
        <v>0</v>
      </c>
      <c r="K217" s="148" t="s">
        <v>1699</v>
      </c>
      <c r="L217" s="148" t="s">
        <v>83</v>
      </c>
      <c r="M217" s="148" t="s">
        <v>83</v>
      </c>
      <c r="N217" s="148" t="s">
        <v>1700</v>
      </c>
      <c r="O217" s="148" t="s">
        <v>83</v>
      </c>
      <c r="P217" s="148" t="s">
        <v>83</v>
      </c>
      <c r="Q217" s="148" t="s">
        <v>83</v>
      </c>
      <c r="R217" s="148" t="s">
        <v>83</v>
      </c>
      <c r="S217" s="148" t="s">
        <v>83</v>
      </c>
      <c r="T217" s="148" t="s">
        <v>83</v>
      </c>
      <c r="U217" s="148" t="s">
        <v>83</v>
      </c>
      <c r="V217" s="148" t="s">
        <v>83</v>
      </c>
      <c r="W217">
        <v>4</v>
      </c>
      <c r="X217">
        <v>1</v>
      </c>
      <c r="Y217">
        <v>4</v>
      </c>
      <c r="Z217" s="1">
        <v>41174</v>
      </c>
      <c r="AA217">
        <v>38</v>
      </c>
      <c r="AB217">
        <v>382301209225</v>
      </c>
      <c r="AC217">
        <v>38</v>
      </c>
      <c r="AD217">
        <v>8871976</v>
      </c>
      <c r="AE217">
        <v>38230</v>
      </c>
      <c r="AF217" t="b">
        <v>0</v>
      </c>
    </row>
    <row r="218" spans="1:32" x14ac:dyDescent="0.15">
      <c r="A218">
        <v>1</v>
      </c>
      <c r="B218">
        <v>217</v>
      </c>
      <c r="C218">
        <v>2</v>
      </c>
      <c r="D218" s="148" t="s">
        <v>1741</v>
      </c>
      <c r="E218" s="148" t="s">
        <v>1742</v>
      </c>
      <c r="F218" s="148" t="s">
        <v>83</v>
      </c>
      <c r="G218" s="148" t="s">
        <v>83</v>
      </c>
      <c r="H218">
        <v>18</v>
      </c>
      <c r="I218">
        <v>0</v>
      </c>
      <c r="J218">
        <v>0</v>
      </c>
      <c r="K218" s="148" t="s">
        <v>1699</v>
      </c>
      <c r="L218" s="148" t="s">
        <v>83</v>
      </c>
      <c r="M218" s="148" t="s">
        <v>83</v>
      </c>
      <c r="N218" s="148" t="s">
        <v>1700</v>
      </c>
      <c r="O218" s="148" t="s">
        <v>83</v>
      </c>
      <c r="P218" s="148" t="s">
        <v>83</v>
      </c>
      <c r="Q218" s="148" t="s">
        <v>83</v>
      </c>
      <c r="R218" s="148" t="s">
        <v>83</v>
      </c>
      <c r="S218" s="148" t="s">
        <v>83</v>
      </c>
      <c r="T218" s="148" t="s">
        <v>83</v>
      </c>
      <c r="U218" s="148" t="s">
        <v>83</v>
      </c>
      <c r="V218" s="148" t="s">
        <v>83</v>
      </c>
      <c r="W218">
        <v>4</v>
      </c>
      <c r="X218">
        <v>1</v>
      </c>
      <c r="Y218">
        <v>4</v>
      </c>
      <c r="Z218" s="1">
        <v>41312</v>
      </c>
      <c r="AA218">
        <v>38</v>
      </c>
      <c r="AB218">
        <v>382301302075</v>
      </c>
      <c r="AC218">
        <v>38</v>
      </c>
      <c r="AD218">
        <v>8871952</v>
      </c>
      <c r="AE218">
        <v>38230</v>
      </c>
      <c r="AF218" t="b">
        <v>0</v>
      </c>
    </row>
    <row r="219" spans="1:32" x14ac:dyDescent="0.15">
      <c r="A219">
        <v>1</v>
      </c>
      <c r="B219">
        <v>218</v>
      </c>
      <c r="C219">
        <v>2</v>
      </c>
      <c r="D219" s="148" t="s">
        <v>1743</v>
      </c>
      <c r="E219" s="148" t="s">
        <v>1744</v>
      </c>
      <c r="F219" s="148" t="s">
        <v>83</v>
      </c>
      <c r="G219" s="148" t="s">
        <v>83</v>
      </c>
      <c r="H219">
        <v>18</v>
      </c>
      <c r="I219">
        <v>0</v>
      </c>
      <c r="J219">
        <v>0</v>
      </c>
      <c r="K219" s="148" t="s">
        <v>1699</v>
      </c>
      <c r="L219" s="148" t="s">
        <v>83</v>
      </c>
      <c r="M219" s="148" t="s">
        <v>83</v>
      </c>
      <c r="N219" s="148" t="s">
        <v>1700</v>
      </c>
      <c r="O219" s="148" t="s">
        <v>83</v>
      </c>
      <c r="P219" s="148" t="s">
        <v>83</v>
      </c>
      <c r="Q219" s="148" t="s">
        <v>83</v>
      </c>
      <c r="R219" s="148" t="s">
        <v>83</v>
      </c>
      <c r="S219" s="148" t="s">
        <v>83</v>
      </c>
      <c r="T219" s="148" t="s">
        <v>83</v>
      </c>
      <c r="U219" s="148" t="s">
        <v>83</v>
      </c>
      <c r="V219" s="148" t="s">
        <v>83</v>
      </c>
      <c r="W219">
        <v>4</v>
      </c>
      <c r="X219">
        <v>1</v>
      </c>
      <c r="Y219">
        <v>3</v>
      </c>
      <c r="Z219" s="1">
        <v>41572</v>
      </c>
      <c r="AA219">
        <v>38</v>
      </c>
      <c r="AB219">
        <v>382301310255</v>
      </c>
      <c r="AC219">
        <v>38</v>
      </c>
      <c r="AD219">
        <v>9168911</v>
      </c>
      <c r="AE219">
        <v>38230</v>
      </c>
      <c r="AF219" t="b">
        <v>0</v>
      </c>
    </row>
    <row r="220" spans="1:32" x14ac:dyDescent="0.15">
      <c r="A220">
        <v>1</v>
      </c>
      <c r="B220">
        <v>219</v>
      </c>
      <c r="C220">
        <v>2</v>
      </c>
      <c r="D220" s="148" t="s">
        <v>1745</v>
      </c>
      <c r="E220" s="148" t="s">
        <v>1746</v>
      </c>
      <c r="F220" s="148" t="s">
        <v>83</v>
      </c>
      <c r="G220" s="148" t="s">
        <v>83</v>
      </c>
      <c r="H220">
        <v>18</v>
      </c>
      <c r="I220">
        <v>0</v>
      </c>
      <c r="J220">
        <v>0</v>
      </c>
      <c r="K220" s="148" t="s">
        <v>1699</v>
      </c>
      <c r="L220" s="148" t="s">
        <v>83</v>
      </c>
      <c r="M220" s="148" t="s">
        <v>83</v>
      </c>
      <c r="N220" s="148" t="s">
        <v>1700</v>
      </c>
      <c r="O220" s="148" t="s">
        <v>83</v>
      </c>
      <c r="P220" s="148" t="s">
        <v>83</v>
      </c>
      <c r="Q220" s="148" t="s">
        <v>83</v>
      </c>
      <c r="R220" s="148" t="s">
        <v>83</v>
      </c>
      <c r="S220" s="148" t="s">
        <v>83</v>
      </c>
      <c r="T220" s="148" t="s">
        <v>83</v>
      </c>
      <c r="U220" s="148" t="s">
        <v>83</v>
      </c>
      <c r="V220" s="148" t="s">
        <v>83</v>
      </c>
      <c r="W220">
        <v>4</v>
      </c>
      <c r="X220">
        <v>1</v>
      </c>
      <c r="Y220">
        <v>3</v>
      </c>
      <c r="Z220" s="1">
        <v>41587</v>
      </c>
      <c r="AA220">
        <v>38</v>
      </c>
      <c r="AB220">
        <v>382301311095</v>
      </c>
      <c r="AC220">
        <v>38</v>
      </c>
      <c r="AD220">
        <v>8871964</v>
      </c>
      <c r="AE220">
        <v>38230</v>
      </c>
      <c r="AF220" t="b">
        <v>0</v>
      </c>
    </row>
    <row r="221" spans="1:32" x14ac:dyDescent="0.15">
      <c r="A221">
        <v>1</v>
      </c>
      <c r="B221">
        <v>220</v>
      </c>
      <c r="C221">
        <v>2</v>
      </c>
      <c r="D221" s="148" t="s">
        <v>1747</v>
      </c>
      <c r="E221" s="148" t="s">
        <v>1748</v>
      </c>
      <c r="F221" s="148" t="s">
        <v>83</v>
      </c>
      <c r="G221" s="148" t="s">
        <v>83</v>
      </c>
      <c r="H221">
        <v>18</v>
      </c>
      <c r="I221">
        <v>0</v>
      </c>
      <c r="J221">
        <v>0</v>
      </c>
      <c r="K221" s="148" t="s">
        <v>1699</v>
      </c>
      <c r="L221" s="148" t="s">
        <v>83</v>
      </c>
      <c r="M221" s="148" t="s">
        <v>83</v>
      </c>
      <c r="N221" s="148" t="s">
        <v>1700</v>
      </c>
      <c r="O221" s="148" t="s">
        <v>83</v>
      </c>
      <c r="P221" s="148" t="s">
        <v>83</v>
      </c>
      <c r="Q221" s="148" t="s">
        <v>83</v>
      </c>
      <c r="R221" s="148" t="s">
        <v>83</v>
      </c>
      <c r="S221" s="148" t="s">
        <v>83</v>
      </c>
      <c r="T221" s="148" t="s">
        <v>83</v>
      </c>
      <c r="U221" s="148" t="s">
        <v>83</v>
      </c>
      <c r="V221" s="148" t="s">
        <v>83</v>
      </c>
      <c r="W221">
        <v>4</v>
      </c>
      <c r="X221">
        <v>1</v>
      </c>
      <c r="Y221">
        <v>3</v>
      </c>
      <c r="Z221" s="1">
        <v>41647</v>
      </c>
      <c r="AA221">
        <v>38</v>
      </c>
      <c r="AB221">
        <v>382301401085</v>
      </c>
      <c r="AC221">
        <v>38</v>
      </c>
      <c r="AD221">
        <v>9168656</v>
      </c>
      <c r="AE221">
        <v>38230</v>
      </c>
      <c r="AF221" t="b">
        <v>0</v>
      </c>
    </row>
    <row r="222" spans="1:32" x14ac:dyDescent="0.15">
      <c r="A222">
        <v>1</v>
      </c>
      <c r="B222">
        <v>221</v>
      </c>
      <c r="C222">
        <v>2</v>
      </c>
      <c r="D222" s="148" t="s">
        <v>1749</v>
      </c>
      <c r="E222" s="148" t="s">
        <v>1750</v>
      </c>
      <c r="F222" s="148" t="s">
        <v>83</v>
      </c>
      <c r="G222" s="148" t="s">
        <v>83</v>
      </c>
      <c r="H222">
        <v>18</v>
      </c>
      <c r="I222">
        <v>0</v>
      </c>
      <c r="J222">
        <v>0</v>
      </c>
      <c r="K222" s="148" t="s">
        <v>1699</v>
      </c>
      <c r="L222" s="148" t="s">
        <v>83</v>
      </c>
      <c r="M222" s="148" t="s">
        <v>83</v>
      </c>
      <c r="N222" s="148" t="s">
        <v>1700</v>
      </c>
      <c r="O222" s="148" t="s">
        <v>83</v>
      </c>
      <c r="P222" s="148" t="s">
        <v>83</v>
      </c>
      <c r="Q222" s="148" t="s">
        <v>83</v>
      </c>
      <c r="R222" s="148" t="s">
        <v>83</v>
      </c>
      <c r="S222" s="148" t="s">
        <v>83</v>
      </c>
      <c r="T222" s="148" t="s">
        <v>83</v>
      </c>
      <c r="U222" s="148" t="s">
        <v>83</v>
      </c>
      <c r="V222" s="148" t="s">
        <v>83</v>
      </c>
      <c r="W222">
        <v>4</v>
      </c>
      <c r="X222">
        <v>1</v>
      </c>
      <c r="Y222">
        <v>2</v>
      </c>
      <c r="Z222" s="1">
        <v>41906</v>
      </c>
      <c r="AA222">
        <v>38</v>
      </c>
      <c r="AB222">
        <v>382301409245</v>
      </c>
      <c r="AC222">
        <v>38</v>
      </c>
      <c r="AD222">
        <v>9168858</v>
      </c>
      <c r="AE222">
        <v>38230</v>
      </c>
      <c r="AF222" t="b">
        <v>0</v>
      </c>
    </row>
    <row r="223" spans="1:32" x14ac:dyDescent="0.15">
      <c r="A223">
        <v>1</v>
      </c>
      <c r="B223">
        <v>222</v>
      </c>
      <c r="C223">
        <v>1</v>
      </c>
      <c r="D223" s="148" t="s">
        <v>163</v>
      </c>
      <c r="E223" s="148" t="s">
        <v>164</v>
      </c>
      <c r="F223" s="148" t="s">
        <v>83</v>
      </c>
      <c r="G223" s="148" t="s">
        <v>83</v>
      </c>
      <c r="H223">
        <v>22</v>
      </c>
      <c r="I223">
        <v>0</v>
      </c>
      <c r="J223">
        <v>0</v>
      </c>
      <c r="K223" s="148" t="s">
        <v>1751</v>
      </c>
      <c r="L223" s="148" t="s">
        <v>83</v>
      </c>
      <c r="M223" s="148" t="s">
        <v>83</v>
      </c>
      <c r="N223" s="148" t="s">
        <v>1752</v>
      </c>
      <c r="O223" s="148" t="s">
        <v>83</v>
      </c>
      <c r="P223" s="148" t="s">
        <v>83</v>
      </c>
      <c r="Q223" s="148" t="s">
        <v>83</v>
      </c>
      <c r="R223" s="148" t="s">
        <v>83</v>
      </c>
      <c r="S223" s="148" t="s">
        <v>83</v>
      </c>
      <c r="T223" s="148" t="s">
        <v>83</v>
      </c>
      <c r="U223" s="148" t="s">
        <v>83</v>
      </c>
      <c r="V223" s="148" t="s">
        <v>83</v>
      </c>
      <c r="W223">
        <v>4</v>
      </c>
      <c r="X223">
        <v>3</v>
      </c>
      <c r="Y223">
        <v>2</v>
      </c>
      <c r="Z223" s="1">
        <v>38648</v>
      </c>
      <c r="AA223">
        <v>38</v>
      </c>
      <c r="AB223">
        <v>383070510230</v>
      </c>
      <c r="AC223">
        <v>38</v>
      </c>
      <c r="AD223">
        <v>8216703</v>
      </c>
      <c r="AE223">
        <v>38307</v>
      </c>
      <c r="AF223" t="b">
        <v>0</v>
      </c>
    </row>
    <row r="224" spans="1:32" x14ac:dyDescent="0.15">
      <c r="A224">
        <v>1</v>
      </c>
      <c r="B224">
        <v>223</v>
      </c>
      <c r="C224">
        <v>1</v>
      </c>
      <c r="D224" s="148" t="s">
        <v>165</v>
      </c>
      <c r="E224" s="148" t="s">
        <v>166</v>
      </c>
      <c r="F224" s="148" t="s">
        <v>83</v>
      </c>
      <c r="G224" s="148" t="s">
        <v>83</v>
      </c>
      <c r="H224">
        <v>22</v>
      </c>
      <c r="I224">
        <v>0</v>
      </c>
      <c r="J224">
        <v>0</v>
      </c>
      <c r="K224" s="148" t="s">
        <v>1751</v>
      </c>
      <c r="L224" s="148" t="s">
        <v>83</v>
      </c>
      <c r="M224" s="148" t="s">
        <v>83</v>
      </c>
      <c r="N224" s="148" t="s">
        <v>1752</v>
      </c>
      <c r="O224" s="148" t="s">
        <v>83</v>
      </c>
      <c r="P224" s="148" t="s">
        <v>83</v>
      </c>
      <c r="Q224" s="148" t="s">
        <v>83</v>
      </c>
      <c r="R224" s="148" t="s">
        <v>83</v>
      </c>
      <c r="S224" s="148" t="s">
        <v>83</v>
      </c>
      <c r="T224" s="148" t="s">
        <v>83</v>
      </c>
      <c r="U224" s="148" t="s">
        <v>83</v>
      </c>
      <c r="V224" s="148" t="s">
        <v>83</v>
      </c>
      <c r="W224">
        <v>4</v>
      </c>
      <c r="X224">
        <v>3</v>
      </c>
      <c r="Y224">
        <v>1</v>
      </c>
      <c r="Z224" s="1">
        <v>38953</v>
      </c>
      <c r="AA224">
        <v>38</v>
      </c>
      <c r="AB224">
        <v>383070608240</v>
      </c>
      <c r="AC224">
        <v>38</v>
      </c>
      <c r="AD224">
        <v>6902530</v>
      </c>
      <c r="AE224">
        <v>38307</v>
      </c>
      <c r="AF224" t="b">
        <v>0</v>
      </c>
    </row>
    <row r="225" spans="1:32" x14ac:dyDescent="0.15">
      <c r="A225">
        <v>1</v>
      </c>
      <c r="B225">
        <v>224</v>
      </c>
      <c r="C225">
        <v>1</v>
      </c>
      <c r="D225" s="148" t="s">
        <v>1753</v>
      </c>
      <c r="E225" s="148" t="s">
        <v>1754</v>
      </c>
      <c r="F225" s="148" t="s">
        <v>83</v>
      </c>
      <c r="G225" s="148" t="s">
        <v>83</v>
      </c>
      <c r="H225">
        <v>22</v>
      </c>
      <c r="I225">
        <v>0</v>
      </c>
      <c r="J225">
        <v>0</v>
      </c>
      <c r="K225" s="148" t="s">
        <v>1751</v>
      </c>
      <c r="L225" s="148" t="s">
        <v>83</v>
      </c>
      <c r="M225" s="148" t="s">
        <v>83</v>
      </c>
      <c r="N225" s="148" t="s">
        <v>1752</v>
      </c>
      <c r="O225" s="148" t="s">
        <v>83</v>
      </c>
      <c r="P225" s="148" t="s">
        <v>83</v>
      </c>
      <c r="Q225" s="148" t="s">
        <v>83</v>
      </c>
      <c r="R225" s="148" t="s">
        <v>83</v>
      </c>
      <c r="S225" s="148" t="s">
        <v>83</v>
      </c>
      <c r="T225" s="148" t="s">
        <v>83</v>
      </c>
      <c r="U225" s="148" t="s">
        <v>83</v>
      </c>
      <c r="V225" s="148" t="s">
        <v>83</v>
      </c>
      <c r="W225">
        <v>4</v>
      </c>
      <c r="X225">
        <v>2</v>
      </c>
      <c r="Y225">
        <v>3</v>
      </c>
      <c r="Z225" s="1">
        <v>39214</v>
      </c>
      <c r="AA225">
        <v>38</v>
      </c>
      <c r="AB225">
        <v>383070705120</v>
      </c>
      <c r="AC225">
        <v>38</v>
      </c>
      <c r="AD225">
        <v>8216727</v>
      </c>
      <c r="AE225">
        <v>38307</v>
      </c>
      <c r="AF225" t="b">
        <v>0</v>
      </c>
    </row>
    <row r="226" spans="1:32" x14ac:dyDescent="0.15">
      <c r="A226">
        <v>1</v>
      </c>
      <c r="B226">
        <v>225</v>
      </c>
      <c r="C226">
        <v>1</v>
      </c>
      <c r="D226" s="148" t="s">
        <v>1755</v>
      </c>
      <c r="E226" s="148" t="s">
        <v>1756</v>
      </c>
      <c r="F226" s="148" t="s">
        <v>83</v>
      </c>
      <c r="G226" s="148" t="s">
        <v>83</v>
      </c>
      <c r="H226">
        <v>22</v>
      </c>
      <c r="I226">
        <v>0</v>
      </c>
      <c r="J226">
        <v>0</v>
      </c>
      <c r="K226" s="148" t="s">
        <v>1751</v>
      </c>
      <c r="L226" s="148" t="s">
        <v>83</v>
      </c>
      <c r="M226" s="148" t="s">
        <v>83</v>
      </c>
      <c r="N226" s="148" t="s">
        <v>1752</v>
      </c>
      <c r="O226" s="148" t="s">
        <v>83</v>
      </c>
      <c r="P226" s="148" t="s">
        <v>83</v>
      </c>
      <c r="Q226" s="148" t="s">
        <v>83</v>
      </c>
      <c r="R226" s="148" t="s">
        <v>83</v>
      </c>
      <c r="S226" s="148" t="s">
        <v>83</v>
      </c>
      <c r="T226" s="148" t="s">
        <v>83</v>
      </c>
      <c r="U226" s="148" t="s">
        <v>83</v>
      </c>
      <c r="V226" s="148" t="s">
        <v>83</v>
      </c>
      <c r="W226">
        <v>4</v>
      </c>
      <c r="X226">
        <v>2</v>
      </c>
      <c r="Y226">
        <v>3</v>
      </c>
      <c r="Z226" s="1">
        <v>39459</v>
      </c>
      <c r="AA226">
        <v>38</v>
      </c>
      <c r="AB226">
        <v>383070801120</v>
      </c>
      <c r="AC226">
        <v>38</v>
      </c>
      <c r="AD226">
        <v>8570520</v>
      </c>
      <c r="AE226">
        <v>38307</v>
      </c>
      <c r="AF226" t="b">
        <v>0</v>
      </c>
    </row>
    <row r="227" spans="1:32" x14ac:dyDescent="0.15">
      <c r="A227">
        <v>1</v>
      </c>
      <c r="B227">
        <v>226</v>
      </c>
      <c r="C227">
        <v>1</v>
      </c>
      <c r="D227" s="148" t="s">
        <v>1757</v>
      </c>
      <c r="E227" s="148" t="s">
        <v>1758</v>
      </c>
      <c r="F227" s="148" t="s">
        <v>83</v>
      </c>
      <c r="G227" s="148" t="s">
        <v>83</v>
      </c>
      <c r="H227">
        <v>22</v>
      </c>
      <c r="I227">
        <v>0</v>
      </c>
      <c r="J227">
        <v>0</v>
      </c>
      <c r="K227" s="148" t="s">
        <v>1751</v>
      </c>
      <c r="L227" s="148" t="s">
        <v>83</v>
      </c>
      <c r="M227" s="148" t="s">
        <v>83</v>
      </c>
      <c r="N227" s="148" t="s">
        <v>1752</v>
      </c>
      <c r="O227" s="148" t="s">
        <v>83</v>
      </c>
      <c r="P227" s="148" t="s">
        <v>83</v>
      </c>
      <c r="Q227" s="148" t="s">
        <v>83</v>
      </c>
      <c r="R227" s="148" t="s">
        <v>83</v>
      </c>
      <c r="S227" s="148" t="s">
        <v>83</v>
      </c>
      <c r="T227" s="148" t="s">
        <v>83</v>
      </c>
      <c r="U227" s="148" t="s">
        <v>83</v>
      </c>
      <c r="V227" s="148" t="s">
        <v>83</v>
      </c>
      <c r="W227">
        <v>4</v>
      </c>
      <c r="X227">
        <v>2</v>
      </c>
      <c r="Y227">
        <v>2</v>
      </c>
      <c r="Z227" s="1">
        <v>39679</v>
      </c>
      <c r="AA227">
        <v>38</v>
      </c>
      <c r="AB227">
        <v>383070808190</v>
      </c>
      <c r="AC227">
        <v>38</v>
      </c>
      <c r="AD227">
        <v>8115062</v>
      </c>
      <c r="AE227">
        <v>38307</v>
      </c>
      <c r="AF227" t="b">
        <v>0</v>
      </c>
    </row>
    <row r="228" spans="1:32" x14ac:dyDescent="0.15">
      <c r="A228">
        <v>1</v>
      </c>
      <c r="B228">
        <v>227</v>
      </c>
      <c r="C228">
        <v>1</v>
      </c>
      <c r="D228" s="148" t="s">
        <v>1759</v>
      </c>
      <c r="E228" s="148" t="s">
        <v>1760</v>
      </c>
      <c r="F228" s="148" t="s">
        <v>83</v>
      </c>
      <c r="G228" s="148" t="s">
        <v>83</v>
      </c>
      <c r="H228">
        <v>22</v>
      </c>
      <c r="I228">
        <v>0</v>
      </c>
      <c r="J228">
        <v>0</v>
      </c>
      <c r="K228" s="148" t="s">
        <v>1751</v>
      </c>
      <c r="L228" s="148" t="s">
        <v>83</v>
      </c>
      <c r="M228" s="148" t="s">
        <v>83</v>
      </c>
      <c r="N228" s="148" t="s">
        <v>1752</v>
      </c>
      <c r="O228" s="148" t="s">
        <v>83</v>
      </c>
      <c r="P228" s="148" t="s">
        <v>83</v>
      </c>
      <c r="Q228" s="148" t="s">
        <v>83</v>
      </c>
      <c r="R228" s="148" t="s">
        <v>83</v>
      </c>
      <c r="S228" s="148" t="s">
        <v>83</v>
      </c>
      <c r="T228" s="148" t="s">
        <v>83</v>
      </c>
      <c r="U228" s="148" t="s">
        <v>83</v>
      </c>
      <c r="V228" s="148" t="s">
        <v>83</v>
      </c>
      <c r="W228">
        <v>4</v>
      </c>
      <c r="X228">
        <v>2</v>
      </c>
      <c r="Y228">
        <v>2</v>
      </c>
      <c r="Z228" s="1">
        <v>39747</v>
      </c>
      <c r="AA228">
        <v>38</v>
      </c>
      <c r="AB228">
        <v>383070810260</v>
      </c>
      <c r="AC228">
        <v>38</v>
      </c>
      <c r="AD228">
        <v>6902554</v>
      </c>
      <c r="AE228">
        <v>38307</v>
      </c>
      <c r="AF228" t="b">
        <v>0</v>
      </c>
    </row>
    <row r="229" spans="1:32" x14ac:dyDescent="0.15">
      <c r="A229">
        <v>1</v>
      </c>
      <c r="B229">
        <v>228</v>
      </c>
      <c r="C229">
        <v>1</v>
      </c>
      <c r="D229" s="148" t="s">
        <v>1761</v>
      </c>
      <c r="E229" s="148" t="s">
        <v>1762</v>
      </c>
      <c r="F229" s="148" t="s">
        <v>83</v>
      </c>
      <c r="G229" s="148" t="s">
        <v>83</v>
      </c>
      <c r="H229">
        <v>22</v>
      </c>
      <c r="I229">
        <v>0</v>
      </c>
      <c r="J229">
        <v>0</v>
      </c>
      <c r="K229" s="148" t="s">
        <v>1751</v>
      </c>
      <c r="L229" s="148" t="s">
        <v>83</v>
      </c>
      <c r="M229" s="148" t="s">
        <v>83</v>
      </c>
      <c r="N229" s="148" t="s">
        <v>1752</v>
      </c>
      <c r="O229" s="148" t="s">
        <v>83</v>
      </c>
      <c r="P229" s="148" t="s">
        <v>83</v>
      </c>
      <c r="Q229" s="148" t="s">
        <v>83</v>
      </c>
      <c r="R229" s="148" t="s">
        <v>83</v>
      </c>
      <c r="S229" s="148" t="s">
        <v>83</v>
      </c>
      <c r="T229" s="148" t="s">
        <v>83</v>
      </c>
      <c r="U229" s="148" t="s">
        <v>83</v>
      </c>
      <c r="V229" s="148" t="s">
        <v>83</v>
      </c>
      <c r="W229">
        <v>4</v>
      </c>
      <c r="X229">
        <v>2</v>
      </c>
      <c r="Y229">
        <v>1</v>
      </c>
      <c r="Z229" s="1">
        <v>40018</v>
      </c>
      <c r="AA229">
        <v>38</v>
      </c>
      <c r="AB229">
        <v>383070907240</v>
      </c>
      <c r="AC229">
        <v>38</v>
      </c>
      <c r="AD229">
        <v>8936194</v>
      </c>
      <c r="AE229">
        <v>38307</v>
      </c>
      <c r="AF229" t="b">
        <v>0</v>
      </c>
    </row>
    <row r="230" spans="1:32" x14ac:dyDescent="0.15">
      <c r="A230">
        <v>1</v>
      </c>
      <c r="B230">
        <v>229</v>
      </c>
      <c r="C230">
        <v>1</v>
      </c>
      <c r="D230" s="148" t="s">
        <v>1763</v>
      </c>
      <c r="E230" s="148" t="s">
        <v>1764</v>
      </c>
      <c r="F230" s="148" t="s">
        <v>83</v>
      </c>
      <c r="G230" s="148" t="s">
        <v>83</v>
      </c>
      <c r="H230">
        <v>22</v>
      </c>
      <c r="I230">
        <v>0</v>
      </c>
      <c r="J230">
        <v>0</v>
      </c>
      <c r="K230" s="148" t="s">
        <v>1751</v>
      </c>
      <c r="L230" s="148" t="s">
        <v>83</v>
      </c>
      <c r="M230" s="148" t="s">
        <v>83</v>
      </c>
      <c r="N230" s="148" t="s">
        <v>1752</v>
      </c>
      <c r="O230" s="148" t="s">
        <v>83</v>
      </c>
      <c r="P230" s="148" t="s">
        <v>83</v>
      </c>
      <c r="Q230" s="148" t="s">
        <v>83</v>
      </c>
      <c r="R230" s="148" t="s">
        <v>83</v>
      </c>
      <c r="S230" s="148" t="s">
        <v>83</v>
      </c>
      <c r="T230" s="148" t="s">
        <v>83</v>
      </c>
      <c r="U230" s="148" t="s">
        <v>83</v>
      </c>
      <c r="V230" s="148" t="s">
        <v>83</v>
      </c>
      <c r="W230">
        <v>4</v>
      </c>
      <c r="X230">
        <v>2</v>
      </c>
      <c r="Y230">
        <v>1</v>
      </c>
      <c r="Z230" s="1">
        <v>40041</v>
      </c>
      <c r="AA230">
        <v>38</v>
      </c>
      <c r="AB230">
        <v>383070908160</v>
      </c>
      <c r="AC230">
        <v>38</v>
      </c>
      <c r="AD230">
        <v>8936207</v>
      </c>
      <c r="AE230">
        <v>38307</v>
      </c>
      <c r="AF230" t="b">
        <v>0</v>
      </c>
    </row>
    <row r="231" spans="1:32" x14ac:dyDescent="0.15">
      <c r="A231">
        <v>1</v>
      </c>
      <c r="B231">
        <v>230</v>
      </c>
      <c r="C231">
        <v>1</v>
      </c>
      <c r="D231" s="148" t="s">
        <v>1765</v>
      </c>
      <c r="E231" s="148" t="s">
        <v>1766</v>
      </c>
      <c r="F231" s="148" t="s">
        <v>83</v>
      </c>
      <c r="G231" s="148" t="s">
        <v>83</v>
      </c>
      <c r="H231">
        <v>22</v>
      </c>
      <c r="I231">
        <v>0</v>
      </c>
      <c r="J231">
        <v>0</v>
      </c>
      <c r="K231" s="148" t="s">
        <v>1751</v>
      </c>
      <c r="L231" s="148" t="s">
        <v>83</v>
      </c>
      <c r="M231" s="148" t="s">
        <v>83</v>
      </c>
      <c r="N231" s="148" t="s">
        <v>1752</v>
      </c>
      <c r="O231" s="148" t="s">
        <v>83</v>
      </c>
      <c r="P231" s="148" t="s">
        <v>83</v>
      </c>
      <c r="Q231" s="148" t="s">
        <v>83</v>
      </c>
      <c r="R231" s="148" t="s">
        <v>83</v>
      </c>
      <c r="S231" s="148" t="s">
        <v>83</v>
      </c>
      <c r="T231" s="148" t="s">
        <v>83</v>
      </c>
      <c r="U231" s="148" t="s">
        <v>83</v>
      </c>
      <c r="V231" s="148" t="s">
        <v>83</v>
      </c>
      <c r="W231">
        <v>4</v>
      </c>
      <c r="X231">
        <v>2</v>
      </c>
      <c r="Y231">
        <v>1</v>
      </c>
      <c r="Z231" s="1">
        <v>40184</v>
      </c>
      <c r="AA231">
        <v>38</v>
      </c>
      <c r="AB231">
        <v>383071001060</v>
      </c>
      <c r="AC231">
        <v>38</v>
      </c>
      <c r="AD231">
        <v>8936221</v>
      </c>
      <c r="AE231">
        <v>38307</v>
      </c>
      <c r="AF231" t="b">
        <v>0</v>
      </c>
    </row>
    <row r="232" spans="1:32" x14ac:dyDescent="0.15">
      <c r="A232">
        <v>1</v>
      </c>
      <c r="B232">
        <v>231</v>
      </c>
      <c r="C232">
        <v>1</v>
      </c>
      <c r="D232" s="148" t="s">
        <v>1767</v>
      </c>
      <c r="E232" s="148" t="s">
        <v>1768</v>
      </c>
      <c r="F232" s="148" t="s">
        <v>83</v>
      </c>
      <c r="G232" s="148" t="s">
        <v>83</v>
      </c>
      <c r="H232">
        <v>22</v>
      </c>
      <c r="I232">
        <v>0</v>
      </c>
      <c r="J232">
        <v>0</v>
      </c>
      <c r="K232" s="148" t="s">
        <v>1751</v>
      </c>
      <c r="L232" s="148" t="s">
        <v>83</v>
      </c>
      <c r="M232" s="148" t="s">
        <v>83</v>
      </c>
      <c r="N232" s="148" t="s">
        <v>1752</v>
      </c>
      <c r="O232" s="148" t="s">
        <v>83</v>
      </c>
      <c r="P232" s="148" t="s">
        <v>83</v>
      </c>
      <c r="Q232" s="148" t="s">
        <v>83</v>
      </c>
      <c r="R232" s="148" t="s">
        <v>83</v>
      </c>
      <c r="S232" s="148" t="s">
        <v>83</v>
      </c>
      <c r="T232" s="148" t="s">
        <v>83</v>
      </c>
      <c r="U232" s="148" t="s">
        <v>83</v>
      </c>
      <c r="V232" s="148" t="s">
        <v>83</v>
      </c>
      <c r="W232">
        <v>4</v>
      </c>
      <c r="X232">
        <v>1</v>
      </c>
      <c r="Y232">
        <v>3</v>
      </c>
      <c r="Z232" s="1">
        <v>41510</v>
      </c>
      <c r="AA232">
        <v>38</v>
      </c>
      <c r="AB232">
        <v>383071308240</v>
      </c>
      <c r="AC232">
        <v>38</v>
      </c>
      <c r="AD232">
        <v>9438710</v>
      </c>
      <c r="AE232">
        <v>38307</v>
      </c>
      <c r="AF232" t="b">
        <v>0</v>
      </c>
    </row>
    <row r="233" spans="1:32" x14ac:dyDescent="0.15">
      <c r="A233">
        <v>1</v>
      </c>
      <c r="B233">
        <v>232</v>
      </c>
      <c r="C233">
        <v>2</v>
      </c>
      <c r="D233" s="148" t="s">
        <v>143</v>
      </c>
      <c r="E233" s="148" t="s">
        <v>144</v>
      </c>
      <c r="F233" s="148" t="s">
        <v>83</v>
      </c>
      <c r="G233" s="148" t="s">
        <v>83</v>
      </c>
      <c r="H233">
        <v>22</v>
      </c>
      <c r="I233">
        <v>0</v>
      </c>
      <c r="J233">
        <v>0</v>
      </c>
      <c r="K233" s="148" t="s">
        <v>1751</v>
      </c>
      <c r="L233" s="148" t="s">
        <v>83</v>
      </c>
      <c r="M233" s="148" t="s">
        <v>83</v>
      </c>
      <c r="N233" s="148" t="s">
        <v>1752</v>
      </c>
      <c r="O233" s="148" t="s">
        <v>83</v>
      </c>
      <c r="P233" s="148" t="s">
        <v>83</v>
      </c>
      <c r="Q233" s="148" t="s">
        <v>83</v>
      </c>
      <c r="R233" s="148" t="s">
        <v>83</v>
      </c>
      <c r="S233" s="148" t="s">
        <v>83</v>
      </c>
      <c r="T233" s="148" t="s">
        <v>83</v>
      </c>
      <c r="U233" s="148" t="s">
        <v>83</v>
      </c>
      <c r="V233" s="148" t="s">
        <v>83</v>
      </c>
      <c r="W233">
        <v>4</v>
      </c>
      <c r="X233">
        <v>3</v>
      </c>
      <c r="Y233">
        <v>2</v>
      </c>
      <c r="Z233" s="1">
        <v>38506</v>
      </c>
      <c r="AA233">
        <v>38</v>
      </c>
      <c r="AB233">
        <v>383070506035</v>
      </c>
      <c r="AC233">
        <v>38</v>
      </c>
      <c r="AD233">
        <v>5161055</v>
      </c>
      <c r="AE233">
        <v>38307</v>
      </c>
      <c r="AF233" t="b">
        <v>0</v>
      </c>
    </row>
    <row r="234" spans="1:32" x14ac:dyDescent="0.15">
      <c r="A234">
        <v>1</v>
      </c>
      <c r="B234">
        <v>233</v>
      </c>
      <c r="C234">
        <v>2</v>
      </c>
      <c r="D234" s="148" t="s">
        <v>354</v>
      </c>
      <c r="E234" s="148" t="s">
        <v>355</v>
      </c>
      <c r="F234" s="148" t="s">
        <v>83</v>
      </c>
      <c r="G234" s="148" t="s">
        <v>83</v>
      </c>
      <c r="H234">
        <v>22</v>
      </c>
      <c r="I234">
        <v>0</v>
      </c>
      <c r="J234">
        <v>0</v>
      </c>
      <c r="K234" s="148" t="s">
        <v>1751</v>
      </c>
      <c r="L234" s="148" t="s">
        <v>83</v>
      </c>
      <c r="M234" s="148" t="s">
        <v>83</v>
      </c>
      <c r="N234" s="148" t="s">
        <v>1752</v>
      </c>
      <c r="O234" s="148" t="s">
        <v>83</v>
      </c>
      <c r="P234" s="148" t="s">
        <v>83</v>
      </c>
      <c r="Q234" s="148" t="s">
        <v>83</v>
      </c>
      <c r="R234" s="148" t="s">
        <v>83</v>
      </c>
      <c r="S234" s="148" t="s">
        <v>83</v>
      </c>
      <c r="T234" s="148" t="s">
        <v>83</v>
      </c>
      <c r="U234" s="148" t="s">
        <v>83</v>
      </c>
      <c r="V234" s="148" t="s">
        <v>83</v>
      </c>
      <c r="W234">
        <v>4</v>
      </c>
      <c r="X234">
        <v>3</v>
      </c>
      <c r="Y234">
        <v>2</v>
      </c>
      <c r="Z234" s="1">
        <v>38512</v>
      </c>
      <c r="AA234">
        <v>38</v>
      </c>
      <c r="AB234">
        <v>383070506095</v>
      </c>
      <c r="AC234">
        <v>38</v>
      </c>
      <c r="AD234">
        <v>6004286</v>
      </c>
      <c r="AE234">
        <v>38307</v>
      </c>
      <c r="AF234" t="b">
        <v>0</v>
      </c>
    </row>
    <row r="235" spans="1:32" x14ac:dyDescent="0.15">
      <c r="A235">
        <v>1</v>
      </c>
      <c r="B235">
        <v>234</v>
      </c>
      <c r="C235">
        <v>2</v>
      </c>
      <c r="D235" s="148" t="s">
        <v>358</v>
      </c>
      <c r="E235" s="148" t="s">
        <v>359</v>
      </c>
      <c r="F235" s="148" t="s">
        <v>83</v>
      </c>
      <c r="G235" s="148" t="s">
        <v>83</v>
      </c>
      <c r="H235">
        <v>22</v>
      </c>
      <c r="I235">
        <v>0</v>
      </c>
      <c r="J235">
        <v>0</v>
      </c>
      <c r="K235" s="148" t="s">
        <v>1751</v>
      </c>
      <c r="L235" s="148" t="s">
        <v>83</v>
      </c>
      <c r="M235" s="148" t="s">
        <v>83</v>
      </c>
      <c r="N235" s="148" t="s">
        <v>1752</v>
      </c>
      <c r="O235" s="148" t="s">
        <v>83</v>
      </c>
      <c r="P235" s="148" t="s">
        <v>83</v>
      </c>
      <c r="Q235" s="148" t="s">
        <v>83</v>
      </c>
      <c r="R235" s="148" t="s">
        <v>83</v>
      </c>
      <c r="S235" s="148" t="s">
        <v>83</v>
      </c>
      <c r="T235" s="148" t="s">
        <v>83</v>
      </c>
      <c r="U235" s="148" t="s">
        <v>83</v>
      </c>
      <c r="V235" s="148" t="s">
        <v>83</v>
      </c>
      <c r="W235">
        <v>4</v>
      </c>
      <c r="X235">
        <v>3</v>
      </c>
      <c r="Y235">
        <v>1</v>
      </c>
      <c r="Z235" s="1">
        <v>39130</v>
      </c>
      <c r="AA235">
        <v>38</v>
      </c>
      <c r="AB235">
        <v>383070702175</v>
      </c>
      <c r="AC235">
        <v>38</v>
      </c>
      <c r="AD235">
        <v>6902566</v>
      </c>
      <c r="AE235">
        <v>38307</v>
      </c>
      <c r="AF235" t="b">
        <v>0</v>
      </c>
    </row>
    <row r="236" spans="1:32" x14ac:dyDescent="0.15">
      <c r="A236">
        <v>1</v>
      </c>
      <c r="B236">
        <v>235</v>
      </c>
      <c r="C236">
        <v>2</v>
      </c>
      <c r="D236" s="148" t="s">
        <v>1769</v>
      </c>
      <c r="E236" s="148" t="s">
        <v>1770</v>
      </c>
      <c r="F236" s="148" t="s">
        <v>83</v>
      </c>
      <c r="G236" s="148" t="s">
        <v>83</v>
      </c>
      <c r="H236">
        <v>22</v>
      </c>
      <c r="I236">
        <v>0</v>
      </c>
      <c r="J236">
        <v>0</v>
      </c>
      <c r="K236" s="148" t="s">
        <v>1751</v>
      </c>
      <c r="L236" s="148" t="s">
        <v>83</v>
      </c>
      <c r="M236" s="148" t="s">
        <v>83</v>
      </c>
      <c r="N236" s="148" t="s">
        <v>1752</v>
      </c>
      <c r="O236" s="148" t="s">
        <v>83</v>
      </c>
      <c r="P236" s="148" t="s">
        <v>83</v>
      </c>
      <c r="Q236" s="148" t="s">
        <v>83</v>
      </c>
      <c r="R236" s="148" t="s">
        <v>83</v>
      </c>
      <c r="S236" s="148" t="s">
        <v>83</v>
      </c>
      <c r="T236" s="148" t="s">
        <v>83</v>
      </c>
      <c r="U236" s="148" t="s">
        <v>83</v>
      </c>
      <c r="V236" s="148" t="s">
        <v>83</v>
      </c>
      <c r="W236">
        <v>4</v>
      </c>
      <c r="X236">
        <v>2</v>
      </c>
      <c r="Y236">
        <v>3</v>
      </c>
      <c r="Z236" s="1">
        <v>39256</v>
      </c>
      <c r="AA236">
        <v>38</v>
      </c>
      <c r="AB236">
        <v>383070706235</v>
      </c>
      <c r="AC236">
        <v>38</v>
      </c>
      <c r="AD236">
        <v>6902592</v>
      </c>
      <c r="AE236">
        <v>38307</v>
      </c>
      <c r="AF236" t="b">
        <v>0</v>
      </c>
    </row>
    <row r="237" spans="1:32" x14ac:dyDescent="0.15">
      <c r="A237">
        <v>1</v>
      </c>
      <c r="B237">
        <v>236</v>
      </c>
      <c r="C237">
        <v>2</v>
      </c>
      <c r="D237" s="148" t="s">
        <v>1771</v>
      </c>
      <c r="E237" s="148" t="s">
        <v>1772</v>
      </c>
      <c r="F237" s="148" t="s">
        <v>83</v>
      </c>
      <c r="G237" s="148" t="s">
        <v>83</v>
      </c>
      <c r="H237">
        <v>22</v>
      </c>
      <c r="I237">
        <v>0</v>
      </c>
      <c r="J237">
        <v>0</v>
      </c>
      <c r="K237" s="148" t="s">
        <v>1751</v>
      </c>
      <c r="L237" s="148" t="s">
        <v>83</v>
      </c>
      <c r="M237" s="148" t="s">
        <v>83</v>
      </c>
      <c r="N237" s="148" t="s">
        <v>1752</v>
      </c>
      <c r="O237" s="148" t="s">
        <v>83</v>
      </c>
      <c r="P237" s="148" t="s">
        <v>83</v>
      </c>
      <c r="Q237" s="148" t="s">
        <v>83</v>
      </c>
      <c r="R237" s="148" t="s">
        <v>83</v>
      </c>
      <c r="S237" s="148" t="s">
        <v>83</v>
      </c>
      <c r="T237" s="148" t="s">
        <v>83</v>
      </c>
      <c r="U237" s="148" t="s">
        <v>83</v>
      </c>
      <c r="V237" s="148" t="s">
        <v>83</v>
      </c>
      <c r="W237">
        <v>4</v>
      </c>
      <c r="X237">
        <v>2</v>
      </c>
      <c r="Y237">
        <v>2</v>
      </c>
      <c r="Z237" s="1">
        <v>39560</v>
      </c>
      <c r="AA237">
        <v>38</v>
      </c>
      <c r="AB237">
        <v>383070804225</v>
      </c>
      <c r="AC237">
        <v>38</v>
      </c>
      <c r="AD237">
        <v>7786200</v>
      </c>
      <c r="AE237">
        <v>38307</v>
      </c>
      <c r="AF237" t="b">
        <v>0</v>
      </c>
    </row>
    <row r="238" spans="1:32" x14ac:dyDescent="0.15">
      <c r="A238">
        <v>1</v>
      </c>
      <c r="B238">
        <v>237</v>
      </c>
      <c r="C238">
        <v>2</v>
      </c>
      <c r="D238" s="148" t="s">
        <v>1773</v>
      </c>
      <c r="E238" s="148" t="s">
        <v>1774</v>
      </c>
      <c r="F238" s="148" t="s">
        <v>83</v>
      </c>
      <c r="G238" s="148" t="s">
        <v>83</v>
      </c>
      <c r="H238">
        <v>22</v>
      </c>
      <c r="I238">
        <v>0</v>
      </c>
      <c r="J238">
        <v>0</v>
      </c>
      <c r="K238" s="148" t="s">
        <v>1751</v>
      </c>
      <c r="L238" s="148" t="s">
        <v>83</v>
      </c>
      <c r="M238" s="148" t="s">
        <v>83</v>
      </c>
      <c r="N238" s="148" t="s">
        <v>1752</v>
      </c>
      <c r="O238" s="148" t="s">
        <v>83</v>
      </c>
      <c r="P238" s="148" t="s">
        <v>83</v>
      </c>
      <c r="Q238" s="148" t="s">
        <v>83</v>
      </c>
      <c r="R238" s="148" t="s">
        <v>83</v>
      </c>
      <c r="S238" s="148" t="s">
        <v>83</v>
      </c>
      <c r="T238" s="148" t="s">
        <v>83</v>
      </c>
      <c r="U238" s="148" t="s">
        <v>83</v>
      </c>
      <c r="V238" s="148" t="s">
        <v>83</v>
      </c>
      <c r="W238">
        <v>4</v>
      </c>
      <c r="X238">
        <v>1</v>
      </c>
      <c r="Y238">
        <v>6</v>
      </c>
      <c r="Z238" s="1">
        <v>40297</v>
      </c>
      <c r="AA238">
        <v>38</v>
      </c>
      <c r="AB238">
        <v>383071004295</v>
      </c>
      <c r="AC238">
        <v>38</v>
      </c>
      <c r="AD238">
        <v>8936257</v>
      </c>
      <c r="AE238">
        <v>38307</v>
      </c>
      <c r="AF238" t="b">
        <v>0</v>
      </c>
    </row>
    <row r="239" spans="1:32" x14ac:dyDescent="0.15">
      <c r="A239">
        <v>1</v>
      </c>
      <c r="B239">
        <v>238</v>
      </c>
      <c r="C239">
        <v>2</v>
      </c>
      <c r="D239" s="148" t="s">
        <v>1775</v>
      </c>
      <c r="E239" s="148" t="s">
        <v>1776</v>
      </c>
      <c r="F239" s="148" t="s">
        <v>83</v>
      </c>
      <c r="G239" s="148" t="s">
        <v>83</v>
      </c>
      <c r="H239">
        <v>22</v>
      </c>
      <c r="I239">
        <v>0</v>
      </c>
      <c r="J239">
        <v>0</v>
      </c>
      <c r="K239" s="148" t="s">
        <v>1751</v>
      </c>
      <c r="L239" s="148" t="s">
        <v>83</v>
      </c>
      <c r="M239" s="148" t="s">
        <v>83</v>
      </c>
      <c r="N239" s="148" t="s">
        <v>1752</v>
      </c>
      <c r="O239" s="148" t="s">
        <v>83</v>
      </c>
      <c r="P239" s="148" t="s">
        <v>83</v>
      </c>
      <c r="Q239" s="148" t="s">
        <v>83</v>
      </c>
      <c r="R239" s="148" t="s">
        <v>83</v>
      </c>
      <c r="S239" s="148" t="s">
        <v>83</v>
      </c>
      <c r="T239" s="148" t="s">
        <v>83</v>
      </c>
      <c r="U239" s="148" t="s">
        <v>83</v>
      </c>
      <c r="V239" s="148" t="s">
        <v>83</v>
      </c>
      <c r="W239">
        <v>4</v>
      </c>
      <c r="X239">
        <v>1</v>
      </c>
      <c r="Y239">
        <v>5</v>
      </c>
      <c r="Z239" s="1">
        <v>40648</v>
      </c>
      <c r="AA239">
        <v>38</v>
      </c>
      <c r="AB239">
        <v>383071104155</v>
      </c>
      <c r="AC239">
        <v>38</v>
      </c>
      <c r="AD239">
        <v>8573137</v>
      </c>
      <c r="AE239">
        <v>38307</v>
      </c>
      <c r="AF239" t="b">
        <v>0</v>
      </c>
    </row>
    <row r="240" spans="1:32" x14ac:dyDescent="0.15">
      <c r="A240">
        <v>1</v>
      </c>
      <c r="B240">
        <v>239</v>
      </c>
      <c r="C240">
        <v>2</v>
      </c>
      <c r="D240" s="148" t="s">
        <v>1777</v>
      </c>
      <c r="E240" s="148" t="s">
        <v>1778</v>
      </c>
      <c r="F240" s="148" t="s">
        <v>83</v>
      </c>
      <c r="G240" s="148" t="s">
        <v>83</v>
      </c>
      <c r="H240">
        <v>22</v>
      </c>
      <c r="I240">
        <v>0</v>
      </c>
      <c r="J240">
        <v>0</v>
      </c>
      <c r="K240" s="148" t="s">
        <v>1751</v>
      </c>
      <c r="L240" s="148" t="s">
        <v>83</v>
      </c>
      <c r="M240" s="148" t="s">
        <v>83</v>
      </c>
      <c r="N240" s="148" t="s">
        <v>1752</v>
      </c>
      <c r="O240" s="148" t="s">
        <v>83</v>
      </c>
      <c r="P240" s="148" t="s">
        <v>83</v>
      </c>
      <c r="Q240" s="148" t="s">
        <v>83</v>
      </c>
      <c r="R240" s="148" t="s">
        <v>83</v>
      </c>
      <c r="S240" s="148" t="s">
        <v>83</v>
      </c>
      <c r="T240" s="148" t="s">
        <v>83</v>
      </c>
      <c r="U240" s="148" t="s">
        <v>83</v>
      </c>
      <c r="V240" s="148" t="s">
        <v>83</v>
      </c>
      <c r="W240">
        <v>4</v>
      </c>
      <c r="X240">
        <v>1</v>
      </c>
      <c r="Y240">
        <v>5</v>
      </c>
      <c r="Z240" s="1">
        <v>40799</v>
      </c>
      <c r="AA240">
        <v>38</v>
      </c>
      <c r="AB240">
        <v>383071109135</v>
      </c>
      <c r="AC240">
        <v>38</v>
      </c>
      <c r="AD240">
        <v>8190590</v>
      </c>
      <c r="AE240">
        <v>38307</v>
      </c>
      <c r="AF240" t="b">
        <v>0</v>
      </c>
    </row>
    <row r="241" spans="1:32" x14ac:dyDescent="0.15">
      <c r="A241">
        <v>1</v>
      </c>
      <c r="B241">
        <v>240</v>
      </c>
      <c r="C241">
        <v>2</v>
      </c>
      <c r="D241" s="148" t="s">
        <v>1779</v>
      </c>
      <c r="E241" s="148" t="s">
        <v>1780</v>
      </c>
      <c r="F241" s="148" t="s">
        <v>83</v>
      </c>
      <c r="G241" s="148" t="s">
        <v>83</v>
      </c>
      <c r="H241">
        <v>22</v>
      </c>
      <c r="I241">
        <v>0</v>
      </c>
      <c r="J241">
        <v>0</v>
      </c>
      <c r="K241" s="148" t="s">
        <v>1751</v>
      </c>
      <c r="L241" s="148" t="s">
        <v>83</v>
      </c>
      <c r="M241" s="148" t="s">
        <v>83</v>
      </c>
      <c r="N241" s="148" t="s">
        <v>1752</v>
      </c>
      <c r="O241" s="148" t="s">
        <v>83</v>
      </c>
      <c r="P241" s="148" t="s">
        <v>83</v>
      </c>
      <c r="Q241" s="148" t="s">
        <v>83</v>
      </c>
      <c r="R241" s="148" t="s">
        <v>83</v>
      </c>
      <c r="S241" s="148" t="s">
        <v>83</v>
      </c>
      <c r="T241" s="148" t="s">
        <v>83</v>
      </c>
      <c r="U241" s="148" t="s">
        <v>83</v>
      </c>
      <c r="V241" s="148" t="s">
        <v>83</v>
      </c>
      <c r="W241">
        <v>4</v>
      </c>
      <c r="X241">
        <v>1</v>
      </c>
      <c r="Y241">
        <v>2</v>
      </c>
      <c r="Z241" s="1">
        <v>41759</v>
      </c>
      <c r="AA241">
        <v>38</v>
      </c>
      <c r="AB241">
        <v>383071404305</v>
      </c>
      <c r="AC241">
        <v>38</v>
      </c>
      <c r="AD241">
        <v>9294801</v>
      </c>
      <c r="AE241">
        <v>38307</v>
      </c>
      <c r="AF241" t="b">
        <v>0</v>
      </c>
    </row>
    <row r="242" spans="1:32" x14ac:dyDescent="0.15">
      <c r="A242">
        <v>1</v>
      </c>
      <c r="B242">
        <v>241</v>
      </c>
      <c r="C242">
        <v>1</v>
      </c>
      <c r="D242" s="148" t="s">
        <v>362</v>
      </c>
      <c r="E242" s="148" t="s">
        <v>363</v>
      </c>
      <c r="F242" s="148" t="s">
        <v>83</v>
      </c>
      <c r="G242" s="148" t="s">
        <v>83</v>
      </c>
      <c r="H242">
        <v>17</v>
      </c>
      <c r="I242">
        <v>0</v>
      </c>
      <c r="J242">
        <v>0</v>
      </c>
      <c r="K242" s="148" t="s">
        <v>1781</v>
      </c>
      <c r="L242" s="148" t="s">
        <v>83</v>
      </c>
      <c r="M242" s="148" t="s">
        <v>83</v>
      </c>
      <c r="N242" s="148" t="s">
        <v>1782</v>
      </c>
      <c r="O242" s="148" t="s">
        <v>83</v>
      </c>
      <c r="P242" s="148" t="s">
        <v>83</v>
      </c>
      <c r="Q242" s="148" t="s">
        <v>83</v>
      </c>
      <c r="R242" s="148" t="s">
        <v>83</v>
      </c>
      <c r="S242" s="148" t="s">
        <v>83</v>
      </c>
      <c r="T242" s="148" t="s">
        <v>83</v>
      </c>
      <c r="U242" s="148" t="s">
        <v>83</v>
      </c>
      <c r="V242" s="148" t="s">
        <v>83</v>
      </c>
      <c r="W242">
        <v>4</v>
      </c>
      <c r="X242">
        <v>3</v>
      </c>
      <c r="Y242">
        <v>2</v>
      </c>
      <c r="Z242" s="1">
        <v>38446</v>
      </c>
      <c r="AA242">
        <v>38</v>
      </c>
      <c r="AB242">
        <v>383110504040</v>
      </c>
      <c r="AC242">
        <v>38</v>
      </c>
      <c r="AD242">
        <v>5545493</v>
      </c>
      <c r="AE242">
        <v>38311</v>
      </c>
      <c r="AF242" t="b">
        <v>0</v>
      </c>
    </row>
    <row r="243" spans="1:32" x14ac:dyDescent="0.15">
      <c r="A243">
        <v>1</v>
      </c>
      <c r="B243">
        <v>242</v>
      </c>
      <c r="C243">
        <v>1</v>
      </c>
      <c r="D243" s="148" t="s">
        <v>167</v>
      </c>
      <c r="E243" s="148" t="s">
        <v>168</v>
      </c>
      <c r="F243" s="148" t="s">
        <v>83</v>
      </c>
      <c r="G243" s="148" t="s">
        <v>83</v>
      </c>
      <c r="H243">
        <v>17</v>
      </c>
      <c r="I243">
        <v>0</v>
      </c>
      <c r="J243">
        <v>0</v>
      </c>
      <c r="K243" s="148" t="s">
        <v>1781</v>
      </c>
      <c r="L243" s="148" t="s">
        <v>83</v>
      </c>
      <c r="M243" s="148" t="s">
        <v>83</v>
      </c>
      <c r="N243" s="148" t="s">
        <v>1782</v>
      </c>
      <c r="O243" s="148" t="s">
        <v>83</v>
      </c>
      <c r="P243" s="148" t="s">
        <v>83</v>
      </c>
      <c r="Q243" s="148" t="s">
        <v>83</v>
      </c>
      <c r="R243" s="148" t="s">
        <v>83</v>
      </c>
      <c r="S243" s="148" t="s">
        <v>83</v>
      </c>
      <c r="T243" s="148" t="s">
        <v>83</v>
      </c>
      <c r="U243" s="148" t="s">
        <v>83</v>
      </c>
      <c r="V243" s="148" t="s">
        <v>83</v>
      </c>
      <c r="W243">
        <v>4</v>
      </c>
      <c r="X243">
        <v>3</v>
      </c>
      <c r="Y243">
        <v>2</v>
      </c>
      <c r="Z243" s="1">
        <v>38468</v>
      </c>
      <c r="AA243">
        <v>38</v>
      </c>
      <c r="AB243">
        <v>383110504260</v>
      </c>
      <c r="AC243">
        <v>38</v>
      </c>
      <c r="AD243">
        <v>5545532</v>
      </c>
      <c r="AE243">
        <v>38311</v>
      </c>
      <c r="AF243" t="b">
        <v>0</v>
      </c>
    </row>
    <row r="244" spans="1:32" x14ac:dyDescent="0.15">
      <c r="A244">
        <v>1</v>
      </c>
      <c r="B244">
        <v>243</v>
      </c>
      <c r="C244">
        <v>1</v>
      </c>
      <c r="D244" s="148" t="s">
        <v>364</v>
      </c>
      <c r="E244" s="148" t="s">
        <v>365</v>
      </c>
      <c r="F244" s="148" t="s">
        <v>83</v>
      </c>
      <c r="G244" s="148" t="s">
        <v>83</v>
      </c>
      <c r="H244">
        <v>17</v>
      </c>
      <c r="I244">
        <v>0</v>
      </c>
      <c r="J244">
        <v>0</v>
      </c>
      <c r="K244" s="148" t="s">
        <v>1781</v>
      </c>
      <c r="L244" s="148" t="s">
        <v>83</v>
      </c>
      <c r="M244" s="148" t="s">
        <v>83</v>
      </c>
      <c r="N244" s="148" t="s">
        <v>1782</v>
      </c>
      <c r="O244" s="148" t="s">
        <v>83</v>
      </c>
      <c r="P244" s="148" t="s">
        <v>83</v>
      </c>
      <c r="Q244" s="148" t="s">
        <v>83</v>
      </c>
      <c r="R244" s="148" t="s">
        <v>83</v>
      </c>
      <c r="S244" s="148" t="s">
        <v>83</v>
      </c>
      <c r="T244" s="148" t="s">
        <v>83</v>
      </c>
      <c r="U244" s="148" t="s">
        <v>83</v>
      </c>
      <c r="V244" s="148" t="s">
        <v>83</v>
      </c>
      <c r="W244">
        <v>4</v>
      </c>
      <c r="X244">
        <v>3</v>
      </c>
      <c r="Y244">
        <v>1</v>
      </c>
      <c r="Z244" s="1">
        <v>39014</v>
      </c>
      <c r="AA244">
        <v>38</v>
      </c>
      <c r="AB244">
        <v>383110610240</v>
      </c>
      <c r="AC244">
        <v>38</v>
      </c>
      <c r="AD244">
        <v>6123892</v>
      </c>
      <c r="AE244">
        <v>38311</v>
      </c>
      <c r="AF244" t="b">
        <v>0</v>
      </c>
    </row>
    <row r="245" spans="1:32" x14ac:dyDescent="0.15">
      <c r="A245">
        <v>1</v>
      </c>
      <c r="B245">
        <v>244</v>
      </c>
      <c r="C245">
        <v>1</v>
      </c>
      <c r="D245" s="148" t="s">
        <v>169</v>
      </c>
      <c r="E245" s="148" t="s">
        <v>170</v>
      </c>
      <c r="F245" s="148" t="s">
        <v>83</v>
      </c>
      <c r="G245" s="148" t="s">
        <v>83</v>
      </c>
      <c r="H245">
        <v>17</v>
      </c>
      <c r="I245">
        <v>0</v>
      </c>
      <c r="J245">
        <v>0</v>
      </c>
      <c r="K245" s="148" t="s">
        <v>1781</v>
      </c>
      <c r="L245" s="148" t="s">
        <v>83</v>
      </c>
      <c r="M245" s="148" t="s">
        <v>83</v>
      </c>
      <c r="N245" s="148" t="s">
        <v>1782</v>
      </c>
      <c r="O245" s="148" t="s">
        <v>83</v>
      </c>
      <c r="P245" s="148" t="s">
        <v>83</v>
      </c>
      <c r="Q245" s="148" t="s">
        <v>83</v>
      </c>
      <c r="R245" s="148" t="s">
        <v>83</v>
      </c>
      <c r="S245" s="148" t="s">
        <v>83</v>
      </c>
      <c r="T245" s="148" t="s">
        <v>83</v>
      </c>
      <c r="U245" s="148" t="s">
        <v>83</v>
      </c>
      <c r="V245" s="148" t="s">
        <v>83</v>
      </c>
      <c r="W245">
        <v>4</v>
      </c>
      <c r="X245">
        <v>3</v>
      </c>
      <c r="Y245">
        <v>1</v>
      </c>
      <c r="Z245" s="1">
        <v>39114</v>
      </c>
      <c r="AA245">
        <v>38</v>
      </c>
      <c r="AB245">
        <v>383110702010</v>
      </c>
      <c r="AC245">
        <v>38</v>
      </c>
      <c r="AD245">
        <v>6123905</v>
      </c>
      <c r="AE245">
        <v>38311</v>
      </c>
      <c r="AF245" t="b">
        <v>0</v>
      </c>
    </row>
    <row r="246" spans="1:32" x14ac:dyDescent="0.15">
      <c r="A246">
        <v>1</v>
      </c>
      <c r="B246">
        <v>245</v>
      </c>
      <c r="C246">
        <v>1</v>
      </c>
      <c r="D246" s="148" t="s">
        <v>1783</v>
      </c>
      <c r="E246" s="148" t="s">
        <v>1784</v>
      </c>
      <c r="F246" s="148" t="s">
        <v>83</v>
      </c>
      <c r="G246" s="148" t="s">
        <v>83</v>
      </c>
      <c r="H246">
        <v>17</v>
      </c>
      <c r="I246">
        <v>0</v>
      </c>
      <c r="J246">
        <v>0</v>
      </c>
      <c r="K246" s="148" t="s">
        <v>1781</v>
      </c>
      <c r="L246" s="148" t="s">
        <v>83</v>
      </c>
      <c r="M246" s="148" t="s">
        <v>83</v>
      </c>
      <c r="N246" s="148" t="s">
        <v>1782</v>
      </c>
      <c r="O246" s="148" t="s">
        <v>83</v>
      </c>
      <c r="P246" s="148" t="s">
        <v>83</v>
      </c>
      <c r="Q246" s="148" t="s">
        <v>83</v>
      </c>
      <c r="R246" s="148" t="s">
        <v>83</v>
      </c>
      <c r="S246" s="148" t="s">
        <v>83</v>
      </c>
      <c r="T246" s="148" t="s">
        <v>83</v>
      </c>
      <c r="U246" s="148" t="s">
        <v>83</v>
      </c>
      <c r="V246" s="148" t="s">
        <v>83</v>
      </c>
      <c r="W246">
        <v>4</v>
      </c>
      <c r="X246">
        <v>2</v>
      </c>
      <c r="Y246">
        <v>3</v>
      </c>
      <c r="Z246" s="1">
        <v>39293</v>
      </c>
      <c r="AA246">
        <v>38</v>
      </c>
      <c r="AB246">
        <v>383110707300</v>
      </c>
      <c r="AC246">
        <v>38</v>
      </c>
      <c r="AD246">
        <v>9111667</v>
      </c>
      <c r="AE246">
        <v>38311</v>
      </c>
      <c r="AF246" t="b">
        <v>0</v>
      </c>
    </row>
    <row r="247" spans="1:32" x14ac:dyDescent="0.15">
      <c r="A247">
        <v>1</v>
      </c>
      <c r="B247">
        <v>246</v>
      </c>
      <c r="C247">
        <v>1</v>
      </c>
      <c r="D247" s="148" t="s">
        <v>1785</v>
      </c>
      <c r="E247" s="148" t="s">
        <v>1786</v>
      </c>
      <c r="F247" s="148" t="s">
        <v>83</v>
      </c>
      <c r="G247" s="148" t="s">
        <v>83</v>
      </c>
      <c r="H247">
        <v>17</v>
      </c>
      <c r="I247">
        <v>0</v>
      </c>
      <c r="J247">
        <v>0</v>
      </c>
      <c r="K247" s="148" t="s">
        <v>1781</v>
      </c>
      <c r="L247" s="148" t="s">
        <v>83</v>
      </c>
      <c r="M247" s="148" t="s">
        <v>83</v>
      </c>
      <c r="N247" s="148" t="s">
        <v>1782</v>
      </c>
      <c r="O247" s="148" t="s">
        <v>83</v>
      </c>
      <c r="P247" s="148" t="s">
        <v>83</v>
      </c>
      <c r="Q247" s="148" t="s">
        <v>83</v>
      </c>
      <c r="R247" s="148" t="s">
        <v>83</v>
      </c>
      <c r="S247" s="148" t="s">
        <v>83</v>
      </c>
      <c r="T247" s="148" t="s">
        <v>83</v>
      </c>
      <c r="U247" s="148" t="s">
        <v>83</v>
      </c>
      <c r="V247" s="148" t="s">
        <v>83</v>
      </c>
      <c r="W247">
        <v>4</v>
      </c>
      <c r="X247">
        <v>2</v>
      </c>
      <c r="Y247">
        <v>1</v>
      </c>
      <c r="Z247" s="1">
        <v>40057</v>
      </c>
      <c r="AA247">
        <v>38</v>
      </c>
      <c r="AB247">
        <v>383110909010</v>
      </c>
      <c r="AC247">
        <v>38</v>
      </c>
      <c r="AD247">
        <v>7933322</v>
      </c>
      <c r="AE247">
        <v>38311</v>
      </c>
      <c r="AF247" t="b">
        <v>0</v>
      </c>
    </row>
    <row r="248" spans="1:32" x14ac:dyDescent="0.15">
      <c r="A248">
        <v>1</v>
      </c>
      <c r="B248">
        <v>247</v>
      </c>
      <c r="C248">
        <v>2</v>
      </c>
      <c r="D248" s="148" t="s">
        <v>171</v>
      </c>
      <c r="E248" s="148" t="s">
        <v>172</v>
      </c>
      <c r="F248" s="148" t="s">
        <v>83</v>
      </c>
      <c r="G248" s="148" t="s">
        <v>83</v>
      </c>
      <c r="H248">
        <v>17</v>
      </c>
      <c r="I248">
        <v>0</v>
      </c>
      <c r="J248">
        <v>0</v>
      </c>
      <c r="K248" s="148" t="s">
        <v>1781</v>
      </c>
      <c r="L248" s="148" t="s">
        <v>83</v>
      </c>
      <c r="M248" s="148" t="s">
        <v>83</v>
      </c>
      <c r="N248" s="148" t="s">
        <v>1782</v>
      </c>
      <c r="O248" s="148" t="s">
        <v>83</v>
      </c>
      <c r="P248" s="148" t="s">
        <v>83</v>
      </c>
      <c r="Q248" s="148" t="s">
        <v>83</v>
      </c>
      <c r="R248" s="148" t="s">
        <v>83</v>
      </c>
      <c r="S248" s="148" t="s">
        <v>83</v>
      </c>
      <c r="T248" s="148" t="s">
        <v>83</v>
      </c>
      <c r="U248" s="148" t="s">
        <v>83</v>
      </c>
      <c r="V248" s="148" t="s">
        <v>83</v>
      </c>
      <c r="W248">
        <v>4</v>
      </c>
      <c r="X248">
        <v>3</v>
      </c>
      <c r="Y248">
        <v>2</v>
      </c>
      <c r="Z248" s="1">
        <v>38448</v>
      </c>
      <c r="AA248">
        <v>38</v>
      </c>
      <c r="AB248">
        <v>383110504065</v>
      </c>
      <c r="AC248">
        <v>38</v>
      </c>
      <c r="AD248">
        <v>8144922</v>
      </c>
      <c r="AE248">
        <v>38311</v>
      </c>
      <c r="AF248" t="b">
        <v>0</v>
      </c>
    </row>
    <row r="249" spans="1:32" x14ac:dyDescent="0.15">
      <c r="A249">
        <v>1</v>
      </c>
      <c r="B249">
        <v>248</v>
      </c>
      <c r="C249">
        <v>2</v>
      </c>
      <c r="D249" s="148" t="s">
        <v>173</v>
      </c>
      <c r="E249" s="148" t="s">
        <v>174</v>
      </c>
      <c r="F249" s="148" t="s">
        <v>83</v>
      </c>
      <c r="G249" s="148" t="s">
        <v>83</v>
      </c>
      <c r="H249">
        <v>17</v>
      </c>
      <c r="I249">
        <v>0</v>
      </c>
      <c r="J249">
        <v>0</v>
      </c>
      <c r="K249" s="148" t="s">
        <v>1781</v>
      </c>
      <c r="L249" s="148" t="s">
        <v>83</v>
      </c>
      <c r="M249" s="148" t="s">
        <v>83</v>
      </c>
      <c r="N249" s="148" t="s">
        <v>1782</v>
      </c>
      <c r="O249" s="148" t="s">
        <v>83</v>
      </c>
      <c r="P249" s="148" t="s">
        <v>83</v>
      </c>
      <c r="Q249" s="148" t="s">
        <v>83</v>
      </c>
      <c r="R249" s="148" t="s">
        <v>83</v>
      </c>
      <c r="S249" s="148" t="s">
        <v>83</v>
      </c>
      <c r="T249" s="148" t="s">
        <v>83</v>
      </c>
      <c r="U249" s="148" t="s">
        <v>83</v>
      </c>
      <c r="V249" s="148" t="s">
        <v>83</v>
      </c>
      <c r="W249">
        <v>4</v>
      </c>
      <c r="X249">
        <v>3</v>
      </c>
      <c r="Y249">
        <v>2</v>
      </c>
      <c r="Z249" s="1">
        <v>38463</v>
      </c>
      <c r="AA249">
        <v>38</v>
      </c>
      <c r="AB249">
        <v>383110504215</v>
      </c>
      <c r="AC249">
        <v>38</v>
      </c>
      <c r="AD249">
        <v>5545520</v>
      </c>
      <c r="AE249">
        <v>38311</v>
      </c>
      <c r="AF249" t="b">
        <v>0</v>
      </c>
    </row>
    <row r="250" spans="1:32" x14ac:dyDescent="0.15">
      <c r="A250">
        <v>1</v>
      </c>
      <c r="B250">
        <v>249</v>
      </c>
      <c r="C250">
        <v>2</v>
      </c>
      <c r="D250" s="148" t="s">
        <v>370</v>
      </c>
      <c r="E250" s="148" t="s">
        <v>371</v>
      </c>
      <c r="F250" s="148" t="s">
        <v>83</v>
      </c>
      <c r="G250" s="148" t="s">
        <v>83</v>
      </c>
      <c r="H250">
        <v>17</v>
      </c>
      <c r="I250">
        <v>0</v>
      </c>
      <c r="J250">
        <v>0</v>
      </c>
      <c r="K250" s="148" t="s">
        <v>1781</v>
      </c>
      <c r="L250" s="148" t="s">
        <v>83</v>
      </c>
      <c r="M250" s="148" t="s">
        <v>83</v>
      </c>
      <c r="N250" s="148" t="s">
        <v>1782</v>
      </c>
      <c r="O250" s="148" t="s">
        <v>83</v>
      </c>
      <c r="P250" s="148" t="s">
        <v>83</v>
      </c>
      <c r="Q250" s="148" t="s">
        <v>83</v>
      </c>
      <c r="R250" s="148" t="s">
        <v>83</v>
      </c>
      <c r="S250" s="148" t="s">
        <v>83</v>
      </c>
      <c r="T250" s="148" t="s">
        <v>83</v>
      </c>
      <c r="U250" s="148" t="s">
        <v>83</v>
      </c>
      <c r="V250" s="148" t="s">
        <v>83</v>
      </c>
      <c r="W250">
        <v>4</v>
      </c>
      <c r="X250">
        <v>3</v>
      </c>
      <c r="Y250">
        <v>2</v>
      </c>
      <c r="Z250" s="1">
        <v>38471</v>
      </c>
      <c r="AA250">
        <v>38</v>
      </c>
      <c r="AB250">
        <v>383110504295</v>
      </c>
      <c r="AC250">
        <v>38</v>
      </c>
      <c r="AD250">
        <v>7748921</v>
      </c>
      <c r="AE250">
        <v>38311</v>
      </c>
      <c r="AF250" t="b">
        <v>0</v>
      </c>
    </row>
    <row r="251" spans="1:32" x14ac:dyDescent="0.15">
      <c r="A251">
        <v>1</v>
      </c>
      <c r="B251">
        <v>250</v>
      </c>
      <c r="C251">
        <v>2</v>
      </c>
      <c r="D251" s="148" t="s">
        <v>175</v>
      </c>
      <c r="E251" s="148" t="s">
        <v>176</v>
      </c>
      <c r="F251" s="148" t="s">
        <v>83</v>
      </c>
      <c r="G251" s="148" t="s">
        <v>83</v>
      </c>
      <c r="H251">
        <v>17</v>
      </c>
      <c r="I251">
        <v>0</v>
      </c>
      <c r="J251">
        <v>0</v>
      </c>
      <c r="K251" s="148" t="s">
        <v>1781</v>
      </c>
      <c r="L251" s="148" t="s">
        <v>83</v>
      </c>
      <c r="M251" s="148" t="s">
        <v>83</v>
      </c>
      <c r="N251" s="148" t="s">
        <v>1782</v>
      </c>
      <c r="O251" s="148" t="s">
        <v>83</v>
      </c>
      <c r="P251" s="148" t="s">
        <v>83</v>
      </c>
      <c r="Q251" s="148" t="s">
        <v>83</v>
      </c>
      <c r="R251" s="148" t="s">
        <v>83</v>
      </c>
      <c r="S251" s="148" t="s">
        <v>83</v>
      </c>
      <c r="T251" s="148" t="s">
        <v>83</v>
      </c>
      <c r="U251" s="148" t="s">
        <v>83</v>
      </c>
      <c r="V251" s="148" t="s">
        <v>83</v>
      </c>
      <c r="W251">
        <v>4</v>
      </c>
      <c r="X251">
        <v>3</v>
      </c>
      <c r="Y251">
        <v>2</v>
      </c>
      <c r="Z251" s="1">
        <v>38583</v>
      </c>
      <c r="AA251">
        <v>38</v>
      </c>
      <c r="AB251">
        <v>383110508195</v>
      </c>
      <c r="AC251">
        <v>38</v>
      </c>
      <c r="AD251">
        <v>7669993</v>
      </c>
      <c r="AE251">
        <v>38311</v>
      </c>
      <c r="AF251" t="b">
        <v>0</v>
      </c>
    </row>
    <row r="252" spans="1:32" x14ac:dyDescent="0.15">
      <c r="A252">
        <v>1</v>
      </c>
      <c r="B252">
        <v>251</v>
      </c>
      <c r="C252">
        <v>2</v>
      </c>
      <c r="D252" s="148" t="s">
        <v>177</v>
      </c>
      <c r="E252" s="148" t="s">
        <v>178</v>
      </c>
      <c r="F252" s="148" t="s">
        <v>83</v>
      </c>
      <c r="G252" s="148" t="s">
        <v>83</v>
      </c>
      <c r="H252">
        <v>17</v>
      </c>
      <c r="I252">
        <v>0</v>
      </c>
      <c r="J252">
        <v>0</v>
      </c>
      <c r="K252" s="148" t="s">
        <v>1781</v>
      </c>
      <c r="L252" s="148" t="s">
        <v>83</v>
      </c>
      <c r="M252" s="148" t="s">
        <v>83</v>
      </c>
      <c r="N252" s="148" t="s">
        <v>1782</v>
      </c>
      <c r="O252" s="148" t="s">
        <v>83</v>
      </c>
      <c r="P252" s="148" t="s">
        <v>83</v>
      </c>
      <c r="Q252" s="148" t="s">
        <v>83</v>
      </c>
      <c r="R252" s="148" t="s">
        <v>83</v>
      </c>
      <c r="S252" s="148" t="s">
        <v>83</v>
      </c>
      <c r="T252" s="148" t="s">
        <v>83</v>
      </c>
      <c r="U252" s="148" t="s">
        <v>83</v>
      </c>
      <c r="V252" s="148" t="s">
        <v>83</v>
      </c>
      <c r="W252">
        <v>4</v>
      </c>
      <c r="X252">
        <v>3</v>
      </c>
      <c r="Y252">
        <v>2</v>
      </c>
      <c r="Z252" s="1">
        <v>38591</v>
      </c>
      <c r="AA252">
        <v>38</v>
      </c>
      <c r="AB252">
        <v>383110508275</v>
      </c>
      <c r="AC252">
        <v>38</v>
      </c>
      <c r="AD252">
        <v>5161067</v>
      </c>
      <c r="AE252">
        <v>38311</v>
      </c>
      <c r="AF252" t="b">
        <v>0</v>
      </c>
    </row>
    <row r="253" spans="1:32" x14ac:dyDescent="0.15">
      <c r="A253">
        <v>1</v>
      </c>
      <c r="B253">
        <v>252</v>
      </c>
      <c r="C253">
        <v>2</v>
      </c>
      <c r="D253" s="148" t="s">
        <v>179</v>
      </c>
      <c r="E253" s="148" t="s">
        <v>180</v>
      </c>
      <c r="F253" s="148" t="s">
        <v>83</v>
      </c>
      <c r="G253" s="148" t="s">
        <v>83</v>
      </c>
      <c r="H253">
        <v>17</v>
      </c>
      <c r="I253">
        <v>0</v>
      </c>
      <c r="J253">
        <v>0</v>
      </c>
      <c r="K253" s="148" t="s">
        <v>1781</v>
      </c>
      <c r="L253" s="148" t="s">
        <v>83</v>
      </c>
      <c r="M253" s="148" t="s">
        <v>83</v>
      </c>
      <c r="N253" s="148" t="s">
        <v>1782</v>
      </c>
      <c r="O253" s="148" t="s">
        <v>83</v>
      </c>
      <c r="P253" s="148" t="s">
        <v>83</v>
      </c>
      <c r="Q253" s="148" t="s">
        <v>83</v>
      </c>
      <c r="R253" s="148" t="s">
        <v>83</v>
      </c>
      <c r="S253" s="148" t="s">
        <v>83</v>
      </c>
      <c r="T253" s="148" t="s">
        <v>83</v>
      </c>
      <c r="U253" s="148" t="s">
        <v>83</v>
      </c>
      <c r="V253" s="148" t="s">
        <v>83</v>
      </c>
      <c r="W253">
        <v>4</v>
      </c>
      <c r="X253">
        <v>3</v>
      </c>
      <c r="Y253">
        <v>2</v>
      </c>
      <c r="Z253" s="1">
        <v>38648</v>
      </c>
      <c r="AA253">
        <v>38</v>
      </c>
      <c r="AB253">
        <v>383110510235</v>
      </c>
      <c r="AC253">
        <v>38</v>
      </c>
      <c r="AD253">
        <v>5545570</v>
      </c>
      <c r="AE253">
        <v>38311</v>
      </c>
      <c r="AF253" t="b">
        <v>0</v>
      </c>
    </row>
    <row r="254" spans="1:32" x14ac:dyDescent="0.15">
      <c r="A254">
        <v>1</v>
      </c>
      <c r="B254">
        <v>253</v>
      </c>
      <c r="C254">
        <v>2</v>
      </c>
      <c r="D254" s="148" t="s">
        <v>181</v>
      </c>
      <c r="E254" s="148" t="s">
        <v>182</v>
      </c>
      <c r="F254" s="148" t="s">
        <v>83</v>
      </c>
      <c r="G254" s="148" t="s">
        <v>83</v>
      </c>
      <c r="H254">
        <v>17</v>
      </c>
      <c r="I254">
        <v>0</v>
      </c>
      <c r="J254">
        <v>0</v>
      </c>
      <c r="K254" s="148" t="s">
        <v>1781</v>
      </c>
      <c r="L254" s="148" t="s">
        <v>83</v>
      </c>
      <c r="M254" s="148" t="s">
        <v>83</v>
      </c>
      <c r="N254" s="148" t="s">
        <v>1782</v>
      </c>
      <c r="O254" s="148" t="s">
        <v>83</v>
      </c>
      <c r="P254" s="148" t="s">
        <v>83</v>
      </c>
      <c r="Q254" s="148" t="s">
        <v>83</v>
      </c>
      <c r="R254" s="148" t="s">
        <v>83</v>
      </c>
      <c r="S254" s="148" t="s">
        <v>83</v>
      </c>
      <c r="T254" s="148" t="s">
        <v>83</v>
      </c>
      <c r="U254" s="148" t="s">
        <v>83</v>
      </c>
      <c r="V254" s="148" t="s">
        <v>83</v>
      </c>
      <c r="W254">
        <v>4</v>
      </c>
      <c r="X254">
        <v>3</v>
      </c>
      <c r="Y254">
        <v>1</v>
      </c>
      <c r="Z254" s="1">
        <v>38909</v>
      </c>
      <c r="AA254">
        <v>38</v>
      </c>
      <c r="AB254">
        <v>383110607115</v>
      </c>
      <c r="AC254">
        <v>38</v>
      </c>
      <c r="AD254">
        <v>7785459</v>
      </c>
      <c r="AE254">
        <v>38311</v>
      </c>
      <c r="AF254" t="b">
        <v>0</v>
      </c>
    </row>
    <row r="255" spans="1:32" x14ac:dyDescent="0.15">
      <c r="A255">
        <v>1</v>
      </c>
      <c r="B255">
        <v>254</v>
      </c>
      <c r="C255">
        <v>2</v>
      </c>
      <c r="D255" s="148" t="s">
        <v>1787</v>
      </c>
      <c r="E255" s="148" t="s">
        <v>1788</v>
      </c>
      <c r="F255" s="148" t="s">
        <v>83</v>
      </c>
      <c r="G255" s="148" t="s">
        <v>83</v>
      </c>
      <c r="H255">
        <v>17</v>
      </c>
      <c r="I255">
        <v>0</v>
      </c>
      <c r="J255">
        <v>0</v>
      </c>
      <c r="K255" s="148" t="s">
        <v>1781</v>
      </c>
      <c r="L255" s="148" t="s">
        <v>83</v>
      </c>
      <c r="M255" s="148" t="s">
        <v>83</v>
      </c>
      <c r="N255" s="148" t="s">
        <v>1782</v>
      </c>
      <c r="O255" s="148" t="s">
        <v>83</v>
      </c>
      <c r="P255" s="148" t="s">
        <v>83</v>
      </c>
      <c r="Q255" s="148" t="s">
        <v>83</v>
      </c>
      <c r="R255" s="148" t="s">
        <v>83</v>
      </c>
      <c r="S255" s="148" t="s">
        <v>83</v>
      </c>
      <c r="T255" s="148" t="s">
        <v>83</v>
      </c>
      <c r="U255" s="148" t="s">
        <v>83</v>
      </c>
      <c r="V255" s="148" t="s">
        <v>83</v>
      </c>
      <c r="W255">
        <v>4</v>
      </c>
      <c r="X255">
        <v>2</v>
      </c>
      <c r="Y255">
        <v>3</v>
      </c>
      <c r="Z255" s="1">
        <v>39297</v>
      </c>
      <c r="AA255">
        <v>38</v>
      </c>
      <c r="AB255">
        <v>383110708035</v>
      </c>
      <c r="AC255">
        <v>38</v>
      </c>
      <c r="AD255">
        <v>8522499</v>
      </c>
      <c r="AE255">
        <v>38311</v>
      </c>
      <c r="AF255" t="b">
        <v>0</v>
      </c>
    </row>
    <row r="256" spans="1:32" x14ac:dyDescent="0.15">
      <c r="A256">
        <v>1</v>
      </c>
      <c r="B256">
        <v>255</v>
      </c>
      <c r="C256">
        <v>2</v>
      </c>
      <c r="D256" s="148" t="s">
        <v>1789</v>
      </c>
      <c r="E256" s="148" t="s">
        <v>1790</v>
      </c>
      <c r="F256" s="148" t="s">
        <v>83</v>
      </c>
      <c r="G256" s="148" t="s">
        <v>83</v>
      </c>
      <c r="H256">
        <v>17</v>
      </c>
      <c r="I256">
        <v>0</v>
      </c>
      <c r="J256">
        <v>0</v>
      </c>
      <c r="K256" s="148" t="s">
        <v>1781</v>
      </c>
      <c r="L256" s="148" t="s">
        <v>83</v>
      </c>
      <c r="M256" s="148" t="s">
        <v>83</v>
      </c>
      <c r="N256" s="148" t="s">
        <v>1782</v>
      </c>
      <c r="O256" s="148" t="s">
        <v>83</v>
      </c>
      <c r="P256" s="148" t="s">
        <v>83</v>
      </c>
      <c r="Q256" s="148" t="s">
        <v>83</v>
      </c>
      <c r="R256" s="148" t="s">
        <v>83</v>
      </c>
      <c r="S256" s="148" t="s">
        <v>83</v>
      </c>
      <c r="T256" s="148" t="s">
        <v>83</v>
      </c>
      <c r="U256" s="148" t="s">
        <v>83</v>
      </c>
      <c r="V256" s="148" t="s">
        <v>83</v>
      </c>
      <c r="W256">
        <v>4</v>
      </c>
      <c r="X256">
        <v>2</v>
      </c>
      <c r="Y256">
        <v>3</v>
      </c>
      <c r="Z256" s="1">
        <v>39370</v>
      </c>
      <c r="AA256">
        <v>38</v>
      </c>
      <c r="AB256">
        <v>383110710155</v>
      </c>
      <c r="AC256">
        <v>38</v>
      </c>
      <c r="AD256">
        <v>8243857</v>
      </c>
      <c r="AE256">
        <v>38311</v>
      </c>
      <c r="AF256" t="b">
        <v>0</v>
      </c>
    </row>
    <row r="257" spans="1:32" x14ac:dyDescent="0.15">
      <c r="A257">
        <v>1</v>
      </c>
      <c r="B257">
        <v>256</v>
      </c>
      <c r="C257">
        <v>2</v>
      </c>
      <c r="D257" s="148" t="s">
        <v>1791</v>
      </c>
      <c r="E257" s="148" t="s">
        <v>1792</v>
      </c>
      <c r="F257" s="148" t="s">
        <v>83</v>
      </c>
      <c r="G257" s="148" t="s">
        <v>83</v>
      </c>
      <c r="H257">
        <v>17</v>
      </c>
      <c r="I257">
        <v>0</v>
      </c>
      <c r="J257">
        <v>0</v>
      </c>
      <c r="K257" s="148" t="s">
        <v>1781</v>
      </c>
      <c r="L257" s="148" t="s">
        <v>83</v>
      </c>
      <c r="M257" s="148" t="s">
        <v>83</v>
      </c>
      <c r="N257" s="148" t="s">
        <v>1782</v>
      </c>
      <c r="O257" s="148" t="s">
        <v>83</v>
      </c>
      <c r="P257" s="148" t="s">
        <v>83</v>
      </c>
      <c r="Q257" s="148" t="s">
        <v>83</v>
      </c>
      <c r="R257" s="148" t="s">
        <v>83</v>
      </c>
      <c r="S257" s="148" t="s">
        <v>83</v>
      </c>
      <c r="T257" s="148" t="s">
        <v>83</v>
      </c>
      <c r="U257" s="148" t="s">
        <v>83</v>
      </c>
      <c r="V257" s="148" t="s">
        <v>83</v>
      </c>
      <c r="W257">
        <v>4</v>
      </c>
      <c r="X257">
        <v>2</v>
      </c>
      <c r="Y257">
        <v>3</v>
      </c>
      <c r="Z257" s="1">
        <v>39460</v>
      </c>
      <c r="AA257">
        <v>38</v>
      </c>
      <c r="AB257">
        <v>383110801135</v>
      </c>
      <c r="AC257">
        <v>38</v>
      </c>
      <c r="AD257">
        <v>8522475</v>
      </c>
      <c r="AE257">
        <v>38311</v>
      </c>
      <c r="AF257" t="b">
        <v>0</v>
      </c>
    </row>
    <row r="258" spans="1:32" x14ac:dyDescent="0.15">
      <c r="A258">
        <v>1</v>
      </c>
      <c r="B258">
        <v>257</v>
      </c>
      <c r="C258">
        <v>2</v>
      </c>
      <c r="D258" s="148" t="s">
        <v>1793</v>
      </c>
      <c r="E258" s="148" t="s">
        <v>1794</v>
      </c>
      <c r="F258" s="148" t="s">
        <v>83</v>
      </c>
      <c r="G258" s="148" t="s">
        <v>83</v>
      </c>
      <c r="H258">
        <v>17</v>
      </c>
      <c r="I258">
        <v>0</v>
      </c>
      <c r="J258">
        <v>0</v>
      </c>
      <c r="K258" s="148" t="s">
        <v>1781</v>
      </c>
      <c r="L258" s="148" t="s">
        <v>83</v>
      </c>
      <c r="M258" s="148" t="s">
        <v>83</v>
      </c>
      <c r="N258" s="148" t="s">
        <v>1782</v>
      </c>
      <c r="O258" s="148" t="s">
        <v>83</v>
      </c>
      <c r="P258" s="148" t="s">
        <v>83</v>
      </c>
      <c r="Q258" s="148" t="s">
        <v>83</v>
      </c>
      <c r="R258" s="148" t="s">
        <v>83</v>
      </c>
      <c r="S258" s="148" t="s">
        <v>83</v>
      </c>
      <c r="T258" s="148" t="s">
        <v>83</v>
      </c>
      <c r="U258" s="148" t="s">
        <v>83</v>
      </c>
      <c r="V258" s="148" t="s">
        <v>83</v>
      </c>
      <c r="W258">
        <v>4</v>
      </c>
      <c r="X258">
        <v>2</v>
      </c>
      <c r="Y258">
        <v>2</v>
      </c>
      <c r="Z258" s="1">
        <v>39634</v>
      </c>
      <c r="AA258">
        <v>38</v>
      </c>
      <c r="AB258">
        <v>383110807055</v>
      </c>
      <c r="AC258">
        <v>38</v>
      </c>
      <c r="AD258">
        <v>9153621</v>
      </c>
      <c r="AE258">
        <v>38311</v>
      </c>
      <c r="AF258" t="b">
        <v>0</v>
      </c>
    </row>
    <row r="259" spans="1:32" x14ac:dyDescent="0.15">
      <c r="A259">
        <v>1</v>
      </c>
      <c r="B259">
        <v>258</v>
      </c>
      <c r="C259">
        <v>2</v>
      </c>
      <c r="D259" s="148" t="s">
        <v>1795</v>
      </c>
      <c r="E259" s="148" t="s">
        <v>1796</v>
      </c>
      <c r="F259" s="148" t="s">
        <v>83</v>
      </c>
      <c r="G259" s="148" t="s">
        <v>83</v>
      </c>
      <c r="H259">
        <v>17</v>
      </c>
      <c r="I259">
        <v>0</v>
      </c>
      <c r="J259">
        <v>0</v>
      </c>
      <c r="K259" s="148" t="s">
        <v>1781</v>
      </c>
      <c r="L259" s="148" t="s">
        <v>83</v>
      </c>
      <c r="M259" s="148" t="s">
        <v>83</v>
      </c>
      <c r="N259" s="148" t="s">
        <v>1782</v>
      </c>
      <c r="O259" s="148" t="s">
        <v>83</v>
      </c>
      <c r="P259" s="148" t="s">
        <v>83</v>
      </c>
      <c r="Q259" s="148" t="s">
        <v>83</v>
      </c>
      <c r="R259" s="148" t="s">
        <v>83</v>
      </c>
      <c r="S259" s="148" t="s">
        <v>83</v>
      </c>
      <c r="T259" s="148" t="s">
        <v>83</v>
      </c>
      <c r="U259" s="148" t="s">
        <v>83</v>
      </c>
      <c r="V259" s="148" t="s">
        <v>83</v>
      </c>
      <c r="W259">
        <v>4</v>
      </c>
      <c r="X259">
        <v>2</v>
      </c>
      <c r="Y259">
        <v>1</v>
      </c>
      <c r="Z259" s="1">
        <v>40135</v>
      </c>
      <c r="AA259">
        <v>38</v>
      </c>
      <c r="AB259">
        <v>383110911185</v>
      </c>
      <c r="AC259">
        <v>38</v>
      </c>
      <c r="AD259">
        <v>8945967</v>
      </c>
      <c r="AE259">
        <v>38311</v>
      </c>
      <c r="AF259" t="b">
        <v>0</v>
      </c>
    </row>
    <row r="260" spans="1:32" x14ac:dyDescent="0.15">
      <c r="A260">
        <v>1</v>
      </c>
      <c r="B260">
        <v>259</v>
      </c>
      <c r="C260">
        <v>1</v>
      </c>
      <c r="D260" s="148" t="s">
        <v>1797</v>
      </c>
      <c r="E260" s="148" t="s">
        <v>1798</v>
      </c>
      <c r="F260" s="148" t="s">
        <v>83</v>
      </c>
      <c r="G260" s="148" t="s">
        <v>83</v>
      </c>
      <c r="H260">
        <v>6</v>
      </c>
      <c r="I260">
        <v>0</v>
      </c>
      <c r="J260">
        <v>0</v>
      </c>
      <c r="K260" s="148" t="s">
        <v>1799</v>
      </c>
      <c r="L260" s="148" t="s">
        <v>83</v>
      </c>
      <c r="M260" s="148" t="s">
        <v>83</v>
      </c>
      <c r="N260" s="148" t="s">
        <v>1800</v>
      </c>
      <c r="O260" s="148" t="s">
        <v>83</v>
      </c>
      <c r="P260" s="148" t="s">
        <v>83</v>
      </c>
      <c r="Q260" s="148" t="s">
        <v>83</v>
      </c>
      <c r="R260" s="148" t="s">
        <v>83</v>
      </c>
      <c r="S260" s="148" t="s">
        <v>83</v>
      </c>
      <c r="T260" s="148" t="s">
        <v>83</v>
      </c>
      <c r="U260" s="148" t="s">
        <v>83</v>
      </c>
      <c r="V260" s="148" t="s">
        <v>83</v>
      </c>
      <c r="W260">
        <v>4</v>
      </c>
      <c r="X260">
        <v>2</v>
      </c>
      <c r="Y260">
        <v>2</v>
      </c>
      <c r="Z260" s="1">
        <v>39841</v>
      </c>
      <c r="AA260">
        <v>38</v>
      </c>
      <c r="AB260">
        <v>383150901280</v>
      </c>
      <c r="AC260">
        <v>38</v>
      </c>
      <c r="AD260">
        <v>9209800</v>
      </c>
      <c r="AE260">
        <v>38315</v>
      </c>
      <c r="AF260" t="b">
        <v>0</v>
      </c>
    </row>
    <row r="261" spans="1:32" x14ac:dyDescent="0.15">
      <c r="A261">
        <v>1</v>
      </c>
      <c r="B261">
        <v>260</v>
      </c>
      <c r="C261">
        <v>1</v>
      </c>
      <c r="D261" s="148" t="s">
        <v>1801</v>
      </c>
      <c r="E261" s="148" t="s">
        <v>1802</v>
      </c>
      <c r="F261" s="148" t="s">
        <v>83</v>
      </c>
      <c r="G261" s="148" t="s">
        <v>83</v>
      </c>
      <c r="H261">
        <v>6</v>
      </c>
      <c r="I261">
        <v>0</v>
      </c>
      <c r="J261">
        <v>0</v>
      </c>
      <c r="K261" s="148" t="s">
        <v>1799</v>
      </c>
      <c r="L261" s="148" t="s">
        <v>83</v>
      </c>
      <c r="M261" s="148" t="s">
        <v>83</v>
      </c>
      <c r="N261" s="148" t="s">
        <v>1800</v>
      </c>
      <c r="O261" s="148" t="s">
        <v>83</v>
      </c>
      <c r="P261" s="148" t="s">
        <v>83</v>
      </c>
      <c r="Q261" s="148" t="s">
        <v>83</v>
      </c>
      <c r="R261" s="148" t="s">
        <v>83</v>
      </c>
      <c r="S261" s="148" t="s">
        <v>83</v>
      </c>
      <c r="T261" s="148" t="s">
        <v>83</v>
      </c>
      <c r="U261" s="148" t="s">
        <v>83</v>
      </c>
      <c r="V261" s="148" t="s">
        <v>83</v>
      </c>
      <c r="W261">
        <v>4</v>
      </c>
      <c r="X261">
        <v>2</v>
      </c>
      <c r="Y261">
        <v>1</v>
      </c>
      <c r="Z261" s="1">
        <v>39950</v>
      </c>
      <c r="AA261">
        <v>38</v>
      </c>
      <c r="AB261">
        <v>383150905170</v>
      </c>
      <c r="AC261">
        <v>38</v>
      </c>
      <c r="AD261">
        <v>8159818</v>
      </c>
      <c r="AE261">
        <v>38315</v>
      </c>
      <c r="AF261" t="b">
        <v>0</v>
      </c>
    </row>
    <row r="262" spans="1:32" x14ac:dyDescent="0.15">
      <c r="A262">
        <v>1</v>
      </c>
      <c r="B262">
        <v>261</v>
      </c>
      <c r="C262">
        <v>1</v>
      </c>
      <c r="D262" s="148" t="s">
        <v>1803</v>
      </c>
      <c r="E262" s="148" t="s">
        <v>1804</v>
      </c>
      <c r="F262" s="148" t="s">
        <v>83</v>
      </c>
      <c r="G262" s="148" t="s">
        <v>83</v>
      </c>
      <c r="H262">
        <v>6</v>
      </c>
      <c r="I262">
        <v>0</v>
      </c>
      <c r="J262">
        <v>0</v>
      </c>
      <c r="K262" s="148" t="s">
        <v>1799</v>
      </c>
      <c r="L262" s="148" t="s">
        <v>83</v>
      </c>
      <c r="M262" s="148" t="s">
        <v>83</v>
      </c>
      <c r="N262" s="148" t="s">
        <v>1800</v>
      </c>
      <c r="O262" s="148" t="s">
        <v>83</v>
      </c>
      <c r="P262" s="148" t="s">
        <v>83</v>
      </c>
      <c r="Q262" s="148" t="s">
        <v>83</v>
      </c>
      <c r="R262" s="148" t="s">
        <v>83</v>
      </c>
      <c r="S262" s="148" t="s">
        <v>83</v>
      </c>
      <c r="T262" s="148" t="s">
        <v>83</v>
      </c>
      <c r="U262" s="148" t="s">
        <v>83</v>
      </c>
      <c r="V262" s="148" t="s">
        <v>83</v>
      </c>
      <c r="W262">
        <v>4</v>
      </c>
      <c r="X262">
        <v>2</v>
      </c>
      <c r="Y262">
        <v>1</v>
      </c>
      <c r="Z262" s="1">
        <v>40200</v>
      </c>
      <c r="AA262">
        <v>38</v>
      </c>
      <c r="AB262">
        <v>383151001220</v>
      </c>
      <c r="AC262">
        <v>38</v>
      </c>
      <c r="AD262">
        <v>7791944</v>
      </c>
      <c r="AE262">
        <v>38315</v>
      </c>
      <c r="AF262" t="b">
        <v>0</v>
      </c>
    </row>
    <row r="263" spans="1:32" x14ac:dyDescent="0.15">
      <c r="A263">
        <v>1</v>
      </c>
      <c r="B263">
        <v>262</v>
      </c>
      <c r="C263">
        <v>1</v>
      </c>
      <c r="D263" s="148" t="s">
        <v>1805</v>
      </c>
      <c r="E263" s="148" t="s">
        <v>1806</v>
      </c>
      <c r="F263" s="148" t="s">
        <v>83</v>
      </c>
      <c r="G263" s="148" t="s">
        <v>83</v>
      </c>
      <c r="H263">
        <v>6</v>
      </c>
      <c r="I263">
        <v>0</v>
      </c>
      <c r="J263">
        <v>0</v>
      </c>
      <c r="K263" s="148" t="s">
        <v>1799</v>
      </c>
      <c r="L263" s="148" t="s">
        <v>83</v>
      </c>
      <c r="M263" s="148" t="s">
        <v>83</v>
      </c>
      <c r="N263" s="148" t="s">
        <v>1800</v>
      </c>
      <c r="O263" s="148" t="s">
        <v>83</v>
      </c>
      <c r="P263" s="148" t="s">
        <v>83</v>
      </c>
      <c r="Q263" s="148" t="s">
        <v>83</v>
      </c>
      <c r="R263" s="148" t="s">
        <v>83</v>
      </c>
      <c r="S263" s="148" t="s">
        <v>83</v>
      </c>
      <c r="T263" s="148" t="s">
        <v>83</v>
      </c>
      <c r="U263" s="148" t="s">
        <v>83</v>
      </c>
      <c r="V263" s="148" t="s">
        <v>83</v>
      </c>
      <c r="W263">
        <v>4</v>
      </c>
      <c r="X263">
        <v>1</v>
      </c>
      <c r="Y263">
        <v>5</v>
      </c>
      <c r="Z263" s="1">
        <v>40780</v>
      </c>
      <c r="AA263">
        <v>38</v>
      </c>
      <c r="AB263">
        <v>383151108250</v>
      </c>
      <c r="AC263">
        <v>38</v>
      </c>
      <c r="AD263">
        <v>8159565</v>
      </c>
      <c r="AE263">
        <v>38315</v>
      </c>
      <c r="AF263" t="b">
        <v>0</v>
      </c>
    </row>
    <row r="264" spans="1:32" x14ac:dyDescent="0.15">
      <c r="A264">
        <v>1</v>
      </c>
      <c r="B264">
        <v>263</v>
      </c>
      <c r="C264">
        <v>2</v>
      </c>
      <c r="D264" s="148" t="s">
        <v>350</v>
      </c>
      <c r="E264" s="148" t="s">
        <v>351</v>
      </c>
      <c r="F264" s="148" t="s">
        <v>83</v>
      </c>
      <c r="G264" s="148" t="s">
        <v>83</v>
      </c>
      <c r="H264">
        <v>6</v>
      </c>
      <c r="I264">
        <v>0</v>
      </c>
      <c r="J264">
        <v>0</v>
      </c>
      <c r="K264" s="148" t="s">
        <v>1799</v>
      </c>
      <c r="L264" s="148" t="s">
        <v>83</v>
      </c>
      <c r="M264" s="148" t="s">
        <v>83</v>
      </c>
      <c r="N264" s="148" t="s">
        <v>1800</v>
      </c>
      <c r="O264" s="148" t="s">
        <v>83</v>
      </c>
      <c r="P264" s="148" t="s">
        <v>83</v>
      </c>
      <c r="Q264" s="148" t="s">
        <v>83</v>
      </c>
      <c r="R264" s="148" t="s">
        <v>83</v>
      </c>
      <c r="S264" s="148" t="s">
        <v>83</v>
      </c>
      <c r="T264" s="148" t="s">
        <v>83</v>
      </c>
      <c r="U264" s="148" t="s">
        <v>83</v>
      </c>
      <c r="V264" s="148" t="s">
        <v>83</v>
      </c>
      <c r="W264">
        <v>4</v>
      </c>
      <c r="X264">
        <v>3</v>
      </c>
      <c r="Y264">
        <v>1</v>
      </c>
      <c r="Z264" s="1">
        <v>39132</v>
      </c>
      <c r="AA264">
        <v>38</v>
      </c>
      <c r="AB264">
        <v>383150702195</v>
      </c>
      <c r="AC264">
        <v>38</v>
      </c>
      <c r="AD264">
        <v>7282924</v>
      </c>
      <c r="AE264">
        <v>38315</v>
      </c>
      <c r="AF264" t="b">
        <v>0</v>
      </c>
    </row>
    <row r="265" spans="1:32" x14ac:dyDescent="0.15">
      <c r="A265">
        <v>1</v>
      </c>
      <c r="B265">
        <v>264</v>
      </c>
      <c r="C265">
        <v>2</v>
      </c>
      <c r="D265" s="148" t="s">
        <v>1807</v>
      </c>
      <c r="E265" s="148" t="s">
        <v>1808</v>
      </c>
      <c r="F265" s="148" t="s">
        <v>83</v>
      </c>
      <c r="G265" s="148" t="s">
        <v>83</v>
      </c>
      <c r="H265">
        <v>6</v>
      </c>
      <c r="I265">
        <v>0</v>
      </c>
      <c r="J265">
        <v>0</v>
      </c>
      <c r="K265" s="148" t="s">
        <v>1799</v>
      </c>
      <c r="L265" s="148" t="s">
        <v>83</v>
      </c>
      <c r="M265" s="148" t="s">
        <v>83</v>
      </c>
      <c r="N265" s="148" t="s">
        <v>1800</v>
      </c>
      <c r="O265" s="148" t="s">
        <v>83</v>
      </c>
      <c r="P265" s="148" t="s">
        <v>83</v>
      </c>
      <c r="Q265" s="148" t="s">
        <v>83</v>
      </c>
      <c r="R265" s="148" t="s">
        <v>83</v>
      </c>
      <c r="S265" s="148" t="s">
        <v>83</v>
      </c>
      <c r="T265" s="148" t="s">
        <v>83</v>
      </c>
      <c r="U265" s="148" t="s">
        <v>83</v>
      </c>
      <c r="V265" s="148" t="s">
        <v>83</v>
      </c>
      <c r="W265">
        <v>4</v>
      </c>
      <c r="X265">
        <v>2</v>
      </c>
      <c r="Y265">
        <v>3</v>
      </c>
      <c r="Z265" s="1">
        <v>39535</v>
      </c>
      <c r="AA265">
        <v>38</v>
      </c>
      <c r="AB265">
        <v>383150803285</v>
      </c>
      <c r="AC265">
        <v>38</v>
      </c>
      <c r="AD265">
        <v>8110207</v>
      </c>
      <c r="AE265">
        <v>38315</v>
      </c>
      <c r="AF265" t="b">
        <v>0</v>
      </c>
    </row>
    <row r="266" spans="1:32" x14ac:dyDescent="0.15">
      <c r="A266">
        <v>1</v>
      </c>
      <c r="B266">
        <v>265</v>
      </c>
      <c r="C266">
        <v>2</v>
      </c>
      <c r="D266" s="148" t="s">
        <v>1809</v>
      </c>
      <c r="E266" s="148" t="s">
        <v>1810</v>
      </c>
      <c r="F266" s="148" t="s">
        <v>83</v>
      </c>
      <c r="G266" s="148" t="s">
        <v>83</v>
      </c>
      <c r="H266">
        <v>6</v>
      </c>
      <c r="I266">
        <v>0</v>
      </c>
      <c r="J266">
        <v>0</v>
      </c>
      <c r="K266" s="148" t="s">
        <v>1799</v>
      </c>
      <c r="L266" s="148" t="s">
        <v>83</v>
      </c>
      <c r="M266" s="148" t="s">
        <v>83</v>
      </c>
      <c r="N266" s="148" t="s">
        <v>1800</v>
      </c>
      <c r="O266" s="148" t="s">
        <v>83</v>
      </c>
      <c r="P266" s="148" t="s">
        <v>83</v>
      </c>
      <c r="Q266" s="148" t="s">
        <v>83</v>
      </c>
      <c r="R266" s="148" t="s">
        <v>83</v>
      </c>
      <c r="S266" s="148" t="s">
        <v>83</v>
      </c>
      <c r="T266" s="148" t="s">
        <v>83</v>
      </c>
      <c r="U266" s="148" t="s">
        <v>83</v>
      </c>
      <c r="V266" s="148" t="s">
        <v>83</v>
      </c>
      <c r="W266">
        <v>4</v>
      </c>
      <c r="X266">
        <v>2</v>
      </c>
      <c r="Y266">
        <v>2</v>
      </c>
      <c r="Z266" s="1">
        <v>39552</v>
      </c>
      <c r="AA266">
        <v>38</v>
      </c>
      <c r="AB266">
        <v>383150804145</v>
      </c>
      <c r="AC266">
        <v>38</v>
      </c>
      <c r="AD266">
        <v>6901501</v>
      </c>
      <c r="AE266">
        <v>38315</v>
      </c>
      <c r="AF266" t="b">
        <v>0</v>
      </c>
    </row>
    <row r="267" spans="1:32" x14ac:dyDescent="0.15">
      <c r="A267">
        <v>1</v>
      </c>
      <c r="B267">
        <v>266</v>
      </c>
      <c r="C267">
        <v>2</v>
      </c>
      <c r="D267" s="148" t="s">
        <v>1811</v>
      </c>
      <c r="E267" s="148" t="s">
        <v>1812</v>
      </c>
      <c r="F267" s="148" t="s">
        <v>83</v>
      </c>
      <c r="G267" s="148" t="s">
        <v>83</v>
      </c>
      <c r="H267">
        <v>6</v>
      </c>
      <c r="I267">
        <v>0</v>
      </c>
      <c r="J267">
        <v>0</v>
      </c>
      <c r="K267" s="148" t="s">
        <v>1799</v>
      </c>
      <c r="L267" s="148" t="s">
        <v>83</v>
      </c>
      <c r="M267" s="148" t="s">
        <v>83</v>
      </c>
      <c r="N267" s="148" t="s">
        <v>1800</v>
      </c>
      <c r="O267" s="148" t="s">
        <v>83</v>
      </c>
      <c r="P267" s="148" t="s">
        <v>83</v>
      </c>
      <c r="Q267" s="148" t="s">
        <v>83</v>
      </c>
      <c r="R267" s="148" t="s">
        <v>83</v>
      </c>
      <c r="S267" s="148" t="s">
        <v>83</v>
      </c>
      <c r="T267" s="148" t="s">
        <v>83</v>
      </c>
      <c r="U267" s="148" t="s">
        <v>83</v>
      </c>
      <c r="V267" s="148" t="s">
        <v>83</v>
      </c>
      <c r="W267">
        <v>4</v>
      </c>
      <c r="X267">
        <v>1</v>
      </c>
      <c r="Y267">
        <v>6</v>
      </c>
      <c r="Z267" s="1">
        <v>40357</v>
      </c>
      <c r="AA267">
        <v>38</v>
      </c>
      <c r="AB267">
        <v>383151006285</v>
      </c>
      <c r="AC267">
        <v>38</v>
      </c>
      <c r="AD267">
        <v>8195595</v>
      </c>
      <c r="AE267">
        <v>38315</v>
      </c>
      <c r="AF267" t="b">
        <v>0</v>
      </c>
    </row>
    <row r="268" spans="1:32" x14ac:dyDescent="0.15">
      <c r="A268">
        <v>1</v>
      </c>
      <c r="B268">
        <v>267</v>
      </c>
      <c r="C268">
        <v>2</v>
      </c>
      <c r="D268" s="148" t="s">
        <v>1813</v>
      </c>
      <c r="E268" s="148" t="s">
        <v>1814</v>
      </c>
      <c r="F268" s="148" t="s">
        <v>83</v>
      </c>
      <c r="G268" s="148" t="s">
        <v>83</v>
      </c>
      <c r="H268">
        <v>6</v>
      </c>
      <c r="I268">
        <v>0</v>
      </c>
      <c r="J268">
        <v>0</v>
      </c>
      <c r="K268" s="148" t="s">
        <v>1799</v>
      </c>
      <c r="L268" s="148" t="s">
        <v>83</v>
      </c>
      <c r="M268" s="148" t="s">
        <v>83</v>
      </c>
      <c r="N268" s="148" t="s">
        <v>1800</v>
      </c>
      <c r="O268" s="148" t="s">
        <v>83</v>
      </c>
      <c r="P268" s="148" t="s">
        <v>83</v>
      </c>
      <c r="Q268" s="148" t="s">
        <v>83</v>
      </c>
      <c r="R268" s="148" t="s">
        <v>83</v>
      </c>
      <c r="S268" s="148" t="s">
        <v>83</v>
      </c>
      <c r="T268" s="148" t="s">
        <v>83</v>
      </c>
      <c r="U268" s="148" t="s">
        <v>83</v>
      </c>
      <c r="V268" s="148" t="s">
        <v>83</v>
      </c>
      <c r="W268">
        <v>4</v>
      </c>
      <c r="X268">
        <v>1</v>
      </c>
      <c r="Y268">
        <v>6</v>
      </c>
      <c r="Z268" s="1">
        <v>40470</v>
      </c>
      <c r="AA268">
        <v>38</v>
      </c>
      <c r="AB268">
        <v>383151010195</v>
      </c>
      <c r="AC268">
        <v>38</v>
      </c>
      <c r="AD268">
        <v>8195583</v>
      </c>
      <c r="AE268">
        <v>38315</v>
      </c>
      <c r="AF268" t="b">
        <v>0</v>
      </c>
    </row>
    <row r="269" spans="1:32" x14ac:dyDescent="0.15">
      <c r="A269">
        <v>1</v>
      </c>
      <c r="B269">
        <v>268</v>
      </c>
      <c r="C269">
        <v>2</v>
      </c>
      <c r="D269" s="148" t="s">
        <v>1815</v>
      </c>
      <c r="E269" s="148" t="s">
        <v>1816</v>
      </c>
      <c r="F269" s="148" t="s">
        <v>83</v>
      </c>
      <c r="G269" s="148" t="s">
        <v>83</v>
      </c>
      <c r="H269">
        <v>6</v>
      </c>
      <c r="I269">
        <v>0</v>
      </c>
      <c r="J269">
        <v>0</v>
      </c>
      <c r="K269" s="148" t="s">
        <v>1799</v>
      </c>
      <c r="L269" s="148" t="s">
        <v>83</v>
      </c>
      <c r="M269" s="148" t="s">
        <v>83</v>
      </c>
      <c r="N269" s="148" t="s">
        <v>1800</v>
      </c>
      <c r="O269" s="148" t="s">
        <v>83</v>
      </c>
      <c r="P269" s="148" t="s">
        <v>83</v>
      </c>
      <c r="Q269" s="148" t="s">
        <v>83</v>
      </c>
      <c r="R269" s="148" t="s">
        <v>83</v>
      </c>
      <c r="S269" s="148" t="s">
        <v>83</v>
      </c>
      <c r="T269" s="148" t="s">
        <v>83</v>
      </c>
      <c r="U269" s="148" t="s">
        <v>83</v>
      </c>
      <c r="V269" s="148" t="s">
        <v>83</v>
      </c>
      <c r="W269">
        <v>4</v>
      </c>
      <c r="X269">
        <v>1</v>
      </c>
      <c r="Y269">
        <v>4</v>
      </c>
      <c r="Z269" s="1">
        <v>41049</v>
      </c>
      <c r="AA269">
        <v>38</v>
      </c>
      <c r="AB269">
        <v>383151205205</v>
      </c>
      <c r="AC269">
        <v>38</v>
      </c>
      <c r="AD269">
        <v>8615233</v>
      </c>
      <c r="AE269">
        <v>38315</v>
      </c>
      <c r="AF269" t="b">
        <v>0</v>
      </c>
    </row>
    <row r="270" spans="1:32" x14ac:dyDescent="0.15">
      <c r="A270">
        <v>1</v>
      </c>
      <c r="B270">
        <v>269</v>
      </c>
      <c r="C270">
        <v>1</v>
      </c>
      <c r="D270" s="148" t="s">
        <v>1817</v>
      </c>
      <c r="E270" s="148" t="s">
        <v>1818</v>
      </c>
      <c r="F270" s="148" t="s">
        <v>83</v>
      </c>
      <c r="G270" s="148" t="s">
        <v>83</v>
      </c>
      <c r="H270">
        <v>15</v>
      </c>
      <c r="I270">
        <v>0</v>
      </c>
      <c r="J270">
        <v>0</v>
      </c>
      <c r="K270" s="148" t="s">
        <v>1819</v>
      </c>
      <c r="L270" s="148" t="s">
        <v>83</v>
      </c>
      <c r="M270" s="148" t="s">
        <v>83</v>
      </c>
      <c r="N270" s="148" t="s">
        <v>1820</v>
      </c>
      <c r="O270" s="148" t="s">
        <v>83</v>
      </c>
      <c r="P270" s="148" t="s">
        <v>83</v>
      </c>
      <c r="Q270" s="148" t="s">
        <v>83</v>
      </c>
      <c r="R270" s="148" t="s">
        <v>83</v>
      </c>
      <c r="S270" s="148" t="s">
        <v>83</v>
      </c>
      <c r="T270" s="148" t="s">
        <v>83</v>
      </c>
      <c r="U270" s="148" t="s">
        <v>83</v>
      </c>
      <c r="V270" s="148" t="s">
        <v>83</v>
      </c>
      <c r="W270">
        <v>4</v>
      </c>
      <c r="X270">
        <v>2</v>
      </c>
      <c r="Y270">
        <v>3</v>
      </c>
      <c r="Z270" s="1">
        <v>39419</v>
      </c>
      <c r="AA270">
        <v>38</v>
      </c>
      <c r="AB270">
        <v>383160712030</v>
      </c>
      <c r="AC270">
        <v>38</v>
      </c>
      <c r="AD270">
        <v>7071096</v>
      </c>
      <c r="AE270">
        <v>38316</v>
      </c>
      <c r="AF270" t="b">
        <v>0</v>
      </c>
    </row>
    <row r="271" spans="1:32" x14ac:dyDescent="0.15">
      <c r="A271">
        <v>1</v>
      </c>
      <c r="B271">
        <v>270</v>
      </c>
      <c r="C271">
        <v>1</v>
      </c>
      <c r="D271" s="148" t="s">
        <v>1821</v>
      </c>
      <c r="E271" s="148" t="s">
        <v>1822</v>
      </c>
      <c r="F271" s="148" t="s">
        <v>83</v>
      </c>
      <c r="G271" s="148" t="s">
        <v>83</v>
      </c>
      <c r="H271">
        <v>15</v>
      </c>
      <c r="I271">
        <v>0</v>
      </c>
      <c r="J271">
        <v>0</v>
      </c>
      <c r="K271" s="148" t="s">
        <v>1819</v>
      </c>
      <c r="L271" s="148" t="s">
        <v>83</v>
      </c>
      <c r="M271" s="148" t="s">
        <v>83</v>
      </c>
      <c r="N271" s="148" t="s">
        <v>1820</v>
      </c>
      <c r="O271" s="148" t="s">
        <v>83</v>
      </c>
      <c r="P271" s="148" t="s">
        <v>83</v>
      </c>
      <c r="Q271" s="148" t="s">
        <v>83</v>
      </c>
      <c r="R271" s="148" t="s">
        <v>83</v>
      </c>
      <c r="S271" s="148" t="s">
        <v>83</v>
      </c>
      <c r="T271" s="148" t="s">
        <v>83</v>
      </c>
      <c r="U271" s="148" t="s">
        <v>83</v>
      </c>
      <c r="V271" s="148" t="s">
        <v>83</v>
      </c>
      <c r="W271">
        <v>4</v>
      </c>
      <c r="X271">
        <v>2</v>
      </c>
      <c r="Y271">
        <v>1</v>
      </c>
      <c r="Z271" s="1">
        <v>39999</v>
      </c>
      <c r="AA271">
        <v>38</v>
      </c>
      <c r="AB271">
        <v>383160907050</v>
      </c>
      <c r="AC271">
        <v>38</v>
      </c>
      <c r="AD271">
        <v>8363036</v>
      </c>
      <c r="AE271">
        <v>38316</v>
      </c>
      <c r="AF271" t="b">
        <v>0</v>
      </c>
    </row>
    <row r="272" spans="1:32" x14ac:dyDescent="0.15">
      <c r="A272">
        <v>1</v>
      </c>
      <c r="B272">
        <v>271</v>
      </c>
      <c r="C272">
        <v>1</v>
      </c>
      <c r="D272" s="148" t="s">
        <v>1823</v>
      </c>
      <c r="E272" s="148" t="s">
        <v>1824</v>
      </c>
      <c r="F272" s="148" t="s">
        <v>83</v>
      </c>
      <c r="G272" s="148" t="s">
        <v>83</v>
      </c>
      <c r="H272">
        <v>15</v>
      </c>
      <c r="I272">
        <v>0</v>
      </c>
      <c r="J272">
        <v>0</v>
      </c>
      <c r="K272" s="148" t="s">
        <v>1819</v>
      </c>
      <c r="L272" s="148" t="s">
        <v>83</v>
      </c>
      <c r="M272" s="148" t="s">
        <v>83</v>
      </c>
      <c r="N272" s="148" t="s">
        <v>1820</v>
      </c>
      <c r="O272" s="148" t="s">
        <v>83</v>
      </c>
      <c r="P272" s="148" t="s">
        <v>83</v>
      </c>
      <c r="Q272" s="148" t="s">
        <v>83</v>
      </c>
      <c r="R272" s="148" t="s">
        <v>83</v>
      </c>
      <c r="S272" s="148" t="s">
        <v>83</v>
      </c>
      <c r="T272" s="148" t="s">
        <v>83</v>
      </c>
      <c r="U272" s="148" t="s">
        <v>83</v>
      </c>
      <c r="V272" s="148" t="s">
        <v>83</v>
      </c>
      <c r="W272">
        <v>4</v>
      </c>
      <c r="X272">
        <v>2</v>
      </c>
      <c r="Y272">
        <v>1</v>
      </c>
      <c r="Z272" s="1">
        <v>40004</v>
      </c>
      <c r="AA272">
        <v>38</v>
      </c>
      <c r="AB272">
        <v>383160907100</v>
      </c>
      <c r="AC272">
        <v>38</v>
      </c>
      <c r="AD272">
        <v>9443464</v>
      </c>
      <c r="AE272">
        <v>38316</v>
      </c>
      <c r="AF272" t="b">
        <v>0</v>
      </c>
    </row>
    <row r="273" spans="1:32" x14ac:dyDescent="0.15">
      <c r="A273">
        <v>1</v>
      </c>
      <c r="B273">
        <v>272</v>
      </c>
      <c r="C273">
        <v>1</v>
      </c>
      <c r="D273" s="148" t="s">
        <v>1825</v>
      </c>
      <c r="E273" s="148" t="s">
        <v>1826</v>
      </c>
      <c r="F273" s="148" t="s">
        <v>83</v>
      </c>
      <c r="G273" s="148" t="s">
        <v>83</v>
      </c>
      <c r="H273">
        <v>15</v>
      </c>
      <c r="I273">
        <v>0</v>
      </c>
      <c r="J273">
        <v>0</v>
      </c>
      <c r="K273" s="148" t="s">
        <v>1819</v>
      </c>
      <c r="L273" s="148" t="s">
        <v>83</v>
      </c>
      <c r="M273" s="148" t="s">
        <v>83</v>
      </c>
      <c r="N273" s="148" t="s">
        <v>1820</v>
      </c>
      <c r="O273" s="148" t="s">
        <v>83</v>
      </c>
      <c r="P273" s="148" t="s">
        <v>83</v>
      </c>
      <c r="Q273" s="148" t="s">
        <v>83</v>
      </c>
      <c r="R273" s="148" t="s">
        <v>83</v>
      </c>
      <c r="S273" s="148" t="s">
        <v>83</v>
      </c>
      <c r="T273" s="148" t="s">
        <v>83</v>
      </c>
      <c r="U273" s="148" t="s">
        <v>83</v>
      </c>
      <c r="V273" s="148" t="s">
        <v>83</v>
      </c>
      <c r="W273">
        <v>4</v>
      </c>
      <c r="X273">
        <v>2</v>
      </c>
      <c r="Y273">
        <v>1</v>
      </c>
      <c r="Z273" s="1">
        <v>40116</v>
      </c>
      <c r="AA273">
        <v>38</v>
      </c>
      <c r="AB273">
        <v>383160910300</v>
      </c>
      <c r="AC273">
        <v>38</v>
      </c>
      <c r="AD273">
        <v>8363101</v>
      </c>
      <c r="AE273">
        <v>38316</v>
      </c>
      <c r="AF273" t="b">
        <v>0</v>
      </c>
    </row>
    <row r="274" spans="1:32" x14ac:dyDescent="0.15">
      <c r="A274">
        <v>1</v>
      </c>
      <c r="B274">
        <v>273</v>
      </c>
      <c r="C274">
        <v>1</v>
      </c>
      <c r="D274" s="148" t="s">
        <v>1827</v>
      </c>
      <c r="E274" s="148" t="s">
        <v>1828</v>
      </c>
      <c r="F274" s="148" t="s">
        <v>83</v>
      </c>
      <c r="G274" s="148" t="s">
        <v>83</v>
      </c>
      <c r="H274">
        <v>15</v>
      </c>
      <c r="I274">
        <v>0</v>
      </c>
      <c r="J274">
        <v>0</v>
      </c>
      <c r="K274" s="148" t="s">
        <v>1819</v>
      </c>
      <c r="L274" s="148" t="s">
        <v>83</v>
      </c>
      <c r="M274" s="148" t="s">
        <v>83</v>
      </c>
      <c r="N274" s="148" t="s">
        <v>1820</v>
      </c>
      <c r="O274" s="148" t="s">
        <v>83</v>
      </c>
      <c r="P274" s="148" t="s">
        <v>83</v>
      </c>
      <c r="Q274" s="148" t="s">
        <v>83</v>
      </c>
      <c r="R274" s="148" t="s">
        <v>83</v>
      </c>
      <c r="S274" s="148" t="s">
        <v>83</v>
      </c>
      <c r="T274" s="148" t="s">
        <v>83</v>
      </c>
      <c r="U274" s="148" t="s">
        <v>83</v>
      </c>
      <c r="V274" s="148" t="s">
        <v>83</v>
      </c>
      <c r="W274">
        <v>4</v>
      </c>
      <c r="X274">
        <v>2</v>
      </c>
      <c r="Y274">
        <v>1</v>
      </c>
      <c r="Z274" s="1">
        <v>40206</v>
      </c>
      <c r="AA274">
        <v>38</v>
      </c>
      <c r="AB274">
        <v>383161001280</v>
      </c>
      <c r="AC274">
        <v>38</v>
      </c>
      <c r="AD274">
        <v>7828419</v>
      </c>
      <c r="AE274">
        <v>38316</v>
      </c>
      <c r="AF274" t="b">
        <v>0</v>
      </c>
    </row>
    <row r="275" spans="1:32" x14ac:dyDescent="0.15">
      <c r="A275">
        <v>1</v>
      </c>
      <c r="B275">
        <v>274</v>
      </c>
      <c r="C275">
        <v>1</v>
      </c>
      <c r="D275" s="148" t="s">
        <v>1829</v>
      </c>
      <c r="E275" s="148" t="s">
        <v>1830</v>
      </c>
      <c r="F275" s="148" t="s">
        <v>83</v>
      </c>
      <c r="G275" s="148" t="s">
        <v>83</v>
      </c>
      <c r="H275">
        <v>15</v>
      </c>
      <c r="I275">
        <v>0</v>
      </c>
      <c r="J275">
        <v>0</v>
      </c>
      <c r="K275" s="148" t="s">
        <v>1819</v>
      </c>
      <c r="L275" s="148" t="s">
        <v>83</v>
      </c>
      <c r="M275" s="148" t="s">
        <v>83</v>
      </c>
      <c r="N275" s="148" t="s">
        <v>1820</v>
      </c>
      <c r="O275" s="148" t="s">
        <v>83</v>
      </c>
      <c r="P275" s="148" t="s">
        <v>83</v>
      </c>
      <c r="Q275" s="148" t="s">
        <v>83</v>
      </c>
      <c r="R275" s="148" t="s">
        <v>83</v>
      </c>
      <c r="S275" s="148" t="s">
        <v>83</v>
      </c>
      <c r="T275" s="148" t="s">
        <v>83</v>
      </c>
      <c r="U275" s="148" t="s">
        <v>83</v>
      </c>
      <c r="V275" s="148" t="s">
        <v>83</v>
      </c>
      <c r="W275">
        <v>4</v>
      </c>
      <c r="X275">
        <v>1</v>
      </c>
      <c r="Y275">
        <v>2</v>
      </c>
      <c r="Z275" s="1">
        <v>41775</v>
      </c>
      <c r="AA275">
        <v>38</v>
      </c>
      <c r="AB275">
        <v>383161405160</v>
      </c>
      <c r="AC275">
        <v>38</v>
      </c>
      <c r="AD275">
        <v>9298346</v>
      </c>
      <c r="AE275">
        <v>38316</v>
      </c>
      <c r="AF275" t="b">
        <v>0</v>
      </c>
    </row>
    <row r="276" spans="1:32" x14ac:dyDescent="0.15">
      <c r="A276">
        <v>1</v>
      </c>
      <c r="B276">
        <v>275</v>
      </c>
      <c r="C276">
        <v>2</v>
      </c>
      <c r="D276" s="148" t="s">
        <v>1831</v>
      </c>
      <c r="E276" s="148" t="s">
        <v>1832</v>
      </c>
      <c r="F276" s="148" t="s">
        <v>83</v>
      </c>
      <c r="G276" s="148" t="s">
        <v>83</v>
      </c>
      <c r="H276">
        <v>15</v>
      </c>
      <c r="I276">
        <v>0</v>
      </c>
      <c r="J276">
        <v>0</v>
      </c>
      <c r="K276" s="148" t="s">
        <v>1819</v>
      </c>
      <c r="L276" s="148" t="s">
        <v>83</v>
      </c>
      <c r="M276" s="148" t="s">
        <v>83</v>
      </c>
      <c r="N276" s="148" t="s">
        <v>1820</v>
      </c>
      <c r="O276" s="148" t="s">
        <v>83</v>
      </c>
      <c r="P276" s="148" t="s">
        <v>83</v>
      </c>
      <c r="Q276" s="148" t="s">
        <v>83</v>
      </c>
      <c r="R276" s="148" t="s">
        <v>83</v>
      </c>
      <c r="S276" s="148" t="s">
        <v>83</v>
      </c>
      <c r="T276" s="148" t="s">
        <v>83</v>
      </c>
      <c r="U276" s="148" t="s">
        <v>83</v>
      </c>
      <c r="V276" s="148" t="s">
        <v>83</v>
      </c>
      <c r="W276">
        <v>4</v>
      </c>
      <c r="X276">
        <v>2</v>
      </c>
      <c r="Y276">
        <v>3</v>
      </c>
      <c r="Z276" s="1">
        <v>39380</v>
      </c>
      <c r="AA276">
        <v>38</v>
      </c>
      <c r="AB276">
        <v>383160710255</v>
      </c>
      <c r="AC276">
        <v>38</v>
      </c>
      <c r="AD276">
        <v>8573810</v>
      </c>
      <c r="AE276">
        <v>38316</v>
      </c>
      <c r="AF276" t="b">
        <v>0</v>
      </c>
    </row>
    <row r="277" spans="1:32" x14ac:dyDescent="0.15">
      <c r="A277">
        <v>1</v>
      </c>
      <c r="B277">
        <v>276</v>
      </c>
      <c r="C277">
        <v>2</v>
      </c>
      <c r="D277" s="148" t="s">
        <v>1833</v>
      </c>
      <c r="E277" s="148" t="s">
        <v>1834</v>
      </c>
      <c r="F277" s="148" t="s">
        <v>83</v>
      </c>
      <c r="G277" s="148" t="s">
        <v>83</v>
      </c>
      <c r="H277">
        <v>15</v>
      </c>
      <c r="I277">
        <v>0</v>
      </c>
      <c r="J277">
        <v>0</v>
      </c>
      <c r="K277" s="148" t="s">
        <v>1819</v>
      </c>
      <c r="L277" s="148" t="s">
        <v>83</v>
      </c>
      <c r="M277" s="148" t="s">
        <v>83</v>
      </c>
      <c r="N277" s="148" t="s">
        <v>1820</v>
      </c>
      <c r="O277" s="148" t="s">
        <v>83</v>
      </c>
      <c r="P277" s="148" t="s">
        <v>83</v>
      </c>
      <c r="Q277" s="148" t="s">
        <v>83</v>
      </c>
      <c r="R277" s="148" t="s">
        <v>83</v>
      </c>
      <c r="S277" s="148" t="s">
        <v>83</v>
      </c>
      <c r="T277" s="148" t="s">
        <v>83</v>
      </c>
      <c r="U277" s="148" t="s">
        <v>83</v>
      </c>
      <c r="V277" s="148" t="s">
        <v>83</v>
      </c>
      <c r="W277">
        <v>4</v>
      </c>
      <c r="X277">
        <v>1</v>
      </c>
      <c r="Y277">
        <v>6</v>
      </c>
      <c r="Z277" s="1">
        <v>40273</v>
      </c>
      <c r="AA277">
        <v>38</v>
      </c>
      <c r="AB277">
        <v>383161004055</v>
      </c>
      <c r="AC277">
        <v>38</v>
      </c>
      <c r="AD277">
        <v>8242638</v>
      </c>
      <c r="AE277">
        <v>38316</v>
      </c>
      <c r="AF277" t="b">
        <v>0</v>
      </c>
    </row>
    <row r="278" spans="1:32" x14ac:dyDescent="0.15">
      <c r="A278">
        <v>1</v>
      </c>
      <c r="B278">
        <v>277</v>
      </c>
      <c r="C278">
        <v>2</v>
      </c>
      <c r="D278" s="148" t="s">
        <v>1835</v>
      </c>
      <c r="E278" s="148" t="s">
        <v>1836</v>
      </c>
      <c r="F278" s="148" t="s">
        <v>83</v>
      </c>
      <c r="G278" s="148" t="s">
        <v>83</v>
      </c>
      <c r="H278">
        <v>15</v>
      </c>
      <c r="I278">
        <v>0</v>
      </c>
      <c r="J278">
        <v>0</v>
      </c>
      <c r="K278" s="148" t="s">
        <v>1819</v>
      </c>
      <c r="L278" s="148" t="s">
        <v>83</v>
      </c>
      <c r="M278" s="148" t="s">
        <v>83</v>
      </c>
      <c r="N278" s="148" t="s">
        <v>1820</v>
      </c>
      <c r="O278" s="148" t="s">
        <v>83</v>
      </c>
      <c r="P278" s="148" t="s">
        <v>83</v>
      </c>
      <c r="Q278" s="148" t="s">
        <v>83</v>
      </c>
      <c r="R278" s="148" t="s">
        <v>83</v>
      </c>
      <c r="S278" s="148" t="s">
        <v>83</v>
      </c>
      <c r="T278" s="148" t="s">
        <v>83</v>
      </c>
      <c r="U278" s="148" t="s">
        <v>83</v>
      </c>
      <c r="V278" s="148" t="s">
        <v>83</v>
      </c>
      <c r="W278">
        <v>4</v>
      </c>
      <c r="X278">
        <v>1</v>
      </c>
      <c r="Y278">
        <v>6</v>
      </c>
      <c r="Z278" s="1">
        <v>40467</v>
      </c>
      <c r="AA278">
        <v>38</v>
      </c>
      <c r="AB278">
        <v>383161010165</v>
      </c>
      <c r="AC278">
        <v>38</v>
      </c>
      <c r="AD278">
        <v>8735119</v>
      </c>
      <c r="AE278">
        <v>38316</v>
      </c>
      <c r="AF278" t="b">
        <v>0</v>
      </c>
    </row>
    <row r="279" spans="1:32" x14ac:dyDescent="0.15">
      <c r="A279">
        <v>1</v>
      </c>
      <c r="B279">
        <v>278</v>
      </c>
      <c r="C279">
        <v>1</v>
      </c>
      <c r="D279" s="148" t="s">
        <v>376</v>
      </c>
      <c r="E279" s="148" t="s">
        <v>377</v>
      </c>
      <c r="F279" s="148" t="s">
        <v>83</v>
      </c>
      <c r="G279" s="148" t="s">
        <v>83</v>
      </c>
      <c r="H279">
        <v>16</v>
      </c>
      <c r="I279">
        <v>0</v>
      </c>
      <c r="J279">
        <v>0</v>
      </c>
      <c r="K279" s="148" t="s">
        <v>1837</v>
      </c>
      <c r="L279" s="148" t="s">
        <v>83</v>
      </c>
      <c r="M279" s="148" t="s">
        <v>83</v>
      </c>
      <c r="N279" s="148" t="s">
        <v>1838</v>
      </c>
      <c r="O279" s="148" t="s">
        <v>83</v>
      </c>
      <c r="P279" s="148" t="s">
        <v>83</v>
      </c>
      <c r="Q279" s="148" t="s">
        <v>83</v>
      </c>
      <c r="R279" s="148" t="s">
        <v>83</v>
      </c>
      <c r="S279" s="148" t="s">
        <v>83</v>
      </c>
      <c r="T279" s="148" t="s">
        <v>83</v>
      </c>
      <c r="U279" s="148" t="s">
        <v>83</v>
      </c>
      <c r="V279" s="148" t="s">
        <v>83</v>
      </c>
      <c r="W279">
        <v>4</v>
      </c>
      <c r="X279">
        <v>3</v>
      </c>
      <c r="Y279">
        <v>3</v>
      </c>
      <c r="Z279" s="1">
        <v>38385</v>
      </c>
      <c r="AA279">
        <v>38</v>
      </c>
      <c r="AB279">
        <v>383180502020</v>
      </c>
      <c r="AC279">
        <v>38</v>
      </c>
      <c r="AD279">
        <v>6430771</v>
      </c>
      <c r="AE279">
        <v>38318</v>
      </c>
      <c r="AF279" t="b">
        <v>0</v>
      </c>
    </row>
    <row r="280" spans="1:32" x14ac:dyDescent="0.15">
      <c r="A280">
        <v>1</v>
      </c>
      <c r="B280">
        <v>279</v>
      </c>
      <c r="C280">
        <v>1</v>
      </c>
      <c r="D280" s="148" t="s">
        <v>183</v>
      </c>
      <c r="E280" s="148" t="s">
        <v>184</v>
      </c>
      <c r="F280" s="148" t="s">
        <v>83</v>
      </c>
      <c r="G280" s="148" t="s">
        <v>83</v>
      </c>
      <c r="H280">
        <v>16</v>
      </c>
      <c r="I280">
        <v>0</v>
      </c>
      <c r="J280">
        <v>0</v>
      </c>
      <c r="K280" s="148" t="s">
        <v>1837</v>
      </c>
      <c r="L280" s="148" t="s">
        <v>83</v>
      </c>
      <c r="M280" s="148" t="s">
        <v>83</v>
      </c>
      <c r="N280" s="148" t="s">
        <v>1838</v>
      </c>
      <c r="O280" s="148" t="s">
        <v>83</v>
      </c>
      <c r="P280" s="148" t="s">
        <v>83</v>
      </c>
      <c r="Q280" s="148" t="s">
        <v>83</v>
      </c>
      <c r="R280" s="148" t="s">
        <v>83</v>
      </c>
      <c r="S280" s="148" t="s">
        <v>83</v>
      </c>
      <c r="T280" s="148" t="s">
        <v>83</v>
      </c>
      <c r="U280" s="148" t="s">
        <v>83</v>
      </c>
      <c r="V280" s="148" t="s">
        <v>83</v>
      </c>
      <c r="W280">
        <v>4</v>
      </c>
      <c r="X280">
        <v>3</v>
      </c>
      <c r="Y280">
        <v>1</v>
      </c>
      <c r="Z280" s="1">
        <v>38813</v>
      </c>
      <c r="AA280">
        <v>38</v>
      </c>
      <c r="AB280">
        <v>383180604060</v>
      </c>
      <c r="AC280">
        <v>38</v>
      </c>
      <c r="AD280">
        <v>6935012</v>
      </c>
      <c r="AE280">
        <v>38318</v>
      </c>
      <c r="AF280" t="b">
        <v>0</v>
      </c>
    </row>
    <row r="281" spans="1:32" x14ac:dyDescent="0.15">
      <c r="A281">
        <v>1</v>
      </c>
      <c r="B281">
        <v>280</v>
      </c>
      <c r="C281">
        <v>1</v>
      </c>
      <c r="D281" s="148" t="s">
        <v>185</v>
      </c>
      <c r="E281" s="148" t="s">
        <v>186</v>
      </c>
      <c r="F281" s="148" t="s">
        <v>83</v>
      </c>
      <c r="G281" s="148" t="s">
        <v>83</v>
      </c>
      <c r="H281">
        <v>16</v>
      </c>
      <c r="I281">
        <v>0</v>
      </c>
      <c r="J281">
        <v>0</v>
      </c>
      <c r="K281" s="148" t="s">
        <v>1837</v>
      </c>
      <c r="L281" s="148" t="s">
        <v>83</v>
      </c>
      <c r="M281" s="148" t="s">
        <v>83</v>
      </c>
      <c r="N281" s="148" t="s">
        <v>1838</v>
      </c>
      <c r="O281" s="148" t="s">
        <v>83</v>
      </c>
      <c r="P281" s="148" t="s">
        <v>83</v>
      </c>
      <c r="Q281" s="148" t="s">
        <v>83</v>
      </c>
      <c r="R281" s="148" t="s">
        <v>83</v>
      </c>
      <c r="S281" s="148" t="s">
        <v>83</v>
      </c>
      <c r="T281" s="148" t="s">
        <v>83</v>
      </c>
      <c r="U281" s="148" t="s">
        <v>83</v>
      </c>
      <c r="V281" s="148" t="s">
        <v>83</v>
      </c>
      <c r="W281">
        <v>4</v>
      </c>
      <c r="X281">
        <v>3</v>
      </c>
      <c r="Y281">
        <v>1</v>
      </c>
      <c r="Z281" s="1">
        <v>39134</v>
      </c>
      <c r="AA281">
        <v>38</v>
      </c>
      <c r="AB281">
        <v>383180702210</v>
      </c>
      <c r="AC281">
        <v>38</v>
      </c>
      <c r="AD281">
        <v>8501563</v>
      </c>
      <c r="AE281">
        <v>38318</v>
      </c>
      <c r="AF281" t="b">
        <v>0</v>
      </c>
    </row>
    <row r="282" spans="1:32" x14ac:dyDescent="0.15">
      <c r="A282">
        <v>1</v>
      </c>
      <c r="B282">
        <v>281</v>
      </c>
      <c r="C282">
        <v>1</v>
      </c>
      <c r="D282" s="148" t="s">
        <v>1839</v>
      </c>
      <c r="E282" s="148" t="s">
        <v>1840</v>
      </c>
      <c r="F282" s="148" t="s">
        <v>83</v>
      </c>
      <c r="G282" s="148" t="s">
        <v>83</v>
      </c>
      <c r="H282">
        <v>16</v>
      </c>
      <c r="I282">
        <v>0</v>
      </c>
      <c r="J282">
        <v>0</v>
      </c>
      <c r="K282" s="148" t="s">
        <v>1837</v>
      </c>
      <c r="L282" s="148" t="s">
        <v>83</v>
      </c>
      <c r="M282" s="148" t="s">
        <v>83</v>
      </c>
      <c r="N282" s="148" t="s">
        <v>1838</v>
      </c>
      <c r="O282" s="148" t="s">
        <v>83</v>
      </c>
      <c r="P282" s="148" t="s">
        <v>83</v>
      </c>
      <c r="Q282" s="148" t="s">
        <v>83</v>
      </c>
      <c r="R282" s="148" t="s">
        <v>83</v>
      </c>
      <c r="S282" s="148" t="s">
        <v>83</v>
      </c>
      <c r="T282" s="148" t="s">
        <v>83</v>
      </c>
      <c r="U282" s="148" t="s">
        <v>83</v>
      </c>
      <c r="V282" s="148" t="s">
        <v>83</v>
      </c>
      <c r="W282">
        <v>4</v>
      </c>
      <c r="X282">
        <v>2</v>
      </c>
      <c r="Y282">
        <v>2</v>
      </c>
      <c r="Z282" s="1">
        <v>39572</v>
      </c>
      <c r="AA282">
        <v>38</v>
      </c>
      <c r="AB282">
        <v>383180805040</v>
      </c>
      <c r="AC282">
        <v>38</v>
      </c>
      <c r="AD282">
        <v>7368751</v>
      </c>
      <c r="AE282">
        <v>38318</v>
      </c>
      <c r="AF282" t="b">
        <v>0</v>
      </c>
    </row>
    <row r="283" spans="1:32" x14ac:dyDescent="0.15">
      <c r="A283">
        <v>1</v>
      </c>
      <c r="B283">
        <v>282</v>
      </c>
      <c r="C283">
        <v>1</v>
      </c>
      <c r="D283" s="148" t="s">
        <v>1841</v>
      </c>
      <c r="E283" s="148" t="s">
        <v>1842</v>
      </c>
      <c r="F283" s="148" t="s">
        <v>83</v>
      </c>
      <c r="G283" s="148" t="s">
        <v>83</v>
      </c>
      <c r="H283">
        <v>16</v>
      </c>
      <c r="I283">
        <v>0</v>
      </c>
      <c r="J283">
        <v>0</v>
      </c>
      <c r="K283" s="148" t="s">
        <v>1837</v>
      </c>
      <c r="L283" s="148" t="s">
        <v>83</v>
      </c>
      <c r="M283" s="148" t="s">
        <v>83</v>
      </c>
      <c r="N283" s="148" t="s">
        <v>1838</v>
      </c>
      <c r="O283" s="148" t="s">
        <v>83</v>
      </c>
      <c r="P283" s="148" t="s">
        <v>83</v>
      </c>
      <c r="Q283" s="148" t="s">
        <v>83</v>
      </c>
      <c r="R283" s="148" t="s">
        <v>83</v>
      </c>
      <c r="S283" s="148" t="s">
        <v>83</v>
      </c>
      <c r="T283" s="148" t="s">
        <v>83</v>
      </c>
      <c r="U283" s="148" t="s">
        <v>83</v>
      </c>
      <c r="V283" s="148" t="s">
        <v>83</v>
      </c>
      <c r="W283">
        <v>4</v>
      </c>
      <c r="X283">
        <v>2</v>
      </c>
      <c r="Y283">
        <v>2</v>
      </c>
      <c r="Z283" s="1">
        <v>39712</v>
      </c>
      <c r="AA283">
        <v>38</v>
      </c>
      <c r="AB283">
        <v>383180809210</v>
      </c>
      <c r="AC283">
        <v>38</v>
      </c>
      <c r="AD283">
        <v>7361128</v>
      </c>
      <c r="AE283">
        <v>38318</v>
      </c>
      <c r="AF283" t="b">
        <v>0</v>
      </c>
    </row>
    <row r="284" spans="1:32" x14ac:dyDescent="0.15">
      <c r="A284">
        <v>1</v>
      </c>
      <c r="B284">
        <v>283</v>
      </c>
      <c r="C284">
        <v>1</v>
      </c>
      <c r="D284" s="148" t="s">
        <v>1843</v>
      </c>
      <c r="E284" s="148" t="s">
        <v>1844</v>
      </c>
      <c r="F284" s="148" t="s">
        <v>83</v>
      </c>
      <c r="G284" s="148" t="s">
        <v>83</v>
      </c>
      <c r="H284">
        <v>16</v>
      </c>
      <c r="I284">
        <v>0</v>
      </c>
      <c r="J284">
        <v>0</v>
      </c>
      <c r="K284" s="148" t="s">
        <v>1837</v>
      </c>
      <c r="L284" s="148" t="s">
        <v>83</v>
      </c>
      <c r="M284" s="148" t="s">
        <v>83</v>
      </c>
      <c r="N284" s="148" t="s">
        <v>1838</v>
      </c>
      <c r="O284" s="148" t="s">
        <v>83</v>
      </c>
      <c r="P284" s="148" t="s">
        <v>83</v>
      </c>
      <c r="Q284" s="148" t="s">
        <v>83</v>
      </c>
      <c r="R284" s="148" t="s">
        <v>83</v>
      </c>
      <c r="S284" s="148" t="s">
        <v>83</v>
      </c>
      <c r="T284" s="148" t="s">
        <v>83</v>
      </c>
      <c r="U284" s="148" t="s">
        <v>83</v>
      </c>
      <c r="V284" s="148" t="s">
        <v>83</v>
      </c>
      <c r="W284">
        <v>4</v>
      </c>
      <c r="X284">
        <v>2</v>
      </c>
      <c r="Y284">
        <v>1</v>
      </c>
      <c r="Z284" s="1">
        <v>39914</v>
      </c>
      <c r="AA284">
        <v>38</v>
      </c>
      <c r="AB284">
        <v>383180904110</v>
      </c>
      <c r="AC284">
        <v>38</v>
      </c>
      <c r="AD284">
        <v>7806869</v>
      </c>
      <c r="AE284">
        <v>38318</v>
      </c>
      <c r="AF284" t="b">
        <v>0</v>
      </c>
    </row>
    <row r="285" spans="1:32" x14ac:dyDescent="0.15">
      <c r="A285">
        <v>1</v>
      </c>
      <c r="B285">
        <v>284</v>
      </c>
      <c r="C285">
        <v>1</v>
      </c>
      <c r="D285" s="148" t="s">
        <v>1845</v>
      </c>
      <c r="E285" s="148" t="s">
        <v>1846</v>
      </c>
      <c r="F285" s="148" t="s">
        <v>83</v>
      </c>
      <c r="G285" s="148" t="s">
        <v>83</v>
      </c>
      <c r="H285">
        <v>16</v>
      </c>
      <c r="I285">
        <v>0</v>
      </c>
      <c r="J285">
        <v>0</v>
      </c>
      <c r="K285" s="148" t="s">
        <v>1837</v>
      </c>
      <c r="L285" s="148" t="s">
        <v>83</v>
      </c>
      <c r="M285" s="148" t="s">
        <v>83</v>
      </c>
      <c r="N285" s="148" t="s">
        <v>1838</v>
      </c>
      <c r="O285" s="148" t="s">
        <v>83</v>
      </c>
      <c r="P285" s="148" t="s">
        <v>83</v>
      </c>
      <c r="Q285" s="148" t="s">
        <v>83</v>
      </c>
      <c r="R285" s="148" t="s">
        <v>83</v>
      </c>
      <c r="S285" s="148" t="s">
        <v>83</v>
      </c>
      <c r="T285" s="148" t="s">
        <v>83</v>
      </c>
      <c r="U285" s="148" t="s">
        <v>83</v>
      </c>
      <c r="V285" s="148" t="s">
        <v>83</v>
      </c>
      <c r="W285">
        <v>4</v>
      </c>
      <c r="X285">
        <v>2</v>
      </c>
      <c r="Y285">
        <v>1</v>
      </c>
      <c r="Z285" s="1">
        <v>39922</v>
      </c>
      <c r="AA285">
        <v>38</v>
      </c>
      <c r="AB285">
        <v>383180904190</v>
      </c>
      <c r="AC285">
        <v>38</v>
      </c>
      <c r="AD285">
        <v>8190021</v>
      </c>
      <c r="AE285">
        <v>38318</v>
      </c>
      <c r="AF285" t="b">
        <v>0</v>
      </c>
    </row>
    <row r="286" spans="1:32" x14ac:dyDescent="0.15">
      <c r="A286">
        <v>1</v>
      </c>
      <c r="B286">
        <v>285</v>
      </c>
      <c r="C286">
        <v>1</v>
      </c>
      <c r="D286" s="148" t="s">
        <v>1847</v>
      </c>
      <c r="E286" s="148" t="s">
        <v>1848</v>
      </c>
      <c r="F286" s="148" t="s">
        <v>83</v>
      </c>
      <c r="G286" s="148" t="s">
        <v>83</v>
      </c>
      <c r="H286">
        <v>16</v>
      </c>
      <c r="I286">
        <v>0</v>
      </c>
      <c r="J286">
        <v>0</v>
      </c>
      <c r="K286" s="148" t="s">
        <v>1837</v>
      </c>
      <c r="L286" s="148" t="s">
        <v>83</v>
      </c>
      <c r="M286" s="148" t="s">
        <v>83</v>
      </c>
      <c r="N286" s="148" t="s">
        <v>1838</v>
      </c>
      <c r="O286" s="148" t="s">
        <v>83</v>
      </c>
      <c r="P286" s="148" t="s">
        <v>83</v>
      </c>
      <c r="Q286" s="148" t="s">
        <v>83</v>
      </c>
      <c r="R286" s="148" t="s">
        <v>83</v>
      </c>
      <c r="S286" s="148" t="s">
        <v>83</v>
      </c>
      <c r="T286" s="148" t="s">
        <v>83</v>
      </c>
      <c r="U286" s="148" t="s">
        <v>83</v>
      </c>
      <c r="V286" s="148" t="s">
        <v>83</v>
      </c>
      <c r="W286">
        <v>4</v>
      </c>
      <c r="X286">
        <v>2</v>
      </c>
      <c r="Y286">
        <v>1</v>
      </c>
      <c r="Z286" s="1">
        <v>40059</v>
      </c>
      <c r="AA286">
        <v>38</v>
      </c>
      <c r="AB286">
        <v>383180909030</v>
      </c>
      <c r="AC286">
        <v>38</v>
      </c>
      <c r="AD286">
        <v>7806883</v>
      </c>
      <c r="AE286">
        <v>38318</v>
      </c>
      <c r="AF286" t="b">
        <v>0</v>
      </c>
    </row>
    <row r="287" spans="1:32" x14ac:dyDescent="0.15">
      <c r="A287">
        <v>1</v>
      </c>
      <c r="B287">
        <v>286</v>
      </c>
      <c r="C287">
        <v>1</v>
      </c>
      <c r="D287" s="148" t="s">
        <v>1849</v>
      </c>
      <c r="E287" s="148" t="s">
        <v>1850</v>
      </c>
      <c r="F287" s="148" t="s">
        <v>83</v>
      </c>
      <c r="G287" s="148" t="s">
        <v>83</v>
      </c>
      <c r="H287">
        <v>16</v>
      </c>
      <c r="I287">
        <v>0</v>
      </c>
      <c r="J287">
        <v>0</v>
      </c>
      <c r="K287" s="148" t="s">
        <v>1837</v>
      </c>
      <c r="L287" s="148" t="s">
        <v>83</v>
      </c>
      <c r="M287" s="148" t="s">
        <v>83</v>
      </c>
      <c r="N287" s="148" t="s">
        <v>1838</v>
      </c>
      <c r="O287" s="148" t="s">
        <v>83</v>
      </c>
      <c r="P287" s="148" t="s">
        <v>83</v>
      </c>
      <c r="Q287" s="148" t="s">
        <v>83</v>
      </c>
      <c r="R287" s="148" t="s">
        <v>83</v>
      </c>
      <c r="S287" s="148" t="s">
        <v>83</v>
      </c>
      <c r="T287" s="148" t="s">
        <v>83</v>
      </c>
      <c r="U287" s="148" t="s">
        <v>83</v>
      </c>
      <c r="V287" s="148" t="s">
        <v>83</v>
      </c>
      <c r="W287">
        <v>4</v>
      </c>
      <c r="X287">
        <v>1</v>
      </c>
      <c r="Y287">
        <v>6</v>
      </c>
      <c r="Z287" s="1">
        <v>40307</v>
      </c>
      <c r="AA287">
        <v>38</v>
      </c>
      <c r="AB287">
        <v>383181005090</v>
      </c>
      <c r="AC287">
        <v>38</v>
      </c>
      <c r="AD287">
        <v>8860171</v>
      </c>
      <c r="AE287">
        <v>38318</v>
      </c>
      <c r="AF287" t="b">
        <v>0</v>
      </c>
    </row>
    <row r="288" spans="1:32" x14ac:dyDescent="0.15">
      <c r="A288">
        <v>1</v>
      </c>
      <c r="B288">
        <v>287</v>
      </c>
      <c r="C288">
        <v>1</v>
      </c>
      <c r="D288" s="148" t="s">
        <v>1851</v>
      </c>
      <c r="E288" s="148" t="s">
        <v>1852</v>
      </c>
      <c r="F288" s="148" t="s">
        <v>83</v>
      </c>
      <c r="G288" s="148" t="s">
        <v>83</v>
      </c>
      <c r="H288">
        <v>16</v>
      </c>
      <c r="I288">
        <v>0</v>
      </c>
      <c r="J288">
        <v>0</v>
      </c>
      <c r="K288" s="148" t="s">
        <v>1837</v>
      </c>
      <c r="L288" s="148" t="s">
        <v>83</v>
      </c>
      <c r="M288" s="148" t="s">
        <v>83</v>
      </c>
      <c r="N288" s="148" t="s">
        <v>1838</v>
      </c>
      <c r="O288" s="148" t="s">
        <v>83</v>
      </c>
      <c r="P288" s="148" t="s">
        <v>83</v>
      </c>
      <c r="Q288" s="148" t="s">
        <v>83</v>
      </c>
      <c r="R288" s="148" t="s">
        <v>83</v>
      </c>
      <c r="S288" s="148" t="s">
        <v>83</v>
      </c>
      <c r="T288" s="148" t="s">
        <v>83</v>
      </c>
      <c r="U288" s="148" t="s">
        <v>83</v>
      </c>
      <c r="V288" s="148" t="s">
        <v>83</v>
      </c>
      <c r="W288">
        <v>4</v>
      </c>
      <c r="X288">
        <v>1</v>
      </c>
      <c r="Y288">
        <v>6</v>
      </c>
      <c r="Z288" s="1">
        <v>40452</v>
      </c>
      <c r="AA288">
        <v>38</v>
      </c>
      <c r="AB288">
        <v>383181010010</v>
      </c>
      <c r="AC288">
        <v>38</v>
      </c>
      <c r="AD288">
        <v>8607146</v>
      </c>
      <c r="AE288">
        <v>38318</v>
      </c>
      <c r="AF288" t="b">
        <v>0</v>
      </c>
    </row>
    <row r="289" spans="1:32" x14ac:dyDescent="0.15">
      <c r="A289">
        <v>1</v>
      </c>
      <c r="B289">
        <v>288</v>
      </c>
      <c r="C289">
        <v>1</v>
      </c>
      <c r="D289" s="148" t="s">
        <v>1853</v>
      </c>
      <c r="E289" s="148" t="s">
        <v>1854</v>
      </c>
      <c r="F289" s="148" t="s">
        <v>83</v>
      </c>
      <c r="G289" s="148" t="s">
        <v>83</v>
      </c>
      <c r="H289">
        <v>16</v>
      </c>
      <c r="I289">
        <v>0</v>
      </c>
      <c r="J289">
        <v>0</v>
      </c>
      <c r="K289" s="148" t="s">
        <v>1837</v>
      </c>
      <c r="L289" s="148" t="s">
        <v>83</v>
      </c>
      <c r="M289" s="148" t="s">
        <v>83</v>
      </c>
      <c r="N289" s="148" t="s">
        <v>1838</v>
      </c>
      <c r="O289" s="148" t="s">
        <v>83</v>
      </c>
      <c r="P289" s="148" t="s">
        <v>83</v>
      </c>
      <c r="Q289" s="148" t="s">
        <v>83</v>
      </c>
      <c r="R289" s="148" t="s">
        <v>83</v>
      </c>
      <c r="S289" s="148" t="s">
        <v>83</v>
      </c>
      <c r="T289" s="148" t="s">
        <v>83</v>
      </c>
      <c r="U289" s="148" t="s">
        <v>83</v>
      </c>
      <c r="V289" s="148" t="s">
        <v>83</v>
      </c>
      <c r="W289">
        <v>4</v>
      </c>
      <c r="X289">
        <v>1</v>
      </c>
      <c r="Y289">
        <v>5</v>
      </c>
      <c r="Z289" s="1">
        <v>40647</v>
      </c>
      <c r="AA289">
        <v>38</v>
      </c>
      <c r="AB289">
        <v>383181104140</v>
      </c>
      <c r="AC289">
        <v>38</v>
      </c>
      <c r="AD289">
        <v>8507282</v>
      </c>
      <c r="AE289">
        <v>38318</v>
      </c>
      <c r="AF289" t="b">
        <v>0</v>
      </c>
    </row>
    <row r="290" spans="1:32" x14ac:dyDescent="0.15">
      <c r="A290">
        <v>1</v>
      </c>
      <c r="B290">
        <v>289</v>
      </c>
      <c r="C290">
        <v>1</v>
      </c>
      <c r="D290" s="148" t="s">
        <v>1855</v>
      </c>
      <c r="E290" s="148" t="s">
        <v>1856</v>
      </c>
      <c r="F290" s="148" t="s">
        <v>83</v>
      </c>
      <c r="G290" s="148" t="s">
        <v>83</v>
      </c>
      <c r="H290">
        <v>16</v>
      </c>
      <c r="I290">
        <v>0</v>
      </c>
      <c r="J290">
        <v>0</v>
      </c>
      <c r="K290" s="148" t="s">
        <v>1837</v>
      </c>
      <c r="L290" s="148" t="s">
        <v>83</v>
      </c>
      <c r="M290" s="148" t="s">
        <v>83</v>
      </c>
      <c r="N290" s="148" t="s">
        <v>1838</v>
      </c>
      <c r="O290" s="148" t="s">
        <v>83</v>
      </c>
      <c r="P290" s="148" t="s">
        <v>83</v>
      </c>
      <c r="Q290" s="148" t="s">
        <v>83</v>
      </c>
      <c r="R290" s="148" t="s">
        <v>83</v>
      </c>
      <c r="S290" s="148" t="s">
        <v>83</v>
      </c>
      <c r="T290" s="148" t="s">
        <v>83</v>
      </c>
      <c r="U290" s="148" t="s">
        <v>83</v>
      </c>
      <c r="V290" s="148" t="s">
        <v>83</v>
      </c>
      <c r="W290">
        <v>4</v>
      </c>
      <c r="X290">
        <v>1</v>
      </c>
      <c r="Y290">
        <v>4</v>
      </c>
      <c r="Z290" s="1">
        <v>41002</v>
      </c>
      <c r="AA290">
        <v>38</v>
      </c>
      <c r="AB290">
        <v>383181204030</v>
      </c>
      <c r="AC290">
        <v>38</v>
      </c>
      <c r="AD290">
        <v>8607160</v>
      </c>
      <c r="AE290">
        <v>38318</v>
      </c>
      <c r="AF290" t="b">
        <v>0</v>
      </c>
    </row>
    <row r="291" spans="1:32" x14ac:dyDescent="0.15">
      <c r="A291">
        <v>1</v>
      </c>
      <c r="B291">
        <v>290</v>
      </c>
      <c r="C291">
        <v>1</v>
      </c>
      <c r="D291" s="148" t="s">
        <v>1857</v>
      </c>
      <c r="E291" s="148" t="s">
        <v>1858</v>
      </c>
      <c r="F291" s="148" t="s">
        <v>83</v>
      </c>
      <c r="G291" s="148" t="s">
        <v>83</v>
      </c>
      <c r="H291">
        <v>16</v>
      </c>
      <c r="I291">
        <v>0</v>
      </c>
      <c r="J291">
        <v>0</v>
      </c>
      <c r="K291" s="148" t="s">
        <v>1837</v>
      </c>
      <c r="L291" s="148" t="s">
        <v>83</v>
      </c>
      <c r="M291" s="148" t="s">
        <v>83</v>
      </c>
      <c r="N291" s="148" t="s">
        <v>1838</v>
      </c>
      <c r="O291" s="148" t="s">
        <v>83</v>
      </c>
      <c r="P291" s="148" t="s">
        <v>83</v>
      </c>
      <c r="Q291" s="148" t="s">
        <v>83</v>
      </c>
      <c r="R291" s="148" t="s">
        <v>83</v>
      </c>
      <c r="S291" s="148" t="s">
        <v>83</v>
      </c>
      <c r="T291" s="148" t="s">
        <v>83</v>
      </c>
      <c r="U291" s="148" t="s">
        <v>83</v>
      </c>
      <c r="V291" s="148" t="s">
        <v>83</v>
      </c>
      <c r="W291">
        <v>4</v>
      </c>
      <c r="X291">
        <v>1</v>
      </c>
      <c r="Y291">
        <v>4</v>
      </c>
      <c r="Z291" s="1">
        <v>41057</v>
      </c>
      <c r="AA291">
        <v>38</v>
      </c>
      <c r="AB291">
        <v>383181205280</v>
      </c>
      <c r="AC291">
        <v>38</v>
      </c>
      <c r="AD291">
        <v>8950334</v>
      </c>
      <c r="AE291">
        <v>38318</v>
      </c>
      <c r="AF291" t="b">
        <v>0</v>
      </c>
    </row>
    <row r="292" spans="1:32" x14ac:dyDescent="0.15">
      <c r="A292">
        <v>1</v>
      </c>
      <c r="B292">
        <v>291</v>
      </c>
      <c r="C292">
        <v>1</v>
      </c>
      <c r="D292" s="148" t="s">
        <v>1859</v>
      </c>
      <c r="E292" s="148" t="s">
        <v>1860</v>
      </c>
      <c r="F292" s="148" t="s">
        <v>83</v>
      </c>
      <c r="G292" s="148" t="s">
        <v>83</v>
      </c>
      <c r="H292">
        <v>16</v>
      </c>
      <c r="I292">
        <v>0</v>
      </c>
      <c r="J292">
        <v>0</v>
      </c>
      <c r="K292" s="148" t="s">
        <v>1837</v>
      </c>
      <c r="L292" s="148" t="s">
        <v>83</v>
      </c>
      <c r="M292" s="148" t="s">
        <v>83</v>
      </c>
      <c r="N292" s="148" t="s">
        <v>1838</v>
      </c>
      <c r="O292" s="148" t="s">
        <v>83</v>
      </c>
      <c r="P292" s="148" t="s">
        <v>83</v>
      </c>
      <c r="Q292" s="148" t="s">
        <v>83</v>
      </c>
      <c r="R292" s="148" t="s">
        <v>83</v>
      </c>
      <c r="S292" s="148" t="s">
        <v>83</v>
      </c>
      <c r="T292" s="148" t="s">
        <v>83</v>
      </c>
      <c r="U292" s="148" t="s">
        <v>83</v>
      </c>
      <c r="V292" s="148" t="s">
        <v>83</v>
      </c>
      <c r="W292">
        <v>4</v>
      </c>
      <c r="X292">
        <v>1</v>
      </c>
      <c r="Y292">
        <v>3</v>
      </c>
      <c r="Z292" s="1">
        <v>41668</v>
      </c>
      <c r="AA292">
        <v>38</v>
      </c>
      <c r="AB292">
        <v>383181401290</v>
      </c>
      <c r="AC292">
        <v>38</v>
      </c>
      <c r="AD292">
        <v>9149726</v>
      </c>
      <c r="AE292">
        <v>38318</v>
      </c>
      <c r="AF292" t="b">
        <v>0</v>
      </c>
    </row>
    <row r="293" spans="1:32" x14ac:dyDescent="0.15">
      <c r="A293">
        <v>1</v>
      </c>
      <c r="B293">
        <v>292</v>
      </c>
      <c r="C293">
        <v>2</v>
      </c>
      <c r="D293" s="148" t="s">
        <v>187</v>
      </c>
      <c r="E293" s="148" t="s">
        <v>188</v>
      </c>
      <c r="F293" s="148" t="s">
        <v>83</v>
      </c>
      <c r="G293" s="148" t="s">
        <v>83</v>
      </c>
      <c r="H293">
        <v>16</v>
      </c>
      <c r="I293">
        <v>0</v>
      </c>
      <c r="J293">
        <v>0</v>
      </c>
      <c r="K293" s="148" t="s">
        <v>1837</v>
      </c>
      <c r="L293" s="148" t="s">
        <v>83</v>
      </c>
      <c r="M293" s="148" t="s">
        <v>83</v>
      </c>
      <c r="N293" s="148" t="s">
        <v>1838</v>
      </c>
      <c r="O293" s="148" t="s">
        <v>83</v>
      </c>
      <c r="P293" s="148" t="s">
        <v>83</v>
      </c>
      <c r="Q293" s="148" t="s">
        <v>83</v>
      </c>
      <c r="R293" s="148" t="s">
        <v>83</v>
      </c>
      <c r="S293" s="148" t="s">
        <v>83</v>
      </c>
      <c r="T293" s="148" t="s">
        <v>83</v>
      </c>
      <c r="U293" s="148" t="s">
        <v>83</v>
      </c>
      <c r="V293" s="148" t="s">
        <v>83</v>
      </c>
      <c r="W293">
        <v>4</v>
      </c>
      <c r="X293">
        <v>3</v>
      </c>
      <c r="Y293">
        <v>2</v>
      </c>
      <c r="Z293" s="1">
        <v>38700</v>
      </c>
      <c r="AA293">
        <v>38</v>
      </c>
      <c r="AB293">
        <v>383180512145</v>
      </c>
      <c r="AC293">
        <v>38</v>
      </c>
      <c r="AD293">
        <v>6935074</v>
      </c>
      <c r="AE293">
        <v>38318</v>
      </c>
      <c r="AF293" t="b">
        <v>0</v>
      </c>
    </row>
    <row r="294" spans="1:32" x14ac:dyDescent="0.15">
      <c r="A294">
        <v>1</v>
      </c>
      <c r="B294">
        <v>293</v>
      </c>
      <c r="C294">
        <v>2</v>
      </c>
      <c r="D294" s="148" t="s">
        <v>399</v>
      </c>
      <c r="E294" s="148" t="s">
        <v>400</v>
      </c>
      <c r="F294" s="148" t="s">
        <v>83</v>
      </c>
      <c r="G294" s="148" t="s">
        <v>83</v>
      </c>
      <c r="H294">
        <v>16</v>
      </c>
      <c r="I294">
        <v>0</v>
      </c>
      <c r="J294">
        <v>0</v>
      </c>
      <c r="K294" s="148" t="s">
        <v>1837</v>
      </c>
      <c r="L294" s="148" t="s">
        <v>83</v>
      </c>
      <c r="M294" s="148" t="s">
        <v>83</v>
      </c>
      <c r="N294" s="148" t="s">
        <v>1838</v>
      </c>
      <c r="O294" s="148" t="s">
        <v>83</v>
      </c>
      <c r="P294" s="148" t="s">
        <v>83</v>
      </c>
      <c r="Q294" s="148" t="s">
        <v>83</v>
      </c>
      <c r="R294" s="148" t="s">
        <v>83</v>
      </c>
      <c r="S294" s="148" t="s">
        <v>83</v>
      </c>
      <c r="T294" s="148" t="s">
        <v>83</v>
      </c>
      <c r="U294" s="148" t="s">
        <v>83</v>
      </c>
      <c r="V294" s="148" t="s">
        <v>83</v>
      </c>
      <c r="W294">
        <v>4</v>
      </c>
      <c r="X294">
        <v>3</v>
      </c>
      <c r="Y294">
        <v>1</v>
      </c>
      <c r="Z294" s="1">
        <v>38839</v>
      </c>
      <c r="AA294">
        <v>38</v>
      </c>
      <c r="AB294">
        <v>383180605025</v>
      </c>
      <c r="AC294">
        <v>38</v>
      </c>
      <c r="AD294">
        <v>7790458</v>
      </c>
      <c r="AE294">
        <v>38318</v>
      </c>
      <c r="AF294" t="b">
        <v>0</v>
      </c>
    </row>
    <row r="295" spans="1:32" x14ac:dyDescent="0.15">
      <c r="A295">
        <v>1</v>
      </c>
      <c r="B295">
        <v>294</v>
      </c>
      <c r="C295">
        <v>2</v>
      </c>
      <c r="D295" s="148" t="s">
        <v>189</v>
      </c>
      <c r="E295" s="148" t="s">
        <v>190</v>
      </c>
      <c r="F295" s="148" t="s">
        <v>83</v>
      </c>
      <c r="G295" s="148" t="s">
        <v>83</v>
      </c>
      <c r="H295">
        <v>16</v>
      </c>
      <c r="I295">
        <v>0</v>
      </c>
      <c r="J295">
        <v>0</v>
      </c>
      <c r="K295" s="148" t="s">
        <v>1837</v>
      </c>
      <c r="L295" s="148" t="s">
        <v>83</v>
      </c>
      <c r="M295" s="148" t="s">
        <v>83</v>
      </c>
      <c r="N295" s="148" t="s">
        <v>1838</v>
      </c>
      <c r="O295" s="148" t="s">
        <v>83</v>
      </c>
      <c r="P295" s="148" t="s">
        <v>83</v>
      </c>
      <c r="Q295" s="148" t="s">
        <v>83</v>
      </c>
      <c r="R295" s="148" t="s">
        <v>83</v>
      </c>
      <c r="S295" s="148" t="s">
        <v>83</v>
      </c>
      <c r="T295" s="148" t="s">
        <v>83</v>
      </c>
      <c r="U295" s="148" t="s">
        <v>83</v>
      </c>
      <c r="V295" s="148" t="s">
        <v>83</v>
      </c>
      <c r="W295">
        <v>4</v>
      </c>
      <c r="X295">
        <v>3</v>
      </c>
      <c r="Y295">
        <v>1</v>
      </c>
      <c r="Z295" s="1">
        <v>38905</v>
      </c>
      <c r="AA295">
        <v>38</v>
      </c>
      <c r="AB295">
        <v>383180607075</v>
      </c>
      <c r="AC295">
        <v>38</v>
      </c>
      <c r="AD295">
        <v>6896775</v>
      </c>
      <c r="AE295">
        <v>38318</v>
      </c>
      <c r="AF295" t="b">
        <v>0</v>
      </c>
    </row>
    <row r="296" spans="1:32" x14ac:dyDescent="0.15">
      <c r="A296">
        <v>1</v>
      </c>
      <c r="B296">
        <v>295</v>
      </c>
      <c r="C296">
        <v>2</v>
      </c>
      <c r="D296" s="148" t="s">
        <v>1861</v>
      </c>
      <c r="E296" s="148" t="s">
        <v>1862</v>
      </c>
      <c r="F296" s="148" t="s">
        <v>83</v>
      </c>
      <c r="G296" s="148" t="s">
        <v>83</v>
      </c>
      <c r="H296">
        <v>16</v>
      </c>
      <c r="I296">
        <v>0</v>
      </c>
      <c r="J296">
        <v>0</v>
      </c>
      <c r="K296" s="148" t="s">
        <v>1837</v>
      </c>
      <c r="L296" s="148" t="s">
        <v>83</v>
      </c>
      <c r="M296" s="148" t="s">
        <v>83</v>
      </c>
      <c r="N296" s="148" t="s">
        <v>1838</v>
      </c>
      <c r="O296" s="148" t="s">
        <v>83</v>
      </c>
      <c r="P296" s="148" t="s">
        <v>83</v>
      </c>
      <c r="Q296" s="148" t="s">
        <v>83</v>
      </c>
      <c r="R296" s="148" t="s">
        <v>83</v>
      </c>
      <c r="S296" s="148" t="s">
        <v>83</v>
      </c>
      <c r="T296" s="148" t="s">
        <v>83</v>
      </c>
      <c r="U296" s="148" t="s">
        <v>83</v>
      </c>
      <c r="V296" s="148" t="s">
        <v>83</v>
      </c>
      <c r="W296">
        <v>4</v>
      </c>
      <c r="X296">
        <v>2</v>
      </c>
      <c r="Y296">
        <v>1</v>
      </c>
      <c r="Z296" s="1">
        <v>40094</v>
      </c>
      <c r="AA296">
        <v>38</v>
      </c>
      <c r="AB296">
        <v>383180910085</v>
      </c>
      <c r="AC296">
        <v>38</v>
      </c>
      <c r="AD296">
        <v>8190247</v>
      </c>
      <c r="AE296">
        <v>38318</v>
      </c>
      <c r="AF296" t="b">
        <v>0</v>
      </c>
    </row>
    <row r="297" spans="1:32" x14ac:dyDescent="0.15">
      <c r="A297">
        <v>1</v>
      </c>
      <c r="B297">
        <v>296</v>
      </c>
      <c r="C297">
        <v>2</v>
      </c>
      <c r="D297" s="148" t="s">
        <v>1863</v>
      </c>
      <c r="E297" s="148" t="s">
        <v>1864</v>
      </c>
      <c r="F297" s="148" t="s">
        <v>83</v>
      </c>
      <c r="G297" s="148" t="s">
        <v>83</v>
      </c>
      <c r="H297">
        <v>16</v>
      </c>
      <c r="I297">
        <v>0</v>
      </c>
      <c r="J297">
        <v>0</v>
      </c>
      <c r="K297" s="148" t="s">
        <v>1837</v>
      </c>
      <c r="L297" s="148" t="s">
        <v>83</v>
      </c>
      <c r="M297" s="148" t="s">
        <v>83</v>
      </c>
      <c r="N297" s="148" t="s">
        <v>1838</v>
      </c>
      <c r="O297" s="148" t="s">
        <v>83</v>
      </c>
      <c r="P297" s="148" t="s">
        <v>83</v>
      </c>
      <c r="Q297" s="148" t="s">
        <v>83</v>
      </c>
      <c r="R297" s="148" t="s">
        <v>83</v>
      </c>
      <c r="S297" s="148" t="s">
        <v>83</v>
      </c>
      <c r="T297" s="148" t="s">
        <v>83</v>
      </c>
      <c r="U297" s="148" t="s">
        <v>83</v>
      </c>
      <c r="V297" s="148" t="s">
        <v>83</v>
      </c>
      <c r="W297">
        <v>4</v>
      </c>
      <c r="X297">
        <v>1</v>
      </c>
      <c r="Y297">
        <v>6</v>
      </c>
      <c r="Z297" s="1">
        <v>40289</v>
      </c>
      <c r="AA297">
        <v>38</v>
      </c>
      <c r="AB297">
        <v>383181004215</v>
      </c>
      <c r="AC297">
        <v>38</v>
      </c>
      <c r="AD297">
        <v>8190261</v>
      </c>
      <c r="AE297">
        <v>38318</v>
      </c>
      <c r="AF297" t="b">
        <v>0</v>
      </c>
    </row>
    <row r="298" spans="1:32" x14ac:dyDescent="0.15">
      <c r="A298">
        <v>1</v>
      </c>
      <c r="B298">
        <v>297</v>
      </c>
      <c r="C298">
        <v>2</v>
      </c>
      <c r="D298" s="148" t="s">
        <v>1865</v>
      </c>
      <c r="E298" s="148" t="s">
        <v>1866</v>
      </c>
      <c r="F298" s="148" t="s">
        <v>83</v>
      </c>
      <c r="G298" s="148" t="s">
        <v>83</v>
      </c>
      <c r="H298">
        <v>16</v>
      </c>
      <c r="I298">
        <v>0</v>
      </c>
      <c r="J298">
        <v>0</v>
      </c>
      <c r="K298" s="148" t="s">
        <v>1837</v>
      </c>
      <c r="L298" s="148" t="s">
        <v>83</v>
      </c>
      <c r="M298" s="148" t="s">
        <v>83</v>
      </c>
      <c r="N298" s="148" t="s">
        <v>1838</v>
      </c>
      <c r="O298" s="148" t="s">
        <v>83</v>
      </c>
      <c r="P298" s="148" t="s">
        <v>83</v>
      </c>
      <c r="Q298" s="148" t="s">
        <v>83</v>
      </c>
      <c r="R298" s="148" t="s">
        <v>83</v>
      </c>
      <c r="S298" s="148" t="s">
        <v>83</v>
      </c>
      <c r="T298" s="148" t="s">
        <v>83</v>
      </c>
      <c r="U298" s="148" t="s">
        <v>83</v>
      </c>
      <c r="V298" s="148" t="s">
        <v>83</v>
      </c>
      <c r="W298">
        <v>4</v>
      </c>
      <c r="X298">
        <v>1</v>
      </c>
      <c r="Y298">
        <v>6</v>
      </c>
      <c r="Z298" s="1">
        <v>40303</v>
      </c>
      <c r="AA298">
        <v>38</v>
      </c>
      <c r="AB298">
        <v>383181005055</v>
      </c>
      <c r="AC298">
        <v>38</v>
      </c>
      <c r="AD298">
        <v>8573480</v>
      </c>
      <c r="AE298">
        <v>38318</v>
      </c>
      <c r="AF298" t="b">
        <v>0</v>
      </c>
    </row>
    <row r="299" spans="1:32" x14ac:dyDescent="0.15">
      <c r="A299">
        <v>1</v>
      </c>
      <c r="B299">
        <v>298</v>
      </c>
      <c r="C299">
        <v>2</v>
      </c>
      <c r="D299" s="148" t="s">
        <v>1867</v>
      </c>
      <c r="E299" s="148" t="s">
        <v>1868</v>
      </c>
      <c r="F299" s="148" t="s">
        <v>83</v>
      </c>
      <c r="G299" s="148" t="s">
        <v>83</v>
      </c>
      <c r="H299">
        <v>16</v>
      </c>
      <c r="I299">
        <v>0</v>
      </c>
      <c r="J299">
        <v>0</v>
      </c>
      <c r="K299" s="148" t="s">
        <v>1837</v>
      </c>
      <c r="L299" s="148" t="s">
        <v>83</v>
      </c>
      <c r="M299" s="148" t="s">
        <v>83</v>
      </c>
      <c r="N299" s="148" t="s">
        <v>1838</v>
      </c>
      <c r="O299" s="148" t="s">
        <v>83</v>
      </c>
      <c r="P299" s="148" t="s">
        <v>83</v>
      </c>
      <c r="Q299" s="148" t="s">
        <v>83</v>
      </c>
      <c r="R299" s="148" t="s">
        <v>83</v>
      </c>
      <c r="S299" s="148" t="s">
        <v>83</v>
      </c>
      <c r="T299" s="148" t="s">
        <v>83</v>
      </c>
      <c r="U299" s="148" t="s">
        <v>83</v>
      </c>
      <c r="V299" s="148" t="s">
        <v>83</v>
      </c>
      <c r="W299">
        <v>4</v>
      </c>
      <c r="X299">
        <v>1</v>
      </c>
      <c r="Y299">
        <v>6</v>
      </c>
      <c r="Z299" s="1">
        <v>40347</v>
      </c>
      <c r="AA299">
        <v>38</v>
      </c>
      <c r="AB299">
        <v>383181006185</v>
      </c>
      <c r="AC299">
        <v>38</v>
      </c>
      <c r="AD299">
        <v>8190273</v>
      </c>
      <c r="AE299">
        <v>38318</v>
      </c>
      <c r="AF299" t="b">
        <v>0</v>
      </c>
    </row>
    <row r="300" spans="1:32" x14ac:dyDescent="0.15">
      <c r="A300">
        <v>1</v>
      </c>
      <c r="B300">
        <v>299</v>
      </c>
      <c r="C300">
        <v>2</v>
      </c>
      <c r="D300" s="148" t="s">
        <v>1869</v>
      </c>
      <c r="E300" s="148" t="s">
        <v>1870</v>
      </c>
      <c r="F300" s="148" t="s">
        <v>83</v>
      </c>
      <c r="G300" s="148" t="s">
        <v>83</v>
      </c>
      <c r="H300">
        <v>16</v>
      </c>
      <c r="I300">
        <v>0</v>
      </c>
      <c r="J300">
        <v>0</v>
      </c>
      <c r="K300" s="148" t="s">
        <v>1837</v>
      </c>
      <c r="L300" s="148" t="s">
        <v>83</v>
      </c>
      <c r="M300" s="148" t="s">
        <v>83</v>
      </c>
      <c r="N300" s="148" t="s">
        <v>1838</v>
      </c>
      <c r="O300" s="148" t="s">
        <v>83</v>
      </c>
      <c r="P300" s="148" t="s">
        <v>83</v>
      </c>
      <c r="Q300" s="148" t="s">
        <v>83</v>
      </c>
      <c r="R300" s="148" t="s">
        <v>83</v>
      </c>
      <c r="S300" s="148" t="s">
        <v>83</v>
      </c>
      <c r="T300" s="148" t="s">
        <v>83</v>
      </c>
      <c r="U300" s="148" t="s">
        <v>83</v>
      </c>
      <c r="V300" s="148" t="s">
        <v>83</v>
      </c>
      <c r="W300">
        <v>4</v>
      </c>
      <c r="X300">
        <v>1</v>
      </c>
      <c r="Y300">
        <v>6</v>
      </c>
      <c r="Z300" s="1">
        <v>40393</v>
      </c>
      <c r="AA300">
        <v>38</v>
      </c>
      <c r="AB300">
        <v>383181008035</v>
      </c>
      <c r="AC300">
        <v>38</v>
      </c>
      <c r="AD300">
        <v>8190285</v>
      </c>
      <c r="AE300">
        <v>38318</v>
      </c>
      <c r="AF300" t="b">
        <v>0</v>
      </c>
    </row>
    <row r="301" spans="1:32" x14ac:dyDescent="0.15">
      <c r="A301">
        <v>1</v>
      </c>
      <c r="B301">
        <v>300</v>
      </c>
      <c r="C301">
        <v>2</v>
      </c>
      <c r="D301" s="148" t="s">
        <v>1871</v>
      </c>
      <c r="E301" s="148" t="s">
        <v>1872</v>
      </c>
      <c r="F301" s="148" t="s">
        <v>83</v>
      </c>
      <c r="G301" s="148" t="s">
        <v>83</v>
      </c>
      <c r="H301">
        <v>16</v>
      </c>
      <c r="I301">
        <v>0</v>
      </c>
      <c r="J301">
        <v>0</v>
      </c>
      <c r="K301" s="148" t="s">
        <v>1837</v>
      </c>
      <c r="L301" s="148" t="s">
        <v>83</v>
      </c>
      <c r="M301" s="148" t="s">
        <v>83</v>
      </c>
      <c r="N301" s="148" t="s">
        <v>1838</v>
      </c>
      <c r="O301" s="148" t="s">
        <v>83</v>
      </c>
      <c r="P301" s="148" t="s">
        <v>83</v>
      </c>
      <c r="Q301" s="148" t="s">
        <v>83</v>
      </c>
      <c r="R301" s="148" t="s">
        <v>83</v>
      </c>
      <c r="S301" s="148" t="s">
        <v>83</v>
      </c>
      <c r="T301" s="148" t="s">
        <v>83</v>
      </c>
      <c r="U301" s="148" t="s">
        <v>83</v>
      </c>
      <c r="V301" s="148" t="s">
        <v>83</v>
      </c>
      <c r="W301">
        <v>4</v>
      </c>
      <c r="X301">
        <v>1</v>
      </c>
      <c r="Y301">
        <v>5</v>
      </c>
      <c r="Z301" s="1">
        <v>40641</v>
      </c>
      <c r="AA301">
        <v>38</v>
      </c>
      <c r="AB301">
        <v>383181104085</v>
      </c>
      <c r="AC301">
        <v>38</v>
      </c>
      <c r="AD301">
        <v>8507307</v>
      </c>
      <c r="AE301">
        <v>38318</v>
      </c>
      <c r="AF301" t="b">
        <v>0</v>
      </c>
    </row>
    <row r="302" spans="1:32" x14ac:dyDescent="0.15">
      <c r="A302">
        <v>1</v>
      </c>
      <c r="B302">
        <v>301</v>
      </c>
      <c r="C302">
        <v>2</v>
      </c>
      <c r="D302" s="148" t="s">
        <v>1873</v>
      </c>
      <c r="E302" s="148" t="s">
        <v>1874</v>
      </c>
      <c r="F302" s="148" t="s">
        <v>83</v>
      </c>
      <c r="G302" s="148" t="s">
        <v>83</v>
      </c>
      <c r="H302">
        <v>16</v>
      </c>
      <c r="I302">
        <v>0</v>
      </c>
      <c r="J302">
        <v>0</v>
      </c>
      <c r="K302" s="148" t="s">
        <v>1837</v>
      </c>
      <c r="L302" s="148" t="s">
        <v>83</v>
      </c>
      <c r="M302" s="148" t="s">
        <v>83</v>
      </c>
      <c r="N302" s="148" t="s">
        <v>1838</v>
      </c>
      <c r="O302" s="148" t="s">
        <v>83</v>
      </c>
      <c r="P302" s="148" t="s">
        <v>83</v>
      </c>
      <c r="Q302" s="148" t="s">
        <v>83</v>
      </c>
      <c r="R302" s="148" t="s">
        <v>83</v>
      </c>
      <c r="S302" s="148" t="s">
        <v>83</v>
      </c>
      <c r="T302" s="148" t="s">
        <v>83</v>
      </c>
      <c r="U302" s="148" t="s">
        <v>83</v>
      </c>
      <c r="V302" s="148" t="s">
        <v>83</v>
      </c>
      <c r="W302">
        <v>4</v>
      </c>
      <c r="X302">
        <v>1</v>
      </c>
      <c r="Y302">
        <v>5</v>
      </c>
      <c r="Z302" s="1">
        <v>40948</v>
      </c>
      <c r="AA302">
        <v>38</v>
      </c>
      <c r="AB302">
        <v>383181202095</v>
      </c>
      <c r="AC302">
        <v>38</v>
      </c>
      <c r="AD302">
        <v>8950358</v>
      </c>
      <c r="AE302">
        <v>38318</v>
      </c>
      <c r="AF302" t="b">
        <v>0</v>
      </c>
    </row>
    <row r="303" spans="1:32" x14ac:dyDescent="0.15">
      <c r="A303">
        <v>1</v>
      </c>
      <c r="B303">
        <v>302</v>
      </c>
      <c r="C303">
        <v>2</v>
      </c>
      <c r="D303" s="148" t="s">
        <v>1875</v>
      </c>
      <c r="E303" s="148" t="s">
        <v>1876</v>
      </c>
      <c r="F303" s="148" t="s">
        <v>83</v>
      </c>
      <c r="G303" s="148" t="s">
        <v>83</v>
      </c>
      <c r="H303">
        <v>16</v>
      </c>
      <c r="I303">
        <v>0</v>
      </c>
      <c r="J303">
        <v>0</v>
      </c>
      <c r="K303" s="148" t="s">
        <v>1837</v>
      </c>
      <c r="L303" s="148" t="s">
        <v>83</v>
      </c>
      <c r="M303" s="148" t="s">
        <v>83</v>
      </c>
      <c r="N303" s="148" t="s">
        <v>1838</v>
      </c>
      <c r="O303" s="148" t="s">
        <v>83</v>
      </c>
      <c r="P303" s="148" t="s">
        <v>83</v>
      </c>
      <c r="Q303" s="148" t="s">
        <v>83</v>
      </c>
      <c r="R303" s="148" t="s">
        <v>83</v>
      </c>
      <c r="S303" s="148" t="s">
        <v>83</v>
      </c>
      <c r="T303" s="148" t="s">
        <v>83</v>
      </c>
      <c r="U303" s="148" t="s">
        <v>83</v>
      </c>
      <c r="V303" s="148" t="s">
        <v>83</v>
      </c>
      <c r="W303">
        <v>4</v>
      </c>
      <c r="X303">
        <v>1</v>
      </c>
      <c r="Y303">
        <v>5</v>
      </c>
      <c r="Z303" s="1">
        <v>40948</v>
      </c>
      <c r="AA303">
        <v>38</v>
      </c>
      <c r="AB303">
        <v>383181202095</v>
      </c>
      <c r="AC303">
        <v>38</v>
      </c>
      <c r="AD303">
        <v>8573492</v>
      </c>
      <c r="AE303">
        <v>38318</v>
      </c>
      <c r="AF303" t="b">
        <v>0</v>
      </c>
    </row>
    <row r="304" spans="1:32" x14ac:dyDescent="0.15">
      <c r="A304">
        <v>1</v>
      </c>
      <c r="B304">
        <v>303</v>
      </c>
      <c r="C304">
        <v>2</v>
      </c>
      <c r="D304" s="148" t="s">
        <v>1877</v>
      </c>
      <c r="E304" s="148" t="s">
        <v>1878</v>
      </c>
      <c r="F304" s="148" t="s">
        <v>83</v>
      </c>
      <c r="G304" s="148" t="s">
        <v>83</v>
      </c>
      <c r="H304">
        <v>16</v>
      </c>
      <c r="I304">
        <v>0</v>
      </c>
      <c r="J304">
        <v>0</v>
      </c>
      <c r="K304" s="148" t="s">
        <v>1837</v>
      </c>
      <c r="L304" s="148" t="s">
        <v>83</v>
      </c>
      <c r="M304" s="148" t="s">
        <v>83</v>
      </c>
      <c r="N304" s="148" t="s">
        <v>1838</v>
      </c>
      <c r="O304" s="148" t="s">
        <v>83</v>
      </c>
      <c r="P304" s="148" t="s">
        <v>83</v>
      </c>
      <c r="Q304" s="148" t="s">
        <v>83</v>
      </c>
      <c r="R304" s="148" t="s">
        <v>83</v>
      </c>
      <c r="S304" s="148" t="s">
        <v>83</v>
      </c>
      <c r="T304" s="148" t="s">
        <v>83</v>
      </c>
      <c r="U304" s="148" t="s">
        <v>83</v>
      </c>
      <c r="V304" s="148" t="s">
        <v>83</v>
      </c>
      <c r="W304">
        <v>4</v>
      </c>
      <c r="X304">
        <v>1</v>
      </c>
      <c r="Y304">
        <v>4</v>
      </c>
      <c r="Z304" s="1">
        <v>41075</v>
      </c>
      <c r="AA304">
        <v>38</v>
      </c>
      <c r="AB304">
        <v>383181206155</v>
      </c>
      <c r="AC304">
        <v>38</v>
      </c>
      <c r="AD304">
        <v>8950360</v>
      </c>
      <c r="AE304">
        <v>38318</v>
      </c>
      <c r="AF304" t="b">
        <v>0</v>
      </c>
    </row>
    <row r="305" spans="1:32" x14ac:dyDescent="0.15">
      <c r="A305">
        <v>1</v>
      </c>
      <c r="B305">
        <v>304</v>
      </c>
      <c r="C305">
        <v>2</v>
      </c>
      <c r="D305" s="148" t="s">
        <v>1879</v>
      </c>
      <c r="E305" s="148" t="s">
        <v>1880</v>
      </c>
      <c r="F305" s="148" t="s">
        <v>83</v>
      </c>
      <c r="G305" s="148" t="s">
        <v>83</v>
      </c>
      <c r="H305">
        <v>16</v>
      </c>
      <c r="I305">
        <v>0</v>
      </c>
      <c r="J305">
        <v>0</v>
      </c>
      <c r="K305" s="148" t="s">
        <v>1837</v>
      </c>
      <c r="L305" s="148" t="s">
        <v>83</v>
      </c>
      <c r="M305" s="148" t="s">
        <v>83</v>
      </c>
      <c r="N305" s="148" t="s">
        <v>1838</v>
      </c>
      <c r="O305" s="148" t="s">
        <v>83</v>
      </c>
      <c r="P305" s="148" t="s">
        <v>83</v>
      </c>
      <c r="Q305" s="148" t="s">
        <v>83</v>
      </c>
      <c r="R305" s="148" t="s">
        <v>83</v>
      </c>
      <c r="S305" s="148" t="s">
        <v>83</v>
      </c>
      <c r="T305" s="148" t="s">
        <v>83</v>
      </c>
      <c r="U305" s="148" t="s">
        <v>83</v>
      </c>
      <c r="V305" s="148" t="s">
        <v>83</v>
      </c>
      <c r="W305">
        <v>4</v>
      </c>
      <c r="X305">
        <v>1</v>
      </c>
      <c r="Y305">
        <v>4</v>
      </c>
      <c r="Z305" s="1">
        <v>41134</v>
      </c>
      <c r="AA305">
        <v>38</v>
      </c>
      <c r="AB305">
        <v>383181208135</v>
      </c>
      <c r="AC305">
        <v>38</v>
      </c>
      <c r="AD305">
        <v>8809871</v>
      </c>
      <c r="AE305">
        <v>38318</v>
      </c>
      <c r="AF305" t="b">
        <v>0</v>
      </c>
    </row>
    <row r="306" spans="1:32" x14ac:dyDescent="0.15">
      <c r="A306">
        <v>1</v>
      </c>
      <c r="B306">
        <v>305</v>
      </c>
      <c r="C306">
        <v>2</v>
      </c>
      <c r="D306" s="148" t="s">
        <v>1881</v>
      </c>
      <c r="E306" s="148" t="s">
        <v>1882</v>
      </c>
      <c r="F306" s="148" t="s">
        <v>83</v>
      </c>
      <c r="G306" s="148" t="s">
        <v>83</v>
      </c>
      <c r="H306">
        <v>16</v>
      </c>
      <c r="I306">
        <v>0</v>
      </c>
      <c r="J306">
        <v>0</v>
      </c>
      <c r="K306" s="148" t="s">
        <v>1837</v>
      </c>
      <c r="L306" s="148" t="s">
        <v>83</v>
      </c>
      <c r="M306" s="148" t="s">
        <v>83</v>
      </c>
      <c r="N306" s="148" t="s">
        <v>1838</v>
      </c>
      <c r="O306" s="148" t="s">
        <v>83</v>
      </c>
      <c r="P306" s="148" t="s">
        <v>83</v>
      </c>
      <c r="Q306" s="148" t="s">
        <v>83</v>
      </c>
      <c r="R306" s="148" t="s">
        <v>83</v>
      </c>
      <c r="S306" s="148" t="s">
        <v>83</v>
      </c>
      <c r="T306" s="148" t="s">
        <v>83</v>
      </c>
      <c r="U306" s="148" t="s">
        <v>83</v>
      </c>
      <c r="V306" s="148" t="s">
        <v>83</v>
      </c>
      <c r="W306">
        <v>4</v>
      </c>
      <c r="X306">
        <v>1</v>
      </c>
      <c r="Y306">
        <v>4</v>
      </c>
      <c r="Z306" s="1">
        <v>41149</v>
      </c>
      <c r="AA306">
        <v>38</v>
      </c>
      <c r="AB306">
        <v>383181208285</v>
      </c>
      <c r="AC306">
        <v>38</v>
      </c>
      <c r="AD306">
        <v>8950372</v>
      </c>
      <c r="AE306">
        <v>38318</v>
      </c>
      <c r="AF306" t="b">
        <v>0</v>
      </c>
    </row>
    <row r="307" spans="1:32" x14ac:dyDescent="0.15">
      <c r="A307">
        <v>1</v>
      </c>
      <c r="B307">
        <v>306</v>
      </c>
      <c r="C307">
        <v>2</v>
      </c>
      <c r="D307" s="148" t="s">
        <v>1883</v>
      </c>
      <c r="E307" s="148" t="s">
        <v>1884</v>
      </c>
      <c r="F307" s="148" t="s">
        <v>83</v>
      </c>
      <c r="G307" s="148" t="s">
        <v>83</v>
      </c>
      <c r="H307">
        <v>16</v>
      </c>
      <c r="I307">
        <v>0</v>
      </c>
      <c r="J307">
        <v>0</v>
      </c>
      <c r="K307" s="148" t="s">
        <v>1837</v>
      </c>
      <c r="L307" s="148" t="s">
        <v>83</v>
      </c>
      <c r="M307" s="148" t="s">
        <v>83</v>
      </c>
      <c r="N307" s="148" t="s">
        <v>1838</v>
      </c>
      <c r="O307" s="148" t="s">
        <v>83</v>
      </c>
      <c r="P307" s="148" t="s">
        <v>83</v>
      </c>
      <c r="Q307" s="148" t="s">
        <v>83</v>
      </c>
      <c r="R307" s="148" t="s">
        <v>83</v>
      </c>
      <c r="S307" s="148" t="s">
        <v>83</v>
      </c>
      <c r="T307" s="148" t="s">
        <v>83</v>
      </c>
      <c r="U307" s="148" t="s">
        <v>83</v>
      </c>
      <c r="V307" s="148" t="s">
        <v>83</v>
      </c>
      <c r="W307">
        <v>4</v>
      </c>
      <c r="X307">
        <v>1</v>
      </c>
      <c r="Y307">
        <v>4</v>
      </c>
      <c r="Z307" s="1">
        <v>41327</v>
      </c>
      <c r="AA307">
        <v>38</v>
      </c>
      <c r="AB307">
        <v>383181302225</v>
      </c>
      <c r="AC307">
        <v>38</v>
      </c>
      <c r="AD307">
        <v>8852680</v>
      </c>
      <c r="AE307">
        <v>38318</v>
      </c>
      <c r="AF307" t="b">
        <v>0</v>
      </c>
    </row>
    <row r="308" spans="1:32" x14ac:dyDescent="0.15">
      <c r="A308">
        <v>1</v>
      </c>
      <c r="B308">
        <v>307</v>
      </c>
      <c r="C308">
        <v>2</v>
      </c>
      <c r="D308" s="148" t="s">
        <v>1885</v>
      </c>
      <c r="E308" s="148" t="s">
        <v>1886</v>
      </c>
      <c r="F308" s="148" t="s">
        <v>83</v>
      </c>
      <c r="G308" s="148" t="s">
        <v>83</v>
      </c>
      <c r="H308">
        <v>16</v>
      </c>
      <c r="I308">
        <v>0</v>
      </c>
      <c r="J308">
        <v>0</v>
      </c>
      <c r="K308" s="148" t="s">
        <v>1837</v>
      </c>
      <c r="L308" s="148" t="s">
        <v>83</v>
      </c>
      <c r="M308" s="148" t="s">
        <v>83</v>
      </c>
      <c r="N308" s="148" t="s">
        <v>1838</v>
      </c>
      <c r="O308" s="148" t="s">
        <v>83</v>
      </c>
      <c r="P308" s="148" t="s">
        <v>83</v>
      </c>
      <c r="Q308" s="148" t="s">
        <v>83</v>
      </c>
      <c r="R308" s="148" t="s">
        <v>83</v>
      </c>
      <c r="S308" s="148" t="s">
        <v>83</v>
      </c>
      <c r="T308" s="148" t="s">
        <v>83</v>
      </c>
      <c r="U308" s="148" t="s">
        <v>83</v>
      </c>
      <c r="V308" s="148" t="s">
        <v>83</v>
      </c>
      <c r="W308">
        <v>4</v>
      </c>
      <c r="X308">
        <v>1</v>
      </c>
      <c r="Y308">
        <v>3</v>
      </c>
      <c r="Z308" s="1">
        <v>41656</v>
      </c>
      <c r="AA308">
        <v>38</v>
      </c>
      <c r="AB308">
        <v>383181401175</v>
      </c>
      <c r="AC308">
        <v>38</v>
      </c>
      <c r="AD308">
        <v>9153037</v>
      </c>
      <c r="AE308">
        <v>38318</v>
      </c>
      <c r="AF308" t="b">
        <v>0</v>
      </c>
    </row>
    <row r="309" spans="1:32" x14ac:dyDescent="0.15">
      <c r="A309">
        <v>1</v>
      </c>
      <c r="B309">
        <v>308</v>
      </c>
      <c r="C309">
        <v>1</v>
      </c>
      <c r="D309" s="148" t="s">
        <v>1887</v>
      </c>
      <c r="E309" s="148" t="s">
        <v>1888</v>
      </c>
      <c r="F309" s="148" t="s">
        <v>83</v>
      </c>
      <c r="G309" s="148" t="s">
        <v>83</v>
      </c>
      <c r="H309">
        <v>20</v>
      </c>
      <c r="I309">
        <v>0</v>
      </c>
      <c r="J309">
        <v>0</v>
      </c>
      <c r="K309" s="148" t="s">
        <v>1889</v>
      </c>
      <c r="L309" s="148" t="s">
        <v>83</v>
      </c>
      <c r="M309" s="148" t="s">
        <v>83</v>
      </c>
      <c r="N309" s="148" t="s">
        <v>1890</v>
      </c>
      <c r="O309" s="148" t="s">
        <v>83</v>
      </c>
      <c r="P309" s="148" t="s">
        <v>83</v>
      </c>
      <c r="Q309" s="148" t="s">
        <v>83</v>
      </c>
      <c r="R309" s="148" t="s">
        <v>83</v>
      </c>
      <c r="S309" s="148" t="s">
        <v>83</v>
      </c>
      <c r="T309" s="148" t="s">
        <v>83</v>
      </c>
      <c r="U309" s="148" t="s">
        <v>83</v>
      </c>
      <c r="V309" s="148" t="s">
        <v>83</v>
      </c>
      <c r="W309">
        <v>4</v>
      </c>
      <c r="X309">
        <v>1</v>
      </c>
      <c r="Y309">
        <v>4</v>
      </c>
      <c r="Z309" s="1">
        <v>41248</v>
      </c>
      <c r="AA309">
        <v>38</v>
      </c>
      <c r="AB309">
        <v>383191212050</v>
      </c>
      <c r="AC309">
        <v>38</v>
      </c>
      <c r="AD309">
        <v>9154838</v>
      </c>
      <c r="AE309">
        <v>38319</v>
      </c>
      <c r="AF309" t="b">
        <v>0</v>
      </c>
    </row>
    <row r="310" spans="1:32" x14ac:dyDescent="0.15">
      <c r="A310">
        <v>1</v>
      </c>
      <c r="B310">
        <v>309</v>
      </c>
      <c r="C310">
        <v>2</v>
      </c>
      <c r="D310" s="148" t="s">
        <v>191</v>
      </c>
      <c r="E310" s="148" t="s">
        <v>192</v>
      </c>
      <c r="F310" s="148" t="s">
        <v>83</v>
      </c>
      <c r="G310" s="148" t="s">
        <v>83</v>
      </c>
      <c r="H310">
        <v>20</v>
      </c>
      <c r="I310">
        <v>0</v>
      </c>
      <c r="J310">
        <v>0</v>
      </c>
      <c r="K310" s="148" t="s">
        <v>1889</v>
      </c>
      <c r="L310" s="148" t="s">
        <v>83</v>
      </c>
      <c r="M310" s="148" t="s">
        <v>83</v>
      </c>
      <c r="N310" s="148" t="s">
        <v>1890</v>
      </c>
      <c r="O310" s="148" t="s">
        <v>83</v>
      </c>
      <c r="P310" s="148" t="s">
        <v>83</v>
      </c>
      <c r="Q310" s="148" t="s">
        <v>83</v>
      </c>
      <c r="R310" s="148" t="s">
        <v>83</v>
      </c>
      <c r="S310" s="148" t="s">
        <v>83</v>
      </c>
      <c r="T310" s="148" t="s">
        <v>83</v>
      </c>
      <c r="U310" s="148" t="s">
        <v>83</v>
      </c>
      <c r="V310" s="148" t="s">
        <v>83</v>
      </c>
      <c r="W310">
        <v>4</v>
      </c>
      <c r="X310">
        <v>3</v>
      </c>
      <c r="Y310">
        <v>2</v>
      </c>
      <c r="Z310" s="1">
        <v>38592</v>
      </c>
      <c r="AA310">
        <v>38</v>
      </c>
      <c r="AB310">
        <v>383190508285</v>
      </c>
      <c r="AC310">
        <v>38</v>
      </c>
      <c r="AD310">
        <v>6139313</v>
      </c>
      <c r="AE310">
        <v>38319</v>
      </c>
      <c r="AF310" t="b">
        <v>0</v>
      </c>
    </row>
    <row r="311" spans="1:32" x14ac:dyDescent="0.15">
      <c r="A311">
        <v>1</v>
      </c>
      <c r="B311">
        <v>310</v>
      </c>
      <c r="C311">
        <v>2</v>
      </c>
      <c r="D311" s="148" t="s">
        <v>193</v>
      </c>
      <c r="E311" s="148" t="s">
        <v>194</v>
      </c>
      <c r="F311" s="148" t="s">
        <v>83</v>
      </c>
      <c r="G311" s="148" t="s">
        <v>83</v>
      </c>
      <c r="H311">
        <v>20</v>
      </c>
      <c r="I311">
        <v>0</v>
      </c>
      <c r="J311">
        <v>0</v>
      </c>
      <c r="K311" s="148" t="s">
        <v>1889</v>
      </c>
      <c r="L311" s="148" t="s">
        <v>83</v>
      </c>
      <c r="M311" s="148" t="s">
        <v>83</v>
      </c>
      <c r="N311" s="148" t="s">
        <v>1890</v>
      </c>
      <c r="O311" s="148" t="s">
        <v>83</v>
      </c>
      <c r="P311" s="148" t="s">
        <v>83</v>
      </c>
      <c r="Q311" s="148" t="s">
        <v>83</v>
      </c>
      <c r="R311" s="148" t="s">
        <v>83</v>
      </c>
      <c r="S311" s="148" t="s">
        <v>83</v>
      </c>
      <c r="T311" s="148" t="s">
        <v>83</v>
      </c>
      <c r="U311" s="148" t="s">
        <v>83</v>
      </c>
      <c r="V311" s="148" t="s">
        <v>83</v>
      </c>
      <c r="W311">
        <v>4</v>
      </c>
      <c r="X311">
        <v>3</v>
      </c>
      <c r="Y311">
        <v>2</v>
      </c>
      <c r="Z311" s="1">
        <v>38740</v>
      </c>
      <c r="AA311">
        <v>38</v>
      </c>
      <c r="AB311">
        <v>383190601235</v>
      </c>
      <c r="AC311">
        <v>38</v>
      </c>
      <c r="AD311">
        <v>5555055</v>
      </c>
      <c r="AE311">
        <v>38319</v>
      </c>
      <c r="AF311" t="b">
        <v>0</v>
      </c>
    </row>
    <row r="312" spans="1:32" x14ac:dyDescent="0.15">
      <c r="A312">
        <v>1</v>
      </c>
      <c r="B312">
        <v>311</v>
      </c>
      <c r="C312">
        <v>2</v>
      </c>
      <c r="D312" s="148" t="s">
        <v>1891</v>
      </c>
      <c r="E312" s="148" t="s">
        <v>1892</v>
      </c>
      <c r="F312" s="148" t="s">
        <v>83</v>
      </c>
      <c r="G312" s="148" t="s">
        <v>83</v>
      </c>
      <c r="H312">
        <v>20</v>
      </c>
      <c r="I312">
        <v>0</v>
      </c>
      <c r="J312">
        <v>0</v>
      </c>
      <c r="K312" s="148" t="s">
        <v>1889</v>
      </c>
      <c r="L312" s="148" t="s">
        <v>83</v>
      </c>
      <c r="M312" s="148" t="s">
        <v>83</v>
      </c>
      <c r="N312" s="148" t="s">
        <v>1890</v>
      </c>
      <c r="O312" s="148" t="s">
        <v>83</v>
      </c>
      <c r="P312" s="148" t="s">
        <v>83</v>
      </c>
      <c r="Q312" s="148" t="s">
        <v>83</v>
      </c>
      <c r="R312" s="148" t="s">
        <v>83</v>
      </c>
      <c r="S312" s="148" t="s">
        <v>83</v>
      </c>
      <c r="T312" s="148" t="s">
        <v>83</v>
      </c>
      <c r="U312" s="148" t="s">
        <v>83</v>
      </c>
      <c r="V312" s="148" t="s">
        <v>83</v>
      </c>
      <c r="W312">
        <v>4</v>
      </c>
      <c r="X312">
        <v>2</v>
      </c>
      <c r="Y312">
        <v>3</v>
      </c>
      <c r="Z312" s="1">
        <v>39475</v>
      </c>
      <c r="AA312">
        <v>38</v>
      </c>
      <c r="AB312">
        <v>383190801285</v>
      </c>
      <c r="AC312">
        <v>38</v>
      </c>
      <c r="AD312">
        <v>7794854</v>
      </c>
      <c r="AE312">
        <v>38319</v>
      </c>
      <c r="AF312" t="b">
        <v>0</v>
      </c>
    </row>
    <row r="313" spans="1:32" x14ac:dyDescent="0.15">
      <c r="A313">
        <v>1</v>
      </c>
      <c r="B313">
        <v>312</v>
      </c>
      <c r="C313">
        <v>2</v>
      </c>
      <c r="D313" s="148" t="s">
        <v>1893</v>
      </c>
      <c r="E313" s="148" t="s">
        <v>1894</v>
      </c>
      <c r="F313" s="148" t="s">
        <v>83</v>
      </c>
      <c r="G313" s="148" t="s">
        <v>83</v>
      </c>
      <c r="H313">
        <v>20</v>
      </c>
      <c r="I313">
        <v>0</v>
      </c>
      <c r="J313">
        <v>0</v>
      </c>
      <c r="K313" s="148" t="s">
        <v>1889</v>
      </c>
      <c r="L313" s="148" t="s">
        <v>83</v>
      </c>
      <c r="M313" s="148" t="s">
        <v>83</v>
      </c>
      <c r="N313" s="148" t="s">
        <v>1890</v>
      </c>
      <c r="O313" s="148" t="s">
        <v>83</v>
      </c>
      <c r="P313" s="148" t="s">
        <v>83</v>
      </c>
      <c r="Q313" s="148" t="s">
        <v>83</v>
      </c>
      <c r="R313" s="148" t="s">
        <v>83</v>
      </c>
      <c r="S313" s="148" t="s">
        <v>83</v>
      </c>
      <c r="T313" s="148" t="s">
        <v>83</v>
      </c>
      <c r="U313" s="148" t="s">
        <v>83</v>
      </c>
      <c r="V313" s="148" t="s">
        <v>83</v>
      </c>
      <c r="W313">
        <v>4</v>
      </c>
      <c r="X313">
        <v>2</v>
      </c>
      <c r="Y313">
        <v>2</v>
      </c>
      <c r="Z313" s="1">
        <v>39879</v>
      </c>
      <c r="AA313">
        <v>38</v>
      </c>
      <c r="AB313">
        <v>383190903075</v>
      </c>
      <c r="AC313">
        <v>38</v>
      </c>
      <c r="AD313">
        <v>8589874</v>
      </c>
      <c r="AE313">
        <v>38319</v>
      </c>
      <c r="AF313" t="b">
        <v>0</v>
      </c>
    </row>
    <row r="314" spans="1:32" x14ac:dyDescent="0.15">
      <c r="A314">
        <v>1</v>
      </c>
      <c r="B314">
        <v>313</v>
      </c>
      <c r="C314">
        <v>2</v>
      </c>
      <c r="D314" s="148" t="s">
        <v>1895</v>
      </c>
      <c r="E314" s="148" t="s">
        <v>1896</v>
      </c>
      <c r="F314" s="148" t="s">
        <v>83</v>
      </c>
      <c r="G314" s="148" t="s">
        <v>83</v>
      </c>
      <c r="H314">
        <v>20</v>
      </c>
      <c r="I314">
        <v>0</v>
      </c>
      <c r="J314">
        <v>0</v>
      </c>
      <c r="K314" s="148" t="s">
        <v>1889</v>
      </c>
      <c r="L314" s="148" t="s">
        <v>83</v>
      </c>
      <c r="M314" s="148" t="s">
        <v>83</v>
      </c>
      <c r="N314" s="148" t="s">
        <v>1890</v>
      </c>
      <c r="O314" s="148" t="s">
        <v>83</v>
      </c>
      <c r="P314" s="148" t="s">
        <v>83</v>
      </c>
      <c r="Q314" s="148" t="s">
        <v>83</v>
      </c>
      <c r="R314" s="148" t="s">
        <v>83</v>
      </c>
      <c r="S314" s="148" t="s">
        <v>83</v>
      </c>
      <c r="T314" s="148" t="s">
        <v>83</v>
      </c>
      <c r="U314" s="148" t="s">
        <v>83</v>
      </c>
      <c r="V314" s="148" t="s">
        <v>83</v>
      </c>
      <c r="W314">
        <v>4</v>
      </c>
      <c r="X314">
        <v>1</v>
      </c>
      <c r="Y314">
        <v>4</v>
      </c>
      <c r="Z314" s="1">
        <v>41163</v>
      </c>
      <c r="AA314">
        <v>38</v>
      </c>
      <c r="AB314">
        <v>383191209115</v>
      </c>
      <c r="AC314">
        <v>38</v>
      </c>
      <c r="AD314">
        <v>8946097</v>
      </c>
      <c r="AE314">
        <v>38319</v>
      </c>
      <c r="AF314" t="b">
        <v>0</v>
      </c>
    </row>
    <row r="315" spans="1:32" x14ac:dyDescent="0.15">
      <c r="A315">
        <v>1</v>
      </c>
      <c r="B315">
        <v>314</v>
      </c>
      <c r="C315">
        <v>1</v>
      </c>
      <c r="D315" s="148" t="s">
        <v>195</v>
      </c>
      <c r="E315" s="148" t="s">
        <v>196</v>
      </c>
      <c r="F315" s="148" t="s">
        <v>83</v>
      </c>
      <c r="G315" s="148" t="s">
        <v>83</v>
      </c>
      <c r="H315">
        <v>3</v>
      </c>
      <c r="I315">
        <v>0</v>
      </c>
      <c r="J315">
        <v>0</v>
      </c>
      <c r="K315" s="148" t="s">
        <v>1897</v>
      </c>
      <c r="L315" s="148" t="s">
        <v>83</v>
      </c>
      <c r="M315" s="148" t="s">
        <v>83</v>
      </c>
      <c r="N315" s="148" t="s">
        <v>1897</v>
      </c>
      <c r="O315" s="148" t="s">
        <v>83</v>
      </c>
      <c r="P315" s="148" t="s">
        <v>83</v>
      </c>
      <c r="Q315" s="148" t="s">
        <v>83</v>
      </c>
      <c r="R315" s="148" t="s">
        <v>83</v>
      </c>
      <c r="S315" s="148" t="s">
        <v>83</v>
      </c>
      <c r="T315" s="148" t="s">
        <v>83</v>
      </c>
      <c r="U315" s="148" t="s">
        <v>83</v>
      </c>
      <c r="V315" s="148" t="s">
        <v>83</v>
      </c>
      <c r="W315">
        <v>4</v>
      </c>
      <c r="X315">
        <v>3</v>
      </c>
      <c r="Y315">
        <v>2</v>
      </c>
      <c r="Z315" s="1">
        <v>38721</v>
      </c>
      <c r="AA315">
        <v>38</v>
      </c>
      <c r="AB315">
        <v>383250601040</v>
      </c>
      <c r="AC315">
        <v>38</v>
      </c>
      <c r="AD315">
        <v>7060342</v>
      </c>
      <c r="AE315">
        <v>38325</v>
      </c>
      <c r="AF315" t="b">
        <v>0</v>
      </c>
    </row>
    <row r="316" spans="1:32" x14ac:dyDescent="0.15">
      <c r="A316">
        <v>1</v>
      </c>
      <c r="B316">
        <v>315</v>
      </c>
      <c r="C316">
        <v>1</v>
      </c>
      <c r="D316" s="148" t="s">
        <v>348</v>
      </c>
      <c r="E316" s="148" t="s">
        <v>349</v>
      </c>
      <c r="F316" s="148" t="s">
        <v>83</v>
      </c>
      <c r="G316" s="148" t="s">
        <v>83</v>
      </c>
      <c r="H316">
        <v>3</v>
      </c>
      <c r="I316">
        <v>0</v>
      </c>
      <c r="J316">
        <v>0</v>
      </c>
      <c r="K316" s="148" t="s">
        <v>1897</v>
      </c>
      <c r="L316" s="148" t="s">
        <v>83</v>
      </c>
      <c r="M316" s="148" t="s">
        <v>83</v>
      </c>
      <c r="N316" s="148" t="s">
        <v>1897</v>
      </c>
      <c r="O316" s="148" t="s">
        <v>83</v>
      </c>
      <c r="P316" s="148" t="s">
        <v>83</v>
      </c>
      <c r="Q316" s="148" t="s">
        <v>83</v>
      </c>
      <c r="R316" s="148" t="s">
        <v>83</v>
      </c>
      <c r="S316" s="148" t="s">
        <v>83</v>
      </c>
      <c r="T316" s="148" t="s">
        <v>83</v>
      </c>
      <c r="U316" s="148" t="s">
        <v>83</v>
      </c>
      <c r="V316" s="148" t="s">
        <v>83</v>
      </c>
      <c r="W316">
        <v>4</v>
      </c>
      <c r="X316">
        <v>3</v>
      </c>
      <c r="Y316">
        <v>1</v>
      </c>
      <c r="Z316" s="1">
        <v>39136</v>
      </c>
      <c r="AA316">
        <v>38</v>
      </c>
      <c r="AB316">
        <v>383250702230</v>
      </c>
      <c r="AC316">
        <v>38</v>
      </c>
      <c r="AD316">
        <v>8615271</v>
      </c>
      <c r="AE316">
        <v>38325</v>
      </c>
      <c r="AF316" t="b">
        <v>0</v>
      </c>
    </row>
    <row r="317" spans="1:32" x14ac:dyDescent="0.15">
      <c r="A317">
        <v>1</v>
      </c>
      <c r="B317">
        <v>316</v>
      </c>
      <c r="C317">
        <v>1</v>
      </c>
      <c r="D317" s="148" t="s">
        <v>1898</v>
      </c>
      <c r="E317" s="148" t="s">
        <v>1899</v>
      </c>
      <c r="F317" s="148" t="s">
        <v>83</v>
      </c>
      <c r="G317" s="148" t="s">
        <v>83</v>
      </c>
      <c r="H317">
        <v>3</v>
      </c>
      <c r="I317">
        <v>0</v>
      </c>
      <c r="J317">
        <v>0</v>
      </c>
      <c r="K317" s="148" t="s">
        <v>1897</v>
      </c>
      <c r="L317" s="148" t="s">
        <v>83</v>
      </c>
      <c r="M317" s="148" t="s">
        <v>83</v>
      </c>
      <c r="N317" s="148" t="s">
        <v>1897</v>
      </c>
      <c r="O317" s="148" t="s">
        <v>83</v>
      </c>
      <c r="P317" s="148" t="s">
        <v>83</v>
      </c>
      <c r="Q317" s="148" t="s">
        <v>83</v>
      </c>
      <c r="R317" s="148" t="s">
        <v>83</v>
      </c>
      <c r="S317" s="148" t="s">
        <v>83</v>
      </c>
      <c r="T317" s="148" t="s">
        <v>83</v>
      </c>
      <c r="U317" s="148" t="s">
        <v>83</v>
      </c>
      <c r="V317" s="148" t="s">
        <v>83</v>
      </c>
      <c r="W317">
        <v>4</v>
      </c>
      <c r="X317">
        <v>2</v>
      </c>
      <c r="Y317">
        <v>2</v>
      </c>
      <c r="Z317" s="1">
        <v>39660</v>
      </c>
      <c r="AA317">
        <v>38</v>
      </c>
      <c r="AB317">
        <v>383250807310</v>
      </c>
      <c r="AC317">
        <v>38</v>
      </c>
      <c r="AD317">
        <v>9443597</v>
      </c>
      <c r="AE317">
        <v>38325</v>
      </c>
      <c r="AF317" t="b">
        <v>0</v>
      </c>
    </row>
    <row r="318" spans="1:32" x14ac:dyDescent="0.15">
      <c r="A318">
        <v>1</v>
      </c>
      <c r="B318">
        <v>317</v>
      </c>
      <c r="C318">
        <v>1</v>
      </c>
      <c r="D318" s="148" t="s">
        <v>1900</v>
      </c>
      <c r="E318" s="148" t="s">
        <v>1901</v>
      </c>
      <c r="F318" s="148" t="s">
        <v>83</v>
      </c>
      <c r="G318" s="148" t="s">
        <v>83</v>
      </c>
      <c r="H318">
        <v>3</v>
      </c>
      <c r="I318">
        <v>0</v>
      </c>
      <c r="J318">
        <v>0</v>
      </c>
      <c r="K318" s="148" t="s">
        <v>1897</v>
      </c>
      <c r="L318" s="148" t="s">
        <v>83</v>
      </c>
      <c r="M318" s="148" t="s">
        <v>83</v>
      </c>
      <c r="N318" s="148" t="s">
        <v>1897</v>
      </c>
      <c r="O318" s="148" t="s">
        <v>83</v>
      </c>
      <c r="P318" s="148" t="s">
        <v>83</v>
      </c>
      <c r="Q318" s="148" t="s">
        <v>83</v>
      </c>
      <c r="R318" s="148" t="s">
        <v>83</v>
      </c>
      <c r="S318" s="148" t="s">
        <v>83</v>
      </c>
      <c r="T318" s="148" t="s">
        <v>83</v>
      </c>
      <c r="U318" s="148" t="s">
        <v>83</v>
      </c>
      <c r="V318" s="148" t="s">
        <v>83</v>
      </c>
      <c r="W318">
        <v>4</v>
      </c>
      <c r="X318">
        <v>2</v>
      </c>
      <c r="Y318">
        <v>1</v>
      </c>
      <c r="Z318" s="1">
        <v>39989</v>
      </c>
      <c r="AA318">
        <v>38</v>
      </c>
      <c r="AB318">
        <v>383250906250</v>
      </c>
      <c r="AC318">
        <v>38</v>
      </c>
      <c r="AD318">
        <v>7356636</v>
      </c>
      <c r="AE318">
        <v>38325</v>
      </c>
      <c r="AF318" t="b">
        <v>0</v>
      </c>
    </row>
    <row r="319" spans="1:32" x14ac:dyDescent="0.15">
      <c r="A319">
        <v>1</v>
      </c>
      <c r="B319">
        <v>318</v>
      </c>
      <c r="C319">
        <v>1</v>
      </c>
      <c r="D319" s="148" t="s">
        <v>1902</v>
      </c>
      <c r="E319" s="148" t="s">
        <v>1903</v>
      </c>
      <c r="F319" s="148" t="s">
        <v>83</v>
      </c>
      <c r="G319" s="148" t="s">
        <v>83</v>
      </c>
      <c r="H319">
        <v>3</v>
      </c>
      <c r="I319">
        <v>0</v>
      </c>
      <c r="J319">
        <v>0</v>
      </c>
      <c r="K319" s="148" t="s">
        <v>1897</v>
      </c>
      <c r="L319" s="148" t="s">
        <v>83</v>
      </c>
      <c r="M319" s="148" t="s">
        <v>83</v>
      </c>
      <c r="N319" s="148" t="s">
        <v>1897</v>
      </c>
      <c r="O319" s="148" t="s">
        <v>83</v>
      </c>
      <c r="P319" s="148" t="s">
        <v>83</v>
      </c>
      <c r="Q319" s="148" t="s">
        <v>83</v>
      </c>
      <c r="R319" s="148" t="s">
        <v>83</v>
      </c>
      <c r="S319" s="148" t="s">
        <v>83</v>
      </c>
      <c r="T319" s="148" t="s">
        <v>83</v>
      </c>
      <c r="U319" s="148" t="s">
        <v>83</v>
      </c>
      <c r="V319" s="148" t="s">
        <v>83</v>
      </c>
      <c r="W319">
        <v>4</v>
      </c>
      <c r="X319">
        <v>1</v>
      </c>
      <c r="Y319">
        <v>5</v>
      </c>
      <c r="Z319" s="1">
        <v>40883</v>
      </c>
      <c r="AA319">
        <v>38</v>
      </c>
      <c r="AB319">
        <v>383251112060</v>
      </c>
      <c r="AC319">
        <v>38</v>
      </c>
      <c r="AD319">
        <v>8220812</v>
      </c>
      <c r="AE319">
        <v>38325</v>
      </c>
      <c r="AF319" t="b">
        <v>0</v>
      </c>
    </row>
    <row r="320" spans="1:32" x14ac:dyDescent="0.15">
      <c r="A320">
        <v>1</v>
      </c>
      <c r="B320">
        <v>319</v>
      </c>
      <c r="C320">
        <v>2</v>
      </c>
      <c r="D320" s="148" t="s">
        <v>1904</v>
      </c>
      <c r="E320" s="148" t="s">
        <v>1905</v>
      </c>
      <c r="F320" s="148" t="s">
        <v>83</v>
      </c>
      <c r="G320" s="148" t="s">
        <v>83</v>
      </c>
      <c r="H320">
        <v>3</v>
      </c>
      <c r="I320">
        <v>0</v>
      </c>
      <c r="J320">
        <v>0</v>
      </c>
      <c r="K320" s="148" t="s">
        <v>1897</v>
      </c>
      <c r="L320" s="148" t="s">
        <v>83</v>
      </c>
      <c r="M320" s="148" t="s">
        <v>83</v>
      </c>
      <c r="N320" s="148" t="s">
        <v>1897</v>
      </c>
      <c r="O320" s="148" t="s">
        <v>83</v>
      </c>
      <c r="P320" s="148" t="s">
        <v>83</v>
      </c>
      <c r="Q320" s="148" t="s">
        <v>83</v>
      </c>
      <c r="R320" s="148" t="s">
        <v>83</v>
      </c>
      <c r="S320" s="148" t="s">
        <v>83</v>
      </c>
      <c r="T320" s="148" t="s">
        <v>83</v>
      </c>
      <c r="U320" s="148" t="s">
        <v>83</v>
      </c>
      <c r="V320" s="148" t="s">
        <v>83</v>
      </c>
      <c r="W320">
        <v>4</v>
      </c>
      <c r="X320">
        <v>2</v>
      </c>
      <c r="Y320">
        <v>3</v>
      </c>
      <c r="Z320" s="1">
        <v>39461</v>
      </c>
      <c r="AA320">
        <v>38</v>
      </c>
      <c r="AB320">
        <v>383250801145</v>
      </c>
      <c r="AC320">
        <v>38</v>
      </c>
      <c r="AD320">
        <v>6458672</v>
      </c>
      <c r="AE320">
        <v>38325</v>
      </c>
      <c r="AF320" t="b">
        <v>0</v>
      </c>
    </row>
    <row r="321" spans="1:32" x14ac:dyDescent="0.15">
      <c r="A321">
        <v>1</v>
      </c>
      <c r="B321">
        <v>320</v>
      </c>
      <c r="C321">
        <v>2</v>
      </c>
      <c r="D321" s="148" t="s">
        <v>1906</v>
      </c>
      <c r="E321" s="148" t="s">
        <v>1907</v>
      </c>
      <c r="F321" s="148" t="s">
        <v>83</v>
      </c>
      <c r="G321" s="148" t="s">
        <v>83</v>
      </c>
      <c r="H321">
        <v>3</v>
      </c>
      <c r="I321">
        <v>0</v>
      </c>
      <c r="J321">
        <v>0</v>
      </c>
      <c r="K321" s="148" t="s">
        <v>1897</v>
      </c>
      <c r="L321" s="148" t="s">
        <v>83</v>
      </c>
      <c r="M321" s="148" t="s">
        <v>83</v>
      </c>
      <c r="N321" s="148" t="s">
        <v>1897</v>
      </c>
      <c r="O321" s="148" t="s">
        <v>83</v>
      </c>
      <c r="P321" s="148" t="s">
        <v>83</v>
      </c>
      <c r="Q321" s="148" t="s">
        <v>83</v>
      </c>
      <c r="R321" s="148" t="s">
        <v>83</v>
      </c>
      <c r="S321" s="148" t="s">
        <v>83</v>
      </c>
      <c r="T321" s="148" t="s">
        <v>83</v>
      </c>
      <c r="U321" s="148" t="s">
        <v>83</v>
      </c>
      <c r="V321" s="148" t="s">
        <v>83</v>
      </c>
      <c r="W321">
        <v>4</v>
      </c>
      <c r="X321">
        <v>1</v>
      </c>
      <c r="Y321">
        <v>4</v>
      </c>
      <c r="Z321" s="1">
        <v>41057</v>
      </c>
      <c r="AA321">
        <v>38</v>
      </c>
      <c r="AB321">
        <v>383251205285</v>
      </c>
      <c r="AC321">
        <v>38</v>
      </c>
      <c r="AD321">
        <v>9436417</v>
      </c>
      <c r="AE321">
        <v>38325</v>
      </c>
      <c r="AF321" t="b">
        <v>0</v>
      </c>
    </row>
    <row r="322" spans="1:32" x14ac:dyDescent="0.15">
      <c r="A322">
        <v>1</v>
      </c>
      <c r="B322">
        <v>321</v>
      </c>
      <c r="C322">
        <v>2</v>
      </c>
      <c r="D322" s="148" t="s">
        <v>1908</v>
      </c>
      <c r="E322" s="148" t="s">
        <v>1909</v>
      </c>
      <c r="F322" s="148" t="s">
        <v>83</v>
      </c>
      <c r="G322" s="148" t="s">
        <v>83</v>
      </c>
      <c r="H322">
        <v>3</v>
      </c>
      <c r="I322">
        <v>0</v>
      </c>
      <c r="J322">
        <v>0</v>
      </c>
      <c r="K322" s="148" t="s">
        <v>1897</v>
      </c>
      <c r="L322" s="148" t="s">
        <v>83</v>
      </c>
      <c r="M322" s="148" t="s">
        <v>83</v>
      </c>
      <c r="N322" s="148" t="s">
        <v>1897</v>
      </c>
      <c r="O322" s="148" t="s">
        <v>83</v>
      </c>
      <c r="P322" s="148" t="s">
        <v>83</v>
      </c>
      <c r="Q322" s="148" t="s">
        <v>83</v>
      </c>
      <c r="R322" s="148" t="s">
        <v>83</v>
      </c>
      <c r="S322" s="148" t="s">
        <v>83</v>
      </c>
      <c r="T322" s="148" t="s">
        <v>83</v>
      </c>
      <c r="U322" s="148" t="s">
        <v>83</v>
      </c>
      <c r="V322" s="148" t="s">
        <v>83</v>
      </c>
      <c r="W322">
        <v>4</v>
      </c>
      <c r="X322">
        <v>1</v>
      </c>
      <c r="Y322">
        <v>2</v>
      </c>
      <c r="Z322" s="1">
        <v>41824</v>
      </c>
      <c r="AA322">
        <v>38</v>
      </c>
      <c r="AB322">
        <v>383251407045</v>
      </c>
      <c r="AC322">
        <v>38</v>
      </c>
      <c r="AD322">
        <v>9443603</v>
      </c>
      <c r="AE322">
        <v>38325</v>
      </c>
      <c r="AF322" t="b">
        <v>0</v>
      </c>
    </row>
    <row r="323" spans="1:32" x14ac:dyDescent="0.15">
      <c r="A323">
        <v>1</v>
      </c>
      <c r="B323">
        <v>322</v>
      </c>
      <c r="C323">
        <v>1</v>
      </c>
      <c r="D323" s="148" t="s">
        <v>395</v>
      </c>
      <c r="E323" s="148" t="s">
        <v>396</v>
      </c>
      <c r="F323" s="148" t="s">
        <v>83</v>
      </c>
      <c r="G323" s="148" t="s">
        <v>83</v>
      </c>
      <c r="H323">
        <v>13</v>
      </c>
      <c r="I323">
        <v>0</v>
      </c>
      <c r="J323">
        <v>0</v>
      </c>
      <c r="K323" s="148" t="s">
        <v>1910</v>
      </c>
      <c r="L323" s="148" t="s">
        <v>83</v>
      </c>
      <c r="M323" s="148" t="s">
        <v>83</v>
      </c>
      <c r="N323" s="148" t="s">
        <v>1911</v>
      </c>
      <c r="O323" s="148" t="s">
        <v>83</v>
      </c>
      <c r="P323" s="148" t="s">
        <v>83</v>
      </c>
      <c r="Q323" s="148" t="s">
        <v>83</v>
      </c>
      <c r="R323" s="148" t="s">
        <v>83</v>
      </c>
      <c r="S323" s="148" t="s">
        <v>83</v>
      </c>
      <c r="T323" s="148" t="s">
        <v>83</v>
      </c>
      <c r="U323" s="148" t="s">
        <v>83</v>
      </c>
      <c r="V323" s="148" t="s">
        <v>83</v>
      </c>
      <c r="W323">
        <v>4</v>
      </c>
      <c r="X323">
        <v>3</v>
      </c>
      <c r="Y323">
        <v>1</v>
      </c>
      <c r="Z323" s="1">
        <v>39038</v>
      </c>
      <c r="AA323">
        <v>38</v>
      </c>
      <c r="AB323">
        <v>383260611170</v>
      </c>
      <c r="AC323">
        <v>38</v>
      </c>
      <c r="AD323">
        <v>7273757</v>
      </c>
      <c r="AE323">
        <v>38326</v>
      </c>
      <c r="AF323" t="b">
        <v>0</v>
      </c>
    </row>
    <row r="324" spans="1:32" x14ac:dyDescent="0.15">
      <c r="A324">
        <v>1</v>
      </c>
      <c r="B324">
        <v>323</v>
      </c>
      <c r="C324">
        <v>1</v>
      </c>
      <c r="D324" s="148" t="s">
        <v>334</v>
      </c>
      <c r="E324" s="148" t="s">
        <v>335</v>
      </c>
      <c r="F324" s="148" t="s">
        <v>83</v>
      </c>
      <c r="G324" s="148" t="s">
        <v>83</v>
      </c>
      <c r="H324">
        <v>13</v>
      </c>
      <c r="I324">
        <v>0</v>
      </c>
      <c r="J324">
        <v>0</v>
      </c>
      <c r="K324" s="148" t="s">
        <v>1910</v>
      </c>
      <c r="L324" s="148" t="s">
        <v>83</v>
      </c>
      <c r="M324" s="148" t="s">
        <v>83</v>
      </c>
      <c r="N324" s="148" t="s">
        <v>1911</v>
      </c>
      <c r="O324" s="148" t="s">
        <v>83</v>
      </c>
      <c r="P324" s="148" t="s">
        <v>83</v>
      </c>
      <c r="Q324" s="148" t="s">
        <v>83</v>
      </c>
      <c r="R324" s="148" t="s">
        <v>83</v>
      </c>
      <c r="S324" s="148" t="s">
        <v>83</v>
      </c>
      <c r="T324" s="148" t="s">
        <v>83</v>
      </c>
      <c r="U324" s="148" t="s">
        <v>83</v>
      </c>
      <c r="V324" s="148" t="s">
        <v>83</v>
      </c>
      <c r="W324">
        <v>4</v>
      </c>
      <c r="X324">
        <v>3</v>
      </c>
      <c r="Y324">
        <v>1</v>
      </c>
      <c r="Z324" s="1">
        <v>39067</v>
      </c>
      <c r="AA324">
        <v>38</v>
      </c>
      <c r="AB324">
        <v>383260612160</v>
      </c>
      <c r="AC324">
        <v>38</v>
      </c>
      <c r="AD324">
        <v>8466420</v>
      </c>
      <c r="AE324">
        <v>38326</v>
      </c>
      <c r="AF324" t="b">
        <v>0</v>
      </c>
    </row>
    <row r="325" spans="1:32" x14ac:dyDescent="0.15">
      <c r="A325">
        <v>1</v>
      </c>
      <c r="B325">
        <v>324</v>
      </c>
      <c r="C325">
        <v>1</v>
      </c>
      <c r="D325" s="148" t="s">
        <v>1912</v>
      </c>
      <c r="E325" s="148" t="s">
        <v>1913</v>
      </c>
      <c r="F325" s="148" t="s">
        <v>83</v>
      </c>
      <c r="G325" s="148" t="s">
        <v>83</v>
      </c>
      <c r="H325">
        <v>13</v>
      </c>
      <c r="I325">
        <v>0</v>
      </c>
      <c r="J325">
        <v>0</v>
      </c>
      <c r="K325" s="148" t="s">
        <v>1910</v>
      </c>
      <c r="L325" s="148" t="s">
        <v>83</v>
      </c>
      <c r="M325" s="148" t="s">
        <v>83</v>
      </c>
      <c r="N325" s="148" t="s">
        <v>1911</v>
      </c>
      <c r="O325" s="148" t="s">
        <v>83</v>
      </c>
      <c r="P325" s="148" t="s">
        <v>83</v>
      </c>
      <c r="Q325" s="148" t="s">
        <v>83</v>
      </c>
      <c r="R325" s="148" t="s">
        <v>83</v>
      </c>
      <c r="S325" s="148" t="s">
        <v>83</v>
      </c>
      <c r="T325" s="148" t="s">
        <v>83</v>
      </c>
      <c r="U325" s="148" t="s">
        <v>83</v>
      </c>
      <c r="V325" s="148" t="s">
        <v>83</v>
      </c>
      <c r="W325">
        <v>4</v>
      </c>
      <c r="X325">
        <v>2</v>
      </c>
      <c r="Y325">
        <v>3</v>
      </c>
      <c r="Z325" s="1">
        <v>39188</v>
      </c>
      <c r="AA325">
        <v>38</v>
      </c>
      <c r="AB325">
        <v>383260704160</v>
      </c>
      <c r="AC325">
        <v>38</v>
      </c>
      <c r="AD325">
        <v>6914720</v>
      </c>
      <c r="AE325">
        <v>38326</v>
      </c>
      <c r="AF325" t="b">
        <v>0</v>
      </c>
    </row>
    <row r="326" spans="1:32" x14ac:dyDescent="0.15">
      <c r="A326">
        <v>1</v>
      </c>
      <c r="B326">
        <v>325</v>
      </c>
      <c r="C326">
        <v>2</v>
      </c>
      <c r="D326" s="148" t="s">
        <v>1914</v>
      </c>
      <c r="E326" s="148" t="s">
        <v>1915</v>
      </c>
      <c r="F326" s="148" t="s">
        <v>83</v>
      </c>
      <c r="G326" s="148" t="s">
        <v>83</v>
      </c>
      <c r="H326">
        <v>13</v>
      </c>
      <c r="I326">
        <v>0</v>
      </c>
      <c r="J326">
        <v>0</v>
      </c>
      <c r="K326" s="148" t="s">
        <v>1910</v>
      </c>
      <c r="L326" s="148" t="s">
        <v>83</v>
      </c>
      <c r="M326" s="148" t="s">
        <v>83</v>
      </c>
      <c r="N326" s="148" t="s">
        <v>1911</v>
      </c>
      <c r="O326" s="148" t="s">
        <v>83</v>
      </c>
      <c r="P326" s="148" t="s">
        <v>83</v>
      </c>
      <c r="Q326" s="148" t="s">
        <v>83</v>
      </c>
      <c r="R326" s="148" t="s">
        <v>83</v>
      </c>
      <c r="S326" s="148" t="s">
        <v>83</v>
      </c>
      <c r="T326" s="148" t="s">
        <v>83</v>
      </c>
      <c r="U326" s="148" t="s">
        <v>83</v>
      </c>
      <c r="V326" s="148" t="s">
        <v>83</v>
      </c>
      <c r="W326">
        <v>4</v>
      </c>
      <c r="X326">
        <v>2</v>
      </c>
      <c r="Y326">
        <v>1</v>
      </c>
      <c r="Z326" s="1">
        <v>40035</v>
      </c>
      <c r="AA326">
        <v>38</v>
      </c>
      <c r="AB326">
        <v>383260908105</v>
      </c>
      <c r="AC326">
        <v>38</v>
      </c>
      <c r="AD326">
        <v>8191353</v>
      </c>
      <c r="AE326">
        <v>38326</v>
      </c>
      <c r="AF326" t="b">
        <v>0</v>
      </c>
    </row>
    <row r="327" spans="1:32" x14ac:dyDescent="0.15">
      <c r="A327">
        <v>1</v>
      </c>
      <c r="B327">
        <v>326</v>
      </c>
      <c r="C327">
        <v>2</v>
      </c>
      <c r="D327" s="148" t="s">
        <v>1916</v>
      </c>
      <c r="E327" s="148" t="s">
        <v>1917</v>
      </c>
      <c r="F327" s="148" t="s">
        <v>83</v>
      </c>
      <c r="G327" s="148" t="s">
        <v>83</v>
      </c>
      <c r="H327">
        <v>13</v>
      </c>
      <c r="I327">
        <v>0</v>
      </c>
      <c r="J327">
        <v>0</v>
      </c>
      <c r="K327" s="148" t="s">
        <v>1910</v>
      </c>
      <c r="L327" s="148" t="s">
        <v>83</v>
      </c>
      <c r="M327" s="148" t="s">
        <v>83</v>
      </c>
      <c r="N327" s="148" t="s">
        <v>1911</v>
      </c>
      <c r="O327" s="148" t="s">
        <v>83</v>
      </c>
      <c r="P327" s="148" t="s">
        <v>83</v>
      </c>
      <c r="Q327" s="148" t="s">
        <v>83</v>
      </c>
      <c r="R327" s="148" t="s">
        <v>83</v>
      </c>
      <c r="S327" s="148" t="s">
        <v>83</v>
      </c>
      <c r="T327" s="148" t="s">
        <v>83</v>
      </c>
      <c r="U327" s="148" t="s">
        <v>83</v>
      </c>
      <c r="V327" s="148" t="s">
        <v>83</v>
      </c>
      <c r="W327">
        <v>4</v>
      </c>
      <c r="X327">
        <v>2</v>
      </c>
      <c r="Y327">
        <v>1</v>
      </c>
      <c r="Z327" s="1">
        <v>40247</v>
      </c>
      <c r="AA327">
        <v>38</v>
      </c>
      <c r="AB327">
        <v>383261003105</v>
      </c>
      <c r="AC327">
        <v>38</v>
      </c>
      <c r="AD327">
        <v>8571028</v>
      </c>
      <c r="AE327">
        <v>38326</v>
      </c>
      <c r="AF327" t="b">
        <v>0</v>
      </c>
    </row>
    <row r="328" spans="1:32" x14ac:dyDescent="0.15">
      <c r="A328">
        <v>1</v>
      </c>
      <c r="B328">
        <v>327</v>
      </c>
      <c r="C328">
        <v>2</v>
      </c>
      <c r="D328" s="148" t="s">
        <v>366</v>
      </c>
      <c r="E328" s="148" t="s">
        <v>367</v>
      </c>
      <c r="F328" s="148" t="s">
        <v>83</v>
      </c>
      <c r="G328" s="148" t="s">
        <v>83</v>
      </c>
      <c r="H328">
        <v>2</v>
      </c>
      <c r="I328">
        <v>0</v>
      </c>
      <c r="J328">
        <v>0</v>
      </c>
      <c r="K328" s="148" t="s">
        <v>1918</v>
      </c>
      <c r="L328" s="148" t="s">
        <v>83</v>
      </c>
      <c r="M328" s="148" t="s">
        <v>83</v>
      </c>
      <c r="N328" s="148" t="s">
        <v>1918</v>
      </c>
      <c r="O328" s="148" t="s">
        <v>83</v>
      </c>
      <c r="P328" s="148" t="s">
        <v>83</v>
      </c>
      <c r="Q328" s="148" t="s">
        <v>83</v>
      </c>
      <c r="R328" s="148" t="s">
        <v>83</v>
      </c>
      <c r="S328" s="148" t="s">
        <v>83</v>
      </c>
      <c r="T328" s="148" t="s">
        <v>83</v>
      </c>
      <c r="U328" s="148" t="s">
        <v>83</v>
      </c>
      <c r="V328" s="148" t="s">
        <v>83</v>
      </c>
      <c r="W328">
        <v>4</v>
      </c>
      <c r="X328">
        <v>3</v>
      </c>
      <c r="Y328">
        <v>3</v>
      </c>
      <c r="Z328" s="1">
        <v>38310</v>
      </c>
      <c r="AA328">
        <v>38</v>
      </c>
      <c r="AB328">
        <v>383270411195</v>
      </c>
      <c r="AC328">
        <v>38</v>
      </c>
      <c r="AD328">
        <v>6909137</v>
      </c>
      <c r="AE328">
        <v>38327</v>
      </c>
      <c r="AF328" t="b">
        <v>0</v>
      </c>
    </row>
    <row r="329" spans="1:32" x14ac:dyDescent="0.15">
      <c r="A329">
        <v>1</v>
      </c>
      <c r="B329">
        <v>328</v>
      </c>
      <c r="C329">
        <v>2</v>
      </c>
      <c r="D329" s="148" t="s">
        <v>197</v>
      </c>
      <c r="E329" s="148" t="s">
        <v>198</v>
      </c>
      <c r="F329" s="148" t="s">
        <v>83</v>
      </c>
      <c r="G329" s="148" t="s">
        <v>83</v>
      </c>
      <c r="H329">
        <v>2</v>
      </c>
      <c r="I329">
        <v>0</v>
      </c>
      <c r="J329">
        <v>0</v>
      </c>
      <c r="K329" s="148" t="s">
        <v>1918</v>
      </c>
      <c r="L329" s="148" t="s">
        <v>83</v>
      </c>
      <c r="M329" s="148" t="s">
        <v>83</v>
      </c>
      <c r="N329" s="148" t="s">
        <v>1918</v>
      </c>
      <c r="O329" s="148" t="s">
        <v>83</v>
      </c>
      <c r="P329" s="148" t="s">
        <v>83</v>
      </c>
      <c r="Q329" s="148" t="s">
        <v>83</v>
      </c>
      <c r="R329" s="148" t="s">
        <v>83</v>
      </c>
      <c r="S329" s="148" t="s">
        <v>83</v>
      </c>
      <c r="T329" s="148" t="s">
        <v>83</v>
      </c>
      <c r="U329" s="148" t="s">
        <v>83</v>
      </c>
      <c r="V329" s="148" t="s">
        <v>83</v>
      </c>
      <c r="W329">
        <v>4</v>
      </c>
      <c r="X329">
        <v>3</v>
      </c>
      <c r="Y329">
        <v>1</v>
      </c>
      <c r="Z329" s="1">
        <v>39080</v>
      </c>
      <c r="AA329">
        <v>38</v>
      </c>
      <c r="AB329">
        <v>383270612295</v>
      </c>
      <c r="AC329">
        <v>38</v>
      </c>
      <c r="AD329">
        <v>8461817</v>
      </c>
      <c r="AE329">
        <v>38327</v>
      </c>
      <c r="AF329" t="b">
        <v>0</v>
      </c>
    </row>
    <row r="330" spans="1:32" x14ac:dyDescent="0.15">
      <c r="A330">
        <v>1</v>
      </c>
      <c r="B330">
        <v>329</v>
      </c>
      <c r="C330">
        <v>2</v>
      </c>
      <c r="D330" s="148" t="s">
        <v>1919</v>
      </c>
      <c r="E330" s="148" t="s">
        <v>1920</v>
      </c>
      <c r="F330" s="148" t="s">
        <v>83</v>
      </c>
      <c r="G330" s="148" t="s">
        <v>83</v>
      </c>
      <c r="H330">
        <v>2</v>
      </c>
      <c r="I330">
        <v>0</v>
      </c>
      <c r="J330">
        <v>0</v>
      </c>
      <c r="K330" s="148" t="s">
        <v>1918</v>
      </c>
      <c r="L330" s="148" t="s">
        <v>83</v>
      </c>
      <c r="M330" s="148" t="s">
        <v>83</v>
      </c>
      <c r="N330" s="148" t="s">
        <v>1918</v>
      </c>
      <c r="O330" s="148" t="s">
        <v>83</v>
      </c>
      <c r="P330" s="148" t="s">
        <v>83</v>
      </c>
      <c r="Q330" s="148" t="s">
        <v>83</v>
      </c>
      <c r="R330" s="148" t="s">
        <v>83</v>
      </c>
      <c r="S330" s="148" t="s">
        <v>83</v>
      </c>
      <c r="T330" s="148" t="s">
        <v>83</v>
      </c>
      <c r="U330" s="148" t="s">
        <v>83</v>
      </c>
      <c r="V330" s="148" t="s">
        <v>83</v>
      </c>
      <c r="W330">
        <v>4</v>
      </c>
      <c r="X330">
        <v>2</v>
      </c>
      <c r="Y330">
        <v>3</v>
      </c>
      <c r="Z330" s="1">
        <v>39197</v>
      </c>
      <c r="AA330">
        <v>38</v>
      </c>
      <c r="AB330">
        <v>383270704255</v>
      </c>
      <c r="AC330">
        <v>38</v>
      </c>
      <c r="AD330">
        <v>6124047</v>
      </c>
      <c r="AE330">
        <v>38327</v>
      </c>
      <c r="AF330" t="b">
        <v>0</v>
      </c>
    </row>
    <row r="331" spans="1:32" x14ac:dyDescent="0.15">
      <c r="A331">
        <v>1</v>
      </c>
      <c r="B331">
        <v>330</v>
      </c>
      <c r="C331">
        <v>1</v>
      </c>
      <c r="D331" s="148" t="s">
        <v>199</v>
      </c>
      <c r="E331" s="148" t="s">
        <v>200</v>
      </c>
      <c r="F331" s="148" t="s">
        <v>83</v>
      </c>
      <c r="G331" s="148" t="s">
        <v>83</v>
      </c>
      <c r="H331">
        <v>21</v>
      </c>
      <c r="I331">
        <v>0</v>
      </c>
      <c r="J331">
        <v>0</v>
      </c>
      <c r="K331" s="148" t="s">
        <v>1921</v>
      </c>
      <c r="L331" s="148" t="s">
        <v>83</v>
      </c>
      <c r="M331" s="148" t="s">
        <v>83</v>
      </c>
      <c r="N331" s="148" t="s">
        <v>1921</v>
      </c>
      <c r="O331" s="148" t="s">
        <v>83</v>
      </c>
      <c r="P331" s="148" t="s">
        <v>83</v>
      </c>
      <c r="Q331" s="148" t="s">
        <v>83</v>
      </c>
      <c r="R331" s="148" t="s">
        <v>83</v>
      </c>
      <c r="S331" s="148" t="s">
        <v>83</v>
      </c>
      <c r="T331" s="148" t="s">
        <v>83</v>
      </c>
      <c r="U331" s="148" t="s">
        <v>83</v>
      </c>
      <c r="V331" s="148" t="s">
        <v>83</v>
      </c>
      <c r="W331">
        <v>4</v>
      </c>
      <c r="X331">
        <v>3</v>
      </c>
      <c r="Y331">
        <v>2</v>
      </c>
      <c r="Z331" s="1">
        <v>38682</v>
      </c>
      <c r="AA331">
        <v>38</v>
      </c>
      <c r="AB331">
        <v>383290511260</v>
      </c>
      <c r="AC331">
        <v>38</v>
      </c>
      <c r="AD331">
        <v>8243251</v>
      </c>
      <c r="AE331">
        <v>38329</v>
      </c>
      <c r="AF331" t="b">
        <v>0</v>
      </c>
    </row>
    <row r="332" spans="1:32" x14ac:dyDescent="0.15">
      <c r="A332">
        <v>1</v>
      </c>
      <c r="B332">
        <v>331</v>
      </c>
      <c r="C332">
        <v>1</v>
      </c>
      <c r="D332" s="148" t="s">
        <v>201</v>
      </c>
      <c r="E332" s="148" t="s">
        <v>202</v>
      </c>
      <c r="F332" s="148" t="s">
        <v>83</v>
      </c>
      <c r="G332" s="148" t="s">
        <v>83</v>
      </c>
      <c r="H332">
        <v>21</v>
      </c>
      <c r="I332">
        <v>0</v>
      </c>
      <c r="J332">
        <v>0</v>
      </c>
      <c r="K332" s="148" t="s">
        <v>1921</v>
      </c>
      <c r="L332" s="148" t="s">
        <v>83</v>
      </c>
      <c r="M332" s="148" t="s">
        <v>83</v>
      </c>
      <c r="N332" s="148" t="s">
        <v>1921</v>
      </c>
      <c r="O332" s="148" t="s">
        <v>83</v>
      </c>
      <c r="P332" s="148" t="s">
        <v>83</v>
      </c>
      <c r="Q332" s="148" t="s">
        <v>83</v>
      </c>
      <c r="R332" s="148" t="s">
        <v>83</v>
      </c>
      <c r="S332" s="148" t="s">
        <v>83</v>
      </c>
      <c r="T332" s="148" t="s">
        <v>83</v>
      </c>
      <c r="U332" s="148" t="s">
        <v>83</v>
      </c>
      <c r="V332" s="148" t="s">
        <v>83</v>
      </c>
      <c r="W332">
        <v>4</v>
      </c>
      <c r="X332">
        <v>3</v>
      </c>
      <c r="Y332">
        <v>1</v>
      </c>
      <c r="Z332" s="1">
        <v>38990</v>
      </c>
      <c r="AA332">
        <v>38</v>
      </c>
      <c r="AB332">
        <v>383290609300</v>
      </c>
      <c r="AC332">
        <v>38</v>
      </c>
      <c r="AD332">
        <v>8719959</v>
      </c>
      <c r="AE332">
        <v>38329</v>
      </c>
      <c r="AF332" t="b">
        <v>0</v>
      </c>
    </row>
    <row r="333" spans="1:32" x14ac:dyDescent="0.15">
      <c r="A333">
        <v>1</v>
      </c>
      <c r="B333">
        <v>332</v>
      </c>
      <c r="C333">
        <v>1</v>
      </c>
      <c r="D333" s="148" t="s">
        <v>1922</v>
      </c>
      <c r="E333" s="148" t="s">
        <v>1923</v>
      </c>
      <c r="F333" s="148" t="s">
        <v>83</v>
      </c>
      <c r="G333" s="148" t="s">
        <v>83</v>
      </c>
      <c r="H333">
        <v>21</v>
      </c>
      <c r="I333">
        <v>0</v>
      </c>
      <c r="J333">
        <v>0</v>
      </c>
      <c r="K333" s="148" t="s">
        <v>1921</v>
      </c>
      <c r="L333" s="148" t="s">
        <v>83</v>
      </c>
      <c r="M333" s="148" t="s">
        <v>83</v>
      </c>
      <c r="N333" s="148" t="s">
        <v>1921</v>
      </c>
      <c r="O333" s="148" t="s">
        <v>83</v>
      </c>
      <c r="P333" s="148" t="s">
        <v>83</v>
      </c>
      <c r="Q333" s="148" t="s">
        <v>83</v>
      </c>
      <c r="R333" s="148" t="s">
        <v>83</v>
      </c>
      <c r="S333" s="148" t="s">
        <v>83</v>
      </c>
      <c r="T333" s="148" t="s">
        <v>83</v>
      </c>
      <c r="U333" s="148" t="s">
        <v>83</v>
      </c>
      <c r="V333" s="148" t="s">
        <v>83</v>
      </c>
      <c r="W333">
        <v>4</v>
      </c>
      <c r="X333">
        <v>2</v>
      </c>
      <c r="Y333">
        <v>2</v>
      </c>
      <c r="Z333" s="1">
        <v>39579</v>
      </c>
      <c r="AA333">
        <v>38</v>
      </c>
      <c r="AB333">
        <v>383290805110</v>
      </c>
      <c r="AC333">
        <v>38</v>
      </c>
      <c r="AD333">
        <v>9103835</v>
      </c>
      <c r="AE333">
        <v>38329</v>
      </c>
      <c r="AF333" t="b">
        <v>0</v>
      </c>
    </row>
    <row r="334" spans="1:32" x14ac:dyDescent="0.15">
      <c r="A334">
        <v>1</v>
      </c>
      <c r="B334">
        <v>333</v>
      </c>
      <c r="C334">
        <v>1</v>
      </c>
      <c r="D334" s="148" t="s">
        <v>1924</v>
      </c>
      <c r="E334" s="148" t="s">
        <v>1925</v>
      </c>
      <c r="F334" s="148" t="s">
        <v>83</v>
      </c>
      <c r="G334" s="148" t="s">
        <v>83</v>
      </c>
      <c r="H334">
        <v>21</v>
      </c>
      <c r="I334">
        <v>0</v>
      </c>
      <c r="J334">
        <v>0</v>
      </c>
      <c r="K334" s="148" t="s">
        <v>1921</v>
      </c>
      <c r="L334" s="148" t="s">
        <v>83</v>
      </c>
      <c r="M334" s="148" t="s">
        <v>83</v>
      </c>
      <c r="N334" s="148" t="s">
        <v>1921</v>
      </c>
      <c r="O334" s="148" t="s">
        <v>83</v>
      </c>
      <c r="P334" s="148" t="s">
        <v>83</v>
      </c>
      <c r="Q334" s="148" t="s">
        <v>83</v>
      </c>
      <c r="R334" s="148" t="s">
        <v>83</v>
      </c>
      <c r="S334" s="148" t="s">
        <v>83</v>
      </c>
      <c r="T334" s="148" t="s">
        <v>83</v>
      </c>
      <c r="U334" s="148" t="s">
        <v>83</v>
      </c>
      <c r="V334" s="148" t="s">
        <v>83</v>
      </c>
      <c r="W334">
        <v>4</v>
      </c>
      <c r="X334">
        <v>2</v>
      </c>
      <c r="Y334">
        <v>2</v>
      </c>
      <c r="Z334" s="1">
        <v>39707</v>
      </c>
      <c r="AA334">
        <v>38</v>
      </c>
      <c r="AB334">
        <v>383290809160</v>
      </c>
      <c r="AC334">
        <v>38</v>
      </c>
      <c r="AD334">
        <v>8839227</v>
      </c>
      <c r="AE334">
        <v>38329</v>
      </c>
      <c r="AF334" t="b">
        <v>0</v>
      </c>
    </row>
    <row r="335" spans="1:32" x14ac:dyDescent="0.15">
      <c r="A335">
        <v>1</v>
      </c>
      <c r="B335">
        <v>334</v>
      </c>
      <c r="C335">
        <v>2</v>
      </c>
      <c r="D335" s="148" t="s">
        <v>203</v>
      </c>
      <c r="E335" s="148" t="s">
        <v>204</v>
      </c>
      <c r="F335" s="148" t="s">
        <v>83</v>
      </c>
      <c r="G335" s="148" t="s">
        <v>83</v>
      </c>
      <c r="H335">
        <v>21</v>
      </c>
      <c r="I335">
        <v>0</v>
      </c>
      <c r="J335">
        <v>0</v>
      </c>
      <c r="K335" s="148" t="s">
        <v>1921</v>
      </c>
      <c r="L335" s="148" t="s">
        <v>83</v>
      </c>
      <c r="M335" s="148" t="s">
        <v>83</v>
      </c>
      <c r="N335" s="148" t="s">
        <v>1921</v>
      </c>
      <c r="O335" s="148" t="s">
        <v>83</v>
      </c>
      <c r="P335" s="148" t="s">
        <v>83</v>
      </c>
      <c r="Q335" s="148" t="s">
        <v>83</v>
      </c>
      <c r="R335" s="148" t="s">
        <v>83</v>
      </c>
      <c r="S335" s="148" t="s">
        <v>83</v>
      </c>
      <c r="T335" s="148" t="s">
        <v>83</v>
      </c>
      <c r="U335" s="148" t="s">
        <v>83</v>
      </c>
      <c r="V335" s="148" t="s">
        <v>83</v>
      </c>
      <c r="W335">
        <v>4</v>
      </c>
      <c r="X335">
        <v>3</v>
      </c>
      <c r="Y335">
        <v>2</v>
      </c>
      <c r="Z335" s="1">
        <v>38702</v>
      </c>
      <c r="AA335">
        <v>38</v>
      </c>
      <c r="AB335">
        <v>383290512165</v>
      </c>
      <c r="AC335">
        <v>38</v>
      </c>
      <c r="AD335">
        <v>7396733</v>
      </c>
      <c r="AE335">
        <v>38329</v>
      </c>
      <c r="AF335" t="b">
        <v>0</v>
      </c>
    </row>
    <row r="336" spans="1:32" x14ac:dyDescent="0.15">
      <c r="A336">
        <v>1</v>
      </c>
      <c r="B336">
        <v>335</v>
      </c>
      <c r="C336">
        <v>2</v>
      </c>
      <c r="D336" s="148" t="s">
        <v>1926</v>
      </c>
      <c r="E336" s="148" t="s">
        <v>1927</v>
      </c>
      <c r="F336" s="148" t="s">
        <v>83</v>
      </c>
      <c r="G336" s="148" t="s">
        <v>83</v>
      </c>
      <c r="H336">
        <v>21</v>
      </c>
      <c r="I336">
        <v>0</v>
      </c>
      <c r="J336">
        <v>0</v>
      </c>
      <c r="K336" s="148" t="s">
        <v>1921</v>
      </c>
      <c r="L336" s="148" t="s">
        <v>83</v>
      </c>
      <c r="M336" s="148" t="s">
        <v>83</v>
      </c>
      <c r="N336" s="148" t="s">
        <v>1921</v>
      </c>
      <c r="O336" s="148" t="s">
        <v>83</v>
      </c>
      <c r="P336" s="148" t="s">
        <v>83</v>
      </c>
      <c r="Q336" s="148" t="s">
        <v>83</v>
      </c>
      <c r="R336" s="148" t="s">
        <v>83</v>
      </c>
      <c r="S336" s="148" t="s">
        <v>83</v>
      </c>
      <c r="T336" s="148" t="s">
        <v>83</v>
      </c>
      <c r="U336" s="148" t="s">
        <v>83</v>
      </c>
      <c r="V336" s="148" t="s">
        <v>83</v>
      </c>
      <c r="W336">
        <v>4</v>
      </c>
      <c r="X336">
        <v>2</v>
      </c>
      <c r="Y336">
        <v>3</v>
      </c>
      <c r="Z336" s="1">
        <v>39309</v>
      </c>
      <c r="AA336">
        <v>38</v>
      </c>
      <c r="AB336">
        <v>383290708155</v>
      </c>
      <c r="AC336">
        <v>38</v>
      </c>
      <c r="AD336">
        <v>8604313</v>
      </c>
      <c r="AE336">
        <v>38329</v>
      </c>
      <c r="AF336" t="b">
        <v>0</v>
      </c>
    </row>
    <row r="337" spans="1:32" x14ac:dyDescent="0.15">
      <c r="A337">
        <v>1</v>
      </c>
      <c r="B337">
        <v>336</v>
      </c>
      <c r="C337">
        <v>2</v>
      </c>
      <c r="D337" s="148" t="s">
        <v>1928</v>
      </c>
      <c r="E337" s="148" t="s">
        <v>1929</v>
      </c>
      <c r="F337" s="148" t="s">
        <v>83</v>
      </c>
      <c r="G337" s="148" t="s">
        <v>83</v>
      </c>
      <c r="H337">
        <v>21</v>
      </c>
      <c r="I337">
        <v>0</v>
      </c>
      <c r="J337">
        <v>0</v>
      </c>
      <c r="K337" s="148" t="s">
        <v>1921</v>
      </c>
      <c r="L337" s="148" t="s">
        <v>83</v>
      </c>
      <c r="M337" s="148" t="s">
        <v>83</v>
      </c>
      <c r="N337" s="148" t="s">
        <v>1921</v>
      </c>
      <c r="O337" s="148" t="s">
        <v>83</v>
      </c>
      <c r="P337" s="148" t="s">
        <v>83</v>
      </c>
      <c r="Q337" s="148" t="s">
        <v>83</v>
      </c>
      <c r="R337" s="148" t="s">
        <v>83</v>
      </c>
      <c r="S337" s="148" t="s">
        <v>83</v>
      </c>
      <c r="T337" s="148" t="s">
        <v>83</v>
      </c>
      <c r="U337" s="148" t="s">
        <v>83</v>
      </c>
      <c r="V337" s="148" t="s">
        <v>83</v>
      </c>
      <c r="W337">
        <v>4</v>
      </c>
      <c r="X337">
        <v>2</v>
      </c>
      <c r="Y337">
        <v>2</v>
      </c>
      <c r="Z337" s="1">
        <v>39715</v>
      </c>
      <c r="AA337">
        <v>38</v>
      </c>
      <c r="AB337">
        <v>383290809245</v>
      </c>
      <c r="AC337">
        <v>38</v>
      </c>
      <c r="AD337">
        <v>8603980</v>
      </c>
      <c r="AE337">
        <v>38329</v>
      </c>
      <c r="AF337" t="b">
        <v>0</v>
      </c>
    </row>
    <row r="338" spans="1:32" x14ac:dyDescent="0.15">
      <c r="A338">
        <v>1</v>
      </c>
      <c r="B338">
        <v>337</v>
      </c>
      <c r="C338">
        <v>2</v>
      </c>
      <c r="D338" s="148" t="s">
        <v>1930</v>
      </c>
      <c r="E338" s="148" t="s">
        <v>1931</v>
      </c>
      <c r="F338" s="148" t="s">
        <v>83</v>
      </c>
      <c r="G338" s="148" t="s">
        <v>83</v>
      </c>
      <c r="H338">
        <v>21</v>
      </c>
      <c r="I338">
        <v>0</v>
      </c>
      <c r="J338">
        <v>0</v>
      </c>
      <c r="K338" s="148" t="s">
        <v>1921</v>
      </c>
      <c r="L338" s="148" t="s">
        <v>83</v>
      </c>
      <c r="M338" s="148" t="s">
        <v>83</v>
      </c>
      <c r="N338" s="148" t="s">
        <v>1921</v>
      </c>
      <c r="O338" s="148" t="s">
        <v>83</v>
      </c>
      <c r="P338" s="148" t="s">
        <v>83</v>
      </c>
      <c r="Q338" s="148" t="s">
        <v>83</v>
      </c>
      <c r="R338" s="148" t="s">
        <v>83</v>
      </c>
      <c r="S338" s="148" t="s">
        <v>83</v>
      </c>
      <c r="T338" s="148" t="s">
        <v>83</v>
      </c>
      <c r="U338" s="148" t="s">
        <v>83</v>
      </c>
      <c r="V338" s="148" t="s">
        <v>83</v>
      </c>
      <c r="W338">
        <v>4</v>
      </c>
      <c r="X338">
        <v>2</v>
      </c>
      <c r="Y338">
        <v>2</v>
      </c>
      <c r="Z338" s="1">
        <v>39756</v>
      </c>
      <c r="AA338">
        <v>38</v>
      </c>
      <c r="AB338">
        <v>383290811045</v>
      </c>
      <c r="AC338">
        <v>38</v>
      </c>
      <c r="AD338">
        <v>9103859</v>
      </c>
      <c r="AE338">
        <v>38329</v>
      </c>
      <c r="AF338" t="b">
        <v>0</v>
      </c>
    </row>
    <row r="339" spans="1:32" x14ac:dyDescent="0.15">
      <c r="A339">
        <v>1</v>
      </c>
      <c r="B339">
        <v>338</v>
      </c>
      <c r="C339">
        <v>2</v>
      </c>
      <c r="D339" s="148" t="s">
        <v>1932</v>
      </c>
      <c r="E339" s="148" t="s">
        <v>1933</v>
      </c>
      <c r="F339" s="148" t="s">
        <v>83</v>
      </c>
      <c r="G339" s="148" t="s">
        <v>83</v>
      </c>
      <c r="H339">
        <v>21</v>
      </c>
      <c r="I339">
        <v>0</v>
      </c>
      <c r="J339">
        <v>0</v>
      </c>
      <c r="K339" s="148" t="s">
        <v>1921</v>
      </c>
      <c r="L339" s="148" t="s">
        <v>83</v>
      </c>
      <c r="M339" s="148" t="s">
        <v>83</v>
      </c>
      <c r="N339" s="148" t="s">
        <v>1921</v>
      </c>
      <c r="O339" s="148" t="s">
        <v>83</v>
      </c>
      <c r="P339" s="148" t="s">
        <v>83</v>
      </c>
      <c r="Q339" s="148" t="s">
        <v>83</v>
      </c>
      <c r="R339" s="148" t="s">
        <v>83</v>
      </c>
      <c r="S339" s="148" t="s">
        <v>83</v>
      </c>
      <c r="T339" s="148" t="s">
        <v>83</v>
      </c>
      <c r="U339" s="148" t="s">
        <v>83</v>
      </c>
      <c r="V339" s="148" t="s">
        <v>83</v>
      </c>
      <c r="W339">
        <v>4</v>
      </c>
      <c r="X339">
        <v>2</v>
      </c>
      <c r="Y339">
        <v>2</v>
      </c>
      <c r="Z339" s="1">
        <v>39849</v>
      </c>
      <c r="AA339">
        <v>38</v>
      </c>
      <c r="AB339">
        <v>383290902055</v>
      </c>
      <c r="AC339">
        <v>38</v>
      </c>
      <c r="AD339">
        <v>8603992</v>
      </c>
      <c r="AE339">
        <v>38329</v>
      </c>
      <c r="AF339" t="b">
        <v>0</v>
      </c>
    </row>
    <row r="340" spans="1:32" x14ac:dyDescent="0.15">
      <c r="A340">
        <v>1</v>
      </c>
      <c r="B340">
        <v>339</v>
      </c>
      <c r="C340">
        <v>2</v>
      </c>
      <c r="D340" s="148" t="s">
        <v>1934</v>
      </c>
      <c r="E340" s="148" t="s">
        <v>1935</v>
      </c>
      <c r="F340" s="148" t="s">
        <v>83</v>
      </c>
      <c r="G340" s="148" t="s">
        <v>83</v>
      </c>
      <c r="H340">
        <v>21</v>
      </c>
      <c r="I340">
        <v>0</v>
      </c>
      <c r="J340">
        <v>0</v>
      </c>
      <c r="K340" s="148" t="s">
        <v>1921</v>
      </c>
      <c r="L340" s="148" t="s">
        <v>83</v>
      </c>
      <c r="M340" s="148" t="s">
        <v>83</v>
      </c>
      <c r="N340" s="148" t="s">
        <v>1921</v>
      </c>
      <c r="O340" s="148" t="s">
        <v>83</v>
      </c>
      <c r="P340" s="148" t="s">
        <v>83</v>
      </c>
      <c r="Q340" s="148" t="s">
        <v>83</v>
      </c>
      <c r="R340" s="148" t="s">
        <v>83</v>
      </c>
      <c r="S340" s="148" t="s">
        <v>83</v>
      </c>
      <c r="T340" s="148" t="s">
        <v>83</v>
      </c>
      <c r="U340" s="148" t="s">
        <v>83</v>
      </c>
      <c r="V340" s="148" t="s">
        <v>83</v>
      </c>
      <c r="W340">
        <v>4</v>
      </c>
      <c r="X340">
        <v>1</v>
      </c>
      <c r="Y340">
        <v>6</v>
      </c>
      <c r="Z340" s="1">
        <v>40569</v>
      </c>
      <c r="AA340">
        <v>38</v>
      </c>
      <c r="AB340">
        <v>383291101265</v>
      </c>
      <c r="AC340">
        <v>38</v>
      </c>
      <c r="AD340">
        <v>8371363</v>
      </c>
      <c r="AE340">
        <v>38329</v>
      </c>
      <c r="AF340" t="b">
        <v>0</v>
      </c>
    </row>
    <row r="341" spans="1:32" x14ac:dyDescent="0.15">
      <c r="A341">
        <v>1</v>
      </c>
      <c r="B341">
        <v>340</v>
      </c>
      <c r="C341">
        <v>1</v>
      </c>
      <c r="D341" s="148" t="s">
        <v>205</v>
      </c>
      <c r="E341" s="148" t="s">
        <v>206</v>
      </c>
      <c r="F341" s="148" t="s">
        <v>83</v>
      </c>
      <c r="G341" s="148" t="s">
        <v>83</v>
      </c>
      <c r="H341">
        <v>11</v>
      </c>
      <c r="I341">
        <v>0</v>
      </c>
      <c r="J341">
        <v>0</v>
      </c>
      <c r="K341" s="148" t="s">
        <v>1936</v>
      </c>
      <c r="L341" s="148" t="s">
        <v>83</v>
      </c>
      <c r="M341" s="148" t="s">
        <v>83</v>
      </c>
      <c r="N341" s="148" t="s">
        <v>1937</v>
      </c>
      <c r="O341" s="148" t="s">
        <v>83</v>
      </c>
      <c r="P341" s="148" t="s">
        <v>83</v>
      </c>
      <c r="Q341" s="148" t="s">
        <v>83</v>
      </c>
      <c r="R341" s="148" t="s">
        <v>83</v>
      </c>
      <c r="S341" s="148" t="s">
        <v>83</v>
      </c>
      <c r="T341" s="148" t="s">
        <v>83</v>
      </c>
      <c r="U341" s="148" t="s">
        <v>83</v>
      </c>
      <c r="V341" s="148" t="s">
        <v>83</v>
      </c>
      <c r="W341">
        <v>4</v>
      </c>
      <c r="X341">
        <v>3</v>
      </c>
      <c r="Y341">
        <v>1</v>
      </c>
      <c r="Z341" s="1">
        <v>38951</v>
      </c>
      <c r="AA341">
        <v>38</v>
      </c>
      <c r="AB341">
        <v>383300608220</v>
      </c>
      <c r="AC341">
        <v>38</v>
      </c>
      <c r="AD341">
        <v>8865544</v>
      </c>
      <c r="AE341">
        <v>38330</v>
      </c>
      <c r="AF341" t="b">
        <v>0</v>
      </c>
    </row>
    <row r="342" spans="1:32" x14ac:dyDescent="0.15">
      <c r="A342">
        <v>1</v>
      </c>
      <c r="B342">
        <v>341</v>
      </c>
      <c r="C342">
        <v>1</v>
      </c>
      <c r="D342" s="148" t="s">
        <v>1938</v>
      </c>
      <c r="E342" s="148" t="s">
        <v>1939</v>
      </c>
      <c r="F342" s="148" t="s">
        <v>83</v>
      </c>
      <c r="G342" s="148" t="s">
        <v>83</v>
      </c>
      <c r="H342">
        <v>11</v>
      </c>
      <c r="I342">
        <v>0</v>
      </c>
      <c r="J342">
        <v>0</v>
      </c>
      <c r="K342" s="148" t="s">
        <v>1936</v>
      </c>
      <c r="L342" s="148" t="s">
        <v>83</v>
      </c>
      <c r="M342" s="148" t="s">
        <v>83</v>
      </c>
      <c r="N342" s="148" t="s">
        <v>1937</v>
      </c>
      <c r="O342" s="148" t="s">
        <v>83</v>
      </c>
      <c r="P342" s="148" t="s">
        <v>83</v>
      </c>
      <c r="Q342" s="148" t="s">
        <v>83</v>
      </c>
      <c r="R342" s="148" t="s">
        <v>83</v>
      </c>
      <c r="S342" s="148" t="s">
        <v>83</v>
      </c>
      <c r="T342" s="148" t="s">
        <v>83</v>
      </c>
      <c r="U342" s="148" t="s">
        <v>83</v>
      </c>
      <c r="V342" s="148" t="s">
        <v>83</v>
      </c>
      <c r="W342">
        <v>4</v>
      </c>
      <c r="X342">
        <v>1</v>
      </c>
      <c r="Y342">
        <v>5</v>
      </c>
      <c r="Z342" s="1">
        <v>40650</v>
      </c>
      <c r="AA342">
        <v>38</v>
      </c>
      <c r="AB342">
        <v>383301104170</v>
      </c>
      <c r="AC342">
        <v>38</v>
      </c>
      <c r="AD342">
        <v>8936942</v>
      </c>
      <c r="AE342">
        <v>38330</v>
      </c>
      <c r="AF342" t="b">
        <v>0</v>
      </c>
    </row>
    <row r="343" spans="1:32" x14ac:dyDescent="0.15">
      <c r="A343">
        <v>1</v>
      </c>
      <c r="B343">
        <v>342</v>
      </c>
      <c r="C343">
        <v>2</v>
      </c>
      <c r="D343" s="148" t="s">
        <v>1940</v>
      </c>
      <c r="E343" s="148" t="s">
        <v>1941</v>
      </c>
      <c r="F343" s="148" t="s">
        <v>83</v>
      </c>
      <c r="G343" s="148" t="s">
        <v>83</v>
      </c>
      <c r="H343">
        <v>11</v>
      </c>
      <c r="I343">
        <v>0</v>
      </c>
      <c r="J343">
        <v>0</v>
      </c>
      <c r="K343" s="148" t="s">
        <v>1936</v>
      </c>
      <c r="L343" s="148" t="s">
        <v>83</v>
      </c>
      <c r="M343" s="148" t="s">
        <v>83</v>
      </c>
      <c r="N343" s="148" t="s">
        <v>1937</v>
      </c>
      <c r="O343" s="148" t="s">
        <v>83</v>
      </c>
      <c r="P343" s="148" t="s">
        <v>83</v>
      </c>
      <c r="Q343" s="148" t="s">
        <v>83</v>
      </c>
      <c r="R343" s="148" t="s">
        <v>83</v>
      </c>
      <c r="S343" s="148" t="s">
        <v>83</v>
      </c>
      <c r="T343" s="148" t="s">
        <v>83</v>
      </c>
      <c r="U343" s="148" t="s">
        <v>83</v>
      </c>
      <c r="V343" s="148" t="s">
        <v>83</v>
      </c>
      <c r="W343">
        <v>4</v>
      </c>
      <c r="X343">
        <v>2</v>
      </c>
      <c r="Y343">
        <v>2</v>
      </c>
      <c r="Z343" s="1">
        <v>39570</v>
      </c>
      <c r="AA343">
        <v>38</v>
      </c>
      <c r="AB343">
        <v>383300805025</v>
      </c>
      <c r="AC343">
        <v>38</v>
      </c>
      <c r="AD343">
        <v>7503532</v>
      </c>
      <c r="AE343">
        <v>38330</v>
      </c>
      <c r="AF343" t="b">
        <v>0</v>
      </c>
    </row>
    <row r="344" spans="1:32" x14ac:dyDescent="0.15">
      <c r="A344">
        <v>1</v>
      </c>
      <c r="B344">
        <v>343</v>
      </c>
      <c r="C344">
        <v>2</v>
      </c>
      <c r="D344" s="148" t="s">
        <v>1942</v>
      </c>
      <c r="E344" s="148" t="s">
        <v>1943</v>
      </c>
      <c r="F344" s="148" t="s">
        <v>83</v>
      </c>
      <c r="G344" s="148" t="s">
        <v>83</v>
      </c>
      <c r="H344">
        <v>11</v>
      </c>
      <c r="I344">
        <v>0</v>
      </c>
      <c r="J344">
        <v>0</v>
      </c>
      <c r="K344" s="148" t="s">
        <v>1936</v>
      </c>
      <c r="L344" s="148" t="s">
        <v>83</v>
      </c>
      <c r="M344" s="148" t="s">
        <v>83</v>
      </c>
      <c r="N344" s="148" t="s">
        <v>1937</v>
      </c>
      <c r="O344" s="148" t="s">
        <v>83</v>
      </c>
      <c r="P344" s="148" t="s">
        <v>83</v>
      </c>
      <c r="Q344" s="148" t="s">
        <v>83</v>
      </c>
      <c r="R344" s="148" t="s">
        <v>83</v>
      </c>
      <c r="S344" s="148" t="s">
        <v>83</v>
      </c>
      <c r="T344" s="148" t="s">
        <v>83</v>
      </c>
      <c r="U344" s="148" t="s">
        <v>83</v>
      </c>
      <c r="V344" s="148" t="s">
        <v>83</v>
      </c>
      <c r="W344">
        <v>4</v>
      </c>
      <c r="X344">
        <v>2</v>
      </c>
      <c r="Y344">
        <v>2</v>
      </c>
      <c r="Z344" s="1">
        <v>39693</v>
      </c>
      <c r="AA344">
        <v>38</v>
      </c>
      <c r="AB344">
        <v>383300809025</v>
      </c>
      <c r="AC344">
        <v>38</v>
      </c>
      <c r="AD344">
        <v>6935303</v>
      </c>
      <c r="AE344">
        <v>38330</v>
      </c>
      <c r="AF344" t="b">
        <v>0</v>
      </c>
    </row>
    <row r="345" spans="1:32" x14ac:dyDescent="0.15">
      <c r="A345">
        <v>1</v>
      </c>
      <c r="B345">
        <v>344</v>
      </c>
      <c r="C345">
        <v>2</v>
      </c>
      <c r="D345" s="148" t="s">
        <v>1944</v>
      </c>
      <c r="E345" s="148" t="s">
        <v>1945</v>
      </c>
      <c r="F345" s="148" t="s">
        <v>83</v>
      </c>
      <c r="G345" s="148" t="s">
        <v>83</v>
      </c>
      <c r="H345">
        <v>11</v>
      </c>
      <c r="I345">
        <v>0</v>
      </c>
      <c r="J345">
        <v>0</v>
      </c>
      <c r="K345" s="148" t="s">
        <v>1936</v>
      </c>
      <c r="L345" s="148" t="s">
        <v>83</v>
      </c>
      <c r="M345" s="148" t="s">
        <v>83</v>
      </c>
      <c r="N345" s="148" t="s">
        <v>1937</v>
      </c>
      <c r="O345" s="148" t="s">
        <v>83</v>
      </c>
      <c r="P345" s="148" t="s">
        <v>83</v>
      </c>
      <c r="Q345" s="148" t="s">
        <v>83</v>
      </c>
      <c r="R345" s="148" t="s">
        <v>83</v>
      </c>
      <c r="S345" s="148" t="s">
        <v>83</v>
      </c>
      <c r="T345" s="148" t="s">
        <v>83</v>
      </c>
      <c r="U345" s="148" t="s">
        <v>83</v>
      </c>
      <c r="V345" s="148" t="s">
        <v>83</v>
      </c>
      <c r="W345">
        <v>4</v>
      </c>
      <c r="X345">
        <v>2</v>
      </c>
      <c r="Y345">
        <v>1</v>
      </c>
      <c r="Z345" s="1">
        <v>39985</v>
      </c>
      <c r="AA345">
        <v>38</v>
      </c>
      <c r="AB345">
        <v>383300906215</v>
      </c>
      <c r="AC345">
        <v>38</v>
      </c>
      <c r="AD345">
        <v>8193145</v>
      </c>
      <c r="AE345">
        <v>38330</v>
      </c>
      <c r="AF345" t="b">
        <v>0</v>
      </c>
    </row>
    <row r="346" spans="1:32" x14ac:dyDescent="0.15">
      <c r="A346">
        <v>1</v>
      </c>
      <c r="B346">
        <v>345</v>
      </c>
      <c r="C346">
        <v>1</v>
      </c>
      <c r="D346" s="148" t="s">
        <v>207</v>
      </c>
      <c r="E346" s="148" t="s">
        <v>208</v>
      </c>
      <c r="F346" s="148" t="s">
        <v>83</v>
      </c>
      <c r="G346" s="148" t="s">
        <v>83</v>
      </c>
      <c r="H346">
        <v>10</v>
      </c>
      <c r="I346">
        <v>0</v>
      </c>
      <c r="J346">
        <v>0</v>
      </c>
      <c r="K346" s="148" t="s">
        <v>1946</v>
      </c>
      <c r="L346" s="148" t="s">
        <v>83</v>
      </c>
      <c r="M346" s="148" t="s">
        <v>83</v>
      </c>
      <c r="N346" s="148" t="s">
        <v>1947</v>
      </c>
      <c r="O346" s="148" t="s">
        <v>83</v>
      </c>
      <c r="P346" s="148" t="s">
        <v>83</v>
      </c>
      <c r="Q346" s="148" t="s">
        <v>83</v>
      </c>
      <c r="R346" s="148" t="s">
        <v>83</v>
      </c>
      <c r="S346" s="148" t="s">
        <v>83</v>
      </c>
      <c r="T346" s="148" t="s">
        <v>83</v>
      </c>
      <c r="U346" s="148" t="s">
        <v>83</v>
      </c>
      <c r="V346" s="148" t="s">
        <v>83</v>
      </c>
      <c r="W346">
        <v>4</v>
      </c>
      <c r="X346">
        <v>3</v>
      </c>
      <c r="Y346">
        <v>1</v>
      </c>
      <c r="Z346" s="1">
        <v>38949</v>
      </c>
      <c r="AA346">
        <v>38</v>
      </c>
      <c r="AB346">
        <v>383320608200</v>
      </c>
      <c r="AC346">
        <v>38</v>
      </c>
      <c r="AD346">
        <v>8725254</v>
      </c>
      <c r="AE346">
        <v>38332</v>
      </c>
      <c r="AF346" t="b">
        <v>0</v>
      </c>
    </row>
    <row r="347" spans="1:32" x14ac:dyDescent="0.15">
      <c r="A347">
        <v>1</v>
      </c>
      <c r="B347">
        <v>346</v>
      </c>
      <c r="C347">
        <v>1</v>
      </c>
      <c r="D347" s="148" t="s">
        <v>209</v>
      </c>
      <c r="E347" s="148" t="s">
        <v>210</v>
      </c>
      <c r="F347" s="148" t="s">
        <v>83</v>
      </c>
      <c r="G347" s="148" t="s">
        <v>83</v>
      </c>
      <c r="H347">
        <v>10</v>
      </c>
      <c r="I347">
        <v>0</v>
      </c>
      <c r="J347">
        <v>0</v>
      </c>
      <c r="K347" s="148" t="s">
        <v>1946</v>
      </c>
      <c r="L347" s="148" t="s">
        <v>83</v>
      </c>
      <c r="M347" s="148" t="s">
        <v>83</v>
      </c>
      <c r="N347" s="148" t="s">
        <v>1947</v>
      </c>
      <c r="O347" s="148" t="s">
        <v>83</v>
      </c>
      <c r="P347" s="148" t="s">
        <v>83</v>
      </c>
      <c r="Q347" s="148" t="s">
        <v>83</v>
      </c>
      <c r="R347" s="148" t="s">
        <v>83</v>
      </c>
      <c r="S347" s="148" t="s">
        <v>83</v>
      </c>
      <c r="T347" s="148" t="s">
        <v>83</v>
      </c>
      <c r="U347" s="148" t="s">
        <v>83</v>
      </c>
      <c r="V347" s="148" t="s">
        <v>83</v>
      </c>
      <c r="W347">
        <v>4</v>
      </c>
      <c r="X347">
        <v>3</v>
      </c>
      <c r="Y347">
        <v>1</v>
      </c>
      <c r="Z347" s="1">
        <v>39028</v>
      </c>
      <c r="AA347">
        <v>38</v>
      </c>
      <c r="AB347">
        <v>383320611070</v>
      </c>
      <c r="AC347">
        <v>38</v>
      </c>
      <c r="AD347">
        <v>5988604</v>
      </c>
      <c r="AE347">
        <v>38332</v>
      </c>
      <c r="AF347" t="b">
        <v>0</v>
      </c>
    </row>
    <row r="348" spans="1:32" x14ac:dyDescent="0.15">
      <c r="A348">
        <v>1</v>
      </c>
      <c r="B348">
        <v>347</v>
      </c>
      <c r="C348">
        <v>2</v>
      </c>
      <c r="D348" s="148" t="s">
        <v>211</v>
      </c>
      <c r="E348" s="148" t="s">
        <v>212</v>
      </c>
      <c r="F348" s="148" t="s">
        <v>83</v>
      </c>
      <c r="G348" s="148" t="s">
        <v>83</v>
      </c>
      <c r="H348">
        <v>10</v>
      </c>
      <c r="I348">
        <v>0</v>
      </c>
      <c r="J348">
        <v>0</v>
      </c>
      <c r="K348" s="148" t="s">
        <v>1946</v>
      </c>
      <c r="L348" s="148" t="s">
        <v>83</v>
      </c>
      <c r="M348" s="148" t="s">
        <v>83</v>
      </c>
      <c r="N348" s="148" t="s">
        <v>1947</v>
      </c>
      <c r="O348" s="148" t="s">
        <v>83</v>
      </c>
      <c r="P348" s="148" t="s">
        <v>83</v>
      </c>
      <c r="Q348" s="148" t="s">
        <v>83</v>
      </c>
      <c r="R348" s="148" t="s">
        <v>83</v>
      </c>
      <c r="S348" s="148" t="s">
        <v>83</v>
      </c>
      <c r="T348" s="148" t="s">
        <v>83</v>
      </c>
      <c r="U348" s="148" t="s">
        <v>83</v>
      </c>
      <c r="V348" s="148" t="s">
        <v>83</v>
      </c>
      <c r="W348">
        <v>4</v>
      </c>
      <c r="X348">
        <v>3</v>
      </c>
      <c r="Y348">
        <v>1</v>
      </c>
      <c r="Z348" s="1">
        <v>38813</v>
      </c>
      <c r="AA348">
        <v>38</v>
      </c>
      <c r="AB348">
        <v>383320604065</v>
      </c>
      <c r="AC348">
        <v>38</v>
      </c>
      <c r="AD348">
        <v>8684783</v>
      </c>
      <c r="AE348">
        <v>38332</v>
      </c>
      <c r="AF348" t="b">
        <v>0</v>
      </c>
    </row>
    <row r="349" spans="1:32" x14ac:dyDescent="0.15">
      <c r="A349">
        <v>1</v>
      </c>
      <c r="B349">
        <v>348</v>
      </c>
      <c r="C349">
        <v>2</v>
      </c>
      <c r="D349" s="148" t="s">
        <v>397</v>
      </c>
      <c r="E349" s="148" t="s">
        <v>398</v>
      </c>
      <c r="F349" s="148" t="s">
        <v>83</v>
      </c>
      <c r="G349" s="148" t="s">
        <v>83</v>
      </c>
      <c r="H349">
        <v>10</v>
      </c>
      <c r="I349">
        <v>0</v>
      </c>
      <c r="J349">
        <v>0</v>
      </c>
      <c r="K349" s="148" t="s">
        <v>1946</v>
      </c>
      <c r="L349" s="148" t="s">
        <v>83</v>
      </c>
      <c r="M349" s="148" t="s">
        <v>83</v>
      </c>
      <c r="N349" s="148" t="s">
        <v>1947</v>
      </c>
      <c r="O349" s="148" t="s">
        <v>83</v>
      </c>
      <c r="P349" s="148" t="s">
        <v>83</v>
      </c>
      <c r="Q349" s="148" t="s">
        <v>83</v>
      </c>
      <c r="R349" s="148" t="s">
        <v>83</v>
      </c>
      <c r="S349" s="148" t="s">
        <v>83</v>
      </c>
      <c r="T349" s="148" t="s">
        <v>83</v>
      </c>
      <c r="U349" s="148" t="s">
        <v>83</v>
      </c>
      <c r="V349" s="148" t="s">
        <v>83</v>
      </c>
      <c r="W349">
        <v>4</v>
      </c>
      <c r="X349">
        <v>3</v>
      </c>
      <c r="Y349">
        <v>1</v>
      </c>
      <c r="Z349" s="1">
        <v>39071</v>
      </c>
      <c r="AA349">
        <v>38</v>
      </c>
      <c r="AB349">
        <v>383320612205</v>
      </c>
      <c r="AC349">
        <v>38</v>
      </c>
      <c r="AD349">
        <v>6580039</v>
      </c>
      <c r="AE349">
        <v>38332</v>
      </c>
      <c r="AF349" t="b">
        <v>0</v>
      </c>
    </row>
    <row r="350" spans="1:32" x14ac:dyDescent="0.15">
      <c r="A350">
        <v>1</v>
      </c>
      <c r="B350">
        <v>349</v>
      </c>
      <c r="C350">
        <v>2</v>
      </c>
      <c r="D350" s="148" t="s">
        <v>1948</v>
      </c>
      <c r="E350" s="148" t="s">
        <v>1949</v>
      </c>
      <c r="F350" s="148" t="s">
        <v>83</v>
      </c>
      <c r="G350" s="148" t="s">
        <v>83</v>
      </c>
      <c r="H350">
        <v>10</v>
      </c>
      <c r="I350">
        <v>0</v>
      </c>
      <c r="J350">
        <v>0</v>
      </c>
      <c r="K350" s="148" t="s">
        <v>1946</v>
      </c>
      <c r="L350" s="148" t="s">
        <v>83</v>
      </c>
      <c r="M350" s="148" t="s">
        <v>83</v>
      </c>
      <c r="N350" s="148" t="s">
        <v>1947</v>
      </c>
      <c r="O350" s="148" t="s">
        <v>83</v>
      </c>
      <c r="P350" s="148" t="s">
        <v>83</v>
      </c>
      <c r="Q350" s="148" t="s">
        <v>83</v>
      </c>
      <c r="R350" s="148" t="s">
        <v>83</v>
      </c>
      <c r="S350" s="148" t="s">
        <v>83</v>
      </c>
      <c r="T350" s="148" t="s">
        <v>83</v>
      </c>
      <c r="U350" s="148" t="s">
        <v>83</v>
      </c>
      <c r="V350" s="148" t="s">
        <v>83</v>
      </c>
      <c r="W350">
        <v>4</v>
      </c>
      <c r="X350">
        <v>2</v>
      </c>
      <c r="Y350">
        <v>1</v>
      </c>
      <c r="Z350" s="1">
        <v>40049</v>
      </c>
      <c r="AA350">
        <v>38</v>
      </c>
      <c r="AB350">
        <v>383320908245</v>
      </c>
      <c r="AC350">
        <v>38</v>
      </c>
      <c r="AD350">
        <v>8936043</v>
      </c>
      <c r="AE350">
        <v>38332</v>
      </c>
      <c r="AF350" t="b">
        <v>0</v>
      </c>
    </row>
    <row r="351" spans="1:32" x14ac:dyDescent="0.15">
      <c r="A351">
        <v>1</v>
      </c>
      <c r="B351">
        <v>350</v>
      </c>
      <c r="C351">
        <v>2</v>
      </c>
      <c r="D351" s="148" t="s">
        <v>1950</v>
      </c>
      <c r="E351" s="148" t="s">
        <v>1951</v>
      </c>
      <c r="F351" s="148" t="s">
        <v>83</v>
      </c>
      <c r="G351" s="148" t="s">
        <v>83</v>
      </c>
      <c r="H351">
        <v>10</v>
      </c>
      <c r="I351">
        <v>0</v>
      </c>
      <c r="J351">
        <v>0</v>
      </c>
      <c r="K351" s="148" t="s">
        <v>1946</v>
      </c>
      <c r="L351" s="148" t="s">
        <v>83</v>
      </c>
      <c r="M351" s="148" t="s">
        <v>83</v>
      </c>
      <c r="N351" s="148" t="s">
        <v>1947</v>
      </c>
      <c r="O351" s="148" t="s">
        <v>83</v>
      </c>
      <c r="P351" s="148" t="s">
        <v>83</v>
      </c>
      <c r="Q351" s="148" t="s">
        <v>83</v>
      </c>
      <c r="R351" s="148" t="s">
        <v>83</v>
      </c>
      <c r="S351" s="148" t="s">
        <v>83</v>
      </c>
      <c r="T351" s="148" t="s">
        <v>83</v>
      </c>
      <c r="U351" s="148" t="s">
        <v>83</v>
      </c>
      <c r="V351" s="148" t="s">
        <v>83</v>
      </c>
      <c r="W351">
        <v>4</v>
      </c>
      <c r="X351">
        <v>1</v>
      </c>
      <c r="Y351">
        <v>6</v>
      </c>
      <c r="Z351" s="1">
        <v>40394</v>
      </c>
      <c r="AA351">
        <v>38</v>
      </c>
      <c r="AB351">
        <v>383321008045</v>
      </c>
      <c r="AC351">
        <v>38</v>
      </c>
      <c r="AD351">
        <v>8363113</v>
      </c>
      <c r="AE351">
        <v>38332</v>
      </c>
      <c r="AF351" t="b">
        <v>0</v>
      </c>
    </row>
    <row r="352" spans="1:32" x14ac:dyDescent="0.15">
      <c r="A352">
        <v>1</v>
      </c>
      <c r="B352">
        <v>351</v>
      </c>
      <c r="C352">
        <v>1</v>
      </c>
      <c r="D352" s="148" t="s">
        <v>1952</v>
      </c>
      <c r="E352" s="148" t="s">
        <v>1953</v>
      </c>
      <c r="F352" s="148" t="s">
        <v>83</v>
      </c>
      <c r="G352" s="148" t="s">
        <v>83</v>
      </c>
      <c r="H352">
        <v>1</v>
      </c>
      <c r="I352">
        <v>0</v>
      </c>
      <c r="J352">
        <v>0</v>
      </c>
      <c r="K352" s="148" t="s">
        <v>1954</v>
      </c>
      <c r="L352" s="148" t="s">
        <v>83</v>
      </c>
      <c r="M352" s="148" t="s">
        <v>83</v>
      </c>
      <c r="N352" s="148" t="s">
        <v>1954</v>
      </c>
      <c r="O352" s="148" t="s">
        <v>83</v>
      </c>
      <c r="P352" s="148" t="s">
        <v>83</v>
      </c>
      <c r="Q352" s="148" t="s">
        <v>83</v>
      </c>
      <c r="R352" s="148" t="s">
        <v>83</v>
      </c>
      <c r="S352" s="148" t="s">
        <v>83</v>
      </c>
      <c r="T352" s="148" t="s">
        <v>83</v>
      </c>
      <c r="U352" s="148" t="s">
        <v>83</v>
      </c>
      <c r="V352" s="148" t="s">
        <v>83</v>
      </c>
      <c r="W352">
        <v>4</v>
      </c>
      <c r="X352">
        <v>2</v>
      </c>
      <c r="Y352">
        <v>3</v>
      </c>
      <c r="Z352" s="1">
        <v>39269</v>
      </c>
      <c r="AA352">
        <v>38</v>
      </c>
      <c r="AB352">
        <v>383340707060</v>
      </c>
      <c r="AC352">
        <v>38</v>
      </c>
      <c r="AD352">
        <v>9244180</v>
      </c>
      <c r="AE352">
        <v>38334</v>
      </c>
      <c r="AF352" t="b">
        <v>0</v>
      </c>
    </row>
    <row r="353" spans="1:32" x14ac:dyDescent="0.15">
      <c r="A353">
        <v>1</v>
      </c>
      <c r="B353">
        <v>352</v>
      </c>
      <c r="C353">
        <v>1</v>
      </c>
      <c r="D353" s="148" t="s">
        <v>1955</v>
      </c>
      <c r="E353" s="148" t="s">
        <v>1956</v>
      </c>
      <c r="F353" s="148" t="s">
        <v>83</v>
      </c>
      <c r="G353" s="148" t="s">
        <v>83</v>
      </c>
      <c r="H353">
        <v>1</v>
      </c>
      <c r="I353">
        <v>0</v>
      </c>
      <c r="J353">
        <v>0</v>
      </c>
      <c r="K353" s="148" t="s">
        <v>1954</v>
      </c>
      <c r="L353" s="148" t="s">
        <v>83</v>
      </c>
      <c r="M353" s="148" t="s">
        <v>83</v>
      </c>
      <c r="N353" s="148" t="s">
        <v>1954</v>
      </c>
      <c r="O353" s="148" t="s">
        <v>83</v>
      </c>
      <c r="P353" s="148" t="s">
        <v>83</v>
      </c>
      <c r="Q353" s="148" t="s">
        <v>83</v>
      </c>
      <c r="R353" s="148" t="s">
        <v>83</v>
      </c>
      <c r="S353" s="148" t="s">
        <v>83</v>
      </c>
      <c r="T353" s="148" t="s">
        <v>83</v>
      </c>
      <c r="U353" s="148" t="s">
        <v>83</v>
      </c>
      <c r="V353" s="148" t="s">
        <v>83</v>
      </c>
      <c r="W353">
        <v>4</v>
      </c>
      <c r="X353">
        <v>2</v>
      </c>
      <c r="Y353">
        <v>3</v>
      </c>
      <c r="Z353" s="1">
        <v>39357</v>
      </c>
      <c r="AA353">
        <v>38</v>
      </c>
      <c r="AB353">
        <v>383340710020</v>
      </c>
      <c r="AC353">
        <v>38</v>
      </c>
      <c r="AD353">
        <v>7363059</v>
      </c>
      <c r="AE353">
        <v>38334</v>
      </c>
      <c r="AF353" t="b">
        <v>0</v>
      </c>
    </row>
    <row r="354" spans="1:32" x14ac:dyDescent="0.15">
      <c r="A354">
        <v>1</v>
      </c>
      <c r="B354">
        <v>353</v>
      </c>
      <c r="C354">
        <v>1</v>
      </c>
      <c r="D354" s="148" t="s">
        <v>1957</v>
      </c>
      <c r="E354" s="148" t="s">
        <v>1958</v>
      </c>
      <c r="F354" s="148" t="s">
        <v>83</v>
      </c>
      <c r="G354" s="148" t="s">
        <v>83</v>
      </c>
      <c r="H354">
        <v>1</v>
      </c>
      <c r="I354">
        <v>0</v>
      </c>
      <c r="J354">
        <v>0</v>
      </c>
      <c r="K354" s="148" t="s">
        <v>1954</v>
      </c>
      <c r="L354" s="148" t="s">
        <v>83</v>
      </c>
      <c r="M354" s="148" t="s">
        <v>83</v>
      </c>
      <c r="N354" s="148" t="s">
        <v>1954</v>
      </c>
      <c r="O354" s="148" t="s">
        <v>83</v>
      </c>
      <c r="P354" s="148" t="s">
        <v>83</v>
      </c>
      <c r="Q354" s="148" t="s">
        <v>83</v>
      </c>
      <c r="R354" s="148" t="s">
        <v>83</v>
      </c>
      <c r="S354" s="148" t="s">
        <v>83</v>
      </c>
      <c r="T354" s="148" t="s">
        <v>83</v>
      </c>
      <c r="U354" s="148" t="s">
        <v>83</v>
      </c>
      <c r="V354" s="148" t="s">
        <v>83</v>
      </c>
      <c r="W354">
        <v>4</v>
      </c>
      <c r="X354">
        <v>2</v>
      </c>
      <c r="Y354">
        <v>1</v>
      </c>
      <c r="Z354" s="1">
        <v>40215</v>
      </c>
      <c r="AA354">
        <v>38</v>
      </c>
      <c r="AB354">
        <v>383341002060</v>
      </c>
      <c r="AC354">
        <v>38</v>
      </c>
      <c r="AD354">
        <v>7813129</v>
      </c>
      <c r="AE354">
        <v>38334</v>
      </c>
      <c r="AF354" t="b">
        <v>0</v>
      </c>
    </row>
    <row r="355" spans="1:32" x14ac:dyDescent="0.15">
      <c r="A355">
        <v>1</v>
      </c>
      <c r="B355">
        <v>354</v>
      </c>
      <c r="C355">
        <v>1</v>
      </c>
      <c r="D355" s="148" t="s">
        <v>1959</v>
      </c>
      <c r="E355" s="148" t="s">
        <v>1960</v>
      </c>
      <c r="F355" s="148" t="s">
        <v>83</v>
      </c>
      <c r="G355" s="148" t="s">
        <v>83</v>
      </c>
      <c r="H355">
        <v>1</v>
      </c>
      <c r="I355">
        <v>0</v>
      </c>
      <c r="J355">
        <v>0</v>
      </c>
      <c r="K355" s="148" t="s">
        <v>1954</v>
      </c>
      <c r="L355" s="148" t="s">
        <v>83</v>
      </c>
      <c r="M355" s="148" t="s">
        <v>83</v>
      </c>
      <c r="N355" s="148" t="s">
        <v>1954</v>
      </c>
      <c r="O355" s="148" t="s">
        <v>83</v>
      </c>
      <c r="P355" s="148" t="s">
        <v>83</v>
      </c>
      <c r="Q355" s="148" t="s">
        <v>83</v>
      </c>
      <c r="R355" s="148" t="s">
        <v>83</v>
      </c>
      <c r="S355" s="148" t="s">
        <v>83</v>
      </c>
      <c r="T355" s="148" t="s">
        <v>83</v>
      </c>
      <c r="U355" s="148" t="s">
        <v>83</v>
      </c>
      <c r="V355" s="148" t="s">
        <v>83</v>
      </c>
      <c r="W355">
        <v>4</v>
      </c>
      <c r="X355">
        <v>1</v>
      </c>
      <c r="Y355">
        <v>6</v>
      </c>
      <c r="Z355" s="1">
        <v>40407</v>
      </c>
      <c r="AA355">
        <v>38</v>
      </c>
      <c r="AB355">
        <v>383341008170</v>
      </c>
      <c r="AC355">
        <v>38</v>
      </c>
      <c r="AD355">
        <v>8193462</v>
      </c>
      <c r="AE355">
        <v>38334</v>
      </c>
      <c r="AF355" t="b">
        <v>0</v>
      </c>
    </row>
    <row r="356" spans="1:32" x14ac:dyDescent="0.15">
      <c r="A356">
        <v>1</v>
      </c>
      <c r="B356">
        <v>355</v>
      </c>
      <c r="C356">
        <v>1</v>
      </c>
      <c r="D356" s="148" t="s">
        <v>1961</v>
      </c>
      <c r="E356" s="148" t="s">
        <v>1962</v>
      </c>
      <c r="F356" s="148" t="s">
        <v>83</v>
      </c>
      <c r="G356" s="148" t="s">
        <v>83</v>
      </c>
      <c r="H356">
        <v>1</v>
      </c>
      <c r="I356">
        <v>0</v>
      </c>
      <c r="J356">
        <v>0</v>
      </c>
      <c r="K356" s="148" t="s">
        <v>1954</v>
      </c>
      <c r="L356" s="148" t="s">
        <v>83</v>
      </c>
      <c r="M356" s="148" t="s">
        <v>83</v>
      </c>
      <c r="N356" s="148" t="s">
        <v>1954</v>
      </c>
      <c r="O356" s="148" t="s">
        <v>83</v>
      </c>
      <c r="P356" s="148" t="s">
        <v>83</v>
      </c>
      <c r="Q356" s="148" t="s">
        <v>83</v>
      </c>
      <c r="R356" s="148" t="s">
        <v>83</v>
      </c>
      <c r="S356" s="148" t="s">
        <v>83</v>
      </c>
      <c r="T356" s="148" t="s">
        <v>83</v>
      </c>
      <c r="U356" s="148" t="s">
        <v>83</v>
      </c>
      <c r="V356" s="148" t="s">
        <v>83</v>
      </c>
      <c r="W356">
        <v>4</v>
      </c>
      <c r="X356">
        <v>1</v>
      </c>
      <c r="Y356">
        <v>4</v>
      </c>
      <c r="Z356" s="1">
        <v>41015</v>
      </c>
      <c r="AA356">
        <v>38</v>
      </c>
      <c r="AB356">
        <v>383341204160</v>
      </c>
      <c r="AC356">
        <v>38</v>
      </c>
      <c r="AD356">
        <v>8606078</v>
      </c>
      <c r="AE356">
        <v>38334</v>
      </c>
      <c r="AF356" t="b">
        <v>0</v>
      </c>
    </row>
    <row r="357" spans="1:32" x14ac:dyDescent="0.15">
      <c r="A357">
        <v>1</v>
      </c>
      <c r="B357">
        <v>356</v>
      </c>
      <c r="C357">
        <v>2</v>
      </c>
      <c r="D357" s="148" t="s">
        <v>1963</v>
      </c>
      <c r="E357" s="148" t="s">
        <v>1964</v>
      </c>
      <c r="F357" s="148" t="s">
        <v>83</v>
      </c>
      <c r="G357" s="148" t="s">
        <v>83</v>
      </c>
      <c r="H357">
        <v>1</v>
      </c>
      <c r="I357">
        <v>0</v>
      </c>
      <c r="J357">
        <v>0</v>
      </c>
      <c r="K357" s="148" t="s">
        <v>1954</v>
      </c>
      <c r="L357" s="148" t="s">
        <v>83</v>
      </c>
      <c r="M357" s="148" t="s">
        <v>83</v>
      </c>
      <c r="N357" s="148" t="s">
        <v>1954</v>
      </c>
      <c r="O357" s="148" t="s">
        <v>83</v>
      </c>
      <c r="P357" s="148" t="s">
        <v>83</v>
      </c>
      <c r="Q357" s="148" t="s">
        <v>83</v>
      </c>
      <c r="R357" s="148" t="s">
        <v>83</v>
      </c>
      <c r="S357" s="148" t="s">
        <v>83</v>
      </c>
      <c r="T357" s="148" t="s">
        <v>83</v>
      </c>
      <c r="U357" s="148" t="s">
        <v>83</v>
      </c>
      <c r="V357" s="148" t="s">
        <v>83</v>
      </c>
      <c r="W357">
        <v>4</v>
      </c>
      <c r="X357">
        <v>4</v>
      </c>
      <c r="Y357">
        <v>2</v>
      </c>
      <c r="Z357" s="1">
        <v>37581</v>
      </c>
      <c r="AA357">
        <v>38</v>
      </c>
      <c r="AB357">
        <v>383340211215</v>
      </c>
      <c r="AC357">
        <v>38</v>
      </c>
      <c r="AD357">
        <v>5467139</v>
      </c>
      <c r="AE357">
        <v>38334</v>
      </c>
      <c r="AF357" t="b">
        <v>0</v>
      </c>
    </row>
    <row r="358" spans="1:32" x14ac:dyDescent="0.15">
      <c r="A358">
        <v>1</v>
      </c>
      <c r="B358">
        <v>357</v>
      </c>
      <c r="C358">
        <v>2</v>
      </c>
      <c r="D358" s="148" t="s">
        <v>213</v>
      </c>
      <c r="E358" s="148" t="s">
        <v>214</v>
      </c>
      <c r="F358" s="148" t="s">
        <v>83</v>
      </c>
      <c r="G358" s="148" t="s">
        <v>83</v>
      </c>
      <c r="H358">
        <v>1</v>
      </c>
      <c r="I358">
        <v>0</v>
      </c>
      <c r="J358">
        <v>0</v>
      </c>
      <c r="K358" s="148" t="s">
        <v>1954</v>
      </c>
      <c r="L358" s="148" t="s">
        <v>83</v>
      </c>
      <c r="M358" s="148" t="s">
        <v>83</v>
      </c>
      <c r="N358" s="148" t="s">
        <v>1954</v>
      </c>
      <c r="O358" s="148" t="s">
        <v>83</v>
      </c>
      <c r="P358" s="148" t="s">
        <v>83</v>
      </c>
      <c r="Q358" s="148" t="s">
        <v>83</v>
      </c>
      <c r="R358" s="148" t="s">
        <v>83</v>
      </c>
      <c r="S358" s="148" t="s">
        <v>83</v>
      </c>
      <c r="T358" s="148" t="s">
        <v>83</v>
      </c>
      <c r="U358" s="148" t="s">
        <v>83</v>
      </c>
      <c r="V358" s="148" t="s">
        <v>83</v>
      </c>
      <c r="W358">
        <v>4</v>
      </c>
      <c r="X358">
        <v>3</v>
      </c>
      <c r="Y358">
        <v>2</v>
      </c>
      <c r="Z358" s="1">
        <v>38671</v>
      </c>
      <c r="AA358">
        <v>38</v>
      </c>
      <c r="AB358">
        <v>383340511155</v>
      </c>
      <c r="AC358">
        <v>38</v>
      </c>
      <c r="AD358">
        <v>6903076</v>
      </c>
      <c r="AE358">
        <v>38334</v>
      </c>
      <c r="AF358" t="b">
        <v>0</v>
      </c>
    </row>
    <row r="359" spans="1:32" x14ac:dyDescent="0.15">
      <c r="A359">
        <v>1</v>
      </c>
      <c r="B359">
        <v>358</v>
      </c>
      <c r="C359">
        <v>2</v>
      </c>
      <c r="D359" s="148" t="s">
        <v>215</v>
      </c>
      <c r="E359" s="148" t="s">
        <v>216</v>
      </c>
      <c r="F359" s="148" t="s">
        <v>83</v>
      </c>
      <c r="G359" s="148" t="s">
        <v>83</v>
      </c>
      <c r="H359">
        <v>1</v>
      </c>
      <c r="I359">
        <v>0</v>
      </c>
      <c r="J359">
        <v>0</v>
      </c>
      <c r="K359" s="148" t="s">
        <v>1954</v>
      </c>
      <c r="L359" s="148" t="s">
        <v>83</v>
      </c>
      <c r="M359" s="148" t="s">
        <v>83</v>
      </c>
      <c r="N359" s="148" t="s">
        <v>1954</v>
      </c>
      <c r="O359" s="148" t="s">
        <v>83</v>
      </c>
      <c r="P359" s="148" t="s">
        <v>83</v>
      </c>
      <c r="Q359" s="148" t="s">
        <v>83</v>
      </c>
      <c r="R359" s="148" t="s">
        <v>83</v>
      </c>
      <c r="S359" s="148" t="s">
        <v>83</v>
      </c>
      <c r="T359" s="148" t="s">
        <v>83</v>
      </c>
      <c r="U359" s="148" t="s">
        <v>83</v>
      </c>
      <c r="V359" s="148" t="s">
        <v>83</v>
      </c>
      <c r="W359">
        <v>4</v>
      </c>
      <c r="X359">
        <v>3</v>
      </c>
      <c r="Y359">
        <v>2</v>
      </c>
      <c r="Z359" s="1">
        <v>38751</v>
      </c>
      <c r="AA359">
        <v>38</v>
      </c>
      <c r="AB359">
        <v>383340602035</v>
      </c>
      <c r="AC359">
        <v>38</v>
      </c>
      <c r="AD359">
        <v>6902910</v>
      </c>
      <c r="AE359">
        <v>38334</v>
      </c>
      <c r="AF359" t="b">
        <v>0</v>
      </c>
    </row>
    <row r="360" spans="1:32" x14ac:dyDescent="0.15">
      <c r="A360">
        <v>1</v>
      </c>
      <c r="B360">
        <v>359</v>
      </c>
      <c r="C360">
        <v>2</v>
      </c>
      <c r="D360" s="148" t="s">
        <v>217</v>
      </c>
      <c r="E360" s="148" t="s">
        <v>218</v>
      </c>
      <c r="F360" s="148" t="s">
        <v>83</v>
      </c>
      <c r="G360" s="148" t="s">
        <v>83</v>
      </c>
      <c r="H360">
        <v>1</v>
      </c>
      <c r="I360">
        <v>0</v>
      </c>
      <c r="J360">
        <v>0</v>
      </c>
      <c r="K360" s="148" t="s">
        <v>1954</v>
      </c>
      <c r="L360" s="148" t="s">
        <v>83</v>
      </c>
      <c r="M360" s="148" t="s">
        <v>83</v>
      </c>
      <c r="N360" s="148" t="s">
        <v>1954</v>
      </c>
      <c r="O360" s="148" t="s">
        <v>83</v>
      </c>
      <c r="P360" s="148" t="s">
        <v>83</v>
      </c>
      <c r="Q360" s="148" t="s">
        <v>83</v>
      </c>
      <c r="R360" s="148" t="s">
        <v>83</v>
      </c>
      <c r="S360" s="148" t="s">
        <v>83</v>
      </c>
      <c r="T360" s="148" t="s">
        <v>83</v>
      </c>
      <c r="U360" s="148" t="s">
        <v>83</v>
      </c>
      <c r="V360" s="148" t="s">
        <v>83</v>
      </c>
      <c r="W360">
        <v>4</v>
      </c>
      <c r="X360">
        <v>3</v>
      </c>
      <c r="Y360">
        <v>1</v>
      </c>
      <c r="Z360" s="1">
        <v>38874</v>
      </c>
      <c r="AA360">
        <v>38</v>
      </c>
      <c r="AB360">
        <v>383340606065</v>
      </c>
      <c r="AC360">
        <v>38</v>
      </c>
      <c r="AD360">
        <v>6522409</v>
      </c>
      <c r="AE360">
        <v>38334</v>
      </c>
      <c r="AF360" t="b">
        <v>0</v>
      </c>
    </row>
    <row r="361" spans="1:32" x14ac:dyDescent="0.15">
      <c r="A361">
        <v>1</v>
      </c>
      <c r="B361">
        <v>360</v>
      </c>
      <c r="C361">
        <v>2</v>
      </c>
      <c r="D361" s="148" t="s">
        <v>1965</v>
      </c>
      <c r="E361" s="148" t="s">
        <v>1966</v>
      </c>
      <c r="F361" s="148" t="s">
        <v>83</v>
      </c>
      <c r="G361" s="148" t="s">
        <v>83</v>
      </c>
      <c r="H361">
        <v>1</v>
      </c>
      <c r="I361">
        <v>0</v>
      </c>
      <c r="J361">
        <v>0</v>
      </c>
      <c r="K361" s="148" t="s">
        <v>1954</v>
      </c>
      <c r="L361" s="148" t="s">
        <v>83</v>
      </c>
      <c r="M361" s="148" t="s">
        <v>83</v>
      </c>
      <c r="N361" s="148" t="s">
        <v>1954</v>
      </c>
      <c r="O361" s="148" t="s">
        <v>83</v>
      </c>
      <c r="P361" s="148" t="s">
        <v>83</v>
      </c>
      <c r="Q361" s="148" t="s">
        <v>83</v>
      </c>
      <c r="R361" s="148" t="s">
        <v>83</v>
      </c>
      <c r="S361" s="148" t="s">
        <v>83</v>
      </c>
      <c r="T361" s="148" t="s">
        <v>83</v>
      </c>
      <c r="U361" s="148" t="s">
        <v>83</v>
      </c>
      <c r="V361" s="148" t="s">
        <v>83</v>
      </c>
      <c r="W361">
        <v>4</v>
      </c>
      <c r="X361">
        <v>2</v>
      </c>
      <c r="Y361">
        <v>2</v>
      </c>
      <c r="Z361" s="1">
        <v>39832</v>
      </c>
      <c r="AA361">
        <v>38</v>
      </c>
      <c r="AB361">
        <v>383340901195</v>
      </c>
      <c r="AC361">
        <v>38</v>
      </c>
      <c r="AD361">
        <v>7363085</v>
      </c>
      <c r="AE361">
        <v>38334</v>
      </c>
      <c r="AF361" t="b">
        <v>0</v>
      </c>
    </row>
    <row r="362" spans="1:32" x14ac:dyDescent="0.15">
      <c r="A362">
        <v>1</v>
      </c>
      <c r="B362">
        <v>361</v>
      </c>
      <c r="C362">
        <v>2</v>
      </c>
      <c r="D362" s="148" t="s">
        <v>1967</v>
      </c>
      <c r="E362" s="148" t="s">
        <v>1968</v>
      </c>
      <c r="F362" s="148" t="s">
        <v>83</v>
      </c>
      <c r="G362" s="148" t="s">
        <v>83</v>
      </c>
      <c r="H362">
        <v>1</v>
      </c>
      <c r="I362">
        <v>0</v>
      </c>
      <c r="J362">
        <v>0</v>
      </c>
      <c r="K362" s="148" t="s">
        <v>1954</v>
      </c>
      <c r="L362" s="148" t="s">
        <v>83</v>
      </c>
      <c r="M362" s="148" t="s">
        <v>83</v>
      </c>
      <c r="N362" s="148" t="s">
        <v>1954</v>
      </c>
      <c r="O362" s="148" t="s">
        <v>83</v>
      </c>
      <c r="P362" s="148" t="s">
        <v>83</v>
      </c>
      <c r="Q362" s="148" t="s">
        <v>83</v>
      </c>
      <c r="R362" s="148" t="s">
        <v>83</v>
      </c>
      <c r="S362" s="148" t="s">
        <v>83</v>
      </c>
      <c r="T362" s="148" t="s">
        <v>83</v>
      </c>
      <c r="U362" s="148" t="s">
        <v>83</v>
      </c>
      <c r="V362" s="148" t="s">
        <v>83</v>
      </c>
      <c r="W362">
        <v>4</v>
      </c>
      <c r="X362">
        <v>2</v>
      </c>
      <c r="Y362">
        <v>1</v>
      </c>
      <c r="Z362" s="1">
        <v>40064</v>
      </c>
      <c r="AA362">
        <v>38</v>
      </c>
      <c r="AB362">
        <v>383340909085</v>
      </c>
      <c r="AC362">
        <v>38</v>
      </c>
      <c r="AD362">
        <v>7363124</v>
      </c>
      <c r="AE362">
        <v>38334</v>
      </c>
      <c r="AF362" t="b">
        <v>0</v>
      </c>
    </row>
    <row r="363" spans="1:32" x14ac:dyDescent="0.15">
      <c r="A363">
        <v>1</v>
      </c>
      <c r="B363">
        <v>362</v>
      </c>
      <c r="C363">
        <v>2</v>
      </c>
      <c r="D363" s="148" t="s">
        <v>1969</v>
      </c>
      <c r="E363" s="148" t="s">
        <v>1970</v>
      </c>
      <c r="F363" s="148" t="s">
        <v>83</v>
      </c>
      <c r="G363" s="148" t="s">
        <v>83</v>
      </c>
      <c r="H363">
        <v>1</v>
      </c>
      <c r="I363">
        <v>0</v>
      </c>
      <c r="J363">
        <v>0</v>
      </c>
      <c r="K363" s="148" t="s">
        <v>1954</v>
      </c>
      <c r="L363" s="148" t="s">
        <v>83</v>
      </c>
      <c r="M363" s="148" t="s">
        <v>83</v>
      </c>
      <c r="N363" s="148" t="s">
        <v>1954</v>
      </c>
      <c r="O363" s="148" t="s">
        <v>83</v>
      </c>
      <c r="P363" s="148" t="s">
        <v>83</v>
      </c>
      <c r="Q363" s="148" t="s">
        <v>83</v>
      </c>
      <c r="R363" s="148" t="s">
        <v>83</v>
      </c>
      <c r="S363" s="148" t="s">
        <v>83</v>
      </c>
      <c r="T363" s="148" t="s">
        <v>83</v>
      </c>
      <c r="U363" s="148" t="s">
        <v>83</v>
      </c>
      <c r="V363" s="148" t="s">
        <v>83</v>
      </c>
      <c r="W363">
        <v>4</v>
      </c>
      <c r="X363">
        <v>1</v>
      </c>
      <c r="Y363">
        <v>6</v>
      </c>
      <c r="Z363" s="1">
        <v>40608</v>
      </c>
      <c r="AA363">
        <v>38</v>
      </c>
      <c r="AB363">
        <v>383341103065</v>
      </c>
      <c r="AC363">
        <v>38</v>
      </c>
      <c r="AD363">
        <v>8985595</v>
      </c>
      <c r="AE363">
        <v>38334</v>
      </c>
      <c r="AF363" t="b">
        <v>0</v>
      </c>
    </row>
    <row r="364" spans="1:32" x14ac:dyDescent="0.15">
      <c r="A364">
        <v>1</v>
      </c>
      <c r="B364">
        <v>363</v>
      </c>
      <c r="C364">
        <v>2</v>
      </c>
      <c r="D364" s="148" t="s">
        <v>1971</v>
      </c>
      <c r="E364" s="148" t="s">
        <v>1972</v>
      </c>
      <c r="F364" s="148" t="s">
        <v>83</v>
      </c>
      <c r="G364" s="148" t="s">
        <v>83</v>
      </c>
      <c r="H364">
        <v>1</v>
      </c>
      <c r="I364">
        <v>0</v>
      </c>
      <c r="J364">
        <v>0</v>
      </c>
      <c r="K364" s="148" t="s">
        <v>1954</v>
      </c>
      <c r="L364" s="148" t="s">
        <v>83</v>
      </c>
      <c r="M364" s="148" t="s">
        <v>83</v>
      </c>
      <c r="N364" s="148" t="s">
        <v>1954</v>
      </c>
      <c r="O364" s="148" t="s">
        <v>83</v>
      </c>
      <c r="P364" s="148" t="s">
        <v>83</v>
      </c>
      <c r="Q364" s="148" t="s">
        <v>83</v>
      </c>
      <c r="R364" s="148" t="s">
        <v>83</v>
      </c>
      <c r="S364" s="148" t="s">
        <v>83</v>
      </c>
      <c r="T364" s="148" t="s">
        <v>83</v>
      </c>
      <c r="U364" s="148" t="s">
        <v>83</v>
      </c>
      <c r="V364" s="148" t="s">
        <v>83</v>
      </c>
      <c r="W364">
        <v>4</v>
      </c>
      <c r="X364">
        <v>1</v>
      </c>
      <c r="Y364">
        <v>4</v>
      </c>
      <c r="Z364" s="1">
        <v>41021</v>
      </c>
      <c r="AA364">
        <v>38</v>
      </c>
      <c r="AB364">
        <v>383341204225</v>
      </c>
      <c r="AC364">
        <v>38</v>
      </c>
      <c r="AD364">
        <v>8606129</v>
      </c>
      <c r="AE364">
        <v>38334</v>
      </c>
      <c r="AF364" t="b">
        <v>0</v>
      </c>
    </row>
    <row r="365" spans="1:32" x14ac:dyDescent="0.15">
      <c r="A365">
        <v>1</v>
      </c>
      <c r="B365">
        <v>364</v>
      </c>
      <c r="C365">
        <v>1</v>
      </c>
      <c r="D365" s="148" t="s">
        <v>1973</v>
      </c>
      <c r="E365" s="148" t="s">
        <v>1974</v>
      </c>
      <c r="F365" s="148" t="s">
        <v>83</v>
      </c>
      <c r="G365" s="148" t="s">
        <v>83</v>
      </c>
      <c r="H365">
        <v>9</v>
      </c>
      <c r="I365">
        <v>0</v>
      </c>
      <c r="J365">
        <v>0</v>
      </c>
      <c r="K365" s="148" t="s">
        <v>1975</v>
      </c>
      <c r="L365" s="148" t="s">
        <v>83</v>
      </c>
      <c r="M365" s="148" t="s">
        <v>83</v>
      </c>
      <c r="N365" s="148" t="s">
        <v>1976</v>
      </c>
      <c r="O365" s="148" t="s">
        <v>83</v>
      </c>
      <c r="P365" s="148" t="s">
        <v>83</v>
      </c>
      <c r="Q365" s="148" t="s">
        <v>83</v>
      </c>
      <c r="R365" s="148" t="s">
        <v>83</v>
      </c>
      <c r="S365" s="148" t="s">
        <v>83</v>
      </c>
      <c r="T365" s="148" t="s">
        <v>83</v>
      </c>
      <c r="U365" s="148" t="s">
        <v>83</v>
      </c>
      <c r="V365" s="148" t="s">
        <v>83</v>
      </c>
      <c r="W365">
        <v>4</v>
      </c>
      <c r="X365">
        <v>2</v>
      </c>
      <c r="Y365">
        <v>3</v>
      </c>
      <c r="Z365" s="1">
        <v>39480</v>
      </c>
      <c r="AA365">
        <v>38</v>
      </c>
      <c r="AB365">
        <v>383360802020</v>
      </c>
      <c r="AC365">
        <v>38</v>
      </c>
      <c r="AD365">
        <v>7352040</v>
      </c>
      <c r="AE365">
        <v>38336</v>
      </c>
      <c r="AF365" t="b">
        <v>0</v>
      </c>
    </row>
    <row r="366" spans="1:32" x14ac:dyDescent="0.15">
      <c r="A366">
        <v>1</v>
      </c>
      <c r="B366">
        <v>365</v>
      </c>
      <c r="C366">
        <v>1</v>
      </c>
      <c r="D366" s="148" t="s">
        <v>1977</v>
      </c>
      <c r="E366" s="148" t="s">
        <v>1978</v>
      </c>
      <c r="F366" s="148" t="s">
        <v>83</v>
      </c>
      <c r="G366" s="148" t="s">
        <v>83</v>
      </c>
      <c r="H366">
        <v>9</v>
      </c>
      <c r="I366">
        <v>0</v>
      </c>
      <c r="J366">
        <v>0</v>
      </c>
      <c r="K366" s="148" t="s">
        <v>1975</v>
      </c>
      <c r="L366" s="148" t="s">
        <v>83</v>
      </c>
      <c r="M366" s="148" t="s">
        <v>83</v>
      </c>
      <c r="N366" s="148" t="s">
        <v>1976</v>
      </c>
      <c r="O366" s="148" t="s">
        <v>83</v>
      </c>
      <c r="P366" s="148" t="s">
        <v>83</v>
      </c>
      <c r="Q366" s="148" t="s">
        <v>83</v>
      </c>
      <c r="R366" s="148" t="s">
        <v>83</v>
      </c>
      <c r="S366" s="148" t="s">
        <v>83</v>
      </c>
      <c r="T366" s="148" t="s">
        <v>83</v>
      </c>
      <c r="U366" s="148" t="s">
        <v>83</v>
      </c>
      <c r="V366" s="148" t="s">
        <v>83</v>
      </c>
      <c r="W366">
        <v>4</v>
      </c>
      <c r="X366">
        <v>2</v>
      </c>
      <c r="Y366">
        <v>2</v>
      </c>
      <c r="Z366" s="1">
        <v>39590</v>
      </c>
      <c r="AA366">
        <v>38</v>
      </c>
      <c r="AB366">
        <v>383360805220</v>
      </c>
      <c r="AC366">
        <v>38</v>
      </c>
      <c r="AD366">
        <v>6935288</v>
      </c>
      <c r="AE366">
        <v>38336</v>
      </c>
      <c r="AF366" t="b">
        <v>0</v>
      </c>
    </row>
    <row r="367" spans="1:32" x14ac:dyDescent="0.15">
      <c r="A367">
        <v>1</v>
      </c>
      <c r="B367">
        <v>366</v>
      </c>
      <c r="C367">
        <v>1</v>
      </c>
      <c r="D367" s="148" t="s">
        <v>1979</v>
      </c>
      <c r="E367" s="148" t="s">
        <v>1980</v>
      </c>
      <c r="F367" s="148" t="s">
        <v>83</v>
      </c>
      <c r="G367" s="148" t="s">
        <v>83</v>
      </c>
      <c r="H367">
        <v>9</v>
      </c>
      <c r="I367">
        <v>0</v>
      </c>
      <c r="J367">
        <v>0</v>
      </c>
      <c r="K367" s="148" t="s">
        <v>1975</v>
      </c>
      <c r="L367" s="148" t="s">
        <v>83</v>
      </c>
      <c r="M367" s="148" t="s">
        <v>83</v>
      </c>
      <c r="N367" s="148" t="s">
        <v>1976</v>
      </c>
      <c r="O367" s="148" t="s">
        <v>83</v>
      </c>
      <c r="P367" s="148" t="s">
        <v>83</v>
      </c>
      <c r="Q367" s="148" t="s">
        <v>83</v>
      </c>
      <c r="R367" s="148" t="s">
        <v>83</v>
      </c>
      <c r="S367" s="148" t="s">
        <v>83</v>
      </c>
      <c r="T367" s="148" t="s">
        <v>83</v>
      </c>
      <c r="U367" s="148" t="s">
        <v>83</v>
      </c>
      <c r="V367" s="148" t="s">
        <v>83</v>
      </c>
      <c r="W367">
        <v>4</v>
      </c>
      <c r="X367">
        <v>1</v>
      </c>
      <c r="Y367">
        <v>6</v>
      </c>
      <c r="Z367" s="1">
        <v>40472</v>
      </c>
      <c r="AA367">
        <v>38</v>
      </c>
      <c r="AB367">
        <v>383361010210</v>
      </c>
      <c r="AC367">
        <v>38</v>
      </c>
      <c r="AD367">
        <v>8612056</v>
      </c>
      <c r="AE367">
        <v>38336</v>
      </c>
      <c r="AF367" t="b">
        <v>0</v>
      </c>
    </row>
    <row r="368" spans="1:32" x14ac:dyDescent="0.15">
      <c r="A368">
        <v>1</v>
      </c>
      <c r="B368">
        <v>367</v>
      </c>
      <c r="C368">
        <v>2</v>
      </c>
      <c r="D368" s="148" t="s">
        <v>1981</v>
      </c>
      <c r="E368" s="148" t="s">
        <v>1982</v>
      </c>
      <c r="F368" s="148" t="s">
        <v>83</v>
      </c>
      <c r="G368" s="148" t="s">
        <v>83</v>
      </c>
      <c r="H368">
        <v>9</v>
      </c>
      <c r="I368">
        <v>0</v>
      </c>
      <c r="J368">
        <v>0</v>
      </c>
      <c r="K368" s="148" t="s">
        <v>1975</v>
      </c>
      <c r="L368" s="148" t="s">
        <v>83</v>
      </c>
      <c r="M368" s="148" t="s">
        <v>83</v>
      </c>
      <c r="N368" s="148" t="s">
        <v>1976</v>
      </c>
      <c r="O368" s="148" t="s">
        <v>83</v>
      </c>
      <c r="P368" s="148" t="s">
        <v>83</v>
      </c>
      <c r="Q368" s="148" t="s">
        <v>83</v>
      </c>
      <c r="R368" s="148" t="s">
        <v>83</v>
      </c>
      <c r="S368" s="148" t="s">
        <v>83</v>
      </c>
      <c r="T368" s="148" t="s">
        <v>83</v>
      </c>
      <c r="U368" s="148" t="s">
        <v>83</v>
      </c>
      <c r="V368" s="148" t="s">
        <v>83</v>
      </c>
      <c r="W368">
        <v>4</v>
      </c>
      <c r="X368">
        <v>2</v>
      </c>
      <c r="Y368">
        <v>1</v>
      </c>
      <c r="Z368" s="1">
        <v>40237</v>
      </c>
      <c r="AA368">
        <v>38</v>
      </c>
      <c r="AB368">
        <v>383361002285</v>
      </c>
      <c r="AC368">
        <v>38</v>
      </c>
      <c r="AD368">
        <v>7785005</v>
      </c>
      <c r="AE368">
        <v>38336</v>
      </c>
      <c r="AF368" t="b">
        <v>0</v>
      </c>
    </row>
    <row r="369" spans="1:32" x14ac:dyDescent="0.15">
      <c r="A369">
        <v>1</v>
      </c>
      <c r="B369">
        <v>368</v>
      </c>
      <c r="C369">
        <v>2</v>
      </c>
      <c r="D369" s="148" t="s">
        <v>1983</v>
      </c>
      <c r="E369" s="148" t="s">
        <v>1984</v>
      </c>
      <c r="F369" s="148" t="s">
        <v>83</v>
      </c>
      <c r="G369" s="148" t="s">
        <v>83</v>
      </c>
      <c r="H369">
        <v>9</v>
      </c>
      <c r="I369">
        <v>0</v>
      </c>
      <c r="J369">
        <v>0</v>
      </c>
      <c r="K369" s="148" t="s">
        <v>1975</v>
      </c>
      <c r="L369" s="148" t="s">
        <v>83</v>
      </c>
      <c r="M369" s="148" t="s">
        <v>83</v>
      </c>
      <c r="N369" s="148" t="s">
        <v>1976</v>
      </c>
      <c r="O369" s="148" t="s">
        <v>83</v>
      </c>
      <c r="P369" s="148" t="s">
        <v>83</v>
      </c>
      <c r="Q369" s="148" t="s">
        <v>83</v>
      </c>
      <c r="R369" s="148" t="s">
        <v>83</v>
      </c>
      <c r="S369" s="148" t="s">
        <v>83</v>
      </c>
      <c r="T369" s="148" t="s">
        <v>83</v>
      </c>
      <c r="U369" s="148" t="s">
        <v>83</v>
      </c>
      <c r="V369" s="148" t="s">
        <v>83</v>
      </c>
      <c r="W369">
        <v>4</v>
      </c>
      <c r="X369">
        <v>1</v>
      </c>
      <c r="Y369">
        <v>4</v>
      </c>
      <c r="Z369" s="1">
        <v>41318</v>
      </c>
      <c r="AA369">
        <v>38</v>
      </c>
      <c r="AB369">
        <v>383361302135</v>
      </c>
      <c r="AC369">
        <v>38</v>
      </c>
      <c r="AD369">
        <v>9115734</v>
      </c>
      <c r="AE369">
        <v>38336</v>
      </c>
      <c r="AF369" t="b">
        <v>0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EAF85-8CFE-4B94-91A3-052F50E8BD7D}">
  <dimension ref="F1:P3001"/>
  <sheetViews>
    <sheetView showGridLines="0" showRowColHeaders="0" topLeftCell="E1" zoomScale="208" zoomScaleNormal="208" workbookViewId="0">
      <selection activeCell="Q4" sqref="Q4"/>
    </sheetView>
  </sheetViews>
  <sheetFormatPr defaultRowHeight="20.100000000000001" customHeight="1" x14ac:dyDescent="0.15"/>
  <cols>
    <col min="7" max="7" width="0" hidden="1" customWidth="1"/>
    <col min="9" max="9" width="14.25" customWidth="1"/>
    <col min="10" max="10" width="13.125" customWidth="1"/>
    <col min="11" max="11" width="17.5" customWidth="1"/>
    <col min="12" max="12" width="0" hidden="1" customWidth="1"/>
    <col min="15" max="15" width="15.125" hidden="1" customWidth="1"/>
  </cols>
  <sheetData>
    <row r="1" spans="6:16" ht="20.100000000000001" customHeight="1" x14ac:dyDescent="0.15">
      <c r="F1" s="149" t="s">
        <v>84</v>
      </c>
      <c r="G1" s="149" t="s">
        <v>85</v>
      </c>
      <c r="H1" s="149"/>
      <c r="I1" s="149" t="s">
        <v>86</v>
      </c>
      <c r="J1" s="149" t="s">
        <v>87</v>
      </c>
      <c r="K1" s="149" t="s">
        <v>93</v>
      </c>
      <c r="L1" s="149" t="s">
        <v>106</v>
      </c>
      <c r="M1" s="149"/>
      <c r="N1" s="149" t="s">
        <v>107</v>
      </c>
      <c r="O1" s="1">
        <f>大会設定[基準日]</f>
        <v>45012</v>
      </c>
      <c r="P1" s="6" t="s">
        <v>545</v>
      </c>
    </row>
    <row r="2" spans="6:16" ht="20.100000000000001" customHeight="1" x14ac:dyDescent="0.15">
      <c r="F2" s="150">
        <f>IFERROR(選手[[#This Row],[選手番号]],"")</f>
        <v>1</v>
      </c>
      <c r="G2" s="150">
        <f>IFERROR(選手[[#This Row],[性別コード]],"")</f>
        <v>1</v>
      </c>
      <c r="H2" s="150" t="str">
        <f>IFERROR(VLOOKUP(G2,色々!P:Q,2,0),"")</f>
        <v>男子</v>
      </c>
      <c r="I2" s="150" t="str">
        <f>IFERROR(選手[[#This Row],[氏名]],"")</f>
        <v>髙岡　海斗</v>
      </c>
      <c r="J2" s="150" t="str">
        <f>IFERROR(選手[[#This Row],[氏名カナ]],"")</f>
        <v>ﾀｶｵｶ ｶｲﾄ</v>
      </c>
      <c r="K2" s="150" t="str">
        <f>IFERROR(選手[[#This Row],[所属名称１]],"")</f>
        <v>五百木ＳＣ</v>
      </c>
      <c r="L2" s="150">
        <f>IFERROR(選手[[#This Row],[学校コード]],"")</f>
        <v>3</v>
      </c>
      <c r="M2" s="150" t="str">
        <f>IFERROR(VLOOKUP(L2,色々!G:H,2,0),"")</f>
        <v>高校</v>
      </c>
      <c r="N2" s="150">
        <f>IFERROR(選手[[#This Row],[学年]],"")</f>
        <v>3</v>
      </c>
      <c r="O2" s="151">
        <f>IFERROR(選手[[#This Row],[生年月日]],"")</f>
        <v>38356</v>
      </c>
      <c r="P2" s="150">
        <f>IFERROR(DATEDIF(O2,$O$1,"y"),"")</f>
        <v>18</v>
      </c>
    </row>
    <row r="3" spans="6:16" ht="20.100000000000001" customHeight="1" x14ac:dyDescent="0.15">
      <c r="F3" s="150">
        <f>IFERROR(選手[[#This Row],[選手番号]],"")</f>
        <v>2</v>
      </c>
      <c r="G3" s="150">
        <f>IFERROR(選手[[#This Row],[性別コード]],"")</f>
        <v>1</v>
      </c>
      <c r="H3" s="150" t="str">
        <f>IFERROR(VLOOKUP(G3,色々!P:Q,2,0),"")</f>
        <v>男子</v>
      </c>
      <c r="I3" s="150" t="str">
        <f>IFERROR(選手[[#This Row],[氏名]],"")</f>
        <v>三宅　秀明</v>
      </c>
      <c r="J3" s="150" t="str">
        <f>IFERROR(選手[[#This Row],[氏名カナ]],"")</f>
        <v>ﾐﾔｹ ﾋﾃﾞｱｷ</v>
      </c>
      <c r="K3" s="150" t="str">
        <f>IFERROR(選手[[#This Row],[所属名称１]],"")</f>
        <v>五百木ＳＣ</v>
      </c>
      <c r="L3" s="150">
        <f>IFERROR(選手[[#This Row],[学校コード]],"")</f>
        <v>3</v>
      </c>
      <c r="M3" s="150" t="str">
        <f>IFERROR(VLOOKUP(L3,色々!G:H,2,0),"")</f>
        <v>高校</v>
      </c>
      <c r="N3" s="150">
        <f>IFERROR(選手[[#This Row],[学年]],"")</f>
        <v>1</v>
      </c>
      <c r="O3" s="151">
        <f>IFERROR(選手[[#This Row],[生年月日]],"")</f>
        <v>38936</v>
      </c>
      <c r="P3" s="150">
        <f t="shared" ref="P3:P66" si="0">IFERROR(DATEDIF(O3,$O$1,"y"),"")</f>
        <v>16</v>
      </c>
    </row>
    <row r="4" spans="6:16" ht="20.100000000000001" customHeight="1" x14ac:dyDescent="0.15">
      <c r="F4" s="150">
        <f>IFERROR(選手[[#This Row],[選手番号]],"")</f>
        <v>3</v>
      </c>
      <c r="G4" s="150">
        <f>IFERROR(選手[[#This Row],[性別コード]],"")</f>
        <v>1</v>
      </c>
      <c r="H4" s="150" t="str">
        <f>IFERROR(VLOOKUP(G4,色々!P:Q,2,0),"")</f>
        <v>男子</v>
      </c>
      <c r="I4" s="150" t="str">
        <f>IFERROR(選手[[#This Row],[氏名]],"")</f>
        <v>森田　碧音</v>
      </c>
      <c r="J4" s="150" t="str">
        <f>IFERROR(選手[[#This Row],[氏名カナ]],"")</f>
        <v>ﾓﾘﾀ ｱｵﾄ</v>
      </c>
      <c r="K4" s="150" t="str">
        <f>IFERROR(選手[[#This Row],[所属名称１]],"")</f>
        <v>五百木ＳＣ</v>
      </c>
      <c r="L4" s="150">
        <f>IFERROR(選手[[#This Row],[学校コード]],"")</f>
        <v>3</v>
      </c>
      <c r="M4" s="150" t="str">
        <f>IFERROR(VLOOKUP(L4,色々!G:H,2,0),"")</f>
        <v>高校</v>
      </c>
      <c r="N4" s="150">
        <f>IFERROR(選手[[#This Row],[学年]],"")</f>
        <v>1</v>
      </c>
      <c r="O4" s="151">
        <f>IFERROR(選手[[#This Row],[生年月日]],"")</f>
        <v>39146</v>
      </c>
      <c r="P4" s="150">
        <f t="shared" si="0"/>
        <v>16</v>
      </c>
    </row>
    <row r="5" spans="6:16" ht="20.100000000000001" customHeight="1" x14ac:dyDescent="0.15">
      <c r="F5" s="150">
        <f>IFERROR(選手[[#This Row],[選手番号]],"")</f>
        <v>4</v>
      </c>
      <c r="G5" s="150">
        <f>IFERROR(選手[[#This Row],[性別コード]],"")</f>
        <v>1</v>
      </c>
      <c r="H5" s="150" t="str">
        <f>IFERROR(VLOOKUP(G5,色々!P:Q,2,0),"")</f>
        <v>男子</v>
      </c>
      <c r="I5" s="150" t="str">
        <f>IFERROR(選手[[#This Row],[氏名]],"")</f>
        <v>松本　瑛騎</v>
      </c>
      <c r="J5" s="150" t="str">
        <f>IFERROR(選手[[#This Row],[氏名カナ]],"")</f>
        <v>ﾏﾂﾓﾄ ｴｲｷ</v>
      </c>
      <c r="K5" s="150" t="str">
        <f>IFERROR(選手[[#This Row],[所属名称１]],"")</f>
        <v>五百木ＳＣ</v>
      </c>
      <c r="L5" s="150">
        <f>IFERROR(選手[[#This Row],[学校コード]],"")</f>
        <v>2</v>
      </c>
      <c r="M5" s="150" t="str">
        <f>IFERROR(VLOOKUP(L5,色々!G:H,2,0),"")</f>
        <v>中学</v>
      </c>
      <c r="N5" s="150">
        <f>IFERROR(選手[[#This Row],[学年]],"")</f>
        <v>3</v>
      </c>
      <c r="O5" s="151">
        <f>IFERROR(選手[[#This Row],[生年月日]],"")</f>
        <v>39310</v>
      </c>
      <c r="P5" s="150">
        <f t="shared" si="0"/>
        <v>15</v>
      </c>
    </row>
    <row r="6" spans="6:16" ht="20.100000000000001" customHeight="1" x14ac:dyDescent="0.15">
      <c r="F6" s="150">
        <f>IFERROR(選手[[#This Row],[選手番号]],"")</f>
        <v>5</v>
      </c>
      <c r="G6" s="150">
        <f>IFERROR(選手[[#This Row],[性別コード]],"")</f>
        <v>1</v>
      </c>
      <c r="H6" s="150" t="str">
        <f>IFERROR(VLOOKUP(G6,色々!P:Q,2,0),"")</f>
        <v>男子</v>
      </c>
      <c r="I6" s="150" t="str">
        <f>IFERROR(選手[[#This Row],[氏名]],"")</f>
        <v>伊藤　諒成</v>
      </c>
      <c r="J6" s="150" t="str">
        <f>IFERROR(選手[[#This Row],[氏名カナ]],"")</f>
        <v>ｲﾄｳ ﾘｮｳｾｲ</v>
      </c>
      <c r="K6" s="150" t="str">
        <f>IFERROR(選手[[#This Row],[所属名称１]],"")</f>
        <v>五百木ＳＣ</v>
      </c>
      <c r="L6" s="150">
        <f>IFERROR(選手[[#This Row],[学校コード]],"")</f>
        <v>2</v>
      </c>
      <c r="M6" s="150" t="str">
        <f>IFERROR(VLOOKUP(L6,色々!G:H,2,0),"")</f>
        <v>中学</v>
      </c>
      <c r="N6" s="150">
        <f>IFERROR(選手[[#This Row],[学年]],"")</f>
        <v>2</v>
      </c>
      <c r="O6" s="151">
        <f>IFERROR(選手[[#This Row],[生年月日]],"")</f>
        <v>39680</v>
      </c>
      <c r="P6" s="150">
        <f t="shared" si="0"/>
        <v>14</v>
      </c>
    </row>
    <row r="7" spans="6:16" ht="20.100000000000001" customHeight="1" x14ac:dyDescent="0.15">
      <c r="F7" s="150">
        <f>IFERROR(選手[[#This Row],[選手番号]],"")</f>
        <v>6</v>
      </c>
      <c r="G7" s="150">
        <f>IFERROR(選手[[#This Row],[性別コード]],"")</f>
        <v>1</v>
      </c>
      <c r="H7" s="150" t="str">
        <f>IFERROR(VLOOKUP(G7,色々!P:Q,2,0),"")</f>
        <v>男子</v>
      </c>
      <c r="I7" s="150" t="str">
        <f>IFERROR(選手[[#This Row],[氏名]],"")</f>
        <v>池内　亮真</v>
      </c>
      <c r="J7" s="150" t="str">
        <f>IFERROR(選手[[#This Row],[氏名カナ]],"")</f>
        <v>ｲｹｳﾁ ﾘｮｳﾏ</v>
      </c>
      <c r="K7" s="150" t="str">
        <f>IFERROR(選手[[#This Row],[所属名称１]],"")</f>
        <v>五百木ＳＣ</v>
      </c>
      <c r="L7" s="150">
        <f>IFERROR(選手[[#This Row],[学校コード]],"")</f>
        <v>2</v>
      </c>
      <c r="M7" s="150" t="str">
        <f>IFERROR(VLOOKUP(L7,色々!G:H,2,0),"")</f>
        <v>中学</v>
      </c>
      <c r="N7" s="150">
        <f>IFERROR(選手[[#This Row],[学年]],"")</f>
        <v>2</v>
      </c>
      <c r="O7" s="151">
        <f>IFERROR(選手[[#This Row],[生年月日]],"")</f>
        <v>39822</v>
      </c>
      <c r="P7" s="150">
        <f t="shared" si="0"/>
        <v>14</v>
      </c>
    </row>
    <row r="8" spans="6:16" ht="20.100000000000001" customHeight="1" x14ac:dyDescent="0.15">
      <c r="F8" s="150">
        <f>IFERROR(選手[[#This Row],[選手番号]],"")</f>
        <v>7</v>
      </c>
      <c r="G8" s="150">
        <f>IFERROR(選手[[#This Row],[性別コード]],"")</f>
        <v>1</v>
      </c>
      <c r="H8" s="150" t="str">
        <f>IFERROR(VLOOKUP(G8,色々!P:Q,2,0),"")</f>
        <v>男子</v>
      </c>
      <c r="I8" s="150" t="str">
        <f>IFERROR(選手[[#This Row],[氏名]],"")</f>
        <v>奥本　真心</v>
      </c>
      <c r="J8" s="150" t="str">
        <f>IFERROR(選手[[#This Row],[氏名カナ]],"")</f>
        <v>ｵｸﾓﾄ ｼﾝ</v>
      </c>
      <c r="K8" s="150" t="str">
        <f>IFERROR(選手[[#This Row],[所属名称１]],"")</f>
        <v>五百木ＳＣ</v>
      </c>
      <c r="L8" s="150">
        <f>IFERROR(選手[[#This Row],[学校コード]],"")</f>
        <v>2</v>
      </c>
      <c r="M8" s="150" t="str">
        <f>IFERROR(VLOOKUP(L8,色々!G:H,2,0),"")</f>
        <v>中学</v>
      </c>
      <c r="N8" s="150">
        <f>IFERROR(選手[[#This Row],[学年]],"")</f>
        <v>2</v>
      </c>
      <c r="O8" s="151">
        <f>IFERROR(選手[[#This Row],[生年月日]],"")</f>
        <v>39897</v>
      </c>
      <c r="P8" s="150">
        <f t="shared" si="0"/>
        <v>14</v>
      </c>
    </row>
    <row r="9" spans="6:16" ht="20.100000000000001" customHeight="1" x14ac:dyDescent="0.15">
      <c r="F9" s="150">
        <f>IFERROR(選手[[#This Row],[選手番号]],"")</f>
        <v>8</v>
      </c>
      <c r="G9" s="150">
        <f>IFERROR(選手[[#This Row],[性別コード]],"")</f>
        <v>1</v>
      </c>
      <c r="H9" s="150" t="str">
        <f>IFERROR(VLOOKUP(G9,色々!P:Q,2,0),"")</f>
        <v>男子</v>
      </c>
      <c r="I9" s="150" t="str">
        <f>IFERROR(選手[[#This Row],[氏名]],"")</f>
        <v>玉井　央輔</v>
      </c>
      <c r="J9" s="150" t="str">
        <f>IFERROR(選手[[#This Row],[氏名カナ]],"")</f>
        <v>ﾀﾏｲ ｵｳｽｹ</v>
      </c>
      <c r="K9" s="150" t="str">
        <f>IFERROR(選手[[#This Row],[所属名称１]],"")</f>
        <v>五百木ＳＣ</v>
      </c>
      <c r="L9" s="150">
        <f>IFERROR(選手[[#This Row],[学校コード]],"")</f>
        <v>2</v>
      </c>
      <c r="M9" s="150" t="str">
        <f>IFERROR(VLOOKUP(L9,色々!G:H,2,0),"")</f>
        <v>中学</v>
      </c>
      <c r="N9" s="150">
        <f>IFERROR(選手[[#This Row],[学年]],"")</f>
        <v>1</v>
      </c>
      <c r="O9" s="151">
        <f>IFERROR(選手[[#This Row],[生年月日]],"")</f>
        <v>40252</v>
      </c>
      <c r="P9" s="150">
        <f t="shared" si="0"/>
        <v>13</v>
      </c>
    </row>
    <row r="10" spans="6:16" ht="20.100000000000001" customHeight="1" x14ac:dyDescent="0.15">
      <c r="F10" s="150">
        <f>IFERROR(選手[[#This Row],[選手番号]],"")</f>
        <v>9</v>
      </c>
      <c r="G10" s="150">
        <f>IFERROR(選手[[#This Row],[性別コード]],"")</f>
        <v>1</v>
      </c>
      <c r="H10" s="150" t="str">
        <f>IFERROR(VLOOKUP(G10,色々!P:Q,2,0),"")</f>
        <v>男子</v>
      </c>
      <c r="I10" s="150" t="str">
        <f>IFERROR(選手[[#This Row],[氏名]],"")</f>
        <v>田村　　然</v>
      </c>
      <c r="J10" s="150" t="str">
        <f>IFERROR(選手[[#This Row],[氏名カナ]],"")</f>
        <v>ﾀﾑﾗ ｾﾞﾝ</v>
      </c>
      <c r="K10" s="150" t="str">
        <f>IFERROR(選手[[#This Row],[所属名称１]],"")</f>
        <v>五百木ＳＣ</v>
      </c>
      <c r="L10" s="150">
        <f>IFERROR(選手[[#This Row],[学校コード]],"")</f>
        <v>1</v>
      </c>
      <c r="M10" s="150" t="str">
        <f>IFERROR(VLOOKUP(L10,色々!G:H,2,0),"")</f>
        <v>小学</v>
      </c>
      <c r="N10" s="150">
        <f>IFERROR(選手[[#This Row],[学年]],"")</f>
        <v>6</v>
      </c>
      <c r="O10" s="151">
        <f>IFERROR(選手[[#This Row],[生年月日]],"")</f>
        <v>40489</v>
      </c>
      <c r="P10" s="150">
        <f t="shared" si="0"/>
        <v>12</v>
      </c>
    </row>
    <row r="11" spans="6:16" ht="20.100000000000001" customHeight="1" x14ac:dyDescent="0.15">
      <c r="F11" s="150">
        <f>IFERROR(選手[[#This Row],[選手番号]],"")</f>
        <v>10</v>
      </c>
      <c r="G11" s="150">
        <f>IFERROR(選手[[#This Row],[性別コード]],"")</f>
        <v>1</v>
      </c>
      <c r="H11" s="150" t="str">
        <f>IFERROR(VLOOKUP(G11,色々!P:Q,2,0),"")</f>
        <v>男子</v>
      </c>
      <c r="I11" s="150" t="str">
        <f>IFERROR(選手[[#This Row],[氏名]],"")</f>
        <v>近藤　麻斗</v>
      </c>
      <c r="J11" s="150" t="str">
        <f>IFERROR(選手[[#This Row],[氏名カナ]],"")</f>
        <v>ｺﾝﾄﾞｳ ｱｻﾄ</v>
      </c>
      <c r="K11" s="150" t="str">
        <f>IFERROR(選手[[#This Row],[所属名称１]],"")</f>
        <v>五百木ＳＣ</v>
      </c>
      <c r="L11" s="150">
        <f>IFERROR(選手[[#This Row],[学校コード]],"")</f>
        <v>1</v>
      </c>
      <c r="M11" s="150" t="str">
        <f>IFERROR(VLOOKUP(L11,色々!G:H,2,0),"")</f>
        <v>小学</v>
      </c>
      <c r="N11" s="150">
        <f>IFERROR(選手[[#This Row],[学年]],"")</f>
        <v>5</v>
      </c>
      <c r="O11" s="151">
        <f>IFERROR(選手[[#This Row],[生年月日]],"")</f>
        <v>40892</v>
      </c>
      <c r="P11" s="150">
        <f t="shared" si="0"/>
        <v>11</v>
      </c>
    </row>
    <row r="12" spans="6:16" ht="20.100000000000001" customHeight="1" x14ac:dyDescent="0.15">
      <c r="F12" s="150">
        <f>IFERROR(選手[[#This Row],[選手番号]],"")</f>
        <v>11</v>
      </c>
      <c r="G12" s="150">
        <f>IFERROR(選手[[#This Row],[性別コード]],"")</f>
        <v>1</v>
      </c>
      <c r="H12" s="150" t="str">
        <f>IFERROR(VLOOKUP(G12,色々!P:Q,2,0),"")</f>
        <v>男子</v>
      </c>
      <c r="I12" s="150" t="str">
        <f>IFERROR(選手[[#This Row],[氏名]],"")</f>
        <v>中岡　翔大</v>
      </c>
      <c r="J12" s="150" t="str">
        <f>IFERROR(選手[[#This Row],[氏名カナ]],"")</f>
        <v>ﾅｶｵｶ ｼｮｳﾀ</v>
      </c>
      <c r="K12" s="150" t="str">
        <f>IFERROR(選手[[#This Row],[所属名称１]],"")</f>
        <v>五百木ＳＣ</v>
      </c>
      <c r="L12" s="150">
        <f>IFERROR(選手[[#This Row],[学校コード]],"")</f>
        <v>1</v>
      </c>
      <c r="M12" s="150" t="str">
        <f>IFERROR(VLOOKUP(L12,色々!G:H,2,0),"")</f>
        <v>小学</v>
      </c>
      <c r="N12" s="150">
        <f>IFERROR(選手[[#This Row],[学年]],"")</f>
        <v>5</v>
      </c>
      <c r="O12" s="151">
        <f>IFERROR(選手[[#This Row],[生年月日]],"")</f>
        <v>40953</v>
      </c>
      <c r="P12" s="150">
        <f t="shared" si="0"/>
        <v>11</v>
      </c>
    </row>
    <row r="13" spans="6:16" ht="20.100000000000001" customHeight="1" x14ac:dyDescent="0.15">
      <c r="F13" s="150">
        <f>IFERROR(選手[[#This Row],[選手番号]],"")</f>
        <v>12</v>
      </c>
      <c r="G13" s="150">
        <f>IFERROR(選手[[#This Row],[性別コード]],"")</f>
        <v>1</v>
      </c>
      <c r="H13" s="150" t="str">
        <f>IFERROR(VLOOKUP(G13,色々!P:Q,2,0),"")</f>
        <v>男子</v>
      </c>
      <c r="I13" s="150" t="str">
        <f>IFERROR(選手[[#This Row],[氏名]],"")</f>
        <v>菅野　　笙</v>
      </c>
      <c r="J13" s="150" t="str">
        <f>IFERROR(選手[[#This Row],[氏名カナ]],"")</f>
        <v>ｶﾝﾉ ｿｳ</v>
      </c>
      <c r="K13" s="150" t="str">
        <f>IFERROR(選手[[#This Row],[所属名称１]],"")</f>
        <v>五百木ＳＣ</v>
      </c>
      <c r="L13" s="150">
        <f>IFERROR(選手[[#This Row],[学校コード]],"")</f>
        <v>1</v>
      </c>
      <c r="M13" s="150" t="str">
        <f>IFERROR(VLOOKUP(L13,色々!G:H,2,0),"")</f>
        <v>小学</v>
      </c>
      <c r="N13" s="150">
        <f>IFERROR(選手[[#This Row],[学年]],"")</f>
        <v>4</v>
      </c>
      <c r="O13" s="151">
        <f>IFERROR(選手[[#This Row],[生年月日]],"")</f>
        <v>41056</v>
      </c>
      <c r="P13" s="150">
        <f t="shared" si="0"/>
        <v>10</v>
      </c>
    </row>
    <row r="14" spans="6:16" ht="20.100000000000001" customHeight="1" x14ac:dyDescent="0.15">
      <c r="F14" s="150">
        <f>IFERROR(選手[[#This Row],[選手番号]],"")</f>
        <v>13</v>
      </c>
      <c r="G14" s="150">
        <f>IFERROR(選手[[#This Row],[性別コード]],"")</f>
        <v>1</v>
      </c>
      <c r="H14" s="150" t="str">
        <f>IFERROR(VLOOKUP(G14,色々!P:Q,2,0),"")</f>
        <v>男子</v>
      </c>
      <c r="I14" s="150" t="str">
        <f>IFERROR(選手[[#This Row],[氏名]],"")</f>
        <v>門田　煌征</v>
      </c>
      <c r="J14" s="150" t="str">
        <f>IFERROR(選手[[#This Row],[氏名カナ]],"")</f>
        <v>ｶﾄﾞﾀ ｺｳｾｲ</v>
      </c>
      <c r="K14" s="150" t="str">
        <f>IFERROR(選手[[#This Row],[所属名称１]],"")</f>
        <v>五百木ＳＣ</v>
      </c>
      <c r="L14" s="150">
        <f>IFERROR(選手[[#This Row],[学校コード]],"")</f>
        <v>1</v>
      </c>
      <c r="M14" s="150" t="str">
        <f>IFERROR(VLOOKUP(L14,色々!G:H,2,0),"")</f>
        <v>小学</v>
      </c>
      <c r="N14" s="150">
        <f>IFERROR(選手[[#This Row],[学年]],"")</f>
        <v>4</v>
      </c>
      <c r="O14" s="151">
        <f>IFERROR(選手[[#This Row],[生年月日]],"")</f>
        <v>41189</v>
      </c>
      <c r="P14" s="150">
        <f t="shared" si="0"/>
        <v>10</v>
      </c>
    </row>
    <row r="15" spans="6:16" ht="20.100000000000001" customHeight="1" x14ac:dyDescent="0.15">
      <c r="F15" s="150">
        <f>IFERROR(選手[[#This Row],[選手番号]],"")</f>
        <v>14</v>
      </c>
      <c r="G15" s="150">
        <f>IFERROR(選手[[#This Row],[性別コード]],"")</f>
        <v>2</v>
      </c>
      <c r="H15" s="150" t="str">
        <f>IFERROR(VLOOKUP(G15,色々!P:Q,2,0),"")</f>
        <v>女子</v>
      </c>
      <c r="I15" s="150" t="str">
        <f>IFERROR(選手[[#This Row],[氏名]],"")</f>
        <v>芝　　咲菜</v>
      </c>
      <c r="J15" s="150" t="str">
        <f>IFERROR(選手[[#This Row],[氏名カナ]],"")</f>
        <v>ｼﾊﾞ ｻｷﾅ</v>
      </c>
      <c r="K15" s="150" t="str">
        <f>IFERROR(選手[[#This Row],[所属名称１]],"")</f>
        <v>五百木ＳＣ</v>
      </c>
      <c r="L15" s="150">
        <f>IFERROR(選手[[#This Row],[学校コード]],"")</f>
        <v>3</v>
      </c>
      <c r="M15" s="150" t="str">
        <f>IFERROR(VLOOKUP(L15,色々!G:H,2,0),"")</f>
        <v>高校</v>
      </c>
      <c r="N15" s="150">
        <f>IFERROR(選手[[#This Row],[学年]],"")</f>
        <v>3</v>
      </c>
      <c r="O15" s="151">
        <f>IFERROR(選手[[#This Row],[生年月日]],"")</f>
        <v>38138</v>
      </c>
      <c r="P15" s="150">
        <f t="shared" si="0"/>
        <v>18</v>
      </c>
    </row>
    <row r="16" spans="6:16" ht="20.100000000000001" customHeight="1" x14ac:dyDescent="0.15">
      <c r="F16" s="150">
        <f>IFERROR(選手[[#This Row],[選手番号]],"")</f>
        <v>15</v>
      </c>
      <c r="G16" s="150">
        <f>IFERROR(選手[[#This Row],[性別コード]],"")</f>
        <v>2</v>
      </c>
      <c r="H16" s="150" t="str">
        <f>IFERROR(VLOOKUP(G16,色々!P:Q,2,0),"")</f>
        <v>女子</v>
      </c>
      <c r="I16" s="150" t="str">
        <f>IFERROR(選手[[#This Row],[氏名]],"")</f>
        <v>芝　　怜菜</v>
      </c>
      <c r="J16" s="150" t="str">
        <f>IFERROR(選手[[#This Row],[氏名カナ]],"")</f>
        <v>ｼﾊﾞ ﾚｲﾅ</v>
      </c>
      <c r="K16" s="150" t="str">
        <f>IFERROR(選手[[#This Row],[所属名称１]],"")</f>
        <v>五百木ＳＣ</v>
      </c>
      <c r="L16" s="150">
        <f>IFERROR(選手[[#This Row],[学校コード]],"")</f>
        <v>3</v>
      </c>
      <c r="M16" s="150" t="str">
        <f>IFERROR(VLOOKUP(L16,色々!G:H,2,0),"")</f>
        <v>高校</v>
      </c>
      <c r="N16" s="150">
        <f>IFERROR(選手[[#This Row],[学年]],"")</f>
        <v>1</v>
      </c>
      <c r="O16" s="151">
        <f>IFERROR(選手[[#This Row],[生年月日]],"")</f>
        <v>38839</v>
      </c>
      <c r="P16" s="150">
        <f t="shared" si="0"/>
        <v>16</v>
      </c>
    </row>
    <row r="17" spans="6:16" ht="20.100000000000001" customHeight="1" x14ac:dyDescent="0.15">
      <c r="F17" s="150">
        <f>IFERROR(選手[[#This Row],[選手番号]],"")</f>
        <v>16</v>
      </c>
      <c r="G17" s="150">
        <f>IFERROR(選手[[#This Row],[性別コード]],"")</f>
        <v>2</v>
      </c>
      <c r="H17" s="150" t="str">
        <f>IFERROR(VLOOKUP(G17,色々!P:Q,2,0),"")</f>
        <v>女子</v>
      </c>
      <c r="I17" s="150" t="str">
        <f>IFERROR(選手[[#This Row],[氏名]],"")</f>
        <v>大川　心暖</v>
      </c>
      <c r="J17" s="150" t="str">
        <f>IFERROR(選手[[#This Row],[氏名カナ]],"")</f>
        <v>ｵｵｶﾜ ｼｵﾝ</v>
      </c>
      <c r="K17" s="150" t="str">
        <f>IFERROR(選手[[#This Row],[所属名称１]],"")</f>
        <v>五百木ＳＣ</v>
      </c>
      <c r="L17" s="150">
        <f>IFERROR(選手[[#This Row],[学校コード]],"")</f>
        <v>3</v>
      </c>
      <c r="M17" s="150" t="str">
        <f>IFERROR(VLOOKUP(L17,色々!G:H,2,0),"")</f>
        <v>高校</v>
      </c>
      <c r="N17" s="150">
        <f>IFERROR(選手[[#This Row],[学年]],"")</f>
        <v>1</v>
      </c>
      <c r="O17" s="151">
        <f>IFERROR(選手[[#This Row],[生年月日]],"")</f>
        <v>39112</v>
      </c>
      <c r="P17" s="150">
        <f t="shared" si="0"/>
        <v>16</v>
      </c>
    </row>
    <row r="18" spans="6:16" ht="20.100000000000001" customHeight="1" x14ac:dyDescent="0.15">
      <c r="F18" s="150">
        <f>IFERROR(選手[[#This Row],[選手番号]],"")</f>
        <v>17</v>
      </c>
      <c r="G18" s="150">
        <f>IFERROR(選手[[#This Row],[性別コード]],"")</f>
        <v>2</v>
      </c>
      <c r="H18" s="150" t="str">
        <f>IFERROR(VLOOKUP(G18,色々!P:Q,2,0),"")</f>
        <v>女子</v>
      </c>
      <c r="I18" s="150" t="str">
        <f>IFERROR(選手[[#This Row],[氏名]],"")</f>
        <v>桑村　叶海</v>
      </c>
      <c r="J18" s="150" t="str">
        <f>IFERROR(選手[[#This Row],[氏名カナ]],"")</f>
        <v>ｸﾜﾑﾗ ｶﾅﾐ</v>
      </c>
      <c r="K18" s="150" t="str">
        <f>IFERROR(選手[[#This Row],[所属名称１]],"")</f>
        <v>五百木ＳＣ</v>
      </c>
      <c r="L18" s="150">
        <f>IFERROR(選手[[#This Row],[学校コード]],"")</f>
        <v>2</v>
      </c>
      <c r="M18" s="150" t="str">
        <f>IFERROR(VLOOKUP(L18,色々!G:H,2,0),"")</f>
        <v>中学</v>
      </c>
      <c r="N18" s="150">
        <f>IFERROR(選手[[#This Row],[学年]],"")</f>
        <v>2</v>
      </c>
      <c r="O18" s="151">
        <f>IFERROR(選手[[#This Row],[生年月日]],"")</f>
        <v>39596</v>
      </c>
      <c r="P18" s="150">
        <f t="shared" si="0"/>
        <v>14</v>
      </c>
    </row>
    <row r="19" spans="6:16" ht="20.100000000000001" customHeight="1" x14ac:dyDescent="0.15">
      <c r="F19" s="150">
        <f>IFERROR(選手[[#This Row],[選手番号]],"")</f>
        <v>18</v>
      </c>
      <c r="G19" s="150">
        <f>IFERROR(選手[[#This Row],[性別コード]],"")</f>
        <v>2</v>
      </c>
      <c r="H19" s="150" t="str">
        <f>IFERROR(VLOOKUP(G19,色々!P:Q,2,0),"")</f>
        <v>女子</v>
      </c>
      <c r="I19" s="150" t="str">
        <f>IFERROR(選手[[#This Row],[氏名]],"")</f>
        <v>田村　　菫</v>
      </c>
      <c r="J19" s="150" t="str">
        <f>IFERROR(選手[[#This Row],[氏名カナ]],"")</f>
        <v>ﾀﾑﾗ ｽﾐﾚ</v>
      </c>
      <c r="K19" s="150" t="str">
        <f>IFERROR(選手[[#This Row],[所属名称１]],"")</f>
        <v>五百木ＳＣ</v>
      </c>
      <c r="L19" s="150">
        <f>IFERROR(選手[[#This Row],[学校コード]],"")</f>
        <v>2</v>
      </c>
      <c r="M19" s="150" t="str">
        <f>IFERROR(VLOOKUP(L19,色々!G:H,2,0),"")</f>
        <v>中学</v>
      </c>
      <c r="N19" s="150">
        <f>IFERROR(選手[[#This Row],[学年]],"")</f>
        <v>2</v>
      </c>
      <c r="O19" s="151">
        <f>IFERROR(選手[[#This Row],[生年月日]],"")</f>
        <v>39607</v>
      </c>
      <c r="P19" s="150">
        <f t="shared" si="0"/>
        <v>14</v>
      </c>
    </row>
    <row r="20" spans="6:16" ht="20.100000000000001" customHeight="1" x14ac:dyDescent="0.15">
      <c r="F20" s="150">
        <f>IFERROR(選手[[#This Row],[選手番号]],"")</f>
        <v>19</v>
      </c>
      <c r="G20" s="150">
        <f>IFERROR(選手[[#This Row],[性別コード]],"")</f>
        <v>2</v>
      </c>
      <c r="H20" s="150" t="str">
        <f>IFERROR(VLOOKUP(G20,色々!P:Q,2,0),"")</f>
        <v>女子</v>
      </c>
      <c r="I20" s="150" t="str">
        <f>IFERROR(選手[[#This Row],[氏名]],"")</f>
        <v>中岡　果音</v>
      </c>
      <c r="J20" s="150" t="str">
        <f>IFERROR(選手[[#This Row],[氏名カナ]],"")</f>
        <v>ﾅｶｵｶ ｶﾉﾝ</v>
      </c>
      <c r="K20" s="150" t="str">
        <f>IFERROR(選手[[#This Row],[所属名称１]],"")</f>
        <v>五百木ＳＣ</v>
      </c>
      <c r="L20" s="150">
        <f>IFERROR(選手[[#This Row],[学校コード]],"")</f>
        <v>2</v>
      </c>
      <c r="M20" s="150" t="str">
        <f>IFERROR(VLOOKUP(L20,色々!G:H,2,0),"")</f>
        <v>中学</v>
      </c>
      <c r="N20" s="150">
        <f>IFERROR(選手[[#This Row],[学年]],"")</f>
        <v>2</v>
      </c>
      <c r="O20" s="151">
        <f>IFERROR(選手[[#This Row],[生年月日]],"")</f>
        <v>39665</v>
      </c>
      <c r="P20" s="150">
        <f t="shared" si="0"/>
        <v>14</v>
      </c>
    </row>
    <row r="21" spans="6:16" ht="20.100000000000001" customHeight="1" x14ac:dyDescent="0.15">
      <c r="F21" s="150">
        <f>IFERROR(選手[[#This Row],[選手番号]],"")</f>
        <v>20</v>
      </c>
      <c r="G21" s="150">
        <f>IFERROR(選手[[#This Row],[性別コード]],"")</f>
        <v>2</v>
      </c>
      <c r="H21" s="150" t="str">
        <f>IFERROR(VLOOKUP(G21,色々!P:Q,2,0),"")</f>
        <v>女子</v>
      </c>
      <c r="I21" s="150" t="str">
        <f>IFERROR(選手[[#This Row],[氏名]],"")</f>
        <v>髙岡　美空</v>
      </c>
      <c r="J21" s="150" t="str">
        <f>IFERROR(選手[[#This Row],[氏名カナ]],"")</f>
        <v>ﾀｶｵｶ ﾐｸ</v>
      </c>
      <c r="K21" s="150" t="str">
        <f>IFERROR(選手[[#This Row],[所属名称１]],"")</f>
        <v>五百木ＳＣ</v>
      </c>
      <c r="L21" s="150">
        <f>IFERROR(選手[[#This Row],[学校コード]],"")</f>
        <v>2</v>
      </c>
      <c r="M21" s="150" t="str">
        <f>IFERROR(VLOOKUP(L21,色々!G:H,2,0),"")</f>
        <v>中学</v>
      </c>
      <c r="N21" s="150">
        <f>IFERROR(選手[[#This Row],[学年]],"")</f>
        <v>2</v>
      </c>
      <c r="O21" s="151">
        <f>IFERROR(選手[[#This Row],[生年月日]],"")</f>
        <v>39803</v>
      </c>
      <c r="P21" s="150">
        <f t="shared" si="0"/>
        <v>14</v>
      </c>
    </row>
    <row r="22" spans="6:16" ht="20.100000000000001" customHeight="1" x14ac:dyDescent="0.15">
      <c r="F22" s="150">
        <f>IFERROR(選手[[#This Row],[選手番号]],"")</f>
        <v>21</v>
      </c>
      <c r="G22" s="150">
        <f>IFERROR(選手[[#This Row],[性別コード]],"")</f>
        <v>2</v>
      </c>
      <c r="H22" s="150" t="str">
        <f>IFERROR(VLOOKUP(G22,色々!P:Q,2,0),"")</f>
        <v>女子</v>
      </c>
      <c r="I22" s="150" t="str">
        <f>IFERROR(選手[[#This Row],[氏名]],"")</f>
        <v>秀野　　葵</v>
      </c>
      <c r="J22" s="150" t="str">
        <f>IFERROR(選手[[#This Row],[氏名カナ]],"")</f>
        <v>ｼｭｳﾉ ｱｵｲ</v>
      </c>
      <c r="K22" s="150" t="str">
        <f>IFERROR(選手[[#This Row],[所属名称１]],"")</f>
        <v>五百木ＳＣ</v>
      </c>
      <c r="L22" s="150">
        <f>IFERROR(選手[[#This Row],[学校コード]],"")</f>
        <v>2</v>
      </c>
      <c r="M22" s="150" t="str">
        <f>IFERROR(VLOOKUP(L22,色々!G:H,2,0),"")</f>
        <v>中学</v>
      </c>
      <c r="N22" s="150">
        <f>IFERROR(選手[[#This Row],[学年]],"")</f>
        <v>1</v>
      </c>
      <c r="O22" s="151">
        <f>IFERROR(選手[[#This Row],[生年月日]],"")</f>
        <v>40031</v>
      </c>
      <c r="P22" s="150">
        <f t="shared" si="0"/>
        <v>13</v>
      </c>
    </row>
    <row r="23" spans="6:16" ht="20.100000000000001" customHeight="1" x14ac:dyDescent="0.15">
      <c r="F23" s="150">
        <f>IFERROR(選手[[#This Row],[選手番号]],"")</f>
        <v>22</v>
      </c>
      <c r="G23" s="150">
        <f>IFERROR(選手[[#This Row],[性別コード]],"")</f>
        <v>2</v>
      </c>
      <c r="H23" s="150" t="str">
        <f>IFERROR(VLOOKUP(G23,色々!P:Q,2,0),"")</f>
        <v>女子</v>
      </c>
      <c r="I23" s="150" t="str">
        <f>IFERROR(選手[[#This Row],[氏名]],"")</f>
        <v>松岡　茉那</v>
      </c>
      <c r="J23" s="150" t="str">
        <f>IFERROR(選手[[#This Row],[氏名カナ]],"")</f>
        <v>ﾏﾂｵｶ ﾏﾅ</v>
      </c>
      <c r="K23" s="150" t="str">
        <f>IFERROR(選手[[#This Row],[所属名称１]],"")</f>
        <v>五百木ＳＣ</v>
      </c>
      <c r="L23" s="150">
        <f>IFERROR(選手[[#This Row],[学校コード]],"")</f>
        <v>1</v>
      </c>
      <c r="M23" s="150" t="str">
        <f>IFERROR(VLOOKUP(L23,色々!G:H,2,0),"")</f>
        <v>小学</v>
      </c>
      <c r="N23" s="150">
        <f>IFERROR(選手[[#This Row],[学年]],"")</f>
        <v>6</v>
      </c>
      <c r="O23" s="151">
        <f>IFERROR(選手[[#This Row],[生年月日]],"")</f>
        <v>40353</v>
      </c>
      <c r="P23" s="150">
        <f t="shared" si="0"/>
        <v>12</v>
      </c>
    </row>
    <row r="24" spans="6:16" ht="20.100000000000001" customHeight="1" x14ac:dyDescent="0.15">
      <c r="F24" s="150">
        <f>IFERROR(選手[[#This Row],[選手番号]],"")</f>
        <v>23</v>
      </c>
      <c r="G24" s="150">
        <f>IFERROR(選手[[#This Row],[性別コード]],"")</f>
        <v>2</v>
      </c>
      <c r="H24" s="150" t="str">
        <f>IFERROR(VLOOKUP(G24,色々!P:Q,2,0),"")</f>
        <v>女子</v>
      </c>
      <c r="I24" s="150" t="str">
        <f>IFERROR(選手[[#This Row],[氏名]],"")</f>
        <v>井上　心稟</v>
      </c>
      <c r="J24" s="150" t="str">
        <f>IFERROR(選手[[#This Row],[氏名カナ]],"")</f>
        <v>ｲﾉｳｴ ｺｺﾘ</v>
      </c>
      <c r="K24" s="150" t="str">
        <f>IFERROR(選手[[#This Row],[所属名称１]],"")</f>
        <v>五百木ＳＣ</v>
      </c>
      <c r="L24" s="150">
        <f>IFERROR(選手[[#This Row],[学校コード]],"")</f>
        <v>1</v>
      </c>
      <c r="M24" s="150" t="str">
        <f>IFERROR(VLOOKUP(L24,色々!G:H,2,0),"")</f>
        <v>小学</v>
      </c>
      <c r="N24" s="150">
        <f>IFERROR(選手[[#This Row],[学年]],"")</f>
        <v>6</v>
      </c>
      <c r="O24" s="151">
        <f>IFERROR(選手[[#This Row],[生年月日]],"")</f>
        <v>40422</v>
      </c>
      <c r="P24" s="150">
        <f t="shared" si="0"/>
        <v>12</v>
      </c>
    </row>
    <row r="25" spans="6:16" ht="20.100000000000001" customHeight="1" x14ac:dyDescent="0.15">
      <c r="F25" s="150">
        <f>IFERROR(選手[[#This Row],[選手番号]],"")</f>
        <v>24</v>
      </c>
      <c r="G25" s="150">
        <f>IFERROR(選手[[#This Row],[性別コード]],"")</f>
        <v>2</v>
      </c>
      <c r="H25" s="150" t="str">
        <f>IFERROR(VLOOKUP(G25,色々!P:Q,2,0),"")</f>
        <v>女子</v>
      </c>
      <c r="I25" s="150" t="str">
        <f>IFERROR(選手[[#This Row],[氏名]],"")</f>
        <v>山本　　実</v>
      </c>
      <c r="J25" s="150" t="str">
        <f>IFERROR(選手[[#This Row],[氏名カナ]],"")</f>
        <v>ﾔﾏﾓﾄ ﾐﾉﾘ</v>
      </c>
      <c r="K25" s="150" t="str">
        <f>IFERROR(選手[[#This Row],[所属名称１]],"")</f>
        <v>五百木ＳＣ</v>
      </c>
      <c r="L25" s="150">
        <f>IFERROR(選手[[#This Row],[学校コード]],"")</f>
        <v>1</v>
      </c>
      <c r="M25" s="150" t="str">
        <f>IFERROR(VLOOKUP(L25,色々!G:H,2,0),"")</f>
        <v>小学</v>
      </c>
      <c r="N25" s="150">
        <f>IFERROR(選手[[#This Row],[学年]],"")</f>
        <v>6</v>
      </c>
      <c r="O25" s="151">
        <f>IFERROR(選手[[#This Row],[生年月日]],"")</f>
        <v>40453</v>
      </c>
      <c r="P25" s="150">
        <f t="shared" si="0"/>
        <v>12</v>
      </c>
    </row>
    <row r="26" spans="6:16" ht="20.100000000000001" customHeight="1" x14ac:dyDescent="0.15">
      <c r="F26" s="150">
        <f>IFERROR(選手[[#This Row],[選手番号]],"")</f>
        <v>25</v>
      </c>
      <c r="G26" s="150">
        <f>IFERROR(選手[[#This Row],[性別コード]],"")</f>
        <v>2</v>
      </c>
      <c r="H26" s="150" t="str">
        <f>IFERROR(VLOOKUP(G26,色々!P:Q,2,0),"")</f>
        <v>女子</v>
      </c>
      <c r="I26" s="150" t="str">
        <f>IFERROR(選手[[#This Row],[氏名]],"")</f>
        <v>小笠原美帆</v>
      </c>
      <c r="J26" s="150" t="str">
        <f>IFERROR(選手[[#This Row],[氏名カナ]],"")</f>
        <v>ｵｶﾞｻﾜﾗ ﾐﾎ</v>
      </c>
      <c r="K26" s="150" t="str">
        <f>IFERROR(選手[[#This Row],[所属名称１]],"")</f>
        <v>五百木ＳＣ</v>
      </c>
      <c r="L26" s="150">
        <f>IFERROR(選手[[#This Row],[学校コード]],"")</f>
        <v>1</v>
      </c>
      <c r="M26" s="150" t="str">
        <f>IFERROR(VLOOKUP(L26,色々!G:H,2,0),"")</f>
        <v>小学</v>
      </c>
      <c r="N26" s="150">
        <f>IFERROR(選手[[#This Row],[学年]],"")</f>
        <v>6</v>
      </c>
      <c r="O26" s="151">
        <f>IFERROR(選手[[#This Row],[生年月日]],"")</f>
        <v>40559</v>
      </c>
      <c r="P26" s="150">
        <f t="shared" si="0"/>
        <v>12</v>
      </c>
    </row>
    <row r="27" spans="6:16" ht="20.100000000000001" customHeight="1" x14ac:dyDescent="0.15">
      <c r="F27" s="150">
        <f>IFERROR(選手[[#This Row],[選手番号]],"")</f>
        <v>26</v>
      </c>
      <c r="G27" s="150">
        <f>IFERROR(選手[[#This Row],[性別コード]],"")</f>
        <v>2</v>
      </c>
      <c r="H27" s="150" t="str">
        <f>IFERROR(VLOOKUP(G27,色々!P:Q,2,0),"")</f>
        <v>女子</v>
      </c>
      <c r="I27" s="150" t="str">
        <f>IFERROR(選手[[#This Row],[氏名]],"")</f>
        <v>玉井　恵奈</v>
      </c>
      <c r="J27" s="150" t="str">
        <f>IFERROR(選手[[#This Row],[氏名カナ]],"")</f>
        <v>ﾀﾏｲ ｴﾅ</v>
      </c>
      <c r="K27" s="150" t="str">
        <f>IFERROR(選手[[#This Row],[所属名称１]],"")</f>
        <v>五百木ＳＣ</v>
      </c>
      <c r="L27" s="150">
        <f>IFERROR(選手[[#This Row],[学校コード]],"")</f>
        <v>1</v>
      </c>
      <c r="M27" s="150" t="str">
        <f>IFERROR(VLOOKUP(L27,色々!G:H,2,0),"")</f>
        <v>小学</v>
      </c>
      <c r="N27" s="150">
        <f>IFERROR(選手[[#This Row],[学年]],"")</f>
        <v>5</v>
      </c>
      <c r="O27" s="151">
        <f>IFERROR(選手[[#This Row],[生年月日]],"")</f>
        <v>40872</v>
      </c>
      <c r="P27" s="150">
        <f t="shared" si="0"/>
        <v>11</v>
      </c>
    </row>
    <row r="28" spans="6:16" ht="20.100000000000001" customHeight="1" x14ac:dyDescent="0.15">
      <c r="F28" s="150">
        <f>IFERROR(選手[[#This Row],[選手番号]],"")</f>
        <v>27</v>
      </c>
      <c r="G28" s="150">
        <f>IFERROR(選手[[#This Row],[性別コード]],"")</f>
        <v>2</v>
      </c>
      <c r="H28" s="150" t="str">
        <f>IFERROR(VLOOKUP(G28,色々!P:Q,2,0),"")</f>
        <v>女子</v>
      </c>
      <c r="I28" s="150" t="str">
        <f>IFERROR(選手[[#This Row],[氏名]],"")</f>
        <v>池内　杏実</v>
      </c>
      <c r="J28" s="150" t="str">
        <f>IFERROR(選手[[#This Row],[氏名カナ]],"")</f>
        <v>ｲｹｳﾁ ｱｽﾞﾐ</v>
      </c>
      <c r="K28" s="150" t="str">
        <f>IFERROR(選手[[#This Row],[所属名称１]],"")</f>
        <v>五百木ＳＣ</v>
      </c>
      <c r="L28" s="150">
        <f>IFERROR(選手[[#This Row],[学校コード]],"")</f>
        <v>1</v>
      </c>
      <c r="M28" s="150" t="str">
        <f>IFERROR(VLOOKUP(L28,色々!G:H,2,0),"")</f>
        <v>小学</v>
      </c>
      <c r="N28" s="150">
        <f>IFERROR(選手[[#This Row],[学年]],"")</f>
        <v>5</v>
      </c>
      <c r="O28" s="151">
        <f>IFERROR(選手[[#This Row],[生年月日]],"")</f>
        <v>40963</v>
      </c>
      <c r="P28" s="150">
        <f t="shared" si="0"/>
        <v>11</v>
      </c>
    </row>
    <row r="29" spans="6:16" ht="20.100000000000001" customHeight="1" x14ac:dyDescent="0.15">
      <c r="F29" s="150">
        <f>IFERROR(選手[[#This Row],[選手番号]],"")</f>
        <v>28</v>
      </c>
      <c r="G29" s="150">
        <f>IFERROR(選手[[#This Row],[性別コード]],"")</f>
        <v>2</v>
      </c>
      <c r="H29" s="150" t="str">
        <f>IFERROR(VLOOKUP(G29,色々!P:Q,2,0),"")</f>
        <v>女子</v>
      </c>
      <c r="I29" s="150" t="str">
        <f>IFERROR(選手[[#This Row],[氏名]],"")</f>
        <v>加藤　愛理</v>
      </c>
      <c r="J29" s="150" t="str">
        <f>IFERROR(選手[[#This Row],[氏名カナ]],"")</f>
        <v>ｶﾄｳ ｱｲﾘ</v>
      </c>
      <c r="K29" s="150" t="str">
        <f>IFERROR(選手[[#This Row],[所属名称１]],"")</f>
        <v>五百木ＳＣ</v>
      </c>
      <c r="L29" s="150">
        <f>IFERROR(選手[[#This Row],[学校コード]],"")</f>
        <v>1</v>
      </c>
      <c r="M29" s="150" t="str">
        <f>IFERROR(VLOOKUP(L29,色々!G:H,2,0),"")</f>
        <v>小学</v>
      </c>
      <c r="N29" s="150">
        <f>IFERROR(選手[[#This Row],[学年]],"")</f>
        <v>4</v>
      </c>
      <c r="O29" s="151">
        <f>IFERROR(選手[[#This Row],[生年月日]],"")</f>
        <v>41042</v>
      </c>
      <c r="P29" s="150">
        <f t="shared" si="0"/>
        <v>10</v>
      </c>
    </row>
    <row r="30" spans="6:16" ht="20.100000000000001" customHeight="1" x14ac:dyDescent="0.15">
      <c r="F30" s="150">
        <f>IFERROR(選手[[#This Row],[選手番号]],"")</f>
        <v>29</v>
      </c>
      <c r="G30" s="150">
        <f>IFERROR(選手[[#This Row],[性別コード]],"")</f>
        <v>2</v>
      </c>
      <c r="H30" s="150" t="str">
        <f>IFERROR(VLOOKUP(G30,色々!P:Q,2,0),"")</f>
        <v>女子</v>
      </c>
      <c r="I30" s="150" t="str">
        <f>IFERROR(選手[[#This Row],[氏名]],"")</f>
        <v>玉井　咲衣</v>
      </c>
      <c r="J30" s="150" t="str">
        <f>IFERROR(選手[[#This Row],[氏名カナ]],"")</f>
        <v>ﾀﾏｲ ｻｷｴ</v>
      </c>
      <c r="K30" s="150" t="str">
        <f>IFERROR(選手[[#This Row],[所属名称１]],"")</f>
        <v>五百木ＳＣ</v>
      </c>
      <c r="L30" s="150">
        <f>IFERROR(選手[[#This Row],[学校コード]],"")</f>
        <v>1</v>
      </c>
      <c r="M30" s="150" t="str">
        <f>IFERROR(VLOOKUP(L30,色々!G:H,2,0),"")</f>
        <v>小学</v>
      </c>
      <c r="N30" s="150">
        <f>IFERROR(選手[[#This Row],[学年]],"")</f>
        <v>4</v>
      </c>
      <c r="O30" s="151">
        <f>IFERROR(選手[[#This Row],[生年月日]],"")</f>
        <v>41048</v>
      </c>
      <c r="P30" s="150">
        <f t="shared" si="0"/>
        <v>10</v>
      </c>
    </row>
    <row r="31" spans="6:16" ht="20.100000000000001" customHeight="1" x14ac:dyDescent="0.15">
      <c r="F31" s="150">
        <f>IFERROR(選手[[#This Row],[選手番号]],"")</f>
        <v>30</v>
      </c>
      <c r="G31" s="150">
        <f>IFERROR(選手[[#This Row],[性別コード]],"")</f>
        <v>2</v>
      </c>
      <c r="H31" s="150" t="str">
        <f>IFERROR(VLOOKUP(G31,色々!P:Q,2,0),"")</f>
        <v>女子</v>
      </c>
      <c r="I31" s="150" t="str">
        <f>IFERROR(選手[[#This Row],[氏名]],"")</f>
        <v>松岡　怜佳</v>
      </c>
      <c r="J31" s="150" t="str">
        <f>IFERROR(選手[[#This Row],[氏名カナ]],"")</f>
        <v>ﾏﾂｵｶ ﾚｲｶ</v>
      </c>
      <c r="K31" s="150" t="str">
        <f>IFERROR(選手[[#This Row],[所属名称１]],"")</f>
        <v>五百木ＳＣ</v>
      </c>
      <c r="L31" s="150">
        <f>IFERROR(選手[[#This Row],[学校コード]],"")</f>
        <v>1</v>
      </c>
      <c r="M31" s="150" t="str">
        <f>IFERROR(VLOOKUP(L31,色々!G:H,2,0),"")</f>
        <v>小学</v>
      </c>
      <c r="N31" s="150">
        <f>IFERROR(選手[[#This Row],[学年]],"")</f>
        <v>4</v>
      </c>
      <c r="O31" s="151">
        <f>IFERROR(選手[[#This Row],[生年月日]],"")</f>
        <v>41148</v>
      </c>
      <c r="P31" s="150">
        <f t="shared" si="0"/>
        <v>10</v>
      </c>
    </row>
    <row r="32" spans="6:16" ht="20.100000000000001" customHeight="1" x14ac:dyDescent="0.15">
      <c r="F32" s="150">
        <f>IFERROR(選手[[#This Row],[選手番号]],"")</f>
        <v>31</v>
      </c>
      <c r="G32" s="150">
        <f>IFERROR(選手[[#This Row],[性別コード]],"")</f>
        <v>2</v>
      </c>
      <c r="H32" s="150" t="str">
        <f>IFERROR(VLOOKUP(G32,色々!P:Q,2,0),"")</f>
        <v>女子</v>
      </c>
      <c r="I32" s="150" t="str">
        <f>IFERROR(選手[[#This Row],[氏名]],"")</f>
        <v>秀野　　光</v>
      </c>
      <c r="J32" s="150" t="str">
        <f>IFERROR(選手[[#This Row],[氏名カナ]],"")</f>
        <v>ｼｭｳﾉ ﾋｶﾘ</v>
      </c>
      <c r="K32" s="150" t="str">
        <f>IFERROR(選手[[#This Row],[所属名称１]],"")</f>
        <v>五百木ＳＣ</v>
      </c>
      <c r="L32" s="150">
        <f>IFERROR(選手[[#This Row],[学校コード]],"")</f>
        <v>1</v>
      </c>
      <c r="M32" s="150" t="str">
        <f>IFERROR(VLOOKUP(L32,色々!G:H,2,0),"")</f>
        <v>小学</v>
      </c>
      <c r="N32" s="150">
        <f>IFERROR(選手[[#This Row],[学年]],"")</f>
        <v>4</v>
      </c>
      <c r="O32" s="151">
        <f>IFERROR(選手[[#This Row],[生年月日]],"")</f>
        <v>41327</v>
      </c>
      <c r="P32" s="150">
        <f t="shared" si="0"/>
        <v>10</v>
      </c>
    </row>
    <row r="33" spans="6:16" ht="20.100000000000001" customHeight="1" x14ac:dyDescent="0.15">
      <c r="F33" s="150">
        <f>IFERROR(選手[[#This Row],[選手番号]],"")</f>
        <v>32</v>
      </c>
      <c r="G33" s="150">
        <f>IFERROR(選手[[#This Row],[性別コード]],"")</f>
        <v>1</v>
      </c>
      <c r="H33" s="150" t="str">
        <f>IFERROR(VLOOKUP(G33,色々!P:Q,2,0),"")</f>
        <v>男子</v>
      </c>
      <c r="I33" s="150" t="str">
        <f>IFERROR(選手[[#This Row],[氏名]],"")</f>
        <v>西岡　颯大</v>
      </c>
      <c r="J33" s="150" t="str">
        <f>IFERROR(選手[[#This Row],[氏名カナ]],"")</f>
        <v>ﾆｼｵｶ ｿｳﾀ</v>
      </c>
      <c r="K33" s="150" t="str">
        <f>IFERROR(選手[[#This Row],[所属名称１]],"")</f>
        <v>南海ＤＣ</v>
      </c>
      <c r="L33" s="150">
        <f>IFERROR(選手[[#This Row],[学校コード]],"")</f>
        <v>3</v>
      </c>
      <c r="M33" s="150" t="str">
        <f>IFERROR(VLOOKUP(L33,色々!G:H,2,0),"")</f>
        <v>高校</v>
      </c>
      <c r="N33" s="150">
        <f>IFERROR(選手[[#This Row],[学年]],"")</f>
        <v>1</v>
      </c>
      <c r="O33" s="151">
        <f>IFERROR(選手[[#This Row],[生年月日]],"")</f>
        <v>38904</v>
      </c>
      <c r="P33" s="150">
        <f t="shared" si="0"/>
        <v>16</v>
      </c>
    </row>
    <row r="34" spans="6:16" ht="20.100000000000001" customHeight="1" x14ac:dyDescent="0.15">
      <c r="F34" s="150">
        <f>IFERROR(選手[[#This Row],[選手番号]],"")</f>
        <v>33</v>
      </c>
      <c r="G34" s="150">
        <f>IFERROR(選手[[#This Row],[性別コード]],"")</f>
        <v>1</v>
      </c>
      <c r="H34" s="150" t="str">
        <f>IFERROR(VLOOKUP(G34,色々!P:Q,2,0),"")</f>
        <v>男子</v>
      </c>
      <c r="I34" s="150" t="str">
        <f>IFERROR(選手[[#This Row],[氏名]],"")</f>
        <v>大野孝太郎</v>
      </c>
      <c r="J34" s="150" t="str">
        <f>IFERROR(選手[[#This Row],[氏名カナ]],"")</f>
        <v>ｵｵﾉ ｺｳﾀﾛｳ</v>
      </c>
      <c r="K34" s="150" t="str">
        <f>IFERROR(選手[[#This Row],[所属名称１]],"")</f>
        <v>南海ＤＣ</v>
      </c>
      <c r="L34" s="150">
        <f>IFERROR(選手[[#This Row],[学校コード]],"")</f>
        <v>3</v>
      </c>
      <c r="M34" s="150" t="str">
        <f>IFERROR(VLOOKUP(L34,色々!G:H,2,0),"")</f>
        <v>高校</v>
      </c>
      <c r="N34" s="150">
        <f>IFERROR(選手[[#This Row],[学年]],"")</f>
        <v>1</v>
      </c>
      <c r="O34" s="151">
        <f>IFERROR(選手[[#This Row],[生年月日]],"")</f>
        <v>38980</v>
      </c>
      <c r="P34" s="150">
        <f t="shared" si="0"/>
        <v>16</v>
      </c>
    </row>
    <row r="35" spans="6:16" ht="20.100000000000001" customHeight="1" x14ac:dyDescent="0.15">
      <c r="F35" s="150">
        <f>IFERROR(選手[[#This Row],[選手番号]],"")</f>
        <v>34</v>
      </c>
      <c r="G35" s="150">
        <f>IFERROR(選手[[#This Row],[性別コード]],"")</f>
        <v>1</v>
      </c>
      <c r="H35" s="150" t="str">
        <f>IFERROR(VLOOKUP(G35,色々!P:Q,2,0),"")</f>
        <v>男子</v>
      </c>
      <c r="I35" s="150" t="str">
        <f>IFERROR(選手[[#This Row],[氏名]],"")</f>
        <v>宮内啓士郎</v>
      </c>
      <c r="J35" s="150" t="str">
        <f>IFERROR(選手[[#This Row],[氏名カナ]],"")</f>
        <v>ﾐﾔｳﾁ ｹｲｼﾛｳ</v>
      </c>
      <c r="K35" s="150" t="str">
        <f>IFERROR(選手[[#This Row],[所属名称１]],"")</f>
        <v>南海ＤＣ</v>
      </c>
      <c r="L35" s="150">
        <f>IFERROR(選手[[#This Row],[学校コード]],"")</f>
        <v>2</v>
      </c>
      <c r="M35" s="150" t="str">
        <f>IFERROR(VLOOKUP(L35,色々!G:H,2,0),"")</f>
        <v>中学</v>
      </c>
      <c r="N35" s="150">
        <f>IFERROR(選手[[#This Row],[学年]],"")</f>
        <v>3</v>
      </c>
      <c r="O35" s="151">
        <f>IFERROR(選手[[#This Row],[生年月日]],"")</f>
        <v>39198</v>
      </c>
      <c r="P35" s="150">
        <f t="shared" si="0"/>
        <v>15</v>
      </c>
    </row>
    <row r="36" spans="6:16" ht="20.100000000000001" customHeight="1" x14ac:dyDescent="0.15">
      <c r="F36" s="150">
        <f>IFERROR(選手[[#This Row],[選手番号]],"")</f>
        <v>35</v>
      </c>
      <c r="G36" s="150">
        <f>IFERROR(選手[[#This Row],[性別コード]],"")</f>
        <v>1</v>
      </c>
      <c r="H36" s="150" t="str">
        <f>IFERROR(VLOOKUP(G36,色々!P:Q,2,0),"")</f>
        <v>男子</v>
      </c>
      <c r="I36" s="150" t="str">
        <f>IFERROR(選手[[#This Row],[氏名]],"")</f>
        <v>白地　　凌</v>
      </c>
      <c r="J36" s="150" t="str">
        <f>IFERROR(選手[[#This Row],[氏名カナ]],"")</f>
        <v>ｼﾗｼﾞ ﾘｮｳ</v>
      </c>
      <c r="K36" s="150" t="str">
        <f>IFERROR(選手[[#This Row],[所属名称１]],"")</f>
        <v>南海ＤＣ</v>
      </c>
      <c r="L36" s="150">
        <f>IFERROR(選手[[#This Row],[学校コード]],"")</f>
        <v>2</v>
      </c>
      <c r="M36" s="150" t="str">
        <f>IFERROR(VLOOKUP(L36,色々!G:H,2,0),"")</f>
        <v>中学</v>
      </c>
      <c r="N36" s="150">
        <f>IFERROR(選手[[#This Row],[学年]],"")</f>
        <v>1</v>
      </c>
      <c r="O36" s="151">
        <f>IFERROR(選手[[#This Row],[生年月日]],"")</f>
        <v>39929</v>
      </c>
      <c r="P36" s="150">
        <f t="shared" si="0"/>
        <v>13</v>
      </c>
    </row>
    <row r="37" spans="6:16" ht="20.100000000000001" customHeight="1" x14ac:dyDescent="0.15">
      <c r="F37" s="150">
        <f>IFERROR(選手[[#This Row],[選手番号]],"")</f>
        <v>36</v>
      </c>
      <c r="G37" s="150">
        <f>IFERROR(選手[[#This Row],[性別コード]],"")</f>
        <v>1</v>
      </c>
      <c r="H37" s="150" t="str">
        <f>IFERROR(VLOOKUP(G37,色々!P:Q,2,0),"")</f>
        <v>男子</v>
      </c>
      <c r="I37" s="150" t="str">
        <f>IFERROR(選手[[#This Row],[氏名]],"")</f>
        <v>渡部　泰成</v>
      </c>
      <c r="J37" s="150" t="str">
        <f>IFERROR(選手[[#This Row],[氏名カナ]],"")</f>
        <v>ﾜﾀﾅﾍﾞ ﾀｲｾｲ</v>
      </c>
      <c r="K37" s="150" t="str">
        <f>IFERROR(選手[[#This Row],[所属名称１]],"")</f>
        <v>南海ＤＣ</v>
      </c>
      <c r="L37" s="150">
        <f>IFERROR(選手[[#This Row],[学校コード]],"")</f>
        <v>2</v>
      </c>
      <c r="M37" s="150" t="str">
        <f>IFERROR(VLOOKUP(L37,色々!G:H,2,0),"")</f>
        <v>中学</v>
      </c>
      <c r="N37" s="150">
        <f>IFERROR(選手[[#This Row],[学年]],"")</f>
        <v>1</v>
      </c>
      <c r="O37" s="151">
        <f>IFERROR(選手[[#This Row],[生年月日]],"")</f>
        <v>39933</v>
      </c>
      <c r="P37" s="150">
        <f t="shared" si="0"/>
        <v>13</v>
      </c>
    </row>
    <row r="38" spans="6:16" ht="20.100000000000001" customHeight="1" x14ac:dyDescent="0.15">
      <c r="F38" s="150">
        <f>IFERROR(選手[[#This Row],[選手番号]],"")</f>
        <v>37</v>
      </c>
      <c r="G38" s="150">
        <f>IFERROR(選手[[#This Row],[性別コード]],"")</f>
        <v>1</v>
      </c>
      <c r="H38" s="150" t="str">
        <f>IFERROR(VLOOKUP(G38,色々!P:Q,2,0),"")</f>
        <v>男子</v>
      </c>
      <c r="I38" s="150" t="str">
        <f>IFERROR(選手[[#This Row],[氏名]],"")</f>
        <v>沢田虎志朗</v>
      </c>
      <c r="J38" s="150" t="str">
        <f>IFERROR(選手[[#This Row],[氏名カナ]],"")</f>
        <v>ｻﾜﾀﾞ ｺｳｼﾛｳ</v>
      </c>
      <c r="K38" s="150" t="str">
        <f>IFERROR(選手[[#This Row],[所属名称１]],"")</f>
        <v>南海ＤＣ</v>
      </c>
      <c r="L38" s="150">
        <f>IFERROR(選手[[#This Row],[学校コード]],"")</f>
        <v>1</v>
      </c>
      <c r="M38" s="150" t="str">
        <f>IFERROR(VLOOKUP(L38,色々!G:H,2,0),"")</f>
        <v>小学</v>
      </c>
      <c r="N38" s="150">
        <f>IFERROR(選手[[#This Row],[学年]],"")</f>
        <v>6</v>
      </c>
      <c r="O38" s="151">
        <f>IFERROR(選手[[#This Row],[生年月日]],"")</f>
        <v>40350</v>
      </c>
      <c r="P38" s="150">
        <f t="shared" si="0"/>
        <v>12</v>
      </c>
    </row>
    <row r="39" spans="6:16" ht="20.100000000000001" customHeight="1" x14ac:dyDescent="0.15">
      <c r="F39" s="150">
        <f>IFERROR(選手[[#This Row],[選手番号]],"")</f>
        <v>38</v>
      </c>
      <c r="G39" s="150">
        <f>IFERROR(選手[[#This Row],[性別コード]],"")</f>
        <v>1</v>
      </c>
      <c r="H39" s="150" t="str">
        <f>IFERROR(VLOOKUP(G39,色々!P:Q,2,0),"")</f>
        <v>男子</v>
      </c>
      <c r="I39" s="150" t="str">
        <f>IFERROR(選手[[#This Row],[氏名]],"")</f>
        <v>玉井　悠慎</v>
      </c>
      <c r="J39" s="150" t="str">
        <f>IFERROR(選手[[#This Row],[氏名カナ]],"")</f>
        <v>ﾀﾏｲ ﾕｳﾏ</v>
      </c>
      <c r="K39" s="150" t="str">
        <f>IFERROR(選手[[#This Row],[所属名称１]],"")</f>
        <v>南海ＤＣ</v>
      </c>
      <c r="L39" s="150">
        <f>IFERROR(選手[[#This Row],[学校コード]],"")</f>
        <v>1</v>
      </c>
      <c r="M39" s="150" t="str">
        <f>IFERROR(VLOOKUP(L39,色々!G:H,2,0),"")</f>
        <v>小学</v>
      </c>
      <c r="N39" s="150">
        <f>IFERROR(選手[[#This Row],[学年]],"")</f>
        <v>4</v>
      </c>
      <c r="O39" s="151">
        <f>IFERROR(選手[[#This Row],[生年月日]],"")</f>
        <v>41055</v>
      </c>
      <c r="P39" s="150">
        <f t="shared" si="0"/>
        <v>10</v>
      </c>
    </row>
    <row r="40" spans="6:16" ht="20.100000000000001" customHeight="1" x14ac:dyDescent="0.15">
      <c r="F40" s="150">
        <f>IFERROR(選手[[#This Row],[選手番号]],"")</f>
        <v>39</v>
      </c>
      <c r="G40" s="150">
        <f>IFERROR(選手[[#This Row],[性別コード]],"")</f>
        <v>2</v>
      </c>
      <c r="H40" s="150" t="str">
        <f>IFERROR(VLOOKUP(G40,色々!P:Q,2,0),"")</f>
        <v>女子</v>
      </c>
      <c r="I40" s="150" t="str">
        <f>IFERROR(選手[[#This Row],[氏名]],"")</f>
        <v>高内　七海</v>
      </c>
      <c r="J40" s="150" t="str">
        <f>IFERROR(選手[[#This Row],[氏名カナ]],"")</f>
        <v>ﾀｶﾅｲ ﾅﾅﾐ</v>
      </c>
      <c r="K40" s="150" t="str">
        <f>IFERROR(選手[[#This Row],[所属名称１]],"")</f>
        <v>南海ＤＣ</v>
      </c>
      <c r="L40" s="150">
        <f>IFERROR(選手[[#This Row],[学校コード]],"")</f>
        <v>3</v>
      </c>
      <c r="M40" s="150" t="str">
        <f>IFERROR(VLOOKUP(L40,色々!G:H,2,0),"")</f>
        <v>高校</v>
      </c>
      <c r="N40" s="150">
        <f>IFERROR(選手[[#This Row],[学年]],"")</f>
        <v>2</v>
      </c>
      <c r="O40" s="151">
        <f>IFERROR(選手[[#This Row],[生年月日]],"")</f>
        <v>38547</v>
      </c>
      <c r="P40" s="150">
        <f t="shared" si="0"/>
        <v>17</v>
      </c>
    </row>
    <row r="41" spans="6:16" ht="20.100000000000001" customHeight="1" x14ac:dyDescent="0.15">
      <c r="F41" s="150">
        <f>IFERROR(選手[[#This Row],[選手番号]],"")</f>
        <v>40</v>
      </c>
      <c r="G41" s="150">
        <f>IFERROR(選手[[#This Row],[性別コード]],"")</f>
        <v>2</v>
      </c>
      <c r="H41" s="150" t="str">
        <f>IFERROR(VLOOKUP(G41,色々!P:Q,2,0),"")</f>
        <v>女子</v>
      </c>
      <c r="I41" s="150" t="str">
        <f>IFERROR(選手[[#This Row],[氏名]],"")</f>
        <v>三野　朱音</v>
      </c>
      <c r="J41" s="150" t="str">
        <f>IFERROR(選手[[#This Row],[氏名カナ]],"")</f>
        <v>ﾐﾉ ｱｶﾈ</v>
      </c>
      <c r="K41" s="150" t="str">
        <f>IFERROR(選手[[#This Row],[所属名称１]],"")</f>
        <v>南海ＤＣ</v>
      </c>
      <c r="L41" s="150">
        <f>IFERROR(選手[[#This Row],[学校コード]],"")</f>
        <v>3</v>
      </c>
      <c r="M41" s="150" t="str">
        <f>IFERROR(VLOOKUP(L41,色々!G:H,2,0),"")</f>
        <v>高校</v>
      </c>
      <c r="N41" s="150">
        <f>IFERROR(選手[[#This Row],[学年]],"")</f>
        <v>1</v>
      </c>
      <c r="O41" s="151">
        <f>IFERROR(選手[[#This Row],[生年月日]],"")</f>
        <v>38856</v>
      </c>
      <c r="P41" s="150">
        <f t="shared" si="0"/>
        <v>16</v>
      </c>
    </row>
    <row r="42" spans="6:16" ht="20.100000000000001" customHeight="1" x14ac:dyDescent="0.15">
      <c r="F42" s="150">
        <f>IFERROR(選手[[#This Row],[選手番号]],"")</f>
        <v>41</v>
      </c>
      <c r="G42" s="150">
        <f>IFERROR(選手[[#This Row],[性別コード]],"")</f>
        <v>2</v>
      </c>
      <c r="H42" s="150" t="str">
        <f>IFERROR(VLOOKUP(G42,色々!P:Q,2,0),"")</f>
        <v>女子</v>
      </c>
      <c r="I42" s="150" t="str">
        <f>IFERROR(選手[[#This Row],[氏名]],"")</f>
        <v>西岡　泉美</v>
      </c>
      <c r="J42" s="150" t="str">
        <f>IFERROR(選手[[#This Row],[氏名カナ]],"")</f>
        <v>ﾆｼｵｶ ｲｽﾞﾐ</v>
      </c>
      <c r="K42" s="150" t="str">
        <f>IFERROR(選手[[#This Row],[所属名称１]],"")</f>
        <v>南海ＤＣ</v>
      </c>
      <c r="L42" s="150">
        <f>IFERROR(選手[[#This Row],[学校コード]],"")</f>
        <v>3</v>
      </c>
      <c r="M42" s="150" t="str">
        <f>IFERROR(VLOOKUP(L42,色々!G:H,2,0),"")</f>
        <v>高校</v>
      </c>
      <c r="N42" s="150">
        <f>IFERROR(選手[[#This Row],[学年]],"")</f>
        <v>1</v>
      </c>
      <c r="O42" s="151">
        <f>IFERROR(選手[[#This Row],[生年月日]],"")</f>
        <v>38995</v>
      </c>
      <c r="P42" s="150">
        <f t="shared" si="0"/>
        <v>16</v>
      </c>
    </row>
    <row r="43" spans="6:16" ht="20.100000000000001" customHeight="1" x14ac:dyDescent="0.15">
      <c r="F43" s="150">
        <f>IFERROR(選手[[#This Row],[選手番号]],"")</f>
        <v>42</v>
      </c>
      <c r="G43" s="150">
        <f>IFERROR(選手[[#This Row],[性別コード]],"")</f>
        <v>2</v>
      </c>
      <c r="H43" s="150" t="str">
        <f>IFERROR(VLOOKUP(G43,色々!P:Q,2,0),"")</f>
        <v>女子</v>
      </c>
      <c r="I43" s="150" t="str">
        <f>IFERROR(選手[[#This Row],[氏名]],"")</f>
        <v>井上　鳳華</v>
      </c>
      <c r="J43" s="150" t="str">
        <f>IFERROR(選手[[#This Row],[氏名カナ]],"")</f>
        <v>ｲﾉｳｴ ｱｹﾞﾊ</v>
      </c>
      <c r="K43" s="150" t="str">
        <f>IFERROR(選手[[#This Row],[所属名称１]],"")</f>
        <v>南海ＤＣ</v>
      </c>
      <c r="L43" s="150">
        <f>IFERROR(選手[[#This Row],[学校コード]],"")</f>
        <v>2</v>
      </c>
      <c r="M43" s="150" t="str">
        <f>IFERROR(VLOOKUP(L43,色々!G:H,2,0),"")</f>
        <v>中学</v>
      </c>
      <c r="N43" s="150">
        <f>IFERROR(選手[[#This Row],[学年]],"")</f>
        <v>3</v>
      </c>
      <c r="O43" s="151">
        <f>IFERROR(選手[[#This Row],[生年月日]],"")</f>
        <v>39178</v>
      </c>
      <c r="P43" s="150">
        <f t="shared" si="0"/>
        <v>15</v>
      </c>
    </row>
    <row r="44" spans="6:16" ht="20.100000000000001" customHeight="1" x14ac:dyDescent="0.15">
      <c r="F44" s="150">
        <f>IFERROR(選手[[#This Row],[選手番号]],"")</f>
        <v>43</v>
      </c>
      <c r="G44" s="150">
        <f>IFERROR(選手[[#This Row],[性別コード]],"")</f>
        <v>2</v>
      </c>
      <c r="H44" s="150" t="str">
        <f>IFERROR(VLOOKUP(G44,色々!P:Q,2,0),"")</f>
        <v>女子</v>
      </c>
      <c r="I44" s="150" t="str">
        <f>IFERROR(選手[[#This Row],[氏名]],"")</f>
        <v>和田菜々実</v>
      </c>
      <c r="J44" s="150" t="str">
        <f>IFERROR(選手[[#This Row],[氏名カナ]],"")</f>
        <v>ﾜﾀﾞ ﾅﾅﾐ</v>
      </c>
      <c r="K44" s="150" t="str">
        <f>IFERROR(選手[[#This Row],[所属名称１]],"")</f>
        <v>南海ＤＣ</v>
      </c>
      <c r="L44" s="150">
        <f>IFERROR(選手[[#This Row],[学校コード]],"")</f>
        <v>2</v>
      </c>
      <c r="M44" s="150" t="str">
        <f>IFERROR(VLOOKUP(L44,色々!G:H,2,0),"")</f>
        <v>中学</v>
      </c>
      <c r="N44" s="150">
        <f>IFERROR(選手[[#This Row],[学年]],"")</f>
        <v>3</v>
      </c>
      <c r="O44" s="151">
        <f>IFERROR(選手[[#This Row],[生年月日]],"")</f>
        <v>39493</v>
      </c>
      <c r="P44" s="150">
        <f t="shared" si="0"/>
        <v>15</v>
      </c>
    </row>
    <row r="45" spans="6:16" ht="20.100000000000001" customHeight="1" x14ac:dyDescent="0.15">
      <c r="F45" s="150">
        <f>IFERROR(選手[[#This Row],[選手番号]],"")</f>
        <v>44</v>
      </c>
      <c r="G45" s="150">
        <f>IFERROR(選手[[#This Row],[性別コード]],"")</f>
        <v>2</v>
      </c>
      <c r="H45" s="150" t="str">
        <f>IFERROR(VLOOKUP(G45,色々!P:Q,2,0),"")</f>
        <v>女子</v>
      </c>
      <c r="I45" s="150" t="str">
        <f>IFERROR(選手[[#This Row],[氏名]],"")</f>
        <v>伊須　彩葉</v>
      </c>
      <c r="J45" s="150" t="str">
        <f>IFERROR(選手[[#This Row],[氏名カナ]],"")</f>
        <v>ｲｽ ｲﾛﾊ</v>
      </c>
      <c r="K45" s="150" t="str">
        <f>IFERROR(選手[[#This Row],[所属名称１]],"")</f>
        <v>南海ＤＣ</v>
      </c>
      <c r="L45" s="150">
        <f>IFERROR(選手[[#This Row],[学校コード]],"")</f>
        <v>2</v>
      </c>
      <c r="M45" s="150" t="str">
        <f>IFERROR(VLOOKUP(L45,色々!G:H,2,0),"")</f>
        <v>中学</v>
      </c>
      <c r="N45" s="150">
        <f>IFERROR(選手[[#This Row],[学年]],"")</f>
        <v>1</v>
      </c>
      <c r="O45" s="151">
        <f>IFERROR(選手[[#This Row],[生年月日]],"")</f>
        <v>40132</v>
      </c>
      <c r="P45" s="150">
        <f t="shared" si="0"/>
        <v>13</v>
      </c>
    </row>
    <row r="46" spans="6:16" ht="20.100000000000001" customHeight="1" x14ac:dyDescent="0.15">
      <c r="F46" s="150">
        <f>IFERROR(選手[[#This Row],[選手番号]],"")</f>
        <v>45</v>
      </c>
      <c r="G46" s="150">
        <f>IFERROR(選手[[#This Row],[性別コード]],"")</f>
        <v>2</v>
      </c>
      <c r="H46" s="150" t="str">
        <f>IFERROR(VLOOKUP(G46,色々!P:Q,2,0),"")</f>
        <v>女子</v>
      </c>
      <c r="I46" s="150" t="str">
        <f>IFERROR(選手[[#This Row],[氏名]],"")</f>
        <v>渡部　莉央</v>
      </c>
      <c r="J46" s="150" t="str">
        <f>IFERROR(選手[[#This Row],[氏名カナ]],"")</f>
        <v>ﾜﾀﾅﾍﾞ ﾘｵ</v>
      </c>
      <c r="K46" s="150" t="str">
        <f>IFERROR(選手[[#This Row],[所属名称１]],"")</f>
        <v>南海ＤＣ</v>
      </c>
      <c r="L46" s="150">
        <f>IFERROR(選手[[#This Row],[学校コード]],"")</f>
        <v>1</v>
      </c>
      <c r="M46" s="150" t="str">
        <f>IFERROR(VLOOKUP(L46,色々!G:H,2,0),"")</f>
        <v>小学</v>
      </c>
      <c r="N46" s="150">
        <f>IFERROR(選手[[#This Row],[学年]],"")</f>
        <v>5</v>
      </c>
      <c r="O46" s="151">
        <f>IFERROR(選手[[#This Row],[生年月日]],"")</f>
        <v>40679</v>
      </c>
      <c r="P46" s="150">
        <f t="shared" si="0"/>
        <v>11</v>
      </c>
    </row>
    <row r="47" spans="6:16" ht="20.100000000000001" customHeight="1" x14ac:dyDescent="0.15">
      <c r="F47" s="150">
        <f>IFERROR(選手[[#This Row],[選手番号]],"")</f>
        <v>46</v>
      </c>
      <c r="G47" s="150">
        <f>IFERROR(選手[[#This Row],[性別コード]],"")</f>
        <v>2</v>
      </c>
      <c r="H47" s="150" t="str">
        <f>IFERROR(VLOOKUP(G47,色々!P:Q,2,0),"")</f>
        <v>女子</v>
      </c>
      <c r="I47" s="150" t="str">
        <f>IFERROR(選手[[#This Row],[氏名]],"")</f>
        <v>橋本すみれ</v>
      </c>
      <c r="J47" s="150" t="str">
        <f>IFERROR(選手[[#This Row],[氏名カナ]],"")</f>
        <v>ﾊｼﾓﾄ ｽﾐﾚ</v>
      </c>
      <c r="K47" s="150" t="str">
        <f>IFERROR(選手[[#This Row],[所属名称１]],"")</f>
        <v>南海ＤＣ</v>
      </c>
      <c r="L47" s="150">
        <f>IFERROR(選手[[#This Row],[学校コード]],"")</f>
        <v>1</v>
      </c>
      <c r="M47" s="150" t="str">
        <f>IFERROR(VLOOKUP(L47,色々!G:H,2,0),"")</f>
        <v>小学</v>
      </c>
      <c r="N47" s="150">
        <f>IFERROR(選手[[#This Row],[学年]],"")</f>
        <v>5</v>
      </c>
      <c r="O47" s="151">
        <f>IFERROR(選手[[#This Row],[生年月日]],"")</f>
        <v>40789</v>
      </c>
      <c r="P47" s="150">
        <f t="shared" si="0"/>
        <v>11</v>
      </c>
    </row>
    <row r="48" spans="6:16" ht="20.100000000000001" customHeight="1" x14ac:dyDescent="0.15">
      <c r="F48" s="150">
        <f>IFERROR(選手[[#This Row],[選手番号]],"")</f>
        <v>47</v>
      </c>
      <c r="G48" s="150">
        <f>IFERROR(選手[[#This Row],[性別コード]],"")</f>
        <v>2</v>
      </c>
      <c r="H48" s="150" t="str">
        <f>IFERROR(VLOOKUP(G48,色々!P:Q,2,0),"")</f>
        <v>女子</v>
      </c>
      <c r="I48" s="150" t="str">
        <f>IFERROR(選手[[#This Row],[氏名]],"")</f>
        <v>神野　未羽</v>
      </c>
      <c r="J48" s="150" t="str">
        <f>IFERROR(選手[[#This Row],[氏名カナ]],"")</f>
        <v>ｼﾞﾝﾉ ﾐｵ</v>
      </c>
      <c r="K48" s="150" t="str">
        <f>IFERROR(選手[[#This Row],[所属名称１]],"")</f>
        <v>南海ＤＣ</v>
      </c>
      <c r="L48" s="150">
        <f>IFERROR(選手[[#This Row],[学校コード]],"")</f>
        <v>1</v>
      </c>
      <c r="M48" s="150" t="str">
        <f>IFERROR(VLOOKUP(L48,色々!G:H,2,0),"")</f>
        <v>小学</v>
      </c>
      <c r="N48" s="150">
        <f>IFERROR(選手[[#This Row],[学年]],"")</f>
        <v>4</v>
      </c>
      <c r="O48" s="151">
        <f>IFERROR(選手[[#This Row],[生年月日]],"")</f>
        <v>41109</v>
      </c>
      <c r="P48" s="150">
        <f t="shared" si="0"/>
        <v>10</v>
      </c>
    </row>
    <row r="49" spans="6:16" ht="20.100000000000001" customHeight="1" x14ac:dyDescent="0.15">
      <c r="F49" s="150">
        <f>IFERROR(選手[[#This Row],[選手番号]],"")</f>
        <v>48</v>
      </c>
      <c r="G49" s="150">
        <f>IFERROR(選手[[#This Row],[性別コード]],"")</f>
        <v>2</v>
      </c>
      <c r="H49" s="150" t="str">
        <f>IFERROR(VLOOKUP(G49,色々!P:Q,2,0),"")</f>
        <v>女子</v>
      </c>
      <c r="I49" s="150" t="str">
        <f>IFERROR(選手[[#This Row],[氏名]],"")</f>
        <v>荒本　莉音</v>
      </c>
      <c r="J49" s="150" t="str">
        <f>IFERROR(選手[[#This Row],[氏名カナ]],"")</f>
        <v>ｱﾗﾓﾄ ﾘﾝ</v>
      </c>
      <c r="K49" s="150" t="str">
        <f>IFERROR(選手[[#This Row],[所属名称１]],"")</f>
        <v>南海ＤＣ</v>
      </c>
      <c r="L49" s="150">
        <f>IFERROR(選手[[#This Row],[学校コード]],"")</f>
        <v>1</v>
      </c>
      <c r="M49" s="150" t="str">
        <f>IFERROR(VLOOKUP(L49,色々!G:H,2,0),"")</f>
        <v>小学</v>
      </c>
      <c r="N49" s="150">
        <f>IFERROR(選手[[#This Row],[学年]],"")</f>
        <v>4</v>
      </c>
      <c r="O49" s="151">
        <f>IFERROR(選手[[#This Row],[生年月日]],"")</f>
        <v>41303</v>
      </c>
      <c r="P49" s="150">
        <f t="shared" si="0"/>
        <v>10</v>
      </c>
    </row>
    <row r="50" spans="6:16" ht="20.100000000000001" customHeight="1" x14ac:dyDescent="0.15">
      <c r="F50" s="150">
        <f>IFERROR(選手[[#This Row],[選手番号]],"")</f>
        <v>49</v>
      </c>
      <c r="G50" s="150">
        <f>IFERROR(選手[[#This Row],[性別コード]],"")</f>
        <v>2</v>
      </c>
      <c r="H50" s="150" t="str">
        <f>IFERROR(VLOOKUP(G50,色々!P:Q,2,0),"")</f>
        <v>女子</v>
      </c>
      <c r="I50" s="150" t="str">
        <f>IFERROR(選手[[#This Row],[氏名]],"")</f>
        <v>橋本　りる</v>
      </c>
      <c r="J50" s="150" t="str">
        <f>IFERROR(選手[[#This Row],[氏名カナ]],"")</f>
        <v>ﾊｼﾓﾄ ﾘﾙ</v>
      </c>
      <c r="K50" s="150" t="str">
        <f>IFERROR(選手[[#This Row],[所属名称１]],"")</f>
        <v>南海ＤＣ</v>
      </c>
      <c r="L50" s="150">
        <f>IFERROR(選手[[#This Row],[学校コード]],"")</f>
        <v>1</v>
      </c>
      <c r="M50" s="150" t="str">
        <f>IFERROR(VLOOKUP(L50,色々!G:H,2,0),"")</f>
        <v>小学</v>
      </c>
      <c r="N50" s="150">
        <f>IFERROR(選手[[#This Row],[学年]],"")</f>
        <v>3</v>
      </c>
      <c r="O50" s="151">
        <f>IFERROR(選手[[#This Row],[生年月日]],"")</f>
        <v>41542</v>
      </c>
      <c r="P50" s="150">
        <f t="shared" si="0"/>
        <v>9</v>
      </c>
    </row>
    <row r="51" spans="6:16" ht="20.100000000000001" customHeight="1" x14ac:dyDescent="0.15">
      <c r="F51" s="150">
        <f>IFERROR(選手[[#This Row],[選手番号]],"")</f>
        <v>50</v>
      </c>
      <c r="G51" s="150">
        <f>IFERROR(選手[[#This Row],[性別コード]],"")</f>
        <v>1</v>
      </c>
      <c r="H51" s="150" t="str">
        <f>IFERROR(VLOOKUP(G51,色々!P:Q,2,0),"")</f>
        <v>男子</v>
      </c>
      <c r="I51" s="150" t="str">
        <f>IFERROR(選手[[#This Row],[氏名]],"")</f>
        <v>内田　圭祐</v>
      </c>
      <c r="J51" s="150" t="str">
        <f>IFERROR(選手[[#This Row],[氏名カナ]],"")</f>
        <v>ｳﾁﾀﾞ ｹｲｽｹ</v>
      </c>
      <c r="K51" s="150" t="str">
        <f>IFERROR(選手[[#This Row],[所属名称１]],"")</f>
        <v>ｴﾘｴｰﾙSRT</v>
      </c>
      <c r="L51" s="150">
        <f>IFERROR(選手[[#This Row],[学校コード]],"")</f>
        <v>3</v>
      </c>
      <c r="M51" s="150" t="str">
        <f>IFERROR(VLOOKUP(L51,色々!G:H,2,0),"")</f>
        <v>高校</v>
      </c>
      <c r="N51" s="150">
        <f>IFERROR(選手[[#This Row],[学年]],"")</f>
        <v>2</v>
      </c>
      <c r="O51" s="151">
        <f>IFERROR(選手[[#This Row],[生年月日]],"")</f>
        <v>38640</v>
      </c>
      <c r="P51" s="150">
        <f t="shared" si="0"/>
        <v>17</v>
      </c>
    </row>
    <row r="52" spans="6:16" ht="20.100000000000001" customHeight="1" x14ac:dyDescent="0.15">
      <c r="F52" s="150">
        <f>IFERROR(選手[[#This Row],[選手番号]],"")</f>
        <v>51</v>
      </c>
      <c r="G52" s="150">
        <f>IFERROR(選手[[#This Row],[性別コード]],"")</f>
        <v>1</v>
      </c>
      <c r="H52" s="150" t="str">
        <f>IFERROR(VLOOKUP(G52,色々!P:Q,2,0),"")</f>
        <v>男子</v>
      </c>
      <c r="I52" s="150" t="str">
        <f>IFERROR(選手[[#This Row],[氏名]],"")</f>
        <v>中田　智大</v>
      </c>
      <c r="J52" s="150" t="str">
        <f>IFERROR(選手[[#This Row],[氏名カナ]],"")</f>
        <v>ﾅｶﾀ ﾄﾓﾋﾛ</v>
      </c>
      <c r="K52" s="150" t="str">
        <f>IFERROR(選手[[#This Row],[所属名称１]],"")</f>
        <v>ｴﾘｴｰﾙSRT</v>
      </c>
      <c r="L52" s="150">
        <f>IFERROR(選手[[#This Row],[学校コード]],"")</f>
        <v>3</v>
      </c>
      <c r="M52" s="150" t="str">
        <f>IFERROR(VLOOKUP(L52,色々!G:H,2,0),"")</f>
        <v>高校</v>
      </c>
      <c r="N52" s="150">
        <f>IFERROR(選手[[#This Row],[学年]],"")</f>
        <v>1</v>
      </c>
      <c r="O52" s="151">
        <f>IFERROR(選手[[#This Row],[生年月日]],"")</f>
        <v>38819</v>
      </c>
      <c r="P52" s="150">
        <f t="shared" si="0"/>
        <v>16</v>
      </c>
    </row>
    <row r="53" spans="6:16" ht="20.100000000000001" customHeight="1" x14ac:dyDescent="0.15">
      <c r="F53" s="150">
        <f>IFERROR(選手[[#This Row],[選手番号]],"")</f>
        <v>52</v>
      </c>
      <c r="G53" s="150">
        <f>IFERROR(選手[[#This Row],[性別コード]],"")</f>
        <v>1</v>
      </c>
      <c r="H53" s="150" t="str">
        <f>IFERROR(VLOOKUP(G53,色々!P:Q,2,0),"")</f>
        <v>男子</v>
      </c>
      <c r="I53" s="150" t="str">
        <f>IFERROR(選手[[#This Row],[氏名]],"")</f>
        <v>永井　勇成</v>
      </c>
      <c r="J53" s="150" t="str">
        <f>IFERROR(選手[[#This Row],[氏名カナ]],"")</f>
        <v>ﾅｶﾞｲ ﾕｳｾｲ</v>
      </c>
      <c r="K53" s="150" t="str">
        <f>IFERROR(選手[[#This Row],[所属名称１]],"")</f>
        <v>ｴﾘｴｰﾙSRT</v>
      </c>
      <c r="L53" s="150">
        <f>IFERROR(選手[[#This Row],[学校コード]],"")</f>
        <v>2</v>
      </c>
      <c r="M53" s="150" t="str">
        <f>IFERROR(VLOOKUP(L53,色々!G:H,2,0),"")</f>
        <v>中学</v>
      </c>
      <c r="N53" s="150">
        <f>IFERROR(選手[[#This Row],[学年]],"")</f>
        <v>3</v>
      </c>
      <c r="O53" s="151">
        <f>IFERROR(選手[[#This Row],[生年月日]],"")</f>
        <v>39529</v>
      </c>
      <c r="P53" s="150">
        <f t="shared" si="0"/>
        <v>15</v>
      </c>
    </row>
    <row r="54" spans="6:16" ht="20.100000000000001" customHeight="1" x14ac:dyDescent="0.15">
      <c r="F54" s="150">
        <f>IFERROR(選手[[#This Row],[選手番号]],"")</f>
        <v>53</v>
      </c>
      <c r="G54" s="150">
        <f>IFERROR(選手[[#This Row],[性別コード]],"")</f>
        <v>1</v>
      </c>
      <c r="H54" s="150" t="str">
        <f>IFERROR(VLOOKUP(G54,色々!P:Q,2,0),"")</f>
        <v>男子</v>
      </c>
      <c r="I54" s="150" t="str">
        <f>IFERROR(選手[[#This Row],[氏名]],"")</f>
        <v>中田　陸翔</v>
      </c>
      <c r="J54" s="150" t="str">
        <f>IFERROR(選手[[#This Row],[氏名カナ]],"")</f>
        <v>ﾅｶﾀ ﾘｸﾄ</v>
      </c>
      <c r="K54" s="150" t="str">
        <f>IFERROR(選手[[#This Row],[所属名称１]],"")</f>
        <v>ｴﾘｴｰﾙSRT</v>
      </c>
      <c r="L54" s="150">
        <f>IFERROR(選手[[#This Row],[学校コード]],"")</f>
        <v>2</v>
      </c>
      <c r="M54" s="150" t="str">
        <f>IFERROR(VLOOKUP(L54,色々!G:H,2,0),"")</f>
        <v>中学</v>
      </c>
      <c r="N54" s="150">
        <f>IFERROR(選手[[#This Row],[学年]],"")</f>
        <v>2</v>
      </c>
      <c r="O54" s="151">
        <f>IFERROR(選手[[#This Row],[生年月日]],"")</f>
        <v>39731</v>
      </c>
      <c r="P54" s="150">
        <f t="shared" si="0"/>
        <v>14</v>
      </c>
    </row>
    <row r="55" spans="6:16" ht="20.100000000000001" customHeight="1" x14ac:dyDescent="0.15">
      <c r="F55" s="150">
        <f>IFERROR(選手[[#This Row],[選手番号]],"")</f>
        <v>54</v>
      </c>
      <c r="G55" s="150">
        <f>IFERROR(選手[[#This Row],[性別コード]],"")</f>
        <v>1</v>
      </c>
      <c r="H55" s="150" t="str">
        <f>IFERROR(VLOOKUP(G55,色々!P:Q,2,0),"")</f>
        <v>男子</v>
      </c>
      <c r="I55" s="150" t="str">
        <f>IFERROR(選手[[#This Row],[氏名]],"")</f>
        <v>赤野　弘幸</v>
      </c>
      <c r="J55" s="150" t="str">
        <f>IFERROR(選手[[#This Row],[氏名カナ]],"")</f>
        <v>ｱｶﾉ ﾋﾛﾕｷ</v>
      </c>
      <c r="K55" s="150" t="str">
        <f>IFERROR(選手[[#This Row],[所属名称１]],"")</f>
        <v>ｴﾘｴｰﾙSRT</v>
      </c>
      <c r="L55" s="150">
        <f>IFERROR(選手[[#This Row],[学校コード]],"")</f>
        <v>1</v>
      </c>
      <c r="M55" s="150" t="str">
        <f>IFERROR(VLOOKUP(L55,色々!G:H,2,0),"")</f>
        <v>小学</v>
      </c>
      <c r="N55" s="150">
        <f>IFERROR(選手[[#This Row],[学年]],"")</f>
        <v>6</v>
      </c>
      <c r="O55" s="151">
        <f>IFERROR(選手[[#This Row],[生年月日]],"")</f>
        <v>40333</v>
      </c>
      <c r="P55" s="150">
        <f t="shared" si="0"/>
        <v>12</v>
      </c>
    </row>
    <row r="56" spans="6:16" ht="20.100000000000001" customHeight="1" x14ac:dyDescent="0.15">
      <c r="F56" s="150">
        <f>IFERROR(選手[[#This Row],[選手番号]],"")</f>
        <v>55</v>
      </c>
      <c r="G56" s="150">
        <f>IFERROR(選手[[#This Row],[性別コード]],"")</f>
        <v>1</v>
      </c>
      <c r="H56" s="150" t="str">
        <f>IFERROR(VLOOKUP(G56,色々!P:Q,2,0),"")</f>
        <v>男子</v>
      </c>
      <c r="I56" s="150" t="str">
        <f>IFERROR(選手[[#This Row],[氏名]],"")</f>
        <v>玉井　豪大</v>
      </c>
      <c r="J56" s="150" t="str">
        <f>IFERROR(選手[[#This Row],[氏名カナ]],"")</f>
        <v>ﾀﾏｲ ｺﾞｳﾀ</v>
      </c>
      <c r="K56" s="150" t="str">
        <f>IFERROR(選手[[#This Row],[所属名称１]],"")</f>
        <v>ｴﾘｴｰﾙSRT</v>
      </c>
      <c r="L56" s="150">
        <f>IFERROR(選手[[#This Row],[学校コード]],"")</f>
        <v>1</v>
      </c>
      <c r="M56" s="150" t="str">
        <f>IFERROR(VLOOKUP(L56,色々!G:H,2,0),"")</f>
        <v>小学</v>
      </c>
      <c r="N56" s="150">
        <f>IFERROR(選手[[#This Row],[学年]],"")</f>
        <v>6</v>
      </c>
      <c r="O56" s="151">
        <f>IFERROR(選手[[#This Row],[生年月日]],"")</f>
        <v>40387</v>
      </c>
      <c r="P56" s="150">
        <f t="shared" si="0"/>
        <v>12</v>
      </c>
    </row>
    <row r="57" spans="6:16" ht="20.100000000000001" customHeight="1" x14ac:dyDescent="0.15">
      <c r="F57" s="150">
        <f>IFERROR(選手[[#This Row],[選手番号]],"")</f>
        <v>56</v>
      </c>
      <c r="G57" s="150">
        <f>IFERROR(選手[[#This Row],[性別コード]],"")</f>
        <v>1</v>
      </c>
      <c r="H57" s="150" t="str">
        <f>IFERROR(VLOOKUP(G57,色々!P:Q,2,0),"")</f>
        <v>男子</v>
      </c>
      <c r="I57" s="150" t="str">
        <f>IFERROR(選手[[#This Row],[氏名]],"")</f>
        <v>尾藤　渉大</v>
      </c>
      <c r="J57" s="150" t="str">
        <f>IFERROR(選手[[#This Row],[氏名カナ]],"")</f>
        <v>ﾋﾞﾄｳ ｱﾕﾄ</v>
      </c>
      <c r="K57" s="150" t="str">
        <f>IFERROR(選手[[#This Row],[所属名称１]],"")</f>
        <v>ｴﾘｴｰﾙSRT</v>
      </c>
      <c r="L57" s="150">
        <f>IFERROR(選手[[#This Row],[学校コード]],"")</f>
        <v>1</v>
      </c>
      <c r="M57" s="150" t="str">
        <f>IFERROR(VLOOKUP(L57,色々!G:H,2,0),"")</f>
        <v>小学</v>
      </c>
      <c r="N57" s="150">
        <f>IFERROR(選手[[#This Row],[学年]],"")</f>
        <v>6</v>
      </c>
      <c r="O57" s="151">
        <f>IFERROR(選手[[#This Row],[生年月日]],"")</f>
        <v>40402</v>
      </c>
      <c r="P57" s="150">
        <f t="shared" si="0"/>
        <v>12</v>
      </c>
    </row>
    <row r="58" spans="6:16" ht="20.100000000000001" customHeight="1" x14ac:dyDescent="0.15">
      <c r="F58" s="150">
        <f>IFERROR(選手[[#This Row],[選手番号]],"")</f>
        <v>57</v>
      </c>
      <c r="G58" s="150">
        <f>IFERROR(選手[[#This Row],[性別コード]],"")</f>
        <v>1</v>
      </c>
      <c r="H58" s="150" t="str">
        <f>IFERROR(VLOOKUP(G58,色々!P:Q,2,0),"")</f>
        <v>男子</v>
      </c>
      <c r="I58" s="150" t="str">
        <f>IFERROR(選手[[#This Row],[氏名]],"")</f>
        <v>脇　　章人</v>
      </c>
      <c r="J58" s="150" t="str">
        <f>IFERROR(選手[[#This Row],[氏名カナ]],"")</f>
        <v>ﾜｷ ｱｷﾋﾄ</v>
      </c>
      <c r="K58" s="150" t="str">
        <f>IFERROR(選手[[#This Row],[所属名称１]],"")</f>
        <v>ｴﾘｴｰﾙSRT</v>
      </c>
      <c r="L58" s="150">
        <f>IFERROR(選手[[#This Row],[学校コード]],"")</f>
        <v>1</v>
      </c>
      <c r="M58" s="150" t="str">
        <f>IFERROR(VLOOKUP(L58,色々!G:H,2,0),"")</f>
        <v>小学</v>
      </c>
      <c r="N58" s="150">
        <f>IFERROR(選手[[#This Row],[学年]],"")</f>
        <v>6</v>
      </c>
      <c r="O58" s="151">
        <f>IFERROR(選手[[#This Row],[生年月日]],"")</f>
        <v>40569</v>
      </c>
      <c r="P58" s="150">
        <f t="shared" si="0"/>
        <v>12</v>
      </c>
    </row>
    <row r="59" spans="6:16" ht="20.100000000000001" customHeight="1" x14ac:dyDescent="0.15">
      <c r="F59" s="150">
        <f>IFERROR(選手[[#This Row],[選手番号]],"")</f>
        <v>58</v>
      </c>
      <c r="G59" s="150">
        <f>IFERROR(選手[[#This Row],[性別コード]],"")</f>
        <v>1</v>
      </c>
      <c r="H59" s="150" t="str">
        <f>IFERROR(VLOOKUP(G59,色々!P:Q,2,0),"")</f>
        <v>男子</v>
      </c>
      <c r="I59" s="150" t="str">
        <f>IFERROR(選手[[#This Row],[氏名]],"")</f>
        <v>森下　泰明</v>
      </c>
      <c r="J59" s="150" t="str">
        <f>IFERROR(選手[[#This Row],[氏名カナ]],"")</f>
        <v>ﾓﾘｼﾀ ﾔｽｱｷ</v>
      </c>
      <c r="K59" s="150" t="str">
        <f>IFERROR(選手[[#This Row],[所属名称１]],"")</f>
        <v>ｴﾘｴｰﾙSRT</v>
      </c>
      <c r="L59" s="150">
        <f>IFERROR(選手[[#This Row],[学校コード]],"")</f>
        <v>1</v>
      </c>
      <c r="M59" s="150" t="str">
        <f>IFERROR(VLOOKUP(L59,色々!G:H,2,0),"")</f>
        <v>小学</v>
      </c>
      <c r="N59" s="150">
        <f>IFERROR(選手[[#This Row],[学年]],"")</f>
        <v>5</v>
      </c>
      <c r="O59" s="151">
        <f>IFERROR(選手[[#This Row],[生年月日]],"")</f>
        <v>40702</v>
      </c>
      <c r="P59" s="150">
        <f t="shared" si="0"/>
        <v>11</v>
      </c>
    </row>
    <row r="60" spans="6:16" ht="20.100000000000001" customHeight="1" x14ac:dyDescent="0.15">
      <c r="F60" s="150">
        <f>IFERROR(選手[[#This Row],[選手番号]],"")</f>
        <v>59</v>
      </c>
      <c r="G60" s="150">
        <f>IFERROR(選手[[#This Row],[性別コード]],"")</f>
        <v>1</v>
      </c>
      <c r="H60" s="150" t="str">
        <f>IFERROR(VLOOKUP(G60,色々!P:Q,2,0),"")</f>
        <v>男子</v>
      </c>
      <c r="I60" s="150" t="str">
        <f>IFERROR(選手[[#This Row],[氏名]],"")</f>
        <v>脇　　遼平</v>
      </c>
      <c r="J60" s="150" t="str">
        <f>IFERROR(選手[[#This Row],[氏名カナ]],"")</f>
        <v>ﾜｷ ﾘｮｳﾍｲ</v>
      </c>
      <c r="K60" s="150" t="str">
        <f>IFERROR(選手[[#This Row],[所属名称１]],"")</f>
        <v>ｴﾘｴｰﾙSRT</v>
      </c>
      <c r="L60" s="150">
        <f>IFERROR(選手[[#This Row],[学校コード]],"")</f>
        <v>1</v>
      </c>
      <c r="M60" s="150" t="str">
        <f>IFERROR(VLOOKUP(L60,色々!G:H,2,0),"")</f>
        <v>小学</v>
      </c>
      <c r="N60" s="150">
        <f>IFERROR(選手[[#This Row],[学年]],"")</f>
        <v>4</v>
      </c>
      <c r="O60" s="151">
        <f>IFERROR(選手[[#This Row],[生年月日]],"")</f>
        <v>41310</v>
      </c>
      <c r="P60" s="150">
        <f t="shared" si="0"/>
        <v>10</v>
      </c>
    </row>
    <row r="61" spans="6:16" ht="20.100000000000001" customHeight="1" x14ac:dyDescent="0.15">
      <c r="F61" s="150">
        <f>IFERROR(選手[[#This Row],[選手番号]],"")</f>
        <v>60</v>
      </c>
      <c r="G61" s="150">
        <f>IFERROR(選手[[#This Row],[性別コード]],"")</f>
        <v>1</v>
      </c>
      <c r="H61" s="150" t="str">
        <f>IFERROR(VLOOKUP(G61,色々!P:Q,2,0),"")</f>
        <v>男子</v>
      </c>
      <c r="I61" s="150" t="str">
        <f>IFERROR(選手[[#This Row],[氏名]],"")</f>
        <v>星川　夏伊</v>
      </c>
      <c r="J61" s="150" t="str">
        <f>IFERROR(選手[[#This Row],[氏名カナ]],"")</f>
        <v>ﾎｼｶﾜ ｶｲ</v>
      </c>
      <c r="K61" s="150" t="str">
        <f>IFERROR(選手[[#This Row],[所属名称１]],"")</f>
        <v>ｴﾘｴｰﾙSRT</v>
      </c>
      <c r="L61" s="150">
        <f>IFERROR(選手[[#This Row],[学校コード]],"")</f>
        <v>1</v>
      </c>
      <c r="M61" s="150" t="str">
        <f>IFERROR(VLOOKUP(L61,色々!G:H,2,0),"")</f>
        <v>小学</v>
      </c>
      <c r="N61" s="150">
        <f>IFERROR(選手[[#This Row],[学年]],"")</f>
        <v>3</v>
      </c>
      <c r="O61" s="151">
        <f>IFERROR(選手[[#This Row],[生年月日]],"")</f>
        <v>41415</v>
      </c>
      <c r="P61" s="150">
        <f t="shared" si="0"/>
        <v>9</v>
      </c>
    </row>
    <row r="62" spans="6:16" ht="20.100000000000001" customHeight="1" x14ac:dyDescent="0.15">
      <c r="F62" s="150">
        <f>IFERROR(選手[[#This Row],[選手番号]],"")</f>
        <v>61</v>
      </c>
      <c r="G62" s="150">
        <f>IFERROR(選手[[#This Row],[性別コード]],"")</f>
        <v>2</v>
      </c>
      <c r="H62" s="150" t="str">
        <f>IFERROR(VLOOKUP(G62,色々!P:Q,2,0),"")</f>
        <v>女子</v>
      </c>
      <c r="I62" s="150" t="str">
        <f>IFERROR(選手[[#This Row],[氏名]],"")</f>
        <v>内田　侑花</v>
      </c>
      <c r="J62" s="150" t="str">
        <f>IFERROR(選手[[#This Row],[氏名カナ]],"")</f>
        <v>ｳﾁﾀﾞ ﾕｶ</v>
      </c>
      <c r="K62" s="150" t="str">
        <f>IFERROR(選手[[#This Row],[所属名称１]],"")</f>
        <v>ｴﾘｴｰﾙSRT</v>
      </c>
      <c r="L62" s="150">
        <f>IFERROR(選手[[#This Row],[学校コード]],"")</f>
        <v>2</v>
      </c>
      <c r="M62" s="150" t="str">
        <f>IFERROR(VLOOKUP(L62,色々!G:H,2,0),"")</f>
        <v>中学</v>
      </c>
      <c r="N62" s="150">
        <f>IFERROR(選手[[#This Row],[学年]],"")</f>
        <v>2</v>
      </c>
      <c r="O62" s="151">
        <f>IFERROR(選手[[#This Row],[生年月日]],"")</f>
        <v>39615</v>
      </c>
      <c r="P62" s="150">
        <f t="shared" si="0"/>
        <v>14</v>
      </c>
    </row>
    <row r="63" spans="6:16" ht="20.100000000000001" customHeight="1" x14ac:dyDescent="0.15">
      <c r="F63" s="150">
        <f>IFERROR(選手[[#This Row],[選手番号]],"")</f>
        <v>62</v>
      </c>
      <c r="G63" s="150">
        <f>IFERROR(選手[[#This Row],[性別コード]],"")</f>
        <v>2</v>
      </c>
      <c r="H63" s="150" t="str">
        <f>IFERROR(VLOOKUP(G63,色々!P:Q,2,0),"")</f>
        <v>女子</v>
      </c>
      <c r="I63" s="150" t="str">
        <f>IFERROR(選手[[#This Row],[氏名]],"")</f>
        <v>藤原　萌叶</v>
      </c>
      <c r="J63" s="150" t="str">
        <f>IFERROR(選手[[#This Row],[氏名カナ]],"")</f>
        <v>ﾌｼﾞﾜﾗ ﾎﾉｶ</v>
      </c>
      <c r="K63" s="150" t="str">
        <f>IFERROR(選手[[#This Row],[所属名称１]],"")</f>
        <v>ｴﾘｴｰﾙSRT</v>
      </c>
      <c r="L63" s="150">
        <f>IFERROR(選手[[#This Row],[学校コード]],"")</f>
        <v>2</v>
      </c>
      <c r="M63" s="150" t="str">
        <f>IFERROR(VLOOKUP(L63,色々!G:H,2,0),"")</f>
        <v>中学</v>
      </c>
      <c r="N63" s="150">
        <f>IFERROR(選手[[#This Row],[学年]],"")</f>
        <v>2</v>
      </c>
      <c r="O63" s="151">
        <f>IFERROR(選手[[#This Row],[生年月日]],"")</f>
        <v>39889</v>
      </c>
      <c r="P63" s="150">
        <f t="shared" si="0"/>
        <v>14</v>
      </c>
    </row>
    <row r="64" spans="6:16" ht="20.100000000000001" customHeight="1" x14ac:dyDescent="0.15">
      <c r="F64" s="150">
        <f>IFERROR(選手[[#This Row],[選手番号]],"")</f>
        <v>63</v>
      </c>
      <c r="G64" s="150">
        <f>IFERROR(選手[[#This Row],[性別コード]],"")</f>
        <v>2</v>
      </c>
      <c r="H64" s="150" t="str">
        <f>IFERROR(VLOOKUP(G64,色々!P:Q,2,0),"")</f>
        <v>女子</v>
      </c>
      <c r="I64" s="150" t="str">
        <f>IFERROR(選手[[#This Row],[氏名]],"")</f>
        <v>青木　花音</v>
      </c>
      <c r="J64" s="150" t="str">
        <f>IFERROR(選手[[#This Row],[氏名カナ]],"")</f>
        <v>ｱｵｷ ﾊﾅ</v>
      </c>
      <c r="K64" s="150" t="str">
        <f>IFERROR(選手[[#This Row],[所属名称１]],"")</f>
        <v>ｴﾘｴｰﾙSRT</v>
      </c>
      <c r="L64" s="150">
        <f>IFERROR(選手[[#This Row],[学校コード]],"")</f>
        <v>1</v>
      </c>
      <c r="M64" s="150" t="str">
        <f>IFERROR(VLOOKUP(L64,色々!G:H,2,0),"")</f>
        <v>小学</v>
      </c>
      <c r="N64" s="150">
        <f>IFERROR(選手[[#This Row],[学年]],"")</f>
        <v>6</v>
      </c>
      <c r="O64" s="151">
        <f>IFERROR(選手[[#This Row],[生年月日]],"")</f>
        <v>40542</v>
      </c>
      <c r="P64" s="150">
        <f t="shared" si="0"/>
        <v>12</v>
      </c>
    </row>
    <row r="65" spans="6:16" ht="20.100000000000001" customHeight="1" x14ac:dyDescent="0.15">
      <c r="F65" s="150">
        <f>IFERROR(選手[[#This Row],[選手番号]],"")</f>
        <v>64</v>
      </c>
      <c r="G65" s="150">
        <f>IFERROR(選手[[#This Row],[性別コード]],"")</f>
        <v>2</v>
      </c>
      <c r="H65" s="150" t="str">
        <f>IFERROR(VLOOKUP(G65,色々!P:Q,2,0),"")</f>
        <v>女子</v>
      </c>
      <c r="I65" s="150" t="str">
        <f>IFERROR(選手[[#This Row],[氏名]],"")</f>
        <v>宮崎　倖歩</v>
      </c>
      <c r="J65" s="150" t="str">
        <f>IFERROR(選手[[#This Row],[氏名カナ]],"")</f>
        <v>ﾐﾔｻﾞｷ ﾕｷﾎ</v>
      </c>
      <c r="K65" s="150" t="str">
        <f>IFERROR(選手[[#This Row],[所属名称１]],"")</f>
        <v>ｴﾘｴｰﾙSRT</v>
      </c>
      <c r="L65" s="150">
        <f>IFERROR(選手[[#This Row],[学校コード]],"")</f>
        <v>1</v>
      </c>
      <c r="M65" s="150" t="str">
        <f>IFERROR(VLOOKUP(L65,色々!G:H,2,0),"")</f>
        <v>小学</v>
      </c>
      <c r="N65" s="150">
        <f>IFERROR(選手[[#This Row],[学年]],"")</f>
        <v>6</v>
      </c>
      <c r="O65" s="151">
        <f>IFERROR(選手[[#This Row],[生年月日]],"")</f>
        <v>40619</v>
      </c>
      <c r="P65" s="150">
        <f t="shared" si="0"/>
        <v>12</v>
      </c>
    </row>
    <row r="66" spans="6:16" ht="20.100000000000001" customHeight="1" x14ac:dyDescent="0.15">
      <c r="F66" s="150">
        <f>IFERROR(選手[[#This Row],[選手番号]],"")</f>
        <v>65</v>
      </c>
      <c r="G66" s="150">
        <f>IFERROR(選手[[#This Row],[性別コード]],"")</f>
        <v>2</v>
      </c>
      <c r="H66" s="150" t="str">
        <f>IFERROR(VLOOKUP(G66,色々!P:Q,2,0),"")</f>
        <v>女子</v>
      </c>
      <c r="I66" s="150" t="str">
        <f>IFERROR(選手[[#This Row],[氏名]],"")</f>
        <v>脇　　栞那</v>
      </c>
      <c r="J66" s="150" t="str">
        <f>IFERROR(選手[[#This Row],[氏名カナ]],"")</f>
        <v>ﾜｷ ｶﾝﾅ</v>
      </c>
      <c r="K66" s="150" t="str">
        <f>IFERROR(選手[[#This Row],[所属名称１]],"")</f>
        <v>ｴﾘｴｰﾙSRT</v>
      </c>
      <c r="L66" s="150">
        <f>IFERROR(選手[[#This Row],[学校コード]],"")</f>
        <v>1</v>
      </c>
      <c r="M66" s="150" t="str">
        <f>IFERROR(VLOOKUP(L66,色々!G:H,2,0),"")</f>
        <v>小学</v>
      </c>
      <c r="N66" s="150">
        <f>IFERROR(選手[[#This Row],[学年]],"")</f>
        <v>5</v>
      </c>
      <c r="O66" s="151">
        <f>IFERROR(選手[[#This Row],[生年月日]],"")</f>
        <v>40975</v>
      </c>
      <c r="P66" s="150">
        <f t="shared" si="0"/>
        <v>11</v>
      </c>
    </row>
    <row r="67" spans="6:16" ht="20.100000000000001" customHeight="1" x14ac:dyDescent="0.15">
      <c r="F67" s="150">
        <f>IFERROR(選手[[#This Row],[選手番号]],"")</f>
        <v>66</v>
      </c>
      <c r="G67" s="150">
        <f>IFERROR(選手[[#This Row],[性別コード]],"")</f>
        <v>2</v>
      </c>
      <c r="H67" s="150" t="str">
        <f>IFERROR(VLOOKUP(G67,色々!P:Q,2,0),"")</f>
        <v>女子</v>
      </c>
      <c r="I67" s="150" t="str">
        <f>IFERROR(選手[[#This Row],[氏名]],"")</f>
        <v>坂下　梨紗</v>
      </c>
      <c r="J67" s="150" t="str">
        <f>IFERROR(選手[[#This Row],[氏名カナ]],"")</f>
        <v>ｻｶｼﾀ ﾘｻ</v>
      </c>
      <c r="K67" s="150" t="str">
        <f>IFERROR(選手[[#This Row],[所属名称１]],"")</f>
        <v>ｴﾘｴｰﾙSRT</v>
      </c>
      <c r="L67" s="150">
        <f>IFERROR(選手[[#This Row],[学校コード]],"")</f>
        <v>1</v>
      </c>
      <c r="M67" s="150" t="str">
        <f>IFERROR(VLOOKUP(L67,色々!G:H,2,0),"")</f>
        <v>小学</v>
      </c>
      <c r="N67" s="150">
        <f>IFERROR(選手[[#This Row],[学年]],"")</f>
        <v>4</v>
      </c>
      <c r="O67" s="151">
        <f>IFERROR(選手[[#This Row],[生年月日]],"")</f>
        <v>41239</v>
      </c>
      <c r="P67" s="150">
        <f t="shared" ref="P67:P130" si="1">IFERROR(DATEDIF(O67,$O$1,"y"),"")</f>
        <v>10</v>
      </c>
    </row>
    <row r="68" spans="6:16" ht="20.100000000000001" customHeight="1" x14ac:dyDescent="0.15">
      <c r="F68" s="150">
        <f>IFERROR(選手[[#This Row],[選手番号]],"")</f>
        <v>67</v>
      </c>
      <c r="G68" s="150">
        <f>IFERROR(選手[[#This Row],[性別コード]],"")</f>
        <v>2</v>
      </c>
      <c r="H68" s="150" t="str">
        <f>IFERROR(VLOOKUP(G68,色々!P:Q,2,0),"")</f>
        <v>女子</v>
      </c>
      <c r="I68" s="150" t="str">
        <f>IFERROR(選手[[#This Row],[氏名]],"")</f>
        <v>曽根芹李空</v>
      </c>
      <c r="J68" s="150" t="str">
        <f>IFERROR(選手[[#This Row],[氏名カナ]],"")</f>
        <v>ｿﾈ ｾﾘｱ</v>
      </c>
      <c r="K68" s="150" t="str">
        <f>IFERROR(選手[[#This Row],[所属名称１]],"")</f>
        <v>ｴﾘｴｰﾙSRT</v>
      </c>
      <c r="L68" s="150">
        <f>IFERROR(選手[[#This Row],[学校コード]],"")</f>
        <v>1</v>
      </c>
      <c r="M68" s="150" t="str">
        <f>IFERROR(VLOOKUP(L68,色々!G:H,2,0),"")</f>
        <v>小学</v>
      </c>
      <c r="N68" s="150">
        <f>IFERROR(選手[[#This Row],[学年]],"")</f>
        <v>3</v>
      </c>
      <c r="O68" s="151">
        <f>IFERROR(選手[[#This Row],[生年月日]],"")</f>
        <v>41537</v>
      </c>
      <c r="P68" s="150">
        <f t="shared" si="1"/>
        <v>9</v>
      </c>
    </row>
    <row r="69" spans="6:16" ht="20.100000000000001" customHeight="1" x14ac:dyDescent="0.15">
      <c r="F69" s="150">
        <f>IFERROR(選手[[#This Row],[選手番号]],"")</f>
        <v>68</v>
      </c>
      <c r="G69" s="150">
        <f>IFERROR(選手[[#This Row],[性別コード]],"")</f>
        <v>1</v>
      </c>
      <c r="H69" s="150" t="str">
        <f>IFERROR(VLOOKUP(G69,色々!P:Q,2,0),"")</f>
        <v>男子</v>
      </c>
      <c r="I69" s="150" t="str">
        <f>IFERROR(選手[[#This Row],[氏名]],"")</f>
        <v>野川　　陸</v>
      </c>
      <c r="J69" s="150" t="str">
        <f>IFERROR(選手[[#This Row],[氏名カナ]],"")</f>
        <v>ﾉｶﾞﾜ ﾘｸ</v>
      </c>
      <c r="K69" s="150" t="str">
        <f>IFERROR(選手[[#This Row],[所属名称１]],"")</f>
        <v>西条ＳＣ</v>
      </c>
      <c r="L69" s="150">
        <f>IFERROR(選手[[#This Row],[学校コード]],"")</f>
        <v>2</v>
      </c>
      <c r="M69" s="150" t="str">
        <f>IFERROR(VLOOKUP(L69,色々!G:H,2,0),"")</f>
        <v>中学</v>
      </c>
      <c r="N69" s="150">
        <f>IFERROR(選手[[#This Row],[学年]],"")</f>
        <v>3</v>
      </c>
      <c r="O69" s="151">
        <f>IFERROR(選手[[#This Row],[生年月日]],"")</f>
        <v>39259</v>
      </c>
      <c r="P69" s="150">
        <f t="shared" si="1"/>
        <v>15</v>
      </c>
    </row>
    <row r="70" spans="6:16" ht="20.100000000000001" customHeight="1" x14ac:dyDescent="0.15">
      <c r="F70" s="150">
        <f>IFERROR(選手[[#This Row],[選手番号]],"")</f>
        <v>69</v>
      </c>
      <c r="G70" s="150">
        <f>IFERROR(選手[[#This Row],[性別コード]],"")</f>
        <v>1</v>
      </c>
      <c r="H70" s="150" t="str">
        <f>IFERROR(VLOOKUP(G70,色々!P:Q,2,0),"")</f>
        <v>男子</v>
      </c>
      <c r="I70" s="150" t="str">
        <f>IFERROR(選手[[#This Row],[氏名]],"")</f>
        <v>塩出　大剛</v>
      </c>
      <c r="J70" s="150" t="str">
        <f>IFERROR(選手[[#This Row],[氏名カナ]],"")</f>
        <v>ｼｵﾃﾞ ﾀﾞｲｺﾞ</v>
      </c>
      <c r="K70" s="150" t="str">
        <f>IFERROR(選手[[#This Row],[所属名称１]],"")</f>
        <v>西条ＳＣ</v>
      </c>
      <c r="L70" s="150">
        <f>IFERROR(選手[[#This Row],[学校コード]],"")</f>
        <v>2</v>
      </c>
      <c r="M70" s="150" t="str">
        <f>IFERROR(VLOOKUP(L70,色々!G:H,2,0),"")</f>
        <v>中学</v>
      </c>
      <c r="N70" s="150">
        <f>IFERROR(選手[[#This Row],[学年]],"")</f>
        <v>2</v>
      </c>
      <c r="O70" s="151">
        <f>IFERROR(選手[[#This Row],[生年月日]],"")</f>
        <v>39737</v>
      </c>
      <c r="P70" s="150">
        <f t="shared" si="1"/>
        <v>14</v>
      </c>
    </row>
    <row r="71" spans="6:16" ht="20.100000000000001" customHeight="1" x14ac:dyDescent="0.15">
      <c r="F71" s="150">
        <f>IFERROR(選手[[#This Row],[選手番号]],"")</f>
        <v>70</v>
      </c>
      <c r="G71" s="150">
        <f>IFERROR(選手[[#This Row],[性別コード]],"")</f>
        <v>1</v>
      </c>
      <c r="H71" s="150" t="str">
        <f>IFERROR(VLOOKUP(G71,色々!P:Q,2,0),"")</f>
        <v>男子</v>
      </c>
      <c r="I71" s="150" t="str">
        <f>IFERROR(選手[[#This Row],[氏名]],"")</f>
        <v>松尾　秀晟</v>
      </c>
      <c r="J71" s="150" t="str">
        <f>IFERROR(選手[[#This Row],[氏名カナ]],"")</f>
        <v>ﾏﾂｵ ｼｭｳｾｲ</v>
      </c>
      <c r="K71" s="150" t="str">
        <f>IFERROR(選手[[#This Row],[所属名称１]],"")</f>
        <v>西条ＳＣ</v>
      </c>
      <c r="L71" s="150">
        <f>IFERROR(選手[[#This Row],[学校コード]],"")</f>
        <v>1</v>
      </c>
      <c r="M71" s="150" t="str">
        <f>IFERROR(VLOOKUP(L71,色々!G:H,2,0),"")</f>
        <v>小学</v>
      </c>
      <c r="N71" s="150">
        <f>IFERROR(選手[[#This Row],[学年]],"")</f>
        <v>6</v>
      </c>
      <c r="O71" s="151">
        <f>IFERROR(選手[[#This Row],[生年月日]],"")</f>
        <v>40464</v>
      </c>
      <c r="P71" s="150">
        <f t="shared" si="1"/>
        <v>12</v>
      </c>
    </row>
    <row r="72" spans="6:16" ht="20.100000000000001" customHeight="1" x14ac:dyDescent="0.15">
      <c r="F72" s="150">
        <f>IFERROR(選手[[#This Row],[選手番号]],"")</f>
        <v>71</v>
      </c>
      <c r="G72" s="150">
        <f>IFERROR(選手[[#This Row],[性別コード]],"")</f>
        <v>1</v>
      </c>
      <c r="H72" s="150" t="str">
        <f>IFERROR(VLOOKUP(G72,色々!P:Q,2,0),"")</f>
        <v>男子</v>
      </c>
      <c r="I72" s="150" t="str">
        <f>IFERROR(選手[[#This Row],[氏名]],"")</f>
        <v>松尾　篤城</v>
      </c>
      <c r="J72" s="150" t="str">
        <f>IFERROR(選手[[#This Row],[氏名カナ]],"")</f>
        <v>ﾏﾂｵ ｱﾂｷ</v>
      </c>
      <c r="K72" s="150" t="str">
        <f>IFERROR(選手[[#This Row],[所属名称１]],"")</f>
        <v>西条ＳＣ</v>
      </c>
      <c r="L72" s="150">
        <f>IFERROR(選手[[#This Row],[学校コード]],"")</f>
        <v>1</v>
      </c>
      <c r="M72" s="150" t="str">
        <f>IFERROR(VLOOKUP(L72,色々!G:H,2,0),"")</f>
        <v>小学</v>
      </c>
      <c r="N72" s="150">
        <f>IFERROR(選手[[#This Row],[学年]],"")</f>
        <v>4</v>
      </c>
      <c r="O72" s="151">
        <f>IFERROR(選手[[#This Row],[生年月日]],"")</f>
        <v>41249</v>
      </c>
      <c r="P72" s="150">
        <f t="shared" si="1"/>
        <v>10</v>
      </c>
    </row>
    <row r="73" spans="6:16" ht="20.100000000000001" customHeight="1" x14ac:dyDescent="0.15">
      <c r="F73" s="150">
        <f>IFERROR(選手[[#This Row],[選手番号]],"")</f>
        <v>72</v>
      </c>
      <c r="G73" s="150">
        <f>IFERROR(選手[[#This Row],[性別コード]],"")</f>
        <v>1</v>
      </c>
      <c r="H73" s="150" t="str">
        <f>IFERROR(VLOOKUP(G73,色々!P:Q,2,0),"")</f>
        <v>男子</v>
      </c>
      <c r="I73" s="150" t="str">
        <f>IFERROR(選手[[#This Row],[氏名]],"")</f>
        <v>石川　幸明</v>
      </c>
      <c r="J73" s="150" t="str">
        <f>IFERROR(選手[[#This Row],[氏名カナ]],"")</f>
        <v>ｲｼｶﾜ ｺｳﾒｲ</v>
      </c>
      <c r="K73" s="150" t="str">
        <f>IFERROR(選手[[#This Row],[所属名称１]],"")</f>
        <v>西条ＳＣ</v>
      </c>
      <c r="L73" s="150">
        <f>IFERROR(選手[[#This Row],[学校コード]],"")</f>
        <v>1</v>
      </c>
      <c r="M73" s="150" t="str">
        <f>IFERROR(VLOOKUP(L73,色々!G:H,2,0),"")</f>
        <v>小学</v>
      </c>
      <c r="N73" s="150">
        <f>IFERROR(選手[[#This Row],[学年]],"")</f>
        <v>3</v>
      </c>
      <c r="O73" s="151">
        <f>IFERROR(選手[[#This Row],[生年月日]],"")</f>
        <v>41519</v>
      </c>
      <c r="P73" s="150">
        <f t="shared" si="1"/>
        <v>9</v>
      </c>
    </row>
    <row r="74" spans="6:16" ht="20.100000000000001" customHeight="1" x14ac:dyDescent="0.15">
      <c r="F74" s="150">
        <f>IFERROR(選手[[#This Row],[選手番号]],"")</f>
        <v>73</v>
      </c>
      <c r="G74" s="150">
        <f>IFERROR(選手[[#This Row],[性別コード]],"")</f>
        <v>2</v>
      </c>
      <c r="H74" s="150" t="str">
        <f>IFERROR(VLOOKUP(G74,色々!P:Q,2,0),"")</f>
        <v>女子</v>
      </c>
      <c r="I74" s="150" t="str">
        <f>IFERROR(選手[[#This Row],[氏名]],"")</f>
        <v>二宮　彩瑛</v>
      </c>
      <c r="J74" s="150" t="str">
        <f>IFERROR(選手[[#This Row],[氏名カナ]],"")</f>
        <v>ﾆﾉﾐﾔ ｻｴ</v>
      </c>
      <c r="K74" s="150" t="str">
        <f>IFERROR(選手[[#This Row],[所属名称１]],"")</f>
        <v>西条ＳＣ</v>
      </c>
      <c r="L74" s="150">
        <f>IFERROR(選手[[#This Row],[学校コード]],"")</f>
        <v>2</v>
      </c>
      <c r="M74" s="150" t="str">
        <f>IFERROR(VLOOKUP(L74,色々!G:H,2,0),"")</f>
        <v>中学</v>
      </c>
      <c r="N74" s="150">
        <f>IFERROR(選手[[#This Row],[学年]],"")</f>
        <v>2</v>
      </c>
      <c r="O74" s="151">
        <f>IFERROR(選手[[#This Row],[生年月日]],"")</f>
        <v>39807</v>
      </c>
      <c r="P74" s="150">
        <f t="shared" si="1"/>
        <v>14</v>
      </c>
    </row>
    <row r="75" spans="6:16" ht="20.100000000000001" customHeight="1" x14ac:dyDescent="0.15">
      <c r="F75" s="150">
        <f>IFERROR(選手[[#This Row],[選手番号]],"")</f>
        <v>74</v>
      </c>
      <c r="G75" s="150">
        <f>IFERROR(選手[[#This Row],[性別コード]],"")</f>
        <v>2</v>
      </c>
      <c r="H75" s="150" t="str">
        <f>IFERROR(VLOOKUP(G75,色々!P:Q,2,0),"")</f>
        <v>女子</v>
      </c>
      <c r="I75" s="150" t="str">
        <f>IFERROR(選手[[#This Row],[氏名]],"")</f>
        <v>山内　美音</v>
      </c>
      <c r="J75" s="150" t="str">
        <f>IFERROR(選手[[#This Row],[氏名カナ]],"")</f>
        <v>ﾔﾏｳﾁ ﾐｵﾝ</v>
      </c>
      <c r="K75" s="150" t="str">
        <f>IFERROR(選手[[#This Row],[所属名称１]],"")</f>
        <v>西条ＳＣ</v>
      </c>
      <c r="L75" s="150">
        <f>IFERROR(選手[[#This Row],[学校コード]],"")</f>
        <v>1</v>
      </c>
      <c r="M75" s="150" t="str">
        <f>IFERROR(VLOOKUP(L75,色々!G:H,2,0),"")</f>
        <v>小学</v>
      </c>
      <c r="N75" s="150">
        <f>IFERROR(選手[[#This Row],[学年]],"")</f>
        <v>5</v>
      </c>
      <c r="O75" s="151">
        <f>IFERROR(選手[[#This Row],[生年月日]],"")</f>
        <v>40765</v>
      </c>
      <c r="P75" s="150">
        <f t="shared" si="1"/>
        <v>11</v>
      </c>
    </row>
    <row r="76" spans="6:16" ht="20.100000000000001" customHeight="1" x14ac:dyDescent="0.15">
      <c r="F76" s="150">
        <f>IFERROR(選手[[#This Row],[選手番号]],"")</f>
        <v>75</v>
      </c>
      <c r="G76" s="150">
        <f>IFERROR(選手[[#This Row],[性別コード]],"")</f>
        <v>2</v>
      </c>
      <c r="H76" s="150" t="str">
        <f>IFERROR(VLOOKUP(G76,色々!P:Q,2,0),"")</f>
        <v>女子</v>
      </c>
      <c r="I76" s="150" t="str">
        <f>IFERROR(選手[[#This Row],[氏名]],"")</f>
        <v>三宅　玲奈</v>
      </c>
      <c r="J76" s="150" t="str">
        <f>IFERROR(選手[[#This Row],[氏名カナ]],"")</f>
        <v>ﾐﾔｹ ﾚｲﾅ</v>
      </c>
      <c r="K76" s="150" t="str">
        <f>IFERROR(選手[[#This Row],[所属名称１]],"")</f>
        <v>西条ＳＣ</v>
      </c>
      <c r="L76" s="150">
        <f>IFERROR(選手[[#This Row],[学校コード]],"")</f>
        <v>1</v>
      </c>
      <c r="M76" s="150" t="str">
        <f>IFERROR(VLOOKUP(L76,色々!G:H,2,0),"")</f>
        <v>小学</v>
      </c>
      <c r="N76" s="150">
        <f>IFERROR(選手[[#This Row],[学年]],"")</f>
        <v>5</v>
      </c>
      <c r="O76" s="151">
        <f>IFERROR(選手[[#This Row],[生年月日]],"")</f>
        <v>40798</v>
      </c>
      <c r="P76" s="150">
        <f t="shared" si="1"/>
        <v>11</v>
      </c>
    </row>
    <row r="77" spans="6:16" ht="20.100000000000001" customHeight="1" x14ac:dyDescent="0.15">
      <c r="F77" s="150">
        <f>IFERROR(選手[[#This Row],[選手番号]],"")</f>
        <v>76</v>
      </c>
      <c r="G77" s="150">
        <f>IFERROR(選手[[#This Row],[性別コード]],"")</f>
        <v>2</v>
      </c>
      <c r="H77" s="150" t="str">
        <f>IFERROR(VLOOKUP(G77,色々!P:Q,2,0),"")</f>
        <v>女子</v>
      </c>
      <c r="I77" s="150" t="str">
        <f>IFERROR(選手[[#This Row],[氏名]],"")</f>
        <v>小池　真生</v>
      </c>
      <c r="J77" s="150" t="str">
        <f>IFERROR(選手[[#This Row],[氏名カナ]],"")</f>
        <v>ｺｲｹ ﾏｵ</v>
      </c>
      <c r="K77" s="150" t="str">
        <f>IFERROR(選手[[#This Row],[所属名称１]],"")</f>
        <v>西条ＳＣ</v>
      </c>
      <c r="L77" s="150">
        <f>IFERROR(選手[[#This Row],[学校コード]],"")</f>
        <v>1</v>
      </c>
      <c r="M77" s="150" t="str">
        <f>IFERROR(VLOOKUP(L77,色々!G:H,2,0),"")</f>
        <v>小学</v>
      </c>
      <c r="N77" s="150">
        <f>IFERROR(選手[[#This Row],[学年]],"")</f>
        <v>5</v>
      </c>
      <c r="O77" s="151">
        <f>IFERROR(選手[[#This Row],[生年月日]],"")</f>
        <v>40953</v>
      </c>
      <c r="P77" s="150">
        <f t="shared" si="1"/>
        <v>11</v>
      </c>
    </row>
    <row r="78" spans="6:16" ht="20.100000000000001" customHeight="1" x14ac:dyDescent="0.15">
      <c r="F78" s="150">
        <f>IFERROR(選手[[#This Row],[選手番号]],"")</f>
        <v>77</v>
      </c>
      <c r="G78" s="150">
        <f>IFERROR(選手[[#This Row],[性別コード]],"")</f>
        <v>1</v>
      </c>
      <c r="H78" s="150" t="str">
        <f>IFERROR(VLOOKUP(G78,色々!P:Q,2,0),"")</f>
        <v>男子</v>
      </c>
      <c r="I78" s="150" t="str">
        <f>IFERROR(選手[[#This Row],[氏名]],"")</f>
        <v>山口　尚秀</v>
      </c>
      <c r="J78" s="150" t="str">
        <f>IFERROR(選手[[#This Row],[氏名カナ]],"")</f>
        <v>ﾔﾏｸﾞﾁ ﾅｵﾋﾃﾞ</v>
      </c>
      <c r="K78" s="150" t="str">
        <f>IFERROR(選手[[#This Row],[所属名称１]],"")</f>
        <v>ＭＧ瀬戸内</v>
      </c>
      <c r="L78" s="150">
        <f>IFERROR(選手[[#This Row],[学校コード]],"")</f>
        <v>5</v>
      </c>
      <c r="M78" s="150" t="str">
        <f>IFERROR(VLOOKUP(L78,色々!G:H,2,0),"")</f>
        <v>一般</v>
      </c>
      <c r="N78" s="150">
        <f>IFERROR(選手[[#This Row],[学年]],"")</f>
        <v>0</v>
      </c>
      <c r="O78" s="151">
        <f>IFERROR(選手[[#This Row],[生年月日]],"")</f>
        <v>36827</v>
      </c>
      <c r="P78" s="150">
        <f t="shared" si="1"/>
        <v>22</v>
      </c>
    </row>
    <row r="79" spans="6:16" ht="20.100000000000001" customHeight="1" x14ac:dyDescent="0.15">
      <c r="F79" s="150">
        <f>IFERROR(選手[[#This Row],[選手番号]],"")</f>
        <v>78</v>
      </c>
      <c r="G79" s="150">
        <f>IFERROR(選手[[#This Row],[性別コード]],"")</f>
        <v>1</v>
      </c>
      <c r="H79" s="150" t="str">
        <f>IFERROR(VLOOKUP(G79,色々!P:Q,2,0),"")</f>
        <v>男子</v>
      </c>
      <c r="I79" s="150" t="str">
        <f>IFERROR(選手[[#This Row],[氏名]],"")</f>
        <v>加藤　雄大</v>
      </c>
      <c r="J79" s="150" t="str">
        <f>IFERROR(選手[[#This Row],[氏名カナ]],"")</f>
        <v>ｶﾄｳ ﾀｹﾋﾛ</v>
      </c>
      <c r="K79" s="150" t="str">
        <f>IFERROR(選手[[#This Row],[所属名称１]],"")</f>
        <v>ＭＧ瀬戸内</v>
      </c>
      <c r="L79" s="150">
        <f>IFERROR(選手[[#This Row],[学校コード]],"")</f>
        <v>3</v>
      </c>
      <c r="M79" s="150" t="str">
        <f>IFERROR(VLOOKUP(L79,色々!G:H,2,0),"")</f>
        <v>高校</v>
      </c>
      <c r="N79" s="150">
        <f>IFERROR(選手[[#This Row],[学年]],"")</f>
        <v>2</v>
      </c>
      <c r="O79" s="151">
        <f>IFERROR(選手[[#This Row],[生年月日]],"")</f>
        <v>38609</v>
      </c>
      <c r="P79" s="150">
        <f t="shared" si="1"/>
        <v>17</v>
      </c>
    </row>
    <row r="80" spans="6:16" ht="20.100000000000001" customHeight="1" x14ac:dyDescent="0.15">
      <c r="F80" s="150">
        <f>IFERROR(選手[[#This Row],[選手番号]],"")</f>
        <v>79</v>
      </c>
      <c r="G80" s="150">
        <f>IFERROR(選手[[#This Row],[性別コード]],"")</f>
        <v>1</v>
      </c>
      <c r="H80" s="150" t="str">
        <f>IFERROR(VLOOKUP(G80,色々!P:Q,2,0),"")</f>
        <v>男子</v>
      </c>
      <c r="I80" s="150" t="str">
        <f>IFERROR(選手[[#This Row],[氏名]],"")</f>
        <v>森　　大空</v>
      </c>
      <c r="J80" s="150" t="str">
        <f>IFERROR(選手[[#This Row],[氏名カナ]],"")</f>
        <v>ﾓﾘ ﾀﾞｲｱ</v>
      </c>
      <c r="K80" s="150" t="str">
        <f>IFERROR(選手[[#This Row],[所属名称１]],"")</f>
        <v>ＭＧ瀬戸内</v>
      </c>
      <c r="L80" s="150">
        <f>IFERROR(選手[[#This Row],[学校コード]],"")</f>
        <v>2</v>
      </c>
      <c r="M80" s="150" t="str">
        <f>IFERROR(VLOOKUP(L80,色々!G:H,2,0),"")</f>
        <v>中学</v>
      </c>
      <c r="N80" s="150">
        <f>IFERROR(選手[[#This Row],[学年]],"")</f>
        <v>2</v>
      </c>
      <c r="O80" s="151">
        <f>IFERROR(選手[[#This Row],[生年月日]],"")</f>
        <v>39891</v>
      </c>
      <c r="P80" s="150">
        <f t="shared" si="1"/>
        <v>14</v>
      </c>
    </row>
    <row r="81" spans="6:16" ht="20.100000000000001" customHeight="1" x14ac:dyDescent="0.15">
      <c r="F81" s="150">
        <f>IFERROR(選手[[#This Row],[選手番号]],"")</f>
        <v>80</v>
      </c>
      <c r="G81" s="150">
        <f>IFERROR(選手[[#This Row],[性別コード]],"")</f>
        <v>1</v>
      </c>
      <c r="H81" s="150" t="str">
        <f>IFERROR(VLOOKUP(G81,色々!P:Q,2,0),"")</f>
        <v>男子</v>
      </c>
      <c r="I81" s="150" t="str">
        <f>IFERROR(選手[[#This Row],[氏名]],"")</f>
        <v>森　　瑛心</v>
      </c>
      <c r="J81" s="150" t="str">
        <f>IFERROR(選手[[#This Row],[氏名カナ]],"")</f>
        <v>ﾓﾘ ｴｲｼﾝ</v>
      </c>
      <c r="K81" s="150" t="str">
        <f>IFERROR(選手[[#This Row],[所属名称１]],"")</f>
        <v>ＭＧ瀬戸内</v>
      </c>
      <c r="L81" s="150">
        <f>IFERROR(選手[[#This Row],[学校コード]],"")</f>
        <v>1</v>
      </c>
      <c r="M81" s="150" t="str">
        <f>IFERROR(VLOOKUP(L81,色々!G:H,2,0),"")</f>
        <v>小学</v>
      </c>
      <c r="N81" s="150">
        <f>IFERROR(選手[[#This Row],[学年]],"")</f>
        <v>4</v>
      </c>
      <c r="O81" s="151">
        <f>IFERROR(選手[[#This Row],[生年月日]],"")</f>
        <v>41341</v>
      </c>
      <c r="P81" s="150">
        <f t="shared" si="1"/>
        <v>10</v>
      </c>
    </row>
    <row r="82" spans="6:16" ht="20.100000000000001" customHeight="1" x14ac:dyDescent="0.15">
      <c r="F82" s="150">
        <f>IFERROR(選手[[#This Row],[選手番号]],"")</f>
        <v>81</v>
      </c>
      <c r="G82" s="150">
        <f>IFERROR(選手[[#This Row],[性別コード]],"")</f>
        <v>2</v>
      </c>
      <c r="H82" s="150" t="str">
        <f>IFERROR(VLOOKUP(G82,色々!P:Q,2,0),"")</f>
        <v>女子</v>
      </c>
      <c r="I82" s="150" t="str">
        <f>IFERROR(選手[[#This Row],[氏名]],"")</f>
        <v>山本　彩実</v>
      </c>
      <c r="J82" s="150" t="str">
        <f>IFERROR(選手[[#This Row],[氏名カナ]],"")</f>
        <v>ﾔﾏﾓﾄ ｱﾐ</v>
      </c>
      <c r="K82" s="150" t="str">
        <f>IFERROR(選手[[#This Row],[所属名称１]],"")</f>
        <v>ＭＧ瀬戸内</v>
      </c>
      <c r="L82" s="150">
        <f>IFERROR(選手[[#This Row],[学校コード]],"")</f>
        <v>3</v>
      </c>
      <c r="M82" s="150" t="str">
        <f>IFERROR(VLOOKUP(L82,色々!G:H,2,0),"")</f>
        <v>高校</v>
      </c>
      <c r="N82" s="150">
        <f>IFERROR(選手[[#This Row],[学年]],"")</f>
        <v>2</v>
      </c>
      <c r="O82" s="151">
        <f>IFERROR(選手[[#This Row],[生年月日]],"")</f>
        <v>38564</v>
      </c>
      <c r="P82" s="150">
        <f t="shared" si="1"/>
        <v>17</v>
      </c>
    </row>
    <row r="83" spans="6:16" ht="20.100000000000001" customHeight="1" x14ac:dyDescent="0.15">
      <c r="F83" s="150">
        <f>IFERROR(選手[[#This Row],[選手番号]],"")</f>
        <v>82</v>
      </c>
      <c r="G83" s="150">
        <f>IFERROR(選手[[#This Row],[性別コード]],"")</f>
        <v>1</v>
      </c>
      <c r="H83" s="150" t="str">
        <f>IFERROR(VLOOKUP(G83,色々!P:Q,2,0),"")</f>
        <v>男子</v>
      </c>
      <c r="I83" s="150" t="str">
        <f>IFERROR(選手[[#This Row],[氏名]],"")</f>
        <v>田中　稔也</v>
      </c>
      <c r="J83" s="150" t="str">
        <f>IFERROR(選手[[#This Row],[氏名カナ]],"")</f>
        <v>ﾀﾅｶ ﾄｼﾔ</v>
      </c>
      <c r="K83" s="150" t="str">
        <f>IFERROR(選手[[#This Row],[所属名称１]],"")</f>
        <v>Z-UP</v>
      </c>
      <c r="L83" s="150">
        <f>IFERROR(選手[[#This Row],[学校コード]],"")</f>
        <v>2</v>
      </c>
      <c r="M83" s="150" t="str">
        <f>IFERROR(VLOOKUP(L83,色々!G:H,2,0),"")</f>
        <v>中学</v>
      </c>
      <c r="N83" s="150">
        <f>IFERROR(選手[[#This Row],[学年]],"")</f>
        <v>2</v>
      </c>
      <c r="O83" s="151">
        <f>IFERROR(選手[[#This Row],[生年月日]],"")</f>
        <v>39546</v>
      </c>
      <c r="P83" s="150">
        <f t="shared" si="1"/>
        <v>14</v>
      </c>
    </row>
    <row r="84" spans="6:16" ht="20.100000000000001" customHeight="1" x14ac:dyDescent="0.15">
      <c r="F84" s="150">
        <f>IFERROR(選手[[#This Row],[選手番号]],"")</f>
        <v>83</v>
      </c>
      <c r="G84" s="150">
        <f>IFERROR(選手[[#This Row],[性別コード]],"")</f>
        <v>1</v>
      </c>
      <c r="H84" s="150" t="str">
        <f>IFERROR(VLOOKUP(G84,色々!P:Q,2,0),"")</f>
        <v>男子</v>
      </c>
      <c r="I84" s="150" t="str">
        <f>IFERROR(選手[[#This Row],[氏名]],"")</f>
        <v>加藤　大貴</v>
      </c>
      <c r="J84" s="150" t="str">
        <f>IFERROR(選手[[#This Row],[氏名カナ]],"")</f>
        <v>ｶﾄｳ ﾋﾛｷ</v>
      </c>
      <c r="K84" s="150" t="str">
        <f>IFERROR(選手[[#This Row],[所属名称１]],"")</f>
        <v>Z-UP</v>
      </c>
      <c r="L84" s="150">
        <f>IFERROR(選手[[#This Row],[学校コード]],"")</f>
        <v>2</v>
      </c>
      <c r="M84" s="150" t="str">
        <f>IFERROR(VLOOKUP(L84,色々!G:H,2,0),"")</f>
        <v>中学</v>
      </c>
      <c r="N84" s="150">
        <f>IFERROR(選手[[#This Row],[学年]],"")</f>
        <v>1</v>
      </c>
      <c r="O84" s="151">
        <f>IFERROR(選手[[#This Row],[生年月日]],"")</f>
        <v>40057</v>
      </c>
      <c r="P84" s="150">
        <f t="shared" si="1"/>
        <v>13</v>
      </c>
    </row>
    <row r="85" spans="6:16" ht="20.100000000000001" customHeight="1" x14ac:dyDescent="0.15">
      <c r="F85" s="150">
        <f>IFERROR(選手[[#This Row],[選手番号]],"")</f>
        <v>84</v>
      </c>
      <c r="G85" s="150">
        <f>IFERROR(選手[[#This Row],[性別コード]],"")</f>
        <v>1</v>
      </c>
      <c r="H85" s="150" t="str">
        <f>IFERROR(VLOOKUP(G85,色々!P:Q,2,0),"")</f>
        <v>男子</v>
      </c>
      <c r="I85" s="150" t="str">
        <f>IFERROR(選手[[#This Row],[氏名]],"")</f>
        <v>西原　大護</v>
      </c>
      <c r="J85" s="150" t="str">
        <f>IFERROR(選手[[#This Row],[氏名カナ]],"")</f>
        <v>ﾆｼﾊﾗ ﾀﾞｲｺﾞ</v>
      </c>
      <c r="K85" s="150" t="str">
        <f>IFERROR(選手[[#This Row],[所属名称１]],"")</f>
        <v>Z-UP</v>
      </c>
      <c r="L85" s="150">
        <f>IFERROR(選手[[#This Row],[学校コード]],"")</f>
        <v>1</v>
      </c>
      <c r="M85" s="150" t="str">
        <f>IFERROR(VLOOKUP(L85,色々!G:H,2,0),"")</f>
        <v>小学</v>
      </c>
      <c r="N85" s="150">
        <f>IFERROR(選手[[#This Row],[学年]],"")</f>
        <v>6</v>
      </c>
      <c r="O85" s="151">
        <f>IFERROR(選手[[#This Row],[生年月日]],"")</f>
        <v>40348</v>
      </c>
      <c r="P85" s="150">
        <f t="shared" si="1"/>
        <v>12</v>
      </c>
    </row>
    <row r="86" spans="6:16" ht="20.100000000000001" customHeight="1" x14ac:dyDescent="0.15">
      <c r="F86" s="150">
        <f>IFERROR(選手[[#This Row],[選手番号]],"")</f>
        <v>85</v>
      </c>
      <c r="G86" s="150">
        <f>IFERROR(選手[[#This Row],[性別コード]],"")</f>
        <v>1</v>
      </c>
      <c r="H86" s="150" t="str">
        <f>IFERROR(VLOOKUP(G86,色々!P:Q,2,0),"")</f>
        <v>男子</v>
      </c>
      <c r="I86" s="150" t="str">
        <f>IFERROR(選手[[#This Row],[氏名]],"")</f>
        <v>大本　祐也</v>
      </c>
      <c r="J86" s="150" t="str">
        <f>IFERROR(選手[[#This Row],[氏名カナ]],"")</f>
        <v>ｵｵﾓﾄ ﾕｳﾔ</v>
      </c>
      <c r="K86" s="150" t="str">
        <f>IFERROR(選手[[#This Row],[所属名称１]],"")</f>
        <v>Z-UP</v>
      </c>
      <c r="L86" s="150">
        <f>IFERROR(選手[[#This Row],[学校コード]],"")</f>
        <v>1</v>
      </c>
      <c r="M86" s="150" t="str">
        <f>IFERROR(VLOOKUP(L86,色々!G:H,2,0),"")</f>
        <v>小学</v>
      </c>
      <c r="N86" s="150">
        <f>IFERROR(選手[[#This Row],[学年]],"")</f>
        <v>5</v>
      </c>
      <c r="O86" s="151">
        <f>IFERROR(選手[[#This Row],[生年月日]],"")</f>
        <v>40816</v>
      </c>
      <c r="P86" s="150">
        <f t="shared" si="1"/>
        <v>11</v>
      </c>
    </row>
    <row r="87" spans="6:16" ht="20.100000000000001" customHeight="1" x14ac:dyDescent="0.15">
      <c r="F87" s="150">
        <f>IFERROR(選手[[#This Row],[選手番号]],"")</f>
        <v>86</v>
      </c>
      <c r="G87" s="150">
        <f>IFERROR(選手[[#This Row],[性別コード]],"")</f>
        <v>2</v>
      </c>
      <c r="H87" s="150" t="str">
        <f>IFERROR(VLOOKUP(G87,色々!P:Q,2,0),"")</f>
        <v>女子</v>
      </c>
      <c r="I87" s="150" t="str">
        <f>IFERROR(選手[[#This Row],[氏名]],"")</f>
        <v>森　　天乃</v>
      </c>
      <c r="J87" s="150" t="str">
        <f>IFERROR(選手[[#This Row],[氏名カナ]],"")</f>
        <v>ﾓﾘ ｱﾏﾉ</v>
      </c>
      <c r="K87" s="150" t="str">
        <f>IFERROR(選手[[#This Row],[所属名称１]],"")</f>
        <v>Z-UP</v>
      </c>
      <c r="L87" s="150">
        <f>IFERROR(選手[[#This Row],[学校コード]],"")</f>
        <v>2</v>
      </c>
      <c r="M87" s="150" t="str">
        <f>IFERROR(VLOOKUP(L87,色々!G:H,2,0),"")</f>
        <v>中学</v>
      </c>
      <c r="N87" s="150">
        <f>IFERROR(選手[[#This Row],[学年]],"")</f>
        <v>2</v>
      </c>
      <c r="O87" s="151">
        <f>IFERROR(選手[[#This Row],[生年月日]],"")</f>
        <v>39585</v>
      </c>
      <c r="P87" s="150">
        <f t="shared" si="1"/>
        <v>14</v>
      </c>
    </row>
    <row r="88" spans="6:16" ht="20.100000000000001" customHeight="1" x14ac:dyDescent="0.15">
      <c r="F88" s="150">
        <f>IFERROR(選手[[#This Row],[選手番号]],"")</f>
        <v>87</v>
      </c>
      <c r="G88" s="150">
        <f>IFERROR(選手[[#This Row],[性別コード]],"")</f>
        <v>2</v>
      </c>
      <c r="H88" s="150" t="str">
        <f>IFERROR(VLOOKUP(G88,色々!P:Q,2,0),"")</f>
        <v>女子</v>
      </c>
      <c r="I88" s="150" t="str">
        <f>IFERROR(選手[[#This Row],[氏名]],"")</f>
        <v>曽我部寿美</v>
      </c>
      <c r="J88" s="150" t="str">
        <f>IFERROR(選手[[#This Row],[氏名カナ]],"")</f>
        <v>ｿｶﾞﾍﾞ ｺﾄﾐ</v>
      </c>
      <c r="K88" s="150" t="str">
        <f>IFERROR(選手[[#This Row],[所属名称１]],"")</f>
        <v>Z-UP</v>
      </c>
      <c r="L88" s="150">
        <f>IFERROR(選手[[#This Row],[学校コード]],"")</f>
        <v>1</v>
      </c>
      <c r="M88" s="150" t="str">
        <f>IFERROR(VLOOKUP(L88,色々!G:H,2,0),"")</f>
        <v>小学</v>
      </c>
      <c r="N88" s="150">
        <f>IFERROR(選手[[#This Row],[学年]],"")</f>
        <v>3</v>
      </c>
      <c r="O88" s="151">
        <f>IFERROR(選手[[#This Row],[生年月日]],"")</f>
        <v>41578</v>
      </c>
      <c r="P88" s="150">
        <f t="shared" si="1"/>
        <v>9</v>
      </c>
    </row>
    <row r="89" spans="6:16" ht="20.100000000000001" customHeight="1" x14ac:dyDescent="0.15">
      <c r="F89" s="150">
        <f>IFERROR(選手[[#This Row],[選手番号]],"")</f>
        <v>88</v>
      </c>
      <c r="G89" s="150">
        <f>IFERROR(選手[[#This Row],[性別コード]],"")</f>
        <v>1</v>
      </c>
      <c r="H89" s="150" t="str">
        <f>IFERROR(VLOOKUP(G89,色々!P:Q,2,0),"")</f>
        <v>男子</v>
      </c>
      <c r="I89" s="150" t="str">
        <f>IFERROR(選手[[#This Row],[氏名]],"")</f>
        <v>金田　浩聖</v>
      </c>
      <c r="J89" s="150" t="str">
        <f>IFERROR(選手[[#This Row],[氏名カナ]],"")</f>
        <v>ｶﾈﾀﾞ ｺｳｾｲ</v>
      </c>
      <c r="K89" s="150" t="str">
        <f>IFERROR(選手[[#This Row],[所属名称１]],"")</f>
        <v>ファイブテン</v>
      </c>
      <c r="L89" s="150">
        <f>IFERROR(選手[[#This Row],[学校コード]],"")</f>
        <v>3</v>
      </c>
      <c r="M89" s="150" t="str">
        <f>IFERROR(VLOOKUP(L89,色々!G:H,2,0),"")</f>
        <v>高校</v>
      </c>
      <c r="N89" s="150">
        <f>IFERROR(選手[[#This Row],[学年]],"")</f>
        <v>1</v>
      </c>
      <c r="O89" s="151">
        <f>IFERROR(選手[[#This Row],[生年月日]],"")</f>
        <v>38871</v>
      </c>
      <c r="P89" s="150">
        <f t="shared" si="1"/>
        <v>16</v>
      </c>
    </row>
    <row r="90" spans="6:16" ht="20.100000000000001" customHeight="1" x14ac:dyDescent="0.15">
      <c r="F90" s="150">
        <f>IFERROR(選手[[#This Row],[選手番号]],"")</f>
        <v>89</v>
      </c>
      <c r="G90" s="150">
        <f>IFERROR(選手[[#This Row],[性別コード]],"")</f>
        <v>1</v>
      </c>
      <c r="H90" s="150" t="str">
        <f>IFERROR(VLOOKUP(G90,色々!P:Q,2,0),"")</f>
        <v>男子</v>
      </c>
      <c r="I90" s="150" t="str">
        <f>IFERROR(選手[[#This Row],[氏名]],"")</f>
        <v>福田　英寿</v>
      </c>
      <c r="J90" s="150" t="str">
        <f>IFERROR(選手[[#This Row],[氏名カナ]],"")</f>
        <v>ﾌｸﾀﾞ ﾋﾃﾞﾄｼ</v>
      </c>
      <c r="K90" s="150" t="str">
        <f>IFERROR(選手[[#This Row],[所属名称１]],"")</f>
        <v>ファイブテン</v>
      </c>
      <c r="L90" s="150">
        <f>IFERROR(選手[[#This Row],[学校コード]],"")</f>
        <v>3</v>
      </c>
      <c r="M90" s="150" t="str">
        <f>IFERROR(VLOOKUP(L90,色々!G:H,2,0),"")</f>
        <v>高校</v>
      </c>
      <c r="N90" s="150">
        <f>IFERROR(選手[[#This Row],[学年]],"")</f>
        <v>1</v>
      </c>
      <c r="O90" s="151">
        <f>IFERROR(選手[[#This Row],[生年月日]],"")</f>
        <v>38896</v>
      </c>
      <c r="P90" s="150">
        <f t="shared" si="1"/>
        <v>16</v>
      </c>
    </row>
    <row r="91" spans="6:16" ht="20.100000000000001" customHeight="1" x14ac:dyDescent="0.15">
      <c r="F91" s="150">
        <f>IFERROR(選手[[#This Row],[選手番号]],"")</f>
        <v>90</v>
      </c>
      <c r="G91" s="150">
        <f>IFERROR(選手[[#This Row],[性別コード]],"")</f>
        <v>1</v>
      </c>
      <c r="H91" s="150" t="str">
        <f>IFERROR(VLOOKUP(G91,色々!P:Q,2,0),"")</f>
        <v>男子</v>
      </c>
      <c r="I91" s="150" t="str">
        <f>IFERROR(選手[[#This Row],[氏名]],"")</f>
        <v>真鍋　千賢</v>
      </c>
      <c r="J91" s="150" t="str">
        <f>IFERROR(選手[[#This Row],[氏名カナ]],"")</f>
        <v>ﾏﾅﾍﾞ ﾁｻﾄ</v>
      </c>
      <c r="K91" s="150" t="str">
        <f>IFERROR(選手[[#This Row],[所属名称１]],"")</f>
        <v>ファイブテン</v>
      </c>
      <c r="L91" s="150">
        <f>IFERROR(選手[[#This Row],[学校コード]],"")</f>
        <v>2</v>
      </c>
      <c r="M91" s="150" t="str">
        <f>IFERROR(VLOOKUP(L91,色々!G:H,2,0),"")</f>
        <v>中学</v>
      </c>
      <c r="N91" s="150">
        <f>IFERROR(選手[[#This Row],[学年]],"")</f>
        <v>3</v>
      </c>
      <c r="O91" s="151">
        <f>IFERROR(選手[[#This Row],[生年月日]],"")</f>
        <v>39220</v>
      </c>
      <c r="P91" s="150">
        <f t="shared" si="1"/>
        <v>15</v>
      </c>
    </row>
    <row r="92" spans="6:16" ht="20.100000000000001" customHeight="1" x14ac:dyDescent="0.15">
      <c r="F92" s="150">
        <f>IFERROR(選手[[#This Row],[選手番号]],"")</f>
        <v>91</v>
      </c>
      <c r="G92" s="150">
        <f>IFERROR(選手[[#This Row],[性別コード]],"")</f>
        <v>1</v>
      </c>
      <c r="H92" s="150" t="str">
        <f>IFERROR(VLOOKUP(G92,色々!P:Q,2,0),"")</f>
        <v>男子</v>
      </c>
      <c r="I92" s="150" t="str">
        <f>IFERROR(選手[[#This Row],[氏名]],"")</f>
        <v>岡本　悠希</v>
      </c>
      <c r="J92" s="150" t="str">
        <f>IFERROR(選手[[#This Row],[氏名カナ]],"")</f>
        <v>ｵｶﾓﾄ ﾕｳｷ</v>
      </c>
      <c r="K92" s="150" t="str">
        <f>IFERROR(選手[[#This Row],[所属名称１]],"")</f>
        <v>ファイブテン</v>
      </c>
      <c r="L92" s="150">
        <f>IFERROR(選手[[#This Row],[学校コード]],"")</f>
        <v>2</v>
      </c>
      <c r="M92" s="150" t="str">
        <f>IFERROR(VLOOKUP(L92,色々!G:H,2,0),"")</f>
        <v>中学</v>
      </c>
      <c r="N92" s="150">
        <f>IFERROR(選手[[#This Row],[学年]],"")</f>
        <v>3</v>
      </c>
      <c r="O92" s="151">
        <f>IFERROR(選手[[#This Row],[生年月日]],"")</f>
        <v>39240</v>
      </c>
      <c r="P92" s="150">
        <f t="shared" si="1"/>
        <v>15</v>
      </c>
    </row>
    <row r="93" spans="6:16" ht="20.100000000000001" customHeight="1" x14ac:dyDescent="0.15">
      <c r="F93" s="150">
        <f>IFERROR(選手[[#This Row],[選手番号]],"")</f>
        <v>92</v>
      </c>
      <c r="G93" s="150">
        <f>IFERROR(選手[[#This Row],[性別コード]],"")</f>
        <v>1</v>
      </c>
      <c r="H93" s="150" t="str">
        <f>IFERROR(VLOOKUP(G93,色々!P:Q,2,0),"")</f>
        <v>男子</v>
      </c>
      <c r="I93" s="150" t="str">
        <f>IFERROR(選手[[#This Row],[氏名]],"")</f>
        <v>白澤　　航</v>
      </c>
      <c r="J93" s="150" t="str">
        <f>IFERROR(選手[[#This Row],[氏名カナ]],"")</f>
        <v>ｼﾗｻﾜ ｺｳ</v>
      </c>
      <c r="K93" s="150" t="str">
        <f>IFERROR(選手[[#This Row],[所属名称１]],"")</f>
        <v>ファイブテン</v>
      </c>
      <c r="L93" s="150">
        <f>IFERROR(選手[[#This Row],[学校コード]],"")</f>
        <v>2</v>
      </c>
      <c r="M93" s="150" t="str">
        <f>IFERROR(VLOOKUP(L93,色々!G:H,2,0),"")</f>
        <v>中学</v>
      </c>
      <c r="N93" s="150">
        <f>IFERROR(選手[[#This Row],[学年]],"")</f>
        <v>3</v>
      </c>
      <c r="O93" s="151">
        <f>IFERROR(選手[[#This Row],[生年月日]],"")</f>
        <v>39287</v>
      </c>
      <c r="P93" s="150">
        <f t="shared" si="1"/>
        <v>15</v>
      </c>
    </row>
    <row r="94" spans="6:16" ht="20.100000000000001" customHeight="1" x14ac:dyDescent="0.15">
      <c r="F94" s="150">
        <f>IFERROR(選手[[#This Row],[選手番号]],"")</f>
        <v>93</v>
      </c>
      <c r="G94" s="150">
        <f>IFERROR(選手[[#This Row],[性別コード]],"")</f>
        <v>1</v>
      </c>
      <c r="H94" s="150" t="str">
        <f>IFERROR(VLOOKUP(G94,色々!P:Q,2,0),"")</f>
        <v>男子</v>
      </c>
      <c r="I94" s="150" t="str">
        <f>IFERROR(選手[[#This Row],[氏名]],"")</f>
        <v>森田　淳夢</v>
      </c>
      <c r="J94" s="150" t="str">
        <f>IFERROR(選手[[#This Row],[氏名カナ]],"")</f>
        <v>ﾓﾘﾀ ｱﾂﾑ</v>
      </c>
      <c r="K94" s="150" t="str">
        <f>IFERROR(選手[[#This Row],[所属名称１]],"")</f>
        <v>ファイブテン</v>
      </c>
      <c r="L94" s="150">
        <f>IFERROR(選手[[#This Row],[学校コード]],"")</f>
        <v>2</v>
      </c>
      <c r="M94" s="150" t="str">
        <f>IFERROR(VLOOKUP(L94,色々!G:H,2,0),"")</f>
        <v>中学</v>
      </c>
      <c r="N94" s="150">
        <f>IFERROR(選手[[#This Row],[学年]],"")</f>
        <v>3</v>
      </c>
      <c r="O94" s="151">
        <f>IFERROR(選手[[#This Row],[生年月日]],"")</f>
        <v>39292</v>
      </c>
      <c r="P94" s="150">
        <f t="shared" si="1"/>
        <v>15</v>
      </c>
    </row>
    <row r="95" spans="6:16" ht="20.100000000000001" customHeight="1" x14ac:dyDescent="0.15">
      <c r="F95" s="150">
        <f>IFERROR(選手[[#This Row],[選手番号]],"")</f>
        <v>94</v>
      </c>
      <c r="G95" s="150">
        <f>IFERROR(選手[[#This Row],[性別コード]],"")</f>
        <v>1</v>
      </c>
      <c r="H95" s="150" t="str">
        <f>IFERROR(VLOOKUP(G95,色々!P:Q,2,0),"")</f>
        <v>男子</v>
      </c>
      <c r="I95" s="150" t="str">
        <f>IFERROR(選手[[#This Row],[氏名]],"")</f>
        <v>渡部　隼斗</v>
      </c>
      <c r="J95" s="150" t="str">
        <f>IFERROR(選手[[#This Row],[氏名カナ]],"")</f>
        <v>ﾜﾀﾅﾍﾞ ﾊﾔﾄ</v>
      </c>
      <c r="K95" s="150" t="str">
        <f>IFERROR(選手[[#This Row],[所属名称１]],"")</f>
        <v>ファイブテン</v>
      </c>
      <c r="L95" s="150">
        <f>IFERROR(選手[[#This Row],[学校コード]],"")</f>
        <v>2</v>
      </c>
      <c r="M95" s="150" t="str">
        <f>IFERROR(VLOOKUP(L95,色々!G:H,2,0),"")</f>
        <v>中学</v>
      </c>
      <c r="N95" s="150">
        <f>IFERROR(選手[[#This Row],[学年]],"")</f>
        <v>3</v>
      </c>
      <c r="O95" s="151">
        <f>IFERROR(選手[[#This Row],[生年月日]],"")</f>
        <v>39366</v>
      </c>
      <c r="P95" s="150">
        <f t="shared" si="1"/>
        <v>15</v>
      </c>
    </row>
    <row r="96" spans="6:16" ht="20.100000000000001" customHeight="1" x14ac:dyDescent="0.15">
      <c r="F96" s="150">
        <f>IFERROR(選手[[#This Row],[選手番号]],"")</f>
        <v>95</v>
      </c>
      <c r="G96" s="150">
        <f>IFERROR(選手[[#This Row],[性別コード]],"")</f>
        <v>1</v>
      </c>
      <c r="H96" s="150" t="str">
        <f>IFERROR(VLOOKUP(G96,色々!P:Q,2,0),"")</f>
        <v>男子</v>
      </c>
      <c r="I96" s="150" t="str">
        <f>IFERROR(選手[[#This Row],[氏名]],"")</f>
        <v>大滝　陽平</v>
      </c>
      <c r="J96" s="150" t="str">
        <f>IFERROR(選手[[#This Row],[氏名カナ]],"")</f>
        <v>ｵｵﾀｷ ﾖｳﾍｲ</v>
      </c>
      <c r="K96" s="150" t="str">
        <f>IFERROR(選手[[#This Row],[所属名称１]],"")</f>
        <v>ファイブテン</v>
      </c>
      <c r="L96" s="150">
        <f>IFERROR(選手[[#This Row],[学校コード]],"")</f>
        <v>2</v>
      </c>
      <c r="M96" s="150" t="str">
        <f>IFERROR(VLOOKUP(L96,色々!G:H,2,0),"")</f>
        <v>中学</v>
      </c>
      <c r="N96" s="150">
        <f>IFERROR(選手[[#This Row],[学年]],"")</f>
        <v>2</v>
      </c>
      <c r="O96" s="151">
        <f>IFERROR(選手[[#This Row],[生年月日]],"")</f>
        <v>39812</v>
      </c>
      <c r="P96" s="150">
        <f t="shared" si="1"/>
        <v>14</v>
      </c>
    </row>
    <row r="97" spans="6:16" ht="20.100000000000001" customHeight="1" x14ac:dyDescent="0.15">
      <c r="F97" s="150">
        <f>IFERROR(選手[[#This Row],[選手番号]],"")</f>
        <v>96</v>
      </c>
      <c r="G97" s="150">
        <f>IFERROR(選手[[#This Row],[性別コード]],"")</f>
        <v>1</v>
      </c>
      <c r="H97" s="150" t="str">
        <f>IFERROR(VLOOKUP(G97,色々!P:Q,2,0),"")</f>
        <v>男子</v>
      </c>
      <c r="I97" s="150" t="str">
        <f>IFERROR(選手[[#This Row],[氏名]],"")</f>
        <v>大西　勇翔</v>
      </c>
      <c r="J97" s="150" t="str">
        <f>IFERROR(選手[[#This Row],[氏名カナ]],"")</f>
        <v>ｵｵﾆｼ ﾕｳﾄ</v>
      </c>
      <c r="K97" s="150" t="str">
        <f>IFERROR(選手[[#This Row],[所属名称１]],"")</f>
        <v>ファイブテン</v>
      </c>
      <c r="L97" s="150">
        <f>IFERROR(選手[[#This Row],[学校コード]],"")</f>
        <v>2</v>
      </c>
      <c r="M97" s="150" t="str">
        <f>IFERROR(VLOOKUP(L97,色々!G:H,2,0),"")</f>
        <v>中学</v>
      </c>
      <c r="N97" s="150">
        <f>IFERROR(選手[[#This Row],[学年]],"")</f>
        <v>2</v>
      </c>
      <c r="O97" s="151">
        <f>IFERROR(選手[[#This Row],[生年月日]],"")</f>
        <v>39840</v>
      </c>
      <c r="P97" s="150">
        <f t="shared" si="1"/>
        <v>14</v>
      </c>
    </row>
    <row r="98" spans="6:16" ht="20.100000000000001" customHeight="1" x14ac:dyDescent="0.15">
      <c r="F98" s="150">
        <f>IFERROR(選手[[#This Row],[選手番号]],"")</f>
        <v>97</v>
      </c>
      <c r="G98" s="150">
        <f>IFERROR(選手[[#This Row],[性別コード]],"")</f>
        <v>1</v>
      </c>
      <c r="H98" s="150" t="str">
        <f>IFERROR(VLOOKUP(G98,色々!P:Q,2,0),"")</f>
        <v>男子</v>
      </c>
      <c r="I98" s="150" t="str">
        <f>IFERROR(選手[[#This Row],[氏名]],"")</f>
        <v>後藤　謙斗</v>
      </c>
      <c r="J98" s="150" t="str">
        <f>IFERROR(選手[[#This Row],[氏名カナ]],"")</f>
        <v>ｺﾞﾄｳ ｹﾝﾄ</v>
      </c>
      <c r="K98" s="150" t="str">
        <f>IFERROR(選手[[#This Row],[所属名称１]],"")</f>
        <v>ファイブテン</v>
      </c>
      <c r="L98" s="150">
        <f>IFERROR(選手[[#This Row],[学校コード]],"")</f>
        <v>2</v>
      </c>
      <c r="M98" s="150" t="str">
        <f>IFERROR(VLOOKUP(L98,色々!G:H,2,0),"")</f>
        <v>中学</v>
      </c>
      <c r="N98" s="150">
        <f>IFERROR(選手[[#This Row],[学年]],"")</f>
        <v>1</v>
      </c>
      <c r="O98" s="151">
        <f>IFERROR(選手[[#This Row],[生年月日]],"")</f>
        <v>39907</v>
      </c>
      <c r="P98" s="150">
        <f t="shared" si="1"/>
        <v>13</v>
      </c>
    </row>
    <row r="99" spans="6:16" ht="20.100000000000001" customHeight="1" x14ac:dyDescent="0.15">
      <c r="F99" s="150">
        <f>IFERROR(選手[[#This Row],[選手番号]],"")</f>
        <v>98</v>
      </c>
      <c r="G99" s="150">
        <f>IFERROR(選手[[#This Row],[性別コード]],"")</f>
        <v>1</v>
      </c>
      <c r="H99" s="150" t="str">
        <f>IFERROR(VLOOKUP(G99,色々!P:Q,2,0),"")</f>
        <v>男子</v>
      </c>
      <c r="I99" s="150" t="str">
        <f>IFERROR(選手[[#This Row],[氏名]],"")</f>
        <v>髙石　健翔</v>
      </c>
      <c r="J99" s="150" t="str">
        <f>IFERROR(選手[[#This Row],[氏名カナ]],"")</f>
        <v>ﾀｶｲｼ ｹﾝﾄ</v>
      </c>
      <c r="K99" s="150" t="str">
        <f>IFERROR(選手[[#This Row],[所属名称１]],"")</f>
        <v>ファイブテン</v>
      </c>
      <c r="L99" s="150">
        <f>IFERROR(選手[[#This Row],[学校コード]],"")</f>
        <v>2</v>
      </c>
      <c r="M99" s="150" t="str">
        <f>IFERROR(VLOOKUP(L99,色々!G:H,2,0),"")</f>
        <v>中学</v>
      </c>
      <c r="N99" s="150">
        <f>IFERROR(選手[[#This Row],[学年]],"")</f>
        <v>1</v>
      </c>
      <c r="O99" s="151">
        <f>IFERROR(選手[[#This Row],[生年月日]],"")</f>
        <v>39957</v>
      </c>
      <c r="P99" s="150">
        <f t="shared" si="1"/>
        <v>13</v>
      </c>
    </row>
    <row r="100" spans="6:16" ht="20.100000000000001" customHeight="1" x14ac:dyDescent="0.15">
      <c r="F100" s="150">
        <f>IFERROR(選手[[#This Row],[選手番号]],"")</f>
        <v>99</v>
      </c>
      <c r="G100" s="150">
        <f>IFERROR(選手[[#This Row],[性別コード]],"")</f>
        <v>1</v>
      </c>
      <c r="H100" s="150" t="str">
        <f>IFERROR(VLOOKUP(G100,色々!P:Q,2,0),"")</f>
        <v>男子</v>
      </c>
      <c r="I100" s="150" t="str">
        <f>IFERROR(選手[[#This Row],[氏名]],"")</f>
        <v>吉原　壮祐</v>
      </c>
      <c r="J100" s="150" t="str">
        <f>IFERROR(選手[[#This Row],[氏名カナ]],"")</f>
        <v>ﾖｼﾊﾗ ｿｳｽｹ</v>
      </c>
      <c r="K100" s="150" t="str">
        <f>IFERROR(選手[[#This Row],[所属名称１]],"")</f>
        <v>ファイブテン</v>
      </c>
      <c r="L100" s="150">
        <f>IFERROR(選手[[#This Row],[学校コード]],"")</f>
        <v>2</v>
      </c>
      <c r="M100" s="150" t="str">
        <f>IFERROR(VLOOKUP(L100,色々!G:H,2,0),"")</f>
        <v>中学</v>
      </c>
      <c r="N100" s="150">
        <f>IFERROR(選手[[#This Row],[学年]],"")</f>
        <v>1</v>
      </c>
      <c r="O100" s="151">
        <f>IFERROR(選手[[#This Row],[生年月日]],"")</f>
        <v>40018</v>
      </c>
      <c r="P100" s="150">
        <f t="shared" si="1"/>
        <v>13</v>
      </c>
    </row>
    <row r="101" spans="6:16" ht="20.100000000000001" customHeight="1" x14ac:dyDescent="0.15">
      <c r="F101" s="150">
        <f>IFERROR(選手[[#This Row],[選手番号]],"")</f>
        <v>100</v>
      </c>
      <c r="G101" s="150">
        <f>IFERROR(選手[[#This Row],[性別コード]],"")</f>
        <v>1</v>
      </c>
      <c r="H101" s="150" t="str">
        <f>IFERROR(VLOOKUP(G101,色々!P:Q,2,0),"")</f>
        <v>男子</v>
      </c>
      <c r="I101" s="150" t="str">
        <f>IFERROR(選手[[#This Row],[氏名]],"")</f>
        <v>森田　尚斗</v>
      </c>
      <c r="J101" s="150" t="str">
        <f>IFERROR(選手[[#This Row],[氏名カナ]],"")</f>
        <v>ﾓﾘﾀ ﾅｵﾄ</v>
      </c>
      <c r="K101" s="150" t="str">
        <f>IFERROR(選手[[#This Row],[所属名称１]],"")</f>
        <v>ファイブテン</v>
      </c>
      <c r="L101" s="150">
        <f>IFERROR(選手[[#This Row],[学校コード]],"")</f>
        <v>1</v>
      </c>
      <c r="M101" s="150" t="str">
        <f>IFERROR(VLOOKUP(L101,色々!G:H,2,0),"")</f>
        <v>小学</v>
      </c>
      <c r="N101" s="150">
        <f>IFERROR(選手[[#This Row],[学年]],"")</f>
        <v>6</v>
      </c>
      <c r="O101" s="151">
        <f>IFERROR(選手[[#This Row],[生年月日]],"")</f>
        <v>40292</v>
      </c>
      <c r="P101" s="150">
        <f t="shared" si="1"/>
        <v>12</v>
      </c>
    </row>
    <row r="102" spans="6:16" ht="20.100000000000001" customHeight="1" x14ac:dyDescent="0.15">
      <c r="F102" s="150">
        <f>IFERROR(選手[[#This Row],[選手番号]],"")</f>
        <v>101</v>
      </c>
      <c r="G102" s="150">
        <f>IFERROR(選手[[#This Row],[性別コード]],"")</f>
        <v>1</v>
      </c>
      <c r="H102" s="150" t="str">
        <f>IFERROR(VLOOKUP(G102,色々!P:Q,2,0),"")</f>
        <v>男子</v>
      </c>
      <c r="I102" s="150" t="str">
        <f>IFERROR(選手[[#This Row],[氏名]],"")</f>
        <v>藤原琥太郎</v>
      </c>
      <c r="J102" s="150" t="str">
        <f>IFERROR(選手[[#This Row],[氏名カナ]],"")</f>
        <v>ﾌｼﾞﾜﾗ ｺﾀﾛｳ</v>
      </c>
      <c r="K102" s="150" t="str">
        <f>IFERROR(選手[[#This Row],[所属名称１]],"")</f>
        <v>ファイブテン</v>
      </c>
      <c r="L102" s="150">
        <f>IFERROR(選手[[#This Row],[学校コード]],"")</f>
        <v>1</v>
      </c>
      <c r="M102" s="150" t="str">
        <f>IFERROR(VLOOKUP(L102,色々!G:H,2,0),"")</f>
        <v>小学</v>
      </c>
      <c r="N102" s="150">
        <f>IFERROR(選手[[#This Row],[学年]],"")</f>
        <v>6</v>
      </c>
      <c r="O102" s="151">
        <f>IFERROR(選手[[#This Row],[生年月日]],"")</f>
        <v>40377</v>
      </c>
      <c r="P102" s="150">
        <f t="shared" si="1"/>
        <v>12</v>
      </c>
    </row>
    <row r="103" spans="6:16" ht="20.100000000000001" customHeight="1" x14ac:dyDescent="0.15">
      <c r="F103" s="150">
        <f>IFERROR(選手[[#This Row],[選手番号]],"")</f>
        <v>102</v>
      </c>
      <c r="G103" s="150">
        <f>IFERROR(選手[[#This Row],[性別コード]],"")</f>
        <v>1</v>
      </c>
      <c r="H103" s="150" t="str">
        <f>IFERROR(VLOOKUP(G103,色々!P:Q,2,0),"")</f>
        <v>男子</v>
      </c>
      <c r="I103" s="150" t="str">
        <f>IFERROR(選手[[#This Row],[氏名]],"")</f>
        <v>金田　莉東</v>
      </c>
      <c r="J103" s="150" t="str">
        <f>IFERROR(選手[[#This Row],[氏名カナ]],"")</f>
        <v>ｶﾈﾀﾞ ﾘﾄ</v>
      </c>
      <c r="K103" s="150" t="str">
        <f>IFERROR(選手[[#This Row],[所属名称１]],"")</f>
        <v>ファイブテン</v>
      </c>
      <c r="L103" s="150">
        <f>IFERROR(選手[[#This Row],[学校コード]],"")</f>
        <v>1</v>
      </c>
      <c r="M103" s="150" t="str">
        <f>IFERROR(VLOOKUP(L103,色々!G:H,2,0),"")</f>
        <v>小学</v>
      </c>
      <c r="N103" s="150">
        <f>IFERROR(選手[[#This Row],[学年]],"")</f>
        <v>6</v>
      </c>
      <c r="O103" s="151">
        <f>IFERROR(選手[[#This Row],[生年月日]],"")</f>
        <v>40417</v>
      </c>
      <c r="P103" s="150">
        <f t="shared" si="1"/>
        <v>12</v>
      </c>
    </row>
    <row r="104" spans="6:16" ht="20.100000000000001" customHeight="1" x14ac:dyDescent="0.15">
      <c r="F104" s="150">
        <f>IFERROR(選手[[#This Row],[選手番号]],"")</f>
        <v>103</v>
      </c>
      <c r="G104" s="150">
        <f>IFERROR(選手[[#This Row],[性別コード]],"")</f>
        <v>1</v>
      </c>
      <c r="H104" s="150" t="str">
        <f>IFERROR(VLOOKUP(G104,色々!P:Q,2,0),"")</f>
        <v>男子</v>
      </c>
      <c r="I104" s="150" t="str">
        <f>IFERROR(選手[[#This Row],[氏名]],"")</f>
        <v>築山　柚人</v>
      </c>
      <c r="J104" s="150" t="str">
        <f>IFERROR(選手[[#This Row],[氏名カナ]],"")</f>
        <v>ﾂｷﾔﾏ ﾕｳﾄ</v>
      </c>
      <c r="K104" s="150" t="str">
        <f>IFERROR(選手[[#This Row],[所属名称１]],"")</f>
        <v>ファイブテン</v>
      </c>
      <c r="L104" s="150">
        <f>IFERROR(選手[[#This Row],[学校コード]],"")</f>
        <v>1</v>
      </c>
      <c r="M104" s="150" t="str">
        <f>IFERROR(VLOOKUP(L104,色々!G:H,2,0),"")</f>
        <v>小学</v>
      </c>
      <c r="N104" s="150">
        <f>IFERROR(選手[[#This Row],[学年]],"")</f>
        <v>6</v>
      </c>
      <c r="O104" s="151">
        <f>IFERROR(選手[[#This Row],[生年月日]],"")</f>
        <v>40515</v>
      </c>
      <c r="P104" s="150">
        <f t="shared" si="1"/>
        <v>12</v>
      </c>
    </row>
    <row r="105" spans="6:16" ht="20.100000000000001" customHeight="1" x14ac:dyDescent="0.15">
      <c r="F105" s="150">
        <f>IFERROR(選手[[#This Row],[選手番号]],"")</f>
        <v>104</v>
      </c>
      <c r="G105" s="150">
        <f>IFERROR(選手[[#This Row],[性別コード]],"")</f>
        <v>1</v>
      </c>
      <c r="H105" s="150" t="str">
        <f>IFERROR(VLOOKUP(G105,色々!P:Q,2,0),"")</f>
        <v>男子</v>
      </c>
      <c r="I105" s="150" t="str">
        <f>IFERROR(選手[[#This Row],[氏名]],"")</f>
        <v>近藤　由都</v>
      </c>
      <c r="J105" s="150" t="str">
        <f>IFERROR(選手[[#This Row],[氏名カナ]],"")</f>
        <v>ｺﾝﾄﾞｳ ﾕｲﾄ</v>
      </c>
      <c r="K105" s="150" t="str">
        <f>IFERROR(選手[[#This Row],[所属名称１]],"")</f>
        <v>ファイブテン</v>
      </c>
      <c r="L105" s="150">
        <f>IFERROR(選手[[#This Row],[学校コード]],"")</f>
        <v>1</v>
      </c>
      <c r="M105" s="150" t="str">
        <f>IFERROR(VLOOKUP(L105,色々!G:H,2,0),"")</f>
        <v>小学</v>
      </c>
      <c r="N105" s="150">
        <f>IFERROR(選手[[#This Row],[学年]],"")</f>
        <v>5</v>
      </c>
      <c r="O105" s="151">
        <f>IFERROR(選手[[#This Row],[生年月日]],"")</f>
        <v>40644</v>
      </c>
      <c r="P105" s="150">
        <f t="shared" si="1"/>
        <v>11</v>
      </c>
    </row>
    <row r="106" spans="6:16" ht="20.100000000000001" customHeight="1" x14ac:dyDescent="0.15">
      <c r="F106" s="150">
        <f>IFERROR(選手[[#This Row],[選手番号]],"")</f>
        <v>105</v>
      </c>
      <c r="G106" s="150">
        <f>IFERROR(選手[[#This Row],[性別コード]],"")</f>
        <v>2</v>
      </c>
      <c r="H106" s="150" t="str">
        <f>IFERROR(VLOOKUP(G106,色々!P:Q,2,0),"")</f>
        <v>女子</v>
      </c>
      <c r="I106" s="150" t="str">
        <f>IFERROR(選手[[#This Row],[氏名]],"")</f>
        <v>天川谷美宙</v>
      </c>
      <c r="J106" s="150" t="str">
        <f>IFERROR(選手[[#This Row],[氏名カナ]],"")</f>
        <v>ｱﾏｶﾜﾔ ﾁｭﾗ</v>
      </c>
      <c r="K106" s="150" t="str">
        <f>IFERROR(選手[[#This Row],[所属名称１]],"")</f>
        <v>ファイブテン</v>
      </c>
      <c r="L106" s="150">
        <f>IFERROR(選手[[#This Row],[学校コード]],"")</f>
        <v>3</v>
      </c>
      <c r="M106" s="150" t="str">
        <f>IFERROR(VLOOKUP(L106,色々!G:H,2,0),"")</f>
        <v>高校</v>
      </c>
      <c r="N106" s="150">
        <f>IFERROR(選手[[#This Row],[学年]],"")</f>
        <v>2</v>
      </c>
      <c r="O106" s="151">
        <f>IFERROR(選手[[#This Row],[生年月日]],"")</f>
        <v>38470</v>
      </c>
      <c r="P106" s="150">
        <f t="shared" si="1"/>
        <v>17</v>
      </c>
    </row>
    <row r="107" spans="6:16" ht="20.100000000000001" customHeight="1" x14ac:dyDescent="0.15">
      <c r="F107" s="150">
        <f>IFERROR(選手[[#This Row],[選手番号]],"")</f>
        <v>106</v>
      </c>
      <c r="G107" s="150">
        <f>IFERROR(選手[[#This Row],[性別コード]],"")</f>
        <v>2</v>
      </c>
      <c r="H107" s="150" t="str">
        <f>IFERROR(VLOOKUP(G107,色々!P:Q,2,0),"")</f>
        <v>女子</v>
      </c>
      <c r="I107" s="150" t="str">
        <f>IFERROR(選手[[#This Row],[氏名]],"")</f>
        <v>星田　京美</v>
      </c>
      <c r="J107" s="150" t="str">
        <f>IFERROR(選手[[#This Row],[氏名カナ]],"")</f>
        <v>ﾎｼﾀ ﾐﾔﾋﾞ</v>
      </c>
      <c r="K107" s="150" t="str">
        <f>IFERROR(選手[[#This Row],[所属名称１]],"")</f>
        <v>ファイブテン</v>
      </c>
      <c r="L107" s="150">
        <f>IFERROR(選手[[#This Row],[学校コード]],"")</f>
        <v>2</v>
      </c>
      <c r="M107" s="150" t="str">
        <f>IFERROR(VLOOKUP(L107,色々!G:H,2,0),"")</f>
        <v>中学</v>
      </c>
      <c r="N107" s="150">
        <f>IFERROR(選手[[#This Row],[学年]],"")</f>
        <v>2</v>
      </c>
      <c r="O107" s="151">
        <f>IFERROR(選手[[#This Row],[生年月日]],"")</f>
        <v>39596</v>
      </c>
      <c r="P107" s="150">
        <f t="shared" si="1"/>
        <v>14</v>
      </c>
    </row>
    <row r="108" spans="6:16" ht="20.100000000000001" customHeight="1" x14ac:dyDescent="0.15">
      <c r="F108" s="150">
        <f>IFERROR(選手[[#This Row],[選手番号]],"")</f>
        <v>107</v>
      </c>
      <c r="G108" s="150">
        <f>IFERROR(選手[[#This Row],[性別コード]],"")</f>
        <v>2</v>
      </c>
      <c r="H108" s="150" t="str">
        <f>IFERROR(VLOOKUP(G108,色々!P:Q,2,0),"")</f>
        <v>女子</v>
      </c>
      <c r="I108" s="150" t="str">
        <f>IFERROR(選手[[#This Row],[氏名]],"")</f>
        <v>藤田　真央</v>
      </c>
      <c r="J108" s="150" t="str">
        <f>IFERROR(選手[[#This Row],[氏名カナ]],"")</f>
        <v>ﾌｼﾞﾀ ﾏｵ</v>
      </c>
      <c r="K108" s="150" t="str">
        <f>IFERROR(選手[[#This Row],[所属名称１]],"")</f>
        <v>ファイブテン</v>
      </c>
      <c r="L108" s="150">
        <f>IFERROR(選手[[#This Row],[学校コード]],"")</f>
        <v>2</v>
      </c>
      <c r="M108" s="150" t="str">
        <f>IFERROR(VLOOKUP(L108,色々!G:H,2,0),"")</f>
        <v>中学</v>
      </c>
      <c r="N108" s="150">
        <f>IFERROR(選手[[#This Row],[学年]],"")</f>
        <v>2</v>
      </c>
      <c r="O108" s="151">
        <f>IFERROR(選手[[#This Row],[生年月日]],"")</f>
        <v>39627</v>
      </c>
      <c r="P108" s="150">
        <f t="shared" si="1"/>
        <v>14</v>
      </c>
    </row>
    <row r="109" spans="6:16" ht="20.100000000000001" customHeight="1" x14ac:dyDescent="0.15">
      <c r="F109" s="150">
        <f>IFERROR(選手[[#This Row],[選手番号]],"")</f>
        <v>108</v>
      </c>
      <c r="G109" s="150">
        <f>IFERROR(選手[[#This Row],[性別コード]],"")</f>
        <v>2</v>
      </c>
      <c r="H109" s="150" t="str">
        <f>IFERROR(VLOOKUP(G109,色々!P:Q,2,0),"")</f>
        <v>女子</v>
      </c>
      <c r="I109" s="150" t="str">
        <f>IFERROR(選手[[#This Row],[氏名]],"")</f>
        <v>近藤　香陽</v>
      </c>
      <c r="J109" s="150" t="str">
        <f>IFERROR(選手[[#This Row],[氏名カナ]],"")</f>
        <v>ｺﾝﾄﾞｳ ｺﾊﾙ</v>
      </c>
      <c r="K109" s="150" t="str">
        <f>IFERROR(選手[[#This Row],[所属名称１]],"")</f>
        <v>ファイブテン</v>
      </c>
      <c r="L109" s="150">
        <f>IFERROR(選手[[#This Row],[学校コード]],"")</f>
        <v>2</v>
      </c>
      <c r="M109" s="150" t="str">
        <f>IFERROR(VLOOKUP(L109,色々!G:H,2,0),"")</f>
        <v>中学</v>
      </c>
      <c r="N109" s="150">
        <f>IFERROR(選手[[#This Row],[学年]],"")</f>
        <v>2</v>
      </c>
      <c r="O109" s="151">
        <f>IFERROR(選手[[#This Row],[生年月日]],"")</f>
        <v>39864</v>
      </c>
      <c r="P109" s="150">
        <f t="shared" si="1"/>
        <v>14</v>
      </c>
    </row>
    <row r="110" spans="6:16" ht="20.100000000000001" customHeight="1" x14ac:dyDescent="0.15">
      <c r="F110" s="150">
        <f>IFERROR(選手[[#This Row],[選手番号]],"")</f>
        <v>109</v>
      </c>
      <c r="G110" s="150">
        <f>IFERROR(選手[[#This Row],[性別コード]],"")</f>
        <v>2</v>
      </c>
      <c r="H110" s="150" t="str">
        <f>IFERROR(VLOOKUP(G110,色々!P:Q,2,0),"")</f>
        <v>女子</v>
      </c>
      <c r="I110" s="150" t="str">
        <f>IFERROR(選手[[#This Row],[氏名]],"")</f>
        <v>二宮　花音</v>
      </c>
      <c r="J110" s="150" t="str">
        <f>IFERROR(選手[[#This Row],[氏名カナ]],"")</f>
        <v>ﾆﾉﾐﾔ ｶﾉﾝ</v>
      </c>
      <c r="K110" s="150" t="str">
        <f>IFERROR(選手[[#This Row],[所属名称１]],"")</f>
        <v>ファイブテン</v>
      </c>
      <c r="L110" s="150">
        <f>IFERROR(選手[[#This Row],[学校コード]],"")</f>
        <v>2</v>
      </c>
      <c r="M110" s="150" t="str">
        <f>IFERROR(VLOOKUP(L110,色々!G:H,2,0),"")</f>
        <v>中学</v>
      </c>
      <c r="N110" s="150">
        <f>IFERROR(選手[[#This Row],[学年]],"")</f>
        <v>1</v>
      </c>
      <c r="O110" s="151">
        <f>IFERROR(選手[[#This Row],[生年月日]],"")</f>
        <v>39920</v>
      </c>
      <c r="P110" s="150">
        <f t="shared" si="1"/>
        <v>13</v>
      </c>
    </row>
    <row r="111" spans="6:16" ht="20.100000000000001" customHeight="1" x14ac:dyDescent="0.15">
      <c r="F111" s="150">
        <f>IFERROR(選手[[#This Row],[選手番号]],"")</f>
        <v>110</v>
      </c>
      <c r="G111" s="150">
        <f>IFERROR(選手[[#This Row],[性別コード]],"")</f>
        <v>2</v>
      </c>
      <c r="H111" s="150" t="str">
        <f>IFERROR(VLOOKUP(G111,色々!P:Q,2,0),"")</f>
        <v>女子</v>
      </c>
      <c r="I111" s="150" t="str">
        <f>IFERROR(選手[[#This Row],[氏名]],"")</f>
        <v>酒井　　淀</v>
      </c>
      <c r="J111" s="150" t="str">
        <f>IFERROR(選手[[#This Row],[氏名カナ]],"")</f>
        <v>ｻｶｲ ﾃﾝ</v>
      </c>
      <c r="K111" s="150" t="str">
        <f>IFERROR(選手[[#This Row],[所属名称１]],"")</f>
        <v>ファイブテン</v>
      </c>
      <c r="L111" s="150">
        <f>IFERROR(選手[[#This Row],[学校コード]],"")</f>
        <v>2</v>
      </c>
      <c r="M111" s="150" t="str">
        <f>IFERROR(VLOOKUP(L111,色々!G:H,2,0),"")</f>
        <v>中学</v>
      </c>
      <c r="N111" s="150">
        <f>IFERROR(選手[[#This Row],[学年]],"")</f>
        <v>1</v>
      </c>
      <c r="O111" s="151">
        <f>IFERROR(選手[[#This Row],[生年月日]],"")</f>
        <v>40103</v>
      </c>
      <c r="P111" s="150">
        <f t="shared" si="1"/>
        <v>13</v>
      </c>
    </row>
    <row r="112" spans="6:16" ht="20.100000000000001" customHeight="1" x14ac:dyDescent="0.15">
      <c r="F112" s="150">
        <f>IFERROR(選手[[#This Row],[選手番号]],"")</f>
        <v>111</v>
      </c>
      <c r="G112" s="150">
        <f>IFERROR(選手[[#This Row],[性別コード]],"")</f>
        <v>2</v>
      </c>
      <c r="H112" s="150" t="str">
        <f>IFERROR(VLOOKUP(G112,色々!P:Q,2,0),"")</f>
        <v>女子</v>
      </c>
      <c r="I112" s="150" t="str">
        <f>IFERROR(選手[[#This Row],[氏名]],"")</f>
        <v>深川　花夏</v>
      </c>
      <c r="J112" s="150" t="str">
        <f>IFERROR(選手[[#This Row],[氏名カナ]],"")</f>
        <v>ﾌｶｶﾞﾜ ﾊﾅ</v>
      </c>
      <c r="K112" s="150" t="str">
        <f>IFERROR(選手[[#This Row],[所属名称１]],"")</f>
        <v>ファイブテン</v>
      </c>
      <c r="L112" s="150">
        <f>IFERROR(選手[[#This Row],[学校コード]],"")</f>
        <v>1</v>
      </c>
      <c r="M112" s="150" t="str">
        <f>IFERROR(VLOOKUP(L112,色々!G:H,2,0),"")</f>
        <v>小学</v>
      </c>
      <c r="N112" s="150">
        <f>IFERROR(選手[[#This Row],[学年]],"")</f>
        <v>6</v>
      </c>
      <c r="O112" s="151">
        <f>IFERROR(選手[[#This Row],[生年月日]],"")</f>
        <v>40376</v>
      </c>
      <c r="P112" s="150">
        <f t="shared" si="1"/>
        <v>12</v>
      </c>
    </row>
    <row r="113" spans="6:16" ht="20.100000000000001" customHeight="1" x14ac:dyDescent="0.15">
      <c r="F113" s="150">
        <f>IFERROR(選手[[#This Row],[選手番号]],"")</f>
        <v>112</v>
      </c>
      <c r="G113" s="150">
        <f>IFERROR(選手[[#This Row],[性別コード]],"")</f>
        <v>2</v>
      </c>
      <c r="H113" s="150" t="str">
        <f>IFERROR(VLOOKUP(G113,色々!P:Q,2,0),"")</f>
        <v>女子</v>
      </c>
      <c r="I113" s="150" t="str">
        <f>IFERROR(選手[[#This Row],[氏名]],"")</f>
        <v>岡本　彩花</v>
      </c>
      <c r="J113" s="150" t="str">
        <f>IFERROR(選手[[#This Row],[氏名カナ]],"")</f>
        <v>ｵｶﾓﾄ ｲﾛﾊ</v>
      </c>
      <c r="K113" s="150" t="str">
        <f>IFERROR(選手[[#This Row],[所属名称１]],"")</f>
        <v>ファイブテン</v>
      </c>
      <c r="L113" s="150">
        <f>IFERROR(選手[[#This Row],[学校コード]],"")</f>
        <v>1</v>
      </c>
      <c r="M113" s="150" t="str">
        <f>IFERROR(VLOOKUP(L113,色々!G:H,2,0),"")</f>
        <v>小学</v>
      </c>
      <c r="N113" s="150">
        <f>IFERROR(選手[[#This Row],[学年]],"")</f>
        <v>6</v>
      </c>
      <c r="O113" s="151">
        <f>IFERROR(選手[[#This Row],[生年月日]],"")</f>
        <v>40401</v>
      </c>
      <c r="P113" s="150">
        <f t="shared" si="1"/>
        <v>12</v>
      </c>
    </row>
    <row r="114" spans="6:16" ht="20.100000000000001" customHeight="1" x14ac:dyDescent="0.15">
      <c r="F114" s="150">
        <f>IFERROR(選手[[#This Row],[選手番号]],"")</f>
        <v>113</v>
      </c>
      <c r="G114" s="150">
        <f>IFERROR(選手[[#This Row],[性別コード]],"")</f>
        <v>2</v>
      </c>
      <c r="H114" s="150" t="str">
        <f>IFERROR(VLOOKUP(G114,色々!P:Q,2,0),"")</f>
        <v>女子</v>
      </c>
      <c r="I114" s="150" t="str">
        <f>IFERROR(選手[[#This Row],[氏名]],"")</f>
        <v>成松　咲南</v>
      </c>
      <c r="J114" s="150" t="str">
        <f>IFERROR(選手[[#This Row],[氏名カナ]],"")</f>
        <v>ﾅﾘﾏﾂ ｻﾅ</v>
      </c>
      <c r="K114" s="150" t="str">
        <f>IFERROR(選手[[#This Row],[所属名称１]],"")</f>
        <v>ファイブテン</v>
      </c>
      <c r="L114" s="150">
        <f>IFERROR(選手[[#This Row],[学校コード]],"")</f>
        <v>1</v>
      </c>
      <c r="M114" s="150" t="str">
        <f>IFERROR(VLOOKUP(L114,色々!G:H,2,0),"")</f>
        <v>小学</v>
      </c>
      <c r="N114" s="150">
        <f>IFERROR(選手[[#This Row],[学年]],"")</f>
        <v>5</v>
      </c>
      <c r="O114" s="151">
        <f>IFERROR(選手[[#This Row],[生年月日]],"")</f>
        <v>40745</v>
      </c>
      <c r="P114" s="150">
        <f t="shared" si="1"/>
        <v>11</v>
      </c>
    </row>
    <row r="115" spans="6:16" ht="20.100000000000001" customHeight="1" x14ac:dyDescent="0.15">
      <c r="F115" s="150">
        <f>IFERROR(選手[[#This Row],[選手番号]],"")</f>
        <v>114</v>
      </c>
      <c r="G115" s="150">
        <f>IFERROR(選手[[#This Row],[性別コード]],"")</f>
        <v>2</v>
      </c>
      <c r="H115" s="150" t="str">
        <f>IFERROR(VLOOKUP(G115,色々!P:Q,2,0),"")</f>
        <v>女子</v>
      </c>
      <c r="I115" s="150" t="str">
        <f>IFERROR(選手[[#This Row],[氏名]],"")</f>
        <v>永井　陽菜</v>
      </c>
      <c r="J115" s="150" t="str">
        <f>IFERROR(選手[[#This Row],[氏名カナ]],"")</f>
        <v>ﾅｶﾞｲ ﾋﾅ</v>
      </c>
      <c r="K115" s="150" t="str">
        <f>IFERROR(選手[[#This Row],[所属名称１]],"")</f>
        <v>ファイブテン</v>
      </c>
      <c r="L115" s="150">
        <f>IFERROR(選手[[#This Row],[学校コード]],"")</f>
        <v>1</v>
      </c>
      <c r="M115" s="150" t="str">
        <f>IFERROR(VLOOKUP(L115,色々!G:H,2,0),"")</f>
        <v>小学</v>
      </c>
      <c r="N115" s="150">
        <f>IFERROR(選手[[#This Row],[学年]],"")</f>
        <v>5</v>
      </c>
      <c r="O115" s="151">
        <f>IFERROR(選手[[#This Row],[生年月日]],"")</f>
        <v>40761</v>
      </c>
      <c r="P115" s="150">
        <f t="shared" si="1"/>
        <v>11</v>
      </c>
    </row>
    <row r="116" spans="6:16" ht="20.100000000000001" customHeight="1" x14ac:dyDescent="0.15">
      <c r="F116" s="150">
        <f>IFERROR(選手[[#This Row],[選手番号]],"")</f>
        <v>115</v>
      </c>
      <c r="G116" s="150">
        <f>IFERROR(選手[[#This Row],[性別コード]],"")</f>
        <v>2</v>
      </c>
      <c r="H116" s="150" t="str">
        <f>IFERROR(VLOOKUP(G116,色々!P:Q,2,0),"")</f>
        <v>女子</v>
      </c>
      <c r="I116" s="150" t="str">
        <f>IFERROR(選手[[#This Row],[氏名]],"")</f>
        <v>大塚　望珠</v>
      </c>
      <c r="J116" s="150" t="str">
        <f>IFERROR(選手[[#This Row],[氏名カナ]],"")</f>
        <v>ｵｵﾂｶ ﾉｿﾞﾐ</v>
      </c>
      <c r="K116" s="150" t="str">
        <f>IFERROR(選手[[#This Row],[所属名称１]],"")</f>
        <v>ファイブテン</v>
      </c>
      <c r="L116" s="150">
        <f>IFERROR(選手[[#This Row],[学校コード]],"")</f>
        <v>1</v>
      </c>
      <c r="M116" s="150" t="str">
        <f>IFERROR(VLOOKUP(L116,色々!G:H,2,0),"")</f>
        <v>小学</v>
      </c>
      <c r="N116" s="150">
        <f>IFERROR(選手[[#This Row],[学年]],"")</f>
        <v>5</v>
      </c>
      <c r="O116" s="151">
        <f>IFERROR(選手[[#This Row],[生年月日]],"")</f>
        <v>40894</v>
      </c>
      <c r="P116" s="150">
        <f t="shared" si="1"/>
        <v>11</v>
      </c>
    </row>
    <row r="117" spans="6:16" ht="20.100000000000001" customHeight="1" x14ac:dyDescent="0.15">
      <c r="F117" s="150">
        <f>IFERROR(選手[[#This Row],[選手番号]],"")</f>
        <v>116</v>
      </c>
      <c r="G117" s="150">
        <f>IFERROR(選手[[#This Row],[性別コード]],"")</f>
        <v>2</v>
      </c>
      <c r="H117" s="150" t="str">
        <f>IFERROR(VLOOKUP(G117,色々!P:Q,2,0),"")</f>
        <v>女子</v>
      </c>
      <c r="I117" s="150" t="str">
        <f>IFERROR(選手[[#This Row],[氏名]],"")</f>
        <v>金田明泉玖</v>
      </c>
      <c r="J117" s="150" t="str">
        <f>IFERROR(選手[[#This Row],[氏名カナ]],"")</f>
        <v>ｶﾈﾀﾞ ｱｽｸ</v>
      </c>
      <c r="K117" s="150" t="str">
        <f>IFERROR(選手[[#This Row],[所属名称１]],"")</f>
        <v>ファイブテン</v>
      </c>
      <c r="L117" s="150">
        <f>IFERROR(選手[[#This Row],[学校コード]],"")</f>
        <v>1</v>
      </c>
      <c r="M117" s="150" t="str">
        <f>IFERROR(VLOOKUP(L117,色々!G:H,2,0),"")</f>
        <v>小学</v>
      </c>
      <c r="N117" s="150">
        <f>IFERROR(選手[[#This Row],[学年]],"")</f>
        <v>4</v>
      </c>
      <c r="O117" s="151">
        <f>IFERROR(選手[[#This Row],[生年月日]],"")</f>
        <v>41045</v>
      </c>
      <c r="P117" s="150">
        <f t="shared" si="1"/>
        <v>10</v>
      </c>
    </row>
    <row r="118" spans="6:16" ht="20.100000000000001" customHeight="1" x14ac:dyDescent="0.15">
      <c r="F118" s="150">
        <f>IFERROR(選手[[#This Row],[選手番号]],"")</f>
        <v>117</v>
      </c>
      <c r="G118" s="150">
        <f>IFERROR(選手[[#This Row],[性別コード]],"")</f>
        <v>2</v>
      </c>
      <c r="H118" s="150" t="str">
        <f>IFERROR(VLOOKUP(G118,色々!P:Q,2,0),"")</f>
        <v>女子</v>
      </c>
      <c r="I118" s="150" t="str">
        <f>IFERROR(選手[[#This Row],[氏名]],"")</f>
        <v>星田　一華</v>
      </c>
      <c r="J118" s="150" t="str">
        <f>IFERROR(選手[[#This Row],[氏名カナ]],"")</f>
        <v>ﾎｼﾀ ｲﾁｶ</v>
      </c>
      <c r="K118" s="150" t="str">
        <f>IFERROR(選手[[#This Row],[所属名称１]],"")</f>
        <v>ファイブテン</v>
      </c>
      <c r="L118" s="150">
        <f>IFERROR(選手[[#This Row],[学校コード]],"")</f>
        <v>1</v>
      </c>
      <c r="M118" s="150" t="str">
        <f>IFERROR(VLOOKUP(L118,色々!G:H,2,0),"")</f>
        <v>小学</v>
      </c>
      <c r="N118" s="150">
        <f>IFERROR(選手[[#This Row],[学年]],"")</f>
        <v>4</v>
      </c>
      <c r="O118" s="151">
        <f>IFERROR(選手[[#This Row],[生年月日]],"")</f>
        <v>41291</v>
      </c>
      <c r="P118" s="150">
        <f t="shared" si="1"/>
        <v>10</v>
      </c>
    </row>
    <row r="119" spans="6:16" ht="20.100000000000001" customHeight="1" x14ac:dyDescent="0.15">
      <c r="F119" s="150">
        <f>IFERROR(選手[[#This Row],[選手番号]],"")</f>
        <v>118</v>
      </c>
      <c r="G119" s="150">
        <f>IFERROR(選手[[#This Row],[性別コード]],"")</f>
        <v>2</v>
      </c>
      <c r="H119" s="150" t="str">
        <f>IFERROR(VLOOKUP(G119,色々!P:Q,2,0),"")</f>
        <v>女子</v>
      </c>
      <c r="I119" s="150" t="str">
        <f>IFERROR(選手[[#This Row],[氏名]],"")</f>
        <v>中島　妃穂</v>
      </c>
      <c r="J119" s="150" t="str">
        <f>IFERROR(選手[[#This Row],[氏名カナ]],"")</f>
        <v>ﾅｶｼﾏ ｷﾎ</v>
      </c>
      <c r="K119" s="150" t="str">
        <f>IFERROR(選手[[#This Row],[所属名称１]],"")</f>
        <v>ファイブテン</v>
      </c>
      <c r="L119" s="150">
        <f>IFERROR(選手[[#This Row],[学校コード]],"")</f>
        <v>1</v>
      </c>
      <c r="M119" s="150" t="str">
        <f>IFERROR(VLOOKUP(L119,色々!G:H,2,0),"")</f>
        <v>小学</v>
      </c>
      <c r="N119" s="150">
        <f>IFERROR(選手[[#This Row],[学年]],"")</f>
        <v>3</v>
      </c>
      <c r="O119" s="151">
        <f>IFERROR(選手[[#This Row],[生年月日]],"")</f>
        <v>41557</v>
      </c>
      <c r="P119" s="150">
        <f t="shared" si="1"/>
        <v>9</v>
      </c>
    </row>
    <row r="120" spans="6:16" ht="20.100000000000001" customHeight="1" x14ac:dyDescent="0.15">
      <c r="F120" s="150">
        <f>IFERROR(選手[[#This Row],[選手番号]],"")</f>
        <v>119</v>
      </c>
      <c r="G120" s="150">
        <f>IFERROR(選手[[#This Row],[性別コード]],"")</f>
        <v>2</v>
      </c>
      <c r="H120" s="150" t="str">
        <f>IFERROR(VLOOKUP(G120,色々!P:Q,2,0),"")</f>
        <v>女子</v>
      </c>
      <c r="I120" s="150" t="str">
        <f>IFERROR(選手[[#This Row],[氏名]],"")</f>
        <v>白石優里花</v>
      </c>
      <c r="J120" s="150" t="str">
        <f>IFERROR(選手[[#This Row],[氏名カナ]],"")</f>
        <v>ｼﾗｲｼ ﾕﾘｶ</v>
      </c>
      <c r="K120" s="150" t="str">
        <f>IFERROR(選手[[#This Row],[所属名称１]],"")</f>
        <v>ファイブテン</v>
      </c>
      <c r="L120" s="150">
        <f>IFERROR(選手[[#This Row],[学校コード]],"")</f>
        <v>1</v>
      </c>
      <c r="M120" s="150" t="str">
        <f>IFERROR(VLOOKUP(L120,色々!G:H,2,0),"")</f>
        <v>小学</v>
      </c>
      <c r="N120" s="150">
        <f>IFERROR(選手[[#This Row],[学年]],"")</f>
        <v>3</v>
      </c>
      <c r="O120" s="151">
        <f>IFERROR(選手[[#This Row],[生年月日]],"")</f>
        <v>41680</v>
      </c>
      <c r="P120" s="150">
        <f t="shared" si="1"/>
        <v>9</v>
      </c>
    </row>
    <row r="121" spans="6:16" ht="20.100000000000001" customHeight="1" x14ac:dyDescent="0.15">
      <c r="F121" s="150">
        <f>IFERROR(選手[[#This Row],[選手番号]],"")</f>
        <v>120</v>
      </c>
      <c r="G121" s="150">
        <f>IFERROR(選手[[#This Row],[性別コード]],"")</f>
        <v>1</v>
      </c>
      <c r="H121" s="150" t="str">
        <f>IFERROR(VLOOKUP(G121,色々!P:Q,2,0),"")</f>
        <v>男子</v>
      </c>
      <c r="I121" s="150" t="str">
        <f>IFERROR(選手[[#This Row],[氏名]],"")</f>
        <v>坂本　結星</v>
      </c>
      <c r="J121" s="150" t="str">
        <f>IFERROR(選手[[#This Row],[氏名カナ]],"")</f>
        <v>ｻｶﾓﾄ ﾕｳｾｲ</v>
      </c>
      <c r="K121" s="150" t="str">
        <f>IFERROR(選手[[#This Row],[所属名称１]],"")</f>
        <v>八幡浜ＳＣ</v>
      </c>
      <c r="L121" s="150">
        <f>IFERROR(選手[[#This Row],[学校コード]],"")</f>
        <v>2</v>
      </c>
      <c r="M121" s="150" t="str">
        <f>IFERROR(VLOOKUP(L121,色々!G:H,2,0),"")</f>
        <v>中学</v>
      </c>
      <c r="N121" s="150">
        <f>IFERROR(選手[[#This Row],[学年]],"")</f>
        <v>3</v>
      </c>
      <c r="O121" s="151">
        <f>IFERROR(選手[[#This Row],[生年月日]],"")</f>
        <v>39444</v>
      </c>
      <c r="P121" s="150">
        <f t="shared" si="1"/>
        <v>15</v>
      </c>
    </row>
    <row r="122" spans="6:16" ht="20.100000000000001" customHeight="1" x14ac:dyDescent="0.15">
      <c r="F122" s="150">
        <f>IFERROR(選手[[#This Row],[選手番号]],"")</f>
        <v>121</v>
      </c>
      <c r="G122" s="150">
        <f>IFERROR(選手[[#This Row],[性別コード]],"")</f>
        <v>1</v>
      </c>
      <c r="H122" s="150" t="str">
        <f>IFERROR(VLOOKUP(G122,色々!P:Q,2,0),"")</f>
        <v>男子</v>
      </c>
      <c r="I122" s="150" t="str">
        <f>IFERROR(選手[[#This Row],[氏名]],"")</f>
        <v>矢野樹一郎</v>
      </c>
      <c r="J122" s="150" t="str">
        <f>IFERROR(選手[[#This Row],[氏名カナ]],"")</f>
        <v>ﾔﾉ ｷｲﾁﾛｳ</v>
      </c>
      <c r="K122" s="150" t="str">
        <f>IFERROR(選手[[#This Row],[所属名称１]],"")</f>
        <v>八幡浜ＳＣ</v>
      </c>
      <c r="L122" s="150">
        <f>IFERROR(選手[[#This Row],[学校コード]],"")</f>
        <v>2</v>
      </c>
      <c r="M122" s="150" t="str">
        <f>IFERROR(VLOOKUP(L122,色々!G:H,2,0),"")</f>
        <v>中学</v>
      </c>
      <c r="N122" s="150">
        <f>IFERROR(選手[[#This Row],[学年]],"")</f>
        <v>1</v>
      </c>
      <c r="O122" s="151">
        <f>IFERROR(選手[[#This Row],[生年月日]],"")</f>
        <v>40140</v>
      </c>
      <c r="P122" s="150">
        <f t="shared" si="1"/>
        <v>13</v>
      </c>
    </row>
    <row r="123" spans="6:16" ht="20.100000000000001" customHeight="1" x14ac:dyDescent="0.15">
      <c r="F123" s="150">
        <f>IFERROR(選手[[#This Row],[選手番号]],"")</f>
        <v>122</v>
      </c>
      <c r="G123" s="150">
        <f>IFERROR(選手[[#This Row],[性別コード]],"")</f>
        <v>1</v>
      </c>
      <c r="H123" s="150" t="str">
        <f>IFERROR(VLOOKUP(G123,色々!P:Q,2,0),"")</f>
        <v>男子</v>
      </c>
      <c r="I123" s="150" t="str">
        <f>IFERROR(選手[[#This Row],[氏名]],"")</f>
        <v>新井　篤仁</v>
      </c>
      <c r="J123" s="150" t="str">
        <f>IFERROR(選手[[#This Row],[氏名カナ]],"")</f>
        <v>ｱﾗｲ ｱﾂﾋﾄ</v>
      </c>
      <c r="K123" s="150" t="str">
        <f>IFERROR(選手[[#This Row],[所属名称１]],"")</f>
        <v>八幡浜ＳＣ</v>
      </c>
      <c r="L123" s="150">
        <f>IFERROR(選手[[#This Row],[学校コード]],"")</f>
        <v>2</v>
      </c>
      <c r="M123" s="150" t="str">
        <f>IFERROR(VLOOKUP(L123,色々!G:H,2,0),"")</f>
        <v>中学</v>
      </c>
      <c r="N123" s="150">
        <f>IFERROR(選手[[#This Row],[学年]],"")</f>
        <v>1</v>
      </c>
      <c r="O123" s="151">
        <f>IFERROR(選手[[#This Row],[生年月日]],"")</f>
        <v>40220</v>
      </c>
      <c r="P123" s="150">
        <f t="shared" si="1"/>
        <v>13</v>
      </c>
    </row>
    <row r="124" spans="6:16" ht="20.100000000000001" customHeight="1" x14ac:dyDescent="0.15">
      <c r="F124" s="150">
        <f>IFERROR(選手[[#This Row],[選手番号]],"")</f>
        <v>123</v>
      </c>
      <c r="G124" s="150">
        <f>IFERROR(選手[[#This Row],[性別コード]],"")</f>
        <v>1</v>
      </c>
      <c r="H124" s="150" t="str">
        <f>IFERROR(VLOOKUP(G124,色々!P:Q,2,0),"")</f>
        <v>男子</v>
      </c>
      <c r="I124" s="150" t="str">
        <f>IFERROR(選手[[#This Row],[氏名]],"")</f>
        <v>清水進太郎</v>
      </c>
      <c r="J124" s="150" t="str">
        <f>IFERROR(選手[[#This Row],[氏名カナ]],"")</f>
        <v>ｼﾐｽﾞ ｼﾝﾀﾛｳ</v>
      </c>
      <c r="K124" s="150" t="str">
        <f>IFERROR(選手[[#This Row],[所属名称１]],"")</f>
        <v>八幡浜ＳＣ</v>
      </c>
      <c r="L124" s="150">
        <f>IFERROR(選手[[#This Row],[学校コード]],"")</f>
        <v>1</v>
      </c>
      <c r="M124" s="150" t="str">
        <f>IFERROR(VLOOKUP(L124,色々!G:H,2,0),"")</f>
        <v>小学</v>
      </c>
      <c r="N124" s="150">
        <f>IFERROR(選手[[#This Row],[学年]],"")</f>
        <v>6</v>
      </c>
      <c r="O124" s="151">
        <f>IFERROR(選手[[#This Row],[生年月日]],"")</f>
        <v>40515</v>
      </c>
      <c r="P124" s="150">
        <f t="shared" si="1"/>
        <v>12</v>
      </c>
    </row>
    <row r="125" spans="6:16" ht="20.100000000000001" customHeight="1" x14ac:dyDescent="0.15">
      <c r="F125" s="150">
        <f>IFERROR(選手[[#This Row],[選手番号]],"")</f>
        <v>124</v>
      </c>
      <c r="G125" s="150">
        <f>IFERROR(選手[[#This Row],[性別コード]],"")</f>
        <v>1</v>
      </c>
      <c r="H125" s="150" t="str">
        <f>IFERROR(VLOOKUP(G125,色々!P:Q,2,0),"")</f>
        <v>男子</v>
      </c>
      <c r="I125" s="150" t="str">
        <f>IFERROR(選手[[#This Row],[氏名]],"")</f>
        <v>廣瀬　功武</v>
      </c>
      <c r="J125" s="150" t="str">
        <f>IFERROR(選手[[#This Row],[氏名カナ]],"")</f>
        <v>ﾋﾛｾ ｲｻﾑ</v>
      </c>
      <c r="K125" s="150" t="str">
        <f>IFERROR(選手[[#This Row],[所属名称１]],"")</f>
        <v>八幡浜ＳＣ</v>
      </c>
      <c r="L125" s="150">
        <f>IFERROR(選手[[#This Row],[学校コード]],"")</f>
        <v>1</v>
      </c>
      <c r="M125" s="150" t="str">
        <f>IFERROR(VLOOKUP(L125,色々!G:H,2,0),"")</f>
        <v>小学</v>
      </c>
      <c r="N125" s="150">
        <f>IFERROR(選手[[#This Row],[学年]],"")</f>
        <v>5</v>
      </c>
      <c r="O125" s="151">
        <f>IFERROR(選手[[#This Row],[生年月日]],"")</f>
        <v>40694</v>
      </c>
      <c r="P125" s="150">
        <f t="shared" si="1"/>
        <v>11</v>
      </c>
    </row>
    <row r="126" spans="6:16" ht="20.100000000000001" customHeight="1" x14ac:dyDescent="0.15">
      <c r="F126" s="150">
        <f>IFERROR(選手[[#This Row],[選手番号]],"")</f>
        <v>125</v>
      </c>
      <c r="G126" s="150">
        <f>IFERROR(選手[[#This Row],[性別コード]],"")</f>
        <v>2</v>
      </c>
      <c r="H126" s="150" t="str">
        <f>IFERROR(VLOOKUP(G126,色々!P:Q,2,0),"")</f>
        <v>女子</v>
      </c>
      <c r="I126" s="150" t="str">
        <f>IFERROR(選手[[#This Row],[氏名]],"")</f>
        <v>岡本　未来</v>
      </c>
      <c r="J126" s="150" t="str">
        <f>IFERROR(選手[[#This Row],[氏名カナ]],"")</f>
        <v>ｵｶﾓﾄ ﾐﾗｲ</v>
      </c>
      <c r="K126" s="150" t="str">
        <f>IFERROR(選手[[#This Row],[所属名称１]],"")</f>
        <v>八幡浜ＳＣ</v>
      </c>
      <c r="L126" s="150">
        <f>IFERROR(選手[[#This Row],[学校コード]],"")</f>
        <v>3</v>
      </c>
      <c r="M126" s="150" t="str">
        <f>IFERROR(VLOOKUP(L126,色々!G:H,2,0),"")</f>
        <v>高校</v>
      </c>
      <c r="N126" s="150">
        <f>IFERROR(選手[[#This Row],[学年]],"")</f>
        <v>1</v>
      </c>
      <c r="O126" s="151">
        <f>IFERROR(選手[[#This Row],[生年月日]],"")</f>
        <v>38898</v>
      </c>
      <c r="P126" s="150">
        <f t="shared" si="1"/>
        <v>16</v>
      </c>
    </row>
    <row r="127" spans="6:16" ht="20.100000000000001" customHeight="1" x14ac:dyDescent="0.15">
      <c r="F127" s="150">
        <f>IFERROR(選手[[#This Row],[選手番号]],"")</f>
        <v>126</v>
      </c>
      <c r="G127" s="150">
        <f>IFERROR(選手[[#This Row],[性別コード]],"")</f>
        <v>2</v>
      </c>
      <c r="H127" s="150" t="str">
        <f>IFERROR(VLOOKUP(G127,色々!P:Q,2,0),"")</f>
        <v>女子</v>
      </c>
      <c r="I127" s="150" t="str">
        <f>IFERROR(選手[[#This Row],[氏名]],"")</f>
        <v>岡本　望愛</v>
      </c>
      <c r="J127" s="150" t="str">
        <f>IFERROR(選手[[#This Row],[氏名カナ]],"")</f>
        <v>ｵｶﾓﾄ ﾓｱ</v>
      </c>
      <c r="K127" s="150" t="str">
        <f>IFERROR(選手[[#This Row],[所属名称１]],"")</f>
        <v>八幡浜ＳＣ</v>
      </c>
      <c r="L127" s="150">
        <f>IFERROR(選手[[#This Row],[学校コード]],"")</f>
        <v>2</v>
      </c>
      <c r="M127" s="150" t="str">
        <f>IFERROR(VLOOKUP(L127,色々!G:H,2,0),"")</f>
        <v>中学</v>
      </c>
      <c r="N127" s="150">
        <f>IFERROR(選手[[#This Row],[学年]],"")</f>
        <v>2</v>
      </c>
      <c r="O127" s="151">
        <f>IFERROR(選手[[#This Row],[生年月日]],"")</f>
        <v>39778</v>
      </c>
      <c r="P127" s="150">
        <f t="shared" si="1"/>
        <v>14</v>
      </c>
    </row>
    <row r="128" spans="6:16" ht="20.100000000000001" customHeight="1" x14ac:dyDescent="0.15">
      <c r="F128" s="150">
        <f>IFERROR(選手[[#This Row],[選手番号]],"")</f>
        <v>127</v>
      </c>
      <c r="G128" s="150">
        <f>IFERROR(選手[[#This Row],[性別コード]],"")</f>
        <v>2</v>
      </c>
      <c r="H128" s="150" t="str">
        <f>IFERROR(VLOOKUP(G128,色々!P:Q,2,0),"")</f>
        <v>女子</v>
      </c>
      <c r="I128" s="150" t="str">
        <f>IFERROR(選手[[#This Row],[氏名]],"")</f>
        <v>上杉　美羽</v>
      </c>
      <c r="J128" s="150" t="str">
        <f>IFERROR(選手[[#This Row],[氏名カナ]],"")</f>
        <v>ｳｴｽｷﾞ ﾐｳ</v>
      </c>
      <c r="K128" s="150" t="str">
        <f>IFERROR(選手[[#This Row],[所属名称１]],"")</f>
        <v>八幡浜ＳＣ</v>
      </c>
      <c r="L128" s="150">
        <f>IFERROR(選手[[#This Row],[学校コード]],"")</f>
        <v>1</v>
      </c>
      <c r="M128" s="150" t="str">
        <f>IFERROR(VLOOKUP(L128,色々!G:H,2,0),"")</f>
        <v>小学</v>
      </c>
      <c r="N128" s="150">
        <f>IFERROR(選手[[#This Row],[学年]],"")</f>
        <v>6</v>
      </c>
      <c r="O128" s="151">
        <f>IFERROR(選手[[#This Row],[生年月日]],"")</f>
        <v>40571</v>
      </c>
      <c r="P128" s="150">
        <f t="shared" si="1"/>
        <v>12</v>
      </c>
    </row>
    <row r="129" spans="6:16" ht="20.100000000000001" customHeight="1" x14ac:dyDescent="0.15">
      <c r="F129" s="150">
        <f>IFERROR(選手[[#This Row],[選手番号]],"")</f>
        <v>128</v>
      </c>
      <c r="G129" s="150">
        <f>IFERROR(選手[[#This Row],[性別コード]],"")</f>
        <v>2</v>
      </c>
      <c r="H129" s="150" t="str">
        <f>IFERROR(VLOOKUP(G129,色々!P:Q,2,0),"")</f>
        <v>女子</v>
      </c>
      <c r="I129" s="150" t="str">
        <f>IFERROR(選手[[#This Row],[氏名]],"")</f>
        <v>大竹　緒和</v>
      </c>
      <c r="J129" s="150" t="str">
        <f>IFERROR(選手[[#This Row],[氏名カナ]],"")</f>
        <v>ｵｵﾀｹ ｼｮﾜ</v>
      </c>
      <c r="K129" s="150" t="str">
        <f>IFERROR(選手[[#This Row],[所属名称１]],"")</f>
        <v>八幡浜ＳＣ</v>
      </c>
      <c r="L129" s="150">
        <f>IFERROR(選手[[#This Row],[学校コード]],"")</f>
        <v>1</v>
      </c>
      <c r="M129" s="150" t="str">
        <f>IFERROR(VLOOKUP(L129,色々!G:H,2,0),"")</f>
        <v>小学</v>
      </c>
      <c r="N129" s="150">
        <f>IFERROR(選手[[#This Row],[学年]],"")</f>
        <v>2</v>
      </c>
      <c r="O129" s="151">
        <f>IFERROR(選手[[#This Row],[生年月日]],"")</f>
        <v>41789</v>
      </c>
      <c r="P129" s="150">
        <f t="shared" si="1"/>
        <v>8</v>
      </c>
    </row>
    <row r="130" spans="6:16" ht="20.100000000000001" customHeight="1" x14ac:dyDescent="0.15">
      <c r="F130" s="150">
        <f>IFERROR(選手[[#This Row],[選手番号]],"")</f>
        <v>129</v>
      </c>
      <c r="G130" s="150">
        <f>IFERROR(選手[[#This Row],[性別コード]],"")</f>
        <v>1</v>
      </c>
      <c r="H130" s="150" t="str">
        <f>IFERROR(VLOOKUP(G130,色々!P:Q,2,0),"")</f>
        <v>男子</v>
      </c>
      <c r="I130" s="150" t="str">
        <f>IFERROR(選手[[#This Row],[氏名]],"")</f>
        <v>越智　史洋</v>
      </c>
      <c r="J130" s="150" t="str">
        <f>IFERROR(選手[[#This Row],[氏名カナ]],"")</f>
        <v>ｵﾁ ﾌﾐﾋﾛ</v>
      </c>
      <c r="K130" s="150" t="str">
        <f>IFERROR(選手[[#This Row],[所属名称１]],"")</f>
        <v>アズサ松山</v>
      </c>
      <c r="L130" s="150">
        <f>IFERROR(選手[[#This Row],[学校コード]],"")</f>
        <v>3</v>
      </c>
      <c r="M130" s="150" t="str">
        <f>IFERROR(VLOOKUP(L130,色々!G:H,2,0),"")</f>
        <v>高校</v>
      </c>
      <c r="N130" s="150">
        <f>IFERROR(選手[[#This Row],[学年]],"")</f>
        <v>1</v>
      </c>
      <c r="O130" s="151">
        <f>IFERROR(選手[[#This Row],[生年月日]],"")</f>
        <v>38902</v>
      </c>
      <c r="P130" s="150">
        <f t="shared" si="1"/>
        <v>16</v>
      </c>
    </row>
    <row r="131" spans="6:16" ht="20.100000000000001" customHeight="1" x14ac:dyDescent="0.15">
      <c r="F131" s="150">
        <f>IFERROR(選手[[#This Row],[選手番号]],"")</f>
        <v>130</v>
      </c>
      <c r="G131" s="150">
        <f>IFERROR(選手[[#This Row],[性別コード]],"")</f>
        <v>1</v>
      </c>
      <c r="H131" s="150" t="str">
        <f>IFERROR(VLOOKUP(G131,色々!P:Q,2,0),"")</f>
        <v>男子</v>
      </c>
      <c r="I131" s="150" t="str">
        <f>IFERROR(選手[[#This Row],[氏名]],"")</f>
        <v>松田　康生</v>
      </c>
      <c r="J131" s="150" t="str">
        <f>IFERROR(選手[[#This Row],[氏名カナ]],"")</f>
        <v>ﾏﾂﾀﾞ ｺｳｾｲ</v>
      </c>
      <c r="K131" s="150" t="str">
        <f>IFERROR(選手[[#This Row],[所属名称１]],"")</f>
        <v>アズサ松山</v>
      </c>
      <c r="L131" s="150">
        <f>IFERROR(選手[[#This Row],[学校コード]],"")</f>
        <v>3</v>
      </c>
      <c r="M131" s="150" t="str">
        <f>IFERROR(VLOOKUP(L131,色々!G:H,2,0),"")</f>
        <v>高校</v>
      </c>
      <c r="N131" s="150">
        <f>IFERROR(選手[[#This Row],[学年]],"")</f>
        <v>1</v>
      </c>
      <c r="O131" s="151">
        <f>IFERROR(選手[[#This Row],[生年月日]],"")</f>
        <v>38924</v>
      </c>
      <c r="P131" s="150">
        <f t="shared" ref="P131:P194" si="2">IFERROR(DATEDIF(O131,$O$1,"y"),"")</f>
        <v>16</v>
      </c>
    </row>
    <row r="132" spans="6:16" ht="20.100000000000001" customHeight="1" x14ac:dyDescent="0.15">
      <c r="F132" s="150">
        <f>IFERROR(選手[[#This Row],[選手番号]],"")</f>
        <v>131</v>
      </c>
      <c r="G132" s="150">
        <f>IFERROR(選手[[#This Row],[性別コード]],"")</f>
        <v>1</v>
      </c>
      <c r="H132" s="150" t="str">
        <f>IFERROR(VLOOKUP(G132,色々!P:Q,2,0),"")</f>
        <v>男子</v>
      </c>
      <c r="I132" s="150" t="str">
        <f>IFERROR(選手[[#This Row],[氏名]],"")</f>
        <v>鶴岡　海斗</v>
      </c>
      <c r="J132" s="150" t="str">
        <f>IFERROR(選手[[#This Row],[氏名カナ]],"")</f>
        <v>ﾂﾙｵｶ ｶｲﾄ</v>
      </c>
      <c r="K132" s="150" t="str">
        <f>IFERROR(選手[[#This Row],[所属名称１]],"")</f>
        <v>アズサ松山</v>
      </c>
      <c r="L132" s="150">
        <f>IFERROR(選手[[#This Row],[学校コード]],"")</f>
        <v>3</v>
      </c>
      <c r="M132" s="150" t="str">
        <f>IFERROR(VLOOKUP(L132,色々!G:H,2,0),"")</f>
        <v>高校</v>
      </c>
      <c r="N132" s="150">
        <f>IFERROR(選手[[#This Row],[学年]],"")</f>
        <v>1</v>
      </c>
      <c r="O132" s="151">
        <f>IFERROR(選手[[#This Row],[生年月日]],"")</f>
        <v>39050</v>
      </c>
      <c r="P132" s="150">
        <f t="shared" si="2"/>
        <v>16</v>
      </c>
    </row>
    <row r="133" spans="6:16" ht="20.100000000000001" customHeight="1" x14ac:dyDescent="0.15">
      <c r="F133" s="150">
        <f>IFERROR(選手[[#This Row],[選手番号]],"")</f>
        <v>132</v>
      </c>
      <c r="G133" s="150">
        <f>IFERROR(選手[[#This Row],[性別コード]],"")</f>
        <v>1</v>
      </c>
      <c r="H133" s="150" t="str">
        <f>IFERROR(VLOOKUP(G133,色々!P:Q,2,0),"")</f>
        <v>男子</v>
      </c>
      <c r="I133" s="150" t="str">
        <f>IFERROR(選手[[#This Row],[氏名]],"")</f>
        <v>山﨑　創太</v>
      </c>
      <c r="J133" s="150" t="str">
        <f>IFERROR(選手[[#This Row],[氏名カナ]],"")</f>
        <v>ﾔﾏｻｷ ｿｳﾀ</v>
      </c>
      <c r="K133" s="150" t="str">
        <f>IFERROR(選手[[#This Row],[所属名称１]],"")</f>
        <v>アズサ松山</v>
      </c>
      <c r="L133" s="150">
        <f>IFERROR(選手[[#This Row],[学校コード]],"")</f>
        <v>2</v>
      </c>
      <c r="M133" s="150" t="str">
        <f>IFERROR(VLOOKUP(L133,色々!G:H,2,0),"")</f>
        <v>中学</v>
      </c>
      <c r="N133" s="150">
        <f>IFERROR(選手[[#This Row],[学年]],"")</f>
        <v>3</v>
      </c>
      <c r="O133" s="151">
        <f>IFERROR(選手[[#This Row],[生年月日]],"")</f>
        <v>39314</v>
      </c>
      <c r="P133" s="150">
        <f t="shared" si="2"/>
        <v>15</v>
      </c>
    </row>
    <row r="134" spans="6:16" ht="20.100000000000001" customHeight="1" x14ac:dyDescent="0.15">
      <c r="F134" s="150">
        <f>IFERROR(選手[[#This Row],[選手番号]],"")</f>
        <v>133</v>
      </c>
      <c r="G134" s="150">
        <f>IFERROR(選手[[#This Row],[性別コード]],"")</f>
        <v>1</v>
      </c>
      <c r="H134" s="150" t="str">
        <f>IFERROR(VLOOKUP(G134,色々!P:Q,2,0),"")</f>
        <v>男子</v>
      </c>
      <c r="I134" s="150" t="str">
        <f>IFERROR(選手[[#This Row],[氏名]],"")</f>
        <v>満汐　航士</v>
      </c>
      <c r="J134" s="150" t="str">
        <f>IFERROR(選手[[#This Row],[氏名カナ]],"")</f>
        <v>ﾐﾂｼｵ ｺｳｼ</v>
      </c>
      <c r="K134" s="150" t="str">
        <f>IFERROR(選手[[#This Row],[所属名称１]],"")</f>
        <v>アズサ松山</v>
      </c>
      <c r="L134" s="150">
        <f>IFERROR(選手[[#This Row],[学校コード]],"")</f>
        <v>2</v>
      </c>
      <c r="M134" s="150" t="str">
        <f>IFERROR(VLOOKUP(L134,色々!G:H,2,0),"")</f>
        <v>中学</v>
      </c>
      <c r="N134" s="150">
        <f>IFERROR(選手[[#This Row],[学年]],"")</f>
        <v>2</v>
      </c>
      <c r="O134" s="151">
        <f>IFERROR(選手[[#This Row],[生年月日]],"")</f>
        <v>39602</v>
      </c>
      <c r="P134" s="150">
        <f t="shared" si="2"/>
        <v>14</v>
      </c>
    </row>
    <row r="135" spans="6:16" ht="20.100000000000001" customHeight="1" x14ac:dyDescent="0.15">
      <c r="F135" s="150">
        <f>IFERROR(選手[[#This Row],[選手番号]],"")</f>
        <v>134</v>
      </c>
      <c r="G135" s="150">
        <f>IFERROR(選手[[#This Row],[性別コード]],"")</f>
        <v>1</v>
      </c>
      <c r="H135" s="150" t="str">
        <f>IFERROR(VLOOKUP(G135,色々!P:Q,2,0),"")</f>
        <v>男子</v>
      </c>
      <c r="I135" s="150" t="str">
        <f>IFERROR(選手[[#This Row],[氏名]],"")</f>
        <v>赤松　　晃</v>
      </c>
      <c r="J135" s="150" t="str">
        <f>IFERROR(選手[[#This Row],[氏名カナ]],"")</f>
        <v>ｱｶﾏﾂ ｱｷﾗ</v>
      </c>
      <c r="K135" s="150" t="str">
        <f>IFERROR(選手[[#This Row],[所属名称１]],"")</f>
        <v>アズサ松山</v>
      </c>
      <c r="L135" s="150">
        <f>IFERROR(選手[[#This Row],[学校コード]],"")</f>
        <v>2</v>
      </c>
      <c r="M135" s="150" t="str">
        <f>IFERROR(VLOOKUP(L135,色々!G:H,2,0),"")</f>
        <v>中学</v>
      </c>
      <c r="N135" s="150">
        <f>IFERROR(選手[[#This Row],[学年]],"")</f>
        <v>2</v>
      </c>
      <c r="O135" s="151">
        <f>IFERROR(選手[[#This Row],[生年月日]],"")</f>
        <v>39678</v>
      </c>
      <c r="P135" s="150">
        <f t="shared" si="2"/>
        <v>14</v>
      </c>
    </row>
    <row r="136" spans="6:16" ht="20.100000000000001" customHeight="1" x14ac:dyDescent="0.15">
      <c r="F136" s="150">
        <f>IFERROR(選手[[#This Row],[選手番号]],"")</f>
        <v>135</v>
      </c>
      <c r="G136" s="150">
        <f>IFERROR(選手[[#This Row],[性別コード]],"")</f>
        <v>1</v>
      </c>
      <c r="H136" s="150" t="str">
        <f>IFERROR(VLOOKUP(G136,色々!P:Q,2,0),"")</f>
        <v>男子</v>
      </c>
      <c r="I136" s="150" t="str">
        <f>IFERROR(選手[[#This Row],[氏名]],"")</f>
        <v>矢野　正宗</v>
      </c>
      <c r="J136" s="150" t="str">
        <f>IFERROR(選手[[#This Row],[氏名カナ]],"")</f>
        <v>ﾔﾉ ﾏｻﾑﾈ</v>
      </c>
      <c r="K136" s="150" t="str">
        <f>IFERROR(選手[[#This Row],[所属名称１]],"")</f>
        <v>アズサ松山</v>
      </c>
      <c r="L136" s="150">
        <f>IFERROR(選手[[#This Row],[学校コード]],"")</f>
        <v>1</v>
      </c>
      <c r="M136" s="150" t="str">
        <f>IFERROR(VLOOKUP(L136,色々!G:H,2,0),"")</f>
        <v>小学</v>
      </c>
      <c r="N136" s="150">
        <f>IFERROR(選手[[#This Row],[学年]],"")</f>
        <v>6</v>
      </c>
      <c r="O136" s="151">
        <f>IFERROR(選手[[#This Row],[生年月日]],"")</f>
        <v>40483</v>
      </c>
      <c r="P136" s="150">
        <f t="shared" si="2"/>
        <v>12</v>
      </c>
    </row>
    <row r="137" spans="6:16" ht="20.100000000000001" customHeight="1" x14ac:dyDescent="0.15">
      <c r="F137" s="150">
        <f>IFERROR(選手[[#This Row],[選手番号]],"")</f>
        <v>136</v>
      </c>
      <c r="G137" s="150">
        <f>IFERROR(選手[[#This Row],[性別コード]],"")</f>
        <v>2</v>
      </c>
      <c r="H137" s="150" t="str">
        <f>IFERROR(VLOOKUP(G137,色々!P:Q,2,0),"")</f>
        <v>女子</v>
      </c>
      <c r="I137" s="150" t="str">
        <f>IFERROR(選手[[#This Row],[氏名]],"")</f>
        <v>阿部　天香</v>
      </c>
      <c r="J137" s="150" t="str">
        <f>IFERROR(選手[[#This Row],[氏名カナ]],"")</f>
        <v>ｱﾍﾞ ﾃﾝｶ</v>
      </c>
      <c r="K137" s="150" t="str">
        <f>IFERROR(選手[[#This Row],[所属名称１]],"")</f>
        <v>アズサ松山</v>
      </c>
      <c r="L137" s="150">
        <f>IFERROR(選手[[#This Row],[学校コード]],"")</f>
        <v>2</v>
      </c>
      <c r="M137" s="150" t="str">
        <f>IFERROR(VLOOKUP(L137,色々!G:H,2,0),"")</f>
        <v>中学</v>
      </c>
      <c r="N137" s="150">
        <f>IFERROR(選手[[#This Row],[学年]],"")</f>
        <v>2</v>
      </c>
      <c r="O137" s="151">
        <f>IFERROR(選手[[#This Row],[生年月日]],"")</f>
        <v>39794</v>
      </c>
      <c r="P137" s="150">
        <f t="shared" si="2"/>
        <v>14</v>
      </c>
    </row>
    <row r="138" spans="6:16" ht="20.100000000000001" customHeight="1" x14ac:dyDescent="0.15">
      <c r="F138" s="150">
        <f>IFERROR(選手[[#This Row],[選手番号]],"")</f>
        <v>137</v>
      </c>
      <c r="G138" s="150">
        <f>IFERROR(選手[[#This Row],[性別コード]],"")</f>
        <v>2</v>
      </c>
      <c r="H138" s="150" t="str">
        <f>IFERROR(VLOOKUP(G138,色々!P:Q,2,0),"")</f>
        <v>女子</v>
      </c>
      <c r="I138" s="150" t="str">
        <f>IFERROR(選手[[#This Row],[氏名]],"")</f>
        <v>永田　実悠</v>
      </c>
      <c r="J138" s="150" t="str">
        <f>IFERROR(選手[[#This Row],[氏名カナ]],"")</f>
        <v>ﾅｶﾞﾀ ﾐﾕ</v>
      </c>
      <c r="K138" s="150" t="str">
        <f>IFERROR(選手[[#This Row],[所属名称１]],"")</f>
        <v>アズサ松山</v>
      </c>
      <c r="L138" s="150">
        <f>IFERROR(選手[[#This Row],[学校コード]],"")</f>
        <v>2</v>
      </c>
      <c r="M138" s="150" t="str">
        <f>IFERROR(VLOOKUP(L138,色々!G:H,2,0),"")</f>
        <v>中学</v>
      </c>
      <c r="N138" s="150">
        <f>IFERROR(選手[[#This Row],[学年]],"")</f>
        <v>1</v>
      </c>
      <c r="O138" s="151">
        <f>IFERROR(選手[[#This Row],[生年月日]],"")</f>
        <v>39981</v>
      </c>
      <c r="P138" s="150">
        <f t="shared" si="2"/>
        <v>13</v>
      </c>
    </row>
    <row r="139" spans="6:16" ht="20.100000000000001" customHeight="1" x14ac:dyDescent="0.15">
      <c r="F139" s="150">
        <f>IFERROR(選手[[#This Row],[選手番号]],"")</f>
        <v>138</v>
      </c>
      <c r="G139" s="150">
        <f>IFERROR(選手[[#This Row],[性別コード]],"")</f>
        <v>2</v>
      </c>
      <c r="H139" s="150" t="str">
        <f>IFERROR(VLOOKUP(G139,色々!P:Q,2,0),"")</f>
        <v>女子</v>
      </c>
      <c r="I139" s="150" t="str">
        <f>IFERROR(選手[[#This Row],[氏名]],"")</f>
        <v>山﨑　千世</v>
      </c>
      <c r="J139" s="150" t="str">
        <f>IFERROR(選手[[#This Row],[氏名カナ]],"")</f>
        <v>ﾔﾏｻｷ ﾁｾ</v>
      </c>
      <c r="K139" s="150" t="str">
        <f>IFERROR(選手[[#This Row],[所属名称１]],"")</f>
        <v>アズサ松山</v>
      </c>
      <c r="L139" s="150">
        <f>IFERROR(選手[[#This Row],[学校コード]],"")</f>
        <v>2</v>
      </c>
      <c r="M139" s="150" t="str">
        <f>IFERROR(VLOOKUP(L139,色々!G:H,2,0),"")</f>
        <v>中学</v>
      </c>
      <c r="N139" s="150">
        <f>IFERROR(選手[[#This Row],[学年]],"")</f>
        <v>1</v>
      </c>
      <c r="O139" s="151">
        <f>IFERROR(選手[[#This Row],[生年月日]],"")</f>
        <v>39996</v>
      </c>
      <c r="P139" s="150">
        <f t="shared" si="2"/>
        <v>13</v>
      </c>
    </row>
    <row r="140" spans="6:16" ht="20.100000000000001" customHeight="1" x14ac:dyDescent="0.15">
      <c r="F140" s="150">
        <f>IFERROR(選手[[#This Row],[選手番号]],"")</f>
        <v>139</v>
      </c>
      <c r="G140" s="150">
        <f>IFERROR(選手[[#This Row],[性別コード]],"")</f>
        <v>1</v>
      </c>
      <c r="H140" s="150" t="str">
        <f>IFERROR(VLOOKUP(G140,色々!P:Q,2,0),"")</f>
        <v>男子</v>
      </c>
      <c r="I140" s="150" t="str">
        <f>IFERROR(選手[[#This Row],[氏名]],"")</f>
        <v>長野　　弘</v>
      </c>
      <c r="J140" s="150" t="str">
        <f>IFERROR(選手[[#This Row],[氏名カナ]],"")</f>
        <v>ﾅｶﾞﾉ ﾋﾛｼ</v>
      </c>
      <c r="K140" s="150" t="str">
        <f>IFERROR(選手[[#This Row],[所属名称１]],"")</f>
        <v>ＭＧ双葉</v>
      </c>
      <c r="L140" s="150">
        <f>IFERROR(選手[[#This Row],[学校コード]],"")</f>
        <v>3</v>
      </c>
      <c r="M140" s="150" t="str">
        <f>IFERROR(VLOOKUP(L140,色々!G:H,2,0),"")</f>
        <v>高校</v>
      </c>
      <c r="N140" s="150">
        <f>IFERROR(選手[[#This Row],[学年]],"")</f>
        <v>2</v>
      </c>
      <c r="O140" s="151">
        <f>IFERROR(選手[[#This Row],[生年月日]],"")</f>
        <v>38677</v>
      </c>
      <c r="P140" s="150">
        <f t="shared" si="2"/>
        <v>17</v>
      </c>
    </row>
    <row r="141" spans="6:16" ht="20.100000000000001" customHeight="1" x14ac:dyDescent="0.15">
      <c r="F141" s="150">
        <f>IFERROR(選手[[#This Row],[選手番号]],"")</f>
        <v>140</v>
      </c>
      <c r="G141" s="150">
        <f>IFERROR(選手[[#This Row],[性別コード]],"")</f>
        <v>1</v>
      </c>
      <c r="H141" s="150" t="str">
        <f>IFERROR(VLOOKUP(G141,色々!P:Q,2,0),"")</f>
        <v>男子</v>
      </c>
      <c r="I141" s="150" t="str">
        <f>IFERROR(選手[[#This Row],[氏名]],"")</f>
        <v>青野　　空</v>
      </c>
      <c r="J141" s="150" t="str">
        <f>IFERROR(選手[[#This Row],[氏名カナ]],"")</f>
        <v>ｱｵﾉ ｿﾗ</v>
      </c>
      <c r="K141" s="150" t="str">
        <f>IFERROR(選手[[#This Row],[所属名称１]],"")</f>
        <v>ＭＧ双葉</v>
      </c>
      <c r="L141" s="150">
        <f>IFERROR(選手[[#This Row],[学校コード]],"")</f>
        <v>2</v>
      </c>
      <c r="M141" s="150" t="str">
        <f>IFERROR(VLOOKUP(L141,色々!G:H,2,0),"")</f>
        <v>中学</v>
      </c>
      <c r="N141" s="150">
        <f>IFERROR(選手[[#This Row],[学年]],"")</f>
        <v>3</v>
      </c>
      <c r="O141" s="151">
        <f>IFERROR(選手[[#This Row],[生年月日]],"")</f>
        <v>39252</v>
      </c>
      <c r="P141" s="150">
        <f t="shared" si="2"/>
        <v>15</v>
      </c>
    </row>
    <row r="142" spans="6:16" ht="20.100000000000001" customHeight="1" x14ac:dyDescent="0.15">
      <c r="F142" s="150">
        <f>IFERROR(選手[[#This Row],[選手番号]],"")</f>
        <v>141</v>
      </c>
      <c r="G142" s="150">
        <f>IFERROR(選手[[#This Row],[性別コード]],"")</f>
        <v>1</v>
      </c>
      <c r="H142" s="150" t="str">
        <f>IFERROR(VLOOKUP(G142,色々!P:Q,2,0),"")</f>
        <v>男子</v>
      </c>
      <c r="I142" s="150" t="str">
        <f>IFERROR(選手[[#This Row],[氏名]],"")</f>
        <v>山田　睦己</v>
      </c>
      <c r="J142" s="150" t="str">
        <f>IFERROR(選手[[#This Row],[氏名カナ]],"")</f>
        <v>ﾔﾏﾀﾞ ﾑﾂｷ</v>
      </c>
      <c r="K142" s="150" t="str">
        <f>IFERROR(選手[[#This Row],[所属名称１]],"")</f>
        <v>ＭＧ双葉</v>
      </c>
      <c r="L142" s="150">
        <f>IFERROR(選手[[#This Row],[学校コード]],"")</f>
        <v>2</v>
      </c>
      <c r="M142" s="150" t="str">
        <f>IFERROR(VLOOKUP(L142,色々!G:H,2,0),"")</f>
        <v>中学</v>
      </c>
      <c r="N142" s="150">
        <f>IFERROR(選手[[#This Row],[学年]],"")</f>
        <v>2</v>
      </c>
      <c r="O142" s="151">
        <f>IFERROR(選手[[#This Row],[生年月日]],"")</f>
        <v>39780</v>
      </c>
      <c r="P142" s="150">
        <f t="shared" si="2"/>
        <v>14</v>
      </c>
    </row>
    <row r="143" spans="6:16" ht="20.100000000000001" customHeight="1" x14ac:dyDescent="0.15">
      <c r="F143" s="150">
        <f>IFERROR(選手[[#This Row],[選手番号]],"")</f>
        <v>142</v>
      </c>
      <c r="G143" s="150">
        <f>IFERROR(選手[[#This Row],[性別コード]],"")</f>
        <v>1</v>
      </c>
      <c r="H143" s="150" t="str">
        <f>IFERROR(VLOOKUP(G143,色々!P:Q,2,0),"")</f>
        <v>男子</v>
      </c>
      <c r="I143" s="150" t="str">
        <f>IFERROR(選手[[#This Row],[氏名]],"")</f>
        <v>尾﨑　建太</v>
      </c>
      <c r="J143" s="150" t="str">
        <f>IFERROR(選手[[#This Row],[氏名カナ]],"")</f>
        <v>ｵｻﾞｷ ｹﾝﾀ</v>
      </c>
      <c r="K143" s="150" t="str">
        <f>IFERROR(選手[[#This Row],[所属名称１]],"")</f>
        <v>ＭＧ双葉</v>
      </c>
      <c r="L143" s="150">
        <f>IFERROR(選手[[#This Row],[学校コード]],"")</f>
        <v>2</v>
      </c>
      <c r="M143" s="150" t="str">
        <f>IFERROR(VLOOKUP(L143,色々!G:H,2,0),"")</f>
        <v>中学</v>
      </c>
      <c r="N143" s="150">
        <f>IFERROR(選手[[#This Row],[学年]],"")</f>
        <v>2</v>
      </c>
      <c r="O143" s="151">
        <f>IFERROR(選手[[#This Row],[生年月日]],"")</f>
        <v>39787</v>
      </c>
      <c r="P143" s="150">
        <f t="shared" si="2"/>
        <v>14</v>
      </c>
    </row>
    <row r="144" spans="6:16" ht="20.100000000000001" customHeight="1" x14ac:dyDescent="0.15">
      <c r="F144" s="150">
        <f>IFERROR(選手[[#This Row],[選手番号]],"")</f>
        <v>143</v>
      </c>
      <c r="G144" s="150">
        <f>IFERROR(選手[[#This Row],[性別コード]],"")</f>
        <v>1</v>
      </c>
      <c r="H144" s="150" t="str">
        <f>IFERROR(VLOOKUP(G144,色々!P:Q,2,0),"")</f>
        <v>男子</v>
      </c>
      <c r="I144" s="150" t="str">
        <f>IFERROR(選手[[#This Row],[氏名]],"")</f>
        <v>山口　莉玖</v>
      </c>
      <c r="J144" s="150" t="str">
        <f>IFERROR(選手[[#This Row],[氏名カナ]],"")</f>
        <v>ﾔﾏｸﾞﾁ ﾘｸ</v>
      </c>
      <c r="K144" s="150" t="str">
        <f>IFERROR(選手[[#This Row],[所属名称１]],"")</f>
        <v>ＭＧ双葉</v>
      </c>
      <c r="L144" s="150">
        <f>IFERROR(選手[[#This Row],[学校コード]],"")</f>
        <v>1</v>
      </c>
      <c r="M144" s="150" t="str">
        <f>IFERROR(VLOOKUP(L144,色々!G:H,2,0),"")</f>
        <v>小学</v>
      </c>
      <c r="N144" s="150">
        <f>IFERROR(選手[[#This Row],[学年]],"")</f>
        <v>6</v>
      </c>
      <c r="O144" s="151">
        <f>IFERROR(選手[[#This Row],[生年月日]],"")</f>
        <v>40352</v>
      </c>
      <c r="P144" s="150">
        <f t="shared" si="2"/>
        <v>12</v>
      </c>
    </row>
    <row r="145" spans="6:16" ht="20.100000000000001" customHeight="1" x14ac:dyDescent="0.15">
      <c r="F145" s="150">
        <f>IFERROR(選手[[#This Row],[選手番号]],"")</f>
        <v>144</v>
      </c>
      <c r="G145" s="150">
        <f>IFERROR(選手[[#This Row],[性別コード]],"")</f>
        <v>1</v>
      </c>
      <c r="H145" s="150" t="str">
        <f>IFERROR(VLOOKUP(G145,色々!P:Q,2,0),"")</f>
        <v>男子</v>
      </c>
      <c r="I145" s="150" t="str">
        <f>IFERROR(選手[[#This Row],[氏名]],"")</f>
        <v>鎌田　凌徳</v>
      </c>
      <c r="J145" s="150" t="str">
        <f>IFERROR(選手[[#This Row],[氏名カナ]],"")</f>
        <v>ｶﾏﾀ ﾘｮｳﾄｸ</v>
      </c>
      <c r="K145" s="150" t="str">
        <f>IFERROR(選手[[#This Row],[所属名称１]],"")</f>
        <v>ＭＧ双葉</v>
      </c>
      <c r="L145" s="150">
        <f>IFERROR(選手[[#This Row],[学校コード]],"")</f>
        <v>1</v>
      </c>
      <c r="M145" s="150" t="str">
        <f>IFERROR(VLOOKUP(L145,色々!G:H,2,0),"")</f>
        <v>小学</v>
      </c>
      <c r="N145" s="150">
        <f>IFERROR(選手[[#This Row],[学年]],"")</f>
        <v>6</v>
      </c>
      <c r="O145" s="151">
        <f>IFERROR(選手[[#This Row],[生年月日]],"")</f>
        <v>40434</v>
      </c>
      <c r="P145" s="150">
        <f t="shared" si="2"/>
        <v>12</v>
      </c>
    </row>
    <row r="146" spans="6:16" ht="20.100000000000001" customHeight="1" x14ac:dyDescent="0.15">
      <c r="F146" s="150">
        <f>IFERROR(選手[[#This Row],[選手番号]],"")</f>
        <v>145</v>
      </c>
      <c r="G146" s="150">
        <f>IFERROR(選手[[#This Row],[性別コード]],"")</f>
        <v>1</v>
      </c>
      <c r="H146" s="150" t="str">
        <f>IFERROR(VLOOKUP(G146,色々!P:Q,2,0),"")</f>
        <v>男子</v>
      </c>
      <c r="I146" s="150" t="str">
        <f>IFERROR(選手[[#This Row],[氏名]],"")</f>
        <v>大河内陽介</v>
      </c>
      <c r="J146" s="150" t="str">
        <f>IFERROR(選手[[#This Row],[氏名カナ]],"")</f>
        <v>ｵｵｺｳﾁ ﾖｳｽｹ</v>
      </c>
      <c r="K146" s="150" t="str">
        <f>IFERROR(選手[[#This Row],[所属名称１]],"")</f>
        <v>ＭＧ双葉</v>
      </c>
      <c r="L146" s="150">
        <f>IFERROR(選手[[#This Row],[学校コード]],"")</f>
        <v>1</v>
      </c>
      <c r="M146" s="150" t="str">
        <f>IFERROR(VLOOKUP(L146,色々!G:H,2,0),"")</f>
        <v>小学</v>
      </c>
      <c r="N146" s="150">
        <f>IFERROR(選手[[#This Row],[学年]],"")</f>
        <v>2</v>
      </c>
      <c r="O146" s="151">
        <f>IFERROR(選手[[#This Row],[生年月日]],"")</f>
        <v>41813</v>
      </c>
      <c r="P146" s="150">
        <f t="shared" si="2"/>
        <v>8</v>
      </c>
    </row>
    <row r="147" spans="6:16" ht="20.100000000000001" customHeight="1" x14ac:dyDescent="0.15">
      <c r="F147" s="150">
        <f>IFERROR(選手[[#This Row],[選手番号]],"")</f>
        <v>146</v>
      </c>
      <c r="G147" s="150">
        <f>IFERROR(選手[[#This Row],[性別コード]],"")</f>
        <v>2</v>
      </c>
      <c r="H147" s="150" t="str">
        <f>IFERROR(VLOOKUP(G147,色々!P:Q,2,0),"")</f>
        <v>女子</v>
      </c>
      <c r="I147" s="150" t="str">
        <f>IFERROR(選手[[#This Row],[氏名]],"")</f>
        <v>水田結依子</v>
      </c>
      <c r="J147" s="150" t="str">
        <f>IFERROR(選手[[#This Row],[氏名カナ]],"")</f>
        <v>ﾐｽﾞﾀ ﾕｲｺ</v>
      </c>
      <c r="K147" s="150" t="str">
        <f>IFERROR(選手[[#This Row],[所属名称１]],"")</f>
        <v>ＭＧ双葉</v>
      </c>
      <c r="L147" s="150">
        <f>IFERROR(選手[[#This Row],[学校コード]],"")</f>
        <v>3</v>
      </c>
      <c r="M147" s="150" t="str">
        <f>IFERROR(VLOOKUP(L147,色々!G:H,2,0),"")</f>
        <v>高校</v>
      </c>
      <c r="N147" s="150">
        <f>IFERROR(選手[[#This Row],[学年]],"")</f>
        <v>1</v>
      </c>
      <c r="O147" s="151">
        <f>IFERROR(選手[[#This Row],[生年月日]],"")</f>
        <v>38827</v>
      </c>
      <c r="P147" s="150">
        <f t="shared" si="2"/>
        <v>16</v>
      </c>
    </row>
    <row r="148" spans="6:16" ht="20.100000000000001" customHeight="1" x14ac:dyDescent="0.15">
      <c r="F148" s="150">
        <f>IFERROR(選手[[#This Row],[選手番号]],"")</f>
        <v>147</v>
      </c>
      <c r="G148" s="150">
        <f>IFERROR(選手[[#This Row],[性別コード]],"")</f>
        <v>2</v>
      </c>
      <c r="H148" s="150" t="str">
        <f>IFERROR(VLOOKUP(G148,色々!P:Q,2,0),"")</f>
        <v>女子</v>
      </c>
      <c r="I148" s="150" t="str">
        <f>IFERROR(選手[[#This Row],[氏名]],"")</f>
        <v>濵田　瑠美</v>
      </c>
      <c r="J148" s="150" t="str">
        <f>IFERROR(選手[[#This Row],[氏名カナ]],"")</f>
        <v>ﾊﾏﾀﾞ ﾙﾐ</v>
      </c>
      <c r="K148" s="150" t="str">
        <f>IFERROR(選手[[#This Row],[所属名称１]],"")</f>
        <v>ＭＧ双葉</v>
      </c>
      <c r="L148" s="150">
        <f>IFERROR(選手[[#This Row],[学校コード]],"")</f>
        <v>2</v>
      </c>
      <c r="M148" s="150" t="str">
        <f>IFERROR(VLOOKUP(L148,色々!G:H,2,0),"")</f>
        <v>中学</v>
      </c>
      <c r="N148" s="150">
        <f>IFERROR(選手[[#This Row],[学年]],"")</f>
        <v>2</v>
      </c>
      <c r="O148" s="151">
        <f>IFERROR(選手[[#This Row],[生年月日]],"")</f>
        <v>39696</v>
      </c>
      <c r="P148" s="150">
        <f t="shared" si="2"/>
        <v>14</v>
      </c>
    </row>
    <row r="149" spans="6:16" ht="20.100000000000001" customHeight="1" x14ac:dyDescent="0.15">
      <c r="F149" s="150">
        <f>IFERROR(選手[[#This Row],[選手番号]],"")</f>
        <v>148</v>
      </c>
      <c r="G149" s="150">
        <f>IFERROR(選手[[#This Row],[性別コード]],"")</f>
        <v>2</v>
      </c>
      <c r="H149" s="150" t="str">
        <f>IFERROR(VLOOKUP(G149,色々!P:Q,2,0),"")</f>
        <v>女子</v>
      </c>
      <c r="I149" s="150" t="str">
        <f>IFERROR(選手[[#This Row],[氏名]],"")</f>
        <v>杉本　奈月</v>
      </c>
      <c r="J149" s="150" t="str">
        <f>IFERROR(選手[[#This Row],[氏名カナ]],"")</f>
        <v>ｽｷﾞﾓﾄ ﾅﾂｷ</v>
      </c>
      <c r="K149" s="150" t="str">
        <f>IFERROR(選手[[#This Row],[所属名称１]],"")</f>
        <v>ＭＧ双葉</v>
      </c>
      <c r="L149" s="150">
        <f>IFERROR(選手[[#This Row],[学校コード]],"")</f>
        <v>2</v>
      </c>
      <c r="M149" s="150" t="str">
        <f>IFERROR(VLOOKUP(L149,色々!G:H,2,0),"")</f>
        <v>中学</v>
      </c>
      <c r="N149" s="150">
        <f>IFERROR(選手[[#This Row],[学年]],"")</f>
        <v>1</v>
      </c>
      <c r="O149" s="151">
        <f>IFERROR(選手[[#This Row],[生年月日]],"")</f>
        <v>39982</v>
      </c>
      <c r="P149" s="150">
        <f t="shared" si="2"/>
        <v>13</v>
      </c>
    </row>
    <row r="150" spans="6:16" ht="20.100000000000001" customHeight="1" x14ac:dyDescent="0.15">
      <c r="F150" s="150">
        <f>IFERROR(選手[[#This Row],[選手番号]],"")</f>
        <v>149</v>
      </c>
      <c r="G150" s="150">
        <f>IFERROR(選手[[#This Row],[性別コード]],"")</f>
        <v>2</v>
      </c>
      <c r="H150" s="150" t="str">
        <f>IFERROR(VLOOKUP(G150,色々!P:Q,2,0),"")</f>
        <v>女子</v>
      </c>
      <c r="I150" s="150" t="str">
        <f>IFERROR(選手[[#This Row],[氏名]],"")</f>
        <v>山口　葵生</v>
      </c>
      <c r="J150" s="150" t="str">
        <f>IFERROR(選手[[#This Row],[氏名カナ]],"")</f>
        <v>ﾔﾏｸﾞﾁ ｱｵｲ</v>
      </c>
      <c r="K150" s="150" t="str">
        <f>IFERROR(選手[[#This Row],[所属名称１]],"")</f>
        <v>ＭＧ双葉</v>
      </c>
      <c r="L150" s="150">
        <f>IFERROR(選手[[#This Row],[学校コード]],"")</f>
        <v>1</v>
      </c>
      <c r="M150" s="150" t="str">
        <f>IFERROR(VLOOKUP(L150,色々!G:H,2,0),"")</f>
        <v>小学</v>
      </c>
      <c r="N150" s="150">
        <f>IFERROR(選手[[#This Row],[学年]],"")</f>
        <v>4</v>
      </c>
      <c r="O150" s="151">
        <f>IFERROR(選手[[#This Row],[生年月日]],"")</f>
        <v>41115</v>
      </c>
      <c r="P150" s="150">
        <f t="shared" si="2"/>
        <v>10</v>
      </c>
    </row>
    <row r="151" spans="6:16" ht="20.100000000000001" customHeight="1" x14ac:dyDescent="0.15">
      <c r="F151" s="150">
        <f>IFERROR(選手[[#This Row],[選手番号]],"")</f>
        <v>150</v>
      </c>
      <c r="G151" s="150">
        <f>IFERROR(選手[[#This Row],[性別コード]],"")</f>
        <v>2</v>
      </c>
      <c r="H151" s="150" t="str">
        <f>IFERROR(VLOOKUP(G151,色々!P:Q,2,0),"")</f>
        <v>女子</v>
      </c>
      <c r="I151" s="150" t="str">
        <f>IFERROR(選手[[#This Row],[氏名]],"")</f>
        <v>鳥生　美帆</v>
      </c>
      <c r="J151" s="150" t="str">
        <f>IFERROR(選手[[#This Row],[氏名カナ]],"")</f>
        <v>ﾄﾘｭｳ ﾐﾎ</v>
      </c>
      <c r="K151" s="150" t="str">
        <f>IFERROR(選手[[#This Row],[所属名称１]],"")</f>
        <v>ＭＧ双葉</v>
      </c>
      <c r="L151" s="150">
        <f>IFERROR(選手[[#This Row],[学校コード]],"")</f>
        <v>1</v>
      </c>
      <c r="M151" s="150" t="str">
        <f>IFERROR(VLOOKUP(L151,色々!G:H,2,0),"")</f>
        <v>小学</v>
      </c>
      <c r="N151" s="150">
        <f>IFERROR(選手[[#This Row],[学年]],"")</f>
        <v>4</v>
      </c>
      <c r="O151" s="151">
        <f>IFERROR(選手[[#This Row],[生年月日]],"")</f>
        <v>41185</v>
      </c>
      <c r="P151" s="150">
        <f t="shared" si="2"/>
        <v>10</v>
      </c>
    </row>
    <row r="152" spans="6:16" ht="20.100000000000001" customHeight="1" x14ac:dyDescent="0.15">
      <c r="F152" s="150">
        <f>IFERROR(選手[[#This Row],[選手番号]],"")</f>
        <v>151</v>
      </c>
      <c r="G152" s="150">
        <f>IFERROR(選手[[#This Row],[性別コード]],"")</f>
        <v>2</v>
      </c>
      <c r="H152" s="150" t="str">
        <f>IFERROR(VLOOKUP(G152,色々!P:Q,2,0),"")</f>
        <v>女子</v>
      </c>
      <c r="I152" s="150" t="str">
        <f>IFERROR(選手[[#This Row],[氏名]],"")</f>
        <v>越智　美来</v>
      </c>
      <c r="J152" s="150" t="str">
        <f>IFERROR(選手[[#This Row],[氏名カナ]],"")</f>
        <v>ｵﾁ ﾐﾗｲ</v>
      </c>
      <c r="K152" s="150" t="str">
        <f>IFERROR(選手[[#This Row],[所属名称１]],"")</f>
        <v>ＭＧ双葉</v>
      </c>
      <c r="L152" s="150">
        <f>IFERROR(選手[[#This Row],[学校コード]],"")</f>
        <v>1</v>
      </c>
      <c r="M152" s="150" t="str">
        <f>IFERROR(VLOOKUP(L152,色々!G:H,2,0),"")</f>
        <v>小学</v>
      </c>
      <c r="N152" s="150">
        <f>IFERROR(選手[[#This Row],[学年]],"")</f>
        <v>4</v>
      </c>
      <c r="O152" s="151">
        <f>IFERROR(選手[[#This Row],[生年月日]],"")</f>
        <v>41276</v>
      </c>
      <c r="P152" s="150">
        <f t="shared" si="2"/>
        <v>10</v>
      </c>
    </row>
    <row r="153" spans="6:16" ht="20.100000000000001" customHeight="1" x14ac:dyDescent="0.15">
      <c r="F153" s="150">
        <f>IFERROR(選手[[#This Row],[選手番号]],"")</f>
        <v>152</v>
      </c>
      <c r="G153" s="150">
        <f>IFERROR(選手[[#This Row],[性別コード]],"")</f>
        <v>2</v>
      </c>
      <c r="H153" s="150" t="str">
        <f>IFERROR(VLOOKUP(G153,色々!P:Q,2,0),"")</f>
        <v>女子</v>
      </c>
      <c r="I153" s="150" t="str">
        <f>IFERROR(選手[[#This Row],[氏名]],"")</f>
        <v>山田　帆夏</v>
      </c>
      <c r="J153" s="150" t="str">
        <f>IFERROR(選手[[#This Row],[氏名カナ]],"")</f>
        <v>ﾔﾏﾀﾞ ﾊﾝﾅ</v>
      </c>
      <c r="K153" s="150" t="str">
        <f>IFERROR(選手[[#This Row],[所属名称１]],"")</f>
        <v>ＭＧ双葉</v>
      </c>
      <c r="L153" s="150">
        <f>IFERROR(選手[[#This Row],[学校コード]],"")</f>
        <v>1</v>
      </c>
      <c r="M153" s="150" t="str">
        <f>IFERROR(VLOOKUP(L153,色々!G:H,2,0),"")</f>
        <v>小学</v>
      </c>
      <c r="N153" s="150">
        <f>IFERROR(選手[[#This Row],[学年]],"")</f>
        <v>3</v>
      </c>
      <c r="O153" s="151">
        <f>IFERROR(選手[[#This Row],[生年月日]],"")</f>
        <v>41405</v>
      </c>
      <c r="P153" s="150">
        <f t="shared" si="2"/>
        <v>9</v>
      </c>
    </row>
    <row r="154" spans="6:16" ht="20.100000000000001" customHeight="1" x14ac:dyDescent="0.15">
      <c r="F154" s="150">
        <f>IFERROR(選手[[#This Row],[選手番号]],"")</f>
        <v>153</v>
      </c>
      <c r="G154" s="150">
        <f>IFERROR(選手[[#This Row],[性別コード]],"")</f>
        <v>1</v>
      </c>
      <c r="H154" s="150" t="str">
        <f>IFERROR(VLOOKUP(G154,色々!P:Q,2,0),"")</f>
        <v>男子</v>
      </c>
      <c r="I154" s="150" t="str">
        <f>IFERROR(選手[[#This Row],[氏名]],"")</f>
        <v>竹永　悠人</v>
      </c>
      <c r="J154" s="150" t="str">
        <f>IFERROR(選手[[#This Row],[氏名カナ]],"")</f>
        <v>ﾀｹﾅｶﾞ ﾊﾙﾄ</v>
      </c>
      <c r="K154" s="150" t="str">
        <f>IFERROR(選手[[#This Row],[所属名称１]],"")</f>
        <v>石原ＳＣ</v>
      </c>
      <c r="L154" s="150">
        <f>IFERROR(選手[[#This Row],[学校コード]],"")</f>
        <v>3</v>
      </c>
      <c r="M154" s="150" t="str">
        <f>IFERROR(VLOOKUP(L154,色々!G:H,2,0),"")</f>
        <v>高校</v>
      </c>
      <c r="N154" s="150">
        <f>IFERROR(選手[[#This Row],[学年]],"")</f>
        <v>2</v>
      </c>
      <c r="O154" s="151">
        <f>IFERROR(選手[[#This Row],[生年月日]],"")</f>
        <v>38567</v>
      </c>
      <c r="P154" s="150">
        <f t="shared" si="2"/>
        <v>17</v>
      </c>
    </row>
    <row r="155" spans="6:16" ht="20.100000000000001" customHeight="1" x14ac:dyDescent="0.15">
      <c r="F155" s="150">
        <f>IFERROR(選手[[#This Row],[選手番号]],"")</f>
        <v>154</v>
      </c>
      <c r="G155" s="150">
        <f>IFERROR(選手[[#This Row],[性別コード]],"")</f>
        <v>1</v>
      </c>
      <c r="H155" s="150" t="str">
        <f>IFERROR(VLOOKUP(G155,色々!P:Q,2,0),"")</f>
        <v>男子</v>
      </c>
      <c r="I155" s="150" t="str">
        <f>IFERROR(選手[[#This Row],[氏名]],"")</f>
        <v>羽田野颯太</v>
      </c>
      <c r="J155" s="150" t="str">
        <f>IFERROR(選手[[#This Row],[氏名カナ]],"")</f>
        <v>ﾊﾀﾉ ｿｳﾀ</v>
      </c>
      <c r="K155" s="150" t="str">
        <f>IFERROR(選手[[#This Row],[所属名称１]],"")</f>
        <v>石原ＳＣ</v>
      </c>
      <c r="L155" s="150">
        <f>IFERROR(選手[[#This Row],[学校コード]],"")</f>
        <v>3</v>
      </c>
      <c r="M155" s="150" t="str">
        <f>IFERROR(VLOOKUP(L155,色々!G:H,2,0),"")</f>
        <v>高校</v>
      </c>
      <c r="N155" s="150">
        <f>IFERROR(選手[[#This Row],[学年]],"")</f>
        <v>2</v>
      </c>
      <c r="O155" s="151">
        <f>IFERROR(選手[[#This Row],[生年月日]],"")</f>
        <v>38586</v>
      </c>
      <c r="P155" s="150">
        <f t="shared" si="2"/>
        <v>17</v>
      </c>
    </row>
    <row r="156" spans="6:16" ht="20.100000000000001" customHeight="1" x14ac:dyDescent="0.15">
      <c r="F156" s="150">
        <f>IFERROR(選手[[#This Row],[選手番号]],"")</f>
        <v>155</v>
      </c>
      <c r="G156" s="150">
        <f>IFERROR(選手[[#This Row],[性別コード]],"")</f>
        <v>1</v>
      </c>
      <c r="H156" s="150" t="str">
        <f>IFERROR(VLOOKUP(G156,色々!P:Q,2,0),"")</f>
        <v>男子</v>
      </c>
      <c r="I156" s="150" t="str">
        <f>IFERROR(選手[[#This Row],[氏名]],"")</f>
        <v>檜垣　　光</v>
      </c>
      <c r="J156" s="150" t="str">
        <f>IFERROR(選手[[#This Row],[氏名カナ]],"")</f>
        <v>ﾋｶﾞｷ ﾋｶﾙ</v>
      </c>
      <c r="K156" s="150" t="str">
        <f>IFERROR(選手[[#This Row],[所属名称１]],"")</f>
        <v>石原ＳＣ</v>
      </c>
      <c r="L156" s="150">
        <f>IFERROR(選手[[#This Row],[学校コード]],"")</f>
        <v>3</v>
      </c>
      <c r="M156" s="150" t="str">
        <f>IFERROR(VLOOKUP(L156,色々!G:H,2,0),"")</f>
        <v>高校</v>
      </c>
      <c r="N156" s="150">
        <f>IFERROR(選手[[#This Row],[学年]],"")</f>
        <v>1</v>
      </c>
      <c r="O156" s="151">
        <f>IFERROR(選手[[#This Row],[生年月日]],"")</f>
        <v>38935</v>
      </c>
      <c r="P156" s="150">
        <f t="shared" si="2"/>
        <v>16</v>
      </c>
    </row>
    <row r="157" spans="6:16" ht="20.100000000000001" customHeight="1" x14ac:dyDescent="0.15">
      <c r="F157" s="150">
        <f>IFERROR(選手[[#This Row],[選手番号]],"")</f>
        <v>156</v>
      </c>
      <c r="G157" s="150">
        <f>IFERROR(選手[[#This Row],[性別コード]],"")</f>
        <v>1</v>
      </c>
      <c r="H157" s="150" t="str">
        <f>IFERROR(VLOOKUP(G157,色々!P:Q,2,0),"")</f>
        <v>男子</v>
      </c>
      <c r="I157" s="150" t="str">
        <f>IFERROR(選手[[#This Row],[氏名]],"")</f>
        <v>坪田　　陸</v>
      </c>
      <c r="J157" s="150" t="str">
        <f>IFERROR(選手[[#This Row],[氏名カナ]],"")</f>
        <v>ﾂﾎﾞﾀ ﾘｸ</v>
      </c>
      <c r="K157" s="150" t="str">
        <f>IFERROR(選手[[#This Row],[所属名称１]],"")</f>
        <v>石原ＳＣ</v>
      </c>
      <c r="L157" s="150">
        <f>IFERROR(選手[[#This Row],[学校コード]],"")</f>
        <v>3</v>
      </c>
      <c r="M157" s="150" t="str">
        <f>IFERROR(VLOOKUP(L157,色々!G:H,2,0),"")</f>
        <v>高校</v>
      </c>
      <c r="N157" s="150">
        <f>IFERROR(選手[[#This Row],[学年]],"")</f>
        <v>1</v>
      </c>
      <c r="O157" s="151">
        <f>IFERROR(選手[[#This Row],[生年月日]],"")</f>
        <v>38988</v>
      </c>
      <c r="P157" s="150">
        <f t="shared" si="2"/>
        <v>16</v>
      </c>
    </row>
    <row r="158" spans="6:16" ht="20.100000000000001" customHeight="1" x14ac:dyDescent="0.15">
      <c r="F158" s="150">
        <f>IFERROR(選手[[#This Row],[選手番号]],"")</f>
        <v>157</v>
      </c>
      <c r="G158" s="150">
        <f>IFERROR(選手[[#This Row],[性別コード]],"")</f>
        <v>1</v>
      </c>
      <c r="H158" s="150" t="str">
        <f>IFERROR(VLOOKUP(G158,色々!P:Q,2,0),"")</f>
        <v>男子</v>
      </c>
      <c r="I158" s="150" t="str">
        <f>IFERROR(選手[[#This Row],[氏名]],"")</f>
        <v>田中　陽大</v>
      </c>
      <c r="J158" s="150" t="str">
        <f>IFERROR(選手[[#This Row],[氏名カナ]],"")</f>
        <v>ﾀﾅｶ ﾋﾅﾀ</v>
      </c>
      <c r="K158" s="150" t="str">
        <f>IFERROR(選手[[#This Row],[所属名称１]],"")</f>
        <v>石原ＳＣ</v>
      </c>
      <c r="L158" s="150">
        <f>IFERROR(選手[[#This Row],[学校コード]],"")</f>
        <v>3</v>
      </c>
      <c r="M158" s="150" t="str">
        <f>IFERROR(VLOOKUP(L158,色々!G:H,2,0),"")</f>
        <v>高校</v>
      </c>
      <c r="N158" s="150">
        <f>IFERROR(選手[[#This Row],[学年]],"")</f>
        <v>1</v>
      </c>
      <c r="O158" s="151">
        <f>IFERROR(選手[[#This Row],[生年月日]],"")</f>
        <v>39052</v>
      </c>
      <c r="P158" s="150">
        <f t="shared" si="2"/>
        <v>16</v>
      </c>
    </row>
    <row r="159" spans="6:16" ht="20.100000000000001" customHeight="1" x14ac:dyDescent="0.15">
      <c r="F159" s="150">
        <f>IFERROR(選手[[#This Row],[選手番号]],"")</f>
        <v>158</v>
      </c>
      <c r="G159" s="150">
        <f>IFERROR(選手[[#This Row],[性別コード]],"")</f>
        <v>1</v>
      </c>
      <c r="H159" s="150" t="str">
        <f>IFERROR(VLOOKUP(G159,色々!P:Q,2,0),"")</f>
        <v>男子</v>
      </c>
      <c r="I159" s="150" t="str">
        <f>IFERROR(選手[[#This Row],[氏名]],"")</f>
        <v>城戸　心呂</v>
      </c>
      <c r="J159" s="150" t="str">
        <f>IFERROR(選手[[#This Row],[氏名カナ]],"")</f>
        <v>ｷﾄﾞ ｺｺﾛ</v>
      </c>
      <c r="K159" s="150" t="str">
        <f>IFERROR(選手[[#This Row],[所属名称１]],"")</f>
        <v>石原ＳＣ</v>
      </c>
      <c r="L159" s="150">
        <f>IFERROR(選手[[#This Row],[学校コード]],"")</f>
        <v>1</v>
      </c>
      <c r="M159" s="150" t="str">
        <f>IFERROR(VLOOKUP(L159,色々!G:H,2,0),"")</f>
        <v>小学</v>
      </c>
      <c r="N159" s="150">
        <f>IFERROR(選手[[#This Row],[学年]],"")</f>
        <v>5</v>
      </c>
      <c r="O159" s="151">
        <f>IFERROR(選手[[#This Row],[生年月日]],"")</f>
        <v>40877</v>
      </c>
      <c r="P159" s="150">
        <f t="shared" si="2"/>
        <v>11</v>
      </c>
    </row>
    <row r="160" spans="6:16" ht="20.100000000000001" customHeight="1" x14ac:dyDescent="0.15">
      <c r="F160" s="150">
        <f>IFERROR(選手[[#This Row],[選手番号]],"")</f>
        <v>159</v>
      </c>
      <c r="G160" s="150">
        <f>IFERROR(選手[[#This Row],[性別コード]],"")</f>
        <v>1</v>
      </c>
      <c r="H160" s="150" t="str">
        <f>IFERROR(VLOOKUP(G160,色々!P:Q,2,0),"")</f>
        <v>男子</v>
      </c>
      <c r="I160" s="150" t="str">
        <f>IFERROR(選手[[#This Row],[氏名]],"")</f>
        <v>西村　一杜</v>
      </c>
      <c r="J160" s="150" t="str">
        <f>IFERROR(選手[[#This Row],[氏名カナ]],"")</f>
        <v>ﾆｼﾑﾗ ｶｽﾞﾄ</v>
      </c>
      <c r="K160" s="150" t="str">
        <f>IFERROR(選手[[#This Row],[所属名称１]],"")</f>
        <v>石原ＳＣ</v>
      </c>
      <c r="L160" s="150">
        <f>IFERROR(選手[[#This Row],[学校コード]],"")</f>
        <v>1</v>
      </c>
      <c r="M160" s="150" t="str">
        <f>IFERROR(VLOOKUP(L160,色々!G:H,2,0),"")</f>
        <v>小学</v>
      </c>
      <c r="N160" s="150">
        <f>IFERROR(選手[[#This Row],[学年]],"")</f>
        <v>4</v>
      </c>
      <c r="O160" s="151">
        <f>IFERROR(選手[[#This Row],[生年月日]],"")</f>
        <v>41311</v>
      </c>
      <c r="P160" s="150">
        <f t="shared" si="2"/>
        <v>10</v>
      </c>
    </row>
    <row r="161" spans="6:16" ht="20.100000000000001" customHeight="1" x14ac:dyDescent="0.15">
      <c r="F161" s="150">
        <f>IFERROR(選手[[#This Row],[選手番号]],"")</f>
        <v>160</v>
      </c>
      <c r="G161" s="150">
        <f>IFERROR(選手[[#This Row],[性別コード]],"")</f>
        <v>2</v>
      </c>
      <c r="H161" s="150" t="str">
        <f>IFERROR(VLOOKUP(G161,色々!P:Q,2,0),"")</f>
        <v>女子</v>
      </c>
      <c r="I161" s="150" t="str">
        <f>IFERROR(選手[[#This Row],[氏名]],"")</f>
        <v>兵頭　まい</v>
      </c>
      <c r="J161" s="150" t="str">
        <f>IFERROR(選手[[#This Row],[氏名カナ]],"")</f>
        <v>ﾋｮｳﾄﾞｳ ﾏｲ</v>
      </c>
      <c r="K161" s="150" t="str">
        <f>IFERROR(選手[[#This Row],[所属名称１]],"")</f>
        <v>石原ＳＣ</v>
      </c>
      <c r="L161" s="150">
        <f>IFERROR(選手[[#This Row],[学校コード]],"")</f>
        <v>2</v>
      </c>
      <c r="M161" s="150" t="str">
        <f>IFERROR(VLOOKUP(L161,色々!G:H,2,0),"")</f>
        <v>中学</v>
      </c>
      <c r="N161" s="150">
        <f>IFERROR(選手[[#This Row],[学年]],"")</f>
        <v>3</v>
      </c>
      <c r="O161" s="151">
        <f>IFERROR(選手[[#This Row],[生年月日]],"")</f>
        <v>39471</v>
      </c>
      <c r="P161" s="150">
        <f t="shared" si="2"/>
        <v>15</v>
      </c>
    </row>
    <row r="162" spans="6:16" ht="20.100000000000001" customHeight="1" x14ac:dyDescent="0.15">
      <c r="F162" s="150">
        <f>IFERROR(選手[[#This Row],[選手番号]],"")</f>
        <v>161</v>
      </c>
      <c r="G162" s="150">
        <f>IFERROR(選手[[#This Row],[性別コード]],"")</f>
        <v>2</v>
      </c>
      <c r="H162" s="150" t="str">
        <f>IFERROR(VLOOKUP(G162,色々!P:Q,2,0),"")</f>
        <v>女子</v>
      </c>
      <c r="I162" s="150" t="str">
        <f>IFERROR(選手[[#This Row],[氏名]],"")</f>
        <v>西窪亜須佳</v>
      </c>
      <c r="J162" s="150" t="str">
        <f>IFERROR(選手[[#This Row],[氏名カナ]],"")</f>
        <v>ﾆｼｸﾎﾞ ｱｽｶ</v>
      </c>
      <c r="K162" s="150" t="str">
        <f>IFERROR(選手[[#This Row],[所属名称１]],"")</f>
        <v>石原ＳＣ</v>
      </c>
      <c r="L162" s="150">
        <f>IFERROR(選手[[#This Row],[学校コード]],"")</f>
        <v>1</v>
      </c>
      <c r="M162" s="150" t="str">
        <f>IFERROR(VLOOKUP(L162,色々!G:H,2,0),"")</f>
        <v>小学</v>
      </c>
      <c r="N162" s="150">
        <f>IFERROR(選手[[#This Row],[学年]],"")</f>
        <v>5</v>
      </c>
      <c r="O162" s="151">
        <f>IFERROR(選手[[#This Row],[生年月日]],"")</f>
        <v>40988</v>
      </c>
      <c r="P162" s="150">
        <f t="shared" si="2"/>
        <v>11</v>
      </c>
    </row>
    <row r="163" spans="6:16" ht="20.100000000000001" customHeight="1" x14ac:dyDescent="0.15">
      <c r="F163" s="150">
        <f>IFERROR(選手[[#This Row],[選手番号]],"")</f>
        <v>162</v>
      </c>
      <c r="G163" s="150">
        <f>IFERROR(選手[[#This Row],[性別コード]],"")</f>
        <v>2</v>
      </c>
      <c r="H163" s="150" t="str">
        <f>IFERROR(VLOOKUP(G163,色々!P:Q,2,0),"")</f>
        <v>女子</v>
      </c>
      <c r="I163" s="150" t="str">
        <f>IFERROR(選手[[#This Row],[氏名]],"")</f>
        <v>城戸　南海</v>
      </c>
      <c r="J163" s="150" t="str">
        <f>IFERROR(選手[[#This Row],[氏名カナ]],"")</f>
        <v>ｷﾄﾞ ﾐﾅﾐ</v>
      </c>
      <c r="K163" s="150" t="str">
        <f>IFERROR(選手[[#This Row],[所属名称１]],"")</f>
        <v>石原ＳＣ</v>
      </c>
      <c r="L163" s="150">
        <f>IFERROR(選手[[#This Row],[学校コード]],"")</f>
        <v>1</v>
      </c>
      <c r="M163" s="150" t="str">
        <f>IFERROR(VLOOKUP(L163,色々!G:H,2,0),"")</f>
        <v>小学</v>
      </c>
      <c r="N163" s="150">
        <f>IFERROR(選手[[#This Row],[学年]],"")</f>
        <v>3</v>
      </c>
      <c r="O163" s="151">
        <f>IFERROR(選手[[#This Row],[生年月日]],"")</f>
        <v>41558</v>
      </c>
      <c r="P163" s="150">
        <f t="shared" si="2"/>
        <v>9</v>
      </c>
    </row>
    <row r="164" spans="6:16" ht="20.100000000000001" customHeight="1" x14ac:dyDescent="0.15">
      <c r="F164" s="150">
        <f>IFERROR(選手[[#This Row],[選手番号]],"")</f>
        <v>163</v>
      </c>
      <c r="G164" s="150">
        <f>IFERROR(選手[[#This Row],[性別コード]],"")</f>
        <v>1</v>
      </c>
      <c r="H164" s="150" t="str">
        <f>IFERROR(VLOOKUP(G164,色々!P:Q,2,0),"")</f>
        <v>男子</v>
      </c>
      <c r="I164" s="150" t="str">
        <f>IFERROR(選手[[#This Row],[氏名]],"")</f>
        <v>平野　　暖</v>
      </c>
      <c r="J164" s="150" t="str">
        <f>IFERROR(選手[[#This Row],[氏名カナ]],"")</f>
        <v>ﾋﾗﾉ ｱﾀｶ</v>
      </c>
      <c r="K164" s="150" t="str">
        <f>IFERROR(選手[[#This Row],[所属名称１]],"")</f>
        <v>フィッタ松山</v>
      </c>
      <c r="L164" s="150">
        <f>IFERROR(選手[[#This Row],[学校コード]],"")</f>
        <v>4</v>
      </c>
      <c r="M164" s="150" t="str">
        <f>IFERROR(VLOOKUP(L164,色々!G:H,2,0),"")</f>
        <v>大学</v>
      </c>
      <c r="N164" s="150">
        <f>IFERROR(選手[[#This Row],[学年]],"")</f>
        <v>4</v>
      </c>
      <c r="O164" s="151">
        <f>IFERROR(選手[[#This Row],[生年月日]],"")</f>
        <v>36781</v>
      </c>
      <c r="P164" s="150">
        <f t="shared" si="2"/>
        <v>22</v>
      </c>
    </row>
    <row r="165" spans="6:16" ht="20.100000000000001" customHeight="1" x14ac:dyDescent="0.15">
      <c r="F165" s="150">
        <f>IFERROR(選手[[#This Row],[選手番号]],"")</f>
        <v>164</v>
      </c>
      <c r="G165" s="150">
        <f>IFERROR(選手[[#This Row],[性別コード]],"")</f>
        <v>1</v>
      </c>
      <c r="H165" s="150" t="str">
        <f>IFERROR(VLOOKUP(G165,色々!P:Q,2,0),"")</f>
        <v>男子</v>
      </c>
      <c r="I165" s="150" t="str">
        <f>IFERROR(選手[[#This Row],[氏名]],"")</f>
        <v>松浦　海翔</v>
      </c>
      <c r="J165" s="150" t="str">
        <f>IFERROR(選手[[#This Row],[氏名カナ]],"")</f>
        <v>ﾏﾂｳﾗ ﾐｶﾙ</v>
      </c>
      <c r="K165" s="150" t="str">
        <f>IFERROR(選手[[#This Row],[所属名称１]],"")</f>
        <v>フィッタ松山</v>
      </c>
      <c r="L165" s="150">
        <f>IFERROR(選手[[#This Row],[学校コード]],"")</f>
        <v>3</v>
      </c>
      <c r="M165" s="150" t="str">
        <f>IFERROR(VLOOKUP(L165,色々!G:H,2,0),"")</f>
        <v>高校</v>
      </c>
      <c r="N165" s="150">
        <f>IFERROR(選手[[#This Row],[学年]],"")</f>
        <v>1</v>
      </c>
      <c r="O165" s="151">
        <f>IFERROR(選手[[#This Row],[生年月日]],"")</f>
        <v>38912</v>
      </c>
      <c r="P165" s="150">
        <f t="shared" si="2"/>
        <v>16</v>
      </c>
    </row>
    <row r="166" spans="6:16" ht="20.100000000000001" customHeight="1" x14ac:dyDescent="0.15">
      <c r="F166" s="150">
        <f>IFERROR(選手[[#This Row],[選手番号]],"")</f>
        <v>165</v>
      </c>
      <c r="G166" s="150">
        <f>IFERROR(選手[[#This Row],[性別コード]],"")</f>
        <v>1</v>
      </c>
      <c r="H166" s="150" t="str">
        <f>IFERROR(VLOOKUP(G166,色々!P:Q,2,0),"")</f>
        <v>男子</v>
      </c>
      <c r="I166" s="150" t="str">
        <f>IFERROR(選手[[#This Row],[氏名]],"")</f>
        <v>岡﨑　一彗</v>
      </c>
      <c r="J166" s="150" t="str">
        <f>IFERROR(選手[[#This Row],[氏名カナ]],"")</f>
        <v>ｵｶｻﾞｷ ｲｯｾｲ</v>
      </c>
      <c r="K166" s="150" t="str">
        <f>IFERROR(選手[[#This Row],[所属名称１]],"")</f>
        <v>フィッタ松山</v>
      </c>
      <c r="L166" s="150">
        <f>IFERROR(選手[[#This Row],[学校コード]],"")</f>
        <v>3</v>
      </c>
      <c r="M166" s="150" t="str">
        <f>IFERROR(VLOOKUP(L166,色々!G:H,2,0),"")</f>
        <v>高校</v>
      </c>
      <c r="N166" s="150">
        <f>IFERROR(選手[[#This Row],[学年]],"")</f>
        <v>1</v>
      </c>
      <c r="O166" s="151">
        <f>IFERROR(選手[[#This Row],[生年月日]],"")</f>
        <v>39148</v>
      </c>
      <c r="P166" s="150">
        <f t="shared" si="2"/>
        <v>16</v>
      </c>
    </row>
    <row r="167" spans="6:16" ht="20.100000000000001" customHeight="1" x14ac:dyDescent="0.15">
      <c r="F167" s="150">
        <f>IFERROR(選手[[#This Row],[選手番号]],"")</f>
        <v>166</v>
      </c>
      <c r="G167" s="150">
        <f>IFERROR(選手[[#This Row],[性別コード]],"")</f>
        <v>1</v>
      </c>
      <c r="H167" s="150" t="str">
        <f>IFERROR(VLOOKUP(G167,色々!P:Q,2,0),"")</f>
        <v>男子</v>
      </c>
      <c r="I167" s="150" t="str">
        <f>IFERROR(選手[[#This Row],[氏名]],"")</f>
        <v>小野　寛生</v>
      </c>
      <c r="J167" s="150" t="str">
        <f>IFERROR(選手[[#This Row],[氏名カナ]],"")</f>
        <v>ｵﾉ ｶﾝｾｲ</v>
      </c>
      <c r="K167" s="150" t="str">
        <f>IFERROR(選手[[#This Row],[所属名称１]],"")</f>
        <v>フィッタ松山</v>
      </c>
      <c r="L167" s="150">
        <f>IFERROR(選手[[#This Row],[学校コード]],"")</f>
        <v>2</v>
      </c>
      <c r="M167" s="150" t="str">
        <f>IFERROR(VLOOKUP(L167,色々!G:H,2,0),"")</f>
        <v>中学</v>
      </c>
      <c r="N167" s="150">
        <f>IFERROR(選手[[#This Row],[学年]],"")</f>
        <v>3</v>
      </c>
      <c r="O167" s="151">
        <f>IFERROR(選手[[#This Row],[生年月日]],"")</f>
        <v>39246</v>
      </c>
      <c r="P167" s="150">
        <f t="shared" si="2"/>
        <v>15</v>
      </c>
    </row>
    <row r="168" spans="6:16" ht="20.100000000000001" customHeight="1" x14ac:dyDescent="0.15">
      <c r="F168" s="150">
        <f>IFERROR(選手[[#This Row],[選手番号]],"")</f>
        <v>167</v>
      </c>
      <c r="G168" s="150">
        <f>IFERROR(選手[[#This Row],[性別コード]],"")</f>
        <v>1</v>
      </c>
      <c r="H168" s="150" t="str">
        <f>IFERROR(VLOOKUP(G168,色々!P:Q,2,0),"")</f>
        <v>男子</v>
      </c>
      <c r="I168" s="150" t="str">
        <f>IFERROR(選手[[#This Row],[氏名]],"")</f>
        <v>永田　　空</v>
      </c>
      <c r="J168" s="150" t="str">
        <f>IFERROR(選手[[#This Row],[氏名カナ]],"")</f>
        <v>ﾅｶﾞﾀ ｿﾗ</v>
      </c>
      <c r="K168" s="150" t="str">
        <f>IFERROR(選手[[#This Row],[所属名称１]],"")</f>
        <v>フィッタ松山</v>
      </c>
      <c r="L168" s="150">
        <f>IFERROR(選手[[#This Row],[学校コード]],"")</f>
        <v>2</v>
      </c>
      <c r="M168" s="150" t="str">
        <f>IFERROR(VLOOKUP(L168,色々!G:H,2,0),"")</f>
        <v>中学</v>
      </c>
      <c r="N168" s="150">
        <f>IFERROR(選手[[#This Row],[学年]],"")</f>
        <v>2</v>
      </c>
      <c r="O168" s="151">
        <f>IFERROR(選手[[#This Row],[生年月日]],"")</f>
        <v>39564</v>
      </c>
      <c r="P168" s="150">
        <f t="shared" si="2"/>
        <v>14</v>
      </c>
    </row>
    <row r="169" spans="6:16" ht="20.100000000000001" customHeight="1" x14ac:dyDescent="0.15">
      <c r="F169" s="150">
        <f>IFERROR(選手[[#This Row],[選手番号]],"")</f>
        <v>168</v>
      </c>
      <c r="G169" s="150">
        <f>IFERROR(選手[[#This Row],[性別コード]],"")</f>
        <v>1</v>
      </c>
      <c r="H169" s="150" t="str">
        <f>IFERROR(VLOOKUP(G169,色々!P:Q,2,0),"")</f>
        <v>男子</v>
      </c>
      <c r="I169" s="150" t="str">
        <f>IFERROR(選手[[#This Row],[氏名]],"")</f>
        <v>八重川　輝</v>
      </c>
      <c r="J169" s="150" t="str">
        <f>IFERROR(選手[[#This Row],[氏名カナ]],"")</f>
        <v>ﾔｴｶﾜ ﾃﾙ</v>
      </c>
      <c r="K169" s="150" t="str">
        <f>IFERROR(選手[[#This Row],[所属名称１]],"")</f>
        <v>フィッタ松山</v>
      </c>
      <c r="L169" s="150">
        <f>IFERROR(選手[[#This Row],[学校コード]],"")</f>
        <v>2</v>
      </c>
      <c r="M169" s="150" t="str">
        <f>IFERROR(VLOOKUP(L169,色々!G:H,2,0),"")</f>
        <v>中学</v>
      </c>
      <c r="N169" s="150">
        <f>IFERROR(選手[[#This Row],[学年]],"")</f>
        <v>1</v>
      </c>
      <c r="O169" s="151">
        <f>IFERROR(選手[[#This Row],[生年月日]],"")</f>
        <v>40049</v>
      </c>
      <c r="P169" s="150">
        <f t="shared" si="2"/>
        <v>13</v>
      </c>
    </row>
    <row r="170" spans="6:16" ht="20.100000000000001" customHeight="1" x14ac:dyDescent="0.15">
      <c r="F170" s="150">
        <f>IFERROR(選手[[#This Row],[選手番号]],"")</f>
        <v>169</v>
      </c>
      <c r="G170" s="150">
        <f>IFERROR(選手[[#This Row],[性別コード]],"")</f>
        <v>1</v>
      </c>
      <c r="H170" s="150" t="str">
        <f>IFERROR(VLOOKUP(G170,色々!P:Q,2,0),"")</f>
        <v>男子</v>
      </c>
      <c r="I170" s="150" t="str">
        <f>IFERROR(選手[[#This Row],[氏名]],"")</f>
        <v>前田　湊仁</v>
      </c>
      <c r="J170" s="150" t="str">
        <f>IFERROR(選手[[#This Row],[氏名カナ]],"")</f>
        <v>ﾏｴﾀﾞ ﾐﾅﾄ</v>
      </c>
      <c r="K170" s="150" t="str">
        <f>IFERROR(選手[[#This Row],[所属名称１]],"")</f>
        <v>フィッタ松山</v>
      </c>
      <c r="L170" s="150">
        <f>IFERROR(選手[[#This Row],[学校コード]],"")</f>
        <v>2</v>
      </c>
      <c r="M170" s="150" t="str">
        <f>IFERROR(VLOOKUP(L170,色々!G:H,2,0),"")</f>
        <v>中学</v>
      </c>
      <c r="N170" s="150">
        <f>IFERROR(選手[[#This Row],[学年]],"")</f>
        <v>1</v>
      </c>
      <c r="O170" s="151">
        <f>IFERROR(選手[[#This Row],[生年月日]],"")</f>
        <v>40234</v>
      </c>
      <c r="P170" s="150">
        <f t="shared" si="2"/>
        <v>13</v>
      </c>
    </row>
    <row r="171" spans="6:16" ht="20.100000000000001" customHeight="1" x14ac:dyDescent="0.15">
      <c r="F171" s="150">
        <f>IFERROR(選手[[#This Row],[選手番号]],"")</f>
        <v>170</v>
      </c>
      <c r="G171" s="150">
        <f>IFERROR(選手[[#This Row],[性別コード]],"")</f>
        <v>1</v>
      </c>
      <c r="H171" s="150" t="str">
        <f>IFERROR(VLOOKUP(G171,色々!P:Q,2,0),"")</f>
        <v>男子</v>
      </c>
      <c r="I171" s="150" t="str">
        <f>IFERROR(選手[[#This Row],[氏名]],"")</f>
        <v>藤並　拓郎</v>
      </c>
      <c r="J171" s="150" t="str">
        <f>IFERROR(選手[[#This Row],[氏名カナ]],"")</f>
        <v>ﾌｼﾞﾅﾐ ﾀｸﾛｳ</v>
      </c>
      <c r="K171" s="150" t="str">
        <f>IFERROR(選手[[#This Row],[所属名称１]],"")</f>
        <v>フィッタ松山</v>
      </c>
      <c r="L171" s="150">
        <f>IFERROR(選手[[#This Row],[学校コード]],"")</f>
        <v>1</v>
      </c>
      <c r="M171" s="150" t="str">
        <f>IFERROR(VLOOKUP(L171,色々!G:H,2,0),"")</f>
        <v>小学</v>
      </c>
      <c r="N171" s="150">
        <f>IFERROR(選手[[#This Row],[学年]],"")</f>
        <v>6</v>
      </c>
      <c r="O171" s="151">
        <f>IFERROR(選手[[#This Row],[生年月日]],"")</f>
        <v>40557</v>
      </c>
      <c r="P171" s="150">
        <f t="shared" si="2"/>
        <v>12</v>
      </c>
    </row>
    <row r="172" spans="6:16" ht="20.100000000000001" customHeight="1" x14ac:dyDescent="0.15">
      <c r="F172" s="150">
        <f>IFERROR(選手[[#This Row],[選手番号]],"")</f>
        <v>171</v>
      </c>
      <c r="G172" s="150">
        <f>IFERROR(選手[[#This Row],[性別コード]],"")</f>
        <v>1</v>
      </c>
      <c r="H172" s="150" t="str">
        <f>IFERROR(VLOOKUP(G172,色々!P:Q,2,0),"")</f>
        <v>男子</v>
      </c>
      <c r="I172" s="150" t="str">
        <f>IFERROR(選手[[#This Row],[氏名]],"")</f>
        <v>山田　朔久</v>
      </c>
      <c r="J172" s="150" t="str">
        <f>IFERROR(選手[[#This Row],[氏名カナ]],"")</f>
        <v>ﾔﾏﾀﾞ ｻｸ</v>
      </c>
      <c r="K172" s="150" t="str">
        <f>IFERROR(選手[[#This Row],[所属名称１]],"")</f>
        <v>フィッタ松山</v>
      </c>
      <c r="L172" s="150">
        <f>IFERROR(選手[[#This Row],[学校コード]],"")</f>
        <v>1</v>
      </c>
      <c r="M172" s="150" t="str">
        <f>IFERROR(VLOOKUP(L172,色々!G:H,2,0),"")</f>
        <v>小学</v>
      </c>
      <c r="N172" s="150">
        <f>IFERROR(選手[[#This Row],[学年]],"")</f>
        <v>6</v>
      </c>
      <c r="O172" s="151">
        <f>IFERROR(選手[[#This Row],[生年月日]],"")</f>
        <v>40565</v>
      </c>
      <c r="P172" s="150">
        <f t="shared" si="2"/>
        <v>12</v>
      </c>
    </row>
    <row r="173" spans="6:16" ht="20.100000000000001" customHeight="1" x14ac:dyDescent="0.15">
      <c r="F173" s="150">
        <f>IFERROR(選手[[#This Row],[選手番号]],"")</f>
        <v>172</v>
      </c>
      <c r="G173" s="150">
        <f>IFERROR(選手[[#This Row],[性別コード]],"")</f>
        <v>1</v>
      </c>
      <c r="H173" s="150" t="str">
        <f>IFERROR(VLOOKUP(G173,色々!P:Q,2,0),"")</f>
        <v>男子</v>
      </c>
      <c r="I173" s="150" t="str">
        <f>IFERROR(選手[[#This Row],[氏名]],"")</f>
        <v>久保　嘉輝</v>
      </c>
      <c r="J173" s="150" t="str">
        <f>IFERROR(選手[[#This Row],[氏名カナ]],"")</f>
        <v>ｸﾎﾞ ﾖｼｷ</v>
      </c>
      <c r="K173" s="150" t="str">
        <f>IFERROR(選手[[#This Row],[所属名称１]],"")</f>
        <v>フィッタ松山</v>
      </c>
      <c r="L173" s="150">
        <f>IFERROR(選手[[#This Row],[学校コード]],"")</f>
        <v>1</v>
      </c>
      <c r="M173" s="150" t="str">
        <f>IFERROR(VLOOKUP(L173,色々!G:H,2,0),"")</f>
        <v>小学</v>
      </c>
      <c r="N173" s="150">
        <f>IFERROR(選手[[#This Row],[学年]],"")</f>
        <v>5</v>
      </c>
      <c r="O173" s="151">
        <f>IFERROR(選手[[#This Row],[生年月日]],"")</f>
        <v>40695</v>
      </c>
      <c r="P173" s="150">
        <f t="shared" si="2"/>
        <v>11</v>
      </c>
    </row>
    <row r="174" spans="6:16" ht="20.100000000000001" customHeight="1" x14ac:dyDescent="0.15">
      <c r="F174" s="150">
        <f>IFERROR(選手[[#This Row],[選手番号]],"")</f>
        <v>173</v>
      </c>
      <c r="G174" s="150">
        <f>IFERROR(選手[[#This Row],[性別コード]],"")</f>
        <v>1</v>
      </c>
      <c r="H174" s="150" t="str">
        <f>IFERROR(VLOOKUP(G174,色々!P:Q,2,0),"")</f>
        <v>男子</v>
      </c>
      <c r="I174" s="150" t="str">
        <f>IFERROR(選手[[#This Row],[氏名]],"")</f>
        <v>平田　克貴</v>
      </c>
      <c r="J174" s="150" t="str">
        <f>IFERROR(選手[[#This Row],[氏名カナ]],"")</f>
        <v>ﾋﾗﾀ ｶﾂｷ</v>
      </c>
      <c r="K174" s="150" t="str">
        <f>IFERROR(選手[[#This Row],[所属名称１]],"")</f>
        <v>フィッタ松山</v>
      </c>
      <c r="L174" s="150">
        <f>IFERROR(選手[[#This Row],[学校コード]],"")</f>
        <v>1</v>
      </c>
      <c r="M174" s="150" t="str">
        <f>IFERROR(VLOOKUP(L174,色々!G:H,2,0),"")</f>
        <v>小学</v>
      </c>
      <c r="N174" s="150">
        <f>IFERROR(選手[[#This Row],[学年]],"")</f>
        <v>5</v>
      </c>
      <c r="O174" s="151">
        <f>IFERROR(選手[[#This Row],[生年月日]],"")</f>
        <v>40851</v>
      </c>
      <c r="P174" s="150">
        <f t="shared" si="2"/>
        <v>11</v>
      </c>
    </row>
    <row r="175" spans="6:16" ht="20.100000000000001" customHeight="1" x14ac:dyDescent="0.15">
      <c r="F175" s="150">
        <f>IFERROR(選手[[#This Row],[選手番号]],"")</f>
        <v>174</v>
      </c>
      <c r="G175" s="150">
        <f>IFERROR(選手[[#This Row],[性別コード]],"")</f>
        <v>1</v>
      </c>
      <c r="H175" s="150" t="str">
        <f>IFERROR(VLOOKUP(G175,色々!P:Q,2,0),"")</f>
        <v>男子</v>
      </c>
      <c r="I175" s="150" t="str">
        <f>IFERROR(選手[[#This Row],[氏名]],"")</f>
        <v>末久　敦士</v>
      </c>
      <c r="J175" s="150" t="str">
        <f>IFERROR(選手[[#This Row],[氏名カナ]],"")</f>
        <v>ｽｴﾋｻ ｱﾂｼ</v>
      </c>
      <c r="K175" s="150" t="str">
        <f>IFERROR(選手[[#This Row],[所属名称１]],"")</f>
        <v>フィッタ松山</v>
      </c>
      <c r="L175" s="150">
        <f>IFERROR(選手[[#This Row],[学校コード]],"")</f>
        <v>1</v>
      </c>
      <c r="M175" s="150" t="str">
        <f>IFERROR(VLOOKUP(L175,色々!G:H,2,0),"")</f>
        <v>小学</v>
      </c>
      <c r="N175" s="150">
        <f>IFERROR(選手[[#This Row],[学年]],"")</f>
        <v>4</v>
      </c>
      <c r="O175" s="151">
        <f>IFERROR(選手[[#This Row],[生年月日]],"")</f>
        <v>41114</v>
      </c>
      <c r="P175" s="150">
        <f t="shared" si="2"/>
        <v>10</v>
      </c>
    </row>
    <row r="176" spans="6:16" ht="20.100000000000001" customHeight="1" x14ac:dyDescent="0.15">
      <c r="F176" s="150">
        <f>IFERROR(選手[[#This Row],[選手番号]],"")</f>
        <v>175</v>
      </c>
      <c r="G176" s="150">
        <f>IFERROR(選手[[#This Row],[性別コード]],"")</f>
        <v>1</v>
      </c>
      <c r="H176" s="150" t="str">
        <f>IFERROR(VLOOKUP(G176,色々!P:Q,2,0),"")</f>
        <v>男子</v>
      </c>
      <c r="I176" s="150" t="str">
        <f>IFERROR(選手[[#This Row],[氏名]],"")</f>
        <v>樋口　航志</v>
      </c>
      <c r="J176" s="150" t="str">
        <f>IFERROR(選手[[#This Row],[氏名カナ]],"")</f>
        <v>ﾋｸﾞﾁ ｺｳｼ</v>
      </c>
      <c r="K176" s="150" t="str">
        <f>IFERROR(選手[[#This Row],[所属名称１]],"")</f>
        <v>フィッタ松山</v>
      </c>
      <c r="L176" s="150">
        <f>IFERROR(選手[[#This Row],[学校コード]],"")</f>
        <v>1</v>
      </c>
      <c r="M176" s="150" t="str">
        <f>IFERROR(VLOOKUP(L176,色々!G:H,2,0),"")</f>
        <v>小学</v>
      </c>
      <c r="N176" s="150">
        <f>IFERROR(選手[[#This Row],[学年]],"")</f>
        <v>4</v>
      </c>
      <c r="O176" s="151">
        <f>IFERROR(選手[[#This Row],[生年月日]],"")</f>
        <v>41156</v>
      </c>
      <c r="P176" s="150">
        <f t="shared" si="2"/>
        <v>10</v>
      </c>
    </row>
    <row r="177" spans="6:16" ht="20.100000000000001" customHeight="1" x14ac:dyDescent="0.15">
      <c r="F177" s="150">
        <f>IFERROR(選手[[#This Row],[選手番号]],"")</f>
        <v>176</v>
      </c>
      <c r="G177" s="150">
        <f>IFERROR(選手[[#This Row],[性別コード]],"")</f>
        <v>1</v>
      </c>
      <c r="H177" s="150" t="str">
        <f>IFERROR(VLOOKUP(G177,色々!P:Q,2,0),"")</f>
        <v>男子</v>
      </c>
      <c r="I177" s="150" t="str">
        <f>IFERROR(選手[[#This Row],[氏名]],"")</f>
        <v>藤並　幹太</v>
      </c>
      <c r="J177" s="150" t="str">
        <f>IFERROR(選手[[#This Row],[氏名カナ]],"")</f>
        <v>ﾌｼﾞﾅﾐ ｶﾝﾀ</v>
      </c>
      <c r="K177" s="150" t="str">
        <f>IFERROR(選手[[#This Row],[所属名称１]],"")</f>
        <v>フィッタ松山</v>
      </c>
      <c r="L177" s="150">
        <f>IFERROR(選手[[#This Row],[学校コード]],"")</f>
        <v>1</v>
      </c>
      <c r="M177" s="150" t="str">
        <f>IFERROR(VLOOKUP(L177,色々!G:H,2,0),"")</f>
        <v>小学</v>
      </c>
      <c r="N177" s="150">
        <f>IFERROR(選手[[#This Row],[学年]],"")</f>
        <v>4</v>
      </c>
      <c r="O177" s="151">
        <f>IFERROR(選手[[#This Row],[生年月日]],"")</f>
        <v>41251</v>
      </c>
      <c r="P177" s="150">
        <f t="shared" si="2"/>
        <v>10</v>
      </c>
    </row>
    <row r="178" spans="6:16" ht="20.100000000000001" customHeight="1" x14ac:dyDescent="0.15">
      <c r="F178" s="150">
        <f>IFERROR(選手[[#This Row],[選手番号]],"")</f>
        <v>177</v>
      </c>
      <c r="G178" s="150">
        <f>IFERROR(選手[[#This Row],[性別コード]],"")</f>
        <v>1</v>
      </c>
      <c r="H178" s="150" t="str">
        <f>IFERROR(VLOOKUP(G178,色々!P:Q,2,0),"")</f>
        <v>男子</v>
      </c>
      <c r="I178" s="150" t="str">
        <f>IFERROR(選手[[#This Row],[氏名]],"")</f>
        <v>久保　勇人</v>
      </c>
      <c r="J178" s="150" t="str">
        <f>IFERROR(選手[[#This Row],[氏名カナ]],"")</f>
        <v>ｸﾎﾞ ﾕｳﾄ</v>
      </c>
      <c r="K178" s="150" t="str">
        <f>IFERROR(選手[[#This Row],[所属名称１]],"")</f>
        <v>フィッタ松山</v>
      </c>
      <c r="L178" s="150">
        <f>IFERROR(選手[[#This Row],[学校コード]],"")</f>
        <v>1</v>
      </c>
      <c r="M178" s="150" t="str">
        <f>IFERROR(VLOOKUP(L178,色々!G:H,2,0),"")</f>
        <v>小学</v>
      </c>
      <c r="N178" s="150">
        <f>IFERROR(選手[[#This Row],[学年]],"")</f>
        <v>3</v>
      </c>
      <c r="O178" s="151">
        <f>IFERROR(選手[[#This Row],[生年月日]],"")</f>
        <v>41388</v>
      </c>
      <c r="P178" s="150">
        <f t="shared" si="2"/>
        <v>9</v>
      </c>
    </row>
    <row r="179" spans="6:16" ht="20.100000000000001" customHeight="1" x14ac:dyDescent="0.15">
      <c r="F179" s="150">
        <f>IFERROR(選手[[#This Row],[選手番号]],"")</f>
        <v>178</v>
      </c>
      <c r="G179" s="150">
        <f>IFERROR(選手[[#This Row],[性別コード]],"")</f>
        <v>1</v>
      </c>
      <c r="H179" s="150" t="str">
        <f>IFERROR(VLOOKUP(G179,色々!P:Q,2,0),"")</f>
        <v>男子</v>
      </c>
      <c r="I179" s="150" t="str">
        <f>IFERROR(選手[[#This Row],[氏名]],"")</f>
        <v>井村　遥翔</v>
      </c>
      <c r="J179" s="150" t="str">
        <f>IFERROR(選手[[#This Row],[氏名カナ]],"")</f>
        <v>ｲﾑﾗ ﾊﾙﾄ</v>
      </c>
      <c r="K179" s="150" t="str">
        <f>IFERROR(選手[[#This Row],[所属名称１]],"")</f>
        <v>フィッタ松山</v>
      </c>
      <c r="L179" s="150">
        <f>IFERROR(選手[[#This Row],[学校コード]],"")</f>
        <v>1</v>
      </c>
      <c r="M179" s="150" t="str">
        <f>IFERROR(VLOOKUP(L179,色々!G:H,2,0),"")</f>
        <v>小学</v>
      </c>
      <c r="N179" s="150">
        <f>IFERROR(選手[[#This Row],[学年]],"")</f>
        <v>3</v>
      </c>
      <c r="O179" s="151">
        <f>IFERROR(選手[[#This Row],[生年月日]],"")</f>
        <v>41455</v>
      </c>
      <c r="P179" s="150">
        <f t="shared" si="2"/>
        <v>9</v>
      </c>
    </row>
    <row r="180" spans="6:16" ht="20.100000000000001" customHeight="1" x14ac:dyDescent="0.15">
      <c r="F180" s="150">
        <f>IFERROR(選手[[#This Row],[選手番号]],"")</f>
        <v>179</v>
      </c>
      <c r="G180" s="150">
        <f>IFERROR(選手[[#This Row],[性別コード]],"")</f>
        <v>1</v>
      </c>
      <c r="H180" s="150" t="str">
        <f>IFERROR(VLOOKUP(G180,色々!P:Q,2,0),"")</f>
        <v>男子</v>
      </c>
      <c r="I180" s="150" t="str">
        <f>IFERROR(選手[[#This Row],[氏名]],"")</f>
        <v>松岡誠士郎</v>
      </c>
      <c r="J180" s="150" t="str">
        <f>IFERROR(選手[[#This Row],[氏名カナ]],"")</f>
        <v>ﾏﾂｵｶ ｾｲｼﾛｳ</v>
      </c>
      <c r="K180" s="150" t="str">
        <f>IFERROR(選手[[#This Row],[所属名称１]],"")</f>
        <v>フィッタ松山</v>
      </c>
      <c r="L180" s="150">
        <f>IFERROR(選手[[#This Row],[学校コード]],"")</f>
        <v>1</v>
      </c>
      <c r="M180" s="150" t="str">
        <f>IFERROR(VLOOKUP(L180,色々!G:H,2,0),"")</f>
        <v>小学</v>
      </c>
      <c r="N180" s="150">
        <f>IFERROR(選手[[#This Row],[学年]],"")</f>
        <v>3</v>
      </c>
      <c r="O180" s="151">
        <f>IFERROR(選手[[#This Row],[生年月日]],"")</f>
        <v>41522</v>
      </c>
      <c r="P180" s="150">
        <f t="shared" si="2"/>
        <v>9</v>
      </c>
    </row>
    <row r="181" spans="6:16" ht="20.100000000000001" customHeight="1" x14ac:dyDescent="0.15">
      <c r="F181" s="150">
        <f>IFERROR(選手[[#This Row],[選手番号]],"")</f>
        <v>180</v>
      </c>
      <c r="G181" s="150">
        <f>IFERROR(選手[[#This Row],[性別コード]],"")</f>
        <v>1</v>
      </c>
      <c r="H181" s="150" t="str">
        <f>IFERROR(VLOOKUP(G181,色々!P:Q,2,0),"")</f>
        <v>男子</v>
      </c>
      <c r="I181" s="150" t="str">
        <f>IFERROR(選手[[#This Row],[氏名]],"")</f>
        <v>高山　勝輝</v>
      </c>
      <c r="J181" s="150" t="str">
        <f>IFERROR(選手[[#This Row],[氏名カナ]],"")</f>
        <v>ﾀｶﾔﾏ ｶﾂｷ</v>
      </c>
      <c r="K181" s="150" t="str">
        <f>IFERROR(選手[[#This Row],[所属名称１]],"")</f>
        <v>フィッタ松山</v>
      </c>
      <c r="L181" s="150">
        <f>IFERROR(選手[[#This Row],[学校コード]],"")</f>
        <v>1</v>
      </c>
      <c r="M181" s="150" t="str">
        <f>IFERROR(VLOOKUP(L181,色々!G:H,2,0),"")</f>
        <v>小学</v>
      </c>
      <c r="N181" s="150">
        <f>IFERROR(選手[[#This Row],[学年]],"")</f>
        <v>3</v>
      </c>
      <c r="O181" s="151">
        <f>IFERROR(選手[[#This Row],[生年月日]],"")</f>
        <v>41695</v>
      </c>
      <c r="P181" s="150">
        <f t="shared" si="2"/>
        <v>9</v>
      </c>
    </row>
    <row r="182" spans="6:16" ht="20.100000000000001" customHeight="1" x14ac:dyDescent="0.15">
      <c r="F182" s="150">
        <f>IFERROR(選手[[#This Row],[選手番号]],"")</f>
        <v>181</v>
      </c>
      <c r="G182" s="150">
        <f>IFERROR(選手[[#This Row],[性別コード]],"")</f>
        <v>1</v>
      </c>
      <c r="H182" s="150" t="str">
        <f>IFERROR(VLOOKUP(G182,色々!P:Q,2,0),"")</f>
        <v>男子</v>
      </c>
      <c r="I182" s="150" t="str">
        <f>IFERROR(選手[[#This Row],[氏名]],"")</f>
        <v>高橋　良征</v>
      </c>
      <c r="J182" s="150" t="str">
        <f>IFERROR(選手[[#This Row],[氏名カナ]],"")</f>
        <v>ﾀｶﾊｼ ﾘｮｳｾｲ</v>
      </c>
      <c r="K182" s="150" t="str">
        <f>IFERROR(選手[[#This Row],[所属名称１]],"")</f>
        <v>フィッタ松山</v>
      </c>
      <c r="L182" s="150">
        <f>IFERROR(選手[[#This Row],[学校コード]],"")</f>
        <v>1</v>
      </c>
      <c r="M182" s="150" t="str">
        <f>IFERROR(VLOOKUP(L182,色々!G:H,2,0),"")</f>
        <v>小学</v>
      </c>
      <c r="N182" s="150">
        <f>IFERROR(選手[[#This Row],[学年]],"")</f>
        <v>2</v>
      </c>
      <c r="O182" s="151">
        <f>IFERROR(選手[[#This Row],[生年月日]],"")</f>
        <v>41747</v>
      </c>
      <c r="P182" s="150">
        <f t="shared" si="2"/>
        <v>8</v>
      </c>
    </row>
    <row r="183" spans="6:16" ht="20.100000000000001" customHeight="1" x14ac:dyDescent="0.15">
      <c r="F183" s="150">
        <f>IFERROR(選手[[#This Row],[選手番号]],"")</f>
        <v>182</v>
      </c>
      <c r="G183" s="150">
        <f>IFERROR(選手[[#This Row],[性別コード]],"")</f>
        <v>1</v>
      </c>
      <c r="H183" s="150" t="str">
        <f>IFERROR(VLOOKUP(G183,色々!P:Q,2,0),"")</f>
        <v>男子</v>
      </c>
      <c r="I183" s="150" t="str">
        <f>IFERROR(選手[[#This Row],[氏名]],"")</f>
        <v>平岡　昊大</v>
      </c>
      <c r="J183" s="150" t="str">
        <f>IFERROR(選手[[#This Row],[氏名カナ]],"")</f>
        <v>ﾋﾗｵｶ ｺｳﾀﾞｲ</v>
      </c>
      <c r="K183" s="150" t="str">
        <f>IFERROR(選手[[#This Row],[所属名称１]],"")</f>
        <v>フィッタ松山</v>
      </c>
      <c r="L183" s="150">
        <f>IFERROR(選手[[#This Row],[学校コード]],"")</f>
        <v>1</v>
      </c>
      <c r="M183" s="150" t="str">
        <f>IFERROR(VLOOKUP(L183,色々!G:H,2,0),"")</f>
        <v>小学</v>
      </c>
      <c r="N183" s="150">
        <f>IFERROR(選手[[#This Row],[学年]],"")</f>
        <v>2</v>
      </c>
      <c r="O183" s="151">
        <f>IFERROR(選手[[#This Row],[生年月日]],"")</f>
        <v>41801</v>
      </c>
      <c r="P183" s="150">
        <f t="shared" si="2"/>
        <v>8</v>
      </c>
    </row>
    <row r="184" spans="6:16" ht="20.100000000000001" customHeight="1" x14ac:dyDescent="0.15">
      <c r="F184" s="150">
        <f>IFERROR(選手[[#This Row],[選手番号]],"")</f>
        <v>183</v>
      </c>
      <c r="G184" s="150">
        <f>IFERROR(選手[[#This Row],[性別コード]],"")</f>
        <v>2</v>
      </c>
      <c r="H184" s="150" t="str">
        <f>IFERROR(VLOOKUP(G184,色々!P:Q,2,0),"")</f>
        <v>女子</v>
      </c>
      <c r="I184" s="150" t="str">
        <f>IFERROR(選手[[#This Row],[氏名]],"")</f>
        <v>荒谷　結奏</v>
      </c>
      <c r="J184" s="150" t="str">
        <f>IFERROR(選手[[#This Row],[氏名カナ]],"")</f>
        <v>ｱﾗﾀﾆ ﾕｶﾅ</v>
      </c>
      <c r="K184" s="150" t="str">
        <f>IFERROR(選手[[#This Row],[所属名称１]],"")</f>
        <v>フィッタ松山</v>
      </c>
      <c r="L184" s="150">
        <f>IFERROR(選手[[#This Row],[学校コード]],"")</f>
        <v>2</v>
      </c>
      <c r="M184" s="150" t="str">
        <f>IFERROR(VLOOKUP(L184,色々!G:H,2,0),"")</f>
        <v>中学</v>
      </c>
      <c r="N184" s="150">
        <f>IFERROR(選手[[#This Row],[学年]],"")</f>
        <v>2</v>
      </c>
      <c r="O184" s="151">
        <f>IFERROR(選手[[#This Row],[生年月日]],"")</f>
        <v>39726</v>
      </c>
      <c r="P184" s="150">
        <f t="shared" si="2"/>
        <v>14</v>
      </c>
    </row>
    <row r="185" spans="6:16" ht="20.100000000000001" customHeight="1" x14ac:dyDescent="0.15">
      <c r="F185" s="150">
        <f>IFERROR(選手[[#This Row],[選手番号]],"")</f>
        <v>184</v>
      </c>
      <c r="G185" s="150">
        <f>IFERROR(選手[[#This Row],[性別コード]],"")</f>
        <v>2</v>
      </c>
      <c r="H185" s="150" t="str">
        <f>IFERROR(VLOOKUP(G185,色々!P:Q,2,0),"")</f>
        <v>女子</v>
      </c>
      <c r="I185" s="150" t="str">
        <f>IFERROR(選手[[#This Row],[氏名]],"")</f>
        <v>乃万　美嘉</v>
      </c>
      <c r="J185" s="150" t="str">
        <f>IFERROR(選手[[#This Row],[氏名カナ]],"")</f>
        <v>ﾉﾏ ﾐｶ</v>
      </c>
      <c r="K185" s="150" t="str">
        <f>IFERROR(選手[[#This Row],[所属名称１]],"")</f>
        <v>フィッタ松山</v>
      </c>
      <c r="L185" s="150">
        <f>IFERROR(選手[[#This Row],[学校コード]],"")</f>
        <v>2</v>
      </c>
      <c r="M185" s="150" t="str">
        <f>IFERROR(VLOOKUP(L185,色々!G:H,2,0),"")</f>
        <v>中学</v>
      </c>
      <c r="N185" s="150">
        <f>IFERROR(選手[[#This Row],[学年]],"")</f>
        <v>1</v>
      </c>
      <c r="O185" s="151">
        <f>IFERROR(選手[[#This Row],[生年月日]],"")</f>
        <v>39917</v>
      </c>
      <c r="P185" s="150">
        <f t="shared" si="2"/>
        <v>13</v>
      </c>
    </row>
    <row r="186" spans="6:16" ht="20.100000000000001" customHeight="1" x14ac:dyDescent="0.15">
      <c r="F186" s="150">
        <f>IFERROR(選手[[#This Row],[選手番号]],"")</f>
        <v>185</v>
      </c>
      <c r="G186" s="150">
        <f>IFERROR(選手[[#This Row],[性別コード]],"")</f>
        <v>2</v>
      </c>
      <c r="H186" s="150" t="str">
        <f>IFERROR(VLOOKUP(G186,色々!P:Q,2,0),"")</f>
        <v>女子</v>
      </c>
      <c r="I186" s="150" t="str">
        <f>IFERROR(選手[[#This Row],[氏名]],"")</f>
        <v>西田　瑚雪</v>
      </c>
      <c r="J186" s="150" t="str">
        <f>IFERROR(選手[[#This Row],[氏名カナ]],"")</f>
        <v>ﾆｼﾀﾞ ｺﾕｷ</v>
      </c>
      <c r="K186" s="150" t="str">
        <f>IFERROR(選手[[#This Row],[所属名称１]],"")</f>
        <v>フィッタ松山</v>
      </c>
      <c r="L186" s="150">
        <f>IFERROR(選手[[#This Row],[学校コード]],"")</f>
        <v>2</v>
      </c>
      <c r="M186" s="150" t="str">
        <f>IFERROR(VLOOKUP(L186,色々!G:H,2,0),"")</f>
        <v>中学</v>
      </c>
      <c r="N186" s="150">
        <f>IFERROR(選手[[#This Row],[学年]],"")</f>
        <v>1</v>
      </c>
      <c r="O186" s="151">
        <f>IFERROR(選手[[#This Row],[生年月日]],"")</f>
        <v>40148</v>
      </c>
      <c r="P186" s="150">
        <f t="shared" si="2"/>
        <v>13</v>
      </c>
    </row>
    <row r="187" spans="6:16" ht="20.100000000000001" customHeight="1" x14ac:dyDescent="0.15">
      <c r="F187" s="150">
        <f>IFERROR(選手[[#This Row],[選手番号]],"")</f>
        <v>186</v>
      </c>
      <c r="G187" s="150">
        <f>IFERROR(選手[[#This Row],[性別コード]],"")</f>
        <v>2</v>
      </c>
      <c r="H187" s="150" t="str">
        <f>IFERROR(VLOOKUP(G187,色々!P:Q,2,0),"")</f>
        <v>女子</v>
      </c>
      <c r="I187" s="150" t="str">
        <f>IFERROR(選手[[#This Row],[氏名]],"")</f>
        <v>山本　涼華</v>
      </c>
      <c r="J187" s="150" t="str">
        <f>IFERROR(選手[[#This Row],[氏名カナ]],"")</f>
        <v>ﾔﾏﾓﾄ ｽｽﾞｶ</v>
      </c>
      <c r="K187" s="150" t="str">
        <f>IFERROR(選手[[#This Row],[所属名称１]],"")</f>
        <v>フィッタ松山</v>
      </c>
      <c r="L187" s="150">
        <f>IFERROR(選手[[#This Row],[学校コード]],"")</f>
        <v>1</v>
      </c>
      <c r="M187" s="150" t="str">
        <f>IFERROR(VLOOKUP(L187,色々!G:H,2,0),"")</f>
        <v>小学</v>
      </c>
      <c r="N187" s="150">
        <f>IFERROR(選手[[#This Row],[学年]],"")</f>
        <v>6</v>
      </c>
      <c r="O187" s="151">
        <f>IFERROR(選手[[#This Row],[生年月日]],"")</f>
        <v>40332</v>
      </c>
      <c r="P187" s="150">
        <f t="shared" si="2"/>
        <v>12</v>
      </c>
    </row>
    <row r="188" spans="6:16" ht="20.100000000000001" customHeight="1" x14ac:dyDescent="0.15">
      <c r="F188" s="150">
        <f>IFERROR(選手[[#This Row],[選手番号]],"")</f>
        <v>187</v>
      </c>
      <c r="G188" s="150">
        <f>IFERROR(選手[[#This Row],[性別コード]],"")</f>
        <v>2</v>
      </c>
      <c r="H188" s="150" t="str">
        <f>IFERROR(VLOOKUP(G188,色々!P:Q,2,0),"")</f>
        <v>女子</v>
      </c>
      <c r="I188" s="150" t="str">
        <f>IFERROR(選手[[#This Row],[氏名]],"")</f>
        <v>得永　法花</v>
      </c>
      <c r="J188" s="150" t="str">
        <f>IFERROR(選手[[#This Row],[氏名カナ]],"")</f>
        <v>ﾄｸﾅｶﾞ ﾎﾉｶ</v>
      </c>
      <c r="K188" s="150" t="str">
        <f>IFERROR(選手[[#This Row],[所属名称１]],"")</f>
        <v>フィッタ松山</v>
      </c>
      <c r="L188" s="150">
        <f>IFERROR(選手[[#This Row],[学校コード]],"")</f>
        <v>1</v>
      </c>
      <c r="M188" s="150" t="str">
        <f>IFERROR(VLOOKUP(L188,色々!G:H,2,0),"")</f>
        <v>小学</v>
      </c>
      <c r="N188" s="150">
        <f>IFERROR(選手[[#This Row],[学年]],"")</f>
        <v>6</v>
      </c>
      <c r="O188" s="151">
        <f>IFERROR(選手[[#This Row],[生年月日]],"")</f>
        <v>40362</v>
      </c>
      <c r="P188" s="150">
        <f t="shared" si="2"/>
        <v>12</v>
      </c>
    </row>
    <row r="189" spans="6:16" ht="20.100000000000001" customHeight="1" x14ac:dyDescent="0.15">
      <c r="F189" s="150">
        <f>IFERROR(選手[[#This Row],[選手番号]],"")</f>
        <v>188</v>
      </c>
      <c r="G189" s="150">
        <f>IFERROR(選手[[#This Row],[性別コード]],"")</f>
        <v>2</v>
      </c>
      <c r="H189" s="150" t="str">
        <f>IFERROR(VLOOKUP(G189,色々!P:Q,2,0),"")</f>
        <v>女子</v>
      </c>
      <c r="I189" s="150" t="str">
        <f>IFERROR(選手[[#This Row],[氏名]],"")</f>
        <v>高橋　佐和</v>
      </c>
      <c r="J189" s="150" t="str">
        <f>IFERROR(選手[[#This Row],[氏名カナ]],"")</f>
        <v>ﾀｶﾊｼ ｻﾜ</v>
      </c>
      <c r="K189" s="150" t="str">
        <f>IFERROR(選手[[#This Row],[所属名称１]],"")</f>
        <v>フィッタ松山</v>
      </c>
      <c r="L189" s="150">
        <f>IFERROR(選手[[#This Row],[学校コード]],"")</f>
        <v>1</v>
      </c>
      <c r="M189" s="150" t="str">
        <f>IFERROR(VLOOKUP(L189,色々!G:H,2,0),"")</f>
        <v>小学</v>
      </c>
      <c r="N189" s="150">
        <f>IFERROR(選手[[#This Row],[学年]],"")</f>
        <v>5</v>
      </c>
      <c r="O189" s="151">
        <f>IFERROR(選手[[#This Row],[生年月日]],"")</f>
        <v>40813</v>
      </c>
      <c r="P189" s="150">
        <f t="shared" si="2"/>
        <v>11</v>
      </c>
    </row>
    <row r="190" spans="6:16" ht="20.100000000000001" customHeight="1" x14ac:dyDescent="0.15">
      <c r="F190" s="150">
        <f>IFERROR(選手[[#This Row],[選手番号]],"")</f>
        <v>189</v>
      </c>
      <c r="G190" s="150">
        <f>IFERROR(選手[[#This Row],[性別コード]],"")</f>
        <v>2</v>
      </c>
      <c r="H190" s="150" t="str">
        <f>IFERROR(VLOOKUP(G190,色々!P:Q,2,0),"")</f>
        <v>女子</v>
      </c>
      <c r="I190" s="150" t="str">
        <f>IFERROR(選手[[#This Row],[氏名]],"")</f>
        <v>塚本　理華</v>
      </c>
      <c r="J190" s="150" t="str">
        <f>IFERROR(選手[[#This Row],[氏名カナ]],"")</f>
        <v>ﾂｶﾓﾄ ﾘｶ</v>
      </c>
      <c r="K190" s="150" t="str">
        <f>IFERROR(選手[[#This Row],[所属名称１]],"")</f>
        <v>フィッタ松山</v>
      </c>
      <c r="L190" s="150">
        <f>IFERROR(選手[[#This Row],[学校コード]],"")</f>
        <v>1</v>
      </c>
      <c r="M190" s="150" t="str">
        <f>IFERROR(VLOOKUP(L190,色々!G:H,2,0),"")</f>
        <v>小学</v>
      </c>
      <c r="N190" s="150">
        <f>IFERROR(選手[[#This Row],[学年]],"")</f>
        <v>4</v>
      </c>
      <c r="O190" s="151">
        <f>IFERROR(選手[[#This Row],[生年月日]],"")</f>
        <v>41050</v>
      </c>
      <c r="P190" s="150">
        <f t="shared" si="2"/>
        <v>10</v>
      </c>
    </row>
    <row r="191" spans="6:16" ht="20.100000000000001" customHeight="1" x14ac:dyDescent="0.15">
      <c r="F191" s="150">
        <f>IFERROR(選手[[#This Row],[選手番号]],"")</f>
        <v>190</v>
      </c>
      <c r="G191" s="150">
        <f>IFERROR(選手[[#This Row],[性別コード]],"")</f>
        <v>2</v>
      </c>
      <c r="H191" s="150" t="str">
        <f>IFERROR(VLOOKUP(G191,色々!P:Q,2,0),"")</f>
        <v>女子</v>
      </c>
      <c r="I191" s="150" t="str">
        <f>IFERROR(選手[[#This Row],[氏名]],"")</f>
        <v>吉井　咲愛</v>
      </c>
      <c r="J191" s="150" t="str">
        <f>IFERROR(選手[[#This Row],[氏名カナ]],"")</f>
        <v>ﾖｼｲ ｻｴ</v>
      </c>
      <c r="K191" s="150" t="str">
        <f>IFERROR(選手[[#This Row],[所属名称１]],"")</f>
        <v>フィッタ松山</v>
      </c>
      <c r="L191" s="150">
        <f>IFERROR(選手[[#This Row],[学校コード]],"")</f>
        <v>1</v>
      </c>
      <c r="M191" s="150" t="str">
        <f>IFERROR(VLOOKUP(L191,色々!G:H,2,0),"")</f>
        <v>小学</v>
      </c>
      <c r="N191" s="150">
        <f>IFERROR(選手[[#This Row],[学年]],"")</f>
        <v>4</v>
      </c>
      <c r="O191" s="151">
        <f>IFERROR(選手[[#This Row],[生年月日]],"")</f>
        <v>41108</v>
      </c>
      <c r="P191" s="150">
        <f t="shared" si="2"/>
        <v>10</v>
      </c>
    </row>
    <row r="192" spans="6:16" ht="20.100000000000001" customHeight="1" x14ac:dyDescent="0.15">
      <c r="F192" s="150">
        <f>IFERROR(選手[[#This Row],[選手番号]],"")</f>
        <v>191</v>
      </c>
      <c r="G192" s="150">
        <f>IFERROR(選手[[#This Row],[性別コード]],"")</f>
        <v>2</v>
      </c>
      <c r="H192" s="150" t="str">
        <f>IFERROR(VLOOKUP(G192,色々!P:Q,2,0),"")</f>
        <v>女子</v>
      </c>
      <c r="I192" s="150" t="str">
        <f>IFERROR(選手[[#This Row],[氏名]],"")</f>
        <v>渡部　花音</v>
      </c>
      <c r="J192" s="150" t="str">
        <f>IFERROR(選手[[#This Row],[氏名カナ]],"")</f>
        <v>ﾜﾀﾅﾍﾞ ｶﾉﾝ</v>
      </c>
      <c r="K192" s="150" t="str">
        <f>IFERROR(選手[[#This Row],[所属名称１]],"")</f>
        <v>フィッタ松山</v>
      </c>
      <c r="L192" s="150">
        <f>IFERROR(選手[[#This Row],[学校コード]],"")</f>
        <v>1</v>
      </c>
      <c r="M192" s="150" t="str">
        <f>IFERROR(VLOOKUP(L192,色々!G:H,2,0),"")</f>
        <v>小学</v>
      </c>
      <c r="N192" s="150">
        <f>IFERROR(選手[[#This Row],[学年]],"")</f>
        <v>4</v>
      </c>
      <c r="O192" s="151">
        <f>IFERROR(選手[[#This Row],[生年月日]],"")</f>
        <v>41201</v>
      </c>
      <c r="P192" s="150">
        <f t="shared" si="2"/>
        <v>10</v>
      </c>
    </row>
    <row r="193" spans="6:16" ht="20.100000000000001" customHeight="1" x14ac:dyDescent="0.15">
      <c r="F193" s="150">
        <f>IFERROR(選手[[#This Row],[選手番号]],"")</f>
        <v>192</v>
      </c>
      <c r="G193" s="150">
        <f>IFERROR(選手[[#This Row],[性別コード]],"")</f>
        <v>2</v>
      </c>
      <c r="H193" s="150" t="str">
        <f>IFERROR(VLOOKUP(G193,色々!P:Q,2,0),"")</f>
        <v>女子</v>
      </c>
      <c r="I193" s="150" t="str">
        <f>IFERROR(選手[[#This Row],[氏名]],"")</f>
        <v>星山　心愛</v>
      </c>
      <c r="J193" s="150" t="str">
        <f>IFERROR(選手[[#This Row],[氏名カナ]],"")</f>
        <v>ﾎｼﾔﾏ ｺｺ</v>
      </c>
      <c r="K193" s="150" t="str">
        <f>IFERROR(選手[[#This Row],[所属名称１]],"")</f>
        <v>フィッタ松山</v>
      </c>
      <c r="L193" s="150">
        <f>IFERROR(選手[[#This Row],[学校コード]],"")</f>
        <v>1</v>
      </c>
      <c r="M193" s="150" t="str">
        <f>IFERROR(VLOOKUP(L193,色々!G:H,2,0),"")</f>
        <v>小学</v>
      </c>
      <c r="N193" s="150">
        <f>IFERROR(選手[[#This Row],[学年]],"")</f>
        <v>2</v>
      </c>
      <c r="O193" s="151">
        <f>IFERROR(選手[[#This Row],[生年月日]],"")</f>
        <v>41810</v>
      </c>
      <c r="P193" s="150">
        <f t="shared" si="2"/>
        <v>8</v>
      </c>
    </row>
    <row r="194" spans="6:16" ht="20.100000000000001" customHeight="1" x14ac:dyDescent="0.15">
      <c r="F194" s="150">
        <f>IFERROR(選手[[#This Row],[選手番号]],"")</f>
        <v>193</v>
      </c>
      <c r="G194" s="150">
        <f>IFERROR(選手[[#This Row],[性別コード]],"")</f>
        <v>1</v>
      </c>
      <c r="H194" s="150" t="str">
        <f>IFERROR(VLOOKUP(G194,色々!P:Q,2,0),"")</f>
        <v>男子</v>
      </c>
      <c r="I194" s="150" t="str">
        <f>IFERROR(選手[[#This Row],[氏名]],"")</f>
        <v>黒野　裕馬</v>
      </c>
      <c r="J194" s="150" t="str">
        <f>IFERROR(選手[[#This Row],[氏名カナ]],"")</f>
        <v>ｸﾛﾉ ﾕｳﾏ</v>
      </c>
      <c r="K194" s="150" t="str">
        <f>IFERROR(選手[[#This Row],[所属名称１]],"")</f>
        <v>フィッタ重信</v>
      </c>
      <c r="L194" s="150">
        <f>IFERROR(選手[[#This Row],[学校コード]],"")</f>
        <v>3</v>
      </c>
      <c r="M194" s="150" t="str">
        <f>IFERROR(VLOOKUP(L194,色々!G:H,2,0),"")</f>
        <v>高校</v>
      </c>
      <c r="N194" s="150">
        <f>IFERROR(選手[[#This Row],[学年]],"")</f>
        <v>2</v>
      </c>
      <c r="O194" s="151">
        <f>IFERROR(選手[[#This Row],[生年月日]],"")</f>
        <v>38516</v>
      </c>
      <c r="P194" s="150">
        <f t="shared" si="2"/>
        <v>17</v>
      </c>
    </row>
    <row r="195" spans="6:16" ht="20.100000000000001" customHeight="1" x14ac:dyDescent="0.15">
      <c r="F195" s="150">
        <f>IFERROR(選手[[#This Row],[選手番号]],"")</f>
        <v>194</v>
      </c>
      <c r="G195" s="150">
        <f>IFERROR(選手[[#This Row],[性別コード]],"")</f>
        <v>1</v>
      </c>
      <c r="H195" s="150" t="str">
        <f>IFERROR(VLOOKUP(G195,色々!P:Q,2,0),"")</f>
        <v>男子</v>
      </c>
      <c r="I195" s="150" t="str">
        <f>IFERROR(選手[[#This Row],[氏名]],"")</f>
        <v>北原　大裕</v>
      </c>
      <c r="J195" s="150" t="str">
        <f>IFERROR(選手[[#This Row],[氏名カナ]],"")</f>
        <v>ｷﾀﾊﾗ ﾀﾞｲｽｹ</v>
      </c>
      <c r="K195" s="150" t="str">
        <f>IFERROR(選手[[#This Row],[所属名称１]],"")</f>
        <v>フィッタ重信</v>
      </c>
      <c r="L195" s="150">
        <f>IFERROR(選手[[#This Row],[学校コード]],"")</f>
        <v>3</v>
      </c>
      <c r="M195" s="150" t="str">
        <f>IFERROR(VLOOKUP(L195,色々!G:H,2,0),"")</f>
        <v>高校</v>
      </c>
      <c r="N195" s="150">
        <f>IFERROR(選手[[#This Row],[学年]],"")</f>
        <v>2</v>
      </c>
      <c r="O195" s="151">
        <f>IFERROR(選手[[#This Row],[生年月日]],"")</f>
        <v>38645</v>
      </c>
      <c r="P195" s="150">
        <f t="shared" ref="P195:P258" si="3">IFERROR(DATEDIF(O195,$O$1,"y"),"")</f>
        <v>17</v>
      </c>
    </row>
    <row r="196" spans="6:16" ht="20.100000000000001" customHeight="1" x14ac:dyDescent="0.15">
      <c r="F196" s="150">
        <f>IFERROR(選手[[#This Row],[選手番号]],"")</f>
        <v>195</v>
      </c>
      <c r="G196" s="150">
        <f>IFERROR(選手[[#This Row],[性別コード]],"")</f>
        <v>1</v>
      </c>
      <c r="H196" s="150" t="str">
        <f>IFERROR(VLOOKUP(G196,色々!P:Q,2,0),"")</f>
        <v>男子</v>
      </c>
      <c r="I196" s="150" t="str">
        <f>IFERROR(選手[[#This Row],[氏名]],"")</f>
        <v>名智　　馨</v>
      </c>
      <c r="J196" s="150" t="str">
        <f>IFERROR(選手[[#This Row],[氏名カナ]],"")</f>
        <v>ﾅﾁ ｶｵﾙ</v>
      </c>
      <c r="K196" s="150" t="str">
        <f>IFERROR(選手[[#This Row],[所属名称１]],"")</f>
        <v>フィッタ重信</v>
      </c>
      <c r="L196" s="150">
        <f>IFERROR(選手[[#This Row],[学校コード]],"")</f>
        <v>3</v>
      </c>
      <c r="M196" s="150" t="str">
        <f>IFERROR(VLOOKUP(L196,色々!G:H,2,0),"")</f>
        <v>高校</v>
      </c>
      <c r="N196" s="150">
        <f>IFERROR(選手[[#This Row],[学年]],"")</f>
        <v>2</v>
      </c>
      <c r="O196" s="151">
        <f>IFERROR(選手[[#This Row],[生年月日]],"")</f>
        <v>38648</v>
      </c>
      <c r="P196" s="150">
        <f t="shared" si="3"/>
        <v>17</v>
      </c>
    </row>
    <row r="197" spans="6:16" ht="20.100000000000001" customHeight="1" x14ac:dyDescent="0.15">
      <c r="F197" s="150">
        <f>IFERROR(選手[[#This Row],[選手番号]],"")</f>
        <v>196</v>
      </c>
      <c r="G197" s="150">
        <f>IFERROR(選手[[#This Row],[性別コード]],"")</f>
        <v>1</v>
      </c>
      <c r="H197" s="150" t="str">
        <f>IFERROR(VLOOKUP(G197,色々!P:Q,2,0),"")</f>
        <v>男子</v>
      </c>
      <c r="I197" s="150" t="str">
        <f>IFERROR(選手[[#This Row],[氏名]],"")</f>
        <v>久保田凌太朗</v>
      </c>
      <c r="J197" s="150" t="str">
        <f>IFERROR(選手[[#This Row],[氏名カナ]],"")</f>
        <v>ｸﾎﾞﾀ ﾘｮｳﾀﾛｳ</v>
      </c>
      <c r="K197" s="150" t="str">
        <f>IFERROR(選手[[#This Row],[所属名称１]],"")</f>
        <v>フィッタ重信</v>
      </c>
      <c r="L197" s="150">
        <f>IFERROR(選手[[#This Row],[学校コード]],"")</f>
        <v>2</v>
      </c>
      <c r="M197" s="150" t="str">
        <f>IFERROR(VLOOKUP(L197,色々!G:H,2,0),"")</f>
        <v>中学</v>
      </c>
      <c r="N197" s="150">
        <f>IFERROR(選手[[#This Row],[学年]],"")</f>
        <v>3</v>
      </c>
      <c r="O197" s="151">
        <f>IFERROR(選手[[#This Row],[生年月日]],"")</f>
        <v>39405</v>
      </c>
      <c r="P197" s="150">
        <f t="shared" si="3"/>
        <v>15</v>
      </c>
    </row>
    <row r="198" spans="6:16" ht="20.100000000000001" customHeight="1" x14ac:dyDescent="0.15">
      <c r="F198" s="150">
        <f>IFERROR(選手[[#This Row],[選手番号]],"")</f>
        <v>197</v>
      </c>
      <c r="G198" s="150">
        <f>IFERROR(選手[[#This Row],[性別コード]],"")</f>
        <v>1</v>
      </c>
      <c r="H198" s="150" t="str">
        <f>IFERROR(VLOOKUP(G198,色々!P:Q,2,0),"")</f>
        <v>男子</v>
      </c>
      <c r="I198" s="150" t="str">
        <f>IFERROR(選手[[#This Row],[氏名]],"")</f>
        <v>髙橋　昂大</v>
      </c>
      <c r="J198" s="150" t="str">
        <f>IFERROR(選手[[#This Row],[氏名カナ]],"")</f>
        <v>ﾀｶﾊｼ ｺｳｷ</v>
      </c>
      <c r="K198" s="150" t="str">
        <f>IFERROR(選手[[#This Row],[所属名称１]],"")</f>
        <v>フィッタ重信</v>
      </c>
      <c r="L198" s="150">
        <f>IFERROR(選手[[#This Row],[学校コード]],"")</f>
        <v>2</v>
      </c>
      <c r="M198" s="150" t="str">
        <f>IFERROR(VLOOKUP(L198,色々!G:H,2,0),"")</f>
        <v>中学</v>
      </c>
      <c r="N198" s="150">
        <f>IFERROR(選手[[#This Row],[学年]],"")</f>
        <v>2</v>
      </c>
      <c r="O198" s="151">
        <f>IFERROR(選手[[#This Row],[生年月日]],"")</f>
        <v>39584</v>
      </c>
      <c r="P198" s="150">
        <f t="shared" si="3"/>
        <v>14</v>
      </c>
    </row>
    <row r="199" spans="6:16" ht="20.100000000000001" customHeight="1" x14ac:dyDescent="0.15">
      <c r="F199" s="150">
        <f>IFERROR(選手[[#This Row],[選手番号]],"")</f>
        <v>198</v>
      </c>
      <c r="G199" s="150">
        <f>IFERROR(選手[[#This Row],[性別コード]],"")</f>
        <v>1</v>
      </c>
      <c r="H199" s="150" t="str">
        <f>IFERROR(VLOOKUP(G199,色々!P:Q,2,0),"")</f>
        <v>男子</v>
      </c>
      <c r="I199" s="150" t="str">
        <f>IFERROR(選手[[#This Row],[氏名]],"")</f>
        <v>山田　航平</v>
      </c>
      <c r="J199" s="150" t="str">
        <f>IFERROR(選手[[#This Row],[氏名カナ]],"")</f>
        <v>ﾔﾏﾀﾞ ｺｳﾍｲ</v>
      </c>
      <c r="K199" s="150" t="str">
        <f>IFERROR(選手[[#This Row],[所属名称１]],"")</f>
        <v>フィッタ重信</v>
      </c>
      <c r="L199" s="150">
        <f>IFERROR(選手[[#This Row],[学校コード]],"")</f>
        <v>2</v>
      </c>
      <c r="M199" s="150" t="str">
        <f>IFERROR(VLOOKUP(L199,色々!G:H,2,0),"")</f>
        <v>中学</v>
      </c>
      <c r="N199" s="150">
        <f>IFERROR(選手[[#This Row],[学年]],"")</f>
        <v>2</v>
      </c>
      <c r="O199" s="151">
        <f>IFERROR(選手[[#This Row],[生年月日]],"")</f>
        <v>39744</v>
      </c>
      <c r="P199" s="150">
        <f t="shared" si="3"/>
        <v>14</v>
      </c>
    </row>
    <row r="200" spans="6:16" ht="20.100000000000001" customHeight="1" x14ac:dyDescent="0.15">
      <c r="F200" s="150">
        <f>IFERROR(選手[[#This Row],[選手番号]],"")</f>
        <v>199</v>
      </c>
      <c r="G200" s="150">
        <f>IFERROR(選手[[#This Row],[性別コード]],"")</f>
        <v>1</v>
      </c>
      <c r="H200" s="150" t="str">
        <f>IFERROR(VLOOKUP(G200,色々!P:Q,2,0),"")</f>
        <v>男子</v>
      </c>
      <c r="I200" s="150" t="str">
        <f>IFERROR(選手[[#This Row],[氏名]],"")</f>
        <v>北脇　雄大</v>
      </c>
      <c r="J200" s="150" t="str">
        <f>IFERROR(選手[[#This Row],[氏名カナ]],"")</f>
        <v>ｷﾀﾜｷ ﾕｳﾀﾞｲ</v>
      </c>
      <c r="K200" s="150" t="str">
        <f>IFERROR(選手[[#This Row],[所属名称１]],"")</f>
        <v>フィッタ重信</v>
      </c>
      <c r="L200" s="150">
        <f>IFERROR(選手[[#This Row],[学校コード]],"")</f>
        <v>2</v>
      </c>
      <c r="M200" s="150" t="str">
        <f>IFERROR(VLOOKUP(L200,色々!G:H,2,0),"")</f>
        <v>中学</v>
      </c>
      <c r="N200" s="150">
        <f>IFERROR(選手[[#This Row],[学年]],"")</f>
        <v>1</v>
      </c>
      <c r="O200" s="151">
        <f>IFERROR(選手[[#This Row],[生年月日]],"")</f>
        <v>40050</v>
      </c>
      <c r="P200" s="150">
        <f t="shared" si="3"/>
        <v>13</v>
      </c>
    </row>
    <row r="201" spans="6:16" ht="20.100000000000001" customHeight="1" x14ac:dyDescent="0.15">
      <c r="F201" s="150">
        <f>IFERROR(選手[[#This Row],[選手番号]],"")</f>
        <v>200</v>
      </c>
      <c r="G201" s="150">
        <f>IFERROR(選手[[#This Row],[性別コード]],"")</f>
        <v>1</v>
      </c>
      <c r="H201" s="150" t="str">
        <f>IFERROR(VLOOKUP(G201,色々!P:Q,2,0),"")</f>
        <v>男子</v>
      </c>
      <c r="I201" s="150" t="str">
        <f>IFERROR(選手[[#This Row],[氏名]],"")</f>
        <v>十亀　優哉</v>
      </c>
      <c r="J201" s="150" t="str">
        <f>IFERROR(選手[[#This Row],[氏名カナ]],"")</f>
        <v>ｿｶﾞﾒ ﾏｻﾔ</v>
      </c>
      <c r="K201" s="150" t="str">
        <f>IFERROR(選手[[#This Row],[所属名称１]],"")</f>
        <v>フィッタ重信</v>
      </c>
      <c r="L201" s="150">
        <f>IFERROR(選手[[#This Row],[学校コード]],"")</f>
        <v>1</v>
      </c>
      <c r="M201" s="150" t="str">
        <f>IFERROR(VLOOKUP(L201,色々!G:H,2,0),"")</f>
        <v>小学</v>
      </c>
      <c r="N201" s="150">
        <f>IFERROR(選手[[#This Row],[学年]],"")</f>
        <v>6</v>
      </c>
      <c r="O201" s="151">
        <f>IFERROR(選手[[#This Row],[生年月日]],"")</f>
        <v>40281</v>
      </c>
      <c r="P201" s="150">
        <f t="shared" si="3"/>
        <v>12</v>
      </c>
    </row>
    <row r="202" spans="6:16" ht="20.100000000000001" customHeight="1" x14ac:dyDescent="0.15">
      <c r="F202" s="150">
        <f>IFERROR(選手[[#This Row],[選手番号]],"")</f>
        <v>201</v>
      </c>
      <c r="G202" s="150">
        <f>IFERROR(選手[[#This Row],[性別コード]],"")</f>
        <v>1</v>
      </c>
      <c r="H202" s="150" t="str">
        <f>IFERROR(VLOOKUP(G202,色々!P:Q,2,0),"")</f>
        <v>男子</v>
      </c>
      <c r="I202" s="150" t="str">
        <f>IFERROR(選手[[#This Row],[氏名]],"")</f>
        <v>長野　篤生</v>
      </c>
      <c r="J202" s="150" t="str">
        <f>IFERROR(選手[[#This Row],[氏名カナ]],"")</f>
        <v>ﾅｶﾞﾉ ｱﾂｷ</v>
      </c>
      <c r="K202" s="150" t="str">
        <f>IFERROR(選手[[#This Row],[所属名称１]],"")</f>
        <v>フィッタ重信</v>
      </c>
      <c r="L202" s="150">
        <f>IFERROR(選手[[#This Row],[学校コード]],"")</f>
        <v>1</v>
      </c>
      <c r="M202" s="150" t="str">
        <f>IFERROR(VLOOKUP(L202,色々!G:H,2,0),"")</f>
        <v>小学</v>
      </c>
      <c r="N202" s="150">
        <f>IFERROR(選手[[#This Row],[学年]],"")</f>
        <v>5</v>
      </c>
      <c r="O202" s="151">
        <f>IFERROR(選手[[#This Row],[生年月日]],"")</f>
        <v>40642</v>
      </c>
      <c r="P202" s="150">
        <f t="shared" si="3"/>
        <v>11</v>
      </c>
    </row>
    <row r="203" spans="6:16" ht="20.100000000000001" customHeight="1" x14ac:dyDescent="0.15">
      <c r="F203" s="150">
        <f>IFERROR(選手[[#This Row],[選手番号]],"")</f>
        <v>202</v>
      </c>
      <c r="G203" s="150">
        <f>IFERROR(選手[[#This Row],[性別コード]],"")</f>
        <v>1</v>
      </c>
      <c r="H203" s="150" t="str">
        <f>IFERROR(VLOOKUP(G203,色々!P:Q,2,0),"")</f>
        <v>男子</v>
      </c>
      <c r="I203" s="150" t="str">
        <f>IFERROR(選手[[#This Row],[氏名]],"")</f>
        <v>枡野　　雅</v>
      </c>
      <c r="J203" s="150" t="str">
        <f>IFERROR(選手[[#This Row],[氏名カナ]],"")</f>
        <v>ﾏｽﾉ ﾐﾔﾋﾞ</v>
      </c>
      <c r="K203" s="150" t="str">
        <f>IFERROR(選手[[#This Row],[所属名称１]],"")</f>
        <v>フィッタ重信</v>
      </c>
      <c r="L203" s="150">
        <f>IFERROR(選手[[#This Row],[学校コード]],"")</f>
        <v>1</v>
      </c>
      <c r="M203" s="150" t="str">
        <f>IFERROR(VLOOKUP(L203,色々!G:H,2,0),"")</f>
        <v>小学</v>
      </c>
      <c r="N203" s="150">
        <f>IFERROR(選手[[#This Row],[学年]],"")</f>
        <v>5</v>
      </c>
      <c r="O203" s="151">
        <f>IFERROR(選手[[#This Row],[生年月日]],"")</f>
        <v>40835</v>
      </c>
      <c r="P203" s="150">
        <f t="shared" si="3"/>
        <v>11</v>
      </c>
    </row>
    <row r="204" spans="6:16" ht="20.100000000000001" customHeight="1" x14ac:dyDescent="0.15">
      <c r="F204" s="150">
        <f>IFERROR(選手[[#This Row],[選手番号]],"")</f>
        <v>203</v>
      </c>
      <c r="G204" s="150">
        <f>IFERROR(選手[[#This Row],[性別コード]],"")</f>
        <v>1</v>
      </c>
      <c r="H204" s="150" t="str">
        <f>IFERROR(VLOOKUP(G204,色々!P:Q,2,0),"")</f>
        <v>男子</v>
      </c>
      <c r="I204" s="150" t="str">
        <f>IFERROR(選手[[#This Row],[氏名]],"")</f>
        <v>中谷　栄翔</v>
      </c>
      <c r="J204" s="150" t="str">
        <f>IFERROR(選手[[#This Row],[氏名カナ]],"")</f>
        <v>ﾅｶﾀﾆ ｴｲﾄ</v>
      </c>
      <c r="K204" s="150" t="str">
        <f>IFERROR(選手[[#This Row],[所属名称１]],"")</f>
        <v>フィッタ重信</v>
      </c>
      <c r="L204" s="150">
        <f>IFERROR(選手[[#This Row],[学校コード]],"")</f>
        <v>1</v>
      </c>
      <c r="M204" s="150" t="str">
        <f>IFERROR(VLOOKUP(L204,色々!G:H,2,0),"")</f>
        <v>小学</v>
      </c>
      <c r="N204" s="150">
        <f>IFERROR(選手[[#This Row],[学年]],"")</f>
        <v>4</v>
      </c>
      <c r="O204" s="151">
        <f>IFERROR(選手[[#This Row],[生年月日]],"")</f>
        <v>41125</v>
      </c>
      <c r="P204" s="150">
        <f t="shared" si="3"/>
        <v>10</v>
      </c>
    </row>
    <row r="205" spans="6:16" ht="20.100000000000001" customHeight="1" x14ac:dyDescent="0.15">
      <c r="F205" s="150">
        <f>IFERROR(選手[[#This Row],[選手番号]],"")</f>
        <v>204</v>
      </c>
      <c r="G205" s="150">
        <f>IFERROR(選手[[#This Row],[性別コード]],"")</f>
        <v>1</v>
      </c>
      <c r="H205" s="150" t="str">
        <f>IFERROR(VLOOKUP(G205,色々!P:Q,2,0),"")</f>
        <v>男子</v>
      </c>
      <c r="I205" s="150" t="str">
        <f>IFERROR(選手[[#This Row],[氏名]],"")</f>
        <v>和田　夏樹</v>
      </c>
      <c r="J205" s="150" t="str">
        <f>IFERROR(選手[[#This Row],[氏名カナ]],"")</f>
        <v>ﾜﾀﾞ ﾅﾂｷ</v>
      </c>
      <c r="K205" s="150" t="str">
        <f>IFERROR(選手[[#This Row],[所属名称１]],"")</f>
        <v>フィッタ重信</v>
      </c>
      <c r="L205" s="150">
        <f>IFERROR(選手[[#This Row],[学校コード]],"")</f>
        <v>1</v>
      </c>
      <c r="M205" s="150" t="str">
        <f>IFERROR(VLOOKUP(L205,色々!G:H,2,0),"")</f>
        <v>小学</v>
      </c>
      <c r="N205" s="150">
        <f>IFERROR(選手[[#This Row],[学年]],"")</f>
        <v>2</v>
      </c>
      <c r="O205" s="151">
        <f>IFERROR(選手[[#This Row],[生年月日]],"")</f>
        <v>41856</v>
      </c>
      <c r="P205" s="150">
        <f t="shared" si="3"/>
        <v>8</v>
      </c>
    </row>
    <row r="206" spans="6:16" ht="20.100000000000001" customHeight="1" x14ac:dyDescent="0.15">
      <c r="F206" s="150">
        <f>IFERROR(選手[[#This Row],[選手番号]],"")</f>
        <v>205</v>
      </c>
      <c r="G206" s="150">
        <f>IFERROR(選手[[#This Row],[性別コード]],"")</f>
        <v>2</v>
      </c>
      <c r="H206" s="150" t="str">
        <f>IFERROR(VLOOKUP(G206,色々!P:Q,2,0),"")</f>
        <v>女子</v>
      </c>
      <c r="I206" s="150" t="str">
        <f>IFERROR(選手[[#This Row],[氏名]],"")</f>
        <v>田坂　真唯</v>
      </c>
      <c r="J206" s="150" t="str">
        <f>IFERROR(選手[[#This Row],[氏名カナ]],"")</f>
        <v>ﾀｻｶ ﾏｲ</v>
      </c>
      <c r="K206" s="150" t="str">
        <f>IFERROR(選手[[#This Row],[所属名称１]],"")</f>
        <v>フィッタ重信</v>
      </c>
      <c r="L206" s="150">
        <f>IFERROR(選手[[#This Row],[学校コード]],"")</f>
        <v>3</v>
      </c>
      <c r="M206" s="150" t="str">
        <f>IFERROR(VLOOKUP(L206,色々!G:H,2,0),"")</f>
        <v>高校</v>
      </c>
      <c r="N206" s="150">
        <f>IFERROR(選手[[#This Row],[学年]],"")</f>
        <v>1</v>
      </c>
      <c r="O206" s="151">
        <f>IFERROR(選手[[#This Row],[生年月日]],"")</f>
        <v>39042</v>
      </c>
      <c r="P206" s="150">
        <f t="shared" si="3"/>
        <v>16</v>
      </c>
    </row>
    <row r="207" spans="6:16" ht="20.100000000000001" customHeight="1" x14ac:dyDescent="0.15">
      <c r="F207" s="150">
        <f>IFERROR(選手[[#This Row],[選手番号]],"")</f>
        <v>206</v>
      </c>
      <c r="G207" s="150">
        <f>IFERROR(選手[[#This Row],[性別コード]],"")</f>
        <v>2</v>
      </c>
      <c r="H207" s="150" t="str">
        <f>IFERROR(VLOOKUP(G207,色々!P:Q,2,0),"")</f>
        <v>女子</v>
      </c>
      <c r="I207" s="150" t="str">
        <f>IFERROR(選手[[#This Row],[氏名]],"")</f>
        <v>越智　佳澄</v>
      </c>
      <c r="J207" s="150" t="str">
        <f>IFERROR(選手[[#This Row],[氏名カナ]],"")</f>
        <v>ｵﾁ ｶｽﾐ</v>
      </c>
      <c r="K207" s="150" t="str">
        <f>IFERROR(選手[[#This Row],[所属名称１]],"")</f>
        <v>フィッタ重信</v>
      </c>
      <c r="L207" s="150">
        <f>IFERROR(選手[[#This Row],[学校コード]],"")</f>
        <v>2</v>
      </c>
      <c r="M207" s="150" t="str">
        <f>IFERROR(VLOOKUP(L207,色々!G:H,2,0),"")</f>
        <v>中学</v>
      </c>
      <c r="N207" s="150">
        <f>IFERROR(選手[[#This Row],[学年]],"")</f>
        <v>3</v>
      </c>
      <c r="O207" s="151">
        <f>IFERROR(選手[[#This Row],[生年月日]],"")</f>
        <v>39231</v>
      </c>
      <c r="P207" s="150">
        <f t="shared" si="3"/>
        <v>15</v>
      </c>
    </row>
    <row r="208" spans="6:16" ht="20.100000000000001" customHeight="1" x14ac:dyDescent="0.15">
      <c r="F208" s="150">
        <f>IFERROR(選手[[#This Row],[選手番号]],"")</f>
        <v>207</v>
      </c>
      <c r="G208" s="150">
        <f>IFERROR(選手[[#This Row],[性別コード]],"")</f>
        <v>2</v>
      </c>
      <c r="H208" s="150" t="str">
        <f>IFERROR(VLOOKUP(G208,色々!P:Q,2,0),"")</f>
        <v>女子</v>
      </c>
      <c r="I208" s="150" t="str">
        <f>IFERROR(選手[[#This Row],[氏名]],"")</f>
        <v>田丸　一花</v>
      </c>
      <c r="J208" s="150" t="str">
        <f>IFERROR(選手[[#This Row],[氏名カナ]],"")</f>
        <v>ﾀﾏﾙ ｲﾁｶ</v>
      </c>
      <c r="K208" s="150" t="str">
        <f>IFERROR(選手[[#This Row],[所属名称１]],"")</f>
        <v>フィッタ重信</v>
      </c>
      <c r="L208" s="150">
        <f>IFERROR(選手[[#This Row],[学校コード]],"")</f>
        <v>2</v>
      </c>
      <c r="M208" s="150" t="str">
        <f>IFERROR(VLOOKUP(L208,色々!G:H,2,0),"")</f>
        <v>中学</v>
      </c>
      <c r="N208" s="150">
        <f>IFERROR(選手[[#This Row],[学年]],"")</f>
        <v>3</v>
      </c>
      <c r="O208" s="151">
        <f>IFERROR(選手[[#This Row],[生年月日]],"")</f>
        <v>39528</v>
      </c>
      <c r="P208" s="150">
        <f t="shared" si="3"/>
        <v>15</v>
      </c>
    </row>
    <row r="209" spans="6:16" ht="20.100000000000001" customHeight="1" x14ac:dyDescent="0.15">
      <c r="F209" s="150">
        <f>IFERROR(選手[[#This Row],[選手番号]],"")</f>
        <v>208</v>
      </c>
      <c r="G209" s="150">
        <f>IFERROR(選手[[#This Row],[性別コード]],"")</f>
        <v>2</v>
      </c>
      <c r="H209" s="150" t="str">
        <f>IFERROR(VLOOKUP(G209,色々!P:Q,2,0),"")</f>
        <v>女子</v>
      </c>
      <c r="I209" s="150" t="str">
        <f>IFERROR(選手[[#This Row],[氏名]],"")</f>
        <v>川添　美結</v>
      </c>
      <c r="J209" s="150" t="str">
        <f>IFERROR(選手[[#This Row],[氏名カナ]],"")</f>
        <v>ｶﾜｿｴ ﾐﾕ</v>
      </c>
      <c r="K209" s="150" t="str">
        <f>IFERROR(選手[[#This Row],[所属名称１]],"")</f>
        <v>フィッタ重信</v>
      </c>
      <c r="L209" s="150">
        <f>IFERROR(選手[[#This Row],[学校コード]],"")</f>
        <v>2</v>
      </c>
      <c r="M209" s="150" t="str">
        <f>IFERROR(VLOOKUP(L209,色々!G:H,2,0),"")</f>
        <v>中学</v>
      </c>
      <c r="N209" s="150">
        <f>IFERROR(選手[[#This Row],[学年]],"")</f>
        <v>2</v>
      </c>
      <c r="O209" s="151">
        <f>IFERROR(選手[[#This Row],[生年月日]],"")</f>
        <v>39586</v>
      </c>
      <c r="P209" s="150">
        <f t="shared" si="3"/>
        <v>14</v>
      </c>
    </row>
    <row r="210" spans="6:16" ht="20.100000000000001" customHeight="1" x14ac:dyDescent="0.15">
      <c r="F210" s="150">
        <f>IFERROR(選手[[#This Row],[選手番号]],"")</f>
        <v>209</v>
      </c>
      <c r="G210" s="150">
        <f>IFERROR(選手[[#This Row],[性別コード]],"")</f>
        <v>2</v>
      </c>
      <c r="H210" s="150" t="str">
        <f>IFERROR(VLOOKUP(G210,色々!P:Q,2,0),"")</f>
        <v>女子</v>
      </c>
      <c r="I210" s="150" t="str">
        <f>IFERROR(選手[[#This Row],[氏名]],"")</f>
        <v>参川　莉子</v>
      </c>
      <c r="J210" s="150" t="str">
        <f>IFERROR(選手[[#This Row],[氏名カナ]],"")</f>
        <v>ｻﾝｶﾞﾜ ﾘｺ</v>
      </c>
      <c r="K210" s="150" t="str">
        <f>IFERROR(選手[[#This Row],[所属名称１]],"")</f>
        <v>フィッタ重信</v>
      </c>
      <c r="L210" s="150">
        <f>IFERROR(選手[[#This Row],[学校コード]],"")</f>
        <v>2</v>
      </c>
      <c r="M210" s="150" t="str">
        <f>IFERROR(VLOOKUP(L210,色々!G:H,2,0),"")</f>
        <v>中学</v>
      </c>
      <c r="N210" s="150">
        <f>IFERROR(選手[[#This Row],[学年]],"")</f>
        <v>2</v>
      </c>
      <c r="O210" s="151">
        <f>IFERROR(選手[[#This Row],[生年月日]],"")</f>
        <v>39846</v>
      </c>
      <c r="P210" s="150">
        <f t="shared" si="3"/>
        <v>14</v>
      </c>
    </row>
    <row r="211" spans="6:16" ht="20.100000000000001" customHeight="1" x14ac:dyDescent="0.15">
      <c r="F211" s="150">
        <f>IFERROR(選手[[#This Row],[選手番号]],"")</f>
        <v>210</v>
      </c>
      <c r="G211" s="150">
        <f>IFERROR(選手[[#This Row],[性別コード]],"")</f>
        <v>2</v>
      </c>
      <c r="H211" s="150" t="str">
        <f>IFERROR(VLOOKUP(G211,色々!P:Q,2,0),"")</f>
        <v>女子</v>
      </c>
      <c r="I211" s="150" t="str">
        <f>IFERROR(選手[[#This Row],[氏名]],"")</f>
        <v>中田　律子</v>
      </c>
      <c r="J211" s="150" t="str">
        <f>IFERROR(選手[[#This Row],[氏名カナ]],"")</f>
        <v>ﾅｶﾀ ﾘﾂｺ</v>
      </c>
      <c r="K211" s="150" t="str">
        <f>IFERROR(選手[[#This Row],[所属名称１]],"")</f>
        <v>フィッタ重信</v>
      </c>
      <c r="L211" s="150">
        <f>IFERROR(選手[[#This Row],[学校コード]],"")</f>
        <v>2</v>
      </c>
      <c r="M211" s="150" t="str">
        <f>IFERROR(VLOOKUP(L211,色々!G:H,2,0),"")</f>
        <v>中学</v>
      </c>
      <c r="N211" s="150">
        <f>IFERROR(選手[[#This Row],[学年]],"")</f>
        <v>1</v>
      </c>
      <c r="O211" s="151">
        <f>IFERROR(選手[[#This Row],[生年月日]],"")</f>
        <v>40023</v>
      </c>
      <c r="P211" s="150">
        <f t="shared" si="3"/>
        <v>13</v>
      </c>
    </row>
    <row r="212" spans="6:16" ht="20.100000000000001" customHeight="1" x14ac:dyDescent="0.15">
      <c r="F212" s="150">
        <f>IFERROR(選手[[#This Row],[選手番号]],"")</f>
        <v>211</v>
      </c>
      <c r="G212" s="150">
        <f>IFERROR(選手[[#This Row],[性別コード]],"")</f>
        <v>2</v>
      </c>
      <c r="H212" s="150" t="str">
        <f>IFERROR(VLOOKUP(G212,色々!P:Q,2,0),"")</f>
        <v>女子</v>
      </c>
      <c r="I212" s="150" t="str">
        <f>IFERROR(選手[[#This Row],[氏名]],"")</f>
        <v>神野　心愛</v>
      </c>
      <c r="J212" s="150" t="str">
        <f>IFERROR(選手[[#This Row],[氏名カナ]],"")</f>
        <v>ｼﾞﾝﾉ ﾐｱ</v>
      </c>
      <c r="K212" s="150" t="str">
        <f>IFERROR(選手[[#This Row],[所属名称１]],"")</f>
        <v>フィッタ重信</v>
      </c>
      <c r="L212" s="150">
        <f>IFERROR(選手[[#This Row],[学校コード]],"")</f>
        <v>1</v>
      </c>
      <c r="M212" s="150" t="str">
        <f>IFERROR(VLOOKUP(L212,色々!G:H,2,0),"")</f>
        <v>小学</v>
      </c>
      <c r="N212" s="150">
        <f>IFERROR(選手[[#This Row],[学年]],"")</f>
        <v>6</v>
      </c>
      <c r="O212" s="151">
        <f>IFERROR(選手[[#This Row],[生年月日]],"")</f>
        <v>40617</v>
      </c>
      <c r="P212" s="150">
        <f t="shared" si="3"/>
        <v>12</v>
      </c>
    </row>
    <row r="213" spans="6:16" ht="20.100000000000001" customHeight="1" x14ac:dyDescent="0.15">
      <c r="F213" s="150">
        <f>IFERROR(選手[[#This Row],[選手番号]],"")</f>
        <v>212</v>
      </c>
      <c r="G213" s="150">
        <f>IFERROR(選手[[#This Row],[性別コード]],"")</f>
        <v>2</v>
      </c>
      <c r="H213" s="150" t="str">
        <f>IFERROR(VLOOKUP(G213,色々!P:Q,2,0),"")</f>
        <v>女子</v>
      </c>
      <c r="I213" s="150" t="str">
        <f>IFERROR(選手[[#This Row],[氏名]],"")</f>
        <v>小田　花純</v>
      </c>
      <c r="J213" s="150" t="str">
        <f>IFERROR(選手[[#This Row],[氏名カナ]],"")</f>
        <v>ｵﾀﾞ ｶｽﾐ</v>
      </c>
      <c r="K213" s="150" t="str">
        <f>IFERROR(選手[[#This Row],[所属名称１]],"")</f>
        <v>フィッタ重信</v>
      </c>
      <c r="L213" s="150">
        <f>IFERROR(選手[[#This Row],[学校コード]],"")</f>
        <v>1</v>
      </c>
      <c r="M213" s="150" t="str">
        <f>IFERROR(VLOOKUP(L213,色々!G:H,2,0),"")</f>
        <v>小学</v>
      </c>
      <c r="N213" s="150">
        <f>IFERROR(選手[[#This Row],[学年]],"")</f>
        <v>5</v>
      </c>
      <c r="O213" s="151">
        <f>IFERROR(選手[[#This Row],[生年月日]],"")</f>
        <v>40825</v>
      </c>
      <c r="P213" s="150">
        <f t="shared" si="3"/>
        <v>11</v>
      </c>
    </row>
    <row r="214" spans="6:16" ht="20.100000000000001" customHeight="1" x14ac:dyDescent="0.15">
      <c r="F214" s="150">
        <f>IFERROR(選手[[#This Row],[選手番号]],"")</f>
        <v>213</v>
      </c>
      <c r="G214" s="150">
        <f>IFERROR(選手[[#This Row],[性別コード]],"")</f>
        <v>2</v>
      </c>
      <c r="H214" s="150" t="str">
        <f>IFERROR(VLOOKUP(G214,色々!P:Q,2,0),"")</f>
        <v>女子</v>
      </c>
      <c r="I214" s="150" t="str">
        <f>IFERROR(選手[[#This Row],[氏名]],"")</f>
        <v>田中　莉菜</v>
      </c>
      <c r="J214" s="150" t="str">
        <f>IFERROR(選手[[#This Row],[氏名カナ]],"")</f>
        <v>ﾀﾅｶ ﾘﾅ</v>
      </c>
      <c r="K214" s="150" t="str">
        <f>IFERROR(選手[[#This Row],[所属名称１]],"")</f>
        <v>フィッタ重信</v>
      </c>
      <c r="L214" s="150">
        <f>IFERROR(選手[[#This Row],[学校コード]],"")</f>
        <v>1</v>
      </c>
      <c r="M214" s="150" t="str">
        <f>IFERROR(VLOOKUP(L214,色々!G:H,2,0),"")</f>
        <v>小学</v>
      </c>
      <c r="N214" s="150">
        <f>IFERROR(選手[[#This Row],[学年]],"")</f>
        <v>5</v>
      </c>
      <c r="O214" s="151">
        <f>IFERROR(選手[[#This Row],[生年月日]],"")</f>
        <v>40915</v>
      </c>
      <c r="P214" s="150">
        <f t="shared" si="3"/>
        <v>11</v>
      </c>
    </row>
    <row r="215" spans="6:16" ht="20.100000000000001" customHeight="1" x14ac:dyDescent="0.15">
      <c r="F215" s="150">
        <f>IFERROR(選手[[#This Row],[選手番号]],"")</f>
        <v>214</v>
      </c>
      <c r="G215" s="150">
        <f>IFERROR(選手[[#This Row],[性別コード]],"")</f>
        <v>2</v>
      </c>
      <c r="H215" s="150" t="str">
        <f>IFERROR(VLOOKUP(G215,色々!P:Q,2,0),"")</f>
        <v>女子</v>
      </c>
      <c r="I215" s="150" t="str">
        <f>IFERROR(選手[[#This Row],[氏名]],"")</f>
        <v>杉下　結香</v>
      </c>
      <c r="J215" s="150" t="str">
        <f>IFERROR(選手[[#This Row],[氏名カナ]],"")</f>
        <v>ｽｷﾞｼﾀ ﾕｳｶ</v>
      </c>
      <c r="K215" s="150" t="str">
        <f>IFERROR(選手[[#This Row],[所属名称１]],"")</f>
        <v>フィッタ重信</v>
      </c>
      <c r="L215" s="150">
        <f>IFERROR(選手[[#This Row],[学校コード]],"")</f>
        <v>1</v>
      </c>
      <c r="M215" s="150" t="str">
        <f>IFERROR(VLOOKUP(L215,色々!G:H,2,0),"")</f>
        <v>小学</v>
      </c>
      <c r="N215" s="150">
        <f>IFERROR(選手[[#This Row],[学年]],"")</f>
        <v>4</v>
      </c>
      <c r="O215" s="151">
        <f>IFERROR(選手[[#This Row],[生年月日]],"")</f>
        <v>41025</v>
      </c>
      <c r="P215" s="150">
        <f t="shared" si="3"/>
        <v>10</v>
      </c>
    </row>
    <row r="216" spans="6:16" ht="20.100000000000001" customHeight="1" x14ac:dyDescent="0.15">
      <c r="F216" s="150">
        <f>IFERROR(選手[[#This Row],[選手番号]],"")</f>
        <v>215</v>
      </c>
      <c r="G216" s="150">
        <f>IFERROR(選手[[#This Row],[性別コード]],"")</f>
        <v>2</v>
      </c>
      <c r="H216" s="150" t="str">
        <f>IFERROR(VLOOKUP(G216,色々!P:Q,2,0),"")</f>
        <v>女子</v>
      </c>
      <c r="I216" s="150" t="str">
        <f>IFERROR(選手[[#This Row],[氏名]],"")</f>
        <v>大石　千尋</v>
      </c>
      <c r="J216" s="150" t="str">
        <f>IFERROR(選手[[#This Row],[氏名カナ]],"")</f>
        <v>ｵｵｲｼ ﾁﾋﾛ</v>
      </c>
      <c r="K216" s="150" t="str">
        <f>IFERROR(選手[[#This Row],[所属名称１]],"")</f>
        <v>フィッタ重信</v>
      </c>
      <c r="L216" s="150">
        <f>IFERROR(選手[[#This Row],[学校コード]],"")</f>
        <v>1</v>
      </c>
      <c r="M216" s="150" t="str">
        <f>IFERROR(VLOOKUP(L216,色々!G:H,2,0),"")</f>
        <v>小学</v>
      </c>
      <c r="N216" s="150">
        <f>IFERROR(選手[[#This Row],[学年]],"")</f>
        <v>4</v>
      </c>
      <c r="O216" s="151">
        <f>IFERROR(選手[[#This Row],[生年月日]],"")</f>
        <v>41082</v>
      </c>
      <c r="P216" s="150">
        <f t="shared" si="3"/>
        <v>10</v>
      </c>
    </row>
    <row r="217" spans="6:16" ht="20.100000000000001" customHeight="1" x14ac:dyDescent="0.15">
      <c r="F217" s="150">
        <f>IFERROR(選手[[#This Row],[選手番号]],"")</f>
        <v>216</v>
      </c>
      <c r="G217" s="150">
        <f>IFERROR(選手[[#This Row],[性別コード]],"")</f>
        <v>2</v>
      </c>
      <c r="H217" s="150" t="str">
        <f>IFERROR(VLOOKUP(G217,色々!P:Q,2,0),"")</f>
        <v>女子</v>
      </c>
      <c r="I217" s="150" t="str">
        <f>IFERROR(選手[[#This Row],[氏名]],"")</f>
        <v>渡部　仁絵</v>
      </c>
      <c r="J217" s="150" t="str">
        <f>IFERROR(選手[[#This Row],[氏名カナ]],"")</f>
        <v>ﾜﾀﾅﾍﾞ ﾋﾄｴ</v>
      </c>
      <c r="K217" s="150" t="str">
        <f>IFERROR(選手[[#This Row],[所属名称１]],"")</f>
        <v>フィッタ重信</v>
      </c>
      <c r="L217" s="150">
        <f>IFERROR(選手[[#This Row],[学校コード]],"")</f>
        <v>1</v>
      </c>
      <c r="M217" s="150" t="str">
        <f>IFERROR(VLOOKUP(L217,色々!G:H,2,0),"")</f>
        <v>小学</v>
      </c>
      <c r="N217" s="150">
        <f>IFERROR(選手[[#This Row],[学年]],"")</f>
        <v>4</v>
      </c>
      <c r="O217" s="151">
        <f>IFERROR(選手[[#This Row],[生年月日]],"")</f>
        <v>41174</v>
      </c>
      <c r="P217" s="150">
        <f t="shared" si="3"/>
        <v>10</v>
      </c>
    </row>
    <row r="218" spans="6:16" ht="20.100000000000001" customHeight="1" x14ac:dyDescent="0.15">
      <c r="F218" s="150">
        <f>IFERROR(選手[[#This Row],[選手番号]],"")</f>
        <v>217</v>
      </c>
      <c r="G218" s="150">
        <f>IFERROR(選手[[#This Row],[性別コード]],"")</f>
        <v>2</v>
      </c>
      <c r="H218" s="150" t="str">
        <f>IFERROR(VLOOKUP(G218,色々!P:Q,2,0),"")</f>
        <v>女子</v>
      </c>
      <c r="I218" s="150" t="str">
        <f>IFERROR(選手[[#This Row],[氏名]],"")</f>
        <v>田丸　咲花</v>
      </c>
      <c r="J218" s="150" t="str">
        <f>IFERROR(選手[[#This Row],[氏名カナ]],"")</f>
        <v>ﾀﾏﾙ ｴﾐｶ</v>
      </c>
      <c r="K218" s="150" t="str">
        <f>IFERROR(選手[[#This Row],[所属名称１]],"")</f>
        <v>フィッタ重信</v>
      </c>
      <c r="L218" s="150">
        <f>IFERROR(選手[[#This Row],[学校コード]],"")</f>
        <v>1</v>
      </c>
      <c r="M218" s="150" t="str">
        <f>IFERROR(VLOOKUP(L218,色々!G:H,2,0),"")</f>
        <v>小学</v>
      </c>
      <c r="N218" s="150">
        <f>IFERROR(選手[[#This Row],[学年]],"")</f>
        <v>4</v>
      </c>
      <c r="O218" s="151">
        <f>IFERROR(選手[[#This Row],[生年月日]],"")</f>
        <v>41312</v>
      </c>
      <c r="P218" s="150">
        <f t="shared" si="3"/>
        <v>10</v>
      </c>
    </row>
    <row r="219" spans="6:16" ht="20.100000000000001" customHeight="1" x14ac:dyDescent="0.15">
      <c r="F219" s="150">
        <f>IFERROR(選手[[#This Row],[選手番号]],"")</f>
        <v>218</v>
      </c>
      <c r="G219" s="150">
        <f>IFERROR(選手[[#This Row],[性別コード]],"")</f>
        <v>2</v>
      </c>
      <c r="H219" s="150" t="str">
        <f>IFERROR(VLOOKUP(G219,色々!P:Q,2,0),"")</f>
        <v>女子</v>
      </c>
      <c r="I219" s="150" t="str">
        <f>IFERROR(選手[[#This Row],[氏名]],"")</f>
        <v>髙橋　希光</v>
      </c>
      <c r="J219" s="150" t="str">
        <f>IFERROR(選手[[#This Row],[氏名カナ]],"")</f>
        <v>ﾀｶﾊｼ ﾙﾐ</v>
      </c>
      <c r="K219" s="150" t="str">
        <f>IFERROR(選手[[#This Row],[所属名称１]],"")</f>
        <v>フィッタ重信</v>
      </c>
      <c r="L219" s="150">
        <f>IFERROR(選手[[#This Row],[学校コード]],"")</f>
        <v>1</v>
      </c>
      <c r="M219" s="150" t="str">
        <f>IFERROR(VLOOKUP(L219,色々!G:H,2,0),"")</f>
        <v>小学</v>
      </c>
      <c r="N219" s="150">
        <f>IFERROR(選手[[#This Row],[学年]],"")</f>
        <v>3</v>
      </c>
      <c r="O219" s="151">
        <f>IFERROR(選手[[#This Row],[生年月日]],"")</f>
        <v>41572</v>
      </c>
      <c r="P219" s="150">
        <f t="shared" si="3"/>
        <v>9</v>
      </c>
    </row>
    <row r="220" spans="6:16" ht="20.100000000000001" customHeight="1" x14ac:dyDescent="0.15">
      <c r="F220" s="150">
        <f>IFERROR(選手[[#This Row],[選手番号]],"")</f>
        <v>219</v>
      </c>
      <c r="G220" s="150">
        <f>IFERROR(選手[[#This Row],[性別コード]],"")</f>
        <v>2</v>
      </c>
      <c r="H220" s="150" t="str">
        <f>IFERROR(VLOOKUP(G220,色々!P:Q,2,0),"")</f>
        <v>女子</v>
      </c>
      <c r="I220" s="150" t="str">
        <f>IFERROR(選手[[#This Row],[氏名]],"")</f>
        <v>小田　　楓</v>
      </c>
      <c r="J220" s="150" t="str">
        <f>IFERROR(選手[[#This Row],[氏名カナ]],"")</f>
        <v>ｵﾀﾞ ｶｴﾃﾞ</v>
      </c>
      <c r="K220" s="150" t="str">
        <f>IFERROR(選手[[#This Row],[所属名称１]],"")</f>
        <v>フィッタ重信</v>
      </c>
      <c r="L220" s="150">
        <f>IFERROR(選手[[#This Row],[学校コード]],"")</f>
        <v>1</v>
      </c>
      <c r="M220" s="150" t="str">
        <f>IFERROR(VLOOKUP(L220,色々!G:H,2,0),"")</f>
        <v>小学</v>
      </c>
      <c r="N220" s="150">
        <f>IFERROR(選手[[#This Row],[学年]],"")</f>
        <v>3</v>
      </c>
      <c r="O220" s="151">
        <f>IFERROR(選手[[#This Row],[生年月日]],"")</f>
        <v>41587</v>
      </c>
      <c r="P220" s="150">
        <f t="shared" si="3"/>
        <v>9</v>
      </c>
    </row>
    <row r="221" spans="6:16" ht="20.100000000000001" customHeight="1" x14ac:dyDescent="0.15">
      <c r="F221" s="150">
        <f>IFERROR(選手[[#This Row],[選手番号]],"")</f>
        <v>220</v>
      </c>
      <c r="G221" s="150">
        <f>IFERROR(選手[[#This Row],[性別コード]],"")</f>
        <v>2</v>
      </c>
      <c r="H221" s="150" t="str">
        <f>IFERROR(VLOOKUP(G221,色々!P:Q,2,0),"")</f>
        <v>女子</v>
      </c>
      <c r="I221" s="150" t="str">
        <f>IFERROR(選手[[#This Row],[氏名]],"")</f>
        <v>大野ひより</v>
      </c>
      <c r="J221" s="150" t="str">
        <f>IFERROR(選手[[#This Row],[氏名カナ]],"")</f>
        <v>ｵｵﾉ ﾋﾖﾘ</v>
      </c>
      <c r="K221" s="150" t="str">
        <f>IFERROR(選手[[#This Row],[所属名称１]],"")</f>
        <v>フィッタ重信</v>
      </c>
      <c r="L221" s="150">
        <f>IFERROR(選手[[#This Row],[学校コード]],"")</f>
        <v>1</v>
      </c>
      <c r="M221" s="150" t="str">
        <f>IFERROR(VLOOKUP(L221,色々!G:H,2,0),"")</f>
        <v>小学</v>
      </c>
      <c r="N221" s="150">
        <f>IFERROR(選手[[#This Row],[学年]],"")</f>
        <v>3</v>
      </c>
      <c r="O221" s="151">
        <f>IFERROR(選手[[#This Row],[生年月日]],"")</f>
        <v>41647</v>
      </c>
      <c r="P221" s="150">
        <f t="shared" si="3"/>
        <v>9</v>
      </c>
    </row>
    <row r="222" spans="6:16" ht="20.100000000000001" customHeight="1" x14ac:dyDescent="0.15">
      <c r="F222" s="150">
        <f>IFERROR(選手[[#This Row],[選手番号]],"")</f>
        <v>221</v>
      </c>
      <c r="G222" s="150">
        <f>IFERROR(選手[[#This Row],[性別コード]],"")</f>
        <v>2</v>
      </c>
      <c r="H222" s="150" t="str">
        <f>IFERROR(VLOOKUP(G222,色々!P:Q,2,0),"")</f>
        <v>女子</v>
      </c>
      <c r="I222" s="150" t="str">
        <f>IFERROR(選手[[#This Row],[氏名]],"")</f>
        <v>渡部　美仁</v>
      </c>
      <c r="J222" s="150" t="str">
        <f>IFERROR(選手[[#This Row],[氏名カナ]],"")</f>
        <v>ﾜﾀﾅﾍﾞ ﾐｻﾄ</v>
      </c>
      <c r="K222" s="150" t="str">
        <f>IFERROR(選手[[#This Row],[所属名称１]],"")</f>
        <v>フィッタ重信</v>
      </c>
      <c r="L222" s="150">
        <f>IFERROR(選手[[#This Row],[学校コード]],"")</f>
        <v>1</v>
      </c>
      <c r="M222" s="150" t="str">
        <f>IFERROR(VLOOKUP(L222,色々!G:H,2,0),"")</f>
        <v>小学</v>
      </c>
      <c r="N222" s="150">
        <f>IFERROR(選手[[#This Row],[学年]],"")</f>
        <v>2</v>
      </c>
      <c r="O222" s="151">
        <f>IFERROR(選手[[#This Row],[生年月日]],"")</f>
        <v>41906</v>
      </c>
      <c r="P222" s="150">
        <f t="shared" si="3"/>
        <v>8</v>
      </c>
    </row>
    <row r="223" spans="6:16" ht="20.100000000000001" customHeight="1" x14ac:dyDescent="0.15">
      <c r="F223" s="150">
        <f>IFERROR(選手[[#This Row],[選手番号]],"")</f>
        <v>222</v>
      </c>
      <c r="G223" s="150">
        <f>IFERROR(選手[[#This Row],[性別コード]],"")</f>
        <v>1</v>
      </c>
      <c r="H223" s="150" t="str">
        <f>IFERROR(VLOOKUP(G223,色々!P:Q,2,0),"")</f>
        <v>男子</v>
      </c>
      <c r="I223" s="150" t="str">
        <f>IFERROR(選手[[#This Row],[氏名]],"")</f>
        <v>細谷　孝正</v>
      </c>
      <c r="J223" s="150" t="str">
        <f>IFERROR(選手[[#This Row],[氏名カナ]],"")</f>
        <v>ﾎｿﾔ ﾀｶﾏｻ</v>
      </c>
      <c r="K223" s="150" t="str">
        <f>IFERROR(選手[[#This Row],[所属名称１]],"")</f>
        <v>リー保内</v>
      </c>
      <c r="L223" s="150">
        <f>IFERROR(選手[[#This Row],[学校コード]],"")</f>
        <v>3</v>
      </c>
      <c r="M223" s="150" t="str">
        <f>IFERROR(VLOOKUP(L223,色々!G:H,2,0),"")</f>
        <v>高校</v>
      </c>
      <c r="N223" s="150">
        <f>IFERROR(選手[[#This Row],[学年]],"")</f>
        <v>2</v>
      </c>
      <c r="O223" s="151">
        <f>IFERROR(選手[[#This Row],[生年月日]],"")</f>
        <v>38648</v>
      </c>
      <c r="P223" s="150">
        <f t="shared" si="3"/>
        <v>17</v>
      </c>
    </row>
    <row r="224" spans="6:16" ht="20.100000000000001" customHeight="1" x14ac:dyDescent="0.15">
      <c r="F224" s="150">
        <f>IFERROR(選手[[#This Row],[選手番号]],"")</f>
        <v>223</v>
      </c>
      <c r="G224" s="150">
        <f>IFERROR(選手[[#This Row],[性別コード]],"")</f>
        <v>1</v>
      </c>
      <c r="H224" s="150" t="str">
        <f>IFERROR(VLOOKUP(G224,色々!P:Q,2,0),"")</f>
        <v>男子</v>
      </c>
      <c r="I224" s="150" t="str">
        <f>IFERROR(選手[[#This Row],[氏名]],"")</f>
        <v>小原　知也</v>
      </c>
      <c r="J224" s="150" t="str">
        <f>IFERROR(選手[[#This Row],[氏名カナ]],"")</f>
        <v>ｵﾊﾗ ﾄﾓﾔ</v>
      </c>
      <c r="K224" s="150" t="str">
        <f>IFERROR(選手[[#This Row],[所属名称１]],"")</f>
        <v>リー保内</v>
      </c>
      <c r="L224" s="150">
        <f>IFERROR(選手[[#This Row],[学校コード]],"")</f>
        <v>3</v>
      </c>
      <c r="M224" s="150" t="str">
        <f>IFERROR(VLOOKUP(L224,色々!G:H,2,0),"")</f>
        <v>高校</v>
      </c>
      <c r="N224" s="150">
        <f>IFERROR(選手[[#This Row],[学年]],"")</f>
        <v>1</v>
      </c>
      <c r="O224" s="151">
        <f>IFERROR(選手[[#This Row],[生年月日]],"")</f>
        <v>38953</v>
      </c>
      <c r="P224" s="150">
        <f t="shared" si="3"/>
        <v>16</v>
      </c>
    </row>
    <row r="225" spans="6:16" ht="20.100000000000001" customHeight="1" x14ac:dyDescent="0.15">
      <c r="F225" s="150">
        <f>IFERROR(選手[[#This Row],[選手番号]],"")</f>
        <v>224</v>
      </c>
      <c r="G225" s="150">
        <f>IFERROR(選手[[#This Row],[性別コード]],"")</f>
        <v>1</v>
      </c>
      <c r="H225" s="150" t="str">
        <f>IFERROR(VLOOKUP(G225,色々!P:Q,2,0),"")</f>
        <v>男子</v>
      </c>
      <c r="I225" s="150" t="str">
        <f>IFERROR(選手[[#This Row],[氏名]],"")</f>
        <v>竹井　絢翔</v>
      </c>
      <c r="J225" s="150" t="str">
        <f>IFERROR(選手[[#This Row],[氏名カナ]],"")</f>
        <v>ﾀｹｲ ｱﾔﾄ</v>
      </c>
      <c r="K225" s="150" t="str">
        <f>IFERROR(選手[[#This Row],[所属名称１]],"")</f>
        <v>リー保内</v>
      </c>
      <c r="L225" s="150">
        <f>IFERROR(選手[[#This Row],[学校コード]],"")</f>
        <v>2</v>
      </c>
      <c r="M225" s="150" t="str">
        <f>IFERROR(VLOOKUP(L225,色々!G:H,2,0),"")</f>
        <v>中学</v>
      </c>
      <c r="N225" s="150">
        <f>IFERROR(選手[[#This Row],[学年]],"")</f>
        <v>3</v>
      </c>
      <c r="O225" s="151">
        <f>IFERROR(選手[[#This Row],[生年月日]],"")</f>
        <v>39214</v>
      </c>
      <c r="P225" s="150">
        <f t="shared" si="3"/>
        <v>15</v>
      </c>
    </row>
    <row r="226" spans="6:16" ht="20.100000000000001" customHeight="1" x14ac:dyDescent="0.15">
      <c r="F226" s="150">
        <f>IFERROR(選手[[#This Row],[選手番号]],"")</f>
        <v>225</v>
      </c>
      <c r="G226" s="150">
        <f>IFERROR(選手[[#This Row],[性別コード]],"")</f>
        <v>1</v>
      </c>
      <c r="H226" s="150" t="str">
        <f>IFERROR(VLOOKUP(G226,色々!P:Q,2,0),"")</f>
        <v>男子</v>
      </c>
      <c r="I226" s="150" t="str">
        <f>IFERROR(選手[[#This Row],[氏名]],"")</f>
        <v>新瀬　友太</v>
      </c>
      <c r="J226" s="150" t="str">
        <f>IFERROR(選手[[#This Row],[氏名カナ]],"")</f>
        <v>ｼﾝｾ ﾕｳﾀ</v>
      </c>
      <c r="K226" s="150" t="str">
        <f>IFERROR(選手[[#This Row],[所属名称１]],"")</f>
        <v>リー保内</v>
      </c>
      <c r="L226" s="150">
        <f>IFERROR(選手[[#This Row],[学校コード]],"")</f>
        <v>2</v>
      </c>
      <c r="M226" s="150" t="str">
        <f>IFERROR(VLOOKUP(L226,色々!G:H,2,0),"")</f>
        <v>中学</v>
      </c>
      <c r="N226" s="150">
        <f>IFERROR(選手[[#This Row],[学年]],"")</f>
        <v>3</v>
      </c>
      <c r="O226" s="151">
        <f>IFERROR(選手[[#This Row],[生年月日]],"")</f>
        <v>39459</v>
      </c>
      <c r="P226" s="150">
        <f t="shared" si="3"/>
        <v>15</v>
      </c>
    </row>
    <row r="227" spans="6:16" ht="20.100000000000001" customHeight="1" x14ac:dyDescent="0.15">
      <c r="F227" s="150">
        <f>IFERROR(選手[[#This Row],[選手番号]],"")</f>
        <v>226</v>
      </c>
      <c r="G227" s="150">
        <f>IFERROR(選手[[#This Row],[性別コード]],"")</f>
        <v>1</v>
      </c>
      <c r="H227" s="150" t="str">
        <f>IFERROR(VLOOKUP(G227,色々!P:Q,2,0),"")</f>
        <v>男子</v>
      </c>
      <c r="I227" s="150" t="str">
        <f>IFERROR(選手[[#This Row],[氏名]],"")</f>
        <v>井関　浩雅</v>
      </c>
      <c r="J227" s="150" t="str">
        <f>IFERROR(選手[[#This Row],[氏名カナ]],"")</f>
        <v>ｲｾｷ ｺｳｶﾞ</v>
      </c>
      <c r="K227" s="150" t="str">
        <f>IFERROR(選手[[#This Row],[所属名称１]],"")</f>
        <v>リー保内</v>
      </c>
      <c r="L227" s="150">
        <f>IFERROR(選手[[#This Row],[学校コード]],"")</f>
        <v>2</v>
      </c>
      <c r="M227" s="150" t="str">
        <f>IFERROR(VLOOKUP(L227,色々!G:H,2,0),"")</f>
        <v>中学</v>
      </c>
      <c r="N227" s="150">
        <f>IFERROR(選手[[#This Row],[学年]],"")</f>
        <v>2</v>
      </c>
      <c r="O227" s="151">
        <f>IFERROR(選手[[#This Row],[生年月日]],"")</f>
        <v>39679</v>
      </c>
      <c r="P227" s="150">
        <f t="shared" si="3"/>
        <v>14</v>
      </c>
    </row>
    <row r="228" spans="6:16" ht="20.100000000000001" customHeight="1" x14ac:dyDescent="0.15">
      <c r="F228" s="150">
        <f>IFERROR(選手[[#This Row],[選手番号]],"")</f>
        <v>227</v>
      </c>
      <c r="G228" s="150">
        <f>IFERROR(選手[[#This Row],[性別コード]],"")</f>
        <v>1</v>
      </c>
      <c r="H228" s="150" t="str">
        <f>IFERROR(VLOOKUP(G228,色々!P:Q,2,0),"")</f>
        <v>男子</v>
      </c>
      <c r="I228" s="150" t="str">
        <f>IFERROR(選手[[#This Row],[氏名]],"")</f>
        <v>玉井　淳規</v>
      </c>
      <c r="J228" s="150" t="str">
        <f>IFERROR(選手[[#This Row],[氏名カナ]],"")</f>
        <v>ﾀﾏｲ ｱﾂｷ</v>
      </c>
      <c r="K228" s="150" t="str">
        <f>IFERROR(選手[[#This Row],[所属名称１]],"")</f>
        <v>リー保内</v>
      </c>
      <c r="L228" s="150">
        <f>IFERROR(選手[[#This Row],[学校コード]],"")</f>
        <v>2</v>
      </c>
      <c r="M228" s="150" t="str">
        <f>IFERROR(VLOOKUP(L228,色々!G:H,2,0),"")</f>
        <v>中学</v>
      </c>
      <c r="N228" s="150">
        <f>IFERROR(選手[[#This Row],[学年]],"")</f>
        <v>2</v>
      </c>
      <c r="O228" s="151">
        <f>IFERROR(選手[[#This Row],[生年月日]],"")</f>
        <v>39747</v>
      </c>
      <c r="P228" s="150">
        <f t="shared" si="3"/>
        <v>14</v>
      </c>
    </row>
    <row r="229" spans="6:16" ht="20.100000000000001" customHeight="1" x14ac:dyDescent="0.15">
      <c r="F229" s="150">
        <f>IFERROR(選手[[#This Row],[選手番号]],"")</f>
        <v>228</v>
      </c>
      <c r="G229" s="150">
        <f>IFERROR(選手[[#This Row],[性別コード]],"")</f>
        <v>1</v>
      </c>
      <c r="H229" s="150" t="str">
        <f>IFERROR(VLOOKUP(G229,色々!P:Q,2,0),"")</f>
        <v>男子</v>
      </c>
      <c r="I229" s="150" t="str">
        <f>IFERROR(選手[[#This Row],[氏名]],"")</f>
        <v>長谷川　蓮</v>
      </c>
      <c r="J229" s="150" t="str">
        <f>IFERROR(選手[[#This Row],[氏名カナ]],"")</f>
        <v>ﾊｾｶﾞﾜ ﾚﾝ</v>
      </c>
      <c r="K229" s="150" t="str">
        <f>IFERROR(選手[[#This Row],[所属名称１]],"")</f>
        <v>リー保内</v>
      </c>
      <c r="L229" s="150">
        <f>IFERROR(選手[[#This Row],[学校コード]],"")</f>
        <v>2</v>
      </c>
      <c r="M229" s="150" t="str">
        <f>IFERROR(VLOOKUP(L229,色々!G:H,2,0),"")</f>
        <v>中学</v>
      </c>
      <c r="N229" s="150">
        <f>IFERROR(選手[[#This Row],[学年]],"")</f>
        <v>1</v>
      </c>
      <c r="O229" s="151">
        <f>IFERROR(選手[[#This Row],[生年月日]],"")</f>
        <v>40018</v>
      </c>
      <c r="P229" s="150">
        <f t="shared" si="3"/>
        <v>13</v>
      </c>
    </row>
    <row r="230" spans="6:16" ht="20.100000000000001" customHeight="1" x14ac:dyDescent="0.15">
      <c r="F230" s="150">
        <f>IFERROR(選手[[#This Row],[選手番号]],"")</f>
        <v>229</v>
      </c>
      <c r="G230" s="150">
        <f>IFERROR(選手[[#This Row],[性別コード]],"")</f>
        <v>1</v>
      </c>
      <c r="H230" s="150" t="str">
        <f>IFERROR(VLOOKUP(G230,色々!P:Q,2,0),"")</f>
        <v>男子</v>
      </c>
      <c r="I230" s="150" t="str">
        <f>IFERROR(選手[[#This Row],[氏名]],"")</f>
        <v>三好　郁哉</v>
      </c>
      <c r="J230" s="150" t="str">
        <f>IFERROR(選手[[#This Row],[氏名カナ]],"")</f>
        <v>ﾐﾖｼ ﾌﾐﾔ</v>
      </c>
      <c r="K230" s="150" t="str">
        <f>IFERROR(選手[[#This Row],[所属名称１]],"")</f>
        <v>リー保内</v>
      </c>
      <c r="L230" s="150">
        <f>IFERROR(選手[[#This Row],[学校コード]],"")</f>
        <v>2</v>
      </c>
      <c r="M230" s="150" t="str">
        <f>IFERROR(VLOOKUP(L230,色々!G:H,2,0),"")</f>
        <v>中学</v>
      </c>
      <c r="N230" s="150">
        <f>IFERROR(選手[[#This Row],[学年]],"")</f>
        <v>1</v>
      </c>
      <c r="O230" s="151">
        <f>IFERROR(選手[[#This Row],[生年月日]],"")</f>
        <v>40041</v>
      </c>
      <c r="P230" s="150">
        <f t="shared" si="3"/>
        <v>13</v>
      </c>
    </row>
    <row r="231" spans="6:16" ht="20.100000000000001" customHeight="1" x14ac:dyDescent="0.15">
      <c r="F231" s="150">
        <f>IFERROR(選手[[#This Row],[選手番号]],"")</f>
        <v>230</v>
      </c>
      <c r="G231" s="150">
        <f>IFERROR(選手[[#This Row],[性別コード]],"")</f>
        <v>1</v>
      </c>
      <c r="H231" s="150" t="str">
        <f>IFERROR(VLOOKUP(G231,色々!P:Q,2,0),"")</f>
        <v>男子</v>
      </c>
      <c r="I231" s="150" t="str">
        <f>IFERROR(選手[[#This Row],[氏名]],"")</f>
        <v>髙藤　颯心</v>
      </c>
      <c r="J231" s="150" t="str">
        <f>IFERROR(選手[[#This Row],[氏名カナ]],"")</f>
        <v>ﾀｶﾌｼﾞ ｿｳｼ</v>
      </c>
      <c r="K231" s="150" t="str">
        <f>IFERROR(選手[[#This Row],[所属名称１]],"")</f>
        <v>リー保内</v>
      </c>
      <c r="L231" s="150">
        <f>IFERROR(選手[[#This Row],[学校コード]],"")</f>
        <v>2</v>
      </c>
      <c r="M231" s="150" t="str">
        <f>IFERROR(VLOOKUP(L231,色々!G:H,2,0),"")</f>
        <v>中学</v>
      </c>
      <c r="N231" s="150">
        <f>IFERROR(選手[[#This Row],[学年]],"")</f>
        <v>1</v>
      </c>
      <c r="O231" s="151">
        <f>IFERROR(選手[[#This Row],[生年月日]],"")</f>
        <v>40184</v>
      </c>
      <c r="P231" s="150">
        <f t="shared" si="3"/>
        <v>13</v>
      </c>
    </row>
    <row r="232" spans="6:16" ht="20.100000000000001" customHeight="1" x14ac:dyDescent="0.15">
      <c r="F232" s="150">
        <f>IFERROR(選手[[#This Row],[選手番号]],"")</f>
        <v>231</v>
      </c>
      <c r="G232" s="150">
        <f>IFERROR(選手[[#This Row],[性別コード]],"")</f>
        <v>1</v>
      </c>
      <c r="H232" s="150" t="str">
        <f>IFERROR(VLOOKUP(G232,色々!P:Q,2,0),"")</f>
        <v>男子</v>
      </c>
      <c r="I232" s="150" t="str">
        <f>IFERROR(選手[[#This Row],[氏名]],"")</f>
        <v>濱田虎太朗</v>
      </c>
      <c r="J232" s="150" t="str">
        <f>IFERROR(選手[[#This Row],[氏名カナ]],"")</f>
        <v>ﾊﾏﾀﾞ ｺﾀﾛｳ</v>
      </c>
      <c r="K232" s="150" t="str">
        <f>IFERROR(選手[[#This Row],[所属名称１]],"")</f>
        <v>リー保内</v>
      </c>
      <c r="L232" s="150">
        <f>IFERROR(選手[[#This Row],[学校コード]],"")</f>
        <v>1</v>
      </c>
      <c r="M232" s="150" t="str">
        <f>IFERROR(VLOOKUP(L232,色々!G:H,2,0),"")</f>
        <v>小学</v>
      </c>
      <c r="N232" s="150">
        <f>IFERROR(選手[[#This Row],[学年]],"")</f>
        <v>3</v>
      </c>
      <c r="O232" s="151">
        <f>IFERROR(選手[[#This Row],[生年月日]],"")</f>
        <v>41510</v>
      </c>
      <c r="P232" s="150">
        <f t="shared" si="3"/>
        <v>9</v>
      </c>
    </row>
    <row r="233" spans="6:16" ht="20.100000000000001" customHeight="1" x14ac:dyDescent="0.15">
      <c r="F233" s="150">
        <f>IFERROR(選手[[#This Row],[選手番号]],"")</f>
        <v>232</v>
      </c>
      <c r="G233" s="150">
        <f>IFERROR(選手[[#This Row],[性別コード]],"")</f>
        <v>2</v>
      </c>
      <c r="H233" s="150" t="str">
        <f>IFERROR(VLOOKUP(G233,色々!P:Q,2,0),"")</f>
        <v>女子</v>
      </c>
      <c r="I233" s="150" t="str">
        <f>IFERROR(選手[[#This Row],[氏名]],"")</f>
        <v>下田　天海</v>
      </c>
      <c r="J233" s="150" t="str">
        <f>IFERROR(選手[[#This Row],[氏名カナ]],"")</f>
        <v>ｼﾓﾀﾞ ｱﾏﾐ</v>
      </c>
      <c r="K233" s="150" t="str">
        <f>IFERROR(選手[[#This Row],[所属名称１]],"")</f>
        <v>リー保内</v>
      </c>
      <c r="L233" s="150">
        <f>IFERROR(選手[[#This Row],[学校コード]],"")</f>
        <v>3</v>
      </c>
      <c r="M233" s="150" t="str">
        <f>IFERROR(VLOOKUP(L233,色々!G:H,2,0),"")</f>
        <v>高校</v>
      </c>
      <c r="N233" s="150">
        <f>IFERROR(選手[[#This Row],[学年]],"")</f>
        <v>2</v>
      </c>
      <c r="O233" s="151">
        <f>IFERROR(選手[[#This Row],[生年月日]],"")</f>
        <v>38506</v>
      </c>
      <c r="P233" s="150">
        <f t="shared" si="3"/>
        <v>17</v>
      </c>
    </row>
    <row r="234" spans="6:16" ht="20.100000000000001" customHeight="1" x14ac:dyDescent="0.15">
      <c r="F234" s="150">
        <f>IFERROR(選手[[#This Row],[選手番号]],"")</f>
        <v>233</v>
      </c>
      <c r="G234" s="150">
        <f>IFERROR(選手[[#This Row],[性別コード]],"")</f>
        <v>2</v>
      </c>
      <c r="H234" s="150" t="str">
        <f>IFERROR(VLOOKUP(G234,色々!P:Q,2,0),"")</f>
        <v>女子</v>
      </c>
      <c r="I234" s="150" t="str">
        <f>IFERROR(選手[[#This Row],[氏名]],"")</f>
        <v>山中　紗和</v>
      </c>
      <c r="J234" s="150" t="str">
        <f>IFERROR(選手[[#This Row],[氏名カナ]],"")</f>
        <v>ﾔﾏﾅｶ ｻﾜ</v>
      </c>
      <c r="K234" s="150" t="str">
        <f>IFERROR(選手[[#This Row],[所属名称１]],"")</f>
        <v>リー保内</v>
      </c>
      <c r="L234" s="150">
        <f>IFERROR(選手[[#This Row],[学校コード]],"")</f>
        <v>3</v>
      </c>
      <c r="M234" s="150" t="str">
        <f>IFERROR(VLOOKUP(L234,色々!G:H,2,0),"")</f>
        <v>高校</v>
      </c>
      <c r="N234" s="150">
        <f>IFERROR(選手[[#This Row],[学年]],"")</f>
        <v>2</v>
      </c>
      <c r="O234" s="151">
        <f>IFERROR(選手[[#This Row],[生年月日]],"")</f>
        <v>38512</v>
      </c>
      <c r="P234" s="150">
        <f t="shared" si="3"/>
        <v>17</v>
      </c>
    </row>
    <row r="235" spans="6:16" ht="20.100000000000001" customHeight="1" x14ac:dyDescent="0.15">
      <c r="F235" s="150">
        <f>IFERROR(選手[[#This Row],[選手番号]],"")</f>
        <v>234</v>
      </c>
      <c r="G235" s="150">
        <f>IFERROR(選手[[#This Row],[性別コード]],"")</f>
        <v>2</v>
      </c>
      <c r="H235" s="150" t="str">
        <f>IFERROR(VLOOKUP(G235,色々!P:Q,2,0),"")</f>
        <v>女子</v>
      </c>
      <c r="I235" s="150" t="str">
        <f>IFERROR(選手[[#This Row],[氏名]],"")</f>
        <v>宮中　彩希</v>
      </c>
      <c r="J235" s="150" t="str">
        <f>IFERROR(選手[[#This Row],[氏名カナ]],"")</f>
        <v>ﾐﾔﾅｶ ｻﾂｷ</v>
      </c>
      <c r="K235" s="150" t="str">
        <f>IFERROR(選手[[#This Row],[所属名称１]],"")</f>
        <v>リー保内</v>
      </c>
      <c r="L235" s="150">
        <f>IFERROR(選手[[#This Row],[学校コード]],"")</f>
        <v>3</v>
      </c>
      <c r="M235" s="150" t="str">
        <f>IFERROR(VLOOKUP(L235,色々!G:H,2,0),"")</f>
        <v>高校</v>
      </c>
      <c r="N235" s="150">
        <f>IFERROR(選手[[#This Row],[学年]],"")</f>
        <v>1</v>
      </c>
      <c r="O235" s="151">
        <f>IFERROR(選手[[#This Row],[生年月日]],"")</f>
        <v>39130</v>
      </c>
      <c r="P235" s="150">
        <f t="shared" si="3"/>
        <v>16</v>
      </c>
    </row>
    <row r="236" spans="6:16" ht="20.100000000000001" customHeight="1" x14ac:dyDescent="0.15">
      <c r="F236" s="150">
        <f>IFERROR(選手[[#This Row],[選手番号]],"")</f>
        <v>235</v>
      </c>
      <c r="G236" s="150">
        <f>IFERROR(選手[[#This Row],[性別コード]],"")</f>
        <v>2</v>
      </c>
      <c r="H236" s="150" t="str">
        <f>IFERROR(VLOOKUP(G236,色々!P:Q,2,0),"")</f>
        <v>女子</v>
      </c>
      <c r="I236" s="150" t="str">
        <f>IFERROR(選手[[#This Row],[氏名]],"")</f>
        <v>大西　紗羅</v>
      </c>
      <c r="J236" s="150" t="str">
        <f>IFERROR(選手[[#This Row],[氏名カナ]],"")</f>
        <v>ｵｵﾆｼ ｻﾗ</v>
      </c>
      <c r="K236" s="150" t="str">
        <f>IFERROR(選手[[#This Row],[所属名称１]],"")</f>
        <v>リー保内</v>
      </c>
      <c r="L236" s="150">
        <f>IFERROR(選手[[#This Row],[学校コード]],"")</f>
        <v>2</v>
      </c>
      <c r="M236" s="150" t="str">
        <f>IFERROR(VLOOKUP(L236,色々!G:H,2,0),"")</f>
        <v>中学</v>
      </c>
      <c r="N236" s="150">
        <f>IFERROR(選手[[#This Row],[学年]],"")</f>
        <v>3</v>
      </c>
      <c r="O236" s="151">
        <f>IFERROR(選手[[#This Row],[生年月日]],"")</f>
        <v>39256</v>
      </c>
      <c r="P236" s="150">
        <f t="shared" si="3"/>
        <v>15</v>
      </c>
    </row>
    <row r="237" spans="6:16" ht="20.100000000000001" customHeight="1" x14ac:dyDescent="0.15">
      <c r="F237" s="150">
        <f>IFERROR(選手[[#This Row],[選手番号]],"")</f>
        <v>236</v>
      </c>
      <c r="G237" s="150">
        <f>IFERROR(選手[[#This Row],[性別コード]],"")</f>
        <v>2</v>
      </c>
      <c r="H237" s="150" t="str">
        <f>IFERROR(VLOOKUP(G237,色々!P:Q,2,0),"")</f>
        <v>女子</v>
      </c>
      <c r="I237" s="150" t="str">
        <f>IFERROR(選手[[#This Row],[氏名]],"")</f>
        <v>宇都宮由奈</v>
      </c>
      <c r="J237" s="150" t="str">
        <f>IFERROR(選手[[#This Row],[氏名カナ]],"")</f>
        <v>ｳﾂﾉﾐﾔ ﾕﾅ</v>
      </c>
      <c r="K237" s="150" t="str">
        <f>IFERROR(選手[[#This Row],[所属名称１]],"")</f>
        <v>リー保内</v>
      </c>
      <c r="L237" s="150">
        <f>IFERROR(選手[[#This Row],[学校コード]],"")</f>
        <v>2</v>
      </c>
      <c r="M237" s="150" t="str">
        <f>IFERROR(VLOOKUP(L237,色々!G:H,2,0),"")</f>
        <v>中学</v>
      </c>
      <c r="N237" s="150">
        <f>IFERROR(選手[[#This Row],[学年]],"")</f>
        <v>2</v>
      </c>
      <c r="O237" s="151">
        <f>IFERROR(選手[[#This Row],[生年月日]],"")</f>
        <v>39560</v>
      </c>
      <c r="P237" s="150">
        <f t="shared" si="3"/>
        <v>14</v>
      </c>
    </row>
    <row r="238" spans="6:16" ht="20.100000000000001" customHeight="1" x14ac:dyDescent="0.15">
      <c r="F238" s="150">
        <f>IFERROR(選手[[#This Row],[選手番号]],"")</f>
        <v>237</v>
      </c>
      <c r="G238" s="150">
        <f>IFERROR(選手[[#This Row],[性別コード]],"")</f>
        <v>2</v>
      </c>
      <c r="H238" s="150" t="str">
        <f>IFERROR(VLOOKUP(G238,色々!P:Q,2,0),"")</f>
        <v>女子</v>
      </c>
      <c r="I238" s="150" t="str">
        <f>IFERROR(選手[[#This Row],[氏名]],"")</f>
        <v>兵頭　萌綾</v>
      </c>
      <c r="J238" s="150" t="str">
        <f>IFERROR(選手[[#This Row],[氏名カナ]],"")</f>
        <v>ﾋｮｳﾄﾞｳ ﾓｱ</v>
      </c>
      <c r="K238" s="150" t="str">
        <f>IFERROR(選手[[#This Row],[所属名称１]],"")</f>
        <v>リー保内</v>
      </c>
      <c r="L238" s="150">
        <f>IFERROR(選手[[#This Row],[学校コード]],"")</f>
        <v>1</v>
      </c>
      <c r="M238" s="150" t="str">
        <f>IFERROR(VLOOKUP(L238,色々!G:H,2,0),"")</f>
        <v>小学</v>
      </c>
      <c r="N238" s="150">
        <f>IFERROR(選手[[#This Row],[学年]],"")</f>
        <v>6</v>
      </c>
      <c r="O238" s="151">
        <f>IFERROR(選手[[#This Row],[生年月日]],"")</f>
        <v>40297</v>
      </c>
      <c r="P238" s="150">
        <f t="shared" si="3"/>
        <v>12</v>
      </c>
    </row>
    <row r="239" spans="6:16" ht="20.100000000000001" customHeight="1" x14ac:dyDescent="0.15">
      <c r="F239" s="150">
        <f>IFERROR(選手[[#This Row],[選手番号]],"")</f>
        <v>238</v>
      </c>
      <c r="G239" s="150">
        <f>IFERROR(選手[[#This Row],[性別コード]],"")</f>
        <v>2</v>
      </c>
      <c r="H239" s="150" t="str">
        <f>IFERROR(VLOOKUP(G239,色々!P:Q,2,0),"")</f>
        <v>女子</v>
      </c>
      <c r="I239" s="150" t="str">
        <f>IFERROR(選手[[#This Row],[氏名]],"")</f>
        <v>町田　結菜</v>
      </c>
      <c r="J239" s="150" t="str">
        <f>IFERROR(選手[[#This Row],[氏名カナ]],"")</f>
        <v>ﾏﾁﾀﾞ ﾕｳﾅ</v>
      </c>
      <c r="K239" s="150" t="str">
        <f>IFERROR(選手[[#This Row],[所属名称１]],"")</f>
        <v>リー保内</v>
      </c>
      <c r="L239" s="150">
        <f>IFERROR(選手[[#This Row],[学校コード]],"")</f>
        <v>1</v>
      </c>
      <c r="M239" s="150" t="str">
        <f>IFERROR(VLOOKUP(L239,色々!G:H,2,0),"")</f>
        <v>小学</v>
      </c>
      <c r="N239" s="150">
        <f>IFERROR(選手[[#This Row],[学年]],"")</f>
        <v>5</v>
      </c>
      <c r="O239" s="151">
        <f>IFERROR(選手[[#This Row],[生年月日]],"")</f>
        <v>40648</v>
      </c>
      <c r="P239" s="150">
        <f t="shared" si="3"/>
        <v>11</v>
      </c>
    </row>
    <row r="240" spans="6:16" ht="20.100000000000001" customHeight="1" x14ac:dyDescent="0.15">
      <c r="F240" s="150">
        <f>IFERROR(選手[[#This Row],[選手番号]],"")</f>
        <v>239</v>
      </c>
      <c r="G240" s="150">
        <f>IFERROR(選手[[#This Row],[性別コード]],"")</f>
        <v>2</v>
      </c>
      <c r="H240" s="150" t="str">
        <f>IFERROR(VLOOKUP(G240,色々!P:Q,2,0),"")</f>
        <v>女子</v>
      </c>
      <c r="I240" s="150" t="str">
        <f>IFERROR(選手[[#This Row],[氏名]],"")</f>
        <v>中田　楓歌</v>
      </c>
      <c r="J240" s="150" t="str">
        <f>IFERROR(選手[[#This Row],[氏名カナ]],"")</f>
        <v>ﾅｶﾀ ﾌｳｶ</v>
      </c>
      <c r="K240" s="150" t="str">
        <f>IFERROR(選手[[#This Row],[所属名称１]],"")</f>
        <v>リー保内</v>
      </c>
      <c r="L240" s="150">
        <f>IFERROR(選手[[#This Row],[学校コード]],"")</f>
        <v>1</v>
      </c>
      <c r="M240" s="150" t="str">
        <f>IFERROR(VLOOKUP(L240,色々!G:H,2,0),"")</f>
        <v>小学</v>
      </c>
      <c r="N240" s="150">
        <f>IFERROR(選手[[#This Row],[学年]],"")</f>
        <v>5</v>
      </c>
      <c r="O240" s="151">
        <f>IFERROR(選手[[#This Row],[生年月日]],"")</f>
        <v>40799</v>
      </c>
      <c r="P240" s="150">
        <f t="shared" si="3"/>
        <v>11</v>
      </c>
    </row>
    <row r="241" spans="6:16" ht="20.100000000000001" customHeight="1" x14ac:dyDescent="0.15">
      <c r="F241" s="150">
        <f>IFERROR(選手[[#This Row],[選手番号]],"")</f>
        <v>240</v>
      </c>
      <c r="G241" s="150">
        <f>IFERROR(選手[[#This Row],[性別コード]],"")</f>
        <v>2</v>
      </c>
      <c r="H241" s="150" t="str">
        <f>IFERROR(VLOOKUP(G241,色々!P:Q,2,0),"")</f>
        <v>女子</v>
      </c>
      <c r="I241" s="150" t="str">
        <f>IFERROR(選手[[#This Row],[氏名]],"")</f>
        <v>谷口　瑠奈</v>
      </c>
      <c r="J241" s="150" t="str">
        <f>IFERROR(選手[[#This Row],[氏名カナ]],"")</f>
        <v>ﾀﾆｸﾞﾁ ﾙﾅ</v>
      </c>
      <c r="K241" s="150" t="str">
        <f>IFERROR(選手[[#This Row],[所属名称１]],"")</f>
        <v>リー保内</v>
      </c>
      <c r="L241" s="150">
        <f>IFERROR(選手[[#This Row],[学校コード]],"")</f>
        <v>1</v>
      </c>
      <c r="M241" s="150" t="str">
        <f>IFERROR(VLOOKUP(L241,色々!G:H,2,0),"")</f>
        <v>小学</v>
      </c>
      <c r="N241" s="150">
        <f>IFERROR(選手[[#This Row],[学年]],"")</f>
        <v>2</v>
      </c>
      <c r="O241" s="151">
        <f>IFERROR(選手[[#This Row],[生年月日]],"")</f>
        <v>41759</v>
      </c>
      <c r="P241" s="150">
        <f t="shared" si="3"/>
        <v>8</v>
      </c>
    </row>
    <row r="242" spans="6:16" ht="20.100000000000001" customHeight="1" x14ac:dyDescent="0.15">
      <c r="F242" s="150">
        <f>IFERROR(選手[[#This Row],[選手番号]],"")</f>
        <v>241</v>
      </c>
      <c r="G242" s="150">
        <f>IFERROR(選手[[#This Row],[性別コード]],"")</f>
        <v>1</v>
      </c>
      <c r="H242" s="150" t="str">
        <f>IFERROR(VLOOKUP(G242,色々!P:Q,2,0),"")</f>
        <v>男子</v>
      </c>
      <c r="I242" s="150" t="str">
        <f>IFERROR(選手[[#This Row],[氏名]],"")</f>
        <v>杉本　吏輝</v>
      </c>
      <c r="J242" s="150" t="str">
        <f>IFERROR(選手[[#This Row],[氏名カナ]],"")</f>
        <v>ｽｷﾞﾓﾄ ﾘｷ</v>
      </c>
      <c r="K242" s="150" t="str">
        <f>IFERROR(選手[[#This Row],[所属名称１]],"")</f>
        <v>フィッタ吉田</v>
      </c>
      <c r="L242" s="150">
        <f>IFERROR(選手[[#This Row],[学校コード]],"")</f>
        <v>3</v>
      </c>
      <c r="M242" s="150" t="str">
        <f>IFERROR(VLOOKUP(L242,色々!G:H,2,0),"")</f>
        <v>高校</v>
      </c>
      <c r="N242" s="150">
        <f>IFERROR(選手[[#This Row],[学年]],"")</f>
        <v>2</v>
      </c>
      <c r="O242" s="151">
        <f>IFERROR(選手[[#This Row],[生年月日]],"")</f>
        <v>38446</v>
      </c>
      <c r="P242" s="150">
        <f t="shared" si="3"/>
        <v>17</v>
      </c>
    </row>
    <row r="243" spans="6:16" ht="20.100000000000001" customHeight="1" x14ac:dyDescent="0.15">
      <c r="F243" s="150">
        <f>IFERROR(選手[[#This Row],[選手番号]],"")</f>
        <v>242</v>
      </c>
      <c r="G243" s="150">
        <f>IFERROR(選手[[#This Row],[性別コード]],"")</f>
        <v>1</v>
      </c>
      <c r="H243" s="150" t="str">
        <f>IFERROR(VLOOKUP(G243,色々!P:Q,2,0),"")</f>
        <v>男子</v>
      </c>
      <c r="I243" s="150" t="str">
        <f>IFERROR(選手[[#This Row],[氏名]],"")</f>
        <v>田中　文也</v>
      </c>
      <c r="J243" s="150" t="str">
        <f>IFERROR(選手[[#This Row],[氏名カナ]],"")</f>
        <v>ﾀﾅｶ ﾌﾐﾔ</v>
      </c>
      <c r="K243" s="150" t="str">
        <f>IFERROR(選手[[#This Row],[所属名称１]],"")</f>
        <v>フィッタ吉田</v>
      </c>
      <c r="L243" s="150">
        <f>IFERROR(選手[[#This Row],[学校コード]],"")</f>
        <v>3</v>
      </c>
      <c r="M243" s="150" t="str">
        <f>IFERROR(VLOOKUP(L243,色々!G:H,2,0),"")</f>
        <v>高校</v>
      </c>
      <c r="N243" s="150">
        <f>IFERROR(選手[[#This Row],[学年]],"")</f>
        <v>2</v>
      </c>
      <c r="O243" s="151">
        <f>IFERROR(選手[[#This Row],[生年月日]],"")</f>
        <v>38468</v>
      </c>
      <c r="P243" s="150">
        <f t="shared" si="3"/>
        <v>17</v>
      </c>
    </row>
    <row r="244" spans="6:16" ht="20.100000000000001" customHeight="1" x14ac:dyDescent="0.15">
      <c r="F244" s="150">
        <f>IFERROR(選手[[#This Row],[選手番号]],"")</f>
        <v>243</v>
      </c>
      <c r="G244" s="150">
        <f>IFERROR(選手[[#This Row],[性別コード]],"")</f>
        <v>1</v>
      </c>
      <c r="H244" s="150" t="str">
        <f>IFERROR(VLOOKUP(G244,色々!P:Q,2,0),"")</f>
        <v>男子</v>
      </c>
      <c r="I244" s="150" t="str">
        <f>IFERROR(選手[[#This Row],[氏名]],"")</f>
        <v>大加田元輝</v>
      </c>
      <c r="J244" s="150" t="str">
        <f>IFERROR(選手[[#This Row],[氏名カナ]],"")</f>
        <v>ｵｵｶﾀﾞ ｹﾞﾝｷ</v>
      </c>
      <c r="K244" s="150" t="str">
        <f>IFERROR(選手[[#This Row],[所属名称１]],"")</f>
        <v>フィッタ吉田</v>
      </c>
      <c r="L244" s="150">
        <f>IFERROR(選手[[#This Row],[学校コード]],"")</f>
        <v>3</v>
      </c>
      <c r="M244" s="150" t="str">
        <f>IFERROR(VLOOKUP(L244,色々!G:H,2,0),"")</f>
        <v>高校</v>
      </c>
      <c r="N244" s="150">
        <f>IFERROR(選手[[#This Row],[学年]],"")</f>
        <v>1</v>
      </c>
      <c r="O244" s="151">
        <f>IFERROR(選手[[#This Row],[生年月日]],"")</f>
        <v>39014</v>
      </c>
      <c r="P244" s="150">
        <f t="shared" si="3"/>
        <v>16</v>
      </c>
    </row>
    <row r="245" spans="6:16" ht="20.100000000000001" customHeight="1" x14ac:dyDescent="0.15">
      <c r="F245" s="150">
        <f>IFERROR(選手[[#This Row],[選手番号]],"")</f>
        <v>244</v>
      </c>
      <c r="G245" s="150">
        <f>IFERROR(選手[[#This Row],[性別コード]],"")</f>
        <v>1</v>
      </c>
      <c r="H245" s="150" t="str">
        <f>IFERROR(VLOOKUP(G245,色々!P:Q,2,0),"")</f>
        <v>男子</v>
      </c>
      <c r="I245" s="150" t="str">
        <f>IFERROR(選手[[#This Row],[氏名]],"")</f>
        <v>櫻井　理道</v>
      </c>
      <c r="J245" s="150" t="str">
        <f>IFERROR(選手[[#This Row],[氏名カナ]],"")</f>
        <v>ｻｸﾗｲ ﾏｻﾐﾁ</v>
      </c>
      <c r="K245" s="150" t="str">
        <f>IFERROR(選手[[#This Row],[所属名称１]],"")</f>
        <v>フィッタ吉田</v>
      </c>
      <c r="L245" s="150">
        <f>IFERROR(選手[[#This Row],[学校コード]],"")</f>
        <v>3</v>
      </c>
      <c r="M245" s="150" t="str">
        <f>IFERROR(VLOOKUP(L245,色々!G:H,2,0),"")</f>
        <v>高校</v>
      </c>
      <c r="N245" s="150">
        <f>IFERROR(選手[[#This Row],[学年]],"")</f>
        <v>1</v>
      </c>
      <c r="O245" s="151">
        <f>IFERROR(選手[[#This Row],[生年月日]],"")</f>
        <v>39114</v>
      </c>
      <c r="P245" s="150">
        <f t="shared" si="3"/>
        <v>16</v>
      </c>
    </row>
    <row r="246" spans="6:16" ht="20.100000000000001" customHeight="1" x14ac:dyDescent="0.15">
      <c r="F246" s="150">
        <f>IFERROR(選手[[#This Row],[選手番号]],"")</f>
        <v>245</v>
      </c>
      <c r="G246" s="150">
        <f>IFERROR(選手[[#This Row],[性別コード]],"")</f>
        <v>1</v>
      </c>
      <c r="H246" s="150" t="str">
        <f>IFERROR(VLOOKUP(G246,色々!P:Q,2,0),"")</f>
        <v>男子</v>
      </c>
      <c r="I246" s="150" t="str">
        <f>IFERROR(選手[[#This Row],[氏名]],"")</f>
        <v>渡邊　樹身</v>
      </c>
      <c r="J246" s="150" t="str">
        <f>IFERROR(選手[[#This Row],[氏名カナ]],"")</f>
        <v>ﾜﾀﾅﾍﾞ ｼﾞｭﾐ</v>
      </c>
      <c r="K246" s="150" t="str">
        <f>IFERROR(選手[[#This Row],[所属名称１]],"")</f>
        <v>フィッタ吉田</v>
      </c>
      <c r="L246" s="150">
        <f>IFERROR(選手[[#This Row],[学校コード]],"")</f>
        <v>2</v>
      </c>
      <c r="M246" s="150" t="str">
        <f>IFERROR(VLOOKUP(L246,色々!G:H,2,0),"")</f>
        <v>中学</v>
      </c>
      <c r="N246" s="150">
        <f>IFERROR(選手[[#This Row],[学年]],"")</f>
        <v>3</v>
      </c>
      <c r="O246" s="151">
        <f>IFERROR(選手[[#This Row],[生年月日]],"")</f>
        <v>39293</v>
      </c>
      <c r="P246" s="150">
        <f t="shared" si="3"/>
        <v>15</v>
      </c>
    </row>
    <row r="247" spans="6:16" ht="20.100000000000001" customHeight="1" x14ac:dyDescent="0.15">
      <c r="F247" s="150">
        <f>IFERROR(選手[[#This Row],[選手番号]],"")</f>
        <v>246</v>
      </c>
      <c r="G247" s="150">
        <f>IFERROR(選手[[#This Row],[性別コード]],"")</f>
        <v>1</v>
      </c>
      <c r="H247" s="150" t="str">
        <f>IFERROR(VLOOKUP(G247,色々!P:Q,2,0),"")</f>
        <v>男子</v>
      </c>
      <c r="I247" s="150" t="str">
        <f>IFERROR(選手[[#This Row],[氏名]],"")</f>
        <v>畔地　俊輔</v>
      </c>
      <c r="J247" s="150" t="str">
        <f>IFERROR(選手[[#This Row],[氏名カナ]],"")</f>
        <v>ｱｾﾞﾁ ｼｭﾝｽｹ</v>
      </c>
      <c r="K247" s="150" t="str">
        <f>IFERROR(選手[[#This Row],[所属名称１]],"")</f>
        <v>フィッタ吉田</v>
      </c>
      <c r="L247" s="150">
        <f>IFERROR(選手[[#This Row],[学校コード]],"")</f>
        <v>2</v>
      </c>
      <c r="M247" s="150" t="str">
        <f>IFERROR(VLOOKUP(L247,色々!G:H,2,0),"")</f>
        <v>中学</v>
      </c>
      <c r="N247" s="150">
        <f>IFERROR(選手[[#This Row],[学年]],"")</f>
        <v>1</v>
      </c>
      <c r="O247" s="151">
        <f>IFERROR(選手[[#This Row],[生年月日]],"")</f>
        <v>40057</v>
      </c>
      <c r="P247" s="150">
        <f t="shared" si="3"/>
        <v>13</v>
      </c>
    </row>
    <row r="248" spans="6:16" ht="20.100000000000001" customHeight="1" x14ac:dyDescent="0.15">
      <c r="F248" s="150">
        <f>IFERROR(選手[[#This Row],[選手番号]],"")</f>
        <v>247</v>
      </c>
      <c r="G248" s="150">
        <f>IFERROR(選手[[#This Row],[性別コード]],"")</f>
        <v>2</v>
      </c>
      <c r="H248" s="150" t="str">
        <f>IFERROR(VLOOKUP(G248,色々!P:Q,2,0),"")</f>
        <v>女子</v>
      </c>
      <c r="I248" s="150" t="str">
        <f>IFERROR(選手[[#This Row],[氏名]],"")</f>
        <v>坂本　蘭世</v>
      </c>
      <c r="J248" s="150" t="str">
        <f>IFERROR(選手[[#This Row],[氏名カナ]],"")</f>
        <v>ｻｶﾓﾄ ﾗﾝｾﾞ</v>
      </c>
      <c r="K248" s="150" t="str">
        <f>IFERROR(選手[[#This Row],[所属名称１]],"")</f>
        <v>フィッタ吉田</v>
      </c>
      <c r="L248" s="150">
        <f>IFERROR(選手[[#This Row],[学校コード]],"")</f>
        <v>3</v>
      </c>
      <c r="M248" s="150" t="str">
        <f>IFERROR(VLOOKUP(L248,色々!G:H,2,0),"")</f>
        <v>高校</v>
      </c>
      <c r="N248" s="150">
        <f>IFERROR(選手[[#This Row],[学年]],"")</f>
        <v>2</v>
      </c>
      <c r="O248" s="151">
        <f>IFERROR(選手[[#This Row],[生年月日]],"")</f>
        <v>38448</v>
      </c>
      <c r="P248" s="150">
        <f t="shared" si="3"/>
        <v>17</v>
      </c>
    </row>
    <row r="249" spans="6:16" ht="20.100000000000001" customHeight="1" x14ac:dyDescent="0.15">
      <c r="F249" s="150">
        <f>IFERROR(選手[[#This Row],[選手番号]],"")</f>
        <v>248</v>
      </c>
      <c r="G249" s="150">
        <f>IFERROR(選手[[#This Row],[性別コード]],"")</f>
        <v>2</v>
      </c>
      <c r="H249" s="150" t="str">
        <f>IFERROR(VLOOKUP(G249,色々!P:Q,2,0),"")</f>
        <v>女子</v>
      </c>
      <c r="I249" s="150" t="str">
        <f>IFERROR(選手[[#This Row],[氏名]],"")</f>
        <v>前田　唯菜</v>
      </c>
      <c r="J249" s="150" t="str">
        <f>IFERROR(選手[[#This Row],[氏名カナ]],"")</f>
        <v>ﾏｴﾀﾞ ﾕｲﾅ</v>
      </c>
      <c r="K249" s="150" t="str">
        <f>IFERROR(選手[[#This Row],[所属名称１]],"")</f>
        <v>フィッタ吉田</v>
      </c>
      <c r="L249" s="150">
        <f>IFERROR(選手[[#This Row],[学校コード]],"")</f>
        <v>3</v>
      </c>
      <c r="M249" s="150" t="str">
        <f>IFERROR(VLOOKUP(L249,色々!G:H,2,0),"")</f>
        <v>高校</v>
      </c>
      <c r="N249" s="150">
        <f>IFERROR(選手[[#This Row],[学年]],"")</f>
        <v>2</v>
      </c>
      <c r="O249" s="151">
        <f>IFERROR(選手[[#This Row],[生年月日]],"")</f>
        <v>38463</v>
      </c>
      <c r="P249" s="150">
        <f t="shared" si="3"/>
        <v>17</v>
      </c>
    </row>
    <row r="250" spans="6:16" ht="20.100000000000001" customHeight="1" x14ac:dyDescent="0.15">
      <c r="F250" s="150">
        <f>IFERROR(選手[[#This Row],[選手番号]],"")</f>
        <v>249</v>
      </c>
      <c r="G250" s="150">
        <f>IFERROR(選手[[#This Row],[性別コード]],"")</f>
        <v>2</v>
      </c>
      <c r="H250" s="150" t="str">
        <f>IFERROR(VLOOKUP(G250,色々!P:Q,2,0),"")</f>
        <v>女子</v>
      </c>
      <c r="I250" s="150" t="str">
        <f>IFERROR(選手[[#This Row],[氏名]],"")</f>
        <v>秋山　莉子</v>
      </c>
      <c r="J250" s="150" t="str">
        <f>IFERROR(選手[[#This Row],[氏名カナ]],"")</f>
        <v>ｱｷﾔﾏ ﾘｺ</v>
      </c>
      <c r="K250" s="150" t="str">
        <f>IFERROR(選手[[#This Row],[所属名称１]],"")</f>
        <v>フィッタ吉田</v>
      </c>
      <c r="L250" s="150">
        <f>IFERROR(選手[[#This Row],[学校コード]],"")</f>
        <v>3</v>
      </c>
      <c r="M250" s="150" t="str">
        <f>IFERROR(VLOOKUP(L250,色々!G:H,2,0),"")</f>
        <v>高校</v>
      </c>
      <c r="N250" s="150">
        <f>IFERROR(選手[[#This Row],[学年]],"")</f>
        <v>2</v>
      </c>
      <c r="O250" s="151">
        <f>IFERROR(選手[[#This Row],[生年月日]],"")</f>
        <v>38471</v>
      </c>
      <c r="P250" s="150">
        <f t="shared" si="3"/>
        <v>17</v>
      </c>
    </row>
    <row r="251" spans="6:16" ht="20.100000000000001" customHeight="1" x14ac:dyDescent="0.15">
      <c r="F251" s="150">
        <f>IFERROR(選手[[#This Row],[選手番号]],"")</f>
        <v>250</v>
      </c>
      <c r="G251" s="150">
        <f>IFERROR(選手[[#This Row],[性別コード]],"")</f>
        <v>2</v>
      </c>
      <c r="H251" s="150" t="str">
        <f>IFERROR(VLOOKUP(G251,色々!P:Q,2,0),"")</f>
        <v>女子</v>
      </c>
      <c r="I251" s="150" t="str">
        <f>IFERROR(選手[[#This Row],[氏名]],"")</f>
        <v>宇都宮未来</v>
      </c>
      <c r="J251" s="150" t="str">
        <f>IFERROR(選手[[#This Row],[氏名カナ]],"")</f>
        <v>ｳﾂﾉﾐﾔ ﾐｸ</v>
      </c>
      <c r="K251" s="150" t="str">
        <f>IFERROR(選手[[#This Row],[所属名称１]],"")</f>
        <v>フィッタ吉田</v>
      </c>
      <c r="L251" s="150">
        <f>IFERROR(選手[[#This Row],[学校コード]],"")</f>
        <v>3</v>
      </c>
      <c r="M251" s="150" t="str">
        <f>IFERROR(VLOOKUP(L251,色々!G:H,2,0),"")</f>
        <v>高校</v>
      </c>
      <c r="N251" s="150">
        <f>IFERROR(選手[[#This Row],[学年]],"")</f>
        <v>2</v>
      </c>
      <c r="O251" s="151">
        <f>IFERROR(選手[[#This Row],[生年月日]],"")</f>
        <v>38583</v>
      </c>
      <c r="P251" s="150">
        <f t="shared" si="3"/>
        <v>17</v>
      </c>
    </row>
    <row r="252" spans="6:16" ht="20.100000000000001" customHeight="1" x14ac:dyDescent="0.15">
      <c r="F252" s="150">
        <f>IFERROR(選手[[#This Row],[選手番号]],"")</f>
        <v>251</v>
      </c>
      <c r="G252" s="150">
        <f>IFERROR(選手[[#This Row],[性別コード]],"")</f>
        <v>2</v>
      </c>
      <c r="H252" s="150" t="str">
        <f>IFERROR(VLOOKUP(G252,色々!P:Q,2,0),"")</f>
        <v>女子</v>
      </c>
      <c r="I252" s="150" t="str">
        <f>IFERROR(選手[[#This Row],[氏名]],"")</f>
        <v>戎　　真花</v>
      </c>
      <c r="J252" s="150" t="str">
        <f>IFERROR(選手[[#This Row],[氏名カナ]],"")</f>
        <v>ｴﾋﾞｽ ﾏﾅｶ</v>
      </c>
      <c r="K252" s="150" t="str">
        <f>IFERROR(選手[[#This Row],[所属名称１]],"")</f>
        <v>フィッタ吉田</v>
      </c>
      <c r="L252" s="150">
        <f>IFERROR(選手[[#This Row],[学校コード]],"")</f>
        <v>3</v>
      </c>
      <c r="M252" s="150" t="str">
        <f>IFERROR(VLOOKUP(L252,色々!G:H,2,0),"")</f>
        <v>高校</v>
      </c>
      <c r="N252" s="150">
        <f>IFERROR(選手[[#This Row],[学年]],"")</f>
        <v>2</v>
      </c>
      <c r="O252" s="151">
        <f>IFERROR(選手[[#This Row],[生年月日]],"")</f>
        <v>38591</v>
      </c>
      <c r="P252" s="150">
        <f t="shared" si="3"/>
        <v>17</v>
      </c>
    </row>
    <row r="253" spans="6:16" ht="20.100000000000001" customHeight="1" x14ac:dyDescent="0.15">
      <c r="F253" s="150">
        <f>IFERROR(選手[[#This Row],[選手番号]],"")</f>
        <v>252</v>
      </c>
      <c r="G253" s="150">
        <f>IFERROR(選手[[#This Row],[性別コード]],"")</f>
        <v>2</v>
      </c>
      <c r="H253" s="150" t="str">
        <f>IFERROR(VLOOKUP(G253,色々!P:Q,2,0),"")</f>
        <v>女子</v>
      </c>
      <c r="I253" s="150" t="str">
        <f>IFERROR(選手[[#This Row],[氏名]],"")</f>
        <v>尾﨑　嘉音</v>
      </c>
      <c r="J253" s="150" t="str">
        <f>IFERROR(選手[[#This Row],[氏名カナ]],"")</f>
        <v>ｵｻﾞｷ ｶﾉﾝ</v>
      </c>
      <c r="K253" s="150" t="str">
        <f>IFERROR(選手[[#This Row],[所属名称１]],"")</f>
        <v>フィッタ吉田</v>
      </c>
      <c r="L253" s="150">
        <f>IFERROR(選手[[#This Row],[学校コード]],"")</f>
        <v>3</v>
      </c>
      <c r="M253" s="150" t="str">
        <f>IFERROR(VLOOKUP(L253,色々!G:H,2,0),"")</f>
        <v>高校</v>
      </c>
      <c r="N253" s="150">
        <f>IFERROR(選手[[#This Row],[学年]],"")</f>
        <v>2</v>
      </c>
      <c r="O253" s="151">
        <f>IFERROR(選手[[#This Row],[生年月日]],"")</f>
        <v>38648</v>
      </c>
      <c r="P253" s="150">
        <f t="shared" si="3"/>
        <v>17</v>
      </c>
    </row>
    <row r="254" spans="6:16" ht="20.100000000000001" customHeight="1" x14ac:dyDescent="0.15">
      <c r="F254" s="150">
        <f>IFERROR(選手[[#This Row],[選手番号]],"")</f>
        <v>253</v>
      </c>
      <c r="G254" s="150">
        <f>IFERROR(選手[[#This Row],[性別コード]],"")</f>
        <v>2</v>
      </c>
      <c r="H254" s="150" t="str">
        <f>IFERROR(VLOOKUP(G254,色々!P:Q,2,0),"")</f>
        <v>女子</v>
      </c>
      <c r="I254" s="150" t="str">
        <f>IFERROR(選手[[#This Row],[氏名]],"")</f>
        <v>兵頭　凜和</v>
      </c>
      <c r="J254" s="150" t="str">
        <f>IFERROR(選手[[#This Row],[氏名カナ]],"")</f>
        <v>ﾋｮｳﾄﾞｳ ﾘﾜ</v>
      </c>
      <c r="K254" s="150" t="str">
        <f>IFERROR(選手[[#This Row],[所属名称１]],"")</f>
        <v>フィッタ吉田</v>
      </c>
      <c r="L254" s="150">
        <f>IFERROR(選手[[#This Row],[学校コード]],"")</f>
        <v>3</v>
      </c>
      <c r="M254" s="150" t="str">
        <f>IFERROR(VLOOKUP(L254,色々!G:H,2,0),"")</f>
        <v>高校</v>
      </c>
      <c r="N254" s="150">
        <f>IFERROR(選手[[#This Row],[学年]],"")</f>
        <v>1</v>
      </c>
      <c r="O254" s="151">
        <f>IFERROR(選手[[#This Row],[生年月日]],"")</f>
        <v>38909</v>
      </c>
      <c r="P254" s="150">
        <f t="shared" si="3"/>
        <v>16</v>
      </c>
    </row>
    <row r="255" spans="6:16" ht="20.100000000000001" customHeight="1" x14ac:dyDescent="0.15">
      <c r="F255" s="150">
        <f>IFERROR(選手[[#This Row],[選手番号]],"")</f>
        <v>254</v>
      </c>
      <c r="G255" s="150">
        <f>IFERROR(選手[[#This Row],[性別コード]],"")</f>
        <v>2</v>
      </c>
      <c r="H255" s="150" t="str">
        <f>IFERROR(VLOOKUP(G255,色々!P:Q,2,0),"")</f>
        <v>女子</v>
      </c>
      <c r="I255" s="150" t="str">
        <f>IFERROR(選手[[#This Row],[氏名]],"")</f>
        <v>水谷　心実</v>
      </c>
      <c r="J255" s="150" t="str">
        <f>IFERROR(選手[[#This Row],[氏名カナ]],"")</f>
        <v>ﾐｽﾞﾀﾆ ｺﾉﾐ</v>
      </c>
      <c r="K255" s="150" t="str">
        <f>IFERROR(選手[[#This Row],[所属名称１]],"")</f>
        <v>フィッタ吉田</v>
      </c>
      <c r="L255" s="150">
        <f>IFERROR(選手[[#This Row],[学校コード]],"")</f>
        <v>2</v>
      </c>
      <c r="M255" s="150" t="str">
        <f>IFERROR(VLOOKUP(L255,色々!G:H,2,0),"")</f>
        <v>中学</v>
      </c>
      <c r="N255" s="150">
        <f>IFERROR(選手[[#This Row],[学年]],"")</f>
        <v>3</v>
      </c>
      <c r="O255" s="151">
        <f>IFERROR(選手[[#This Row],[生年月日]],"")</f>
        <v>39297</v>
      </c>
      <c r="P255" s="150">
        <f t="shared" si="3"/>
        <v>15</v>
      </c>
    </row>
    <row r="256" spans="6:16" ht="20.100000000000001" customHeight="1" x14ac:dyDescent="0.15">
      <c r="F256" s="150">
        <f>IFERROR(選手[[#This Row],[選手番号]],"")</f>
        <v>255</v>
      </c>
      <c r="G256" s="150">
        <f>IFERROR(選手[[#This Row],[性別コード]],"")</f>
        <v>2</v>
      </c>
      <c r="H256" s="150" t="str">
        <f>IFERROR(VLOOKUP(G256,色々!P:Q,2,0),"")</f>
        <v>女子</v>
      </c>
      <c r="I256" s="150" t="str">
        <f>IFERROR(選手[[#This Row],[氏名]],"")</f>
        <v>中村　美咲</v>
      </c>
      <c r="J256" s="150" t="str">
        <f>IFERROR(選手[[#This Row],[氏名カナ]],"")</f>
        <v>ﾅｶﾑﾗ ﾐｻ</v>
      </c>
      <c r="K256" s="150" t="str">
        <f>IFERROR(選手[[#This Row],[所属名称１]],"")</f>
        <v>フィッタ吉田</v>
      </c>
      <c r="L256" s="150">
        <f>IFERROR(選手[[#This Row],[学校コード]],"")</f>
        <v>2</v>
      </c>
      <c r="M256" s="150" t="str">
        <f>IFERROR(VLOOKUP(L256,色々!G:H,2,0),"")</f>
        <v>中学</v>
      </c>
      <c r="N256" s="150">
        <f>IFERROR(選手[[#This Row],[学年]],"")</f>
        <v>3</v>
      </c>
      <c r="O256" s="151">
        <f>IFERROR(選手[[#This Row],[生年月日]],"")</f>
        <v>39370</v>
      </c>
      <c r="P256" s="150">
        <f t="shared" si="3"/>
        <v>15</v>
      </c>
    </row>
    <row r="257" spans="6:16" ht="20.100000000000001" customHeight="1" x14ac:dyDescent="0.15">
      <c r="F257" s="150">
        <f>IFERROR(選手[[#This Row],[選手番号]],"")</f>
        <v>256</v>
      </c>
      <c r="G257" s="150">
        <f>IFERROR(選手[[#This Row],[性別コード]],"")</f>
        <v>2</v>
      </c>
      <c r="H257" s="150" t="str">
        <f>IFERROR(VLOOKUP(G257,色々!P:Q,2,0),"")</f>
        <v>女子</v>
      </c>
      <c r="I257" s="150" t="str">
        <f>IFERROR(選手[[#This Row],[氏名]],"")</f>
        <v>小島　侑芭</v>
      </c>
      <c r="J257" s="150" t="str">
        <f>IFERROR(選手[[#This Row],[氏名カナ]],"")</f>
        <v>ｺｼﾞﾏ ﾕｷﾊ</v>
      </c>
      <c r="K257" s="150" t="str">
        <f>IFERROR(選手[[#This Row],[所属名称１]],"")</f>
        <v>フィッタ吉田</v>
      </c>
      <c r="L257" s="150">
        <f>IFERROR(選手[[#This Row],[学校コード]],"")</f>
        <v>2</v>
      </c>
      <c r="M257" s="150" t="str">
        <f>IFERROR(VLOOKUP(L257,色々!G:H,2,0),"")</f>
        <v>中学</v>
      </c>
      <c r="N257" s="150">
        <f>IFERROR(選手[[#This Row],[学年]],"")</f>
        <v>3</v>
      </c>
      <c r="O257" s="151">
        <f>IFERROR(選手[[#This Row],[生年月日]],"")</f>
        <v>39460</v>
      </c>
      <c r="P257" s="150">
        <f t="shared" si="3"/>
        <v>15</v>
      </c>
    </row>
    <row r="258" spans="6:16" ht="20.100000000000001" customHeight="1" x14ac:dyDescent="0.15">
      <c r="F258" s="150">
        <f>IFERROR(選手[[#This Row],[選手番号]],"")</f>
        <v>257</v>
      </c>
      <c r="G258" s="150">
        <f>IFERROR(選手[[#This Row],[性別コード]],"")</f>
        <v>2</v>
      </c>
      <c r="H258" s="150" t="str">
        <f>IFERROR(VLOOKUP(G258,色々!P:Q,2,0),"")</f>
        <v>女子</v>
      </c>
      <c r="I258" s="150" t="str">
        <f>IFERROR(選手[[#This Row],[氏名]],"")</f>
        <v>古川　咲吏</v>
      </c>
      <c r="J258" s="150" t="str">
        <f>IFERROR(選手[[#This Row],[氏名カナ]],"")</f>
        <v>ﾌﾙｶﾜ ｻﾘ</v>
      </c>
      <c r="K258" s="150" t="str">
        <f>IFERROR(選手[[#This Row],[所属名称１]],"")</f>
        <v>フィッタ吉田</v>
      </c>
      <c r="L258" s="150">
        <f>IFERROR(選手[[#This Row],[学校コード]],"")</f>
        <v>2</v>
      </c>
      <c r="M258" s="150" t="str">
        <f>IFERROR(VLOOKUP(L258,色々!G:H,2,0),"")</f>
        <v>中学</v>
      </c>
      <c r="N258" s="150">
        <f>IFERROR(選手[[#This Row],[学年]],"")</f>
        <v>2</v>
      </c>
      <c r="O258" s="151">
        <f>IFERROR(選手[[#This Row],[生年月日]],"")</f>
        <v>39634</v>
      </c>
      <c r="P258" s="150">
        <f t="shared" si="3"/>
        <v>14</v>
      </c>
    </row>
    <row r="259" spans="6:16" ht="20.100000000000001" customHeight="1" x14ac:dyDescent="0.15">
      <c r="F259" s="150">
        <f>IFERROR(選手[[#This Row],[選手番号]],"")</f>
        <v>258</v>
      </c>
      <c r="G259" s="150">
        <f>IFERROR(選手[[#This Row],[性別コード]],"")</f>
        <v>2</v>
      </c>
      <c r="H259" s="150" t="str">
        <f>IFERROR(VLOOKUP(G259,色々!P:Q,2,0),"")</f>
        <v>女子</v>
      </c>
      <c r="I259" s="150" t="str">
        <f>IFERROR(選手[[#This Row],[氏名]],"")</f>
        <v>髙山　弥久</v>
      </c>
      <c r="J259" s="150" t="str">
        <f>IFERROR(選手[[#This Row],[氏名カナ]],"")</f>
        <v>ﾀｶﾔﾏ ﾐｸ</v>
      </c>
      <c r="K259" s="150" t="str">
        <f>IFERROR(選手[[#This Row],[所属名称１]],"")</f>
        <v>フィッタ吉田</v>
      </c>
      <c r="L259" s="150">
        <f>IFERROR(選手[[#This Row],[学校コード]],"")</f>
        <v>2</v>
      </c>
      <c r="M259" s="150" t="str">
        <f>IFERROR(VLOOKUP(L259,色々!G:H,2,0),"")</f>
        <v>中学</v>
      </c>
      <c r="N259" s="150">
        <f>IFERROR(選手[[#This Row],[学年]],"")</f>
        <v>1</v>
      </c>
      <c r="O259" s="151">
        <f>IFERROR(選手[[#This Row],[生年月日]],"")</f>
        <v>40135</v>
      </c>
      <c r="P259" s="150">
        <f t="shared" ref="P259:P322" si="4">IFERROR(DATEDIF(O259,$O$1,"y"),"")</f>
        <v>13</v>
      </c>
    </row>
    <row r="260" spans="6:16" ht="20.100000000000001" customHeight="1" x14ac:dyDescent="0.15">
      <c r="F260" s="150">
        <f>IFERROR(選手[[#This Row],[選手番号]],"")</f>
        <v>259</v>
      </c>
      <c r="G260" s="150">
        <f>IFERROR(選手[[#This Row],[性別コード]],"")</f>
        <v>1</v>
      </c>
      <c r="H260" s="150" t="str">
        <f>IFERROR(VLOOKUP(G260,色々!P:Q,2,0),"")</f>
        <v>男子</v>
      </c>
      <c r="I260" s="150" t="str">
        <f>IFERROR(選手[[#This Row],[氏名]],"")</f>
        <v>西山承太郎</v>
      </c>
      <c r="J260" s="150" t="str">
        <f>IFERROR(選手[[#This Row],[氏名カナ]],"")</f>
        <v>ﾆｼﾔﾏ ｼﾞｮｳﾀﾛｳ</v>
      </c>
      <c r="K260" s="150" t="str">
        <f>IFERROR(選手[[#This Row],[所属名称１]],"")</f>
        <v>Ryuow</v>
      </c>
      <c r="L260" s="150">
        <f>IFERROR(選手[[#This Row],[学校コード]],"")</f>
        <v>2</v>
      </c>
      <c r="M260" s="150" t="str">
        <f>IFERROR(VLOOKUP(L260,色々!G:H,2,0),"")</f>
        <v>中学</v>
      </c>
      <c r="N260" s="150">
        <f>IFERROR(選手[[#This Row],[学年]],"")</f>
        <v>2</v>
      </c>
      <c r="O260" s="151">
        <f>IFERROR(選手[[#This Row],[生年月日]],"")</f>
        <v>39841</v>
      </c>
      <c r="P260" s="150">
        <f t="shared" si="4"/>
        <v>14</v>
      </c>
    </row>
    <row r="261" spans="6:16" ht="20.100000000000001" customHeight="1" x14ac:dyDescent="0.15">
      <c r="F261" s="150">
        <f>IFERROR(選手[[#This Row],[選手番号]],"")</f>
        <v>260</v>
      </c>
      <c r="G261" s="150">
        <f>IFERROR(選手[[#This Row],[性別コード]],"")</f>
        <v>1</v>
      </c>
      <c r="H261" s="150" t="str">
        <f>IFERROR(VLOOKUP(G261,色々!P:Q,2,0),"")</f>
        <v>男子</v>
      </c>
      <c r="I261" s="150" t="str">
        <f>IFERROR(選手[[#This Row],[氏名]],"")</f>
        <v>竹本　大輝</v>
      </c>
      <c r="J261" s="150" t="str">
        <f>IFERROR(選手[[#This Row],[氏名カナ]],"")</f>
        <v>ﾀｹﾓﾄ ﾀﾞｲｷ</v>
      </c>
      <c r="K261" s="150" t="str">
        <f>IFERROR(選手[[#This Row],[所属名称１]],"")</f>
        <v>Ryuow</v>
      </c>
      <c r="L261" s="150">
        <f>IFERROR(選手[[#This Row],[学校コード]],"")</f>
        <v>2</v>
      </c>
      <c r="M261" s="150" t="str">
        <f>IFERROR(VLOOKUP(L261,色々!G:H,2,0),"")</f>
        <v>中学</v>
      </c>
      <c r="N261" s="150">
        <f>IFERROR(選手[[#This Row],[学年]],"")</f>
        <v>1</v>
      </c>
      <c r="O261" s="151">
        <f>IFERROR(選手[[#This Row],[生年月日]],"")</f>
        <v>39950</v>
      </c>
      <c r="P261" s="150">
        <f t="shared" si="4"/>
        <v>13</v>
      </c>
    </row>
    <row r="262" spans="6:16" ht="20.100000000000001" customHeight="1" x14ac:dyDescent="0.15">
      <c r="F262" s="150">
        <f>IFERROR(選手[[#This Row],[選手番号]],"")</f>
        <v>261</v>
      </c>
      <c r="G262" s="150">
        <f>IFERROR(選手[[#This Row],[性別コード]],"")</f>
        <v>1</v>
      </c>
      <c r="H262" s="150" t="str">
        <f>IFERROR(VLOOKUP(G262,色々!P:Q,2,0),"")</f>
        <v>男子</v>
      </c>
      <c r="I262" s="150" t="str">
        <f>IFERROR(選手[[#This Row],[氏名]],"")</f>
        <v>井上　幹雄</v>
      </c>
      <c r="J262" s="150" t="str">
        <f>IFERROR(選手[[#This Row],[氏名カナ]],"")</f>
        <v>ｲﾉｳｴ ﾐｷｵ</v>
      </c>
      <c r="K262" s="150" t="str">
        <f>IFERROR(選手[[#This Row],[所属名称１]],"")</f>
        <v>Ryuow</v>
      </c>
      <c r="L262" s="150">
        <f>IFERROR(選手[[#This Row],[学校コード]],"")</f>
        <v>2</v>
      </c>
      <c r="M262" s="150" t="str">
        <f>IFERROR(VLOOKUP(L262,色々!G:H,2,0),"")</f>
        <v>中学</v>
      </c>
      <c r="N262" s="150">
        <f>IFERROR(選手[[#This Row],[学年]],"")</f>
        <v>1</v>
      </c>
      <c r="O262" s="151">
        <f>IFERROR(選手[[#This Row],[生年月日]],"")</f>
        <v>40200</v>
      </c>
      <c r="P262" s="150">
        <f t="shared" si="4"/>
        <v>13</v>
      </c>
    </row>
    <row r="263" spans="6:16" ht="20.100000000000001" customHeight="1" x14ac:dyDescent="0.15">
      <c r="F263" s="150">
        <f>IFERROR(選手[[#This Row],[選手番号]],"")</f>
        <v>262</v>
      </c>
      <c r="G263" s="150">
        <f>IFERROR(選手[[#This Row],[性別コード]],"")</f>
        <v>1</v>
      </c>
      <c r="H263" s="150" t="str">
        <f>IFERROR(VLOOKUP(G263,色々!P:Q,2,0),"")</f>
        <v>男子</v>
      </c>
      <c r="I263" s="150" t="str">
        <f>IFERROR(選手[[#This Row],[氏名]],"")</f>
        <v>松本　韻生</v>
      </c>
      <c r="J263" s="150" t="str">
        <f>IFERROR(選手[[#This Row],[氏名カナ]],"")</f>
        <v>ﾏﾂﾓﾄ ﾋﾋﾞｷ</v>
      </c>
      <c r="K263" s="150" t="str">
        <f>IFERROR(選手[[#This Row],[所属名称１]],"")</f>
        <v>Ryuow</v>
      </c>
      <c r="L263" s="150">
        <f>IFERROR(選手[[#This Row],[学校コード]],"")</f>
        <v>1</v>
      </c>
      <c r="M263" s="150" t="str">
        <f>IFERROR(VLOOKUP(L263,色々!G:H,2,0),"")</f>
        <v>小学</v>
      </c>
      <c r="N263" s="150">
        <f>IFERROR(選手[[#This Row],[学年]],"")</f>
        <v>5</v>
      </c>
      <c r="O263" s="151">
        <f>IFERROR(選手[[#This Row],[生年月日]],"")</f>
        <v>40780</v>
      </c>
      <c r="P263" s="150">
        <f t="shared" si="4"/>
        <v>11</v>
      </c>
    </row>
    <row r="264" spans="6:16" ht="20.100000000000001" customHeight="1" x14ac:dyDescent="0.15">
      <c r="F264" s="150">
        <f>IFERROR(選手[[#This Row],[選手番号]],"")</f>
        <v>263</v>
      </c>
      <c r="G264" s="150">
        <f>IFERROR(選手[[#This Row],[性別コード]],"")</f>
        <v>2</v>
      </c>
      <c r="H264" s="150" t="str">
        <f>IFERROR(VLOOKUP(G264,色々!P:Q,2,0),"")</f>
        <v>女子</v>
      </c>
      <c r="I264" s="150" t="str">
        <f>IFERROR(選手[[#This Row],[氏名]],"")</f>
        <v>渡邊　心暖</v>
      </c>
      <c r="J264" s="150" t="str">
        <f>IFERROR(選手[[#This Row],[氏名カナ]],"")</f>
        <v>ﾜﾀﾅﾍﾞ ｺﾊﾙ</v>
      </c>
      <c r="K264" s="150" t="str">
        <f>IFERROR(選手[[#This Row],[所属名称１]],"")</f>
        <v>Ryuow</v>
      </c>
      <c r="L264" s="150">
        <f>IFERROR(選手[[#This Row],[学校コード]],"")</f>
        <v>3</v>
      </c>
      <c r="M264" s="150" t="str">
        <f>IFERROR(VLOOKUP(L264,色々!G:H,2,0),"")</f>
        <v>高校</v>
      </c>
      <c r="N264" s="150">
        <f>IFERROR(選手[[#This Row],[学年]],"")</f>
        <v>1</v>
      </c>
      <c r="O264" s="151">
        <f>IFERROR(選手[[#This Row],[生年月日]],"")</f>
        <v>39132</v>
      </c>
      <c r="P264" s="150">
        <f t="shared" si="4"/>
        <v>16</v>
      </c>
    </row>
    <row r="265" spans="6:16" ht="20.100000000000001" customHeight="1" x14ac:dyDescent="0.15">
      <c r="F265" s="150">
        <f>IFERROR(選手[[#This Row],[選手番号]],"")</f>
        <v>264</v>
      </c>
      <c r="G265" s="150">
        <f>IFERROR(選手[[#This Row],[性別コード]],"")</f>
        <v>2</v>
      </c>
      <c r="H265" s="150" t="str">
        <f>IFERROR(VLOOKUP(G265,色々!P:Q,2,0),"")</f>
        <v>女子</v>
      </c>
      <c r="I265" s="150" t="str">
        <f>IFERROR(選手[[#This Row],[氏名]],"")</f>
        <v>石村　思穏</v>
      </c>
      <c r="J265" s="150" t="str">
        <f>IFERROR(選手[[#This Row],[氏名カナ]],"")</f>
        <v>ｲｼﾑﾗ ｼｵﾝ</v>
      </c>
      <c r="K265" s="150" t="str">
        <f>IFERROR(選手[[#This Row],[所属名称１]],"")</f>
        <v>Ryuow</v>
      </c>
      <c r="L265" s="150">
        <f>IFERROR(選手[[#This Row],[学校コード]],"")</f>
        <v>2</v>
      </c>
      <c r="M265" s="150" t="str">
        <f>IFERROR(VLOOKUP(L265,色々!G:H,2,0),"")</f>
        <v>中学</v>
      </c>
      <c r="N265" s="150">
        <f>IFERROR(選手[[#This Row],[学年]],"")</f>
        <v>3</v>
      </c>
      <c r="O265" s="151">
        <f>IFERROR(選手[[#This Row],[生年月日]],"")</f>
        <v>39535</v>
      </c>
      <c r="P265" s="150">
        <f t="shared" si="4"/>
        <v>14</v>
      </c>
    </row>
    <row r="266" spans="6:16" ht="20.100000000000001" customHeight="1" x14ac:dyDescent="0.15">
      <c r="F266" s="150">
        <f>IFERROR(選手[[#This Row],[選手番号]],"")</f>
        <v>265</v>
      </c>
      <c r="G266" s="150">
        <f>IFERROR(選手[[#This Row],[性別コード]],"")</f>
        <v>2</v>
      </c>
      <c r="H266" s="150" t="str">
        <f>IFERROR(VLOOKUP(G266,色々!P:Q,2,0),"")</f>
        <v>女子</v>
      </c>
      <c r="I266" s="150" t="str">
        <f>IFERROR(選手[[#This Row],[氏名]],"")</f>
        <v>山田優里也</v>
      </c>
      <c r="J266" s="150" t="str">
        <f>IFERROR(選手[[#This Row],[氏名カナ]],"")</f>
        <v>ﾔﾏﾀﾞ ﾕﾘﾔ</v>
      </c>
      <c r="K266" s="150" t="str">
        <f>IFERROR(選手[[#This Row],[所属名称１]],"")</f>
        <v>Ryuow</v>
      </c>
      <c r="L266" s="150">
        <f>IFERROR(選手[[#This Row],[学校コード]],"")</f>
        <v>2</v>
      </c>
      <c r="M266" s="150" t="str">
        <f>IFERROR(VLOOKUP(L266,色々!G:H,2,0),"")</f>
        <v>中学</v>
      </c>
      <c r="N266" s="150">
        <f>IFERROR(選手[[#This Row],[学年]],"")</f>
        <v>2</v>
      </c>
      <c r="O266" s="151">
        <f>IFERROR(選手[[#This Row],[生年月日]],"")</f>
        <v>39552</v>
      </c>
      <c r="P266" s="150">
        <f t="shared" si="4"/>
        <v>14</v>
      </c>
    </row>
    <row r="267" spans="6:16" ht="20.100000000000001" customHeight="1" x14ac:dyDescent="0.15">
      <c r="F267" s="150">
        <f>IFERROR(選手[[#This Row],[選手番号]],"")</f>
        <v>266</v>
      </c>
      <c r="G267" s="150">
        <f>IFERROR(選手[[#This Row],[性別コード]],"")</f>
        <v>2</v>
      </c>
      <c r="H267" s="150" t="str">
        <f>IFERROR(VLOOKUP(G267,色々!P:Q,2,0),"")</f>
        <v>女子</v>
      </c>
      <c r="I267" s="150" t="str">
        <f>IFERROR(選手[[#This Row],[氏名]],"")</f>
        <v>前田　京香</v>
      </c>
      <c r="J267" s="150" t="str">
        <f>IFERROR(選手[[#This Row],[氏名カナ]],"")</f>
        <v>ﾏｴﾀﾞ ｷｮｳｶ</v>
      </c>
      <c r="K267" s="150" t="str">
        <f>IFERROR(選手[[#This Row],[所属名称１]],"")</f>
        <v>Ryuow</v>
      </c>
      <c r="L267" s="150">
        <f>IFERROR(選手[[#This Row],[学校コード]],"")</f>
        <v>1</v>
      </c>
      <c r="M267" s="150" t="str">
        <f>IFERROR(VLOOKUP(L267,色々!G:H,2,0),"")</f>
        <v>小学</v>
      </c>
      <c r="N267" s="150">
        <f>IFERROR(選手[[#This Row],[学年]],"")</f>
        <v>6</v>
      </c>
      <c r="O267" s="151">
        <f>IFERROR(選手[[#This Row],[生年月日]],"")</f>
        <v>40357</v>
      </c>
      <c r="P267" s="150">
        <f t="shared" si="4"/>
        <v>12</v>
      </c>
    </row>
    <row r="268" spans="6:16" ht="20.100000000000001" customHeight="1" x14ac:dyDescent="0.15">
      <c r="F268" s="150">
        <f>IFERROR(選手[[#This Row],[選手番号]],"")</f>
        <v>267</v>
      </c>
      <c r="G268" s="150">
        <f>IFERROR(選手[[#This Row],[性別コード]],"")</f>
        <v>2</v>
      </c>
      <c r="H268" s="150" t="str">
        <f>IFERROR(VLOOKUP(G268,色々!P:Q,2,0),"")</f>
        <v>女子</v>
      </c>
      <c r="I268" s="150" t="str">
        <f>IFERROR(選手[[#This Row],[氏名]],"")</f>
        <v>平井　結月</v>
      </c>
      <c r="J268" s="150" t="str">
        <f>IFERROR(選手[[#This Row],[氏名カナ]],"")</f>
        <v>ﾋﾗｲ ﾕﾂﾞｷ</v>
      </c>
      <c r="K268" s="150" t="str">
        <f>IFERROR(選手[[#This Row],[所属名称１]],"")</f>
        <v>Ryuow</v>
      </c>
      <c r="L268" s="150">
        <f>IFERROR(選手[[#This Row],[学校コード]],"")</f>
        <v>1</v>
      </c>
      <c r="M268" s="150" t="str">
        <f>IFERROR(VLOOKUP(L268,色々!G:H,2,0),"")</f>
        <v>小学</v>
      </c>
      <c r="N268" s="150">
        <f>IFERROR(選手[[#This Row],[学年]],"")</f>
        <v>6</v>
      </c>
      <c r="O268" s="151">
        <f>IFERROR(選手[[#This Row],[生年月日]],"")</f>
        <v>40470</v>
      </c>
      <c r="P268" s="150">
        <f t="shared" si="4"/>
        <v>12</v>
      </c>
    </row>
    <row r="269" spans="6:16" ht="20.100000000000001" customHeight="1" x14ac:dyDescent="0.15">
      <c r="F269" s="150">
        <f>IFERROR(選手[[#This Row],[選手番号]],"")</f>
        <v>268</v>
      </c>
      <c r="G269" s="150">
        <f>IFERROR(選手[[#This Row],[性別コード]],"")</f>
        <v>2</v>
      </c>
      <c r="H269" s="150" t="str">
        <f>IFERROR(VLOOKUP(G269,色々!P:Q,2,0),"")</f>
        <v>女子</v>
      </c>
      <c r="I269" s="150" t="str">
        <f>IFERROR(選手[[#This Row],[氏名]],"")</f>
        <v>中村　心都</v>
      </c>
      <c r="J269" s="150" t="str">
        <f>IFERROR(選手[[#This Row],[氏名カナ]],"")</f>
        <v>ﾅｶﾑﾗ ｺﾄ</v>
      </c>
      <c r="K269" s="150" t="str">
        <f>IFERROR(選手[[#This Row],[所属名称１]],"")</f>
        <v>Ryuow</v>
      </c>
      <c r="L269" s="150">
        <f>IFERROR(選手[[#This Row],[学校コード]],"")</f>
        <v>1</v>
      </c>
      <c r="M269" s="150" t="str">
        <f>IFERROR(VLOOKUP(L269,色々!G:H,2,0),"")</f>
        <v>小学</v>
      </c>
      <c r="N269" s="150">
        <f>IFERROR(選手[[#This Row],[学年]],"")</f>
        <v>4</v>
      </c>
      <c r="O269" s="151">
        <f>IFERROR(選手[[#This Row],[生年月日]],"")</f>
        <v>41049</v>
      </c>
      <c r="P269" s="150">
        <f t="shared" si="4"/>
        <v>10</v>
      </c>
    </row>
    <row r="270" spans="6:16" ht="20.100000000000001" customHeight="1" x14ac:dyDescent="0.15">
      <c r="F270" s="150">
        <f>IFERROR(選手[[#This Row],[選手番号]],"")</f>
        <v>269</v>
      </c>
      <c r="G270" s="150">
        <f>IFERROR(選手[[#This Row],[性別コード]],"")</f>
        <v>1</v>
      </c>
      <c r="H270" s="150" t="str">
        <f>IFERROR(VLOOKUP(G270,色々!P:Q,2,0),"")</f>
        <v>男子</v>
      </c>
      <c r="I270" s="150" t="str">
        <f>IFERROR(選手[[#This Row],[氏名]],"")</f>
        <v>石原孝太郎</v>
      </c>
      <c r="J270" s="150" t="str">
        <f>IFERROR(選手[[#This Row],[氏名カナ]],"")</f>
        <v>ｲｼﾊﾗ ｺｳﾀﾛｳ</v>
      </c>
      <c r="K270" s="150" t="str">
        <f>IFERROR(選手[[#This Row],[所属名称１]],"")</f>
        <v>ﾌｧｲﾌﾞﾃﾝ東予</v>
      </c>
      <c r="L270" s="150">
        <f>IFERROR(選手[[#This Row],[学校コード]],"")</f>
        <v>2</v>
      </c>
      <c r="M270" s="150" t="str">
        <f>IFERROR(VLOOKUP(L270,色々!G:H,2,0),"")</f>
        <v>中学</v>
      </c>
      <c r="N270" s="150">
        <f>IFERROR(選手[[#This Row],[学年]],"")</f>
        <v>3</v>
      </c>
      <c r="O270" s="151">
        <f>IFERROR(選手[[#This Row],[生年月日]],"")</f>
        <v>39419</v>
      </c>
      <c r="P270" s="150">
        <f t="shared" si="4"/>
        <v>15</v>
      </c>
    </row>
    <row r="271" spans="6:16" ht="20.100000000000001" customHeight="1" x14ac:dyDescent="0.15">
      <c r="F271" s="150">
        <f>IFERROR(選手[[#This Row],[選手番号]],"")</f>
        <v>270</v>
      </c>
      <c r="G271" s="150">
        <f>IFERROR(選手[[#This Row],[性別コード]],"")</f>
        <v>1</v>
      </c>
      <c r="H271" s="150" t="str">
        <f>IFERROR(VLOOKUP(G271,色々!P:Q,2,0),"")</f>
        <v>男子</v>
      </c>
      <c r="I271" s="150" t="str">
        <f>IFERROR(選手[[#This Row],[氏名]],"")</f>
        <v>石原　凌介</v>
      </c>
      <c r="J271" s="150" t="str">
        <f>IFERROR(選手[[#This Row],[氏名カナ]],"")</f>
        <v>ｲｼﾊﾗ ﾘｮｳｽｹ</v>
      </c>
      <c r="K271" s="150" t="str">
        <f>IFERROR(選手[[#This Row],[所属名称１]],"")</f>
        <v>ﾌｧｲﾌﾞﾃﾝ東予</v>
      </c>
      <c r="L271" s="150">
        <f>IFERROR(選手[[#This Row],[学校コード]],"")</f>
        <v>2</v>
      </c>
      <c r="M271" s="150" t="str">
        <f>IFERROR(VLOOKUP(L271,色々!G:H,2,0),"")</f>
        <v>中学</v>
      </c>
      <c r="N271" s="150">
        <f>IFERROR(選手[[#This Row],[学年]],"")</f>
        <v>1</v>
      </c>
      <c r="O271" s="151">
        <f>IFERROR(選手[[#This Row],[生年月日]],"")</f>
        <v>39999</v>
      </c>
      <c r="P271" s="150">
        <f t="shared" si="4"/>
        <v>13</v>
      </c>
    </row>
    <row r="272" spans="6:16" ht="20.100000000000001" customHeight="1" x14ac:dyDescent="0.15">
      <c r="F272" s="150">
        <f>IFERROR(選手[[#This Row],[選手番号]],"")</f>
        <v>271</v>
      </c>
      <c r="G272" s="150">
        <f>IFERROR(選手[[#This Row],[性別コード]],"")</f>
        <v>1</v>
      </c>
      <c r="H272" s="150" t="str">
        <f>IFERROR(VLOOKUP(G272,色々!P:Q,2,0),"")</f>
        <v>男子</v>
      </c>
      <c r="I272" s="150" t="str">
        <f>IFERROR(選手[[#This Row],[氏名]],"")</f>
        <v>橋本　怜和</v>
      </c>
      <c r="J272" s="150" t="str">
        <f>IFERROR(選手[[#This Row],[氏名カナ]],"")</f>
        <v>ﾊｼﾓﾄ ﾚｵ</v>
      </c>
      <c r="K272" s="150" t="str">
        <f>IFERROR(選手[[#This Row],[所属名称１]],"")</f>
        <v>ﾌｧｲﾌﾞﾃﾝ東予</v>
      </c>
      <c r="L272" s="150">
        <f>IFERROR(選手[[#This Row],[学校コード]],"")</f>
        <v>2</v>
      </c>
      <c r="M272" s="150" t="str">
        <f>IFERROR(VLOOKUP(L272,色々!G:H,2,0),"")</f>
        <v>中学</v>
      </c>
      <c r="N272" s="150">
        <f>IFERROR(選手[[#This Row],[学年]],"")</f>
        <v>1</v>
      </c>
      <c r="O272" s="151">
        <f>IFERROR(選手[[#This Row],[生年月日]],"")</f>
        <v>40004</v>
      </c>
      <c r="P272" s="150">
        <f t="shared" si="4"/>
        <v>13</v>
      </c>
    </row>
    <row r="273" spans="6:16" ht="20.100000000000001" customHeight="1" x14ac:dyDescent="0.15">
      <c r="F273" s="150">
        <f>IFERROR(選手[[#This Row],[選手番号]],"")</f>
        <v>272</v>
      </c>
      <c r="G273" s="150">
        <f>IFERROR(選手[[#This Row],[性別コード]],"")</f>
        <v>1</v>
      </c>
      <c r="H273" s="150" t="str">
        <f>IFERROR(VLOOKUP(G273,色々!P:Q,2,0),"")</f>
        <v>男子</v>
      </c>
      <c r="I273" s="150" t="str">
        <f>IFERROR(選手[[#This Row],[氏名]],"")</f>
        <v>尾田　絆莉</v>
      </c>
      <c r="J273" s="150" t="str">
        <f>IFERROR(選手[[#This Row],[氏名カナ]],"")</f>
        <v>ｵﾀﾞ ﾊﾞﾝﾘ</v>
      </c>
      <c r="K273" s="150" t="str">
        <f>IFERROR(選手[[#This Row],[所属名称１]],"")</f>
        <v>ﾌｧｲﾌﾞﾃﾝ東予</v>
      </c>
      <c r="L273" s="150">
        <f>IFERROR(選手[[#This Row],[学校コード]],"")</f>
        <v>2</v>
      </c>
      <c r="M273" s="150" t="str">
        <f>IFERROR(VLOOKUP(L273,色々!G:H,2,0),"")</f>
        <v>中学</v>
      </c>
      <c r="N273" s="150">
        <f>IFERROR(選手[[#This Row],[学年]],"")</f>
        <v>1</v>
      </c>
      <c r="O273" s="151">
        <f>IFERROR(選手[[#This Row],[生年月日]],"")</f>
        <v>40116</v>
      </c>
      <c r="P273" s="150">
        <f t="shared" si="4"/>
        <v>13</v>
      </c>
    </row>
    <row r="274" spans="6:16" ht="20.100000000000001" customHeight="1" x14ac:dyDescent="0.15">
      <c r="F274" s="150">
        <f>IFERROR(選手[[#This Row],[選手番号]],"")</f>
        <v>273</v>
      </c>
      <c r="G274" s="150">
        <f>IFERROR(選手[[#This Row],[性別コード]],"")</f>
        <v>1</v>
      </c>
      <c r="H274" s="150" t="str">
        <f>IFERROR(VLOOKUP(G274,色々!P:Q,2,0),"")</f>
        <v>男子</v>
      </c>
      <c r="I274" s="150" t="str">
        <f>IFERROR(選手[[#This Row],[氏名]],"")</f>
        <v>宇佐美弥市</v>
      </c>
      <c r="J274" s="150" t="str">
        <f>IFERROR(選手[[#This Row],[氏名カナ]],"")</f>
        <v>ｳｻﾐ ﾔｲﾁ</v>
      </c>
      <c r="K274" s="150" t="str">
        <f>IFERROR(選手[[#This Row],[所属名称１]],"")</f>
        <v>ﾌｧｲﾌﾞﾃﾝ東予</v>
      </c>
      <c r="L274" s="150">
        <f>IFERROR(選手[[#This Row],[学校コード]],"")</f>
        <v>2</v>
      </c>
      <c r="M274" s="150" t="str">
        <f>IFERROR(VLOOKUP(L274,色々!G:H,2,0),"")</f>
        <v>中学</v>
      </c>
      <c r="N274" s="150">
        <f>IFERROR(選手[[#This Row],[学年]],"")</f>
        <v>1</v>
      </c>
      <c r="O274" s="151">
        <f>IFERROR(選手[[#This Row],[生年月日]],"")</f>
        <v>40206</v>
      </c>
      <c r="P274" s="150">
        <f t="shared" si="4"/>
        <v>13</v>
      </c>
    </row>
    <row r="275" spans="6:16" ht="20.100000000000001" customHeight="1" x14ac:dyDescent="0.15">
      <c r="F275" s="150">
        <f>IFERROR(選手[[#This Row],[選手番号]],"")</f>
        <v>274</v>
      </c>
      <c r="G275" s="150">
        <f>IFERROR(選手[[#This Row],[性別コード]],"")</f>
        <v>1</v>
      </c>
      <c r="H275" s="150" t="str">
        <f>IFERROR(VLOOKUP(G275,色々!P:Q,2,0),"")</f>
        <v>男子</v>
      </c>
      <c r="I275" s="150" t="str">
        <f>IFERROR(選手[[#This Row],[氏名]],"")</f>
        <v>井下　耀翔</v>
      </c>
      <c r="J275" s="150" t="str">
        <f>IFERROR(選手[[#This Row],[氏名カナ]],"")</f>
        <v>ｲﾉｼﾀ ｱｷﾄ</v>
      </c>
      <c r="K275" s="150" t="str">
        <f>IFERROR(選手[[#This Row],[所属名称１]],"")</f>
        <v>ﾌｧｲﾌﾞﾃﾝ東予</v>
      </c>
      <c r="L275" s="150">
        <f>IFERROR(選手[[#This Row],[学校コード]],"")</f>
        <v>1</v>
      </c>
      <c r="M275" s="150" t="str">
        <f>IFERROR(VLOOKUP(L275,色々!G:H,2,0),"")</f>
        <v>小学</v>
      </c>
      <c r="N275" s="150">
        <f>IFERROR(選手[[#This Row],[学年]],"")</f>
        <v>2</v>
      </c>
      <c r="O275" s="151">
        <f>IFERROR(選手[[#This Row],[生年月日]],"")</f>
        <v>41775</v>
      </c>
      <c r="P275" s="150">
        <f t="shared" si="4"/>
        <v>8</v>
      </c>
    </row>
    <row r="276" spans="6:16" ht="20.100000000000001" customHeight="1" x14ac:dyDescent="0.15">
      <c r="F276" s="150">
        <f>IFERROR(選手[[#This Row],[選手番号]],"")</f>
        <v>275</v>
      </c>
      <c r="G276" s="150">
        <f>IFERROR(選手[[#This Row],[性別コード]],"")</f>
        <v>2</v>
      </c>
      <c r="H276" s="150" t="str">
        <f>IFERROR(VLOOKUP(G276,色々!P:Q,2,0),"")</f>
        <v>女子</v>
      </c>
      <c r="I276" s="150" t="str">
        <f>IFERROR(選手[[#This Row],[氏名]],"")</f>
        <v>藤井　愛莉</v>
      </c>
      <c r="J276" s="150" t="str">
        <f>IFERROR(選手[[#This Row],[氏名カナ]],"")</f>
        <v>ﾌｼﾞｲ ｱｲﾘ</v>
      </c>
      <c r="K276" s="150" t="str">
        <f>IFERROR(選手[[#This Row],[所属名称１]],"")</f>
        <v>ﾌｧｲﾌﾞﾃﾝ東予</v>
      </c>
      <c r="L276" s="150">
        <f>IFERROR(選手[[#This Row],[学校コード]],"")</f>
        <v>2</v>
      </c>
      <c r="M276" s="150" t="str">
        <f>IFERROR(VLOOKUP(L276,色々!G:H,2,0),"")</f>
        <v>中学</v>
      </c>
      <c r="N276" s="150">
        <f>IFERROR(選手[[#This Row],[学年]],"")</f>
        <v>3</v>
      </c>
      <c r="O276" s="151">
        <f>IFERROR(選手[[#This Row],[生年月日]],"")</f>
        <v>39380</v>
      </c>
      <c r="P276" s="150">
        <f t="shared" si="4"/>
        <v>15</v>
      </c>
    </row>
    <row r="277" spans="6:16" ht="20.100000000000001" customHeight="1" x14ac:dyDescent="0.15">
      <c r="F277" s="150">
        <f>IFERROR(選手[[#This Row],[選手番号]],"")</f>
        <v>276</v>
      </c>
      <c r="G277" s="150">
        <f>IFERROR(選手[[#This Row],[性別コード]],"")</f>
        <v>2</v>
      </c>
      <c r="H277" s="150" t="str">
        <f>IFERROR(VLOOKUP(G277,色々!P:Q,2,0),"")</f>
        <v>女子</v>
      </c>
      <c r="I277" s="150" t="str">
        <f>IFERROR(選手[[#This Row],[氏名]],"")</f>
        <v>佐々木結萌</v>
      </c>
      <c r="J277" s="150" t="str">
        <f>IFERROR(選手[[#This Row],[氏名カナ]],"")</f>
        <v>ｻｻｷ ﾕﾒ</v>
      </c>
      <c r="K277" s="150" t="str">
        <f>IFERROR(選手[[#This Row],[所属名称１]],"")</f>
        <v>ﾌｧｲﾌﾞﾃﾝ東予</v>
      </c>
      <c r="L277" s="150">
        <f>IFERROR(選手[[#This Row],[学校コード]],"")</f>
        <v>1</v>
      </c>
      <c r="M277" s="150" t="str">
        <f>IFERROR(VLOOKUP(L277,色々!G:H,2,0),"")</f>
        <v>小学</v>
      </c>
      <c r="N277" s="150">
        <f>IFERROR(選手[[#This Row],[学年]],"")</f>
        <v>6</v>
      </c>
      <c r="O277" s="151">
        <f>IFERROR(選手[[#This Row],[生年月日]],"")</f>
        <v>40273</v>
      </c>
      <c r="P277" s="150">
        <f t="shared" si="4"/>
        <v>12</v>
      </c>
    </row>
    <row r="278" spans="6:16" ht="20.100000000000001" customHeight="1" x14ac:dyDescent="0.15">
      <c r="F278" s="150">
        <f>IFERROR(選手[[#This Row],[選手番号]],"")</f>
        <v>277</v>
      </c>
      <c r="G278" s="150">
        <f>IFERROR(選手[[#This Row],[性別コード]],"")</f>
        <v>2</v>
      </c>
      <c r="H278" s="150" t="str">
        <f>IFERROR(VLOOKUP(G278,色々!P:Q,2,0),"")</f>
        <v>女子</v>
      </c>
      <c r="I278" s="150" t="str">
        <f>IFERROR(選手[[#This Row],[氏名]],"")</f>
        <v>宮崎　羽叶</v>
      </c>
      <c r="J278" s="150" t="str">
        <f>IFERROR(選手[[#This Row],[氏名カナ]],"")</f>
        <v>ﾐﾔｻﾞｷ ﾜｶﾅ</v>
      </c>
      <c r="K278" s="150" t="str">
        <f>IFERROR(選手[[#This Row],[所属名称１]],"")</f>
        <v>ﾌｧｲﾌﾞﾃﾝ東予</v>
      </c>
      <c r="L278" s="150">
        <f>IFERROR(選手[[#This Row],[学校コード]],"")</f>
        <v>1</v>
      </c>
      <c r="M278" s="150" t="str">
        <f>IFERROR(VLOOKUP(L278,色々!G:H,2,0),"")</f>
        <v>小学</v>
      </c>
      <c r="N278" s="150">
        <f>IFERROR(選手[[#This Row],[学年]],"")</f>
        <v>6</v>
      </c>
      <c r="O278" s="151">
        <f>IFERROR(選手[[#This Row],[生年月日]],"")</f>
        <v>40467</v>
      </c>
      <c r="P278" s="150">
        <f t="shared" si="4"/>
        <v>12</v>
      </c>
    </row>
    <row r="279" spans="6:16" ht="20.100000000000001" customHeight="1" x14ac:dyDescent="0.15">
      <c r="F279" s="150">
        <f>IFERROR(選手[[#This Row],[選手番号]],"")</f>
        <v>278</v>
      </c>
      <c r="G279" s="150">
        <f>IFERROR(選手[[#This Row],[性別コード]],"")</f>
        <v>1</v>
      </c>
      <c r="H279" s="150" t="str">
        <f>IFERROR(VLOOKUP(G279,色々!P:Q,2,0),"")</f>
        <v>男子</v>
      </c>
      <c r="I279" s="150" t="str">
        <f>IFERROR(選手[[#This Row],[氏名]],"")</f>
        <v>大石　陸斗</v>
      </c>
      <c r="J279" s="150" t="str">
        <f>IFERROR(選手[[#This Row],[氏名カナ]],"")</f>
        <v>ｵｵｲｼ ﾘｸﾄ</v>
      </c>
      <c r="K279" s="150" t="str">
        <f>IFERROR(選手[[#This Row],[所属名称１]],"")</f>
        <v>ﾌｨｯﾀｴﾐﾌﾙ松前</v>
      </c>
      <c r="L279" s="150">
        <f>IFERROR(選手[[#This Row],[学校コード]],"")</f>
        <v>3</v>
      </c>
      <c r="M279" s="150" t="str">
        <f>IFERROR(VLOOKUP(L279,色々!G:H,2,0),"")</f>
        <v>高校</v>
      </c>
      <c r="N279" s="150">
        <f>IFERROR(選手[[#This Row],[学年]],"")</f>
        <v>3</v>
      </c>
      <c r="O279" s="151">
        <f>IFERROR(選手[[#This Row],[生年月日]],"")</f>
        <v>38385</v>
      </c>
      <c r="P279" s="150">
        <f t="shared" si="4"/>
        <v>18</v>
      </c>
    </row>
    <row r="280" spans="6:16" ht="20.100000000000001" customHeight="1" x14ac:dyDescent="0.15">
      <c r="F280" s="150">
        <f>IFERROR(選手[[#This Row],[選手番号]],"")</f>
        <v>279</v>
      </c>
      <c r="G280" s="150">
        <f>IFERROR(選手[[#This Row],[性別コード]],"")</f>
        <v>1</v>
      </c>
      <c r="H280" s="150" t="str">
        <f>IFERROR(VLOOKUP(G280,色々!P:Q,2,0),"")</f>
        <v>男子</v>
      </c>
      <c r="I280" s="150" t="str">
        <f>IFERROR(選手[[#This Row],[氏名]],"")</f>
        <v>三ツ井歩夢</v>
      </c>
      <c r="J280" s="150" t="str">
        <f>IFERROR(選手[[#This Row],[氏名カナ]],"")</f>
        <v>ﾐﾂｲ ｱﾕﾑ</v>
      </c>
      <c r="K280" s="150" t="str">
        <f>IFERROR(選手[[#This Row],[所属名称１]],"")</f>
        <v>ﾌｨｯﾀｴﾐﾌﾙ松前</v>
      </c>
      <c r="L280" s="150">
        <f>IFERROR(選手[[#This Row],[学校コード]],"")</f>
        <v>3</v>
      </c>
      <c r="M280" s="150" t="str">
        <f>IFERROR(VLOOKUP(L280,色々!G:H,2,0),"")</f>
        <v>高校</v>
      </c>
      <c r="N280" s="150">
        <f>IFERROR(選手[[#This Row],[学年]],"")</f>
        <v>1</v>
      </c>
      <c r="O280" s="151">
        <f>IFERROR(選手[[#This Row],[生年月日]],"")</f>
        <v>38813</v>
      </c>
      <c r="P280" s="150">
        <f t="shared" si="4"/>
        <v>16</v>
      </c>
    </row>
    <row r="281" spans="6:16" ht="20.100000000000001" customHeight="1" x14ac:dyDescent="0.15">
      <c r="F281" s="150">
        <f>IFERROR(選手[[#This Row],[選手番号]],"")</f>
        <v>280</v>
      </c>
      <c r="G281" s="150">
        <f>IFERROR(選手[[#This Row],[性別コード]],"")</f>
        <v>1</v>
      </c>
      <c r="H281" s="150" t="str">
        <f>IFERROR(VLOOKUP(G281,色々!P:Q,2,0),"")</f>
        <v>男子</v>
      </c>
      <c r="I281" s="150" t="str">
        <f>IFERROR(選手[[#This Row],[氏名]],"")</f>
        <v>内藤将大郎</v>
      </c>
      <c r="J281" s="150" t="str">
        <f>IFERROR(選手[[#This Row],[氏名カナ]],"")</f>
        <v>ﾅｲﾄｳ ｿｳﾀﾛｳ</v>
      </c>
      <c r="K281" s="150" t="str">
        <f>IFERROR(選手[[#This Row],[所属名称１]],"")</f>
        <v>ﾌｨｯﾀｴﾐﾌﾙ松前</v>
      </c>
      <c r="L281" s="150">
        <f>IFERROR(選手[[#This Row],[学校コード]],"")</f>
        <v>3</v>
      </c>
      <c r="M281" s="150" t="str">
        <f>IFERROR(VLOOKUP(L281,色々!G:H,2,0),"")</f>
        <v>高校</v>
      </c>
      <c r="N281" s="150">
        <f>IFERROR(選手[[#This Row],[学年]],"")</f>
        <v>1</v>
      </c>
      <c r="O281" s="151">
        <f>IFERROR(選手[[#This Row],[生年月日]],"")</f>
        <v>39134</v>
      </c>
      <c r="P281" s="150">
        <f t="shared" si="4"/>
        <v>16</v>
      </c>
    </row>
    <row r="282" spans="6:16" ht="20.100000000000001" customHeight="1" x14ac:dyDescent="0.15">
      <c r="F282" s="150">
        <f>IFERROR(選手[[#This Row],[選手番号]],"")</f>
        <v>281</v>
      </c>
      <c r="G282" s="150">
        <f>IFERROR(選手[[#This Row],[性別コード]],"")</f>
        <v>1</v>
      </c>
      <c r="H282" s="150" t="str">
        <f>IFERROR(VLOOKUP(G282,色々!P:Q,2,0),"")</f>
        <v>男子</v>
      </c>
      <c r="I282" s="150" t="str">
        <f>IFERROR(選手[[#This Row],[氏名]],"")</f>
        <v>忽那　海音</v>
      </c>
      <c r="J282" s="150" t="str">
        <f>IFERROR(選手[[#This Row],[氏名カナ]],"")</f>
        <v>ｸﾂﾅ ｶｲﾄ</v>
      </c>
      <c r="K282" s="150" t="str">
        <f>IFERROR(選手[[#This Row],[所属名称１]],"")</f>
        <v>ﾌｨｯﾀｴﾐﾌﾙ松前</v>
      </c>
      <c r="L282" s="150">
        <f>IFERROR(選手[[#This Row],[学校コード]],"")</f>
        <v>2</v>
      </c>
      <c r="M282" s="150" t="str">
        <f>IFERROR(VLOOKUP(L282,色々!G:H,2,0),"")</f>
        <v>中学</v>
      </c>
      <c r="N282" s="150">
        <f>IFERROR(選手[[#This Row],[学年]],"")</f>
        <v>2</v>
      </c>
      <c r="O282" s="151">
        <f>IFERROR(選手[[#This Row],[生年月日]],"")</f>
        <v>39572</v>
      </c>
      <c r="P282" s="150">
        <f t="shared" si="4"/>
        <v>14</v>
      </c>
    </row>
    <row r="283" spans="6:16" ht="20.100000000000001" customHeight="1" x14ac:dyDescent="0.15">
      <c r="F283" s="150">
        <f>IFERROR(選手[[#This Row],[選手番号]],"")</f>
        <v>282</v>
      </c>
      <c r="G283" s="150">
        <f>IFERROR(選手[[#This Row],[性別コード]],"")</f>
        <v>1</v>
      </c>
      <c r="H283" s="150" t="str">
        <f>IFERROR(VLOOKUP(G283,色々!P:Q,2,0),"")</f>
        <v>男子</v>
      </c>
      <c r="I283" s="150" t="str">
        <f>IFERROR(選手[[#This Row],[氏名]],"")</f>
        <v>兵頭虎太朗</v>
      </c>
      <c r="J283" s="150" t="str">
        <f>IFERROR(選手[[#This Row],[氏名カナ]],"")</f>
        <v>ﾋｮｳﾄﾞｳ ｺﾀﾛｳ</v>
      </c>
      <c r="K283" s="150" t="str">
        <f>IFERROR(選手[[#This Row],[所属名称１]],"")</f>
        <v>ﾌｨｯﾀｴﾐﾌﾙ松前</v>
      </c>
      <c r="L283" s="150">
        <f>IFERROR(選手[[#This Row],[学校コード]],"")</f>
        <v>2</v>
      </c>
      <c r="M283" s="150" t="str">
        <f>IFERROR(VLOOKUP(L283,色々!G:H,2,0),"")</f>
        <v>中学</v>
      </c>
      <c r="N283" s="150">
        <f>IFERROR(選手[[#This Row],[学年]],"")</f>
        <v>2</v>
      </c>
      <c r="O283" s="151">
        <f>IFERROR(選手[[#This Row],[生年月日]],"")</f>
        <v>39712</v>
      </c>
      <c r="P283" s="150">
        <f t="shared" si="4"/>
        <v>14</v>
      </c>
    </row>
    <row r="284" spans="6:16" ht="20.100000000000001" customHeight="1" x14ac:dyDescent="0.15">
      <c r="F284" s="150">
        <f>IFERROR(選手[[#This Row],[選手番号]],"")</f>
        <v>283</v>
      </c>
      <c r="G284" s="150">
        <f>IFERROR(選手[[#This Row],[性別コード]],"")</f>
        <v>1</v>
      </c>
      <c r="H284" s="150" t="str">
        <f>IFERROR(VLOOKUP(G284,色々!P:Q,2,0),"")</f>
        <v>男子</v>
      </c>
      <c r="I284" s="150" t="str">
        <f>IFERROR(選手[[#This Row],[氏名]],"")</f>
        <v>谷　　宗賢</v>
      </c>
      <c r="J284" s="150" t="str">
        <f>IFERROR(選手[[#This Row],[氏名カナ]],"")</f>
        <v>ﾀﾆ ｼｭｳｹﾝ</v>
      </c>
      <c r="K284" s="150" t="str">
        <f>IFERROR(選手[[#This Row],[所属名称１]],"")</f>
        <v>ﾌｨｯﾀｴﾐﾌﾙ松前</v>
      </c>
      <c r="L284" s="150">
        <f>IFERROR(選手[[#This Row],[学校コード]],"")</f>
        <v>2</v>
      </c>
      <c r="M284" s="150" t="str">
        <f>IFERROR(VLOOKUP(L284,色々!G:H,2,0),"")</f>
        <v>中学</v>
      </c>
      <c r="N284" s="150">
        <f>IFERROR(選手[[#This Row],[学年]],"")</f>
        <v>1</v>
      </c>
      <c r="O284" s="151">
        <f>IFERROR(選手[[#This Row],[生年月日]],"")</f>
        <v>39914</v>
      </c>
      <c r="P284" s="150">
        <f t="shared" si="4"/>
        <v>13</v>
      </c>
    </row>
    <row r="285" spans="6:16" ht="20.100000000000001" customHeight="1" x14ac:dyDescent="0.15">
      <c r="F285" s="150">
        <f>IFERROR(選手[[#This Row],[選手番号]],"")</f>
        <v>284</v>
      </c>
      <c r="G285" s="150">
        <f>IFERROR(選手[[#This Row],[性別コード]],"")</f>
        <v>1</v>
      </c>
      <c r="H285" s="150" t="str">
        <f>IFERROR(VLOOKUP(G285,色々!P:Q,2,0),"")</f>
        <v>男子</v>
      </c>
      <c r="I285" s="150" t="str">
        <f>IFERROR(選手[[#This Row],[氏名]],"")</f>
        <v>長野　愛斗</v>
      </c>
      <c r="J285" s="150" t="str">
        <f>IFERROR(選手[[#This Row],[氏名カナ]],"")</f>
        <v>ﾅｶﾞﾉ ﾏﾅﾄ</v>
      </c>
      <c r="K285" s="150" t="str">
        <f>IFERROR(選手[[#This Row],[所属名称１]],"")</f>
        <v>ﾌｨｯﾀｴﾐﾌﾙ松前</v>
      </c>
      <c r="L285" s="150">
        <f>IFERROR(選手[[#This Row],[学校コード]],"")</f>
        <v>2</v>
      </c>
      <c r="M285" s="150" t="str">
        <f>IFERROR(VLOOKUP(L285,色々!G:H,2,0),"")</f>
        <v>中学</v>
      </c>
      <c r="N285" s="150">
        <f>IFERROR(選手[[#This Row],[学年]],"")</f>
        <v>1</v>
      </c>
      <c r="O285" s="151">
        <f>IFERROR(選手[[#This Row],[生年月日]],"")</f>
        <v>39922</v>
      </c>
      <c r="P285" s="150">
        <f t="shared" si="4"/>
        <v>13</v>
      </c>
    </row>
    <row r="286" spans="6:16" ht="20.100000000000001" customHeight="1" x14ac:dyDescent="0.15">
      <c r="F286" s="150">
        <f>IFERROR(選手[[#This Row],[選手番号]],"")</f>
        <v>285</v>
      </c>
      <c r="G286" s="150">
        <f>IFERROR(選手[[#This Row],[性別コード]],"")</f>
        <v>1</v>
      </c>
      <c r="H286" s="150" t="str">
        <f>IFERROR(VLOOKUP(G286,色々!P:Q,2,0),"")</f>
        <v>男子</v>
      </c>
      <c r="I286" s="150" t="str">
        <f>IFERROR(選手[[#This Row],[氏名]],"")</f>
        <v>明比　琉斗</v>
      </c>
      <c r="J286" s="150" t="str">
        <f>IFERROR(選手[[#This Row],[氏名カナ]],"")</f>
        <v>ｱｹﾋﾞ ﾙｲﾄ</v>
      </c>
      <c r="K286" s="150" t="str">
        <f>IFERROR(選手[[#This Row],[所属名称１]],"")</f>
        <v>ﾌｨｯﾀｴﾐﾌﾙ松前</v>
      </c>
      <c r="L286" s="150">
        <f>IFERROR(選手[[#This Row],[学校コード]],"")</f>
        <v>2</v>
      </c>
      <c r="M286" s="150" t="str">
        <f>IFERROR(VLOOKUP(L286,色々!G:H,2,0),"")</f>
        <v>中学</v>
      </c>
      <c r="N286" s="150">
        <f>IFERROR(選手[[#This Row],[学年]],"")</f>
        <v>1</v>
      </c>
      <c r="O286" s="151">
        <f>IFERROR(選手[[#This Row],[生年月日]],"")</f>
        <v>40059</v>
      </c>
      <c r="P286" s="150">
        <f t="shared" si="4"/>
        <v>13</v>
      </c>
    </row>
    <row r="287" spans="6:16" ht="20.100000000000001" customHeight="1" x14ac:dyDescent="0.15">
      <c r="F287" s="150">
        <f>IFERROR(選手[[#This Row],[選手番号]],"")</f>
        <v>286</v>
      </c>
      <c r="G287" s="150">
        <f>IFERROR(選手[[#This Row],[性別コード]],"")</f>
        <v>1</v>
      </c>
      <c r="H287" s="150" t="str">
        <f>IFERROR(VLOOKUP(G287,色々!P:Q,2,0),"")</f>
        <v>男子</v>
      </c>
      <c r="I287" s="150" t="str">
        <f>IFERROR(選手[[#This Row],[氏名]],"")</f>
        <v>松本　拓真</v>
      </c>
      <c r="J287" s="150" t="str">
        <f>IFERROR(選手[[#This Row],[氏名カナ]],"")</f>
        <v>ﾏﾂﾓﾄ ﾀｸﾏ</v>
      </c>
      <c r="K287" s="150" t="str">
        <f>IFERROR(選手[[#This Row],[所属名称１]],"")</f>
        <v>ﾌｨｯﾀｴﾐﾌﾙ松前</v>
      </c>
      <c r="L287" s="150">
        <f>IFERROR(選手[[#This Row],[学校コード]],"")</f>
        <v>1</v>
      </c>
      <c r="M287" s="150" t="str">
        <f>IFERROR(VLOOKUP(L287,色々!G:H,2,0),"")</f>
        <v>小学</v>
      </c>
      <c r="N287" s="150">
        <f>IFERROR(選手[[#This Row],[学年]],"")</f>
        <v>6</v>
      </c>
      <c r="O287" s="151">
        <f>IFERROR(選手[[#This Row],[生年月日]],"")</f>
        <v>40307</v>
      </c>
      <c r="P287" s="150">
        <f t="shared" si="4"/>
        <v>12</v>
      </c>
    </row>
    <row r="288" spans="6:16" ht="20.100000000000001" customHeight="1" x14ac:dyDescent="0.15">
      <c r="F288" s="150">
        <f>IFERROR(選手[[#This Row],[選手番号]],"")</f>
        <v>287</v>
      </c>
      <c r="G288" s="150">
        <f>IFERROR(選手[[#This Row],[性別コード]],"")</f>
        <v>1</v>
      </c>
      <c r="H288" s="150" t="str">
        <f>IFERROR(VLOOKUP(G288,色々!P:Q,2,0),"")</f>
        <v>男子</v>
      </c>
      <c r="I288" s="150" t="str">
        <f>IFERROR(選手[[#This Row],[氏名]],"")</f>
        <v>宇都宮　充</v>
      </c>
      <c r="J288" s="150" t="str">
        <f>IFERROR(選手[[#This Row],[氏名カナ]],"")</f>
        <v>ｳﾂﾉﾐﾔ ｼｭｳ</v>
      </c>
      <c r="K288" s="150" t="str">
        <f>IFERROR(選手[[#This Row],[所属名称１]],"")</f>
        <v>ﾌｨｯﾀｴﾐﾌﾙ松前</v>
      </c>
      <c r="L288" s="150">
        <f>IFERROR(選手[[#This Row],[学校コード]],"")</f>
        <v>1</v>
      </c>
      <c r="M288" s="150" t="str">
        <f>IFERROR(VLOOKUP(L288,色々!G:H,2,0),"")</f>
        <v>小学</v>
      </c>
      <c r="N288" s="150">
        <f>IFERROR(選手[[#This Row],[学年]],"")</f>
        <v>6</v>
      </c>
      <c r="O288" s="151">
        <f>IFERROR(選手[[#This Row],[生年月日]],"")</f>
        <v>40452</v>
      </c>
      <c r="P288" s="150">
        <f t="shared" si="4"/>
        <v>12</v>
      </c>
    </row>
    <row r="289" spans="6:16" ht="20.100000000000001" customHeight="1" x14ac:dyDescent="0.15">
      <c r="F289" s="150">
        <f>IFERROR(選手[[#This Row],[選手番号]],"")</f>
        <v>288</v>
      </c>
      <c r="G289" s="150">
        <f>IFERROR(選手[[#This Row],[性別コード]],"")</f>
        <v>1</v>
      </c>
      <c r="H289" s="150" t="str">
        <f>IFERROR(VLOOKUP(G289,色々!P:Q,2,0),"")</f>
        <v>男子</v>
      </c>
      <c r="I289" s="150" t="str">
        <f>IFERROR(選手[[#This Row],[氏名]],"")</f>
        <v>山下　　陸</v>
      </c>
      <c r="J289" s="150" t="str">
        <f>IFERROR(選手[[#This Row],[氏名カナ]],"")</f>
        <v>ﾔﾏｼﾀ ﾘｸ</v>
      </c>
      <c r="K289" s="150" t="str">
        <f>IFERROR(選手[[#This Row],[所属名称１]],"")</f>
        <v>ﾌｨｯﾀｴﾐﾌﾙ松前</v>
      </c>
      <c r="L289" s="150">
        <f>IFERROR(選手[[#This Row],[学校コード]],"")</f>
        <v>1</v>
      </c>
      <c r="M289" s="150" t="str">
        <f>IFERROR(VLOOKUP(L289,色々!G:H,2,0),"")</f>
        <v>小学</v>
      </c>
      <c r="N289" s="150">
        <f>IFERROR(選手[[#This Row],[学年]],"")</f>
        <v>5</v>
      </c>
      <c r="O289" s="151">
        <f>IFERROR(選手[[#This Row],[生年月日]],"")</f>
        <v>40647</v>
      </c>
      <c r="P289" s="150">
        <f t="shared" si="4"/>
        <v>11</v>
      </c>
    </row>
    <row r="290" spans="6:16" ht="20.100000000000001" customHeight="1" x14ac:dyDescent="0.15">
      <c r="F290" s="150">
        <f>IFERROR(選手[[#This Row],[選手番号]],"")</f>
        <v>289</v>
      </c>
      <c r="G290" s="150">
        <f>IFERROR(選手[[#This Row],[性別コード]],"")</f>
        <v>1</v>
      </c>
      <c r="H290" s="150" t="str">
        <f>IFERROR(VLOOKUP(G290,色々!P:Q,2,0),"")</f>
        <v>男子</v>
      </c>
      <c r="I290" s="150" t="str">
        <f>IFERROR(選手[[#This Row],[氏名]],"")</f>
        <v>鶴田　勇心</v>
      </c>
      <c r="J290" s="150" t="str">
        <f>IFERROR(選手[[#This Row],[氏名カナ]],"")</f>
        <v>ﾂﾙﾀ ﾕｳｼﾝ</v>
      </c>
      <c r="K290" s="150" t="str">
        <f>IFERROR(選手[[#This Row],[所属名称１]],"")</f>
        <v>ﾌｨｯﾀｴﾐﾌﾙ松前</v>
      </c>
      <c r="L290" s="150">
        <f>IFERROR(選手[[#This Row],[学校コード]],"")</f>
        <v>1</v>
      </c>
      <c r="M290" s="150" t="str">
        <f>IFERROR(VLOOKUP(L290,色々!G:H,2,0),"")</f>
        <v>小学</v>
      </c>
      <c r="N290" s="150">
        <f>IFERROR(選手[[#This Row],[学年]],"")</f>
        <v>4</v>
      </c>
      <c r="O290" s="151">
        <f>IFERROR(選手[[#This Row],[生年月日]],"")</f>
        <v>41002</v>
      </c>
      <c r="P290" s="150">
        <f t="shared" si="4"/>
        <v>10</v>
      </c>
    </row>
    <row r="291" spans="6:16" ht="20.100000000000001" customHeight="1" x14ac:dyDescent="0.15">
      <c r="F291" s="150">
        <f>IFERROR(選手[[#This Row],[選手番号]],"")</f>
        <v>290</v>
      </c>
      <c r="G291" s="150">
        <f>IFERROR(選手[[#This Row],[性別コード]],"")</f>
        <v>1</v>
      </c>
      <c r="H291" s="150" t="str">
        <f>IFERROR(VLOOKUP(G291,色々!P:Q,2,0),"")</f>
        <v>男子</v>
      </c>
      <c r="I291" s="150" t="str">
        <f>IFERROR(選手[[#This Row],[氏名]],"")</f>
        <v>西岡　　駿</v>
      </c>
      <c r="J291" s="150" t="str">
        <f>IFERROR(選手[[#This Row],[氏名カナ]],"")</f>
        <v>ﾆｼｵｶ ｼｭﾝ</v>
      </c>
      <c r="K291" s="150" t="str">
        <f>IFERROR(選手[[#This Row],[所属名称１]],"")</f>
        <v>ﾌｨｯﾀｴﾐﾌﾙ松前</v>
      </c>
      <c r="L291" s="150">
        <f>IFERROR(選手[[#This Row],[学校コード]],"")</f>
        <v>1</v>
      </c>
      <c r="M291" s="150" t="str">
        <f>IFERROR(VLOOKUP(L291,色々!G:H,2,0),"")</f>
        <v>小学</v>
      </c>
      <c r="N291" s="150">
        <f>IFERROR(選手[[#This Row],[学年]],"")</f>
        <v>4</v>
      </c>
      <c r="O291" s="151">
        <f>IFERROR(選手[[#This Row],[生年月日]],"")</f>
        <v>41057</v>
      </c>
      <c r="P291" s="150">
        <f t="shared" si="4"/>
        <v>10</v>
      </c>
    </row>
    <row r="292" spans="6:16" ht="20.100000000000001" customHeight="1" x14ac:dyDescent="0.15">
      <c r="F292" s="150">
        <f>IFERROR(選手[[#This Row],[選手番号]],"")</f>
        <v>291</v>
      </c>
      <c r="G292" s="150">
        <f>IFERROR(選手[[#This Row],[性別コード]],"")</f>
        <v>1</v>
      </c>
      <c r="H292" s="150" t="str">
        <f>IFERROR(VLOOKUP(G292,色々!P:Q,2,0),"")</f>
        <v>男子</v>
      </c>
      <c r="I292" s="150" t="str">
        <f>IFERROR(選手[[#This Row],[氏名]],"")</f>
        <v>弓達　　悠</v>
      </c>
      <c r="J292" s="150" t="str">
        <f>IFERROR(選手[[#This Row],[氏名カナ]],"")</f>
        <v>ﾕﾀﾞﾃ ﾊﾙ</v>
      </c>
      <c r="K292" s="150" t="str">
        <f>IFERROR(選手[[#This Row],[所属名称１]],"")</f>
        <v>ﾌｨｯﾀｴﾐﾌﾙ松前</v>
      </c>
      <c r="L292" s="150">
        <f>IFERROR(選手[[#This Row],[学校コード]],"")</f>
        <v>1</v>
      </c>
      <c r="M292" s="150" t="str">
        <f>IFERROR(VLOOKUP(L292,色々!G:H,2,0),"")</f>
        <v>小学</v>
      </c>
      <c r="N292" s="150">
        <f>IFERROR(選手[[#This Row],[学年]],"")</f>
        <v>3</v>
      </c>
      <c r="O292" s="151">
        <f>IFERROR(選手[[#This Row],[生年月日]],"")</f>
        <v>41668</v>
      </c>
      <c r="P292" s="150">
        <f t="shared" si="4"/>
        <v>9</v>
      </c>
    </row>
    <row r="293" spans="6:16" ht="20.100000000000001" customHeight="1" x14ac:dyDescent="0.15">
      <c r="F293" s="150">
        <f>IFERROR(選手[[#This Row],[選手番号]],"")</f>
        <v>292</v>
      </c>
      <c r="G293" s="150">
        <f>IFERROR(選手[[#This Row],[性別コード]],"")</f>
        <v>2</v>
      </c>
      <c r="H293" s="150" t="str">
        <f>IFERROR(VLOOKUP(G293,色々!P:Q,2,0),"")</f>
        <v>女子</v>
      </c>
      <c r="I293" s="150" t="str">
        <f>IFERROR(選手[[#This Row],[氏名]],"")</f>
        <v>菅　　百花</v>
      </c>
      <c r="J293" s="150" t="str">
        <f>IFERROR(選手[[#This Row],[氏名カナ]],"")</f>
        <v>ｶﾝ ﾓﾓｶ</v>
      </c>
      <c r="K293" s="150" t="str">
        <f>IFERROR(選手[[#This Row],[所属名称１]],"")</f>
        <v>ﾌｨｯﾀｴﾐﾌﾙ松前</v>
      </c>
      <c r="L293" s="150">
        <f>IFERROR(選手[[#This Row],[学校コード]],"")</f>
        <v>3</v>
      </c>
      <c r="M293" s="150" t="str">
        <f>IFERROR(VLOOKUP(L293,色々!G:H,2,0),"")</f>
        <v>高校</v>
      </c>
      <c r="N293" s="150">
        <f>IFERROR(選手[[#This Row],[学年]],"")</f>
        <v>2</v>
      </c>
      <c r="O293" s="151">
        <f>IFERROR(選手[[#This Row],[生年月日]],"")</f>
        <v>38700</v>
      </c>
      <c r="P293" s="150">
        <f t="shared" si="4"/>
        <v>17</v>
      </c>
    </row>
    <row r="294" spans="6:16" ht="20.100000000000001" customHeight="1" x14ac:dyDescent="0.15">
      <c r="F294" s="150">
        <f>IFERROR(選手[[#This Row],[選手番号]],"")</f>
        <v>293</v>
      </c>
      <c r="G294" s="150">
        <f>IFERROR(選手[[#This Row],[性別コード]],"")</f>
        <v>2</v>
      </c>
      <c r="H294" s="150" t="str">
        <f>IFERROR(VLOOKUP(G294,色々!P:Q,2,0),"")</f>
        <v>女子</v>
      </c>
      <c r="I294" s="150" t="str">
        <f>IFERROR(選手[[#This Row],[氏名]],"")</f>
        <v>戸田　奏南</v>
      </c>
      <c r="J294" s="150" t="str">
        <f>IFERROR(選手[[#This Row],[氏名カナ]],"")</f>
        <v>ﾄﾀﾞ ｶﾅﾝ</v>
      </c>
      <c r="K294" s="150" t="str">
        <f>IFERROR(選手[[#This Row],[所属名称１]],"")</f>
        <v>ﾌｨｯﾀｴﾐﾌﾙ松前</v>
      </c>
      <c r="L294" s="150">
        <f>IFERROR(選手[[#This Row],[学校コード]],"")</f>
        <v>3</v>
      </c>
      <c r="M294" s="150" t="str">
        <f>IFERROR(VLOOKUP(L294,色々!G:H,2,0),"")</f>
        <v>高校</v>
      </c>
      <c r="N294" s="150">
        <f>IFERROR(選手[[#This Row],[学年]],"")</f>
        <v>1</v>
      </c>
      <c r="O294" s="151">
        <f>IFERROR(選手[[#This Row],[生年月日]],"")</f>
        <v>38839</v>
      </c>
      <c r="P294" s="150">
        <f t="shared" si="4"/>
        <v>16</v>
      </c>
    </row>
    <row r="295" spans="6:16" ht="20.100000000000001" customHeight="1" x14ac:dyDescent="0.15">
      <c r="F295" s="150">
        <f>IFERROR(選手[[#This Row],[選手番号]],"")</f>
        <v>294</v>
      </c>
      <c r="G295" s="150">
        <f>IFERROR(選手[[#This Row],[性別コード]],"")</f>
        <v>2</v>
      </c>
      <c r="H295" s="150" t="str">
        <f>IFERROR(VLOOKUP(G295,色々!P:Q,2,0),"")</f>
        <v>女子</v>
      </c>
      <c r="I295" s="150" t="str">
        <f>IFERROR(選手[[#This Row],[氏名]],"")</f>
        <v>大石　晶夢</v>
      </c>
      <c r="J295" s="150" t="str">
        <f>IFERROR(選手[[#This Row],[氏名カナ]],"")</f>
        <v>ｵｵｲｼ ﾏｻﾐ</v>
      </c>
      <c r="K295" s="150" t="str">
        <f>IFERROR(選手[[#This Row],[所属名称１]],"")</f>
        <v>ﾌｨｯﾀｴﾐﾌﾙ松前</v>
      </c>
      <c r="L295" s="150">
        <f>IFERROR(選手[[#This Row],[学校コード]],"")</f>
        <v>3</v>
      </c>
      <c r="M295" s="150" t="str">
        <f>IFERROR(VLOOKUP(L295,色々!G:H,2,0),"")</f>
        <v>高校</v>
      </c>
      <c r="N295" s="150">
        <f>IFERROR(選手[[#This Row],[学年]],"")</f>
        <v>1</v>
      </c>
      <c r="O295" s="151">
        <f>IFERROR(選手[[#This Row],[生年月日]],"")</f>
        <v>38905</v>
      </c>
      <c r="P295" s="150">
        <f t="shared" si="4"/>
        <v>16</v>
      </c>
    </row>
    <row r="296" spans="6:16" ht="20.100000000000001" customHeight="1" x14ac:dyDescent="0.15">
      <c r="F296" s="150">
        <f>IFERROR(選手[[#This Row],[選手番号]],"")</f>
        <v>295</v>
      </c>
      <c r="G296" s="150">
        <f>IFERROR(選手[[#This Row],[性別コード]],"")</f>
        <v>2</v>
      </c>
      <c r="H296" s="150" t="str">
        <f>IFERROR(VLOOKUP(G296,色々!P:Q,2,0),"")</f>
        <v>女子</v>
      </c>
      <c r="I296" s="150" t="str">
        <f>IFERROR(選手[[#This Row],[氏名]],"")</f>
        <v>内藤　結華</v>
      </c>
      <c r="J296" s="150" t="str">
        <f>IFERROR(選手[[#This Row],[氏名カナ]],"")</f>
        <v>ﾅｲﾄｳ ﾕｲｶ</v>
      </c>
      <c r="K296" s="150" t="str">
        <f>IFERROR(選手[[#This Row],[所属名称１]],"")</f>
        <v>ﾌｨｯﾀｴﾐﾌﾙ松前</v>
      </c>
      <c r="L296" s="150">
        <f>IFERROR(選手[[#This Row],[学校コード]],"")</f>
        <v>2</v>
      </c>
      <c r="M296" s="150" t="str">
        <f>IFERROR(VLOOKUP(L296,色々!G:H,2,0),"")</f>
        <v>中学</v>
      </c>
      <c r="N296" s="150">
        <f>IFERROR(選手[[#This Row],[学年]],"")</f>
        <v>1</v>
      </c>
      <c r="O296" s="151">
        <f>IFERROR(選手[[#This Row],[生年月日]],"")</f>
        <v>40094</v>
      </c>
      <c r="P296" s="150">
        <f t="shared" si="4"/>
        <v>13</v>
      </c>
    </row>
    <row r="297" spans="6:16" ht="20.100000000000001" customHeight="1" x14ac:dyDescent="0.15">
      <c r="F297" s="150">
        <f>IFERROR(選手[[#This Row],[選手番号]],"")</f>
        <v>296</v>
      </c>
      <c r="G297" s="150">
        <f>IFERROR(選手[[#This Row],[性別コード]],"")</f>
        <v>2</v>
      </c>
      <c r="H297" s="150" t="str">
        <f>IFERROR(VLOOKUP(G297,色々!P:Q,2,0),"")</f>
        <v>女子</v>
      </c>
      <c r="I297" s="150" t="str">
        <f>IFERROR(選手[[#This Row],[氏名]],"")</f>
        <v>森實　乃愛</v>
      </c>
      <c r="J297" s="150" t="str">
        <f>IFERROR(選手[[#This Row],[氏名カナ]],"")</f>
        <v>ﾓﾘｻﾞﾈ ﾉｱ</v>
      </c>
      <c r="K297" s="150" t="str">
        <f>IFERROR(選手[[#This Row],[所属名称１]],"")</f>
        <v>ﾌｨｯﾀｴﾐﾌﾙ松前</v>
      </c>
      <c r="L297" s="150">
        <f>IFERROR(選手[[#This Row],[学校コード]],"")</f>
        <v>1</v>
      </c>
      <c r="M297" s="150" t="str">
        <f>IFERROR(VLOOKUP(L297,色々!G:H,2,0),"")</f>
        <v>小学</v>
      </c>
      <c r="N297" s="150">
        <f>IFERROR(選手[[#This Row],[学年]],"")</f>
        <v>6</v>
      </c>
      <c r="O297" s="151">
        <f>IFERROR(選手[[#This Row],[生年月日]],"")</f>
        <v>40289</v>
      </c>
      <c r="P297" s="150">
        <f t="shared" si="4"/>
        <v>12</v>
      </c>
    </row>
    <row r="298" spans="6:16" ht="20.100000000000001" customHeight="1" x14ac:dyDescent="0.15">
      <c r="F298" s="150">
        <f>IFERROR(選手[[#This Row],[選手番号]],"")</f>
        <v>297</v>
      </c>
      <c r="G298" s="150">
        <f>IFERROR(選手[[#This Row],[性別コード]],"")</f>
        <v>2</v>
      </c>
      <c r="H298" s="150" t="str">
        <f>IFERROR(VLOOKUP(G298,色々!P:Q,2,0),"")</f>
        <v>女子</v>
      </c>
      <c r="I298" s="150" t="str">
        <f>IFERROR(選手[[#This Row],[氏名]],"")</f>
        <v>渡邊　杏奈</v>
      </c>
      <c r="J298" s="150" t="str">
        <f>IFERROR(選手[[#This Row],[氏名カナ]],"")</f>
        <v>ﾜﾀﾅﾍﾞ ｱﾝﾅ</v>
      </c>
      <c r="K298" s="150" t="str">
        <f>IFERROR(選手[[#This Row],[所属名称１]],"")</f>
        <v>ﾌｨｯﾀｴﾐﾌﾙ松前</v>
      </c>
      <c r="L298" s="150">
        <f>IFERROR(選手[[#This Row],[学校コード]],"")</f>
        <v>1</v>
      </c>
      <c r="M298" s="150" t="str">
        <f>IFERROR(VLOOKUP(L298,色々!G:H,2,0),"")</f>
        <v>小学</v>
      </c>
      <c r="N298" s="150">
        <f>IFERROR(選手[[#This Row],[学年]],"")</f>
        <v>6</v>
      </c>
      <c r="O298" s="151">
        <f>IFERROR(選手[[#This Row],[生年月日]],"")</f>
        <v>40303</v>
      </c>
      <c r="P298" s="150">
        <f t="shared" si="4"/>
        <v>12</v>
      </c>
    </row>
    <row r="299" spans="6:16" ht="20.100000000000001" customHeight="1" x14ac:dyDescent="0.15">
      <c r="F299" s="150">
        <f>IFERROR(選手[[#This Row],[選手番号]],"")</f>
        <v>298</v>
      </c>
      <c r="G299" s="150">
        <f>IFERROR(選手[[#This Row],[性別コード]],"")</f>
        <v>2</v>
      </c>
      <c r="H299" s="150" t="str">
        <f>IFERROR(VLOOKUP(G299,色々!P:Q,2,0),"")</f>
        <v>女子</v>
      </c>
      <c r="I299" s="150" t="str">
        <f>IFERROR(選手[[#This Row],[氏名]],"")</f>
        <v>忽那　風香</v>
      </c>
      <c r="J299" s="150" t="str">
        <f>IFERROR(選手[[#This Row],[氏名カナ]],"")</f>
        <v>ｸﾂﾅ ﾌｳｶ</v>
      </c>
      <c r="K299" s="150" t="str">
        <f>IFERROR(選手[[#This Row],[所属名称１]],"")</f>
        <v>ﾌｨｯﾀｴﾐﾌﾙ松前</v>
      </c>
      <c r="L299" s="150">
        <f>IFERROR(選手[[#This Row],[学校コード]],"")</f>
        <v>1</v>
      </c>
      <c r="M299" s="150" t="str">
        <f>IFERROR(VLOOKUP(L299,色々!G:H,2,0),"")</f>
        <v>小学</v>
      </c>
      <c r="N299" s="150">
        <f>IFERROR(選手[[#This Row],[学年]],"")</f>
        <v>6</v>
      </c>
      <c r="O299" s="151">
        <f>IFERROR(選手[[#This Row],[生年月日]],"")</f>
        <v>40347</v>
      </c>
      <c r="P299" s="150">
        <f t="shared" si="4"/>
        <v>12</v>
      </c>
    </row>
    <row r="300" spans="6:16" ht="20.100000000000001" customHeight="1" x14ac:dyDescent="0.15">
      <c r="F300" s="150">
        <f>IFERROR(選手[[#This Row],[選手番号]],"")</f>
        <v>299</v>
      </c>
      <c r="G300" s="150">
        <f>IFERROR(選手[[#This Row],[性別コード]],"")</f>
        <v>2</v>
      </c>
      <c r="H300" s="150" t="str">
        <f>IFERROR(VLOOKUP(G300,色々!P:Q,2,0),"")</f>
        <v>女子</v>
      </c>
      <c r="I300" s="150" t="str">
        <f>IFERROR(選手[[#This Row],[氏名]],"")</f>
        <v>黒田　　菫</v>
      </c>
      <c r="J300" s="150" t="str">
        <f>IFERROR(選手[[#This Row],[氏名カナ]],"")</f>
        <v>ｸﾛﾀﾞ ｽﾐﾚ</v>
      </c>
      <c r="K300" s="150" t="str">
        <f>IFERROR(選手[[#This Row],[所属名称１]],"")</f>
        <v>ﾌｨｯﾀｴﾐﾌﾙ松前</v>
      </c>
      <c r="L300" s="150">
        <f>IFERROR(選手[[#This Row],[学校コード]],"")</f>
        <v>1</v>
      </c>
      <c r="M300" s="150" t="str">
        <f>IFERROR(VLOOKUP(L300,色々!G:H,2,0),"")</f>
        <v>小学</v>
      </c>
      <c r="N300" s="150">
        <f>IFERROR(選手[[#This Row],[学年]],"")</f>
        <v>6</v>
      </c>
      <c r="O300" s="151">
        <f>IFERROR(選手[[#This Row],[生年月日]],"")</f>
        <v>40393</v>
      </c>
      <c r="P300" s="150">
        <f t="shared" si="4"/>
        <v>12</v>
      </c>
    </row>
    <row r="301" spans="6:16" ht="20.100000000000001" customHeight="1" x14ac:dyDescent="0.15">
      <c r="F301" s="150">
        <f>IFERROR(選手[[#This Row],[選手番号]],"")</f>
        <v>300</v>
      </c>
      <c r="G301" s="150">
        <f>IFERROR(選手[[#This Row],[性別コード]],"")</f>
        <v>2</v>
      </c>
      <c r="H301" s="150" t="str">
        <f>IFERROR(VLOOKUP(G301,色々!P:Q,2,0),"")</f>
        <v>女子</v>
      </c>
      <c r="I301" s="150" t="str">
        <f>IFERROR(選手[[#This Row],[氏名]],"")</f>
        <v>木村さくら</v>
      </c>
      <c r="J301" s="150" t="str">
        <f>IFERROR(選手[[#This Row],[氏名カナ]],"")</f>
        <v>ｷﾑﾗ ｻｸﾗ</v>
      </c>
      <c r="K301" s="150" t="str">
        <f>IFERROR(選手[[#This Row],[所属名称１]],"")</f>
        <v>ﾌｨｯﾀｴﾐﾌﾙ松前</v>
      </c>
      <c r="L301" s="150">
        <f>IFERROR(選手[[#This Row],[学校コード]],"")</f>
        <v>1</v>
      </c>
      <c r="M301" s="150" t="str">
        <f>IFERROR(VLOOKUP(L301,色々!G:H,2,0),"")</f>
        <v>小学</v>
      </c>
      <c r="N301" s="150">
        <f>IFERROR(選手[[#This Row],[学年]],"")</f>
        <v>5</v>
      </c>
      <c r="O301" s="151">
        <f>IFERROR(選手[[#This Row],[生年月日]],"")</f>
        <v>40641</v>
      </c>
      <c r="P301" s="150">
        <f t="shared" si="4"/>
        <v>11</v>
      </c>
    </row>
    <row r="302" spans="6:16" ht="20.100000000000001" customHeight="1" x14ac:dyDescent="0.15">
      <c r="F302" s="150">
        <f>IFERROR(選手[[#This Row],[選手番号]],"")</f>
        <v>301</v>
      </c>
      <c r="G302" s="150">
        <f>IFERROR(選手[[#This Row],[性別コード]],"")</f>
        <v>2</v>
      </c>
      <c r="H302" s="150" t="str">
        <f>IFERROR(VLOOKUP(G302,色々!P:Q,2,0),"")</f>
        <v>女子</v>
      </c>
      <c r="I302" s="150" t="str">
        <f>IFERROR(選手[[#This Row],[氏名]],"")</f>
        <v>武智　咲來</v>
      </c>
      <c r="J302" s="150" t="str">
        <f>IFERROR(選手[[#This Row],[氏名カナ]],"")</f>
        <v>ﾀｹﾁ ｻｸﾗ</v>
      </c>
      <c r="K302" s="150" t="str">
        <f>IFERROR(選手[[#This Row],[所属名称１]],"")</f>
        <v>ﾌｨｯﾀｴﾐﾌﾙ松前</v>
      </c>
      <c r="L302" s="150">
        <f>IFERROR(選手[[#This Row],[学校コード]],"")</f>
        <v>1</v>
      </c>
      <c r="M302" s="150" t="str">
        <f>IFERROR(VLOOKUP(L302,色々!G:H,2,0),"")</f>
        <v>小学</v>
      </c>
      <c r="N302" s="150">
        <f>IFERROR(選手[[#This Row],[学年]],"")</f>
        <v>5</v>
      </c>
      <c r="O302" s="151">
        <f>IFERROR(選手[[#This Row],[生年月日]],"")</f>
        <v>40948</v>
      </c>
      <c r="P302" s="150">
        <f t="shared" si="4"/>
        <v>11</v>
      </c>
    </row>
    <row r="303" spans="6:16" ht="20.100000000000001" customHeight="1" x14ac:dyDescent="0.15">
      <c r="F303" s="150">
        <f>IFERROR(選手[[#This Row],[選手番号]],"")</f>
        <v>302</v>
      </c>
      <c r="G303" s="150">
        <f>IFERROR(選手[[#This Row],[性別コード]],"")</f>
        <v>2</v>
      </c>
      <c r="H303" s="150" t="str">
        <f>IFERROR(VLOOKUP(G303,色々!P:Q,2,0),"")</f>
        <v>女子</v>
      </c>
      <c r="I303" s="150" t="str">
        <f>IFERROR(選手[[#This Row],[氏名]],"")</f>
        <v>渡邊　柚希</v>
      </c>
      <c r="J303" s="150" t="str">
        <f>IFERROR(選手[[#This Row],[氏名カナ]],"")</f>
        <v>ﾜﾀﾅﾍﾞ ﾕｽﾞｷ</v>
      </c>
      <c r="K303" s="150" t="str">
        <f>IFERROR(選手[[#This Row],[所属名称１]],"")</f>
        <v>ﾌｨｯﾀｴﾐﾌﾙ松前</v>
      </c>
      <c r="L303" s="150">
        <f>IFERROR(選手[[#This Row],[学校コード]],"")</f>
        <v>1</v>
      </c>
      <c r="M303" s="150" t="str">
        <f>IFERROR(VLOOKUP(L303,色々!G:H,2,0),"")</f>
        <v>小学</v>
      </c>
      <c r="N303" s="150">
        <f>IFERROR(選手[[#This Row],[学年]],"")</f>
        <v>5</v>
      </c>
      <c r="O303" s="151">
        <f>IFERROR(選手[[#This Row],[生年月日]],"")</f>
        <v>40948</v>
      </c>
      <c r="P303" s="150">
        <f t="shared" si="4"/>
        <v>11</v>
      </c>
    </row>
    <row r="304" spans="6:16" ht="20.100000000000001" customHeight="1" x14ac:dyDescent="0.15">
      <c r="F304" s="150">
        <f>IFERROR(選手[[#This Row],[選手番号]],"")</f>
        <v>303</v>
      </c>
      <c r="G304" s="150">
        <f>IFERROR(選手[[#This Row],[性別コード]],"")</f>
        <v>2</v>
      </c>
      <c r="H304" s="150" t="str">
        <f>IFERROR(VLOOKUP(G304,色々!P:Q,2,0),"")</f>
        <v>女子</v>
      </c>
      <c r="I304" s="150" t="str">
        <f>IFERROR(選手[[#This Row],[氏名]],"")</f>
        <v>松浦　有里</v>
      </c>
      <c r="J304" s="150" t="str">
        <f>IFERROR(選手[[#This Row],[氏名カナ]],"")</f>
        <v>ﾏﾂｳﾗ ﾕｳﾘ</v>
      </c>
      <c r="K304" s="150" t="str">
        <f>IFERROR(選手[[#This Row],[所属名称１]],"")</f>
        <v>ﾌｨｯﾀｴﾐﾌﾙ松前</v>
      </c>
      <c r="L304" s="150">
        <f>IFERROR(選手[[#This Row],[学校コード]],"")</f>
        <v>1</v>
      </c>
      <c r="M304" s="150" t="str">
        <f>IFERROR(VLOOKUP(L304,色々!G:H,2,0),"")</f>
        <v>小学</v>
      </c>
      <c r="N304" s="150">
        <f>IFERROR(選手[[#This Row],[学年]],"")</f>
        <v>4</v>
      </c>
      <c r="O304" s="151">
        <f>IFERROR(選手[[#This Row],[生年月日]],"")</f>
        <v>41075</v>
      </c>
      <c r="P304" s="150">
        <f t="shared" si="4"/>
        <v>10</v>
      </c>
    </row>
    <row r="305" spans="6:16" ht="20.100000000000001" customHeight="1" x14ac:dyDescent="0.15">
      <c r="F305" s="150">
        <f>IFERROR(選手[[#This Row],[選手番号]],"")</f>
        <v>304</v>
      </c>
      <c r="G305" s="150">
        <f>IFERROR(選手[[#This Row],[性別コード]],"")</f>
        <v>2</v>
      </c>
      <c r="H305" s="150" t="str">
        <f>IFERROR(VLOOKUP(G305,色々!P:Q,2,0),"")</f>
        <v>女子</v>
      </c>
      <c r="I305" s="150" t="str">
        <f>IFERROR(選手[[#This Row],[氏名]],"")</f>
        <v>古川　夏妃</v>
      </c>
      <c r="J305" s="150" t="str">
        <f>IFERROR(選手[[#This Row],[氏名カナ]],"")</f>
        <v>ﾌﾙｶﾜ ﾅﾂｷ</v>
      </c>
      <c r="K305" s="150" t="str">
        <f>IFERROR(選手[[#This Row],[所属名称１]],"")</f>
        <v>ﾌｨｯﾀｴﾐﾌﾙ松前</v>
      </c>
      <c r="L305" s="150">
        <f>IFERROR(選手[[#This Row],[学校コード]],"")</f>
        <v>1</v>
      </c>
      <c r="M305" s="150" t="str">
        <f>IFERROR(VLOOKUP(L305,色々!G:H,2,0),"")</f>
        <v>小学</v>
      </c>
      <c r="N305" s="150">
        <f>IFERROR(選手[[#This Row],[学年]],"")</f>
        <v>4</v>
      </c>
      <c r="O305" s="151">
        <f>IFERROR(選手[[#This Row],[生年月日]],"")</f>
        <v>41134</v>
      </c>
      <c r="P305" s="150">
        <f t="shared" si="4"/>
        <v>10</v>
      </c>
    </row>
    <row r="306" spans="6:16" ht="20.100000000000001" customHeight="1" x14ac:dyDescent="0.15">
      <c r="F306" s="150">
        <f>IFERROR(選手[[#This Row],[選手番号]],"")</f>
        <v>305</v>
      </c>
      <c r="G306" s="150">
        <f>IFERROR(選手[[#This Row],[性別コード]],"")</f>
        <v>2</v>
      </c>
      <c r="H306" s="150" t="str">
        <f>IFERROR(VLOOKUP(G306,色々!P:Q,2,0),"")</f>
        <v>女子</v>
      </c>
      <c r="I306" s="150" t="str">
        <f>IFERROR(選手[[#This Row],[氏名]],"")</f>
        <v>此下　栞奈</v>
      </c>
      <c r="J306" s="150" t="str">
        <f>IFERROR(選手[[#This Row],[氏名カナ]],"")</f>
        <v>ｺﾉｼﾀ ｶﾝﾅ</v>
      </c>
      <c r="K306" s="150" t="str">
        <f>IFERROR(選手[[#This Row],[所属名称１]],"")</f>
        <v>ﾌｨｯﾀｴﾐﾌﾙ松前</v>
      </c>
      <c r="L306" s="150">
        <f>IFERROR(選手[[#This Row],[学校コード]],"")</f>
        <v>1</v>
      </c>
      <c r="M306" s="150" t="str">
        <f>IFERROR(VLOOKUP(L306,色々!G:H,2,0),"")</f>
        <v>小学</v>
      </c>
      <c r="N306" s="150">
        <f>IFERROR(選手[[#This Row],[学年]],"")</f>
        <v>4</v>
      </c>
      <c r="O306" s="151">
        <f>IFERROR(選手[[#This Row],[生年月日]],"")</f>
        <v>41149</v>
      </c>
      <c r="P306" s="150">
        <f t="shared" si="4"/>
        <v>10</v>
      </c>
    </row>
    <row r="307" spans="6:16" ht="20.100000000000001" customHeight="1" x14ac:dyDescent="0.15">
      <c r="F307" s="150">
        <f>IFERROR(選手[[#This Row],[選手番号]],"")</f>
        <v>306</v>
      </c>
      <c r="G307" s="150">
        <f>IFERROR(選手[[#This Row],[性別コード]],"")</f>
        <v>2</v>
      </c>
      <c r="H307" s="150" t="str">
        <f>IFERROR(VLOOKUP(G307,色々!P:Q,2,0),"")</f>
        <v>女子</v>
      </c>
      <c r="I307" s="150" t="str">
        <f>IFERROR(選手[[#This Row],[氏名]],"")</f>
        <v>兵頭　杏南</v>
      </c>
      <c r="J307" s="150" t="str">
        <f>IFERROR(選手[[#This Row],[氏名カナ]],"")</f>
        <v>ﾋｮｳﾄﾞｳ ｱﾝﾅ</v>
      </c>
      <c r="K307" s="150" t="str">
        <f>IFERROR(選手[[#This Row],[所属名称１]],"")</f>
        <v>ﾌｨｯﾀｴﾐﾌﾙ松前</v>
      </c>
      <c r="L307" s="150">
        <f>IFERROR(選手[[#This Row],[学校コード]],"")</f>
        <v>1</v>
      </c>
      <c r="M307" s="150" t="str">
        <f>IFERROR(VLOOKUP(L307,色々!G:H,2,0),"")</f>
        <v>小学</v>
      </c>
      <c r="N307" s="150">
        <f>IFERROR(選手[[#This Row],[学年]],"")</f>
        <v>4</v>
      </c>
      <c r="O307" s="151">
        <f>IFERROR(選手[[#This Row],[生年月日]],"")</f>
        <v>41327</v>
      </c>
      <c r="P307" s="150">
        <f t="shared" si="4"/>
        <v>10</v>
      </c>
    </row>
    <row r="308" spans="6:16" ht="20.100000000000001" customHeight="1" x14ac:dyDescent="0.15">
      <c r="F308" s="150">
        <f>IFERROR(選手[[#This Row],[選手番号]],"")</f>
        <v>307</v>
      </c>
      <c r="G308" s="150">
        <f>IFERROR(選手[[#This Row],[性別コード]],"")</f>
        <v>2</v>
      </c>
      <c r="H308" s="150" t="str">
        <f>IFERROR(VLOOKUP(G308,色々!P:Q,2,0),"")</f>
        <v>女子</v>
      </c>
      <c r="I308" s="150" t="str">
        <f>IFERROR(選手[[#This Row],[氏名]],"")</f>
        <v>鶴田　梨心</v>
      </c>
      <c r="J308" s="150" t="str">
        <f>IFERROR(選手[[#This Row],[氏名カナ]],"")</f>
        <v>ﾂﾙﾀ ﾘｺ</v>
      </c>
      <c r="K308" s="150" t="str">
        <f>IFERROR(選手[[#This Row],[所属名称１]],"")</f>
        <v>ﾌｨｯﾀｴﾐﾌﾙ松前</v>
      </c>
      <c r="L308" s="150">
        <f>IFERROR(選手[[#This Row],[学校コード]],"")</f>
        <v>1</v>
      </c>
      <c r="M308" s="150" t="str">
        <f>IFERROR(VLOOKUP(L308,色々!G:H,2,0),"")</f>
        <v>小学</v>
      </c>
      <c r="N308" s="150">
        <f>IFERROR(選手[[#This Row],[学年]],"")</f>
        <v>3</v>
      </c>
      <c r="O308" s="151">
        <f>IFERROR(選手[[#This Row],[生年月日]],"")</f>
        <v>41656</v>
      </c>
      <c r="P308" s="150">
        <f t="shared" si="4"/>
        <v>9</v>
      </c>
    </row>
    <row r="309" spans="6:16" ht="20.100000000000001" customHeight="1" x14ac:dyDescent="0.15">
      <c r="F309" s="150">
        <f>IFERROR(選手[[#This Row],[選手番号]],"")</f>
        <v>308</v>
      </c>
      <c r="G309" s="150">
        <f>IFERROR(選手[[#This Row],[性別コード]],"")</f>
        <v>1</v>
      </c>
      <c r="H309" s="150" t="str">
        <f>IFERROR(VLOOKUP(G309,色々!P:Q,2,0),"")</f>
        <v>男子</v>
      </c>
      <c r="I309" s="150" t="str">
        <f>IFERROR(選手[[#This Row],[氏名]],"")</f>
        <v>徳永圭太朗</v>
      </c>
      <c r="J309" s="150" t="str">
        <f>IFERROR(選手[[#This Row],[氏名カナ]],"")</f>
        <v>ﾄｸﾅｶﾞ ｹｲﾀﾛｳ</v>
      </c>
      <c r="K309" s="150" t="str">
        <f>IFERROR(選手[[#This Row],[所属名称１]],"")</f>
        <v>ﾌｨｯﾀ川之江</v>
      </c>
      <c r="L309" s="150">
        <f>IFERROR(選手[[#This Row],[学校コード]],"")</f>
        <v>1</v>
      </c>
      <c r="M309" s="150" t="str">
        <f>IFERROR(VLOOKUP(L309,色々!G:H,2,0),"")</f>
        <v>小学</v>
      </c>
      <c r="N309" s="150">
        <f>IFERROR(選手[[#This Row],[学年]],"")</f>
        <v>4</v>
      </c>
      <c r="O309" s="151">
        <f>IFERROR(選手[[#This Row],[生年月日]],"")</f>
        <v>41248</v>
      </c>
      <c r="P309" s="150">
        <f t="shared" si="4"/>
        <v>10</v>
      </c>
    </row>
    <row r="310" spans="6:16" ht="20.100000000000001" customHeight="1" x14ac:dyDescent="0.15">
      <c r="F310" s="150">
        <f>IFERROR(選手[[#This Row],[選手番号]],"")</f>
        <v>309</v>
      </c>
      <c r="G310" s="150">
        <f>IFERROR(選手[[#This Row],[性別コード]],"")</f>
        <v>2</v>
      </c>
      <c r="H310" s="150" t="str">
        <f>IFERROR(VLOOKUP(G310,色々!P:Q,2,0),"")</f>
        <v>女子</v>
      </c>
      <c r="I310" s="150" t="str">
        <f>IFERROR(選手[[#This Row],[氏名]],"")</f>
        <v>森安　千夏</v>
      </c>
      <c r="J310" s="150" t="str">
        <f>IFERROR(選手[[#This Row],[氏名カナ]],"")</f>
        <v>ﾓﾘﾔｽ ﾁﾅﾂ</v>
      </c>
      <c r="K310" s="150" t="str">
        <f>IFERROR(選手[[#This Row],[所属名称１]],"")</f>
        <v>ﾌｨｯﾀ川之江</v>
      </c>
      <c r="L310" s="150">
        <f>IFERROR(選手[[#This Row],[学校コード]],"")</f>
        <v>3</v>
      </c>
      <c r="M310" s="150" t="str">
        <f>IFERROR(VLOOKUP(L310,色々!G:H,2,0),"")</f>
        <v>高校</v>
      </c>
      <c r="N310" s="150">
        <f>IFERROR(選手[[#This Row],[学年]],"")</f>
        <v>2</v>
      </c>
      <c r="O310" s="151">
        <f>IFERROR(選手[[#This Row],[生年月日]],"")</f>
        <v>38592</v>
      </c>
      <c r="P310" s="150">
        <f t="shared" si="4"/>
        <v>17</v>
      </c>
    </row>
    <row r="311" spans="6:16" ht="20.100000000000001" customHeight="1" x14ac:dyDescent="0.15">
      <c r="F311" s="150">
        <f>IFERROR(選手[[#This Row],[選手番号]],"")</f>
        <v>310</v>
      </c>
      <c r="G311" s="150">
        <f>IFERROR(選手[[#This Row],[性別コード]],"")</f>
        <v>2</v>
      </c>
      <c r="H311" s="150" t="str">
        <f>IFERROR(VLOOKUP(G311,色々!P:Q,2,0),"")</f>
        <v>女子</v>
      </c>
      <c r="I311" s="150" t="str">
        <f>IFERROR(選手[[#This Row],[氏名]],"")</f>
        <v>内田　花埜</v>
      </c>
      <c r="J311" s="150" t="str">
        <f>IFERROR(選手[[#This Row],[氏名カナ]],"")</f>
        <v>ｳﾁﾀﾞ ｶﾉ</v>
      </c>
      <c r="K311" s="150" t="str">
        <f>IFERROR(選手[[#This Row],[所属名称１]],"")</f>
        <v>ﾌｨｯﾀ川之江</v>
      </c>
      <c r="L311" s="150">
        <f>IFERROR(選手[[#This Row],[学校コード]],"")</f>
        <v>3</v>
      </c>
      <c r="M311" s="150" t="str">
        <f>IFERROR(VLOOKUP(L311,色々!G:H,2,0),"")</f>
        <v>高校</v>
      </c>
      <c r="N311" s="150">
        <f>IFERROR(選手[[#This Row],[学年]],"")</f>
        <v>2</v>
      </c>
      <c r="O311" s="151">
        <f>IFERROR(選手[[#This Row],[生年月日]],"")</f>
        <v>38740</v>
      </c>
      <c r="P311" s="150">
        <f t="shared" si="4"/>
        <v>17</v>
      </c>
    </row>
    <row r="312" spans="6:16" ht="20.100000000000001" customHeight="1" x14ac:dyDescent="0.15">
      <c r="F312" s="150">
        <f>IFERROR(選手[[#This Row],[選手番号]],"")</f>
        <v>311</v>
      </c>
      <c r="G312" s="150">
        <f>IFERROR(選手[[#This Row],[性別コード]],"")</f>
        <v>2</v>
      </c>
      <c r="H312" s="150" t="str">
        <f>IFERROR(VLOOKUP(G312,色々!P:Q,2,0),"")</f>
        <v>女子</v>
      </c>
      <c r="I312" s="150" t="str">
        <f>IFERROR(選手[[#This Row],[氏名]],"")</f>
        <v>森實　真江</v>
      </c>
      <c r="J312" s="150" t="str">
        <f>IFERROR(選手[[#This Row],[氏名カナ]],"")</f>
        <v>ﾓﾘｻﾞﾈ ﾏｴ</v>
      </c>
      <c r="K312" s="150" t="str">
        <f>IFERROR(選手[[#This Row],[所属名称１]],"")</f>
        <v>ﾌｨｯﾀ川之江</v>
      </c>
      <c r="L312" s="150">
        <f>IFERROR(選手[[#This Row],[学校コード]],"")</f>
        <v>2</v>
      </c>
      <c r="M312" s="150" t="str">
        <f>IFERROR(VLOOKUP(L312,色々!G:H,2,0),"")</f>
        <v>中学</v>
      </c>
      <c r="N312" s="150">
        <f>IFERROR(選手[[#This Row],[学年]],"")</f>
        <v>3</v>
      </c>
      <c r="O312" s="151">
        <f>IFERROR(選手[[#This Row],[生年月日]],"")</f>
        <v>39475</v>
      </c>
      <c r="P312" s="150">
        <f t="shared" si="4"/>
        <v>15</v>
      </c>
    </row>
    <row r="313" spans="6:16" ht="20.100000000000001" customHeight="1" x14ac:dyDescent="0.15">
      <c r="F313" s="150">
        <f>IFERROR(選手[[#This Row],[選手番号]],"")</f>
        <v>312</v>
      </c>
      <c r="G313" s="150">
        <f>IFERROR(選手[[#This Row],[性別コード]],"")</f>
        <v>2</v>
      </c>
      <c r="H313" s="150" t="str">
        <f>IFERROR(VLOOKUP(G313,色々!P:Q,2,0),"")</f>
        <v>女子</v>
      </c>
      <c r="I313" s="150" t="str">
        <f>IFERROR(選手[[#This Row],[氏名]],"")</f>
        <v>徳永　心美</v>
      </c>
      <c r="J313" s="150" t="str">
        <f>IFERROR(選手[[#This Row],[氏名カナ]],"")</f>
        <v>ﾄｸﾅｶﾞ ｺｺﾐ</v>
      </c>
      <c r="K313" s="150" t="str">
        <f>IFERROR(選手[[#This Row],[所属名称１]],"")</f>
        <v>ﾌｨｯﾀ川之江</v>
      </c>
      <c r="L313" s="150">
        <f>IFERROR(選手[[#This Row],[学校コード]],"")</f>
        <v>2</v>
      </c>
      <c r="M313" s="150" t="str">
        <f>IFERROR(VLOOKUP(L313,色々!G:H,2,0),"")</f>
        <v>中学</v>
      </c>
      <c r="N313" s="150">
        <f>IFERROR(選手[[#This Row],[学年]],"")</f>
        <v>2</v>
      </c>
      <c r="O313" s="151">
        <f>IFERROR(選手[[#This Row],[生年月日]],"")</f>
        <v>39879</v>
      </c>
      <c r="P313" s="150">
        <f t="shared" si="4"/>
        <v>14</v>
      </c>
    </row>
    <row r="314" spans="6:16" ht="20.100000000000001" customHeight="1" x14ac:dyDescent="0.15">
      <c r="F314" s="150">
        <f>IFERROR(選手[[#This Row],[選手番号]],"")</f>
        <v>313</v>
      </c>
      <c r="G314" s="150">
        <f>IFERROR(選手[[#This Row],[性別コード]],"")</f>
        <v>2</v>
      </c>
      <c r="H314" s="150" t="str">
        <f>IFERROR(VLOOKUP(G314,色々!P:Q,2,0),"")</f>
        <v>女子</v>
      </c>
      <c r="I314" s="150" t="str">
        <f>IFERROR(選手[[#This Row],[氏名]],"")</f>
        <v>石川　沙来</v>
      </c>
      <c r="J314" s="150" t="str">
        <f>IFERROR(選手[[#This Row],[氏名カナ]],"")</f>
        <v>ｲｼｶﾜ ｻﾗ</v>
      </c>
      <c r="K314" s="150" t="str">
        <f>IFERROR(選手[[#This Row],[所属名称１]],"")</f>
        <v>ﾌｨｯﾀ川之江</v>
      </c>
      <c r="L314" s="150">
        <f>IFERROR(選手[[#This Row],[学校コード]],"")</f>
        <v>1</v>
      </c>
      <c r="M314" s="150" t="str">
        <f>IFERROR(VLOOKUP(L314,色々!G:H,2,0),"")</f>
        <v>小学</v>
      </c>
      <c r="N314" s="150">
        <f>IFERROR(選手[[#This Row],[学年]],"")</f>
        <v>4</v>
      </c>
      <c r="O314" s="151">
        <f>IFERROR(選手[[#This Row],[生年月日]],"")</f>
        <v>41163</v>
      </c>
      <c r="P314" s="150">
        <f t="shared" si="4"/>
        <v>10</v>
      </c>
    </row>
    <row r="315" spans="6:16" ht="20.100000000000001" customHeight="1" x14ac:dyDescent="0.15">
      <c r="F315" s="150">
        <f>IFERROR(選手[[#This Row],[選手番号]],"")</f>
        <v>314</v>
      </c>
      <c r="G315" s="150">
        <f>IFERROR(選手[[#This Row],[性別コード]],"")</f>
        <v>1</v>
      </c>
      <c r="H315" s="150" t="str">
        <f>IFERROR(VLOOKUP(G315,色々!P:Q,2,0),"")</f>
        <v>男子</v>
      </c>
      <c r="I315" s="150" t="str">
        <f>IFERROR(選手[[#This Row],[氏名]],"")</f>
        <v>清水　瑛透</v>
      </c>
      <c r="J315" s="150" t="str">
        <f>IFERROR(選手[[#This Row],[氏名カナ]],"")</f>
        <v>ｼﾐｽﾞ ｴｲｽｹ</v>
      </c>
      <c r="K315" s="150" t="str">
        <f>IFERROR(選手[[#This Row],[所属名称１]],"")</f>
        <v>MESSA</v>
      </c>
      <c r="L315" s="150">
        <f>IFERROR(選手[[#This Row],[学校コード]],"")</f>
        <v>3</v>
      </c>
      <c r="M315" s="150" t="str">
        <f>IFERROR(VLOOKUP(L315,色々!G:H,2,0),"")</f>
        <v>高校</v>
      </c>
      <c r="N315" s="150">
        <f>IFERROR(選手[[#This Row],[学年]],"")</f>
        <v>2</v>
      </c>
      <c r="O315" s="151">
        <f>IFERROR(選手[[#This Row],[生年月日]],"")</f>
        <v>38721</v>
      </c>
      <c r="P315" s="150">
        <f t="shared" si="4"/>
        <v>17</v>
      </c>
    </row>
    <row r="316" spans="6:16" ht="20.100000000000001" customHeight="1" x14ac:dyDescent="0.15">
      <c r="F316" s="150">
        <f>IFERROR(選手[[#This Row],[選手番号]],"")</f>
        <v>315</v>
      </c>
      <c r="G316" s="150">
        <f>IFERROR(選手[[#This Row],[性別コード]],"")</f>
        <v>1</v>
      </c>
      <c r="H316" s="150" t="str">
        <f>IFERROR(VLOOKUP(G316,色々!P:Q,2,0),"")</f>
        <v>男子</v>
      </c>
      <c r="I316" s="150" t="str">
        <f>IFERROR(選手[[#This Row],[氏名]],"")</f>
        <v>西村　崚伽</v>
      </c>
      <c r="J316" s="150" t="str">
        <f>IFERROR(選手[[#This Row],[氏名カナ]],"")</f>
        <v>ﾆｼﾑﾗ ﾘｮｳｶﾞ</v>
      </c>
      <c r="K316" s="150" t="str">
        <f>IFERROR(選手[[#This Row],[所属名称１]],"")</f>
        <v>MESSA</v>
      </c>
      <c r="L316" s="150">
        <f>IFERROR(選手[[#This Row],[学校コード]],"")</f>
        <v>3</v>
      </c>
      <c r="M316" s="150" t="str">
        <f>IFERROR(VLOOKUP(L316,色々!G:H,2,0),"")</f>
        <v>高校</v>
      </c>
      <c r="N316" s="150">
        <f>IFERROR(選手[[#This Row],[学年]],"")</f>
        <v>1</v>
      </c>
      <c r="O316" s="151">
        <f>IFERROR(選手[[#This Row],[生年月日]],"")</f>
        <v>39136</v>
      </c>
      <c r="P316" s="150">
        <f t="shared" si="4"/>
        <v>16</v>
      </c>
    </row>
    <row r="317" spans="6:16" ht="20.100000000000001" customHeight="1" x14ac:dyDescent="0.15">
      <c r="F317" s="150">
        <f>IFERROR(選手[[#This Row],[選手番号]],"")</f>
        <v>316</v>
      </c>
      <c r="G317" s="150">
        <f>IFERROR(選手[[#This Row],[性別コード]],"")</f>
        <v>1</v>
      </c>
      <c r="H317" s="150" t="str">
        <f>IFERROR(VLOOKUP(G317,色々!P:Q,2,0),"")</f>
        <v>男子</v>
      </c>
      <c r="I317" s="150" t="str">
        <f>IFERROR(選手[[#This Row],[氏名]],"")</f>
        <v>宇都宮彰斗</v>
      </c>
      <c r="J317" s="150" t="str">
        <f>IFERROR(選手[[#This Row],[氏名カナ]],"")</f>
        <v>ｳﾂﾉﾐﾔ ｱｷﾄ</v>
      </c>
      <c r="K317" s="150" t="str">
        <f>IFERROR(選手[[#This Row],[所属名称１]],"")</f>
        <v>MESSA</v>
      </c>
      <c r="L317" s="150">
        <f>IFERROR(選手[[#This Row],[学校コード]],"")</f>
        <v>2</v>
      </c>
      <c r="M317" s="150" t="str">
        <f>IFERROR(VLOOKUP(L317,色々!G:H,2,0),"")</f>
        <v>中学</v>
      </c>
      <c r="N317" s="150">
        <f>IFERROR(選手[[#This Row],[学年]],"")</f>
        <v>2</v>
      </c>
      <c r="O317" s="151">
        <f>IFERROR(選手[[#This Row],[生年月日]],"")</f>
        <v>39660</v>
      </c>
      <c r="P317" s="150">
        <f t="shared" si="4"/>
        <v>14</v>
      </c>
    </row>
    <row r="318" spans="6:16" ht="20.100000000000001" customHeight="1" x14ac:dyDescent="0.15">
      <c r="F318" s="150">
        <f>IFERROR(選手[[#This Row],[選手番号]],"")</f>
        <v>317</v>
      </c>
      <c r="G318" s="150">
        <f>IFERROR(選手[[#This Row],[性別コード]],"")</f>
        <v>1</v>
      </c>
      <c r="H318" s="150" t="str">
        <f>IFERROR(VLOOKUP(G318,色々!P:Q,2,0),"")</f>
        <v>男子</v>
      </c>
      <c r="I318" s="150" t="str">
        <f>IFERROR(選手[[#This Row],[氏名]],"")</f>
        <v>土居　蒼空</v>
      </c>
      <c r="J318" s="150" t="str">
        <f>IFERROR(選手[[#This Row],[氏名カナ]],"")</f>
        <v>ﾄﾞｲ ｿﾗ</v>
      </c>
      <c r="K318" s="150" t="str">
        <f>IFERROR(選手[[#This Row],[所属名称１]],"")</f>
        <v>MESSA</v>
      </c>
      <c r="L318" s="150">
        <f>IFERROR(選手[[#This Row],[学校コード]],"")</f>
        <v>2</v>
      </c>
      <c r="M318" s="150" t="str">
        <f>IFERROR(VLOOKUP(L318,色々!G:H,2,0),"")</f>
        <v>中学</v>
      </c>
      <c r="N318" s="150">
        <f>IFERROR(選手[[#This Row],[学年]],"")</f>
        <v>1</v>
      </c>
      <c r="O318" s="151">
        <f>IFERROR(選手[[#This Row],[生年月日]],"")</f>
        <v>39989</v>
      </c>
      <c r="P318" s="150">
        <f t="shared" si="4"/>
        <v>13</v>
      </c>
    </row>
    <row r="319" spans="6:16" ht="20.100000000000001" customHeight="1" x14ac:dyDescent="0.15">
      <c r="F319" s="150">
        <f>IFERROR(選手[[#This Row],[選手番号]],"")</f>
        <v>318</v>
      </c>
      <c r="G319" s="150">
        <f>IFERROR(選手[[#This Row],[性別コード]],"")</f>
        <v>1</v>
      </c>
      <c r="H319" s="150" t="str">
        <f>IFERROR(VLOOKUP(G319,色々!P:Q,2,0),"")</f>
        <v>男子</v>
      </c>
      <c r="I319" s="150" t="str">
        <f>IFERROR(選手[[#This Row],[氏名]],"")</f>
        <v>土居　愛宙</v>
      </c>
      <c r="J319" s="150" t="str">
        <f>IFERROR(選手[[#This Row],[氏名カナ]],"")</f>
        <v>ﾄﾞｲ ﾏﾅﾄ</v>
      </c>
      <c r="K319" s="150" t="str">
        <f>IFERROR(選手[[#This Row],[所属名称１]],"")</f>
        <v>MESSA</v>
      </c>
      <c r="L319" s="150">
        <f>IFERROR(選手[[#This Row],[学校コード]],"")</f>
        <v>1</v>
      </c>
      <c r="M319" s="150" t="str">
        <f>IFERROR(VLOOKUP(L319,色々!G:H,2,0),"")</f>
        <v>小学</v>
      </c>
      <c r="N319" s="150">
        <f>IFERROR(選手[[#This Row],[学年]],"")</f>
        <v>5</v>
      </c>
      <c r="O319" s="151">
        <f>IFERROR(選手[[#This Row],[生年月日]],"")</f>
        <v>40883</v>
      </c>
      <c r="P319" s="150">
        <f t="shared" si="4"/>
        <v>11</v>
      </c>
    </row>
    <row r="320" spans="6:16" ht="20.100000000000001" customHeight="1" x14ac:dyDescent="0.15">
      <c r="F320" s="150">
        <f>IFERROR(選手[[#This Row],[選手番号]],"")</f>
        <v>319</v>
      </c>
      <c r="G320" s="150">
        <f>IFERROR(選手[[#This Row],[性別コード]],"")</f>
        <v>2</v>
      </c>
      <c r="H320" s="150" t="str">
        <f>IFERROR(VLOOKUP(G320,色々!P:Q,2,0),"")</f>
        <v>女子</v>
      </c>
      <c r="I320" s="150" t="str">
        <f>IFERROR(選手[[#This Row],[氏名]],"")</f>
        <v>熊坂　玲那</v>
      </c>
      <c r="J320" s="150" t="str">
        <f>IFERROR(選手[[#This Row],[氏名カナ]],"")</f>
        <v>ｸﾏｻｶ ﾚﾅ</v>
      </c>
      <c r="K320" s="150" t="str">
        <f>IFERROR(選手[[#This Row],[所属名称１]],"")</f>
        <v>MESSA</v>
      </c>
      <c r="L320" s="150">
        <f>IFERROR(選手[[#This Row],[学校コード]],"")</f>
        <v>2</v>
      </c>
      <c r="M320" s="150" t="str">
        <f>IFERROR(VLOOKUP(L320,色々!G:H,2,0),"")</f>
        <v>中学</v>
      </c>
      <c r="N320" s="150">
        <f>IFERROR(選手[[#This Row],[学年]],"")</f>
        <v>3</v>
      </c>
      <c r="O320" s="151">
        <f>IFERROR(選手[[#This Row],[生年月日]],"")</f>
        <v>39461</v>
      </c>
      <c r="P320" s="150">
        <f t="shared" si="4"/>
        <v>15</v>
      </c>
    </row>
    <row r="321" spans="6:16" ht="20.100000000000001" customHeight="1" x14ac:dyDescent="0.15">
      <c r="F321" s="150">
        <f>IFERROR(選手[[#This Row],[選手番号]],"")</f>
        <v>320</v>
      </c>
      <c r="G321" s="150">
        <f>IFERROR(選手[[#This Row],[性別コード]],"")</f>
        <v>2</v>
      </c>
      <c r="H321" s="150" t="str">
        <f>IFERROR(VLOOKUP(G321,色々!P:Q,2,0),"")</f>
        <v>女子</v>
      </c>
      <c r="I321" s="150" t="str">
        <f>IFERROR(選手[[#This Row],[氏名]],"")</f>
        <v>岡本　心陽</v>
      </c>
      <c r="J321" s="150" t="str">
        <f>IFERROR(選手[[#This Row],[氏名カナ]],"")</f>
        <v>ｵｶﾓﾄ ｺﾊﾙ</v>
      </c>
      <c r="K321" s="150" t="str">
        <f>IFERROR(選手[[#This Row],[所属名称１]],"")</f>
        <v>MESSA</v>
      </c>
      <c r="L321" s="150">
        <f>IFERROR(選手[[#This Row],[学校コード]],"")</f>
        <v>1</v>
      </c>
      <c r="M321" s="150" t="str">
        <f>IFERROR(VLOOKUP(L321,色々!G:H,2,0),"")</f>
        <v>小学</v>
      </c>
      <c r="N321" s="150">
        <f>IFERROR(選手[[#This Row],[学年]],"")</f>
        <v>4</v>
      </c>
      <c r="O321" s="151">
        <f>IFERROR(選手[[#This Row],[生年月日]],"")</f>
        <v>41057</v>
      </c>
      <c r="P321" s="150">
        <f t="shared" si="4"/>
        <v>10</v>
      </c>
    </row>
    <row r="322" spans="6:16" ht="20.100000000000001" customHeight="1" x14ac:dyDescent="0.15">
      <c r="F322" s="150">
        <f>IFERROR(選手[[#This Row],[選手番号]],"")</f>
        <v>321</v>
      </c>
      <c r="G322" s="150">
        <f>IFERROR(選手[[#This Row],[性別コード]],"")</f>
        <v>2</v>
      </c>
      <c r="H322" s="150" t="str">
        <f>IFERROR(VLOOKUP(G322,色々!P:Q,2,0),"")</f>
        <v>女子</v>
      </c>
      <c r="I322" s="150" t="str">
        <f>IFERROR(選手[[#This Row],[氏名]],"")</f>
        <v>村上　愛莉</v>
      </c>
      <c r="J322" s="150" t="str">
        <f>IFERROR(選手[[#This Row],[氏名カナ]],"")</f>
        <v>ﾑﾗｶﾐ ｱｲﾘ</v>
      </c>
      <c r="K322" s="150" t="str">
        <f>IFERROR(選手[[#This Row],[所属名称１]],"")</f>
        <v>MESSA</v>
      </c>
      <c r="L322" s="150">
        <f>IFERROR(選手[[#This Row],[学校コード]],"")</f>
        <v>1</v>
      </c>
      <c r="M322" s="150" t="str">
        <f>IFERROR(VLOOKUP(L322,色々!G:H,2,0),"")</f>
        <v>小学</v>
      </c>
      <c r="N322" s="150">
        <f>IFERROR(選手[[#This Row],[学年]],"")</f>
        <v>2</v>
      </c>
      <c r="O322" s="151">
        <f>IFERROR(選手[[#This Row],[生年月日]],"")</f>
        <v>41824</v>
      </c>
      <c r="P322" s="150">
        <f t="shared" si="4"/>
        <v>8</v>
      </c>
    </row>
    <row r="323" spans="6:16" ht="20.100000000000001" customHeight="1" x14ac:dyDescent="0.15">
      <c r="F323" s="150">
        <f>IFERROR(選手[[#This Row],[選手番号]],"")</f>
        <v>322</v>
      </c>
      <c r="G323" s="150">
        <f>IFERROR(選手[[#This Row],[性別コード]],"")</f>
        <v>1</v>
      </c>
      <c r="H323" s="150" t="str">
        <f>IFERROR(VLOOKUP(G323,色々!P:Q,2,0),"")</f>
        <v>男子</v>
      </c>
      <c r="I323" s="150" t="str">
        <f>IFERROR(選手[[#This Row],[氏名]],"")</f>
        <v>日淺琥太朗</v>
      </c>
      <c r="J323" s="150" t="str">
        <f>IFERROR(選手[[#This Row],[氏名カナ]],"")</f>
        <v>ﾋｱｻ ｺﾀﾛｳ</v>
      </c>
      <c r="K323" s="150" t="str">
        <f>IFERROR(選手[[#This Row],[所属名称１]],"")</f>
        <v>しまなみST</v>
      </c>
      <c r="L323" s="150">
        <f>IFERROR(選手[[#This Row],[学校コード]],"")</f>
        <v>3</v>
      </c>
      <c r="M323" s="150" t="str">
        <f>IFERROR(VLOOKUP(L323,色々!G:H,2,0),"")</f>
        <v>高校</v>
      </c>
      <c r="N323" s="150">
        <f>IFERROR(選手[[#This Row],[学年]],"")</f>
        <v>1</v>
      </c>
      <c r="O323" s="151">
        <f>IFERROR(選手[[#This Row],[生年月日]],"")</f>
        <v>39038</v>
      </c>
      <c r="P323" s="150">
        <f t="shared" ref="P323:P386" si="5">IFERROR(DATEDIF(O323,$O$1,"y"),"")</f>
        <v>16</v>
      </c>
    </row>
    <row r="324" spans="6:16" ht="20.100000000000001" customHeight="1" x14ac:dyDescent="0.15">
      <c r="F324" s="150">
        <f>IFERROR(選手[[#This Row],[選手番号]],"")</f>
        <v>323</v>
      </c>
      <c r="G324" s="150">
        <f>IFERROR(選手[[#This Row],[性別コード]],"")</f>
        <v>1</v>
      </c>
      <c r="H324" s="150" t="str">
        <f>IFERROR(VLOOKUP(G324,色々!P:Q,2,0),"")</f>
        <v>男子</v>
      </c>
      <c r="I324" s="150" t="str">
        <f>IFERROR(選手[[#This Row],[氏名]],"")</f>
        <v>矢野　晴輝</v>
      </c>
      <c r="J324" s="150" t="str">
        <f>IFERROR(選手[[#This Row],[氏名カナ]],"")</f>
        <v>ﾔﾉ ﾊﾙｷ</v>
      </c>
      <c r="K324" s="150" t="str">
        <f>IFERROR(選手[[#This Row],[所属名称１]],"")</f>
        <v>しまなみST</v>
      </c>
      <c r="L324" s="150">
        <f>IFERROR(選手[[#This Row],[学校コード]],"")</f>
        <v>3</v>
      </c>
      <c r="M324" s="150" t="str">
        <f>IFERROR(VLOOKUP(L324,色々!G:H,2,0),"")</f>
        <v>高校</v>
      </c>
      <c r="N324" s="150">
        <f>IFERROR(選手[[#This Row],[学年]],"")</f>
        <v>1</v>
      </c>
      <c r="O324" s="151">
        <f>IFERROR(選手[[#This Row],[生年月日]],"")</f>
        <v>39067</v>
      </c>
      <c r="P324" s="150">
        <f t="shared" si="5"/>
        <v>16</v>
      </c>
    </row>
    <row r="325" spans="6:16" ht="20.100000000000001" customHeight="1" x14ac:dyDescent="0.15">
      <c r="F325" s="150">
        <f>IFERROR(選手[[#This Row],[選手番号]],"")</f>
        <v>324</v>
      </c>
      <c r="G325" s="150">
        <f>IFERROR(選手[[#This Row],[性別コード]],"")</f>
        <v>1</v>
      </c>
      <c r="H325" s="150" t="str">
        <f>IFERROR(VLOOKUP(G325,色々!P:Q,2,0),"")</f>
        <v>男子</v>
      </c>
      <c r="I325" s="150" t="str">
        <f>IFERROR(選手[[#This Row],[氏名]],"")</f>
        <v>渡邊　莉友</v>
      </c>
      <c r="J325" s="150" t="str">
        <f>IFERROR(選手[[#This Row],[氏名カナ]],"")</f>
        <v>ﾜﾀﾅﾍﾞ ﾘﾄ</v>
      </c>
      <c r="K325" s="150" t="str">
        <f>IFERROR(選手[[#This Row],[所属名称１]],"")</f>
        <v>しまなみST</v>
      </c>
      <c r="L325" s="150">
        <f>IFERROR(選手[[#This Row],[学校コード]],"")</f>
        <v>2</v>
      </c>
      <c r="M325" s="150" t="str">
        <f>IFERROR(VLOOKUP(L325,色々!G:H,2,0),"")</f>
        <v>中学</v>
      </c>
      <c r="N325" s="150">
        <f>IFERROR(選手[[#This Row],[学年]],"")</f>
        <v>3</v>
      </c>
      <c r="O325" s="151">
        <f>IFERROR(選手[[#This Row],[生年月日]],"")</f>
        <v>39188</v>
      </c>
      <c r="P325" s="150">
        <f t="shared" si="5"/>
        <v>15</v>
      </c>
    </row>
    <row r="326" spans="6:16" ht="20.100000000000001" customHeight="1" x14ac:dyDescent="0.15">
      <c r="F326" s="150">
        <f>IFERROR(選手[[#This Row],[選手番号]],"")</f>
        <v>325</v>
      </c>
      <c r="G326" s="150">
        <f>IFERROR(選手[[#This Row],[性別コード]],"")</f>
        <v>2</v>
      </c>
      <c r="H326" s="150" t="str">
        <f>IFERROR(VLOOKUP(G326,色々!P:Q,2,0),"")</f>
        <v>女子</v>
      </c>
      <c r="I326" s="150" t="str">
        <f>IFERROR(選手[[#This Row],[氏名]],"")</f>
        <v>日淺　　華</v>
      </c>
      <c r="J326" s="150" t="str">
        <f>IFERROR(選手[[#This Row],[氏名カナ]],"")</f>
        <v>ﾋｱｻ ﾊﾅ</v>
      </c>
      <c r="K326" s="150" t="str">
        <f>IFERROR(選手[[#This Row],[所属名称１]],"")</f>
        <v>しまなみST</v>
      </c>
      <c r="L326" s="150">
        <f>IFERROR(選手[[#This Row],[学校コード]],"")</f>
        <v>2</v>
      </c>
      <c r="M326" s="150" t="str">
        <f>IFERROR(VLOOKUP(L326,色々!G:H,2,0),"")</f>
        <v>中学</v>
      </c>
      <c r="N326" s="150">
        <f>IFERROR(選手[[#This Row],[学年]],"")</f>
        <v>1</v>
      </c>
      <c r="O326" s="151">
        <f>IFERROR(選手[[#This Row],[生年月日]],"")</f>
        <v>40035</v>
      </c>
      <c r="P326" s="150">
        <f t="shared" si="5"/>
        <v>13</v>
      </c>
    </row>
    <row r="327" spans="6:16" ht="20.100000000000001" customHeight="1" x14ac:dyDescent="0.15">
      <c r="F327" s="150">
        <f>IFERROR(選手[[#This Row],[選手番号]],"")</f>
        <v>326</v>
      </c>
      <c r="G327" s="150">
        <f>IFERROR(選手[[#This Row],[性別コード]],"")</f>
        <v>2</v>
      </c>
      <c r="H327" s="150" t="str">
        <f>IFERROR(VLOOKUP(G327,色々!P:Q,2,0),"")</f>
        <v>女子</v>
      </c>
      <c r="I327" s="150" t="str">
        <f>IFERROR(選手[[#This Row],[氏名]],"")</f>
        <v>矢野　凪菜</v>
      </c>
      <c r="J327" s="150" t="str">
        <f>IFERROR(選手[[#This Row],[氏名カナ]],"")</f>
        <v>ﾔﾉ ﾅﾅ</v>
      </c>
      <c r="K327" s="150" t="str">
        <f>IFERROR(選手[[#This Row],[所属名称１]],"")</f>
        <v>しまなみST</v>
      </c>
      <c r="L327" s="150">
        <f>IFERROR(選手[[#This Row],[学校コード]],"")</f>
        <v>2</v>
      </c>
      <c r="M327" s="150" t="str">
        <f>IFERROR(VLOOKUP(L327,色々!G:H,2,0),"")</f>
        <v>中学</v>
      </c>
      <c r="N327" s="150">
        <f>IFERROR(選手[[#This Row],[学年]],"")</f>
        <v>1</v>
      </c>
      <c r="O327" s="151">
        <f>IFERROR(選手[[#This Row],[生年月日]],"")</f>
        <v>40247</v>
      </c>
      <c r="P327" s="150">
        <f t="shared" si="5"/>
        <v>13</v>
      </c>
    </row>
    <row r="328" spans="6:16" ht="20.100000000000001" customHeight="1" x14ac:dyDescent="0.15">
      <c r="F328" s="150">
        <f>IFERROR(選手[[#This Row],[選手番号]],"")</f>
        <v>327</v>
      </c>
      <c r="G328" s="150">
        <f>IFERROR(選手[[#This Row],[性別コード]],"")</f>
        <v>2</v>
      </c>
      <c r="H328" s="150" t="str">
        <f>IFERROR(VLOOKUP(G328,色々!P:Q,2,0),"")</f>
        <v>女子</v>
      </c>
      <c r="I328" s="150" t="str">
        <f>IFERROR(選手[[#This Row],[氏名]],"")</f>
        <v>藤田　悠生</v>
      </c>
      <c r="J328" s="150" t="str">
        <f>IFERROR(選手[[#This Row],[氏名カナ]],"")</f>
        <v>ﾌｼﾞﾀ ﾕｳ</v>
      </c>
      <c r="K328" s="150" t="str">
        <f>IFERROR(選手[[#This Row],[所属名称１]],"")</f>
        <v>AzuMax</v>
      </c>
      <c r="L328" s="150">
        <f>IFERROR(選手[[#This Row],[学校コード]],"")</f>
        <v>3</v>
      </c>
      <c r="M328" s="150" t="str">
        <f>IFERROR(VLOOKUP(L328,色々!G:H,2,0),"")</f>
        <v>高校</v>
      </c>
      <c r="N328" s="150">
        <f>IFERROR(選手[[#This Row],[学年]],"")</f>
        <v>3</v>
      </c>
      <c r="O328" s="151">
        <f>IFERROR(選手[[#This Row],[生年月日]],"")</f>
        <v>38310</v>
      </c>
      <c r="P328" s="150">
        <f t="shared" si="5"/>
        <v>18</v>
      </c>
    </row>
    <row r="329" spans="6:16" ht="20.100000000000001" customHeight="1" x14ac:dyDescent="0.15">
      <c r="F329" s="150">
        <f>IFERROR(選手[[#This Row],[選手番号]],"")</f>
        <v>328</v>
      </c>
      <c r="G329" s="150">
        <f>IFERROR(選手[[#This Row],[性別コード]],"")</f>
        <v>2</v>
      </c>
      <c r="H329" s="150" t="str">
        <f>IFERROR(VLOOKUP(G329,色々!P:Q,2,0),"")</f>
        <v>女子</v>
      </c>
      <c r="I329" s="150" t="str">
        <f>IFERROR(選手[[#This Row],[氏名]],"")</f>
        <v>藤田　麻未</v>
      </c>
      <c r="J329" s="150" t="str">
        <f>IFERROR(選手[[#This Row],[氏名カナ]],"")</f>
        <v>ﾌｼﾞﾀ ｱﾐ</v>
      </c>
      <c r="K329" s="150" t="str">
        <f>IFERROR(選手[[#This Row],[所属名称１]],"")</f>
        <v>AzuMax</v>
      </c>
      <c r="L329" s="150">
        <f>IFERROR(選手[[#This Row],[学校コード]],"")</f>
        <v>3</v>
      </c>
      <c r="M329" s="150" t="str">
        <f>IFERROR(VLOOKUP(L329,色々!G:H,2,0),"")</f>
        <v>高校</v>
      </c>
      <c r="N329" s="150">
        <f>IFERROR(選手[[#This Row],[学年]],"")</f>
        <v>1</v>
      </c>
      <c r="O329" s="151">
        <f>IFERROR(選手[[#This Row],[生年月日]],"")</f>
        <v>39080</v>
      </c>
      <c r="P329" s="150">
        <f t="shared" si="5"/>
        <v>16</v>
      </c>
    </row>
    <row r="330" spans="6:16" ht="20.100000000000001" customHeight="1" x14ac:dyDescent="0.15">
      <c r="F330" s="150">
        <f>IFERROR(選手[[#This Row],[選手番号]],"")</f>
        <v>329</v>
      </c>
      <c r="G330" s="150">
        <f>IFERROR(選手[[#This Row],[性別コード]],"")</f>
        <v>2</v>
      </c>
      <c r="H330" s="150" t="str">
        <f>IFERROR(VLOOKUP(G330,色々!P:Q,2,0),"")</f>
        <v>女子</v>
      </c>
      <c r="I330" s="150" t="str">
        <f>IFERROR(選手[[#This Row],[氏名]],"")</f>
        <v>藤田　莉帆</v>
      </c>
      <c r="J330" s="150" t="str">
        <f>IFERROR(選手[[#This Row],[氏名カナ]],"")</f>
        <v>ﾌｼﾞﾀ ﾘﾎ</v>
      </c>
      <c r="K330" s="150" t="str">
        <f>IFERROR(選手[[#This Row],[所属名称１]],"")</f>
        <v>AzuMax</v>
      </c>
      <c r="L330" s="150">
        <f>IFERROR(選手[[#This Row],[学校コード]],"")</f>
        <v>2</v>
      </c>
      <c r="M330" s="150" t="str">
        <f>IFERROR(VLOOKUP(L330,色々!G:H,2,0),"")</f>
        <v>中学</v>
      </c>
      <c r="N330" s="150">
        <f>IFERROR(選手[[#This Row],[学年]],"")</f>
        <v>3</v>
      </c>
      <c r="O330" s="151">
        <f>IFERROR(選手[[#This Row],[生年月日]],"")</f>
        <v>39197</v>
      </c>
      <c r="P330" s="150">
        <f t="shared" si="5"/>
        <v>15</v>
      </c>
    </row>
    <row r="331" spans="6:16" ht="20.100000000000001" customHeight="1" x14ac:dyDescent="0.15">
      <c r="F331" s="150">
        <f>IFERROR(選手[[#This Row],[選手番号]],"")</f>
        <v>330</v>
      </c>
      <c r="G331" s="150">
        <f>IFERROR(選手[[#This Row],[性別コード]],"")</f>
        <v>1</v>
      </c>
      <c r="H331" s="150" t="str">
        <f>IFERROR(VLOOKUP(G331,色々!P:Q,2,0),"")</f>
        <v>男子</v>
      </c>
      <c r="I331" s="150" t="str">
        <f>IFERROR(選手[[#This Row],[氏名]],"")</f>
        <v>善家　大稀</v>
      </c>
      <c r="J331" s="150" t="str">
        <f>IFERROR(選手[[#This Row],[氏名カナ]],"")</f>
        <v>ｾﾞﾝｹ ﾀｲｷ</v>
      </c>
      <c r="K331" s="150" t="str">
        <f>IFERROR(選手[[#This Row],[所属名称１]],"")</f>
        <v>ﾓｰﾆSS</v>
      </c>
      <c r="L331" s="150">
        <f>IFERROR(選手[[#This Row],[学校コード]],"")</f>
        <v>3</v>
      </c>
      <c r="M331" s="150" t="str">
        <f>IFERROR(VLOOKUP(L331,色々!G:H,2,0),"")</f>
        <v>高校</v>
      </c>
      <c r="N331" s="150">
        <f>IFERROR(選手[[#This Row],[学年]],"")</f>
        <v>2</v>
      </c>
      <c r="O331" s="151">
        <f>IFERROR(選手[[#This Row],[生年月日]],"")</f>
        <v>38682</v>
      </c>
      <c r="P331" s="150">
        <f t="shared" si="5"/>
        <v>17</v>
      </c>
    </row>
    <row r="332" spans="6:16" ht="20.100000000000001" customHeight="1" x14ac:dyDescent="0.15">
      <c r="F332" s="150">
        <f>IFERROR(選手[[#This Row],[選手番号]],"")</f>
        <v>331</v>
      </c>
      <c r="G332" s="150">
        <f>IFERROR(選手[[#This Row],[性別コード]],"")</f>
        <v>1</v>
      </c>
      <c r="H332" s="150" t="str">
        <f>IFERROR(VLOOKUP(G332,色々!P:Q,2,0),"")</f>
        <v>男子</v>
      </c>
      <c r="I332" s="150" t="str">
        <f>IFERROR(選手[[#This Row],[氏名]],"")</f>
        <v>坂本　孝太</v>
      </c>
      <c r="J332" s="150" t="str">
        <f>IFERROR(選手[[#This Row],[氏名カナ]],"")</f>
        <v>ｻｶﾓﾄ ｺｳﾀ</v>
      </c>
      <c r="K332" s="150" t="str">
        <f>IFERROR(選手[[#This Row],[所属名称１]],"")</f>
        <v>ﾓｰﾆSS</v>
      </c>
      <c r="L332" s="150">
        <f>IFERROR(選手[[#This Row],[学校コード]],"")</f>
        <v>3</v>
      </c>
      <c r="M332" s="150" t="str">
        <f>IFERROR(VLOOKUP(L332,色々!G:H,2,0),"")</f>
        <v>高校</v>
      </c>
      <c r="N332" s="150">
        <f>IFERROR(選手[[#This Row],[学年]],"")</f>
        <v>1</v>
      </c>
      <c r="O332" s="151">
        <f>IFERROR(選手[[#This Row],[生年月日]],"")</f>
        <v>38990</v>
      </c>
      <c r="P332" s="150">
        <f t="shared" si="5"/>
        <v>16</v>
      </c>
    </row>
    <row r="333" spans="6:16" ht="20.100000000000001" customHeight="1" x14ac:dyDescent="0.15">
      <c r="F333" s="150">
        <f>IFERROR(選手[[#This Row],[選手番号]],"")</f>
        <v>332</v>
      </c>
      <c r="G333" s="150">
        <f>IFERROR(選手[[#This Row],[性別コード]],"")</f>
        <v>1</v>
      </c>
      <c r="H333" s="150" t="str">
        <f>IFERROR(VLOOKUP(G333,色々!P:Q,2,0),"")</f>
        <v>男子</v>
      </c>
      <c r="I333" s="150" t="str">
        <f>IFERROR(選手[[#This Row],[氏名]],"")</f>
        <v>二宮　亮輔</v>
      </c>
      <c r="J333" s="150" t="str">
        <f>IFERROR(選手[[#This Row],[氏名カナ]],"")</f>
        <v>ﾆﾉﾐﾔ ﾘｮｳｽｹ</v>
      </c>
      <c r="K333" s="150" t="str">
        <f>IFERROR(選手[[#This Row],[所属名称１]],"")</f>
        <v>ﾓｰﾆSS</v>
      </c>
      <c r="L333" s="150">
        <f>IFERROR(選手[[#This Row],[学校コード]],"")</f>
        <v>2</v>
      </c>
      <c r="M333" s="150" t="str">
        <f>IFERROR(VLOOKUP(L333,色々!G:H,2,0),"")</f>
        <v>中学</v>
      </c>
      <c r="N333" s="150">
        <f>IFERROR(選手[[#This Row],[学年]],"")</f>
        <v>2</v>
      </c>
      <c r="O333" s="151">
        <f>IFERROR(選手[[#This Row],[生年月日]],"")</f>
        <v>39579</v>
      </c>
      <c r="P333" s="150">
        <f t="shared" si="5"/>
        <v>14</v>
      </c>
    </row>
    <row r="334" spans="6:16" ht="20.100000000000001" customHeight="1" x14ac:dyDescent="0.15">
      <c r="F334" s="150">
        <f>IFERROR(選手[[#This Row],[選手番号]],"")</f>
        <v>333</v>
      </c>
      <c r="G334" s="150">
        <f>IFERROR(選手[[#This Row],[性別コード]],"")</f>
        <v>1</v>
      </c>
      <c r="H334" s="150" t="str">
        <f>IFERROR(VLOOKUP(G334,色々!P:Q,2,0),"")</f>
        <v>男子</v>
      </c>
      <c r="I334" s="150" t="str">
        <f>IFERROR(選手[[#This Row],[氏名]],"")</f>
        <v>坂本　千紘</v>
      </c>
      <c r="J334" s="150" t="str">
        <f>IFERROR(選手[[#This Row],[氏名カナ]],"")</f>
        <v>ｻｶﾓﾄ ﾁﾋﾛ</v>
      </c>
      <c r="K334" s="150" t="str">
        <f>IFERROR(選手[[#This Row],[所属名称１]],"")</f>
        <v>ﾓｰﾆSS</v>
      </c>
      <c r="L334" s="150">
        <f>IFERROR(選手[[#This Row],[学校コード]],"")</f>
        <v>2</v>
      </c>
      <c r="M334" s="150" t="str">
        <f>IFERROR(VLOOKUP(L334,色々!G:H,2,0),"")</f>
        <v>中学</v>
      </c>
      <c r="N334" s="150">
        <f>IFERROR(選手[[#This Row],[学年]],"")</f>
        <v>2</v>
      </c>
      <c r="O334" s="151">
        <f>IFERROR(選手[[#This Row],[生年月日]],"")</f>
        <v>39707</v>
      </c>
      <c r="P334" s="150">
        <f t="shared" si="5"/>
        <v>14</v>
      </c>
    </row>
    <row r="335" spans="6:16" ht="20.100000000000001" customHeight="1" x14ac:dyDescent="0.15">
      <c r="F335" s="150">
        <f>IFERROR(選手[[#This Row],[選手番号]],"")</f>
        <v>334</v>
      </c>
      <c r="G335" s="150">
        <f>IFERROR(選手[[#This Row],[性別コード]],"")</f>
        <v>2</v>
      </c>
      <c r="H335" s="150" t="str">
        <f>IFERROR(VLOOKUP(G335,色々!P:Q,2,0),"")</f>
        <v>女子</v>
      </c>
      <c r="I335" s="150" t="str">
        <f>IFERROR(選手[[#This Row],[氏名]],"")</f>
        <v>山口　紗羽</v>
      </c>
      <c r="J335" s="150" t="str">
        <f>IFERROR(選手[[#This Row],[氏名カナ]],"")</f>
        <v>ﾔﾏｸﾞﾁ ｻﾜ</v>
      </c>
      <c r="K335" s="150" t="str">
        <f>IFERROR(選手[[#This Row],[所属名称１]],"")</f>
        <v>ﾓｰﾆSS</v>
      </c>
      <c r="L335" s="150">
        <f>IFERROR(選手[[#This Row],[学校コード]],"")</f>
        <v>3</v>
      </c>
      <c r="M335" s="150" t="str">
        <f>IFERROR(VLOOKUP(L335,色々!G:H,2,0),"")</f>
        <v>高校</v>
      </c>
      <c r="N335" s="150">
        <f>IFERROR(選手[[#This Row],[学年]],"")</f>
        <v>2</v>
      </c>
      <c r="O335" s="151">
        <f>IFERROR(選手[[#This Row],[生年月日]],"")</f>
        <v>38702</v>
      </c>
      <c r="P335" s="150">
        <f t="shared" si="5"/>
        <v>17</v>
      </c>
    </row>
    <row r="336" spans="6:16" ht="20.100000000000001" customHeight="1" x14ac:dyDescent="0.15">
      <c r="F336" s="150">
        <f>IFERROR(選手[[#This Row],[選手番号]],"")</f>
        <v>335</v>
      </c>
      <c r="G336" s="150">
        <f>IFERROR(選手[[#This Row],[性別コード]],"")</f>
        <v>2</v>
      </c>
      <c r="H336" s="150" t="str">
        <f>IFERROR(VLOOKUP(G336,色々!P:Q,2,0),"")</f>
        <v>女子</v>
      </c>
      <c r="I336" s="150" t="str">
        <f>IFERROR(選手[[#This Row],[氏名]],"")</f>
        <v>善家　小夏</v>
      </c>
      <c r="J336" s="150" t="str">
        <f>IFERROR(選手[[#This Row],[氏名カナ]],"")</f>
        <v>ｾﾞﾝｹ ｺﾅﾂ</v>
      </c>
      <c r="K336" s="150" t="str">
        <f>IFERROR(選手[[#This Row],[所属名称１]],"")</f>
        <v>ﾓｰﾆSS</v>
      </c>
      <c r="L336" s="150">
        <f>IFERROR(選手[[#This Row],[学校コード]],"")</f>
        <v>2</v>
      </c>
      <c r="M336" s="150" t="str">
        <f>IFERROR(VLOOKUP(L336,色々!G:H,2,0),"")</f>
        <v>中学</v>
      </c>
      <c r="N336" s="150">
        <f>IFERROR(選手[[#This Row],[学年]],"")</f>
        <v>3</v>
      </c>
      <c r="O336" s="151">
        <f>IFERROR(選手[[#This Row],[生年月日]],"")</f>
        <v>39309</v>
      </c>
      <c r="P336" s="150">
        <f t="shared" si="5"/>
        <v>15</v>
      </c>
    </row>
    <row r="337" spans="6:16" ht="20.100000000000001" customHeight="1" x14ac:dyDescent="0.15">
      <c r="F337" s="150">
        <f>IFERROR(選手[[#This Row],[選手番号]],"")</f>
        <v>336</v>
      </c>
      <c r="G337" s="150">
        <f>IFERROR(選手[[#This Row],[性別コード]],"")</f>
        <v>2</v>
      </c>
      <c r="H337" s="150" t="str">
        <f>IFERROR(VLOOKUP(G337,色々!P:Q,2,0),"")</f>
        <v>女子</v>
      </c>
      <c r="I337" s="150" t="str">
        <f>IFERROR(選手[[#This Row],[氏名]],"")</f>
        <v>那須　星羅</v>
      </c>
      <c r="J337" s="150" t="str">
        <f>IFERROR(選手[[#This Row],[氏名カナ]],"")</f>
        <v>ﾅｽ ｾｲﾗ</v>
      </c>
      <c r="K337" s="150" t="str">
        <f>IFERROR(選手[[#This Row],[所属名称１]],"")</f>
        <v>ﾓｰﾆSS</v>
      </c>
      <c r="L337" s="150">
        <f>IFERROR(選手[[#This Row],[学校コード]],"")</f>
        <v>2</v>
      </c>
      <c r="M337" s="150" t="str">
        <f>IFERROR(VLOOKUP(L337,色々!G:H,2,0),"")</f>
        <v>中学</v>
      </c>
      <c r="N337" s="150">
        <f>IFERROR(選手[[#This Row],[学年]],"")</f>
        <v>2</v>
      </c>
      <c r="O337" s="151">
        <f>IFERROR(選手[[#This Row],[生年月日]],"")</f>
        <v>39715</v>
      </c>
      <c r="P337" s="150">
        <f t="shared" si="5"/>
        <v>14</v>
      </c>
    </row>
    <row r="338" spans="6:16" ht="20.100000000000001" customHeight="1" x14ac:dyDescent="0.15">
      <c r="F338" s="150">
        <f>IFERROR(選手[[#This Row],[選手番号]],"")</f>
        <v>337</v>
      </c>
      <c r="G338" s="150">
        <f>IFERROR(選手[[#This Row],[性別コード]],"")</f>
        <v>2</v>
      </c>
      <c r="H338" s="150" t="str">
        <f>IFERROR(VLOOKUP(G338,色々!P:Q,2,0),"")</f>
        <v>女子</v>
      </c>
      <c r="I338" s="150" t="str">
        <f>IFERROR(選手[[#This Row],[氏名]],"")</f>
        <v>柴田　紗希</v>
      </c>
      <c r="J338" s="150" t="str">
        <f>IFERROR(選手[[#This Row],[氏名カナ]],"")</f>
        <v>ｼﾊﾞﾀ ｻｷ</v>
      </c>
      <c r="K338" s="150" t="str">
        <f>IFERROR(選手[[#This Row],[所属名称１]],"")</f>
        <v>ﾓｰﾆSS</v>
      </c>
      <c r="L338" s="150">
        <f>IFERROR(選手[[#This Row],[学校コード]],"")</f>
        <v>2</v>
      </c>
      <c r="M338" s="150" t="str">
        <f>IFERROR(VLOOKUP(L338,色々!G:H,2,0),"")</f>
        <v>中学</v>
      </c>
      <c r="N338" s="150">
        <f>IFERROR(選手[[#This Row],[学年]],"")</f>
        <v>2</v>
      </c>
      <c r="O338" s="151">
        <f>IFERROR(選手[[#This Row],[生年月日]],"")</f>
        <v>39756</v>
      </c>
      <c r="P338" s="150">
        <f t="shared" si="5"/>
        <v>14</v>
      </c>
    </row>
    <row r="339" spans="6:16" ht="20.100000000000001" customHeight="1" x14ac:dyDescent="0.15">
      <c r="F339" s="150">
        <f>IFERROR(選手[[#This Row],[選手番号]],"")</f>
        <v>338</v>
      </c>
      <c r="G339" s="150">
        <f>IFERROR(選手[[#This Row],[性別コード]],"")</f>
        <v>2</v>
      </c>
      <c r="H339" s="150" t="str">
        <f>IFERROR(VLOOKUP(G339,色々!P:Q,2,0),"")</f>
        <v>女子</v>
      </c>
      <c r="I339" s="150" t="str">
        <f>IFERROR(選手[[#This Row],[氏名]],"")</f>
        <v>川中　陽菜</v>
      </c>
      <c r="J339" s="150" t="str">
        <f>IFERROR(選手[[#This Row],[氏名カナ]],"")</f>
        <v>ｶﾜﾅｶ ﾊﾙﾅ</v>
      </c>
      <c r="K339" s="150" t="str">
        <f>IFERROR(選手[[#This Row],[所属名称１]],"")</f>
        <v>ﾓｰﾆSS</v>
      </c>
      <c r="L339" s="150">
        <f>IFERROR(選手[[#This Row],[学校コード]],"")</f>
        <v>2</v>
      </c>
      <c r="M339" s="150" t="str">
        <f>IFERROR(VLOOKUP(L339,色々!G:H,2,0),"")</f>
        <v>中学</v>
      </c>
      <c r="N339" s="150">
        <f>IFERROR(選手[[#This Row],[学年]],"")</f>
        <v>2</v>
      </c>
      <c r="O339" s="151">
        <f>IFERROR(選手[[#This Row],[生年月日]],"")</f>
        <v>39849</v>
      </c>
      <c r="P339" s="150">
        <f t="shared" si="5"/>
        <v>14</v>
      </c>
    </row>
    <row r="340" spans="6:16" ht="20.100000000000001" customHeight="1" x14ac:dyDescent="0.15">
      <c r="F340" s="150">
        <f>IFERROR(選手[[#This Row],[選手番号]],"")</f>
        <v>339</v>
      </c>
      <c r="G340" s="150">
        <f>IFERROR(選手[[#This Row],[性別コード]],"")</f>
        <v>2</v>
      </c>
      <c r="H340" s="150" t="str">
        <f>IFERROR(VLOOKUP(G340,色々!P:Q,2,0),"")</f>
        <v>女子</v>
      </c>
      <c r="I340" s="150" t="str">
        <f>IFERROR(選手[[#This Row],[氏名]],"")</f>
        <v>濱田　莉子</v>
      </c>
      <c r="J340" s="150" t="str">
        <f>IFERROR(選手[[#This Row],[氏名カナ]],"")</f>
        <v>ﾊﾏﾀﾞ ﾘｺ</v>
      </c>
      <c r="K340" s="150" t="str">
        <f>IFERROR(選手[[#This Row],[所属名称１]],"")</f>
        <v>ﾓｰﾆSS</v>
      </c>
      <c r="L340" s="150">
        <f>IFERROR(選手[[#This Row],[学校コード]],"")</f>
        <v>1</v>
      </c>
      <c r="M340" s="150" t="str">
        <f>IFERROR(VLOOKUP(L340,色々!G:H,2,0),"")</f>
        <v>小学</v>
      </c>
      <c r="N340" s="150">
        <f>IFERROR(選手[[#This Row],[学年]],"")</f>
        <v>6</v>
      </c>
      <c r="O340" s="151">
        <f>IFERROR(選手[[#This Row],[生年月日]],"")</f>
        <v>40569</v>
      </c>
      <c r="P340" s="150">
        <f t="shared" si="5"/>
        <v>12</v>
      </c>
    </row>
    <row r="341" spans="6:16" ht="20.100000000000001" customHeight="1" x14ac:dyDescent="0.15">
      <c r="F341" s="150">
        <f>IFERROR(選手[[#This Row],[選手番号]],"")</f>
        <v>340</v>
      </c>
      <c r="G341" s="150">
        <f>IFERROR(選手[[#This Row],[性別コード]],"")</f>
        <v>1</v>
      </c>
      <c r="H341" s="150" t="str">
        <f>IFERROR(VLOOKUP(G341,色々!P:Q,2,0),"")</f>
        <v>男子</v>
      </c>
      <c r="I341" s="150" t="str">
        <f>IFERROR(選手[[#This Row],[氏名]],"")</f>
        <v>別府　亮祐</v>
      </c>
      <c r="J341" s="150" t="str">
        <f>IFERROR(選手[[#This Row],[氏名カナ]],"")</f>
        <v>ﾍﾞｯﾌﾟ ﾘｮｳｽｹ</v>
      </c>
      <c r="K341" s="150" t="str">
        <f>IFERROR(選手[[#This Row],[所属名称１]],"")</f>
        <v>えいしSC北条</v>
      </c>
      <c r="L341" s="150">
        <f>IFERROR(選手[[#This Row],[学校コード]],"")</f>
        <v>3</v>
      </c>
      <c r="M341" s="150" t="str">
        <f>IFERROR(VLOOKUP(L341,色々!G:H,2,0),"")</f>
        <v>高校</v>
      </c>
      <c r="N341" s="150">
        <f>IFERROR(選手[[#This Row],[学年]],"")</f>
        <v>1</v>
      </c>
      <c r="O341" s="151">
        <f>IFERROR(選手[[#This Row],[生年月日]],"")</f>
        <v>38951</v>
      </c>
      <c r="P341" s="150">
        <f t="shared" si="5"/>
        <v>16</v>
      </c>
    </row>
    <row r="342" spans="6:16" ht="20.100000000000001" customHeight="1" x14ac:dyDescent="0.15">
      <c r="F342" s="150">
        <f>IFERROR(選手[[#This Row],[選手番号]],"")</f>
        <v>341</v>
      </c>
      <c r="G342" s="150">
        <f>IFERROR(選手[[#This Row],[性別コード]],"")</f>
        <v>1</v>
      </c>
      <c r="H342" s="150" t="str">
        <f>IFERROR(VLOOKUP(G342,色々!P:Q,2,0),"")</f>
        <v>男子</v>
      </c>
      <c r="I342" s="150" t="str">
        <f>IFERROR(選手[[#This Row],[氏名]],"")</f>
        <v>谷本　　暁</v>
      </c>
      <c r="J342" s="150" t="str">
        <f>IFERROR(選手[[#This Row],[氏名カナ]],"")</f>
        <v>ﾀﾆﾓﾄ ｱｷﾗ</v>
      </c>
      <c r="K342" s="150" t="str">
        <f>IFERROR(選手[[#This Row],[所属名称１]],"")</f>
        <v>えいしSC北条</v>
      </c>
      <c r="L342" s="150">
        <f>IFERROR(選手[[#This Row],[学校コード]],"")</f>
        <v>1</v>
      </c>
      <c r="M342" s="150" t="str">
        <f>IFERROR(VLOOKUP(L342,色々!G:H,2,0),"")</f>
        <v>小学</v>
      </c>
      <c r="N342" s="150">
        <f>IFERROR(選手[[#This Row],[学年]],"")</f>
        <v>5</v>
      </c>
      <c r="O342" s="151">
        <f>IFERROR(選手[[#This Row],[生年月日]],"")</f>
        <v>40650</v>
      </c>
      <c r="P342" s="150">
        <f t="shared" si="5"/>
        <v>11</v>
      </c>
    </row>
    <row r="343" spans="6:16" ht="20.100000000000001" customHeight="1" x14ac:dyDescent="0.15">
      <c r="F343" s="150">
        <f>IFERROR(選手[[#This Row],[選手番号]],"")</f>
        <v>342</v>
      </c>
      <c r="G343" s="150">
        <f>IFERROR(選手[[#This Row],[性別コード]],"")</f>
        <v>2</v>
      </c>
      <c r="H343" s="150" t="str">
        <f>IFERROR(VLOOKUP(G343,色々!P:Q,2,0),"")</f>
        <v>女子</v>
      </c>
      <c r="I343" s="150" t="str">
        <f>IFERROR(選手[[#This Row],[氏名]],"")</f>
        <v>越智心桜莉</v>
      </c>
      <c r="J343" s="150" t="str">
        <f>IFERROR(選手[[#This Row],[氏名カナ]],"")</f>
        <v>ｵﾁ ﾐｵﾘ</v>
      </c>
      <c r="K343" s="150" t="str">
        <f>IFERROR(選手[[#This Row],[所属名称１]],"")</f>
        <v>えいしSC北条</v>
      </c>
      <c r="L343" s="150">
        <f>IFERROR(選手[[#This Row],[学校コード]],"")</f>
        <v>2</v>
      </c>
      <c r="M343" s="150" t="str">
        <f>IFERROR(VLOOKUP(L343,色々!G:H,2,0),"")</f>
        <v>中学</v>
      </c>
      <c r="N343" s="150">
        <f>IFERROR(選手[[#This Row],[学年]],"")</f>
        <v>2</v>
      </c>
      <c r="O343" s="151">
        <f>IFERROR(選手[[#This Row],[生年月日]],"")</f>
        <v>39570</v>
      </c>
      <c r="P343" s="150">
        <f t="shared" si="5"/>
        <v>14</v>
      </c>
    </row>
    <row r="344" spans="6:16" ht="20.100000000000001" customHeight="1" x14ac:dyDescent="0.15">
      <c r="F344" s="150">
        <f>IFERROR(選手[[#This Row],[選手番号]],"")</f>
        <v>343</v>
      </c>
      <c r="G344" s="150">
        <f>IFERROR(選手[[#This Row],[性別コード]],"")</f>
        <v>2</v>
      </c>
      <c r="H344" s="150" t="str">
        <f>IFERROR(VLOOKUP(G344,色々!P:Q,2,0),"")</f>
        <v>女子</v>
      </c>
      <c r="I344" s="150" t="str">
        <f>IFERROR(選手[[#This Row],[氏名]],"")</f>
        <v>吉田　千暁</v>
      </c>
      <c r="J344" s="150" t="str">
        <f>IFERROR(選手[[#This Row],[氏名カナ]],"")</f>
        <v>ﾖｼﾀﾞ ﾁｱｷ</v>
      </c>
      <c r="K344" s="150" t="str">
        <f>IFERROR(選手[[#This Row],[所属名称１]],"")</f>
        <v>えいしSC北条</v>
      </c>
      <c r="L344" s="150">
        <f>IFERROR(選手[[#This Row],[学校コード]],"")</f>
        <v>2</v>
      </c>
      <c r="M344" s="150" t="str">
        <f>IFERROR(VLOOKUP(L344,色々!G:H,2,0),"")</f>
        <v>中学</v>
      </c>
      <c r="N344" s="150">
        <f>IFERROR(選手[[#This Row],[学年]],"")</f>
        <v>2</v>
      </c>
      <c r="O344" s="151">
        <f>IFERROR(選手[[#This Row],[生年月日]],"")</f>
        <v>39693</v>
      </c>
      <c r="P344" s="150">
        <f t="shared" si="5"/>
        <v>14</v>
      </c>
    </row>
    <row r="345" spans="6:16" ht="20.100000000000001" customHeight="1" x14ac:dyDescent="0.15">
      <c r="F345" s="150">
        <f>IFERROR(選手[[#This Row],[選手番号]],"")</f>
        <v>344</v>
      </c>
      <c r="G345" s="150">
        <f>IFERROR(選手[[#This Row],[性別コード]],"")</f>
        <v>2</v>
      </c>
      <c r="H345" s="150" t="str">
        <f>IFERROR(VLOOKUP(G345,色々!P:Q,2,0),"")</f>
        <v>女子</v>
      </c>
      <c r="I345" s="150" t="str">
        <f>IFERROR(選手[[#This Row],[氏名]],"")</f>
        <v>長井　　仁</v>
      </c>
      <c r="J345" s="150" t="str">
        <f>IFERROR(選手[[#This Row],[氏名カナ]],"")</f>
        <v>ﾅｶﾞｲ ﾆﾁｶ</v>
      </c>
      <c r="K345" s="150" t="str">
        <f>IFERROR(選手[[#This Row],[所属名称１]],"")</f>
        <v>えいしSC北条</v>
      </c>
      <c r="L345" s="150">
        <f>IFERROR(選手[[#This Row],[学校コード]],"")</f>
        <v>2</v>
      </c>
      <c r="M345" s="150" t="str">
        <f>IFERROR(VLOOKUP(L345,色々!G:H,2,0),"")</f>
        <v>中学</v>
      </c>
      <c r="N345" s="150">
        <f>IFERROR(選手[[#This Row],[学年]],"")</f>
        <v>1</v>
      </c>
      <c r="O345" s="151">
        <f>IFERROR(選手[[#This Row],[生年月日]],"")</f>
        <v>39985</v>
      </c>
      <c r="P345" s="150">
        <f t="shared" si="5"/>
        <v>13</v>
      </c>
    </row>
    <row r="346" spans="6:16" ht="20.100000000000001" customHeight="1" x14ac:dyDescent="0.15">
      <c r="F346" s="150">
        <f>IFERROR(選手[[#This Row],[選手番号]],"")</f>
        <v>345</v>
      </c>
      <c r="G346" s="150">
        <f>IFERROR(選手[[#This Row],[性別コード]],"")</f>
        <v>1</v>
      </c>
      <c r="H346" s="150" t="str">
        <f>IFERROR(VLOOKUP(G346,色々!P:Q,2,0),"")</f>
        <v>男子</v>
      </c>
      <c r="I346" s="150" t="str">
        <f>IFERROR(選手[[#This Row],[氏名]],"")</f>
        <v>大川　響生</v>
      </c>
      <c r="J346" s="150" t="str">
        <f>IFERROR(選手[[#This Row],[氏名カナ]],"")</f>
        <v>ｵｵｶﾜ ｷｮｳｾｲ</v>
      </c>
      <c r="K346" s="150" t="str">
        <f>IFERROR(選手[[#This Row],[所属名称１]],"")</f>
        <v>えいしSC砥部</v>
      </c>
      <c r="L346" s="150">
        <f>IFERROR(選手[[#This Row],[学校コード]],"")</f>
        <v>3</v>
      </c>
      <c r="M346" s="150" t="str">
        <f>IFERROR(VLOOKUP(L346,色々!G:H,2,0),"")</f>
        <v>高校</v>
      </c>
      <c r="N346" s="150">
        <f>IFERROR(選手[[#This Row],[学年]],"")</f>
        <v>1</v>
      </c>
      <c r="O346" s="151">
        <f>IFERROR(選手[[#This Row],[生年月日]],"")</f>
        <v>38949</v>
      </c>
      <c r="P346" s="150">
        <f t="shared" si="5"/>
        <v>16</v>
      </c>
    </row>
    <row r="347" spans="6:16" ht="20.100000000000001" customHeight="1" x14ac:dyDescent="0.15">
      <c r="F347" s="150">
        <f>IFERROR(選手[[#This Row],[選手番号]],"")</f>
        <v>346</v>
      </c>
      <c r="G347" s="150">
        <f>IFERROR(選手[[#This Row],[性別コード]],"")</f>
        <v>1</v>
      </c>
      <c r="H347" s="150" t="str">
        <f>IFERROR(VLOOKUP(G347,色々!P:Q,2,0),"")</f>
        <v>男子</v>
      </c>
      <c r="I347" s="150" t="str">
        <f>IFERROR(選手[[#This Row],[氏名]],"")</f>
        <v>佐藤　　光</v>
      </c>
      <c r="J347" s="150" t="str">
        <f>IFERROR(選手[[#This Row],[氏名カナ]],"")</f>
        <v>ｻﾄｳ ﾋｶﾙ</v>
      </c>
      <c r="K347" s="150" t="str">
        <f>IFERROR(選手[[#This Row],[所属名称１]],"")</f>
        <v>えいしSC砥部</v>
      </c>
      <c r="L347" s="150">
        <f>IFERROR(選手[[#This Row],[学校コード]],"")</f>
        <v>3</v>
      </c>
      <c r="M347" s="150" t="str">
        <f>IFERROR(VLOOKUP(L347,色々!G:H,2,0),"")</f>
        <v>高校</v>
      </c>
      <c r="N347" s="150">
        <f>IFERROR(選手[[#This Row],[学年]],"")</f>
        <v>1</v>
      </c>
      <c r="O347" s="151">
        <f>IFERROR(選手[[#This Row],[生年月日]],"")</f>
        <v>39028</v>
      </c>
      <c r="P347" s="150">
        <f t="shared" si="5"/>
        <v>16</v>
      </c>
    </row>
    <row r="348" spans="6:16" ht="20.100000000000001" customHeight="1" x14ac:dyDescent="0.15">
      <c r="F348" s="150">
        <f>IFERROR(選手[[#This Row],[選手番号]],"")</f>
        <v>347</v>
      </c>
      <c r="G348" s="150">
        <f>IFERROR(選手[[#This Row],[性別コード]],"")</f>
        <v>2</v>
      </c>
      <c r="H348" s="150" t="str">
        <f>IFERROR(VLOOKUP(G348,色々!P:Q,2,0),"")</f>
        <v>女子</v>
      </c>
      <c r="I348" s="150" t="str">
        <f>IFERROR(選手[[#This Row],[氏名]],"")</f>
        <v>松林　佑実</v>
      </c>
      <c r="J348" s="150" t="str">
        <f>IFERROR(選手[[#This Row],[氏名カナ]],"")</f>
        <v>ﾏﾂﾊﾞﾔｼ ﾕﾐ</v>
      </c>
      <c r="K348" s="150" t="str">
        <f>IFERROR(選手[[#This Row],[所属名称１]],"")</f>
        <v>えいしSC砥部</v>
      </c>
      <c r="L348" s="150">
        <f>IFERROR(選手[[#This Row],[学校コード]],"")</f>
        <v>3</v>
      </c>
      <c r="M348" s="150" t="str">
        <f>IFERROR(VLOOKUP(L348,色々!G:H,2,0),"")</f>
        <v>高校</v>
      </c>
      <c r="N348" s="150">
        <f>IFERROR(選手[[#This Row],[学年]],"")</f>
        <v>1</v>
      </c>
      <c r="O348" s="151">
        <f>IFERROR(選手[[#This Row],[生年月日]],"")</f>
        <v>38813</v>
      </c>
      <c r="P348" s="150">
        <f t="shared" si="5"/>
        <v>16</v>
      </c>
    </row>
    <row r="349" spans="6:16" ht="20.100000000000001" customHeight="1" x14ac:dyDescent="0.15">
      <c r="F349" s="150">
        <f>IFERROR(選手[[#This Row],[選手番号]],"")</f>
        <v>348</v>
      </c>
      <c r="G349" s="150">
        <f>IFERROR(選手[[#This Row],[性別コード]],"")</f>
        <v>2</v>
      </c>
      <c r="H349" s="150" t="str">
        <f>IFERROR(VLOOKUP(G349,色々!P:Q,2,0),"")</f>
        <v>女子</v>
      </c>
      <c r="I349" s="150" t="str">
        <f>IFERROR(選手[[#This Row],[氏名]],"")</f>
        <v>澤井　千紘</v>
      </c>
      <c r="J349" s="150" t="str">
        <f>IFERROR(選手[[#This Row],[氏名カナ]],"")</f>
        <v>ｻﾜｲ ﾁﾋﾛ</v>
      </c>
      <c r="K349" s="150" t="str">
        <f>IFERROR(選手[[#This Row],[所属名称１]],"")</f>
        <v>えいしSC砥部</v>
      </c>
      <c r="L349" s="150">
        <f>IFERROR(選手[[#This Row],[学校コード]],"")</f>
        <v>3</v>
      </c>
      <c r="M349" s="150" t="str">
        <f>IFERROR(VLOOKUP(L349,色々!G:H,2,0),"")</f>
        <v>高校</v>
      </c>
      <c r="N349" s="150">
        <f>IFERROR(選手[[#This Row],[学年]],"")</f>
        <v>1</v>
      </c>
      <c r="O349" s="151">
        <f>IFERROR(選手[[#This Row],[生年月日]],"")</f>
        <v>39071</v>
      </c>
      <c r="P349" s="150">
        <f t="shared" si="5"/>
        <v>16</v>
      </c>
    </row>
    <row r="350" spans="6:16" ht="20.100000000000001" customHeight="1" x14ac:dyDescent="0.15">
      <c r="F350" s="150">
        <f>IFERROR(選手[[#This Row],[選手番号]],"")</f>
        <v>349</v>
      </c>
      <c r="G350" s="150">
        <f>IFERROR(選手[[#This Row],[性別コード]],"")</f>
        <v>2</v>
      </c>
      <c r="H350" s="150" t="str">
        <f>IFERROR(VLOOKUP(G350,色々!P:Q,2,0),"")</f>
        <v>女子</v>
      </c>
      <c r="I350" s="150" t="str">
        <f>IFERROR(選手[[#This Row],[氏名]],"")</f>
        <v>窪田菜々望</v>
      </c>
      <c r="J350" s="150" t="str">
        <f>IFERROR(選手[[#This Row],[氏名カナ]],"")</f>
        <v>ｸﾎﾞﾀ ﾅﾅﾐ</v>
      </c>
      <c r="K350" s="150" t="str">
        <f>IFERROR(選手[[#This Row],[所属名称１]],"")</f>
        <v>えいしSC砥部</v>
      </c>
      <c r="L350" s="150">
        <f>IFERROR(選手[[#This Row],[学校コード]],"")</f>
        <v>2</v>
      </c>
      <c r="M350" s="150" t="str">
        <f>IFERROR(VLOOKUP(L350,色々!G:H,2,0),"")</f>
        <v>中学</v>
      </c>
      <c r="N350" s="150">
        <f>IFERROR(選手[[#This Row],[学年]],"")</f>
        <v>1</v>
      </c>
      <c r="O350" s="151">
        <f>IFERROR(選手[[#This Row],[生年月日]],"")</f>
        <v>40049</v>
      </c>
      <c r="P350" s="150">
        <f t="shared" si="5"/>
        <v>13</v>
      </c>
    </row>
    <row r="351" spans="6:16" ht="20.100000000000001" customHeight="1" x14ac:dyDescent="0.15">
      <c r="F351" s="150">
        <f>IFERROR(選手[[#This Row],[選手番号]],"")</f>
        <v>350</v>
      </c>
      <c r="G351" s="150">
        <f>IFERROR(選手[[#This Row],[性別コード]],"")</f>
        <v>2</v>
      </c>
      <c r="H351" s="150" t="str">
        <f>IFERROR(VLOOKUP(G351,色々!P:Q,2,0),"")</f>
        <v>女子</v>
      </c>
      <c r="I351" s="150" t="str">
        <f>IFERROR(選手[[#This Row],[氏名]],"")</f>
        <v>谷本いづみ</v>
      </c>
      <c r="J351" s="150" t="str">
        <f>IFERROR(選手[[#This Row],[氏名カナ]],"")</f>
        <v>ﾀﾆﾓﾄ ｲﾂﾞﾐ</v>
      </c>
      <c r="K351" s="150" t="str">
        <f>IFERROR(選手[[#This Row],[所属名称１]],"")</f>
        <v>えいしSC砥部</v>
      </c>
      <c r="L351" s="150">
        <f>IFERROR(選手[[#This Row],[学校コード]],"")</f>
        <v>1</v>
      </c>
      <c r="M351" s="150" t="str">
        <f>IFERROR(VLOOKUP(L351,色々!G:H,2,0),"")</f>
        <v>小学</v>
      </c>
      <c r="N351" s="150">
        <f>IFERROR(選手[[#This Row],[学年]],"")</f>
        <v>6</v>
      </c>
      <c r="O351" s="151">
        <f>IFERROR(選手[[#This Row],[生年月日]],"")</f>
        <v>40394</v>
      </c>
      <c r="P351" s="150">
        <f t="shared" si="5"/>
        <v>12</v>
      </c>
    </row>
    <row r="352" spans="6:16" ht="20.100000000000001" customHeight="1" x14ac:dyDescent="0.15">
      <c r="F352" s="150">
        <f>IFERROR(選手[[#This Row],[選手番号]],"")</f>
        <v>351</v>
      </c>
      <c r="G352" s="150">
        <f>IFERROR(選手[[#This Row],[性別コード]],"")</f>
        <v>1</v>
      </c>
      <c r="H352" s="150" t="str">
        <f>IFERROR(VLOOKUP(G352,色々!P:Q,2,0),"")</f>
        <v>男子</v>
      </c>
      <c r="I352" s="150" t="str">
        <f>IFERROR(選手[[#This Row],[氏名]],"")</f>
        <v>冲江　葵翔</v>
      </c>
      <c r="J352" s="150" t="str">
        <f>IFERROR(選手[[#This Row],[氏名カナ]],"")</f>
        <v>ｵｷｴ ｱｵﾄ</v>
      </c>
      <c r="K352" s="150" t="str">
        <f>IFERROR(選手[[#This Row],[所属名称１]],"")</f>
        <v>AQUA</v>
      </c>
      <c r="L352" s="150">
        <f>IFERROR(選手[[#This Row],[学校コード]],"")</f>
        <v>2</v>
      </c>
      <c r="M352" s="150" t="str">
        <f>IFERROR(VLOOKUP(L352,色々!G:H,2,0),"")</f>
        <v>中学</v>
      </c>
      <c r="N352" s="150">
        <f>IFERROR(選手[[#This Row],[学年]],"")</f>
        <v>3</v>
      </c>
      <c r="O352" s="151">
        <f>IFERROR(選手[[#This Row],[生年月日]],"")</f>
        <v>39269</v>
      </c>
      <c r="P352" s="150">
        <f t="shared" si="5"/>
        <v>15</v>
      </c>
    </row>
    <row r="353" spans="6:16" ht="20.100000000000001" customHeight="1" x14ac:dyDescent="0.15">
      <c r="F353" s="150">
        <f>IFERROR(選手[[#This Row],[選手番号]],"")</f>
        <v>352</v>
      </c>
      <c r="G353" s="150">
        <f>IFERROR(選手[[#This Row],[性別コード]],"")</f>
        <v>1</v>
      </c>
      <c r="H353" s="150" t="str">
        <f>IFERROR(VLOOKUP(G353,色々!P:Q,2,0),"")</f>
        <v>男子</v>
      </c>
      <c r="I353" s="150" t="str">
        <f>IFERROR(選手[[#This Row],[氏名]],"")</f>
        <v>村田　　楓</v>
      </c>
      <c r="J353" s="150" t="str">
        <f>IFERROR(選手[[#This Row],[氏名カナ]],"")</f>
        <v>ﾑﾗﾀ ｶｴﾃﾞ</v>
      </c>
      <c r="K353" s="150" t="str">
        <f>IFERROR(選手[[#This Row],[所属名称１]],"")</f>
        <v>AQUA</v>
      </c>
      <c r="L353" s="150">
        <f>IFERROR(選手[[#This Row],[学校コード]],"")</f>
        <v>2</v>
      </c>
      <c r="M353" s="150" t="str">
        <f>IFERROR(VLOOKUP(L353,色々!G:H,2,0),"")</f>
        <v>中学</v>
      </c>
      <c r="N353" s="150">
        <f>IFERROR(選手[[#This Row],[学年]],"")</f>
        <v>3</v>
      </c>
      <c r="O353" s="151">
        <f>IFERROR(選手[[#This Row],[生年月日]],"")</f>
        <v>39357</v>
      </c>
      <c r="P353" s="150">
        <f t="shared" si="5"/>
        <v>15</v>
      </c>
    </row>
    <row r="354" spans="6:16" ht="20.100000000000001" customHeight="1" x14ac:dyDescent="0.15">
      <c r="F354" s="150">
        <f>IFERROR(選手[[#This Row],[選手番号]],"")</f>
        <v>353</v>
      </c>
      <c r="G354" s="150">
        <f>IFERROR(選手[[#This Row],[性別コード]],"")</f>
        <v>1</v>
      </c>
      <c r="H354" s="150" t="str">
        <f>IFERROR(VLOOKUP(G354,色々!P:Q,2,0),"")</f>
        <v>男子</v>
      </c>
      <c r="I354" s="150" t="str">
        <f>IFERROR(選手[[#This Row],[氏名]],"")</f>
        <v>小松　久人</v>
      </c>
      <c r="J354" s="150" t="str">
        <f>IFERROR(選手[[#This Row],[氏名カナ]],"")</f>
        <v>ｺﾏﾂ ﾋｻﾄ</v>
      </c>
      <c r="K354" s="150" t="str">
        <f>IFERROR(選手[[#This Row],[所属名称１]],"")</f>
        <v>AQUA</v>
      </c>
      <c r="L354" s="150">
        <f>IFERROR(選手[[#This Row],[学校コード]],"")</f>
        <v>2</v>
      </c>
      <c r="M354" s="150" t="str">
        <f>IFERROR(VLOOKUP(L354,色々!G:H,2,0),"")</f>
        <v>中学</v>
      </c>
      <c r="N354" s="150">
        <f>IFERROR(選手[[#This Row],[学年]],"")</f>
        <v>1</v>
      </c>
      <c r="O354" s="151">
        <f>IFERROR(選手[[#This Row],[生年月日]],"")</f>
        <v>40215</v>
      </c>
      <c r="P354" s="150">
        <f t="shared" si="5"/>
        <v>13</v>
      </c>
    </row>
    <row r="355" spans="6:16" ht="20.100000000000001" customHeight="1" x14ac:dyDescent="0.15">
      <c r="F355" s="150">
        <f>IFERROR(選手[[#This Row],[選手番号]],"")</f>
        <v>354</v>
      </c>
      <c r="G355" s="150">
        <f>IFERROR(選手[[#This Row],[性別コード]],"")</f>
        <v>1</v>
      </c>
      <c r="H355" s="150" t="str">
        <f>IFERROR(VLOOKUP(G355,色々!P:Q,2,0),"")</f>
        <v>男子</v>
      </c>
      <c r="I355" s="150" t="str">
        <f>IFERROR(選手[[#This Row],[氏名]],"")</f>
        <v>高見　俐寿</v>
      </c>
      <c r="J355" s="150" t="str">
        <f>IFERROR(選手[[#This Row],[氏名カナ]],"")</f>
        <v>ﾀｶﾐ ﾘｼﾞｭ</v>
      </c>
      <c r="K355" s="150" t="str">
        <f>IFERROR(選手[[#This Row],[所属名称１]],"")</f>
        <v>AQUA</v>
      </c>
      <c r="L355" s="150">
        <f>IFERROR(選手[[#This Row],[学校コード]],"")</f>
        <v>1</v>
      </c>
      <c r="M355" s="150" t="str">
        <f>IFERROR(VLOOKUP(L355,色々!G:H,2,0),"")</f>
        <v>小学</v>
      </c>
      <c r="N355" s="150">
        <f>IFERROR(選手[[#This Row],[学年]],"")</f>
        <v>6</v>
      </c>
      <c r="O355" s="151">
        <f>IFERROR(選手[[#This Row],[生年月日]],"")</f>
        <v>40407</v>
      </c>
      <c r="P355" s="150">
        <f t="shared" si="5"/>
        <v>12</v>
      </c>
    </row>
    <row r="356" spans="6:16" ht="20.100000000000001" customHeight="1" x14ac:dyDescent="0.15">
      <c r="F356" s="150">
        <f>IFERROR(選手[[#This Row],[選手番号]],"")</f>
        <v>355</v>
      </c>
      <c r="G356" s="150">
        <f>IFERROR(選手[[#This Row],[性別コード]],"")</f>
        <v>1</v>
      </c>
      <c r="H356" s="150" t="str">
        <f>IFERROR(VLOOKUP(G356,色々!P:Q,2,0),"")</f>
        <v>男子</v>
      </c>
      <c r="I356" s="150" t="str">
        <f>IFERROR(選手[[#This Row],[氏名]],"")</f>
        <v>松下　昂正</v>
      </c>
      <c r="J356" s="150" t="str">
        <f>IFERROR(選手[[#This Row],[氏名カナ]],"")</f>
        <v>ﾏﾂｼﾀ ｺｳｾｲ</v>
      </c>
      <c r="K356" s="150" t="str">
        <f>IFERROR(選手[[#This Row],[所属名称１]],"")</f>
        <v>AQUA</v>
      </c>
      <c r="L356" s="150">
        <f>IFERROR(選手[[#This Row],[学校コード]],"")</f>
        <v>1</v>
      </c>
      <c r="M356" s="150" t="str">
        <f>IFERROR(VLOOKUP(L356,色々!G:H,2,0),"")</f>
        <v>小学</v>
      </c>
      <c r="N356" s="150">
        <f>IFERROR(選手[[#This Row],[学年]],"")</f>
        <v>4</v>
      </c>
      <c r="O356" s="151">
        <f>IFERROR(選手[[#This Row],[生年月日]],"")</f>
        <v>41015</v>
      </c>
      <c r="P356" s="150">
        <f t="shared" si="5"/>
        <v>10</v>
      </c>
    </row>
    <row r="357" spans="6:16" ht="20.100000000000001" customHeight="1" x14ac:dyDescent="0.15">
      <c r="F357" s="150">
        <f>IFERROR(選手[[#This Row],[選手番号]],"")</f>
        <v>356</v>
      </c>
      <c r="G357" s="150">
        <f>IFERROR(選手[[#This Row],[性別コード]],"")</f>
        <v>2</v>
      </c>
      <c r="H357" s="150" t="str">
        <f>IFERROR(VLOOKUP(G357,色々!P:Q,2,0),"")</f>
        <v>女子</v>
      </c>
      <c r="I357" s="150" t="str">
        <f>IFERROR(選手[[#This Row],[氏名]],"")</f>
        <v>水国みいな</v>
      </c>
      <c r="J357" s="150" t="str">
        <f>IFERROR(選手[[#This Row],[氏名カナ]],"")</f>
        <v>ﾐｽﾞｸﾆ ﾐｲﾅ</v>
      </c>
      <c r="K357" s="150" t="str">
        <f>IFERROR(選手[[#This Row],[所属名称１]],"")</f>
        <v>AQUA</v>
      </c>
      <c r="L357" s="150">
        <f>IFERROR(選手[[#This Row],[学校コード]],"")</f>
        <v>4</v>
      </c>
      <c r="M357" s="150" t="str">
        <f>IFERROR(VLOOKUP(L357,色々!G:H,2,0),"")</f>
        <v>大学</v>
      </c>
      <c r="N357" s="150">
        <f>IFERROR(選手[[#This Row],[学年]],"")</f>
        <v>2</v>
      </c>
      <c r="O357" s="151">
        <f>IFERROR(選手[[#This Row],[生年月日]],"")</f>
        <v>37581</v>
      </c>
      <c r="P357" s="150">
        <f t="shared" si="5"/>
        <v>20</v>
      </c>
    </row>
    <row r="358" spans="6:16" ht="20.100000000000001" customHeight="1" x14ac:dyDescent="0.15">
      <c r="F358" s="150">
        <f>IFERROR(選手[[#This Row],[選手番号]],"")</f>
        <v>357</v>
      </c>
      <c r="G358" s="150">
        <f>IFERROR(選手[[#This Row],[性別コード]],"")</f>
        <v>2</v>
      </c>
      <c r="H358" s="150" t="str">
        <f>IFERROR(VLOOKUP(G358,色々!P:Q,2,0),"")</f>
        <v>女子</v>
      </c>
      <c r="I358" s="150" t="str">
        <f>IFERROR(選手[[#This Row],[氏名]],"")</f>
        <v>野木こころ</v>
      </c>
      <c r="J358" s="150" t="str">
        <f>IFERROR(選手[[#This Row],[氏名カナ]],"")</f>
        <v>ﾉｷﾞ ｺｺﾛ</v>
      </c>
      <c r="K358" s="150" t="str">
        <f>IFERROR(選手[[#This Row],[所属名称１]],"")</f>
        <v>AQUA</v>
      </c>
      <c r="L358" s="150">
        <f>IFERROR(選手[[#This Row],[学校コード]],"")</f>
        <v>3</v>
      </c>
      <c r="M358" s="150" t="str">
        <f>IFERROR(VLOOKUP(L358,色々!G:H,2,0),"")</f>
        <v>高校</v>
      </c>
      <c r="N358" s="150">
        <f>IFERROR(選手[[#This Row],[学年]],"")</f>
        <v>2</v>
      </c>
      <c r="O358" s="151">
        <f>IFERROR(選手[[#This Row],[生年月日]],"")</f>
        <v>38671</v>
      </c>
      <c r="P358" s="150">
        <f t="shared" si="5"/>
        <v>17</v>
      </c>
    </row>
    <row r="359" spans="6:16" ht="20.100000000000001" customHeight="1" x14ac:dyDescent="0.15">
      <c r="F359" s="150">
        <f>IFERROR(選手[[#This Row],[選手番号]],"")</f>
        <v>358</v>
      </c>
      <c r="G359" s="150">
        <f>IFERROR(選手[[#This Row],[性別コード]],"")</f>
        <v>2</v>
      </c>
      <c r="H359" s="150" t="str">
        <f>IFERROR(VLOOKUP(G359,色々!P:Q,2,0),"")</f>
        <v>女子</v>
      </c>
      <c r="I359" s="150" t="str">
        <f>IFERROR(選手[[#This Row],[氏名]],"")</f>
        <v>大西　美憂</v>
      </c>
      <c r="J359" s="150" t="str">
        <f>IFERROR(選手[[#This Row],[氏名カナ]],"")</f>
        <v>ｵｵﾆｼ ﾐﾕ</v>
      </c>
      <c r="K359" s="150" t="str">
        <f>IFERROR(選手[[#This Row],[所属名称１]],"")</f>
        <v>AQUA</v>
      </c>
      <c r="L359" s="150">
        <f>IFERROR(選手[[#This Row],[学校コード]],"")</f>
        <v>3</v>
      </c>
      <c r="M359" s="150" t="str">
        <f>IFERROR(VLOOKUP(L359,色々!G:H,2,0),"")</f>
        <v>高校</v>
      </c>
      <c r="N359" s="150">
        <f>IFERROR(選手[[#This Row],[学年]],"")</f>
        <v>2</v>
      </c>
      <c r="O359" s="151">
        <f>IFERROR(選手[[#This Row],[生年月日]],"")</f>
        <v>38751</v>
      </c>
      <c r="P359" s="150">
        <f t="shared" si="5"/>
        <v>17</v>
      </c>
    </row>
    <row r="360" spans="6:16" ht="20.100000000000001" customHeight="1" x14ac:dyDescent="0.15">
      <c r="F360" s="150">
        <f>IFERROR(選手[[#This Row],[選手番号]],"")</f>
        <v>359</v>
      </c>
      <c r="G360" s="150">
        <f>IFERROR(選手[[#This Row],[性別コード]],"")</f>
        <v>2</v>
      </c>
      <c r="H360" s="150" t="str">
        <f>IFERROR(VLOOKUP(G360,色々!P:Q,2,0),"")</f>
        <v>女子</v>
      </c>
      <c r="I360" s="150" t="str">
        <f>IFERROR(選手[[#This Row],[氏名]],"")</f>
        <v>細川みなみ</v>
      </c>
      <c r="J360" s="150" t="str">
        <f>IFERROR(選手[[#This Row],[氏名カナ]],"")</f>
        <v>ﾎｿｶﾜ ﾐﾅﾐ</v>
      </c>
      <c r="K360" s="150" t="str">
        <f>IFERROR(選手[[#This Row],[所属名称１]],"")</f>
        <v>AQUA</v>
      </c>
      <c r="L360" s="150">
        <f>IFERROR(選手[[#This Row],[学校コード]],"")</f>
        <v>3</v>
      </c>
      <c r="M360" s="150" t="str">
        <f>IFERROR(VLOOKUP(L360,色々!G:H,2,0),"")</f>
        <v>高校</v>
      </c>
      <c r="N360" s="150">
        <f>IFERROR(選手[[#This Row],[学年]],"")</f>
        <v>1</v>
      </c>
      <c r="O360" s="151">
        <f>IFERROR(選手[[#This Row],[生年月日]],"")</f>
        <v>38874</v>
      </c>
      <c r="P360" s="150">
        <f t="shared" si="5"/>
        <v>16</v>
      </c>
    </row>
    <row r="361" spans="6:16" ht="20.100000000000001" customHeight="1" x14ac:dyDescent="0.15">
      <c r="F361" s="150">
        <f>IFERROR(選手[[#This Row],[選手番号]],"")</f>
        <v>360</v>
      </c>
      <c r="G361" s="150">
        <f>IFERROR(選手[[#This Row],[性別コード]],"")</f>
        <v>2</v>
      </c>
      <c r="H361" s="150" t="str">
        <f>IFERROR(VLOOKUP(G361,色々!P:Q,2,0),"")</f>
        <v>女子</v>
      </c>
      <c r="I361" s="150" t="str">
        <f>IFERROR(選手[[#This Row],[氏名]],"")</f>
        <v>清田　俐帆</v>
      </c>
      <c r="J361" s="150" t="str">
        <f>IFERROR(選手[[#This Row],[氏名カナ]],"")</f>
        <v>ｷﾖﾀ ﾘﾎ</v>
      </c>
      <c r="K361" s="150" t="str">
        <f>IFERROR(選手[[#This Row],[所属名称１]],"")</f>
        <v>AQUA</v>
      </c>
      <c r="L361" s="150">
        <f>IFERROR(選手[[#This Row],[学校コード]],"")</f>
        <v>2</v>
      </c>
      <c r="M361" s="150" t="str">
        <f>IFERROR(VLOOKUP(L361,色々!G:H,2,0),"")</f>
        <v>中学</v>
      </c>
      <c r="N361" s="150">
        <f>IFERROR(選手[[#This Row],[学年]],"")</f>
        <v>2</v>
      </c>
      <c r="O361" s="151">
        <f>IFERROR(選手[[#This Row],[生年月日]],"")</f>
        <v>39832</v>
      </c>
      <c r="P361" s="150">
        <f t="shared" si="5"/>
        <v>14</v>
      </c>
    </row>
    <row r="362" spans="6:16" ht="20.100000000000001" customHeight="1" x14ac:dyDescent="0.15">
      <c r="F362" s="150">
        <f>IFERROR(選手[[#This Row],[選手番号]],"")</f>
        <v>361</v>
      </c>
      <c r="G362" s="150">
        <f>IFERROR(選手[[#This Row],[性別コード]],"")</f>
        <v>2</v>
      </c>
      <c r="H362" s="150" t="str">
        <f>IFERROR(VLOOKUP(G362,色々!P:Q,2,0),"")</f>
        <v>女子</v>
      </c>
      <c r="I362" s="150" t="str">
        <f>IFERROR(選手[[#This Row],[氏名]],"")</f>
        <v>村田　　椛</v>
      </c>
      <c r="J362" s="150" t="str">
        <f>IFERROR(選手[[#This Row],[氏名カナ]],"")</f>
        <v>ﾑﾗﾀ ﾓﾐｼﾞ</v>
      </c>
      <c r="K362" s="150" t="str">
        <f>IFERROR(選手[[#This Row],[所属名称１]],"")</f>
        <v>AQUA</v>
      </c>
      <c r="L362" s="150">
        <f>IFERROR(選手[[#This Row],[学校コード]],"")</f>
        <v>2</v>
      </c>
      <c r="M362" s="150" t="str">
        <f>IFERROR(VLOOKUP(L362,色々!G:H,2,0),"")</f>
        <v>中学</v>
      </c>
      <c r="N362" s="150">
        <f>IFERROR(選手[[#This Row],[学年]],"")</f>
        <v>1</v>
      </c>
      <c r="O362" s="151">
        <f>IFERROR(選手[[#This Row],[生年月日]],"")</f>
        <v>40064</v>
      </c>
      <c r="P362" s="150">
        <f t="shared" si="5"/>
        <v>13</v>
      </c>
    </row>
    <row r="363" spans="6:16" ht="20.100000000000001" customHeight="1" x14ac:dyDescent="0.15">
      <c r="F363" s="150">
        <f>IFERROR(選手[[#This Row],[選手番号]],"")</f>
        <v>362</v>
      </c>
      <c r="G363" s="150">
        <f>IFERROR(選手[[#This Row],[性別コード]],"")</f>
        <v>2</v>
      </c>
      <c r="H363" s="150" t="str">
        <f>IFERROR(VLOOKUP(G363,色々!P:Q,2,0),"")</f>
        <v>女子</v>
      </c>
      <c r="I363" s="150" t="str">
        <f>IFERROR(選手[[#This Row],[氏名]],"")</f>
        <v>斎藤　　詩</v>
      </c>
      <c r="J363" s="150" t="str">
        <f>IFERROR(選手[[#This Row],[氏名カナ]],"")</f>
        <v>ｻｲﾄｳ ｳﾀ</v>
      </c>
      <c r="K363" s="150" t="str">
        <f>IFERROR(選手[[#This Row],[所属名称１]],"")</f>
        <v>AQUA</v>
      </c>
      <c r="L363" s="150">
        <f>IFERROR(選手[[#This Row],[学校コード]],"")</f>
        <v>1</v>
      </c>
      <c r="M363" s="150" t="str">
        <f>IFERROR(VLOOKUP(L363,色々!G:H,2,0),"")</f>
        <v>小学</v>
      </c>
      <c r="N363" s="150">
        <f>IFERROR(選手[[#This Row],[学年]],"")</f>
        <v>6</v>
      </c>
      <c r="O363" s="151">
        <f>IFERROR(選手[[#This Row],[生年月日]],"")</f>
        <v>40608</v>
      </c>
      <c r="P363" s="150">
        <f t="shared" si="5"/>
        <v>12</v>
      </c>
    </row>
    <row r="364" spans="6:16" ht="20.100000000000001" customHeight="1" x14ac:dyDescent="0.15">
      <c r="F364" s="150">
        <f>IFERROR(選手[[#This Row],[選手番号]],"")</f>
        <v>363</v>
      </c>
      <c r="G364" s="150">
        <f>IFERROR(選手[[#This Row],[性別コード]],"")</f>
        <v>2</v>
      </c>
      <c r="H364" s="150" t="str">
        <f>IFERROR(VLOOKUP(G364,色々!P:Q,2,0),"")</f>
        <v>女子</v>
      </c>
      <c r="I364" s="150" t="str">
        <f>IFERROR(選手[[#This Row],[氏名]],"")</f>
        <v>瀬良奈々美</v>
      </c>
      <c r="J364" s="150" t="str">
        <f>IFERROR(選手[[#This Row],[氏名カナ]],"")</f>
        <v>ｾﾗ ﾅﾅﾐ</v>
      </c>
      <c r="K364" s="150" t="str">
        <f>IFERROR(選手[[#This Row],[所属名称１]],"")</f>
        <v>AQUA</v>
      </c>
      <c r="L364" s="150">
        <f>IFERROR(選手[[#This Row],[学校コード]],"")</f>
        <v>1</v>
      </c>
      <c r="M364" s="150" t="str">
        <f>IFERROR(VLOOKUP(L364,色々!G:H,2,0),"")</f>
        <v>小学</v>
      </c>
      <c r="N364" s="150">
        <f>IFERROR(選手[[#This Row],[学年]],"")</f>
        <v>4</v>
      </c>
      <c r="O364" s="151">
        <f>IFERROR(選手[[#This Row],[生年月日]],"")</f>
        <v>41021</v>
      </c>
      <c r="P364" s="150">
        <f t="shared" si="5"/>
        <v>10</v>
      </c>
    </row>
    <row r="365" spans="6:16" ht="20.100000000000001" customHeight="1" x14ac:dyDescent="0.15">
      <c r="F365" s="150">
        <f>IFERROR(選手[[#This Row],[選手番号]],"")</f>
        <v>364</v>
      </c>
      <c r="G365" s="150">
        <f>IFERROR(選手[[#This Row],[性別コード]],"")</f>
        <v>1</v>
      </c>
      <c r="H365" s="150" t="str">
        <f>IFERROR(VLOOKUP(G365,色々!P:Q,2,0),"")</f>
        <v>男子</v>
      </c>
      <c r="I365" s="150" t="str">
        <f>IFERROR(選手[[#This Row],[氏名]],"")</f>
        <v>近藤　優大</v>
      </c>
      <c r="J365" s="150" t="str">
        <f>IFERROR(選手[[#This Row],[氏名カナ]],"")</f>
        <v>ｺﾝﾄﾞｳ ﾕｳﾀﾞｲ</v>
      </c>
      <c r="K365" s="150" t="str">
        <f>IFERROR(選手[[#This Row],[所属名称１]],"")</f>
        <v>えいしSC松山</v>
      </c>
      <c r="L365" s="150">
        <f>IFERROR(選手[[#This Row],[学校コード]],"")</f>
        <v>2</v>
      </c>
      <c r="M365" s="150" t="str">
        <f>IFERROR(VLOOKUP(L365,色々!G:H,2,0),"")</f>
        <v>中学</v>
      </c>
      <c r="N365" s="150">
        <f>IFERROR(選手[[#This Row],[学年]],"")</f>
        <v>3</v>
      </c>
      <c r="O365" s="151">
        <f>IFERROR(選手[[#This Row],[生年月日]],"")</f>
        <v>39480</v>
      </c>
      <c r="P365" s="150">
        <f t="shared" si="5"/>
        <v>15</v>
      </c>
    </row>
    <row r="366" spans="6:16" ht="20.100000000000001" customHeight="1" x14ac:dyDescent="0.15">
      <c r="F366" s="150">
        <f>IFERROR(選手[[#This Row],[選手番号]],"")</f>
        <v>365</v>
      </c>
      <c r="G366" s="150">
        <f>IFERROR(選手[[#This Row],[性別コード]],"")</f>
        <v>1</v>
      </c>
      <c r="H366" s="150" t="str">
        <f>IFERROR(VLOOKUP(G366,色々!P:Q,2,0),"")</f>
        <v>男子</v>
      </c>
      <c r="I366" s="150" t="str">
        <f>IFERROR(選手[[#This Row],[氏名]],"")</f>
        <v>田井　雄斗</v>
      </c>
      <c r="J366" s="150" t="str">
        <f>IFERROR(選手[[#This Row],[氏名カナ]],"")</f>
        <v>ﾀｲ ﾕｳﾄ</v>
      </c>
      <c r="K366" s="150" t="str">
        <f>IFERROR(選手[[#This Row],[所属名称１]],"")</f>
        <v>えいしSC松山</v>
      </c>
      <c r="L366" s="150">
        <f>IFERROR(選手[[#This Row],[学校コード]],"")</f>
        <v>2</v>
      </c>
      <c r="M366" s="150" t="str">
        <f>IFERROR(VLOOKUP(L366,色々!G:H,2,0),"")</f>
        <v>中学</v>
      </c>
      <c r="N366" s="150">
        <f>IFERROR(選手[[#This Row],[学年]],"")</f>
        <v>2</v>
      </c>
      <c r="O366" s="151">
        <f>IFERROR(選手[[#This Row],[生年月日]],"")</f>
        <v>39590</v>
      </c>
      <c r="P366" s="150">
        <f t="shared" si="5"/>
        <v>14</v>
      </c>
    </row>
    <row r="367" spans="6:16" ht="20.100000000000001" customHeight="1" x14ac:dyDescent="0.15">
      <c r="F367" s="150">
        <f>IFERROR(選手[[#This Row],[選手番号]],"")</f>
        <v>366</v>
      </c>
      <c r="G367" s="150">
        <f>IFERROR(選手[[#This Row],[性別コード]],"")</f>
        <v>1</v>
      </c>
      <c r="H367" s="150" t="str">
        <f>IFERROR(VLOOKUP(G367,色々!P:Q,2,0),"")</f>
        <v>男子</v>
      </c>
      <c r="I367" s="150" t="str">
        <f>IFERROR(選手[[#This Row],[氏名]],"")</f>
        <v>岡田　英明</v>
      </c>
      <c r="J367" s="150" t="str">
        <f>IFERROR(選手[[#This Row],[氏名カナ]],"")</f>
        <v>ｵｶﾀﾞ ﾋﾃﾞｱｷ</v>
      </c>
      <c r="K367" s="150" t="str">
        <f>IFERROR(選手[[#This Row],[所属名称１]],"")</f>
        <v>えいしSC松山</v>
      </c>
      <c r="L367" s="150">
        <f>IFERROR(選手[[#This Row],[学校コード]],"")</f>
        <v>1</v>
      </c>
      <c r="M367" s="150" t="str">
        <f>IFERROR(VLOOKUP(L367,色々!G:H,2,0),"")</f>
        <v>小学</v>
      </c>
      <c r="N367" s="150">
        <f>IFERROR(選手[[#This Row],[学年]],"")</f>
        <v>6</v>
      </c>
      <c r="O367" s="151">
        <f>IFERROR(選手[[#This Row],[生年月日]],"")</f>
        <v>40472</v>
      </c>
      <c r="P367" s="150">
        <f t="shared" si="5"/>
        <v>12</v>
      </c>
    </row>
    <row r="368" spans="6:16" ht="20.100000000000001" customHeight="1" x14ac:dyDescent="0.15">
      <c r="F368" s="150">
        <f>IFERROR(選手[[#This Row],[選手番号]],"")</f>
        <v>367</v>
      </c>
      <c r="G368" s="150">
        <f>IFERROR(選手[[#This Row],[性別コード]],"")</f>
        <v>2</v>
      </c>
      <c r="H368" s="150" t="str">
        <f>IFERROR(VLOOKUP(G368,色々!P:Q,2,0),"")</f>
        <v>女子</v>
      </c>
      <c r="I368" s="150" t="str">
        <f>IFERROR(選手[[#This Row],[氏名]],"")</f>
        <v>大野　結菜</v>
      </c>
      <c r="J368" s="150" t="str">
        <f>IFERROR(選手[[#This Row],[氏名カナ]],"")</f>
        <v>ｵｵﾉ ﾕﾅ</v>
      </c>
      <c r="K368" s="150" t="str">
        <f>IFERROR(選手[[#This Row],[所属名称１]],"")</f>
        <v>えいしSC松山</v>
      </c>
      <c r="L368" s="150">
        <f>IFERROR(選手[[#This Row],[学校コード]],"")</f>
        <v>2</v>
      </c>
      <c r="M368" s="150" t="str">
        <f>IFERROR(VLOOKUP(L368,色々!G:H,2,0),"")</f>
        <v>中学</v>
      </c>
      <c r="N368" s="150">
        <f>IFERROR(選手[[#This Row],[学年]],"")</f>
        <v>1</v>
      </c>
      <c r="O368" s="151">
        <f>IFERROR(選手[[#This Row],[生年月日]],"")</f>
        <v>40237</v>
      </c>
      <c r="P368" s="150">
        <f t="shared" si="5"/>
        <v>13</v>
      </c>
    </row>
    <row r="369" spans="6:16" ht="20.100000000000001" customHeight="1" x14ac:dyDescent="0.15">
      <c r="F369" s="150">
        <f>IFERROR(選手[[#This Row],[選手番号]],"")</f>
        <v>368</v>
      </c>
      <c r="G369" s="150">
        <f>IFERROR(選手[[#This Row],[性別コード]],"")</f>
        <v>2</v>
      </c>
      <c r="H369" s="150" t="str">
        <f>IFERROR(VLOOKUP(G369,色々!P:Q,2,0),"")</f>
        <v>女子</v>
      </c>
      <c r="I369" s="150" t="str">
        <f>IFERROR(選手[[#This Row],[氏名]],"")</f>
        <v>岡田　真奈</v>
      </c>
      <c r="J369" s="150" t="str">
        <f>IFERROR(選手[[#This Row],[氏名カナ]],"")</f>
        <v>ｵｶﾀﾞ ﾏﾅ</v>
      </c>
      <c r="K369" s="150" t="str">
        <f>IFERROR(選手[[#This Row],[所属名称１]],"")</f>
        <v>えいしSC松山</v>
      </c>
      <c r="L369" s="150">
        <f>IFERROR(選手[[#This Row],[学校コード]],"")</f>
        <v>1</v>
      </c>
      <c r="M369" s="150" t="str">
        <f>IFERROR(VLOOKUP(L369,色々!G:H,2,0),"")</f>
        <v>小学</v>
      </c>
      <c r="N369" s="150">
        <f>IFERROR(選手[[#This Row],[学年]],"")</f>
        <v>4</v>
      </c>
      <c r="O369" s="151">
        <f>IFERROR(選手[[#This Row],[生年月日]],"")</f>
        <v>41318</v>
      </c>
      <c r="P369" s="150">
        <f t="shared" si="5"/>
        <v>10</v>
      </c>
    </row>
    <row r="370" spans="6:16" ht="20.100000000000001" customHeight="1" x14ac:dyDescent="0.15">
      <c r="F370" t="str">
        <f>IFERROR(選手[[#This Row],[選手番号]],"")</f>
        <v/>
      </c>
      <c r="G370" t="str">
        <f>IFERROR(選手[[#This Row],[性別コード]],"")</f>
        <v/>
      </c>
      <c r="H370" t="str">
        <f>IFERROR(VLOOKUP(G370,色々!P:Q,2,0),"")</f>
        <v/>
      </c>
      <c r="I370" t="str">
        <f>IFERROR(選手[[#This Row],[氏名]],"")</f>
        <v/>
      </c>
      <c r="J370" t="str">
        <f>IFERROR(選手[[#This Row],[氏名カナ]],"")</f>
        <v/>
      </c>
      <c r="K370" t="str">
        <f>IFERROR(選手[[#This Row],[所属名称１]],"")</f>
        <v/>
      </c>
      <c r="L370" t="str">
        <f>IFERROR(選手[[#This Row],[学校コード]],"")</f>
        <v/>
      </c>
      <c r="M370" t="str">
        <f>IFERROR(VLOOKUP(L370,色々!G:H,2,0),"")</f>
        <v/>
      </c>
      <c r="N370" t="str">
        <f>IFERROR(選手[[#This Row],[学年]],"")</f>
        <v/>
      </c>
      <c r="O370" s="10" t="str">
        <f>IFERROR(選手[[#This Row],[生年月日]],"")</f>
        <v/>
      </c>
      <c r="P370" s="150" t="str">
        <f t="shared" si="5"/>
        <v/>
      </c>
    </row>
    <row r="371" spans="6:16" ht="20.100000000000001" customHeight="1" x14ac:dyDescent="0.15">
      <c r="F371" t="str">
        <f>IFERROR(選手[[#This Row],[選手番号]],"")</f>
        <v/>
      </c>
      <c r="G371" t="str">
        <f>IFERROR(選手[[#This Row],[性別コード]],"")</f>
        <v/>
      </c>
      <c r="H371" t="str">
        <f>IFERROR(VLOOKUP(G371,色々!P:Q,2,0),"")</f>
        <v/>
      </c>
      <c r="I371" t="str">
        <f>IFERROR(選手[[#This Row],[氏名]],"")</f>
        <v/>
      </c>
      <c r="J371" t="str">
        <f>IFERROR(選手[[#This Row],[氏名カナ]],"")</f>
        <v/>
      </c>
      <c r="K371" t="str">
        <f>IFERROR(選手[[#This Row],[所属名称１]],"")</f>
        <v/>
      </c>
      <c r="L371" t="str">
        <f>IFERROR(選手[[#This Row],[学校コード]],"")</f>
        <v/>
      </c>
      <c r="M371" t="str">
        <f>IFERROR(VLOOKUP(L371,色々!G:H,2,0),"")</f>
        <v/>
      </c>
      <c r="N371" t="str">
        <f>IFERROR(選手[[#This Row],[学年]],"")</f>
        <v/>
      </c>
      <c r="O371" s="10" t="str">
        <f>IFERROR(選手[[#This Row],[生年月日]],"")</f>
        <v/>
      </c>
      <c r="P371" s="150" t="str">
        <f t="shared" si="5"/>
        <v/>
      </c>
    </row>
    <row r="372" spans="6:16" ht="20.100000000000001" customHeight="1" x14ac:dyDescent="0.15">
      <c r="F372" t="str">
        <f>IFERROR(選手[[#This Row],[選手番号]],"")</f>
        <v/>
      </c>
      <c r="G372" t="str">
        <f>IFERROR(選手[[#This Row],[性別コード]],"")</f>
        <v/>
      </c>
      <c r="H372" t="str">
        <f>IFERROR(VLOOKUP(G372,色々!P:Q,2,0),"")</f>
        <v/>
      </c>
      <c r="I372" t="str">
        <f>IFERROR(選手[[#This Row],[氏名]],"")</f>
        <v/>
      </c>
      <c r="J372" t="str">
        <f>IFERROR(選手[[#This Row],[氏名カナ]],"")</f>
        <v/>
      </c>
      <c r="K372" t="str">
        <f>IFERROR(選手[[#This Row],[所属名称１]],"")</f>
        <v/>
      </c>
      <c r="L372" t="str">
        <f>IFERROR(選手[[#This Row],[学校コード]],"")</f>
        <v/>
      </c>
      <c r="M372" t="str">
        <f>IFERROR(VLOOKUP(L372,色々!G:H,2,0),"")</f>
        <v/>
      </c>
      <c r="N372" t="str">
        <f>IFERROR(選手[[#This Row],[学年]],"")</f>
        <v/>
      </c>
      <c r="O372" s="10" t="str">
        <f>IFERROR(選手[[#This Row],[生年月日]],"")</f>
        <v/>
      </c>
      <c r="P372" s="150" t="str">
        <f t="shared" si="5"/>
        <v/>
      </c>
    </row>
    <row r="373" spans="6:16" ht="20.100000000000001" customHeight="1" x14ac:dyDescent="0.15">
      <c r="F373" t="str">
        <f>IFERROR(選手[[#This Row],[選手番号]],"")</f>
        <v/>
      </c>
      <c r="G373" t="str">
        <f>IFERROR(選手[[#This Row],[性別コード]],"")</f>
        <v/>
      </c>
      <c r="H373" t="str">
        <f>IFERROR(VLOOKUP(G373,色々!P:Q,2,0),"")</f>
        <v/>
      </c>
      <c r="I373" t="str">
        <f>IFERROR(選手[[#This Row],[氏名]],"")</f>
        <v/>
      </c>
      <c r="J373" t="str">
        <f>IFERROR(選手[[#This Row],[氏名カナ]],"")</f>
        <v/>
      </c>
      <c r="K373" t="str">
        <f>IFERROR(選手[[#This Row],[所属名称１]],"")</f>
        <v/>
      </c>
      <c r="L373" t="str">
        <f>IFERROR(選手[[#This Row],[学校コード]],"")</f>
        <v/>
      </c>
      <c r="M373" t="str">
        <f>IFERROR(VLOOKUP(L373,色々!G:H,2,0),"")</f>
        <v/>
      </c>
      <c r="N373" t="str">
        <f>IFERROR(選手[[#This Row],[学年]],"")</f>
        <v/>
      </c>
      <c r="O373" s="10" t="str">
        <f>IFERROR(選手[[#This Row],[生年月日]],"")</f>
        <v/>
      </c>
      <c r="P373" s="150" t="str">
        <f t="shared" si="5"/>
        <v/>
      </c>
    </row>
    <row r="374" spans="6:16" ht="20.100000000000001" customHeight="1" x14ac:dyDescent="0.15">
      <c r="F374" t="str">
        <f>IFERROR(選手[[#This Row],[選手番号]],"")</f>
        <v/>
      </c>
      <c r="G374" t="str">
        <f>IFERROR(選手[[#This Row],[性別コード]],"")</f>
        <v/>
      </c>
      <c r="H374" t="str">
        <f>IFERROR(VLOOKUP(G374,色々!P:Q,2,0),"")</f>
        <v/>
      </c>
      <c r="I374" t="str">
        <f>IFERROR(選手[[#This Row],[氏名]],"")</f>
        <v/>
      </c>
      <c r="J374" t="str">
        <f>IFERROR(選手[[#This Row],[氏名カナ]],"")</f>
        <v/>
      </c>
      <c r="K374" t="str">
        <f>IFERROR(選手[[#This Row],[所属名称１]],"")</f>
        <v/>
      </c>
      <c r="L374" t="str">
        <f>IFERROR(選手[[#This Row],[学校コード]],"")</f>
        <v/>
      </c>
      <c r="M374" t="str">
        <f>IFERROR(VLOOKUP(L374,色々!G:H,2,0),"")</f>
        <v/>
      </c>
      <c r="N374" t="str">
        <f>IFERROR(選手[[#This Row],[学年]],"")</f>
        <v/>
      </c>
      <c r="O374" s="10" t="str">
        <f>IFERROR(選手[[#This Row],[生年月日]],"")</f>
        <v/>
      </c>
      <c r="P374" s="150" t="str">
        <f t="shared" si="5"/>
        <v/>
      </c>
    </row>
    <row r="375" spans="6:16" ht="20.100000000000001" customHeight="1" x14ac:dyDescent="0.15">
      <c r="F375" t="str">
        <f>IFERROR(選手[[#This Row],[選手番号]],"")</f>
        <v/>
      </c>
      <c r="G375" t="str">
        <f>IFERROR(選手[[#This Row],[性別コード]],"")</f>
        <v/>
      </c>
      <c r="H375" t="str">
        <f>IFERROR(VLOOKUP(G375,色々!P:Q,2,0),"")</f>
        <v/>
      </c>
      <c r="I375" t="str">
        <f>IFERROR(選手[[#This Row],[氏名]],"")</f>
        <v/>
      </c>
      <c r="J375" t="str">
        <f>IFERROR(選手[[#This Row],[氏名カナ]],"")</f>
        <v/>
      </c>
      <c r="K375" t="str">
        <f>IFERROR(選手[[#This Row],[所属名称１]],"")</f>
        <v/>
      </c>
      <c r="L375" t="str">
        <f>IFERROR(選手[[#This Row],[学校コード]],"")</f>
        <v/>
      </c>
      <c r="M375" t="str">
        <f>IFERROR(VLOOKUP(L375,色々!G:H,2,0),"")</f>
        <v/>
      </c>
      <c r="N375" t="str">
        <f>IFERROR(選手[[#This Row],[学年]],"")</f>
        <v/>
      </c>
      <c r="O375" s="10" t="str">
        <f>IFERROR(選手[[#This Row],[生年月日]],"")</f>
        <v/>
      </c>
      <c r="P375" s="150" t="str">
        <f t="shared" si="5"/>
        <v/>
      </c>
    </row>
    <row r="376" spans="6:16" ht="20.100000000000001" customHeight="1" x14ac:dyDescent="0.15">
      <c r="F376" t="str">
        <f>IFERROR(選手[[#This Row],[選手番号]],"")</f>
        <v/>
      </c>
      <c r="G376" t="str">
        <f>IFERROR(選手[[#This Row],[性別コード]],"")</f>
        <v/>
      </c>
      <c r="H376" t="str">
        <f>IFERROR(VLOOKUP(G376,色々!P:Q,2,0),"")</f>
        <v/>
      </c>
      <c r="I376" t="str">
        <f>IFERROR(選手[[#This Row],[氏名]],"")</f>
        <v/>
      </c>
      <c r="J376" t="str">
        <f>IFERROR(選手[[#This Row],[氏名カナ]],"")</f>
        <v/>
      </c>
      <c r="K376" t="str">
        <f>IFERROR(選手[[#This Row],[所属名称１]],"")</f>
        <v/>
      </c>
      <c r="L376" t="str">
        <f>IFERROR(選手[[#This Row],[学校コード]],"")</f>
        <v/>
      </c>
      <c r="M376" t="str">
        <f>IFERROR(VLOOKUP(L376,色々!G:H,2,0),"")</f>
        <v/>
      </c>
      <c r="N376" t="str">
        <f>IFERROR(選手[[#This Row],[学年]],"")</f>
        <v/>
      </c>
      <c r="O376" s="10" t="str">
        <f>IFERROR(選手[[#This Row],[生年月日]],"")</f>
        <v/>
      </c>
      <c r="P376" s="150" t="str">
        <f t="shared" si="5"/>
        <v/>
      </c>
    </row>
    <row r="377" spans="6:16" ht="20.100000000000001" customHeight="1" x14ac:dyDescent="0.15">
      <c r="F377" t="str">
        <f>IFERROR(選手[[#This Row],[選手番号]],"")</f>
        <v/>
      </c>
      <c r="G377" t="str">
        <f>IFERROR(選手[[#This Row],[性別コード]],"")</f>
        <v/>
      </c>
      <c r="H377" t="str">
        <f>IFERROR(VLOOKUP(G377,色々!P:Q,2,0),"")</f>
        <v/>
      </c>
      <c r="I377" t="str">
        <f>IFERROR(選手[[#This Row],[氏名]],"")</f>
        <v/>
      </c>
      <c r="J377" t="str">
        <f>IFERROR(選手[[#This Row],[氏名カナ]],"")</f>
        <v/>
      </c>
      <c r="K377" t="str">
        <f>IFERROR(選手[[#This Row],[所属名称１]],"")</f>
        <v/>
      </c>
      <c r="L377" t="str">
        <f>IFERROR(選手[[#This Row],[学校コード]],"")</f>
        <v/>
      </c>
      <c r="M377" t="str">
        <f>IFERROR(VLOOKUP(L377,色々!G:H,2,0),"")</f>
        <v/>
      </c>
      <c r="N377" t="str">
        <f>IFERROR(選手[[#This Row],[学年]],"")</f>
        <v/>
      </c>
      <c r="O377" s="10" t="str">
        <f>IFERROR(選手[[#This Row],[生年月日]],"")</f>
        <v/>
      </c>
      <c r="P377" s="150" t="str">
        <f t="shared" si="5"/>
        <v/>
      </c>
    </row>
    <row r="378" spans="6:16" ht="20.100000000000001" customHeight="1" x14ac:dyDescent="0.15">
      <c r="F378" t="str">
        <f>IFERROR(選手[[#This Row],[選手番号]],"")</f>
        <v/>
      </c>
      <c r="G378" t="str">
        <f>IFERROR(選手[[#This Row],[性別コード]],"")</f>
        <v/>
      </c>
      <c r="H378" t="str">
        <f>IFERROR(VLOOKUP(G378,色々!P:Q,2,0),"")</f>
        <v/>
      </c>
      <c r="I378" t="str">
        <f>IFERROR(選手[[#This Row],[氏名]],"")</f>
        <v/>
      </c>
      <c r="J378" t="str">
        <f>IFERROR(選手[[#This Row],[氏名カナ]],"")</f>
        <v/>
      </c>
      <c r="K378" t="str">
        <f>IFERROR(選手[[#This Row],[所属名称１]],"")</f>
        <v/>
      </c>
      <c r="L378" t="str">
        <f>IFERROR(選手[[#This Row],[学校コード]],"")</f>
        <v/>
      </c>
      <c r="M378" t="str">
        <f>IFERROR(VLOOKUP(L378,色々!G:H,2,0),"")</f>
        <v/>
      </c>
      <c r="N378" t="str">
        <f>IFERROR(選手[[#This Row],[学年]],"")</f>
        <v/>
      </c>
      <c r="O378" s="10" t="str">
        <f>IFERROR(選手[[#This Row],[生年月日]],"")</f>
        <v/>
      </c>
      <c r="P378" s="150" t="str">
        <f t="shared" si="5"/>
        <v/>
      </c>
    </row>
    <row r="379" spans="6:16" ht="20.100000000000001" customHeight="1" x14ac:dyDescent="0.15">
      <c r="F379" t="str">
        <f>IFERROR(選手[[#This Row],[選手番号]],"")</f>
        <v/>
      </c>
      <c r="G379" t="str">
        <f>IFERROR(選手[[#This Row],[性別コード]],"")</f>
        <v/>
      </c>
      <c r="H379" t="str">
        <f>IFERROR(VLOOKUP(G379,色々!P:Q,2,0),"")</f>
        <v/>
      </c>
      <c r="I379" t="str">
        <f>IFERROR(選手[[#This Row],[氏名]],"")</f>
        <v/>
      </c>
      <c r="J379" t="str">
        <f>IFERROR(選手[[#This Row],[氏名カナ]],"")</f>
        <v/>
      </c>
      <c r="K379" t="str">
        <f>IFERROR(選手[[#This Row],[所属名称１]],"")</f>
        <v/>
      </c>
      <c r="L379" t="str">
        <f>IFERROR(選手[[#This Row],[学校コード]],"")</f>
        <v/>
      </c>
      <c r="M379" t="str">
        <f>IFERROR(VLOOKUP(L379,色々!G:H,2,0),"")</f>
        <v/>
      </c>
      <c r="N379" t="str">
        <f>IFERROR(選手[[#This Row],[学年]],"")</f>
        <v/>
      </c>
      <c r="O379" s="10" t="str">
        <f>IFERROR(選手[[#This Row],[生年月日]],"")</f>
        <v/>
      </c>
      <c r="P379" s="150" t="str">
        <f t="shared" si="5"/>
        <v/>
      </c>
    </row>
    <row r="380" spans="6:16" ht="20.100000000000001" customHeight="1" x14ac:dyDescent="0.15">
      <c r="F380" t="str">
        <f>IFERROR(選手[[#This Row],[選手番号]],"")</f>
        <v/>
      </c>
      <c r="G380" t="str">
        <f>IFERROR(選手[[#This Row],[性別コード]],"")</f>
        <v/>
      </c>
      <c r="H380" t="str">
        <f>IFERROR(VLOOKUP(G380,色々!P:Q,2,0),"")</f>
        <v/>
      </c>
      <c r="I380" t="str">
        <f>IFERROR(選手[[#This Row],[氏名]],"")</f>
        <v/>
      </c>
      <c r="J380" t="str">
        <f>IFERROR(選手[[#This Row],[氏名カナ]],"")</f>
        <v/>
      </c>
      <c r="K380" t="str">
        <f>IFERROR(選手[[#This Row],[所属名称１]],"")</f>
        <v/>
      </c>
      <c r="L380" t="str">
        <f>IFERROR(選手[[#This Row],[学校コード]],"")</f>
        <v/>
      </c>
      <c r="M380" t="str">
        <f>IFERROR(VLOOKUP(L380,色々!G:H,2,0),"")</f>
        <v/>
      </c>
      <c r="N380" t="str">
        <f>IFERROR(選手[[#This Row],[学年]],"")</f>
        <v/>
      </c>
      <c r="O380" s="10" t="str">
        <f>IFERROR(選手[[#This Row],[生年月日]],"")</f>
        <v/>
      </c>
      <c r="P380" s="150" t="str">
        <f t="shared" si="5"/>
        <v/>
      </c>
    </row>
    <row r="381" spans="6:16" ht="20.100000000000001" customHeight="1" x14ac:dyDescent="0.15">
      <c r="F381" t="str">
        <f>IFERROR(選手[[#This Row],[選手番号]],"")</f>
        <v/>
      </c>
      <c r="G381" t="str">
        <f>IFERROR(選手[[#This Row],[性別コード]],"")</f>
        <v/>
      </c>
      <c r="H381" t="str">
        <f>IFERROR(VLOOKUP(G381,色々!P:Q,2,0),"")</f>
        <v/>
      </c>
      <c r="I381" t="str">
        <f>IFERROR(選手[[#This Row],[氏名]],"")</f>
        <v/>
      </c>
      <c r="J381" t="str">
        <f>IFERROR(選手[[#This Row],[氏名カナ]],"")</f>
        <v/>
      </c>
      <c r="K381" t="str">
        <f>IFERROR(選手[[#This Row],[所属名称１]],"")</f>
        <v/>
      </c>
      <c r="L381" t="str">
        <f>IFERROR(選手[[#This Row],[学校コード]],"")</f>
        <v/>
      </c>
      <c r="M381" t="str">
        <f>IFERROR(VLOOKUP(L381,色々!G:H,2,0),"")</f>
        <v/>
      </c>
      <c r="N381" t="str">
        <f>IFERROR(選手[[#This Row],[学年]],"")</f>
        <v/>
      </c>
      <c r="O381" s="10" t="str">
        <f>IFERROR(選手[[#This Row],[生年月日]],"")</f>
        <v/>
      </c>
      <c r="P381" s="150" t="str">
        <f t="shared" si="5"/>
        <v/>
      </c>
    </row>
    <row r="382" spans="6:16" ht="20.100000000000001" customHeight="1" x14ac:dyDescent="0.15">
      <c r="F382" t="str">
        <f>IFERROR(選手[[#This Row],[選手番号]],"")</f>
        <v/>
      </c>
      <c r="G382" t="str">
        <f>IFERROR(選手[[#This Row],[性別コード]],"")</f>
        <v/>
      </c>
      <c r="H382" t="str">
        <f>IFERROR(VLOOKUP(G382,色々!P:Q,2,0),"")</f>
        <v/>
      </c>
      <c r="I382" t="str">
        <f>IFERROR(選手[[#This Row],[氏名]],"")</f>
        <v/>
      </c>
      <c r="J382" t="str">
        <f>IFERROR(選手[[#This Row],[氏名カナ]],"")</f>
        <v/>
      </c>
      <c r="K382" t="str">
        <f>IFERROR(選手[[#This Row],[所属名称１]],"")</f>
        <v/>
      </c>
      <c r="L382" t="str">
        <f>IFERROR(選手[[#This Row],[学校コード]],"")</f>
        <v/>
      </c>
      <c r="M382" t="str">
        <f>IFERROR(VLOOKUP(L382,色々!G:H,2,0),"")</f>
        <v/>
      </c>
      <c r="N382" t="str">
        <f>IFERROR(選手[[#This Row],[学年]],"")</f>
        <v/>
      </c>
      <c r="O382" s="10" t="str">
        <f>IFERROR(選手[[#This Row],[生年月日]],"")</f>
        <v/>
      </c>
      <c r="P382" s="150" t="str">
        <f t="shared" si="5"/>
        <v/>
      </c>
    </row>
    <row r="383" spans="6:16" ht="20.100000000000001" customHeight="1" x14ac:dyDescent="0.15">
      <c r="F383" t="str">
        <f>IFERROR(選手[[#This Row],[選手番号]],"")</f>
        <v/>
      </c>
      <c r="G383" t="str">
        <f>IFERROR(選手[[#This Row],[性別コード]],"")</f>
        <v/>
      </c>
      <c r="H383" t="str">
        <f>IFERROR(VLOOKUP(G383,色々!P:Q,2,0),"")</f>
        <v/>
      </c>
      <c r="I383" t="str">
        <f>IFERROR(選手[[#This Row],[氏名]],"")</f>
        <v/>
      </c>
      <c r="J383" t="str">
        <f>IFERROR(選手[[#This Row],[氏名カナ]],"")</f>
        <v/>
      </c>
      <c r="K383" t="str">
        <f>IFERROR(選手[[#This Row],[所属名称１]],"")</f>
        <v/>
      </c>
      <c r="L383" t="str">
        <f>IFERROR(選手[[#This Row],[学校コード]],"")</f>
        <v/>
      </c>
      <c r="M383" t="str">
        <f>IFERROR(VLOOKUP(L383,色々!G:H,2,0),"")</f>
        <v/>
      </c>
      <c r="N383" t="str">
        <f>IFERROR(選手[[#This Row],[学年]],"")</f>
        <v/>
      </c>
      <c r="O383" s="10" t="str">
        <f>IFERROR(選手[[#This Row],[生年月日]],"")</f>
        <v/>
      </c>
      <c r="P383" s="150" t="str">
        <f t="shared" si="5"/>
        <v/>
      </c>
    </row>
    <row r="384" spans="6:16" ht="20.100000000000001" customHeight="1" x14ac:dyDescent="0.15">
      <c r="F384" t="str">
        <f>IFERROR(選手[[#This Row],[選手番号]],"")</f>
        <v/>
      </c>
      <c r="G384" t="str">
        <f>IFERROR(選手[[#This Row],[性別コード]],"")</f>
        <v/>
      </c>
      <c r="H384" t="str">
        <f>IFERROR(VLOOKUP(G384,色々!P:Q,2,0),"")</f>
        <v/>
      </c>
      <c r="I384" t="str">
        <f>IFERROR(選手[[#This Row],[氏名]],"")</f>
        <v/>
      </c>
      <c r="J384" t="str">
        <f>IFERROR(選手[[#This Row],[氏名カナ]],"")</f>
        <v/>
      </c>
      <c r="K384" t="str">
        <f>IFERROR(選手[[#This Row],[所属名称１]],"")</f>
        <v/>
      </c>
      <c r="L384" t="str">
        <f>IFERROR(選手[[#This Row],[学校コード]],"")</f>
        <v/>
      </c>
      <c r="M384" t="str">
        <f>IFERROR(VLOOKUP(L384,色々!G:H,2,0),"")</f>
        <v/>
      </c>
      <c r="N384" t="str">
        <f>IFERROR(選手[[#This Row],[学年]],"")</f>
        <v/>
      </c>
      <c r="O384" s="10" t="str">
        <f>IFERROR(選手[[#This Row],[生年月日]],"")</f>
        <v/>
      </c>
      <c r="P384" s="150" t="str">
        <f t="shared" si="5"/>
        <v/>
      </c>
    </row>
    <row r="385" spans="6:16" ht="20.100000000000001" customHeight="1" x14ac:dyDescent="0.15">
      <c r="F385" t="str">
        <f>IFERROR(選手[[#This Row],[選手番号]],"")</f>
        <v/>
      </c>
      <c r="G385" t="str">
        <f>IFERROR(選手[[#This Row],[性別コード]],"")</f>
        <v/>
      </c>
      <c r="H385" t="str">
        <f>IFERROR(VLOOKUP(G385,色々!P:Q,2,0),"")</f>
        <v/>
      </c>
      <c r="I385" t="str">
        <f>IFERROR(選手[[#This Row],[氏名]],"")</f>
        <v/>
      </c>
      <c r="J385" t="str">
        <f>IFERROR(選手[[#This Row],[氏名カナ]],"")</f>
        <v/>
      </c>
      <c r="K385" t="str">
        <f>IFERROR(選手[[#This Row],[所属名称１]],"")</f>
        <v/>
      </c>
      <c r="L385" t="str">
        <f>IFERROR(選手[[#This Row],[学校コード]],"")</f>
        <v/>
      </c>
      <c r="M385" t="str">
        <f>IFERROR(VLOOKUP(L385,色々!G:H,2,0),"")</f>
        <v/>
      </c>
      <c r="N385" t="str">
        <f>IFERROR(選手[[#This Row],[学年]],"")</f>
        <v/>
      </c>
      <c r="O385" s="10" t="str">
        <f>IFERROR(選手[[#This Row],[生年月日]],"")</f>
        <v/>
      </c>
      <c r="P385" s="150" t="str">
        <f t="shared" si="5"/>
        <v/>
      </c>
    </row>
    <row r="386" spans="6:16" ht="20.100000000000001" customHeight="1" x14ac:dyDescent="0.15">
      <c r="F386" t="str">
        <f>IFERROR(選手[[#This Row],[選手番号]],"")</f>
        <v/>
      </c>
      <c r="G386" t="str">
        <f>IFERROR(選手[[#This Row],[性別コード]],"")</f>
        <v/>
      </c>
      <c r="H386" t="str">
        <f>IFERROR(VLOOKUP(G386,色々!P:Q,2,0),"")</f>
        <v/>
      </c>
      <c r="I386" t="str">
        <f>IFERROR(選手[[#This Row],[氏名]],"")</f>
        <v/>
      </c>
      <c r="J386" t="str">
        <f>IFERROR(選手[[#This Row],[氏名カナ]],"")</f>
        <v/>
      </c>
      <c r="K386" t="str">
        <f>IFERROR(選手[[#This Row],[所属名称１]],"")</f>
        <v/>
      </c>
      <c r="L386" t="str">
        <f>IFERROR(選手[[#This Row],[学校コード]],"")</f>
        <v/>
      </c>
      <c r="M386" t="str">
        <f>IFERROR(VLOOKUP(L386,色々!G:H,2,0),"")</f>
        <v/>
      </c>
      <c r="N386" t="str">
        <f>IFERROR(選手[[#This Row],[学年]],"")</f>
        <v/>
      </c>
      <c r="O386" s="10" t="str">
        <f>IFERROR(選手[[#This Row],[生年月日]],"")</f>
        <v/>
      </c>
      <c r="P386" s="150" t="str">
        <f t="shared" si="5"/>
        <v/>
      </c>
    </row>
    <row r="387" spans="6:16" ht="20.100000000000001" customHeight="1" x14ac:dyDescent="0.15">
      <c r="F387" t="str">
        <f>IFERROR(選手[[#This Row],[選手番号]],"")</f>
        <v/>
      </c>
      <c r="G387" t="str">
        <f>IFERROR(選手[[#This Row],[性別コード]],"")</f>
        <v/>
      </c>
      <c r="H387" t="str">
        <f>IFERROR(VLOOKUP(G387,色々!P:Q,2,0),"")</f>
        <v/>
      </c>
      <c r="I387" t="str">
        <f>IFERROR(選手[[#This Row],[氏名]],"")</f>
        <v/>
      </c>
      <c r="J387" t="str">
        <f>IFERROR(選手[[#This Row],[氏名カナ]],"")</f>
        <v/>
      </c>
      <c r="K387" t="str">
        <f>IFERROR(選手[[#This Row],[所属名称１]],"")</f>
        <v/>
      </c>
      <c r="L387" t="str">
        <f>IFERROR(選手[[#This Row],[学校コード]],"")</f>
        <v/>
      </c>
      <c r="M387" t="str">
        <f>IFERROR(VLOOKUP(L387,色々!G:H,2,0),"")</f>
        <v/>
      </c>
      <c r="N387" t="str">
        <f>IFERROR(選手[[#This Row],[学年]],"")</f>
        <v/>
      </c>
      <c r="O387" s="10" t="str">
        <f>IFERROR(選手[[#This Row],[生年月日]],"")</f>
        <v/>
      </c>
      <c r="P387" s="150" t="str">
        <f t="shared" ref="P387:P450" si="6">IFERROR(DATEDIF(O387,$O$1,"y"),"")</f>
        <v/>
      </c>
    </row>
    <row r="388" spans="6:16" ht="20.100000000000001" customHeight="1" x14ac:dyDescent="0.15">
      <c r="F388" t="str">
        <f>IFERROR(選手[[#This Row],[選手番号]],"")</f>
        <v/>
      </c>
      <c r="G388" t="str">
        <f>IFERROR(選手[[#This Row],[性別コード]],"")</f>
        <v/>
      </c>
      <c r="H388" t="str">
        <f>IFERROR(VLOOKUP(G388,色々!P:Q,2,0),"")</f>
        <v/>
      </c>
      <c r="I388" t="str">
        <f>IFERROR(選手[[#This Row],[氏名]],"")</f>
        <v/>
      </c>
      <c r="J388" t="str">
        <f>IFERROR(選手[[#This Row],[氏名カナ]],"")</f>
        <v/>
      </c>
      <c r="K388" t="str">
        <f>IFERROR(選手[[#This Row],[所属名称１]],"")</f>
        <v/>
      </c>
      <c r="L388" t="str">
        <f>IFERROR(選手[[#This Row],[学校コード]],"")</f>
        <v/>
      </c>
      <c r="M388" t="str">
        <f>IFERROR(VLOOKUP(L388,色々!G:H,2,0),"")</f>
        <v/>
      </c>
      <c r="N388" t="str">
        <f>IFERROR(選手[[#This Row],[学年]],"")</f>
        <v/>
      </c>
      <c r="O388" s="10" t="str">
        <f>IFERROR(選手[[#This Row],[生年月日]],"")</f>
        <v/>
      </c>
      <c r="P388" s="150" t="str">
        <f t="shared" si="6"/>
        <v/>
      </c>
    </row>
    <row r="389" spans="6:16" ht="20.100000000000001" customHeight="1" x14ac:dyDescent="0.15">
      <c r="F389" t="str">
        <f>IFERROR(選手[[#This Row],[選手番号]],"")</f>
        <v/>
      </c>
      <c r="G389" t="str">
        <f>IFERROR(選手[[#This Row],[性別コード]],"")</f>
        <v/>
      </c>
      <c r="H389" t="str">
        <f>IFERROR(VLOOKUP(G389,色々!P:Q,2,0),"")</f>
        <v/>
      </c>
      <c r="I389" t="str">
        <f>IFERROR(選手[[#This Row],[氏名]],"")</f>
        <v/>
      </c>
      <c r="J389" t="str">
        <f>IFERROR(選手[[#This Row],[氏名カナ]],"")</f>
        <v/>
      </c>
      <c r="K389" t="str">
        <f>IFERROR(選手[[#This Row],[所属名称１]],"")</f>
        <v/>
      </c>
      <c r="L389" t="str">
        <f>IFERROR(選手[[#This Row],[学校コード]],"")</f>
        <v/>
      </c>
      <c r="M389" t="str">
        <f>IFERROR(VLOOKUP(L389,色々!G:H,2,0),"")</f>
        <v/>
      </c>
      <c r="N389" t="str">
        <f>IFERROR(選手[[#This Row],[学年]],"")</f>
        <v/>
      </c>
      <c r="O389" s="10" t="str">
        <f>IFERROR(選手[[#This Row],[生年月日]],"")</f>
        <v/>
      </c>
      <c r="P389" s="150" t="str">
        <f t="shared" si="6"/>
        <v/>
      </c>
    </row>
    <row r="390" spans="6:16" ht="20.100000000000001" customHeight="1" x14ac:dyDescent="0.15">
      <c r="F390" t="str">
        <f>IFERROR(選手[[#This Row],[選手番号]],"")</f>
        <v/>
      </c>
      <c r="G390" t="str">
        <f>IFERROR(選手[[#This Row],[性別コード]],"")</f>
        <v/>
      </c>
      <c r="H390" t="str">
        <f>IFERROR(VLOOKUP(G390,色々!P:Q,2,0),"")</f>
        <v/>
      </c>
      <c r="I390" t="str">
        <f>IFERROR(選手[[#This Row],[氏名]],"")</f>
        <v/>
      </c>
      <c r="J390" t="str">
        <f>IFERROR(選手[[#This Row],[氏名カナ]],"")</f>
        <v/>
      </c>
      <c r="K390" t="str">
        <f>IFERROR(選手[[#This Row],[所属名称１]],"")</f>
        <v/>
      </c>
      <c r="L390" t="str">
        <f>IFERROR(選手[[#This Row],[学校コード]],"")</f>
        <v/>
      </c>
      <c r="M390" t="str">
        <f>IFERROR(VLOOKUP(L390,色々!G:H,2,0),"")</f>
        <v/>
      </c>
      <c r="N390" t="str">
        <f>IFERROR(選手[[#This Row],[学年]],"")</f>
        <v/>
      </c>
      <c r="O390" s="10" t="str">
        <f>IFERROR(選手[[#This Row],[生年月日]],"")</f>
        <v/>
      </c>
      <c r="P390" s="150" t="str">
        <f t="shared" si="6"/>
        <v/>
      </c>
    </row>
    <row r="391" spans="6:16" ht="20.100000000000001" customHeight="1" x14ac:dyDescent="0.15">
      <c r="F391" t="str">
        <f>IFERROR(選手[[#This Row],[選手番号]],"")</f>
        <v/>
      </c>
      <c r="G391" t="str">
        <f>IFERROR(選手[[#This Row],[性別コード]],"")</f>
        <v/>
      </c>
      <c r="H391" t="str">
        <f>IFERROR(VLOOKUP(G391,色々!P:Q,2,0),"")</f>
        <v/>
      </c>
      <c r="I391" t="str">
        <f>IFERROR(選手[[#This Row],[氏名]],"")</f>
        <v/>
      </c>
      <c r="J391" t="str">
        <f>IFERROR(選手[[#This Row],[氏名カナ]],"")</f>
        <v/>
      </c>
      <c r="K391" t="str">
        <f>IFERROR(選手[[#This Row],[所属名称１]],"")</f>
        <v/>
      </c>
      <c r="L391" t="str">
        <f>IFERROR(選手[[#This Row],[学校コード]],"")</f>
        <v/>
      </c>
      <c r="M391" t="str">
        <f>IFERROR(VLOOKUP(L391,色々!G:H,2,0),"")</f>
        <v/>
      </c>
      <c r="N391" t="str">
        <f>IFERROR(選手[[#This Row],[学年]],"")</f>
        <v/>
      </c>
      <c r="O391" s="10" t="str">
        <f>IFERROR(選手[[#This Row],[生年月日]],"")</f>
        <v/>
      </c>
      <c r="P391" s="150" t="str">
        <f t="shared" si="6"/>
        <v/>
      </c>
    </row>
    <row r="392" spans="6:16" ht="20.100000000000001" customHeight="1" x14ac:dyDescent="0.15">
      <c r="F392" t="str">
        <f>IFERROR(選手[[#This Row],[選手番号]],"")</f>
        <v/>
      </c>
      <c r="G392" t="str">
        <f>IFERROR(選手[[#This Row],[性別コード]],"")</f>
        <v/>
      </c>
      <c r="H392" t="str">
        <f>IFERROR(VLOOKUP(G392,色々!P:Q,2,0),"")</f>
        <v/>
      </c>
      <c r="I392" t="str">
        <f>IFERROR(選手[[#This Row],[氏名]],"")</f>
        <v/>
      </c>
      <c r="J392" t="str">
        <f>IFERROR(選手[[#This Row],[氏名カナ]],"")</f>
        <v/>
      </c>
      <c r="K392" t="str">
        <f>IFERROR(選手[[#This Row],[所属名称１]],"")</f>
        <v/>
      </c>
      <c r="L392" t="str">
        <f>IFERROR(選手[[#This Row],[学校コード]],"")</f>
        <v/>
      </c>
      <c r="M392" t="str">
        <f>IFERROR(VLOOKUP(L392,色々!G:H,2,0),"")</f>
        <v/>
      </c>
      <c r="N392" t="str">
        <f>IFERROR(選手[[#This Row],[学年]],"")</f>
        <v/>
      </c>
      <c r="O392" s="10" t="str">
        <f>IFERROR(選手[[#This Row],[生年月日]],"")</f>
        <v/>
      </c>
      <c r="P392" s="150" t="str">
        <f t="shared" si="6"/>
        <v/>
      </c>
    </row>
    <row r="393" spans="6:16" ht="20.100000000000001" customHeight="1" x14ac:dyDescent="0.15">
      <c r="F393" t="str">
        <f>IFERROR(選手[[#This Row],[選手番号]],"")</f>
        <v/>
      </c>
      <c r="G393" t="str">
        <f>IFERROR(選手[[#This Row],[性別コード]],"")</f>
        <v/>
      </c>
      <c r="H393" t="str">
        <f>IFERROR(VLOOKUP(G393,色々!P:Q,2,0),"")</f>
        <v/>
      </c>
      <c r="I393" t="str">
        <f>IFERROR(選手[[#This Row],[氏名]],"")</f>
        <v/>
      </c>
      <c r="J393" t="str">
        <f>IFERROR(選手[[#This Row],[氏名カナ]],"")</f>
        <v/>
      </c>
      <c r="K393" t="str">
        <f>IFERROR(選手[[#This Row],[所属名称１]],"")</f>
        <v/>
      </c>
      <c r="L393" t="str">
        <f>IFERROR(選手[[#This Row],[学校コード]],"")</f>
        <v/>
      </c>
      <c r="M393" t="str">
        <f>IFERROR(VLOOKUP(L393,色々!G:H,2,0),"")</f>
        <v/>
      </c>
      <c r="N393" t="str">
        <f>IFERROR(選手[[#This Row],[学年]],"")</f>
        <v/>
      </c>
      <c r="O393" s="10" t="str">
        <f>IFERROR(選手[[#This Row],[生年月日]],"")</f>
        <v/>
      </c>
      <c r="P393" s="150" t="str">
        <f t="shared" si="6"/>
        <v/>
      </c>
    </row>
    <row r="394" spans="6:16" ht="20.100000000000001" customHeight="1" x14ac:dyDescent="0.15">
      <c r="F394" t="str">
        <f>IFERROR(選手[[#This Row],[選手番号]],"")</f>
        <v/>
      </c>
      <c r="G394" t="str">
        <f>IFERROR(選手[[#This Row],[性別コード]],"")</f>
        <v/>
      </c>
      <c r="H394" t="str">
        <f>IFERROR(VLOOKUP(G394,色々!P:Q,2,0),"")</f>
        <v/>
      </c>
      <c r="I394" t="str">
        <f>IFERROR(選手[[#This Row],[氏名]],"")</f>
        <v/>
      </c>
      <c r="J394" t="str">
        <f>IFERROR(選手[[#This Row],[氏名カナ]],"")</f>
        <v/>
      </c>
      <c r="K394" t="str">
        <f>IFERROR(選手[[#This Row],[所属名称１]],"")</f>
        <v/>
      </c>
      <c r="L394" t="str">
        <f>IFERROR(選手[[#This Row],[学校コード]],"")</f>
        <v/>
      </c>
      <c r="M394" t="str">
        <f>IFERROR(VLOOKUP(L394,色々!G:H,2,0),"")</f>
        <v/>
      </c>
      <c r="N394" t="str">
        <f>IFERROR(選手[[#This Row],[学年]],"")</f>
        <v/>
      </c>
      <c r="O394" s="10" t="str">
        <f>IFERROR(選手[[#This Row],[生年月日]],"")</f>
        <v/>
      </c>
      <c r="P394" s="150" t="str">
        <f t="shared" si="6"/>
        <v/>
      </c>
    </row>
    <row r="395" spans="6:16" ht="20.100000000000001" customHeight="1" x14ac:dyDescent="0.15">
      <c r="F395" t="str">
        <f>IFERROR(選手[[#This Row],[選手番号]],"")</f>
        <v/>
      </c>
      <c r="G395" t="str">
        <f>IFERROR(選手[[#This Row],[性別コード]],"")</f>
        <v/>
      </c>
      <c r="H395" t="str">
        <f>IFERROR(VLOOKUP(G395,色々!P:Q,2,0),"")</f>
        <v/>
      </c>
      <c r="I395" t="str">
        <f>IFERROR(選手[[#This Row],[氏名]],"")</f>
        <v/>
      </c>
      <c r="J395" t="str">
        <f>IFERROR(選手[[#This Row],[氏名カナ]],"")</f>
        <v/>
      </c>
      <c r="K395" t="str">
        <f>IFERROR(選手[[#This Row],[所属名称１]],"")</f>
        <v/>
      </c>
      <c r="L395" t="str">
        <f>IFERROR(選手[[#This Row],[学校コード]],"")</f>
        <v/>
      </c>
      <c r="M395" t="str">
        <f>IFERROR(VLOOKUP(L395,色々!G:H,2,0),"")</f>
        <v/>
      </c>
      <c r="N395" t="str">
        <f>IFERROR(選手[[#This Row],[学年]],"")</f>
        <v/>
      </c>
      <c r="O395" s="10" t="str">
        <f>IFERROR(選手[[#This Row],[生年月日]],"")</f>
        <v/>
      </c>
      <c r="P395" s="150" t="str">
        <f t="shared" si="6"/>
        <v/>
      </c>
    </row>
    <row r="396" spans="6:16" ht="20.100000000000001" customHeight="1" x14ac:dyDescent="0.15">
      <c r="F396" t="str">
        <f>IFERROR(選手[[#This Row],[選手番号]],"")</f>
        <v/>
      </c>
      <c r="G396" t="str">
        <f>IFERROR(選手[[#This Row],[性別コード]],"")</f>
        <v/>
      </c>
      <c r="H396" t="str">
        <f>IFERROR(VLOOKUP(G396,色々!P:Q,2,0),"")</f>
        <v/>
      </c>
      <c r="I396" t="str">
        <f>IFERROR(選手[[#This Row],[氏名]],"")</f>
        <v/>
      </c>
      <c r="J396" t="str">
        <f>IFERROR(選手[[#This Row],[氏名カナ]],"")</f>
        <v/>
      </c>
      <c r="K396" t="str">
        <f>IFERROR(選手[[#This Row],[所属名称１]],"")</f>
        <v/>
      </c>
      <c r="L396" t="str">
        <f>IFERROR(選手[[#This Row],[学校コード]],"")</f>
        <v/>
      </c>
      <c r="M396" t="str">
        <f>IFERROR(VLOOKUP(L396,色々!G:H,2,0),"")</f>
        <v/>
      </c>
      <c r="N396" t="str">
        <f>IFERROR(選手[[#This Row],[学年]],"")</f>
        <v/>
      </c>
      <c r="O396" s="10" t="str">
        <f>IFERROR(選手[[#This Row],[生年月日]],"")</f>
        <v/>
      </c>
      <c r="P396" s="150" t="str">
        <f t="shared" si="6"/>
        <v/>
      </c>
    </row>
    <row r="397" spans="6:16" ht="20.100000000000001" customHeight="1" x14ac:dyDescent="0.15">
      <c r="F397" t="str">
        <f>IFERROR(選手[[#This Row],[選手番号]],"")</f>
        <v/>
      </c>
      <c r="G397" t="str">
        <f>IFERROR(選手[[#This Row],[性別コード]],"")</f>
        <v/>
      </c>
      <c r="H397" t="str">
        <f>IFERROR(VLOOKUP(G397,色々!P:Q,2,0),"")</f>
        <v/>
      </c>
      <c r="I397" t="str">
        <f>IFERROR(選手[[#This Row],[氏名]],"")</f>
        <v/>
      </c>
      <c r="J397" t="str">
        <f>IFERROR(選手[[#This Row],[氏名カナ]],"")</f>
        <v/>
      </c>
      <c r="K397" t="str">
        <f>IFERROR(選手[[#This Row],[所属名称１]],"")</f>
        <v/>
      </c>
      <c r="L397" t="str">
        <f>IFERROR(選手[[#This Row],[学校コード]],"")</f>
        <v/>
      </c>
      <c r="M397" t="str">
        <f>IFERROR(VLOOKUP(L397,色々!G:H,2,0),"")</f>
        <v/>
      </c>
      <c r="N397" t="str">
        <f>IFERROR(選手[[#This Row],[学年]],"")</f>
        <v/>
      </c>
      <c r="O397" s="10" t="str">
        <f>IFERROR(選手[[#This Row],[生年月日]],"")</f>
        <v/>
      </c>
      <c r="P397" s="150" t="str">
        <f t="shared" si="6"/>
        <v/>
      </c>
    </row>
    <row r="398" spans="6:16" ht="20.100000000000001" customHeight="1" x14ac:dyDescent="0.15">
      <c r="F398" t="str">
        <f>IFERROR(選手[[#This Row],[選手番号]],"")</f>
        <v/>
      </c>
      <c r="G398" t="str">
        <f>IFERROR(選手[[#This Row],[性別コード]],"")</f>
        <v/>
      </c>
      <c r="H398" t="str">
        <f>IFERROR(VLOOKUP(G398,色々!P:Q,2,0),"")</f>
        <v/>
      </c>
      <c r="I398" t="str">
        <f>IFERROR(選手[[#This Row],[氏名]],"")</f>
        <v/>
      </c>
      <c r="J398" t="str">
        <f>IFERROR(選手[[#This Row],[氏名カナ]],"")</f>
        <v/>
      </c>
      <c r="K398" t="str">
        <f>IFERROR(選手[[#This Row],[所属名称１]],"")</f>
        <v/>
      </c>
      <c r="L398" t="str">
        <f>IFERROR(選手[[#This Row],[学校コード]],"")</f>
        <v/>
      </c>
      <c r="M398" t="str">
        <f>IFERROR(VLOOKUP(L398,色々!G:H,2,0),"")</f>
        <v/>
      </c>
      <c r="N398" t="str">
        <f>IFERROR(選手[[#This Row],[学年]],"")</f>
        <v/>
      </c>
      <c r="O398" s="10" t="str">
        <f>IFERROR(選手[[#This Row],[生年月日]],"")</f>
        <v/>
      </c>
      <c r="P398" s="150" t="str">
        <f t="shared" si="6"/>
        <v/>
      </c>
    </row>
    <row r="399" spans="6:16" ht="20.100000000000001" customHeight="1" x14ac:dyDescent="0.15">
      <c r="F399" t="str">
        <f>IFERROR(選手[[#This Row],[選手番号]],"")</f>
        <v/>
      </c>
      <c r="G399" t="str">
        <f>IFERROR(選手[[#This Row],[性別コード]],"")</f>
        <v/>
      </c>
      <c r="H399" t="str">
        <f>IFERROR(VLOOKUP(G399,色々!P:Q,2,0),"")</f>
        <v/>
      </c>
      <c r="I399" t="str">
        <f>IFERROR(選手[[#This Row],[氏名]],"")</f>
        <v/>
      </c>
      <c r="J399" t="str">
        <f>IFERROR(選手[[#This Row],[氏名カナ]],"")</f>
        <v/>
      </c>
      <c r="K399" t="str">
        <f>IFERROR(選手[[#This Row],[所属名称１]],"")</f>
        <v/>
      </c>
      <c r="L399" t="str">
        <f>IFERROR(選手[[#This Row],[学校コード]],"")</f>
        <v/>
      </c>
      <c r="M399" t="str">
        <f>IFERROR(VLOOKUP(L399,色々!G:H,2,0),"")</f>
        <v/>
      </c>
      <c r="N399" t="str">
        <f>IFERROR(選手[[#This Row],[学年]],"")</f>
        <v/>
      </c>
      <c r="O399" s="10" t="str">
        <f>IFERROR(選手[[#This Row],[生年月日]],"")</f>
        <v/>
      </c>
      <c r="P399" s="150" t="str">
        <f t="shared" si="6"/>
        <v/>
      </c>
    </row>
    <row r="400" spans="6:16" ht="20.100000000000001" customHeight="1" x14ac:dyDescent="0.15">
      <c r="F400" t="str">
        <f>IFERROR(選手[[#This Row],[選手番号]],"")</f>
        <v/>
      </c>
      <c r="G400" t="str">
        <f>IFERROR(選手[[#This Row],[性別コード]],"")</f>
        <v/>
      </c>
      <c r="H400" t="str">
        <f>IFERROR(VLOOKUP(G400,色々!P:Q,2,0),"")</f>
        <v/>
      </c>
      <c r="I400" t="str">
        <f>IFERROR(選手[[#This Row],[氏名]],"")</f>
        <v/>
      </c>
      <c r="J400" t="str">
        <f>IFERROR(選手[[#This Row],[氏名カナ]],"")</f>
        <v/>
      </c>
      <c r="K400" t="str">
        <f>IFERROR(選手[[#This Row],[所属名称１]],"")</f>
        <v/>
      </c>
      <c r="L400" t="str">
        <f>IFERROR(選手[[#This Row],[学校コード]],"")</f>
        <v/>
      </c>
      <c r="M400" t="str">
        <f>IFERROR(VLOOKUP(L400,色々!G:H,2,0),"")</f>
        <v/>
      </c>
      <c r="N400" t="str">
        <f>IFERROR(選手[[#This Row],[学年]],"")</f>
        <v/>
      </c>
      <c r="O400" s="10" t="str">
        <f>IFERROR(選手[[#This Row],[生年月日]],"")</f>
        <v/>
      </c>
      <c r="P400" s="150" t="str">
        <f t="shared" si="6"/>
        <v/>
      </c>
    </row>
    <row r="401" spans="6:16" ht="20.100000000000001" customHeight="1" x14ac:dyDescent="0.15">
      <c r="F401" t="str">
        <f>IFERROR(選手[[#This Row],[選手番号]],"")</f>
        <v/>
      </c>
      <c r="G401" t="str">
        <f>IFERROR(選手[[#This Row],[性別コード]],"")</f>
        <v/>
      </c>
      <c r="H401" t="str">
        <f>IFERROR(VLOOKUP(G401,色々!P:Q,2,0),"")</f>
        <v/>
      </c>
      <c r="I401" t="str">
        <f>IFERROR(選手[[#This Row],[氏名]],"")</f>
        <v/>
      </c>
      <c r="J401" t="str">
        <f>IFERROR(選手[[#This Row],[氏名カナ]],"")</f>
        <v/>
      </c>
      <c r="K401" t="str">
        <f>IFERROR(選手[[#This Row],[所属名称１]],"")</f>
        <v/>
      </c>
      <c r="L401" t="str">
        <f>IFERROR(選手[[#This Row],[学校コード]],"")</f>
        <v/>
      </c>
      <c r="M401" t="str">
        <f>IFERROR(VLOOKUP(L401,色々!G:H,2,0),"")</f>
        <v/>
      </c>
      <c r="N401" t="str">
        <f>IFERROR(選手[[#This Row],[学年]],"")</f>
        <v/>
      </c>
      <c r="O401" s="10" t="str">
        <f>IFERROR(選手[[#This Row],[生年月日]],"")</f>
        <v/>
      </c>
      <c r="P401" s="150" t="str">
        <f t="shared" si="6"/>
        <v/>
      </c>
    </row>
    <row r="402" spans="6:16" ht="20.100000000000001" customHeight="1" x14ac:dyDescent="0.15">
      <c r="F402" t="str">
        <f>IFERROR(選手[[#This Row],[選手番号]],"")</f>
        <v/>
      </c>
      <c r="G402" t="str">
        <f>IFERROR(選手[[#This Row],[性別コード]],"")</f>
        <v/>
      </c>
      <c r="H402" t="str">
        <f>IFERROR(VLOOKUP(G402,色々!P:Q,2,0),"")</f>
        <v/>
      </c>
      <c r="I402" t="str">
        <f>IFERROR(選手[[#This Row],[氏名]],"")</f>
        <v/>
      </c>
      <c r="J402" t="str">
        <f>IFERROR(選手[[#This Row],[氏名カナ]],"")</f>
        <v/>
      </c>
      <c r="K402" t="str">
        <f>IFERROR(選手[[#This Row],[所属名称１]],"")</f>
        <v/>
      </c>
      <c r="L402" t="str">
        <f>IFERROR(選手[[#This Row],[学校コード]],"")</f>
        <v/>
      </c>
      <c r="M402" t="str">
        <f>IFERROR(VLOOKUP(L402,色々!G:H,2,0),"")</f>
        <v/>
      </c>
      <c r="N402" t="str">
        <f>IFERROR(選手[[#This Row],[学年]],"")</f>
        <v/>
      </c>
      <c r="O402" s="10" t="str">
        <f>IFERROR(選手[[#This Row],[生年月日]],"")</f>
        <v/>
      </c>
      <c r="P402" s="150" t="str">
        <f t="shared" si="6"/>
        <v/>
      </c>
    </row>
    <row r="403" spans="6:16" ht="20.100000000000001" customHeight="1" x14ac:dyDescent="0.15">
      <c r="F403" t="str">
        <f>IFERROR(選手[[#This Row],[選手番号]],"")</f>
        <v/>
      </c>
      <c r="G403" t="str">
        <f>IFERROR(選手[[#This Row],[性別コード]],"")</f>
        <v/>
      </c>
      <c r="H403" t="str">
        <f>IFERROR(VLOOKUP(G403,色々!P:Q,2,0),"")</f>
        <v/>
      </c>
      <c r="I403" t="str">
        <f>IFERROR(選手[[#This Row],[氏名]],"")</f>
        <v/>
      </c>
      <c r="J403" t="str">
        <f>IFERROR(選手[[#This Row],[氏名カナ]],"")</f>
        <v/>
      </c>
      <c r="K403" t="str">
        <f>IFERROR(選手[[#This Row],[所属名称１]],"")</f>
        <v/>
      </c>
      <c r="L403" t="str">
        <f>IFERROR(選手[[#This Row],[学校コード]],"")</f>
        <v/>
      </c>
      <c r="M403" t="str">
        <f>IFERROR(VLOOKUP(L403,色々!G:H,2,0),"")</f>
        <v/>
      </c>
      <c r="N403" t="str">
        <f>IFERROR(選手[[#This Row],[学年]],"")</f>
        <v/>
      </c>
      <c r="O403" s="10" t="str">
        <f>IFERROR(選手[[#This Row],[生年月日]],"")</f>
        <v/>
      </c>
      <c r="P403" s="150" t="str">
        <f t="shared" si="6"/>
        <v/>
      </c>
    </row>
    <row r="404" spans="6:16" ht="20.100000000000001" customHeight="1" x14ac:dyDescent="0.15">
      <c r="F404" t="str">
        <f>IFERROR(選手[[#This Row],[選手番号]],"")</f>
        <v/>
      </c>
      <c r="G404" t="str">
        <f>IFERROR(選手[[#This Row],[性別コード]],"")</f>
        <v/>
      </c>
      <c r="H404" t="str">
        <f>IFERROR(VLOOKUP(G404,色々!P:Q,2,0),"")</f>
        <v/>
      </c>
      <c r="I404" t="str">
        <f>IFERROR(選手[[#This Row],[氏名]],"")</f>
        <v/>
      </c>
      <c r="J404" t="str">
        <f>IFERROR(選手[[#This Row],[氏名カナ]],"")</f>
        <v/>
      </c>
      <c r="K404" t="str">
        <f>IFERROR(選手[[#This Row],[所属名称１]],"")</f>
        <v/>
      </c>
      <c r="L404" t="str">
        <f>IFERROR(選手[[#This Row],[学校コード]],"")</f>
        <v/>
      </c>
      <c r="M404" t="str">
        <f>IFERROR(VLOOKUP(L404,色々!G:H,2,0),"")</f>
        <v/>
      </c>
      <c r="N404" t="str">
        <f>IFERROR(選手[[#This Row],[学年]],"")</f>
        <v/>
      </c>
      <c r="O404" s="10" t="str">
        <f>IFERROR(選手[[#This Row],[生年月日]],"")</f>
        <v/>
      </c>
      <c r="P404" s="150" t="str">
        <f t="shared" si="6"/>
        <v/>
      </c>
    </row>
    <row r="405" spans="6:16" ht="20.100000000000001" customHeight="1" x14ac:dyDescent="0.15">
      <c r="F405" t="str">
        <f>IFERROR(選手[[#This Row],[選手番号]],"")</f>
        <v/>
      </c>
      <c r="G405" t="str">
        <f>IFERROR(選手[[#This Row],[性別コード]],"")</f>
        <v/>
      </c>
      <c r="H405" t="str">
        <f>IFERROR(VLOOKUP(G405,色々!P:Q,2,0),"")</f>
        <v/>
      </c>
      <c r="I405" t="str">
        <f>IFERROR(選手[[#This Row],[氏名]],"")</f>
        <v/>
      </c>
      <c r="J405" t="str">
        <f>IFERROR(選手[[#This Row],[氏名カナ]],"")</f>
        <v/>
      </c>
      <c r="K405" t="str">
        <f>IFERROR(選手[[#This Row],[所属名称１]],"")</f>
        <v/>
      </c>
      <c r="L405" t="str">
        <f>IFERROR(選手[[#This Row],[学校コード]],"")</f>
        <v/>
      </c>
      <c r="M405" t="str">
        <f>IFERROR(VLOOKUP(L405,色々!G:H,2,0),"")</f>
        <v/>
      </c>
      <c r="N405" t="str">
        <f>IFERROR(選手[[#This Row],[学年]],"")</f>
        <v/>
      </c>
      <c r="O405" s="10" t="str">
        <f>IFERROR(選手[[#This Row],[生年月日]],"")</f>
        <v/>
      </c>
      <c r="P405" s="150" t="str">
        <f t="shared" si="6"/>
        <v/>
      </c>
    </row>
    <row r="406" spans="6:16" ht="20.100000000000001" customHeight="1" x14ac:dyDescent="0.15">
      <c r="F406" t="str">
        <f>IFERROR(選手[[#This Row],[選手番号]],"")</f>
        <v/>
      </c>
      <c r="G406" t="str">
        <f>IFERROR(選手[[#This Row],[性別コード]],"")</f>
        <v/>
      </c>
      <c r="H406" t="str">
        <f>IFERROR(VLOOKUP(G406,色々!P:Q,2,0),"")</f>
        <v/>
      </c>
      <c r="I406" t="str">
        <f>IFERROR(選手[[#This Row],[氏名]],"")</f>
        <v/>
      </c>
      <c r="J406" t="str">
        <f>IFERROR(選手[[#This Row],[氏名カナ]],"")</f>
        <v/>
      </c>
      <c r="K406" t="str">
        <f>IFERROR(選手[[#This Row],[所属名称１]],"")</f>
        <v/>
      </c>
      <c r="L406" t="str">
        <f>IFERROR(選手[[#This Row],[学校コード]],"")</f>
        <v/>
      </c>
      <c r="M406" t="str">
        <f>IFERROR(VLOOKUP(L406,色々!G:H,2,0),"")</f>
        <v/>
      </c>
      <c r="N406" t="str">
        <f>IFERROR(選手[[#This Row],[学年]],"")</f>
        <v/>
      </c>
      <c r="O406" s="10" t="str">
        <f>IFERROR(選手[[#This Row],[生年月日]],"")</f>
        <v/>
      </c>
      <c r="P406" s="150" t="str">
        <f t="shared" si="6"/>
        <v/>
      </c>
    </row>
    <row r="407" spans="6:16" ht="20.100000000000001" customHeight="1" x14ac:dyDescent="0.15">
      <c r="F407" t="str">
        <f>IFERROR(選手[[#This Row],[選手番号]],"")</f>
        <v/>
      </c>
      <c r="G407" t="str">
        <f>IFERROR(選手[[#This Row],[性別コード]],"")</f>
        <v/>
      </c>
      <c r="H407" t="str">
        <f>IFERROR(VLOOKUP(G407,色々!P:Q,2,0),"")</f>
        <v/>
      </c>
      <c r="I407" t="str">
        <f>IFERROR(選手[[#This Row],[氏名]],"")</f>
        <v/>
      </c>
      <c r="J407" t="str">
        <f>IFERROR(選手[[#This Row],[氏名カナ]],"")</f>
        <v/>
      </c>
      <c r="K407" t="str">
        <f>IFERROR(選手[[#This Row],[所属名称１]],"")</f>
        <v/>
      </c>
      <c r="L407" t="str">
        <f>IFERROR(選手[[#This Row],[学校コード]],"")</f>
        <v/>
      </c>
      <c r="M407" t="str">
        <f>IFERROR(VLOOKUP(L407,色々!G:H,2,0),"")</f>
        <v/>
      </c>
      <c r="N407" t="str">
        <f>IFERROR(選手[[#This Row],[学年]],"")</f>
        <v/>
      </c>
      <c r="O407" s="10" t="str">
        <f>IFERROR(選手[[#This Row],[生年月日]],"")</f>
        <v/>
      </c>
      <c r="P407" s="150" t="str">
        <f t="shared" si="6"/>
        <v/>
      </c>
    </row>
    <row r="408" spans="6:16" ht="20.100000000000001" customHeight="1" x14ac:dyDescent="0.15">
      <c r="F408" t="str">
        <f>IFERROR(選手[[#This Row],[選手番号]],"")</f>
        <v/>
      </c>
      <c r="G408" t="str">
        <f>IFERROR(選手[[#This Row],[性別コード]],"")</f>
        <v/>
      </c>
      <c r="H408" t="str">
        <f>IFERROR(VLOOKUP(G408,色々!P:Q,2,0),"")</f>
        <v/>
      </c>
      <c r="I408" t="str">
        <f>IFERROR(選手[[#This Row],[氏名]],"")</f>
        <v/>
      </c>
      <c r="J408" t="str">
        <f>IFERROR(選手[[#This Row],[氏名カナ]],"")</f>
        <v/>
      </c>
      <c r="K408" t="str">
        <f>IFERROR(選手[[#This Row],[所属名称１]],"")</f>
        <v/>
      </c>
      <c r="L408" t="str">
        <f>IFERROR(選手[[#This Row],[学校コード]],"")</f>
        <v/>
      </c>
      <c r="M408" t="str">
        <f>IFERROR(VLOOKUP(L408,色々!G:H,2,0),"")</f>
        <v/>
      </c>
      <c r="N408" t="str">
        <f>IFERROR(選手[[#This Row],[学年]],"")</f>
        <v/>
      </c>
      <c r="O408" s="10" t="str">
        <f>IFERROR(選手[[#This Row],[生年月日]],"")</f>
        <v/>
      </c>
      <c r="P408" s="150" t="str">
        <f t="shared" si="6"/>
        <v/>
      </c>
    </row>
    <row r="409" spans="6:16" ht="20.100000000000001" customHeight="1" x14ac:dyDescent="0.15">
      <c r="F409" t="str">
        <f>IFERROR(選手[[#This Row],[選手番号]],"")</f>
        <v/>
      </c>
      <c r="G409" t="str">
        <f>IFERROR(選手[[#This Row],[性別コード]],"")</f>
        <v/>
      </c>
      <c r="H409" t="str">
        <f>IFERROR(VLOOKUP(G409,色々!P:Q,2,0),"")</f>
        <v/>
      </c>
      <c r="I409" t="str">
        <f>IFERROR(選手[[#This Row],[氏名]],"")</f>
        <v/>
      </c>
      <c r="J409" t="str">
        <f>IFERROR(選手[[#This Row],[氏名カナ]],"")</f>
        <v/>
      </c>
      <c r="K409" t="str">
        <f>IFERROR(選手[[#This Row],[所属名称１]],"")</f>
        <v/>
      </c>
      <c r="L409" t="str">
        <f>IFERROR(選手[[#This Row],[学校コード]],"")</f>
        <v/>
      </c>
      <c r="M409" t="str">
        <f>IFERROR(VLOOKUP(L409,色々!G:H,2,0),"")</f>
        <v/>
      </c>
      <c r="N409" t="str">
        <f>IFERROR(選手[[#This Row],[学年]],"")</f>
        <v/>
      </c>
      <c r="O409" s="10" t="str">
        <f>IFERROR(選手[[#This Row],[生年月日]],"")</f>
        <v/>
      </c>
      <c r="P409" s="150" t="str">
        <f t="shared" si="6"/>
        <v/>
      </c>
    </row>
    <row r="410" spans="6:16" ht="20.100000000000001" customHeight="1" x14ac:dyDescent="0.15">
      <c r="F410" t="str">
        <f>IFERROR(選手[[#This Row],[選手番号]],"")</f>
        <v/>
      </c>
      <c r="G410" t="str">
        <f>IFERROR(選手[[#This Row],[性別コード]],"")</f>
        <v/>
      </c>
      <c r="H410" t="str">
        <f>IFERROR(VLOOKUP(G410,色々!P:Q,2,0),"")</f>
        <v/>
      </c>
      <c r="I410" t="str">
        <f>IFERROR(選手[[#This Row],[氏名]],"")</f>
        <v/>
      </c>
      <c r="J410" t="str">
        <f>IFERROR(選手[[#This Row],[氏名カナ]],"")</f>
        <v/>
      </c>
      <c r="K410" t="str">
        <f>IFERROR(選手[[#This Row],[所属名称１]],"")</f>
        <v/>
      </c>
      <c r="L410" t="str">
        <f>IFERROR(選手[[#This Row],[学校コード]],"")</f>
        <v/>
      </c>
      <c r="M410" t="str">
        <f>IFERROR(VLOOKUP(L410,色々!G:H,2,0),"")</f>
        <v/>
      </c>
      <c r="N410" t="str">
        <f>IFERROR(選手[[#This Row],[学年]],"")</f>
        <v/>
      </c>
      <c r="O410" s="10" t="str">
        <f>IFERROR(選手[[#This Row],[生年月日]],"")</f>
        <v/>
      </c>
      <c r="P410" s="150" t="str">
        <f t="shared" si="6"/>
        <v/>
      </c>
    </row>
    <row r="411" spans="6:16" ht="20.100000000000001" customHeight="1" x14ac:dyDescent="0.15">
      <c r="F411" t="str">
        <f>IFERROR(選手[[#This Row],[選手番号]],"")</f>
        <v/>
      </c>
      <c r="G411" t="str">
        <f>IFERROR(選手[[#This Row],[性別コード]],"")</f>
        <v/>
      </c>
      <c r="H411" t="str">
        <f>IFERROR(VLOOKUP(G411,色々!P:Q,2,0),"")</f>
        <v/>
      </c>
      <c r="I411" t="str">
        <f>IFERROR(選手[[#This Row],[氏名]],"")</f>
        <v/>
      </c>
      <c r="J411" t="str">
        <f>IFERROR(選手[[#This Row],[氏名カナ]],"")</f>
        <v/>
      </c>
      <c r="K411" t="str">
        <f>IFERROR(選手[[#This Row],[所属名称１]],"")</f>
        <v/>
      </c>
      <c r="L411" t="str">
        <f>IFERROR(選手[[#This Row],[学校コード]],"")</f>
        <v/>
      </c>
      <c r="M411" t="str">
        <f>IFERROR(VLOOKUP(L411,色々!G:H,2,0),"")</f>
        <v/>
      </c>
      <c r="N411" t="str">
        <f>IFERROR(選手[[#This Row],[学年]],"")</f>
        <v/>
      </c>
      <c r="O411" s="10" t="str">
        <f>IFERROR(選手[[#This Row],[生年月日]],"")</f>
        <v/>
      </c>
      <c r="P411" s="150" t="str">
        <f t="shared" si="6"/>
        <v/>
      </c>
    </row>
    <row r="412" spans="6:16" ht="20.100000000000001" customHeight="1" x14ac:dyDescent="0.15">
      <c r="F412" t="str">
        <f>IFERROR(選手[[#This Row],[選手番号]],"")</f>
        <v/>
      </c>
      <c r="G412" t="str">
        <f>IFERROR(選手[[#This Row],[性別コード]],"")</f>
        <v/>
      </c>
      <c r="H412" t="str">
        <f>IFERROR(VLOOKUP(G412,色々!P:Q,2,0),"")</f>
        <v/>
      </c>
      <c r="I412" t="str">
        <f>IFERROR(選手[[#This Row],[氏名]],"")</f>
        <v/>
      </c>
      <c r="J412" t="str">
        <f>IFERROR(選手[[#This Row],[氏名カナ]],"")</f>
        <v/>
      </c>
      <c r="K412" t="str">
        <f>IFERROR(選手[[#This Row],[所属名称１]],"")</f>
        <v/>
      </c>
      <c r="L412" t="str">
        <f>IFERROR(選手[[#This Row],[学校コード]],"")</f>
        <v/>
      </c>
      <c r="M412" t="str">
        <f>IFERROR(VLOOKUP(L412,色々!G:H,2,0),"")</f>
        <v/>
      </c>
      <c r="N412" t="str">
        <f>IFERROR(選手[[#This Row],[学年]],"")</f>
        <v/>
      </c>
      <c r="O412" s="10" t="str">
        <f>IFERROR(選手[[#This Row],[生年月日]],"")</f>
        <v/>
      </c>
      <c r="P412" s="150" t="str">
        <f t="shared" si="6"/>
        <v/>
      </c>
    </row>
    <row r="413" spans="6:16" ht="20.100000000000001" customHeight="1" x14ac:dyDescent="0.15">
      <c r="F413" t="str">
        <f>IFERROR(選手[[#This Row],[選手番号]],"")</f>
        <v/>
      </c>
      <c r="G413" t="str">
        <f>IFERROR(選手[[#This Row],[性別コード]],"")</f>
        <v/>
      </c>
      <c r="H413" t="str">
        <f>IFERROR(VLOOKUP(G413,色々!P:Q,2,0),"")</f>
        <v/>
      </c>
      <c r="I413" t="str">
        <f>IFERROR(選手[[#This Row],[氏名]],"")</f>
        <v/>
      </c>
      <c r="J413" t="str">
        <f>IFERROR(選手[[#This Row],[氏名カナ]],"")</f>
        <v/>
      </c>
      <c r="K413" t="str">
        <f>IFERROR(選手[[#This Row],[所属名称１]],"")</f>
        <v/>
      </c>
      <c r="L413" t="str">
        <f>IFERROR(選手[[#This Row],[学校コード]],"")</f>
        <v/>
      </c>
      <c r="M413" t="str">
        <f>IFERROR(VLOOKUP(L413,色々!G:H,2,0),"")</f>
        <v/>
      </c>
      <c r="N413" t="str">
        <f>IFERROR(選手[[#This Row],[学年]],"")</f>
        <v/>
      </c>
      <c r="O413" s="10" t="str">
        <f>IFERROR(選手[[#This Row],[生年月日]],"")</f>
        <v/>
      </c>
      <c r="P413" s="150" t="str">
        <f t="shared" si="6"/>
        <v/>
      </c>
    </row>
    <row r="414" spans="6:16" ht="20.100000000000001" customHeight="1" x14ac:dyDescent="0.15">
      <c r="F414" t="str">
        <f>IFERROR(選手[[#This Row],[選手番号]],"")</f>
        <v/>
      </c>
      <c r="G414" t="str">
        <f>IFERROR(選手[[#This Row],[性別コード]],"")</f>
        <v/>
      </c>
      <c r="H414" t="str">
        <f>IFERROR(VLOOKUP(G414,色々!P:Q,2,0),"")</f>
        <v/>
      </c>
      <c r="I414" t="str">
        <f>IFERROR(選手[[#This Row],[氏名]],"")</f>
        <v/>
      </c>
      <c r="J414" t="str">
        <f>IFERROR(選手[[#This Row],[氏名カナ]],"")</f>
        <v/>
      </c>
      <c r="K414" t="str">
        <f>IFERROR(選手[[#This Row],[所属名称１]],"")</f>
        <v/>
      </c>
      <c r="L414" t="str">
        <f>IFERROR(選手[[#This Row],[学校コード]],"")</f>
        <v/>
      </c>
      <c r="M414" t="str">
        <f>IFERROR(VLOOKUP(L414,色々!G:H,2,0),"")</f>
        <v/>
      </c>
      <c r="N414" t="str">
        <f>IFERROR(選手[[#This Row],[学年]],"")</f>
        <v/>
      </c>
      <c r="O414" s="10" t="str">
        <f>IFERROR(選手[[#This Row],[生年月日]],"")</f>
        <v/>
      </c>
      <c r="P414" s="150" t="str">
        <f t="shared" si="6"/>
        <v/>
      </c>
    </row>
    <row r="415" spans="6:16" ht="20.100000000000001" customHeight="1" x14ac:dyDescent="0.15">
      <c r="F415" t="str">
        <f>IFERROR(選手[[#This Row],[選手番号]],"")</f>
        <v/>
      </c>
      <c r="G415" t="str">
        <f>IFERROR(選手[[#This Row],[性別コード]],"")</f>
        <v/>
      </c>
      <c r="H415" t="str">
        <f>IFERROR(VLOOKUP(G415,色々!P:Q,2,0),"")</f>
        <v/>
      </c>
      <c r="I415" t="str">
        <f>IFERROR(選手[[#This Row],[氏名]],"")</f>
        <v/>
      </c>
      <c r="J415" t="str">
        <f>IFERROR(選手[[#This Row],[氏名カナ]],"")</f>
        <v/>
      </c>
      <c r="K415" t="str">
        <f>IFERROR(選手[[#This Row],[所属名称１]],"")</f>
        <v/>
      </c>
      <c r="L415" t="str">
        <f>IFERROR(選手[[#This Row],[学校コード]],"")</f>
        <v/>
      </c>
      <c r="M415" t="str">
        <f>IFERROR(VLOOKUP(L415,色々!G:H,2,0),"")</f>
        <v/>
      </c>
      <c r="N415" t="str">
        <f>IFERROR(選手[[#This Row],[学年]],"")</f>
        <v/>
      </c>
      <c r="O415" s="10" t="str">
        <f>IFERROR(選手[[#This Row],[生年月日]],"")</f>
        <v/>
      </c>
      <c r="P415" s="150" t="str">
        <f t="shared" si="6"/>
        <v/>
      </c>
    </row>
    <row r="416" spans="6:16" ht="20.100000000000001" customHeight="1" x14ac:dyDescent="0.15">
      <c r="F416" t="str">
        <f>IFERROR(選手[[#This Row],[選手番号]],"")</f>
        <v/>
      </c>
      <c r="G416" t="str">
        <f>IFERROR(選手[[#This Row],[性別コード]],"")</f>
        <v/>
      </c>
      <c r="H416" t="str">
        <f>IFERROR(VLOOKUP(G416,色々!P:Q,2,0),"")</f>
        <v/>
      </c>
      <c r="I416" t="str">
        <f>IFERROR(選手[[#This Row],[氏名]],"")</f>
        <v/>
      </c>
      <c r="J416" t="str">
        <f>IFERROR(選手[[#This Row],[氏名カナ]],"")</f>
        <v/>
      </c>
      <c r="K416" t="str">
        <f>IFERROR(選手[[#This Row],[所属名称１]],"")</f>
        <v/>
      </c>
      <c r="L416" t="str">
        <f>IFERROR(選手[[#This Row],[学校コード]],"")</f>
        <v/>
      </c>
      <c r="M416" t="str">
        <f>IFERROR(VLOOKUP(L416,色々!G:H,2,0),"")</f>
        <v/>
      </c>
      <c r="N416" t="str">
        <f>IFERROR(選手[[#This Row],[学年]],"")</f>
        <v/>
      </c>
      <c r="O416" s="10" t="str">
        <f>IFERROR(選手[[#This Row],[生年月日]],"")</f>
        <v/>
      </c>
      <c r="P416" s="150" t="str">
        <f t="shared" si="6"/>
        <v/>
      </c>
    </row>
    <row r="417" spans="6:16" ht="20.100000000000001" customHeight="1" x14ac:dyDescent="0.15">
      <c r="F417" t="str">
        <f>IFERROR(選手[[#This Row],[選手番号]],"")</f>
        <v/>
      </c>
      <c r="G417" t="str">
        <f>IFERROR(選手[[#This Row],[性別コード]],"")</f>
        <v/>
      </c>
      <c r="H417" t="str">
        <f>IFERROR(VLOOKUP(G417,色々!P:Q,2,0),"")</f>
        <v/>
      </c>
      <c r="I417" t="str">
        <f>IFERROR(選手[[#This Row],[氏名]],"")</f>
        <v/>
      </c>
      <c r="J417" t="str">
        <f>IFERROR(選手[[#This Row],[氏名カナ]],"")</f>
        <v/>
      </c>
      <c r="K417" t="str">
        <f>IFERROR(選手[[#This Row],[所属名称１]],"")</f>
        <v/>
      </c>
      <c r="L417" t="str">
        <f>IFERROR(選手[[#This Row],[学校コード]],"")</f>
        <v/>
      </c>
      <c r="M417" t="str">
        <f>IFERROR(VLOOKUP(L417,色々!G:H,2,0),"")</f>
        <v/>
      </c>
      <c r="N417" t="str">
        <f>IFERROR(選手[[#This Row],[学年]],"")</f>
        <v/>
      </c>
      <c r="O417" s="10" t="str">
        <f>IFERROR(選手[[#This Row],[生年月日]],"")</f>
        <v/>
      </c>
      <c r="P417" s="150" t="str">
        <f t="shared" si="6"/>
        <v/>
      </c>
    </row>
    <row r="418" spans="6:16" ht="20.100000000000001" customHeight="1" x14ac:dyDescent="0.15">
      <c r="F418" t="str">
        <f>IFERROR(選手[[#This Row],[選手番号]],"")</f>
        <v/>
      </c>
      <c r="G418" t="str">
        <f>IFERROR(選手[[#This Row],[性別コード]],"")</f>
        <v/>
      </c>
      <c r="H418" t="str">
        <f>IFERROR(VLOOKUP(G418,色々!P:Q,2,0),"")</f>
        <v/>
      </c>
      <c r="I418" t="str">
        <f>IFERROR(選手[[#This Row],[氏名]],"")</f>
        <v/>
      </c>
      <c r="J418" t="str">
        <f>IFERROR(選手[[#This Row],[氏名カナ]],"")</f>
        <v/>
      </c>
      <c r="K418" t="str">
        <f>IFERROR(選手[[#This Row],[所属名称１]],"")</f>
        <v/>
      </c>
      <c r="L418" t="str">
        <f>IFERROR(選手[[#This Row],[学校コード]],"")</f>
        <v/>
      </c>
      <c r="M418" t="str">
        <f>IFERROR(VLOOKUP(L418,色々!G:H,2,0),"")</f>
        <v/>
      </c>
      <c r="N418" t="str">
        <f>IFERROR(選手[[#This Row],[学年]],"")</f>
        <v/>
      </c>
      <c r="O418" s="10" t="str">
        <f>IFERROR(選手[[#This Row],[生年月日]],"")</f>
        <v/>
      </c>
      <c r="P418" s="150" t="str">
        <f t="shared" si="6"/>
        <v/>
      </c>
    </row>
    <row r="419" spans="6:16" ht="20.100000000000001" customHeight="1" x14ac:dyDescent="0.15">
      <c r="F419" t="str">
        <f>IFERROR(選手[[#This Row],[選手番号]],"")</f>
        <v/>
      </c>
      <c r="G419" t="str">
        <f>IFERROR(選手[[#This Row],[性別コード]],"")</f>
        <v/>
      </c>
      <c r="H419" t="str">
        <f>IFERROR(VLOOKUP(G419,色々!P:Q,2,0),"")</f>
        <v/>
      </c>
      <c r="I419" t="str">
        <f>IFERROR(選手[[#This Row],[氏名]],"")</f>
        <v/>
      </c>
      <c r="J419" t="str">
        <f>IFERROR(選手[[#This Row],[氏名カナ]],"")</f>
        <v/>
      </c>
      <c r="K419" t="str">
        <f>IFERROR(選手[[#This Row],[所属名称１]],"")</f>
        <v/>
      </c>
      <c r="L419" t="str">
        <f>IFERROR(選手[[#This Row],[学校コード]],"")</f>
        <v/>
      </c>
      <c r="M419" t="str">
        <f>IFERROR(VLOOKUP(L419,色々!G:H,2,0),"")</f>
        <v/>
      </c>
      <c r="N419" t="str">
        <f>IFERROR(選手[[#This Row],[学年]],"")</f>
        <v/>
      </c>
      <c r="O419" s="10" t="str">
        <f>IFERROR(選手[[#This Row],[生年月日]],"")</f>
        <v/>
      </c>
      <c r="P419" s="150" t="str">
        <f t="shared" si="6"/>
        <v/>
      </c>
    </row>
    <row r="420" spans="6:16" ht="20.100000000000001" customHeight="1" x14ac:dyDescent="0.15">
      <c r="F420" t="str">
        <f>IFERROR(選手[[#This Row],[選手番号]],"")</f>
        <v/>
      </c>
      <c r="G420" t="str">
        <f>IFERROR(選手[[#This Row],[性別コード]],"")</f>
        <v/>
      </c>
      <c r="H420" t="str">
        <f>IFERROR(VLOOKUP(G420,色々!P:Q,2,0),"")</f>
        <v/>
      </c>
      <c r="I420" t="str">
        <f>IFERROR(選手[[#This Row],[氏名]],"")</f>
        <v/>
      </c>
      <c r="J420" t="str">
        <f>IFERROR(選手[[#This Row],[氏名カナ]],"")</f>
        <v/>
      </c>
      <c r="K420" t="str">
        <f>IFERROR(選手[[#This Row],[所属名称１]],"")</f>
        <v/>
      </c>
      <c r="L420" t="str">
        <f>IFERROR(選手[[#This Row],[学校コード]],"")</f>
        <v/>
      </c>
      <c r="M420" t="str">
        <f>IFERROR(VLOOKUP(L420,色々!G:H,2,0),"")</f>
        <v/>
      </c>
      <c r="N420" t="str">
        <f>IFERROR(選手[[#This Row],[学年]],"")</f>
        <v/>
      </c>
      <c r="O420" s="10" t="str">
        <f>IFERROR(選手[[#This Row],[生年月日]],"")</f>
        <v/>
      </c>
      <c r="P420" s="150" t="str">
        <f t="shared" si="6"/>
        <v/>
      </c>
    </row>
    <row r="421" spans="6:16" ht="20.100000000000001" customHeight="1" x14ac:dyDescent="0.15">
      <c r="F421" t="str">
        <f>IFERROR(選手[[#This Row],[選手番号]],"")</f>
        <v/>
      </c>
      <c r="G421" t="str">
        <f>IFERROR(選手[[#This Row],[性別コード]],"")</f>
        <v/>
      </c>
      <c r="H421" t="str">
        <f>IFERROR(VLOOKUP(G421,色々!P:Q,2,0),"")</f>
        <v/>
      </c>
      <c r="I421" t="str">
        <f>IFERROR(選手[[#This Row],[氏名]],"")</f>
        <v/>
      </c>
      <c r="J421" t="str">
        <f>IFERROR(選手[[#This Row],[氏名カナ]],"")</f>
        <v/>
      </c>
      <c r="K421" t="str">
        <f>IFERROR(選手[[#This Row],[所属名称１]],"")</f>
        <v/>
      </c>
      <c r="L421" t="str">
        <f>IFERROR(選手[[#This Row],[学校コード]],"")</f>
        <v/>
      </c>
      <c r="M421" t="str">
        <f>IFERROR(VLOOKUP(L421,色々!G:H,2,0),"")</f>
        <v/>
      </c>
      <c r="N421" t="str">
        <f>IFERROR(選手[[#This Row],[学年]],"")</f>
        <v/>
      </c>
      <c r="O421" s="10" t="str">
        <f>IFERROR(選手[[#This Row],[生年月日]],"")</f>
        <v/>
      </c>
      <c r="P421" s="150" t="str">
        <f t="shared" si="6"/>
        <v/>
      </c>
    </row>
    <row r="422" spans="6:16" ht="20.100000000000001" customHeight="1" x14ac:dyDescent="0.15">
      <c r="F422" t="str">
        <f>IFERROR(選手[[#This Row],[選手番号]],"")</f>
        <v/>
      </c>
      <c r="G422" t="str">
        <f>IFERROR(選手[[#This Row],[性別コード]],"")</f>
        <v/>
      </c>
      <c r="H422" t="str">
        <f>IFERROR(VLOOKUP(G422,色々!P:Q,2,0),"")</f>
        <v/>
      </c>
      <c r="I422" t="str">
        <f>IFERROR(選手[[#This Row],[氏名]],"")</f>
        <v/>
      </c>
      <c r="J422" t="str">
        <f>IFERROR(選手[[#This Row],[氏名カナ]],"")</f>
        <v/>
      </c>
      <c r="K422" t="str">
        <f>IFERROR(選手[[#This Row],[所属名称１]],"")</f>
        <v/>
      </c>
      <c r="L422" t="str">
        <f>IFERROR(選手[[#This Row],[学校コード]],"")</f>
        <v/>
      </c>
      <c r="M422" t="str">
        <f>IFERROR(VLOOKUP(L422,色々!G:H,2,0),"")</f>
        <v/>
      </c>
      <c r="N422" t="str">
        <f>IFERROR(選手[[#This Row],[学年]],"")</f>
        <v/>
      </c>
      <c r="O422" s="10" t="str">
        <f>IFERROR(選手[[#This Row],[生年月日]],"")</f>
        <v/>
      </c>
      <c r="P422" s="150" t="str">
        <f t="shared" si="6"/>
        <v/>
      </c>
    </row>
    <row r="423" spans="6:16" ht="20.100000000000001" customHeight="1" x14ac:dyDescent="0.15">
      <c r="F423" t="str">
        <f>IFERROR(選手[[#This Row],[選手番号]],"")</f>
        <v/>
      </c>
      <c r="G423" t="str">
        <f>IFERROR(選手[[#This Row],[性別コード]],"")</f>
        <v/>
      </c>
      <c r="H423" t="str">
        <f>IFERROR(VLOOKUP(G423,色々!P:Q,2,0),"")</f>
        <v/>
      </c>
      <c r="I423" t="str">
        <f>IFERROR(選手[[#This Row],[氏名]],"")</f>
        <v/>
      </c>
      <c r="J423" t="str">
        <f>IFERROR(選手[[#This Row],[氏名カナ]],"")</f>
        <v/>
      </c>
      <c r="K423" t="str">
        <f>IFERROR(選手[[#This Row],[所属名称１]],"")</f>
        <v/>
      </c>
      <c r="L423" t="str">
        <f>IFERROR(選手[[#This Row],[学校コード]],"")</f>
        <v/>
      </c>
      <c r="M423" t="str">
        <f>IFERROR(VLOOKUP(L423,色々!G:H,2,0),"")</f>
        <v/>
      </c>
      <c r="N423" t="str">
        <f>IFERROR(選手[[#This Row],[学年]],"")</f>
        <v/>
      </c>
      <c r="O423" s="10" t="str">
        <f>IFERROR(選手[[#This Row],[生年月日]],"")</f>
        <v/>
      </c>
      <c r="P423" s="150" t="str">
        <f t="shared" si="6"/>
        <v/>
      </c>
    </row>
    <row r="424" spans="6:16" ht="20.100000000000001" customHeight="1" x14ac:dyDescent="0.15">
      <c r="F424" t="str">
        <f>IFERROR(選手[[#This Row],[選手番号]],"")</f>
        <v/>
      </c>
      <c r="G424" t="str">
        <f>IFERROR(選手[[#This Row],[性別コード]],"")</f>
        <v/>
      </c>
      <c r="H424" t="str">
        <f>IFERROR(VLOOKUP(G424,色々!P:Q,2,0),"")</f>
        <v/>
      </c>
      <c r="I424" t="str">
        <f>IFERROR(選手[[#This Row],[氏名]],"")</f>
        <v/>
      </c>
      <c r="J424" t="str">
        <f>IFERROR(選手[[#This Row],[氏名カナ]],"")</f>
        <v/>
      </c>
      <c r="K424" t="str">
        <f>IFERROR(選手[[#This Row],[所属名称１]],"")</f>
        <v/>
      </c>
      <c r="L424" t="str">
        <f>IFERROR(選手[[#This Row],[学校コード]],"")</f>
        <v/>
      </c>
      <c r="M424" t="str">
        <f>IFERROR(VLOOKUP(L424,色々!G:H,2,0),"")</f>
        <v/>
      </c>
      <c r="N424" t="str">
        <f>IFERROR(選手[[#This Row],[学年]],"")</f>
        <v/>
      </c>
      <c r="O424" s="10" t="str">
        <f>IFERROR(選手[[#This Row],[生年月日]],"")</f>
        <v/>
      </c>
      <c r="P424" s="150" t="str">
        <f t="shared" si="6"/>
        <v/>
      </c>
    </row>
    <row r="425" spans="6:16" ht="20.100000000000001" customHeight="1" x14ac:dyDescent="0.15">
      <c r="F425" t="str">
        <f>IFERROR(選手[[#This Row],[選手番号]],"")</f>
        <v/>
      </c>
      <c r="G425" t="str">
        <f>IFERROR(選手[[#This Row],[性別コード]],"")</f>
        <v/>
      </c>
      <c r="H425" t="str">
        <f>IFERROR(VLOOKUP(G425,色々!P:Q,2,0),"")</f>
        <v/>
      </c>
      <c r="I425" t="str">
        <f>IFERROR(選手[[#This Row],[氏名]],"")</f>
        <v/>
      </c>
      <c r="J425" t="str">
        <f>IFERROR(選手[[#This Row],[氏名カナ]],"")</f>
        <v/>
      </c>
      <c r="K425" t="str">
        <f>IFERROR(選手[[#This Row],[所属名称１]],"")</f>
        <v/>
      </c>
      <c r="L425" t="str">
        <f>IFERROR(選手[[#This Row],[学校コード]],"")</f>
        <v/>
      </c>
      <c r="M425" t="str">
        <f>IFERROR(VLOOKUP(L425,色々!G:H,2,0),"")</f>
        <v/>
      </c>
      <c r="N425" t="str">
        <f>IFERROR(選手[[#This Row],[学年]],"")</f>
        <v/>
      </c>
      <c r="O425" s="10" t="str">
        <f>IFERROR(選手[[#This Row],[生年月日]],"")</f>
        <v/>
      </c>
      <c r="P425" s="150" t="str">
        <f t="shared" si="6"/>
        <v/>
      </c>
    </row>
    <row r="426" spans="6:16" ht="20.100000000000001" customHeight="1" x14ac:dyDescent="0.15">
      <c r="F426" t="str">
        <f>IFERROR(選手[[#This Row],[選手番号]],"")</f>
        <v/>
      </c>
      <c r="G426" t="str">
        <f>IFERROR(選手[[#This Row],[性別コード]],"")</f>
        <v/>
      </c>
      <c r="H426" t="str">
        <f>IFERROR(VLOOKUP(G426,色々!P:Q,2,0),"")</f>
        <v/>
      </c>
      <c r="I426" t="str">
        <f>IFERROR(選手[[#This Row],[氏名]],"")</f>
        <v/>
      </c>
      <c r="J426" t="str">
        <f>IFERROR(選手[[#This Row],[氏名カナ]],"")</f>
        <v/>
      </c>
      <c r="K426" t="str">
        <f>IFERROR(選手[[#This Row],[所属名称１]],"")</f>
        <v/>
      </c>
      <c r="L426" t="str">
        <f>IFERROR(選手[[#This Row],[学校コード]],"")</f>
        <v/>
      </c>
      <c r="M426" t="str">
        <f>IFERROR(VLOOKUP(L426,色々!G:H,2,0),"")</f>
        <v/>
      </c>
      <c r="N426" t="str">
        <f>IFERROR(選手[[#This Row],[学年]],"")</f>
        <v/>
      </c>
      <c r="O426" s="10" t="str">
        <f>IFERROR(選手[[#This Row],[生年月日]],"")</f>
        <v/>
      </c>
      <c r="P426" s="150" t="str">
        <f t="shared" si="6"/>
        <v/>
      </c>
    </row>
    <row r="427" spans="6:16" ht="20.100000000000001" customHeight="1" x14ac:dyDescent="0.15">
      <c r="F427" t="str">
        <f>IFERROR(選手[[#This Row],[選手番号]],"")</f>
        <v/>
      </c>
      <c r="G427" t="str">
        <f>IFERROR(選手[[#This Row],[性別コード]],"")</f>
        <v/>
      </c>
      <c r="H427" t="str">
        <f>IFERROR(VLOOKUP(G427,色々!P:Q,2,0),"")</f>
        <v/>
      </c>
      <c r="I427" t="str">
        <f>IFERROR(選手[[#This Row],[氏名]],"")</f>
        <v/>
      </c>
      <c r="J427" t="str">
        <f>IFERROR(選手[[#This Row],[氏名カナ]],"")</f>
        <v/>
      </c>
      <c r="K427" t="str">
        <f>IFERROR(選手[[#This Row],[所属名称１]],"")</f>
        <v/>
      </c>
      <c r="L427" t="str">
        <f>IFERROR(選手[[#This Row],[学校コード]],"")</f>
        <v/>
      </c>
      <c r="M427" t="str">
        <f>IFERROR(VLOOKUP(L427,色々!G:H,2,0),"")</f>
        <v/>
      </c>
      <c r="N427" t="str">
        <f>IFERROR(選手[[#This Row],[学年]],"")</f>
        <v/>
      </c>
      <c r="O427" s="10" t="str">
        <f>IFERROR(選手[[#This Row],[生年月日]],"")</f>
        <v/>
      </c>
      <c r="P427" s="150" t="str">
        <f t="shared" si="6"/>
        <v/>
      </c>
    </row>
    <row r="428" spans="6:16" ht="20.100000000000001" customHeight="1" x14ac:dyDescent="0.15">
      <c r="F428" t="str">
        <f>IFERROR(選手[[#This Row],[選手番号]],"")</f>
        <v/>
      </c>
      <c r="G428" t="str">
        <f>IFERROR(選手[[#This Row],[性別コード]],"")</f>
        <v/>
      </c>
      <c r="H428" t="str">
        <f>IFERROR(VLOOKUP(G428,色々!P:Q,2,0),"")</f>
        <v/>
      </c>
      <c r="I428" t="str">
        <f>IFERROR(選手[[#This Row],[氏名]],"")</f>
        <v/>
      </c>
      <c r="J428" t="str">
        <f>IFERROR(選手[[#This Row],[氏名カナ]],"")</f>
        <v/>
      </c>
      <c r="K428" t="str">
        <f>IFERROR(選手[[#This Row],[所属名称１]],"")</f>
        <v/>
      </c>
      <c r="L428" t="str">
        <f>IFERROR(選手[[#This Row],[学校コード]],"")</f>
        <v/>
      </c>
      <c r="M428" t="str">
        <f>IFERROR(VLOOKUP(L428,色々!G:H,2,0),"")</f>
        <v/>
      </c>
      <c r="N428" t="str">
        <f>IFERROR(選手[[#This Row],[学年]],"")</f>
        <v/>
      </c>
      <c r="O428" s="10" t="str">
        <f>IFERROR(選手[[#This Row],[生年月日]],"")</f>
        <v/>
      </c>
      <c r="P428" s="150" t="str">
        <f t="shared" si="6"/>
        <v/>
      </c>
    </row>
    <row r="429" spans="6:16" ht="20.100000000000001" customHeight="1" x14ac:dyDescent="0.15">
      <c r="F429" t="str">
        <f>IFERROR(選手[[#This Row],[選手番号]],"")</f>
        <v/>
      </c>
      <c r="G429" t="str">
        <f>IFERROR(選手[[#This Row],[性別コード]],"")</f>
        <v/>
      </c>
      <c r="H429" t="str">
        <f>IFERROR(VLOOKUP(G429,色々!P:Q,2,0),"")</f>
        <v/>
      </c>
      <c r="I429" t="str">
        <f>IFERROR(選手[[#This Row],[氏名]],"")</f>
        <v/>
      </c>
      <c r="J429" t="str">
        <f>IFERROR(選手[[#This Row],[氏名カナ]],"")</f>
        <v/>
      </c>
      <c r="K429" t="str">
        <f>IFERROR(選手[[#This Row],[所属名称１]],"")</f>
        <v/>
      </c>
      <c r="L429" t="str">
        <f>IFERROR(選手[[#This Row],[学校コード]],"")</f>
        <v/>
      </c>
      <c r="M429" t="str">
        <f>IFERROR(VLOOKUP(L429,色々!G:H,2,0),"")</f>
        <v/>
      </c>
      <c r="N429" t="str">
        <f>IFERROR(選手[[#This Row],[学年]],"")</f>
        <v/>
      </c>
      <c r="O429" s="10" t="str">
        <f>IFERROR(選手[[#This Row],[生年月日]],"")</f>
        <v/>
      </c>
      <c r="P429" s="150" t="str">
        <f t="shared" si="6"/>
        <v/>
      </c>
    </row>
    <row r="430" spans="6:16" ht="20.100000000000001" customHeight="1" x14ac:dyDescent="0.15">
      <c r="F430" t="str">
        <f>IFERROR(選手[[#This Row],[選手番号]],"")</f>
        <v/>
      </c>
      <c r="G430" t="str">
        <f>IFERROR(選手[[#This Row],[性別コード]],"")</f>
        <v/>
      </c>
      <c r="H430" t="str">
        <f>IFERROR(VLOOKUP(G430,色々!P:Q,2,0),"")</f>
        <v/>
      </c>
      <c r="I430" t="str">
        <f>IFERROR(選手[[#This Row],[氏名]],"")</f>
        <v/>
      </c>
      <c r="J430" t="str">
        <f>IFERROR(選手[[#This Row],[氏名カナ]],"")</f>
        <v/>
      </c>
      <c r="K430" t="str">
        <f>IFERROR(選手[[#This Row],[所属名称１]],"")</f>
        <v/>
      </c>
      <c r="L430" t="str">
        <f>IFERROR(選手[[#This Row],[学校コード]],"")</f>
        <v/>
      </c>
      <c r="M430" t="str">
        <f>IFERROR(VLOOKUP(L430,色々!G:H,2,0),"")</f>
        <v/>
      </c>
      <c r="N430" t="str">
        <f>IFERROR(選手[[#This Row],[学年]],"")</f>
        <v/>
      </c>
      <c r="O430" s="10" t="str">
        <f>IFERROR(選手[[#This Row],[生年月日]],"")</f>
        <v/>
      </c>
      <c r="P430" s="150" t="str">
        <f t="shared" si="6"/>
        <v/>
      </c>
    </row>
    <row r="431" spans="6:16" ht="20.100000000000001" customHeight="1" x14ac:dyDescent="0.15">
      <c r="F431" t="str">
        <f>IFERROR(選手[[#This Row],[選手番号]],"")</f>
        <v/>
      </c>
      <c r="G431" t="str">
        <f>IFERROR(選手[[#This Row],[性別コード]],"")</f>
        <v/>
      </c>
      <c r="H431" t="str">
        <f>IFERROR(VLOOKUP(G431,色々!P:Q,2,0),"")</f>
        <v/>
      </c>
      <c r="I431" t="str">
        <f>IFERROR(選手[[#This Row],[氏名]],"")</f>
        <v/>
      </c>
      <c r="J431" t="str">
        <f>IFERROR(選手[[#This Row],[氏名カナ]],"")</f>
        <v/>
      </c>
      <c r="K431" t="str">
        <f>IFERROR(選手[[#This Row],[所属名称１]],"")</f>
        <v/>
      </c>
      <c r="L431" t="str">
        <f>IFERROR(選手[[#This Row],[学校コード]],"")</f>
        <v/>
      </c>
      <c r="M431" t="str">
        <f>IFERROR(VLOOKUP(L431,色々!G:H,2,0),"")</f>
        <v/>
      </c>
      <c r="N431" t="str">
        <f>IFERROR(選手[[#This Row],[学年]],"")</f>
        <v/>
      </c>
      <c r="O431" s="10" t="str">
        <f>IFERROR(選手[[#This Row],[生年月日]],"")</f>
        <v/>
      </c>
      <c r="P431" s="150" t="str">
        <f t="shared" si="6"/>
        <v/>
      </c>
    </row>
    <row r="432" spans="6:16" ht="20.100000000000001" customHeight="1" x14ac:dyDescent="0.15">
      <c r="F432" t="str">
        <f>IFERROR(選手[[#This Row],[選手番号]],"")</f>
        <v/>
      </c>
      <c r="G432" t="str">
        <f>IFERROR(選手[[#This Row],[性別コード]],"")</f>
        <v/>
      </c>
      <c r="H432" t="str">
        <f>IFERROR(VLOOKUP(G432,色々!P:Q,2,0),"")</f>
        <v/>
      </c>
      <c r="I432" t="str">
        <f>IFERROR(選手[[#This Row],[氏名]],"")</f>
        <v/>
      </c>
      <c r="J432" t="str">
        <f>IFERROR(選手[[#This Row],[氏名カナ]],"")</f>
        <v/>
      </c>
      <c r="K432" t="str">
        <f>IFERROR(選手[[#This Row],[所属名称１]],"")</f>
        <v/>
      </c>
      <c r="L432" t="str">
        <f>IFERROR(選手[[#This Row],[学校コード]],"")</f>
        <v/>
      </c>
      <c r="M432" t="str">
        <f>IFERROR(VLOOKUP(L432,色々!G:H,2,0),"")</f>
        <v/>
      </c>
      <c r="N432" t="str">
        <f>IFERROR(選手[[#This Row],[学年]],"")</f>
        <v/>
      </c>
      <c r="O432" s="10" t="str">
        <f>IFERROR(選手[[#This Row],[生年月日]],"")</f>
        <v/>
      </c>
      <c r="P432" s="150" t="str">
        <f t="shared" si="6"/>
        <v/>
      </c>
    </row>
    <row r="433" spans="6:16" ht="20.100000000000001" customHeight="1" x14ac:dyDescent="0.15">
      <c r="F433" t="str">
        <f>IFERROR(選手[[#This Row],[選手番号]],"")</f>
        <v/>
      </c>
      <c r="G433" t="str">
        <f>IFERROR(選手[[#This Row],[性別コード]],"")</f>
        <v/>
      </c>
      <c r="H433" t="str">
        <f>IFERROR(VLOOKUP(G433,色々!P:Q,2,0),"")</f>
        <v/>
      </c>
      <c r="I433" t="str">
        <f>IFERROR(選手[[#This Row],[氏名]],"")</f>
        <v/>
      </c>
      <c r="J433" t="str">
        <f>IFERROR(選手[[#This Row],[氏名カナ]],"")</f>
        <v/>
      </c>
      <c r="K433" t="str">
        <f>IFERROR(選手[[#This Row],[所属名称１]],"")</f>
        <v/>
      </c>
      <c r="L433" t="str">
        <f>IFERROR(選手[[#This Row],[学校コード]],"")</f>
        <v/>
      </c>
      <c r="M433" t="str">
        <f>IFERROR(VLOOKUP(L433,色々!G:H,2,0),"")</f>
        <v/>
      </c>
      <c r="N433" t="str">
        <f>IFERROR(選手[[#This Row],[学年]],"")</f>
        <v/>
      </c>
      <c r="O433" s="10" t="str">
        <f>IFERROR(選手[[#This Row],[生年月日]],"")</f>
        <v/>
      </c>
      <c r="P433" s="150" t="str">
        <f t="shared" si="6"/>
        <v/>
      </c>
    </row>
    <row r="434" spans="6:16" ht="20.100000000000001" customHeight="1" x14ac:dyDescent="0.15">
      <c r="F434" t="str">
        <f>IFERROR(選手[[#This Row],[選手番号]],"")</f>
        <v/>
      </c>
      <c r="G434" t="str">
        <f>IFERROR(選手[[#This Row],[性別コード]],"")</f>
        <v/>
      </c>
      <c r="H434" t="str">
        <f>IFERROR(VLOOKUP(G434,色々!P:Q,2,0),"")</f>
        <v/>
      </c>
      <c r="I434" t="str">
        <f>IFERROR(選手[[#This Row],[氏名]],"")</f>
        <v/>
      </c>
      <c r="J434" t="str">
        <f>IFERROR(選手[[#This Row],[氏名カナ]],"")</f>
        <v/>
      </c>
      <c r="K434" t="str">
        <f>IFERROR(選手[[#This Row],[所属名称１]],"")</f>
        <v/>
      </c>
      <c r="L434" t="str">
        <f>IFERROR(選手[[#This Row],[学校コード]],"")</f>
        <v/>
      </c>
      <c r="M434" t="str">
        <f>IFERROR(VLOOKUP(L434,色々!G:H,2,0),"")</f>
        <v/>
      </c>
      <c r="N434" t="str">
        <f>IFERROR(選手[[#This Row],[学年]],"")</f>
        <v/>
      </c>
      <c r="O434" s="10" t="str">
        <f>IFERROR(選手[[#This Row],[生年月日]],"")</f>
        <v/>
      </c>
      <c r="P434" s="150" t="str">
        <f t="shared" si="6"/>
        <v/>
      </c>
    </row>
    <row r="435" spans="6:16" ht="20.100000000000001" customHeight="1" x14ac:dyDescent="0.15">
      <c r="F435" t="str">
        <f>IFERROR(選手[[#This Row],[選手番号]],"")</f>
        <v/>
      </c>
      <c r="G435" t="str">
        <f>IFERROR(選手[[#This Row],[性別コード]],"")</f>
        <v/>
      </c>
      <c r="H435" t="str">
        <f>IFERROR(VLOOKUP(G435,色々!P:Q,2,0),"")</f>
        <v/>
      </c>
      <c r="I435" t="str">
        <f>IFERROR(選手[[#This Row],[氏名]],"")</f>
        <v/>
      </c>
      <c r="J435" t="str">
        <f>IFERROR(選手[[#This Row],[氏名カナ]],"")</f>
        <v/>
      </c>
      <c r="K435" t="str">
        <f>IFERROR(選手[[#This Row],[所属名称１]],"")</f>
        <v/>
      </c>
      <c r="L435" t="str">
        <f>IFERROR(選手[[#This Row],[学校コード]],"")</f>
        <v/>
      </c>
      <c r="M435" t="str">
        <f>IFERROR(VLOOKUP(L435,色々!G:H,2,0),"")</f>
        <v/>
      </c>
      <c r="N435" t="str">
        <f>IFERROR(選手[[#This Row],[学年]],"")</f>
        <v/>
      </c>
      <c r="O435" s="10" t="str">
        <f>IFERROR(選手[[#This Row],[生年月日]],"")</f>
        <v/>
      </c>
      <c r="P435" s="150" t="str">
        <f t="shared" si="6"/>
        <v/>
      </c>
    </row>
    <row r="436" spans="6:16" ht="20.100000000000001" customHeight="1" x14ac:dyDescent="0.15">
      <c r="F436" t="str">
        <f>IFERROR(選手[[#This Row],[選手番号]],"")</f>
        <v/>
      </c>
      <c r="G436" t="str">
        <f>IFERROR(選手[[#This Row],[性別コード]],"")</f>
        <v/>
      </c>
      <c r="H436" t="str">
        <f>IFERROR(VLOOKUP(G436,色々!P:Q,2,0),"")</f>
        <v/>
      </c>
      <c r="I436" t="str">
        <f>IFERROR(選手[[#This Row],[氏名]],"")</f>
        <v/>
      </c>
      <c r="J436" t="str">
        <f>IFERROR(選手[[#This Row],[氏名カナ]],"")</f>
        <v/>
      </c>
      <c r="K436" t="str">
        <f>IFERROR(選手[[#This Row],[所属名称１]],"")</f>
        <v/>
      </c>
      <c r="L436" t="str">
        <f>IFERROR(選手[[#This Row],[学校コード]],"")</f>
        <v/>
      </c>
      <c r="M436" t="str">
        <f>IFERROR(VLOOKUP(L436,色々!G:H,2,0),"")</f>
        <v/>
      </c>
      <c r="N436" t="str">
        <f>IFERROR(選手[[#This Row],[学年]],"")</f>
        <v/>
      </c>
      <c r="O436" s="10" t="str">
        <f>IFERROR(選手[[#This Row],[生年月日]],"")</f>
        <v/>
      </c>
      <c r="P436" s="150" t="str">
        <f t="shared" si="6"/>
        <v/>
      </c>
    </row>
    <row r="437" spans="6:16" ht="20.100000000000001" customHeight="1" x14ac:dyDescent="0.15">
      <c r="F437" t="str">
        <f>IFERROR(選手[[#This Row],[選手番号]],"")</f>
        <v/>
      </c>
      <c r="G437" t="str">
        <f>IFERROR(選手[[#This Row],[性別コード]],"")</f>
        <v/>
      </c>
      <c r="H437" t="str">
        <f>IFERROR(VLOOKUP(G437,色々!P:Q,2,0),"")</f>
        <v/>
      </c>
      <c r="I437" t="str">
        <f>IFERROR(選手[[#This Row],[氏名]],"")</f>
        <v/>
      </c>
      <c r="J437" t="str">
        <f>IFERROR(選手[[#This Row],[氏名カナ]],"")</f>
        <v/>
      </c>
      <c r="K437" t="str">
        <f>IFERROR(選手[[#This Row],[所属名称１]],"")</f>
        <v/>
      </c>
      <c r="L437" t="str">
        <f>IFERROR(選手[[#This Row],[学校コード]],"")</f>
        <v/>
      </c>
      <c r="M437" t="str">
        <f>IFERROR(VLOOKUP(L437,色々!G:H,2,0),"")</f>
        <v/>
      </c>
      <c r="N437" t="str">
        <f>IFERROR(選手[[#This Row],[学年]],"")</f>
        <v/>
      </c>
      <c r="O437" s="10" t="str">
        <f>IFERROR(選手[[#This Row],[生年月日]],"")</f>
        <v/>
      </c>
      <c r="P437" s="150" t="str">
        <f t="shared" si="6"/>
        <v/>
      </c>
    </row>
    <row r="438" spans="6:16" ht="20.100000000000001" customHeight="1" x14ac:dyDescent="0.15">
      <c r="F438" t="str">
        <f>IFERROR(選手[[#This Row],[選手番号]],"")</f>
        <v/>
      </c>
      <c r="G438" t="str">
        <f>IFERROR(選手[[#This Row],[性別コード]],"")</f>
        <v/>
      </c>
      <c r="H438" t="str">
        <f>IFERROR(VLOOKUP(G438,色々!P:Q,2,0),"")</f>
        <v/>
      </c>
      <c r="I438" t="str">
        <f>IFERROR(選手[[#This Row],[氏名]],"")</f>
        <v/>
      </c>
      <c r="J438" t="str">
        <f>IFERROR(選手[[#This Row],[氏名カナ]],"")</f>
        <v/>
      </c>
      <c r="K438" t="str">
        <f>IFERROR(選手[[#This Row],[所属名称１]],"")</f>
        <v/>
      </c>
      <c r="L438" t="str">
        <f>IFERROR(選手[[#This Row],[学校コード]],"")</f>
        <v/>
      </c>
      <c r="M438" t="str">
        <f>IFERROR(VLOOKUP(L438,色々!G:H,2,0),"")</f>
        <v/>
      </c>
      <c r="N438" t="str">
        <f>IFERROR(選手[[#This Row],[学年]],"")</f>
        <v/>
      </c>
      <c r="O438" s="10" t="str">
        <f>IFERROR(選手[[#This Row],[生年月日]],"")</f>
        <v/>
      </c>
      <c r="P438" s="150" t="str">
        <f t="shared" si="6"/>
        <v/>
      </c>
    </row>
    <row r="439" spans="6:16" ht="20.100000000000001" customHeight="1" x14ac:dyDescent="0.15">
      <c r="F439" t="str">
        <f>IFERROR(選手[[#This Row],[選手番号]],"")</f>
        <v/>
      </c>
      <c r="G439" t="str">
        <f>IFERROR(選手[[#This Row],[性別コード]],"")</f>
        <v/>
      </c>
      <c r="H439" t="str">
        <f>IFERROR(VLOOKUP(G439,色々!P:Q,2,0),"")</f>
        <v/>
      </c>
      <c r="I439" t="str">
        <f>IFERROR(選手[[#This Row],[氏名]],"")</f>
        <v/>
      </c>
      <c r="J439" t="str">
        <f>IFERROR(選手[[#This Row],[氏名カナ]],"")</f>
        <v/>
      </c>
      <c r="K439" t="str">
        <f>IFERROR(選手[[#This Row],[所属名称１]],"")</f>
        <v/>
      </c>
      <c r="L439" t="str">
        <f>IFERROR(選手[[#This Row],[学校コード]],"")</f>
        <v/>
      </c>
      <c r="M439" t="str">
        <f>IFERROR(VLOOKUP(L439,色々!G:H,2,0),"")</f>
        <v/>
      </c>
      <c r="N439" t="str">
        <f>IFERROR(選手[[#This Row],[学年]],"")</f>
        <v/>
      </c>
      <c r="O439" s="10" t="str">
        <f>IFERROR(選手[[#This Row],[生年月日]],"")</f>
        <v/>
      </c>
      <c r="P439" s="150" t="str">
        <f t="shared" si="6"/>
        <v/>
      </c>
    </row>
    <row r="440" spans="6:16" ht="20.100000000000001" customHeight="1" x14ac:dyDescent="0.15">
      <c r="F440" t="str">
        <f>IFERROR(選手[[#This Row],[選手番号]],"")</f>
        <v/>
      </c>
      <c r="G440" t="str">
        <f>IFERROR(選手[[#This Row],[性別コード]],"")</f>
        <v/>
      </c>
      <c r="H440" t="str">
        <f>IFERROR(VLOOKUP(G440,色々!P:Q,2,0),"")</f>
        <v/>
      </c>
      <c r="I440" t="str">
        <f>IFERROR(選手[[#This Row],[氏名]],"")</f>
        <v/>
      </c>
      <c r="J440" t="str">
        <f>IFERROR(選手[[#This Row],[氏名カナ]],"")</f>
        <v/>
      </c>
      <c r="K440" t="str">
        <f>IFERROR(選手[[#This Row],[所属名称１]],"")</f>
        <v/>
      </c>
      <c r="L440" t="str">
        <f>IFERROR(選手[[#This Row],[学校コード]],"")</f>
        <v/>
      </c>
      <c r="M440" t="str">
        <f>IFERROR(VLOOKUP(L440,色々!G:H,2,0),"")</f>
        <v/>
      </c>
      <c r="N440" t="str">
        <f>IFERROR(選手[[#This Row],[学年]],"")</f>
        <v/>
      </c>
      <c r="O440" s="10" t="str">
        <f>IFERROR(選手[[#This Row],[生年月日]],"")</f>
        <v/>
      </c>
      <c r="P440" s="150" t="str">
        <f t="shared" si="6"/>
        <v/>
      </c>
    </row>
    <row r="441" spans="6:16" ht="20.100000000000001" customHeight="1" x14ac:dyDescent="0.15">
      <c r="F441" t="str">
        <f>IFERROR(選手[[#This Row],[選手番号]],"")</f>
        <v/>
      </c>
      <c r="G441" t="str">
        <f>IFERROR(選手[[#This Row],[性別コード]],"")</f>
        <v/>
      </c>
      <c r="H441" t="str">
        <f>IFERROR(VLOOKUP(G441,色々!P:Q,2,0),"")</f>
        <v/>
      </c>
      <c r="I441" t="str">
        <f>IFERROR(選手[[#This Row],[氏名]],"")</f>
        <v/>
      </c>
      <c r="J441" t="str">
        <f>IFERROR(選手[[#This Row],[氏名カナ]],"")</f>
        <v/>
      </c>
      <c r="K441" t="str">
        <f>IFERROR(選手[[#This Row],[所属名称１]],"")</f>
        <v/>
      </c>
      <c r="L441" t="str">
        <f>IFERROR(選手[[#This Row],[学校コード]],"")</f>
        <v/>
      </c>
      <c r="M441" t="str">
        <f>IFERROR(VLOOKUP(L441,色々!G:H,2,0),"")</f>
        <v/>
      </c>
      <c r="N441" t="str">
        <f>IFERROR(選手[[#This Row],[学年]],"")</f>
        <v/>
      </c>
      <c r="O441" s="10" t="str">
        <f>IFERROR(選手[[#This Row],[生年月日]],"")</f>
        <v/>
      </c>
      <c r="P441" s="150" t="str">
        <f t="shared" si="6"/>
        <v/>
      </c>
    </row>
    <row r="442" spans="6:16" ht="20.100000000000001" customHeight="1" x14ac:dyDescent="0.15">
      <c r="F442" t="str">
        <f>IFERROR(選手[[#This Row],[選手番号]],"")</f>
        <v/>
      </c>
      <c r="G442" t="str">
        <f>IFERROR(選手[[#This Row],[性別コード]],"")</f>
        <v/>
      </c>
      <c r="H442" t="str">
        <f>IFERROR(VLOOKUP(G442,色々!P:Q,2,0),"")</f>
        <v/>
      </c>
      <c r="I442" t="str">
        <f>IFERROR(選手[[#This Row],[氏名]],"")</f>
        <v/>
      </c>
      <c r="J442" t="str">
        <f>IFERROR(選手[[#This Row],[氏名カナ]],"")</f>
        <v/>
      </c>
      <c r="K442" t="str">
        <f>IFERROR(選手[[#This Row],[所属名称１]],"")</f>
        <v/>
      </c>
      <c r="L442" t="str">
        <f>IFERROR(選手[[#This Row],[学校コード]],"")</f>
        <v/>
      </c>
      <c r="M442" t="str">
        <f>IFERROR(VLOOKUP(L442,色々!G:H,2,0),"")</f>
        <v/>
      </c>
      <c r="N442" t="str">
        <f>IFERROR(選手[[#This Row],[学年]],"")</f>
        <v/>
      </c>
      <c r="O442" s="10" t="str">
        <f>IFERROR(選手[[#This Row],[生年月日]],"")</f>
        <v/>
      </c>
      <c r="P442" s="150" t="str">
        <f t="shared" si="6"/>
        <v/>
      </c>
    </row>
    <row r="443" spans="6:16" ht="20.100000000000001" customHeight="1" x14ac:dyDescent="0.15">
      <c r="F443" t="str">
        <f>IFERROR(選手[[#This Row],[選手番号]],"")</f>
        <v/>
      </c>
      <c r="G443" t="str">
        <f>IFERROR(選手[[#This Row],[性別コード]],"")</f>
        <v/>
      </c>
      <c r="H443" t="str">
        <f>IFERROR(VLOOKUP(G443,色々!P:Q,2,0),"")</f>
        <v/>
      </c>
      <c r="I443" t="str">
        <f>IFERROR(選手[[#This Row],[氏名]],"")</f>
        <v/>
      </c>
      <c r="J443" t="str">
        <f>IFERROR(選手[[#This Row],[氏名カナ]],"")</f>
        <v/>
      </c>
      <c r="K443" t="str">
        <f>IFERROR(選手[[#This Row],[所属名称１]],"")</f>
        <v/>
      </c>
      <c r="L443" t="str">
        <f>IFERROR(選手[[#This Row],[学校コード]],"")</f>
        <v/>
      </c>
      <c r="M443" t="str">
        <f>IFERROR(VLOOKUP(L443,色々!G:H,2,0),"")</f>
        <v/>
      </c>
      <c r="N443" t="str">
        <f>IFERROR(選手[[#This Row],[学年]],"")</f>
        <v/>
      </c>
      <c r="O443" s="10" t="str">
        <f>IFERROR(選手[[#This Row],[生年月日]],"")</f>
        <v/>
      </c>
      <c r="P443" s="150" t="str">
        <f t="shared" si="6"/>
        <v/>
      </c>
    </row>
    <row r="444" spans="6:16" ht="20.100000000000001" customHeight="1" x14ac:dyDescent="0.15">
      <c r="F444" t="str">
        <f>IFERROR(選手[[#This Row],[選手番号]],"")</f>
        <v/>
      </c>
      <c r="G444" t="str">
        <f>IFERROR(選手[[#This Row],[性別コード]],"")</f>
        <v/>
      </c>
      <c r="H444" t="str">
        <f>IFERROR(VLOOKUP(G444,色々!P:Q,2,0),"")</f>
        <v/>
      </c>
      <c r="I444" t="str">
        <f>IFERROR(選手[[#This Row],[氏名]],"")</f>
        <v/>
      </c>
      <c r="J444" t="str">
        <f>IFERROR(選手[[#This Row],[氏名カナ]],"")</f>
        <v/>
      </c>
      <c r="K444" t="str">
        <f>IFERROR(選手[[#This Row],[所属名称１]],"")</f>
        <v/>
      </c>
      <c r="L444" t="str">
        <f>IFERROR(選手[[#This Row],[学校コード]],"")</f>
        <v/>
      </c>
      <c r="M444" t="str">
        <f>IFERROR(VLOOKUP(L444,色々!G:H,2,0),"")</f>
        <v/>
      </c>
      <c r="N444" t="str">
        <f>IFERROR(選手[[#This Row],[学年]],"")</f>
        <v/>
      </c>
      <c r="O444" s="10" t="str">
        <f>IFERROR(選手[[#This Row],[生年月日]],"")</f>
        <v/>
      </c>
      <c r="P444" s="150" t="str">
        <f t="shared" si="6"/>
        <v/>
      </c>
    </row>
    <row r="445" spans="6:16" ht="20.100000000000001" customHeight="1" x14ac:dyDescent="0.15">
      <c r="F445" t="str">
        <f>IFERROR(選手[[#This Row],[選手番号]],"")</f>
        <v/>
      </c>
      <c r="G445" t="str">
        <f>IFERROR(選手[[#This Row],[性別コード]],"")</f>
        <v/>
      </c>
      <c r="H445" t="str">
        <f>IFERROR(VLOOKUP(G445,色々!P:Q,2,0),"")</f>
        <v/>
      </c>
      <c r="I445" t="str">
        <f>IFERROR(選手[[#This Row],[氏名]],"")</f>
        <v/>
      </c>
      <c r="J445" t="str">
        <f>IFERROR(選手[[#This Row],[氏名カナ]],"")</f>
        <v/>
      </c>
      <c r="K445" t="str">
        <f>IFERROR(選手[[#This Row],[所属名称１]],"")</f>
        <v/>
      </c>
      <c r="L445" t="str">
        <f>IFERROR(選手[[#This Row],[学校コード]],"")</f>
        <v/>
      </c>
      <c r="M445" t="str">
        <f>IFERROR(VLOOKUP(L445,色々!G:H,2,0),"")</f>
        <v/>
      </c>
      <c r="N445" t="str">
        <f>IFERROR(選手[[#This Row],[学年]],"")</f>
        <v/>
      </c>
      <c r="O445" s="10" t="str">
        <f>IFERROR(選手[[#This Row],[生年月日]],"")</f>
        <v/>
      </c>
      <c r="P445" s="150" t="str">
        <f t="shared" si="6"/>
        <v/>
      </c>
    </row>
    <row r="446" spans="6:16" ht="20.100000000000001" customHeight="1" x14ac:dyDescent="0.15">
      <c r="F446" t="str">
        <f>IFERROR(選手[[#This Row],[選手番号]],"")</f>
        <v/>
      </c>
      <c r="G446" t="str">
        <f>IFERROR(選手[[#This Row],[性別コード]],"")</f>
        <v/>
      </c>
      <c r="H446" t="str">
        <f>IFERROR(VLOOKUP(G446,色々!P:Q,2,0),"")</f>
        <v/>
      </c>
      <c r="I446" t="str">
        <f>IFERROR(選手[[#This Row],[氏名]],"")</f>
        <v/>
      </c>
      <c r="J446" t="str">
        <f>IFERROR(選手[[#This Row],[氏名カナ]],"")</f>
        <v/>
      </c>
      <c r="K446" t="str">
        <f>IFERROR(選手[[#This Row],[所属名称１]],"")</f>
        <v/>
      </c>
      <c r="L446" t="str">
        <f>IFERROR(選手[[#This Row],[学校コード]],"")</f>
        <v/>
      </c>
      <c r="M446" t="str">
        <f>IFERROR(VLOOKUP(L446,色々!G:H,2,0),"")</f>
        <v/>
      </c>
      <c r="N446" t="str">
        <f>IFERROR(選手[[#This Row],[学年]],"")</f>
        <v/>
      </c>
      <c r="O446" s="10" t="str">
        <f>IFERROR(選手[[#This Row],[生年月日]],"")</f>
        <v/>
      </c>
      <c r="P446" s="150" t="str">
        <f t="shared" si="6"/>
        <v/>
      </c>
    </row>
    <row r="447" spans="6:16" ht="20.100000000000001" customHeight="1" x14ac:dyDescent="0.15">
      <c r="F447" t="str">
        <f>IFERROR(選手[[#This Row],[選手番号]],"")</f>
        <v/>
      </c>
      <c r="G447" t="str">
        <f>IFERROR(選手[[#This Row],[性別コード]],"")</f>
        <v/>
      </c>
      <c r="H447" t="str">
        <f>IFERROR(VLOOKUP(G447,色々!P:Q,2,0),"")</f>
        <v/>
      </c>
      <c r="I447" t="str">
        <f>IFERROR(選手[[#This Row],[氏名]],"")</f>
        <v/>
      </c>
      <c r="J447" t="str">
        <f>IFERROR(選手[[#This Row],[氏名カナ]],"")</f>
        <v/>
      </c>
      <c r="K447" t="str">
        <f>IFERROR(選手[[#This Row],[所属名称１]],"")</f>
        <v/>
      </c>
      <c r="L447" t="str">
        <f>IFERROR(選手[[#This Row],[学校コード]],"")</f>
        <v/>
      </c>
      <c r="M447" t="str">
        <f>IFERROR(VLOOKUP(L447,色々!G:H,2,0),"")</f>
        <v/>
      </c>
      <c r="N447" t="str">
        <f>IFERROR(選手[[#This Row],[学年]],"")</f>
        <v/>
      </c>
      <c r="O447" s="10" t="str">
        <f>IFERROR(選手[[#This Row],[生年月日]],"")</f>
        <v/>
      </c>
      <c r="P447" s="150" t="str">
        <f t="shared" si="6"/>
        <v/>
      </c>
    </row>
    <row r="448" spans="6:16" ht="20.100000000000001" customHeight="1" x14ac:dyDescent="0.15">
      <c r="F448" t="str">
        <f>IFERROR(選手[[#This Row],[選手番号]],"")</f>
        <v/>
      </c>
      <c r="G448" t="str">
        <f>IFERROR(選手[[#This Row],[性別コード]],"")</f>
        <v/>
      </c>
      <c r="H448" t="str">
        <f>IFERROR(VLOOKUP(G448,色々!P:Q,2,0),"")</f>
        <v/>
      </c>
      <c r="I448" t="str">
        <f>IFERROR(選手[[#This Row],[氏名]],"")</f>
        <v/>
      </c>
      <c r="J448" t="str">
        <f>IFERROR(選手[[#This Row],[氏名カナ]],"")</f>
        <v/>
      </c>
      <c r="K448" t="str">
        <f>IFERROR(選手[[#This Row],[所属名称１]],"")</f>
        <v/>
      </c>
      <c r="L448" t="str">
        <f>IFERROR(選手[[#This Row],[学校コード]],"")</f>
        <v/>
      </c>
      <c r="M448" t="str">
        <f>IFERROR(VLOOKUP(L448,色々!G:H,2,0),"")</f>
        <v/>
      </c>
      <c r="N448" t="str">
        <f>IFERROR(選手[[#This Row],[学年]],"")</f>
        <v/>
      </c>
      <c r="O448" s="10" t="str">
        <f>IFERROR(選手[[#This Row],[生年月日]],"")</f>
        <v/>
      </c>
      <c r="P448" s="150" t="str">
        <f t="shared" si="6"/>
        <v/>
      </c>
    </row>
    <row r="449" spans="6:16" ht="20.100000000000001" customHeight="1" x14ac:dyDescent="0.15">
      <c r="F449" t="str">
        <f>IFERROR(選手[[#This Row],[選手番号]],"")</f>
        <v/>
      </c>
      <c r="G449" t="str">
        <f>IFERROR(選手[[#This Row],[性別コード]],"")</f>
        <v/>
      </c>
      <c r="H449" t="str">
        <f>IFERROR(VLOOKUP(G449,色々!P:Q,2,0),"")</f>
        <v/>
      </c>
      <c r="I449" t="str">
        <f>IFERROR(選手[[#This Row],[氏名]],"")</f>
        <v/>
      </c>
      <c r="J449" t="str">
        <f>IFERROR(選手[[#This Row],[氏名カナ]],"")</f>
        <v/>
      </c>
      <c r="K449" t="str">
        <f>IFERROR(選手[[#This Row],[所属名称１]],"")</f>
        <v/>
      </c>
      <c r="L449" t="str">
        <f>IFERROR(選手[[#This Row],[学校コード]],"")</f>
        <v/>
      </c>
      <c r="M449" t="str">
        <f>IFERROR(VLOOKUP(L449,色々!G:H,2,0),"")</f>
        <v/>
      </c>
      <c r="N449" t="str">
        <f>IFERROR(選手[[#This Row],[学年]],"")</f>
        <v/>
      </c>
      <c r="O449" s="10" t="str">
        <f>IFERROR(選手[[#This Row],[生年月日]],"")</f>
        <v/>
      </c>
      <c r="P449" s="150" t="str">
        <f t="shared" si="6"/>
        <v/>
      </c>
    </row>
    <row r="450" spans="6:16" ht="20.100000000000001" customHeight="1" x14ac:dyDescent="0.15">
      <c r="F450" t="str">
        <f>IFERROR(選手[[#This Row],[選手番号]],"")</f>
        <v/>
      </c>
      <c r="G450" t="str">
        <f>IFERROR(選手[[#This Row],[性別コード]],"")</f>
        <v/>
      </c>
      <c r="H450" t="str">
        <f>IFERROR(VLOOKUP(G450,色々!P:Q,2,0),"")</f>
        <v/>
      </c>
      <c r="I450" t="str">
        <f>IFERROR(選手[[#This Row],[氏名]],"")</f>
        <v/>
      </c>
      <c r="J450" t="str">
        <f>IFERROR(選手[[#This Row],[氏名カナ]],"")</f>
        <v/>
      </c>
      <c r="K450" t="str">
        <f>IFERROR(選手[[#This Row],[所属名称１]],"")</f>
        <v/>
      </c>
      <c r="L450" t="str">
        <f>IFERROR(選手[[#This Row],[学校コード]],"")</f>
        <v/>
      </c>
      <c r="M450" t="str">
        <f>IFERROR(VLOOKUP(L450,色々!G:H,2,0),"")</f>
        <v/>
      </c>
      <c r="N450" t="str">
        <f>IFERROR(選手[[#This Row],[学年]],"")</f>
        <v/>
      </c>
      <c r="O450" s="10" t="str">
        <f>IFERROR(選手[[#This Row],[生年月日]],"")</f>
        <v/>
      </c>
      <c r="P450" s="150" t="str">
        <f t="shared" si="6"/>
        <v/>
      </c>
    </row>
    <row r="451" spans="6:16" ht="20.100000000000001" customHeight="1" x14ac:dyDescent="0.15">
      <c r="F451" t="str">
        <f>IFERROR(選手[[#This Row],[選手番号]],"")</f>
        <v/>
      </c>
      <c r="G451" t="str">
        <f>IFERROR(選手[[#This Row],[性別コード]],"")</f>
        <v/>
      </c>
      <c r="H451" t="str">
        <f>IFERROR(VLOOKUP(G451,色々!P:Q,2,0),"")</f>
        <v/>
      </c>
      <c r="I451" t="str">
        <f>IFERROR(選手[[#This Row],[氏名]],"")</f>
        <v/>
      </c>
      <c r="J451" t="str">
        <f>IFERROR(選手[[#This Row],[氏名カナ]],"")</f>
        <v/>
      </c>
      <c r="K451" t="str">
        <f>IFERROR(選手[[#This Row],[所属名称１]],"")</f>
        <v/>
      </c>
      <c r="L451" t="str">
        <f>IFERROR(選手[[#This Row],[学校コード]],"")</f>
        <v/>
      </c>
      <c r="M451" t="str">
        <f>IFERROR(VLOOKUP(L451,色々!G:H,2,0),"")</f>
        <v/>
      </c>
      <c r="N451" t="str">
        <f>IFERROR(選手[[#This Row],[学年]],"")</f>
        <v/>
      </c>
      <c r="O451" s="10" t="str">
        <f>IFERROR(選手[[#This Row],[生年月日]],"")</f>
        <v/>
      </c>
      <c r="P451" s="150" t="str">
        <f t="shared" ref="P451:P514" si="7">IFERROR(DATEDIF(O451,$O$1,"y"),"")</f>
        <v/>
      </c>
    </row>
    <row r="452" spans="6:16" ht="20.100000000000001" customHeight="1" x14ac:dyDescent="0.15">
      <c r="F452" t="str">
        <f>IFERROR(選手[[#This Row],[選手番号]],"")</f>
        <v/>
      </c>
      <c r="G452" t="str">
        <f>IFERROR(選手[[#This Row],[性別コード]],"")</f>
        <v/>
      </c>
      <c r="H452" t="str">
        <f>IFERROR(VLOOKUP(G452,色々!P:Q,2,0),"")</f>
        <v/>
      </c>
      <c r="I452" t="str">
        <f>IFERROR(選手[[#This Row],[氏名]],"")</f>
        <v/>
      </c>
      <c r="J452" t="str">
        <f>IFERROR(選手[[#This Row],[氏名カナ]],"")</f>
        <v/>
      </c>
      <c r="K452" t="str">
        <f>IFERROR(選手[[#This Row],[所属名称１]],"")</f>
        <v/>
      </c>
      <c r="L452" t="str">
        <f>IFERROR(選手[[#This Row],[学校コード]],"")</f>
        <v/>
      </c>
      <c r="M452" t="str">
        <f>IFERROR(VLOOKUP(L452,色々!G:H,2,0),"")</f>
        <v/>
      </c>
      <c r="N452" t="str">
        <f>IFERROR(選手[[#This Row],[学年]],"")</f>
        <v/>
      </c>
      <c r="O452" s="10" t="str">
        <f>IFERROR(選手[[#This Row],[生年月日]],"")</f>
        <v/>
      </c>
      <c r="P452" s="150" t="str">
        <f t="shared" si="7"/>
        <v/>
      </c>
    </row>
    <row r="453" spans="6:16" ht="20.100000000000001" customHeight="1" x14ac:dyDescent="0.15">
      <c r="F453" t="str">
        <f>IFERROR(選手[[#This Row],[選手番号]],"")</f>
        <v/>
      </c>
      <c r="G453" t="str">
        <f>IFERROR(選手[[#This Row],[性別コード]],"")</f>
        <v/>
      </c>
      <c r="H453" t="str">
        <f>IFERROR(VLOOKUP(G453,色々!P:Q,2,0),"")</f>
        <v/>
      </c>
      <c r="I453" t="str">
        <f>IFERROR(選手[[#This Row],[氏名]],"")</f>
        <v/>
      </c>
      <c r="J453" t="str">
        <f>IFERROR(選手[[#This Row],[氏名カナ]],"")</f>
        <v/>
      </c>
      <c r="K453" t="str">
        <f>IFERROR(選手[[#This Row],[所属名称１]],"")</f>
        <v/>
      </c>
      <c r="L453" t="str">
        <f>IFERROR(選手[[#This Row],[学校コード]],"")</f>
        <v/>
      </c>
      <c r="M453" t="str">
        <f>IFERROR(VLOOKUP(L453,色々!G:H,2,0),"")</f>
        <v/>
      </c>
      <c r="N453" t="str">
        <f>IFERROR(選手[[#This Row],[学年]],"")</f>
        <v/>
      </c>
      <c r="O453" s="10" t="str">
        <f>IFERROR(選手[[#This Row],[生年月日]],"")</f>
        <v/>
      </c>
      <c r="P453" s="150" t="str">
        <f t="shared" si="7"/>
        <v/>
      </c>
    </row>
    <row r="454" spans="6:16" ht="20.100000000000001" customHeight="1" x14ac:dyDescent="0.15">
      <c r="F454" t="str">
        <f>IFERROR(選手[[#This Row],[選手番号]],"")</f>
        <v/>
      </c>
      <c r="G454" t="str">
        <f>IFERROR(選手[[#This Row],[性別コード]],"")</f>
        <v/>
      </c>
      <c r="H454" t="str">
        <f>IFERROR(VLOOKUP(G454,色々!P:Q,2,0),"")</f>
        <v/>
      </c>
      <c r="I454" t="str">
        <f>IFERROR(選手[[#This Row],[氏名]],"")</f>
        <v/>
      </c>
      <c r="J454" t="str">
        <f>IFERROR(選手[[#This Row],[氏名カナ]],"")</f>
        <v/>
      </c>
      <c r="K454" t="str">
        <f>IFERROR(選手[[#This Row],[所属名称１]],"")</f>
        <v/>
      </c>
      <c r="L454" t="str">
        <f>IFERROR(選手[[#This Row],[学校コード]],"")</f>
        <v/>
      </c>
      <c r="M454" t="str">
        <f>IFERROR(VLOOKUP(L454,色々!G:H,2,0),"")</f>
        <v/>
      </c>
      <c r="N454" t="str">
        <f>IFERROR(選手[[#This Row],[学年]],"")</f>
        <v/>
      </c>
      <c r="O454" s="10" t="str">
        <f>IFERROR(選手[[#This Row],[生年月日]],"")</f>
        <v/>
      </c>
      <c r="P454" s="150" t="str">
        <f t="shared" si="7"/>
        <v/>
      </c>
    </row>
    <row r="455" spans="6:16" ht="20.100000000000001" customHeight="1" x14ac:dyDescent="0.15">
      <c r="F455" t="str">
        <f>IFERROR(選手[[#This Row],[選手番号]],"")</f>
        <v/>
      </c>
      <c r="G455" t="str">
        <f>IFERROR(選手[[#This Row],[性別コード]],"")</f>
        <v/>
      </c>
      <c r="H455" t="str">
        <f>IFERROR(VLOOKUP(G455,色々!P:Q,2,0),"")</f>
        <v/>
      </c>
      <c r="I455" t="str">
        <f>IFERROR(選手[[#This Row],[氏名]],"")</f>
        <v/>
      </c>
      <c r="J455" t="str">
        <f>IFERROR(選手[[#This Row],[氏名カナ]],"")</f>
        <v/>
      </c>
      <c r="K455" t="str">
        <f>IFERROR(選手[[#This Row],[所属名称１]],"")</f>
        <v/>
      </c>
      <c r="L455" t="str">
        <f>IFERROR(選手[[#This Row],[学校コード]],"")</f>
        <v/>
      </c>
      <c r="M455" t="str">
        <f>IFERROR(VLOOKUP(L455,色々!G:H,2,0),"")</f>
        <v/>
      </c>
      <c r="N455" t="str">
        <f>IFERROR(選手[[#This Row],[学年]],"")</f>
        <v/>
      </c>
      <c r="O455" s="10" t="str">
        <f>IFERROR(選手[[#This Row],[生年月日]],"")</f>
        <v/>
      </c>
      <c r="P455" s="150" t="str">
        <f t="shared" si="7"/>
        <v/>
      </c>
    </row>
    <row r="456" spans="6:16" ht="20.100000000000001" customHeight="1" x14ac:dyDescent="0.15">
      <c r="F456" t="str">
        <f>IFERROR(選手[[#This Row],[選手番号]],"")</f>
        <v/>
      </c>
      <c r="G456" t="str">
        <f>IFERROR(選手[[#This Row],[性別コード]],"")</f>
        <v/>
      </c>
      <c r="H456" t="str">
        <f>IFERROR(VLOOKUP(G456,色々!P:Q,2,0),"")</f>
        <v/>
      </c>
      <c r="I456" t="str">
        <f>IFERROR(選手[[#This Row],[氏名]],"")</f>
        <v/>
      </c>
      <c r="J456" t="str">
        <f>IFERROR(選手[[#This Row],[氏名カナ]],"")</f>
        <v/>
      </c>
      <c r="K456" t="str">
        <f>IFERROR(選手[[#This Row],[所属名称１]],"")</f>
        <v/>
      </c>
      <c r="L456" t="str">
        <f>IFERROR(選手[[#This Row],[学校コード]],"")</f>
        <v/>
      </c>
      <c r="M456" t="str">
        <f>IFERROR(VLOOKUP(L456,色々!G:H,2,0),"")</f>
        <v/>
      </c>
      <c r="N456" t="str">
        <f>IFERROR(選手[[#This Row],[学年]],"")</f>
        <v/>
      </c>
      <c r="O456" s="10" t="str">
        <f>IFERROR(選手[[#This Row],[生年月日]],"")</f>
        <v/>
      </c>
      <c r="P456" s="150" t="str">
        <f t="shared" si="7"/>
        <v/>
      </c>
    </row>
    <row r="457" spans="6:16" ht="20.100000000000001" customHeight="1" x14ac:dyDescent="0.15">
      <c r="F457" t="str">
        <f>IFERROR(選手[[#This Row],[選手番号]],"")</f>
        <v/>
      </c>
      <c r="G457" t="str">
        <f>IFERROR(選手[[#This Row],[性別コード]],"")</f>
        <v/>
      </c>
      <c r="H457" t="str">
        <f>IFERROR(VLOOKUP(G457,色々!P:Q,2,0),"")</f>
        <v/>
      </c>
      <c r="I457" t="str">
        <f>IFERROR(選手[[#This Row],[氏名]],"")</f>
        <v/>
      </c>
      <c r="J457" t="str">
        <f>IFERROR(選手[[#This Row],[氏名カナ]],"")</f>
        <v/>
      </c>
      <c r="K457" t="str">
        <f>IFERROR(選手[[#This Row],[所属名称１]],"")</f>
        <v/>
      </c>
      <c r="L457" t="str">
        <f>IFERROR(選手[[#This Row],[学校コード]],"")</f>
        <v/>
      </c>
      <c r="M457" t="str">
        <f>IFERROR(VLOOKUP(L457,色々!G:H,2,0),"")</f>
        <v/>
      </c>
      <c r="N457" t="str">
        <f>IFERROR(選手[[#This Row],[学年]],"")</f>
        <v/>
      </c>
      <c r="O457" s="10" t="str">
        <f>IFERROR(選手[[#This Row],[生年月日]],"")</f>
        <v/>
      </c>
      <c r="P457" s="150" t="str">
        <f t="shared" si="7"/>
        <v/>
      </c>
    </row>
    <row r="458" spans="6:16" ht="20.100000000000001" customHeight="1" x14ac:dyDescent="0.15">
      <c r="F458" t="str">
        <f>IFERROR(選手[[#This Row],[選手番号]],"")</f>
        <v/>
      </c>
      <c r="G458" t="str">
        <f>IFERROR(選手[[#This Row],[性別コード]],"")</f>
        <v/>
      </c>
      <c r="H458" t="str">
        <f>IFERROR(VLOOKUP(G458,色々!P:Q,2,0),"")</f>
        <v/>
      </c>
      <c r="I458" t="str">
        <f>IFERROR(選手[[#This Row],[氏名]],"")</f>
        <v/>
      </c>
      <c r="J458" t="str">
        <f>IFERROR(選手[[#This Row],[氏名カナ]],"")</f>
        <v/>
      </c>
      <c r="K458" t="str">
        <f>IFERROR(選手[[#This Row],[所属名称１]],"")</f>
        <v/>
      </c>
      <c r="L458" t="str">
        <f>IFERROR(選手[[#This Row],[学校コード]],"")</f>
        <v/>
      </c>
      <c r="M458" t="str">
        <f>IFERROR(VLOOKUP(L458,色々!G:H,2,0),"")</f>
        <v/>
      </c>
      <c r="N458" t="str">
        <f>IFERROR(選手[[#This Row],[学年]],"")</f>
        <v/>
      </c>
      <c r="O458" s="10" t="str">
        <f>IFERROR(選手[[#This Row],[生年月日]],"")</f>
        <v/>
      </c>
      <c r="P458" s="150" t="str">
        <f t="shared" si="7"/>
        <v/>
      </c>
    </row>
    <row r="459" spans="6:16" ht="20.100000000000001" customHeight="1" x14ac:dyDescent="0.15">
      <c r="F459" t="str">
        <f>IFERROR(選手[[#This Row],[選手番号]],"")</f>
        <v/>
      </c>
      <c r="G459" t="str">
        <f>IFERROR(選手[[#This Row],[性別コード]],"")</f>
        <v/>
      </c>
      <c r="H459" t="str">
        <f>IFERROR(VLOOKUP(G459,色々!P:Q,2,0),"")</f>
        <v/>
      </c>
      <c r="I459" t="str">
        <f>IFERROR(選手[[#This Row],[氏名]],"")</f>
        <v/>
      </c>
      <c r="J459" t="str">
        <f>IFERROR(選手[[#This Row],[氏名カナ]],"")</f>
        <v/>
      </c>
      <c r="K459" t="str">
        <f>IFERROR(選手[[#This Row],[所属名称１]],"")</f>
        <v/>
      </c>
      <c r="L459" t="str">
        <f>IFERROR(選手[[#This Row],[学校コード]],"")</f>
        <v/>
      </c>
      <c r="M459" t="str">
        <f>IFERROR(VLOOKUP(L459,色々!G:H,2,0),"")</f>
        <v/>
      </c>
      <c r="N459" t="str">
        <f>IFERROR(選手[[#This Row],[学年]],"")</f>
        <v/>
      </c>
      <c r="O459" s="10" t="str">
        <f>IFERROR(選手[[#This Row],[生年月日]],"")</f>
        <v/>
      </c>
      <c r="P459" s="150" t="str">
        <f t="shared" si="7"/>
        <v/>
      </c>
    </row>
    <row r="460" spans="6:16" ht="20.100000000000001" customHeight="1" x14ac:dyDescent="0.15">
      <c r="F460" t="str">
        <f>IFERROR(選手[[#This Row],[選手番号]],"")</f>
        <v/>
      </c>
      <c r="G460" t="str">
        <f>IFERROR(選手[[#This Row],[性別コード]],"")</f>
        <v/>
      </c>
      <c r="H460" t="str">
        <f>IFERROR(VLOOKUP(G460,色々!P:Q,2,0),"")</f>
        <v/>
      </c>
      <c r="I460" t="str">
        <f>IFERROR(選手[[#This Row],[氏名]],"")</f>
        <v/>
      </c>
      <c r="J460" t="str">
        <f>IFERROR(選手[[#This Row],[氏名カナ]],"")</f>
        <v/>
      </c>
      <c r="K460" t="str">
        <f>IFERROR(選手[[#This Row],[所属名称１]],"")</f>
        <v/>
      </c>
      <c r="L460" t="str">
        <f>IFERROR(選手[[#This Row],[学校コード]],"")</f>
        <v/>
      </c>
      <c r="M460" t="str">
        <f>IFERROR(VLOOKUP(L460,色々!G:H,2,0),"")</f>
        <v/>
      </c>
      <c r="N460" t="str">
        <f>IFERROR(選手[[#This Row],[学年]],"")</f>
        <v/>
      </c>
      <c r="O460" s="10" t="str">
        <f>IFERROR(選手[[#This Row],[生年月日]],"")</f>
        <v/>
      </c>
      <c r="P460" s="150" t="str">
        <f t="shared" si="7"/>
        <v/>
      </c>
    </row>
    <row r="461" spans="6:16" ht="20.100000000000001" customHeight="1" x14ac:dyDescent="0.15">
      <c r="F461" t="str">
        <f>IFERROR(選手[[#This Row],[選手番号]],"")</f>
        <v/>
      </c>
      <c r="G461" t="str">
        <f>IFERROR(選手[[#This Row],[性別コード]],"")</f>
        <v/>
      </c>
      <c r="H461" t="str">
        <f>IFERROR(VLOOKUP(G461,色々!P:Q,2,0),"")</f>
        <v/>
      </c>
      <c r="I461" t="str">
        <f>IFERROR(選手[[#This Row],[氏名]],"")</f>
        <v/>
      </c>
      <c r="J461" t="str">
        <f>IFERROR(選手[[#This Row],[氏名カナ]],"")</f>
        <v/>
      </c>
      <c r="K461" t="str">
        <f>IFERROR(選手[[#This Row],[所属名称１]],"")</f>
        <v/>
      </c>
      <c r="L461" t="str">
        <f>IFERROR(選手[[#This Row],[学校コード]],"")</f>
        <v/>
      </c>
      <c r="M461" t="str">
        <f>IFERROR(VLOOKUP(L461,色々!G:H,2,0),"")</f>
        <v/>
      </c>
      <c r="N461" t="str">
        <f>IFERROR(選手[[#This Row],[学年]],"")</f>
        <v/>
      </c>
      <c r="O461" s="10" t="str">
        <f>IFERROR(選手[[#This Row],[生年月日]],"")</f>
        <v/>
      </c>
      <c r="P461" s="150" t="str">
        <f t="shared" si="7"/>
        <v/>
      </c>
    </row>
    <row r="462" spans="6:16" ht="20.100000000000001" customHeight="1" x14ac:dyDescent="0.15">
      <c r="F462" t="str">
        <f>IFERROR(選手[[#This Row],[選手番号]],"")</f>
        <v/>
      </c>
      <c r="G462" t="str">
        <f>IFERROR(選手[[#This Row],[性別コード]],"")</f>
        <v/>
      </c>
      <c r="H462" t="str">
        <f>IFERROR(VLOOKUP(G462,色々!P:Q,2,0),"")</f>
        <v/>
      </c>
      <c r="I462" t="str">
        <f>IFERROR(選手[[#This Row],[氏名]],"")</f>
        <v/>
      </c>
      <c r="J462" t="str">
        <f>IFERROR(選手[[#This Row],[氏名カナ]],"")</f>
        <v/>
      </c>
      <c r="K462" t="str">
        <f>IFERROR(選手[[#This Row],[所属名称１]],"")</f>
        <v/>
      </c>
      <c r="L462" t="str">
        <f>IFERROR(選手[[#This Row],[学校コード]],"")</f>
        <v/>
      </c>
      <c r="M462" t="str">
        <f>IFERROR(VLOOKUP(L462,色々!G:H,2,0),"")</f>
        <v/>
      </c>
      <c r="N462" t="str">
        <f>IFERROR(選手[[#This Row],[学年]],"")</f>
        <v/>
      </c>
      <c r="O462" s="10" t="str">
        <f>IFERROR(選手[[#This Row],[生年月日]],"")</f>
        <v/>
      </c>
      <c r="P462" s="150" t="str">
        <f t="shared" si="7"/>
        <v/>
      </c>
    </row>
    <row r="463" spans="6:16" ht="20.100000000000001" customHeight="1" x14ac:dyDescent="0.15">
      <c r="F463" t="str">
        <f>IFERROR(選手[[#This Row],[選手番号]],"")</f>
        <v/>
      </c>
      <c r="G463" t="str">
        <f>IFERROR(選手[[#This Row],[性別コード]],"")</f>
        <v/>
      </c>
      <c r="H463" t="str">
        <f>IFERROR(VLOOKUP(G463,色々!P:Q,2,0),"")</f>
        <v/>
      </c>
      <c r="I463" t="str">
        <f>IFERROR(選手[[#This Row],[氏名]],"")</f>
        <v/>
      </c>
      <c r="J463" t="str">
        <f>IFERROR(選手[[#This Row],[氏名カナ]],"")</f>
        <v/>
      </c>
      <c r="K463" t="str">
        <f>IFERROR(選手[[#This Row],[所属名称１]],"")</f>
        <v/>
      </c>
      <c r="L463" t="str">
        <f>IFERROR(選手[[#This Row],[学校コード]],"")</f>
        <v/>
      </c>
      <c r="M463" t="str">
        <f>IFERROR(VLOOKUP(L463,色々!G:H,2,0),"")</f>
        <v/>
      </c>
      <c r="N463" t="str">
        <f>IFERROR(選手[[#This Row],[学年]],"")</f>
        <v/>
      </c>
      <c r="O463" s="10" t="str">
        <f>IFERROR(選手[[#This Row],[生年月日]],"")</f>
        <v/>
      </c>
      <c r="P463" s="150" t="str">
        <f t="shared" si="7"/>
        <v/>
      </c>
    </row>
    <row r="464" spans="6:16" ht="20.100000000000001" customHeight="1" x14ac:dyDescent="0.15">
      <c r="F464" t="str">
        <f>IFERROR(選手[[#This Row],[選手番号]],"")</f>
        <v/>
      </c>
      <c r="G464" t="str">
        <f>IFERROR(選手[[#This Row],[性別コード]],"")</f>
        <v/>
      </c>
      <c r="H464" t="str">
        <f>IFERROR(VLOOKUP(G464,色々!P:Q,2,0),"")</f>
        <v/>
      </c>
      <c r="I464" t="str">
        <f>IFERROR(選手[[#This Row],[氏名]],"")</f>
        <v/>
      </c>
      <c r="J464" t="str">
        <f>IFERROR(選手[[#This Row],[氏名カナ]],"")</f>
        <v/>
      </c>
      <c r="K464" t="str">
        <f>IFERROR(選手[[#This Row],[所属名称１]],"")</f>
        <v/>
      </c>
      <c r="L464" t="str">
        <f>IFERROR(選手[[#This Row],[学校コード]],"")</f>
        <v/>
      </c>
      <c r="M464" t="str">
        <f>IFERROR(VLOOKUP(L464,色々!G:H,2,0),"")</f>
        <v/>
      </c>
      <c r="N464" t="str">
        <f>IFERROR(選手[[#This Row],[学年]],"")</f>
        <v/>
      </c>
      <c r="O464" s="10" t="str">
        <f>IFERROR(選手[[#This Row],[生年月日]],"")</f>
        <v/>
      </c>
      <c r="P464" s="150" t="str">
        <f t="shared" si="7"/>
        <v/>
      </c>
    </row>
    <row r="465" spans="6:16" ht="20.100000000000001" customHeight="1" x14ac:dyDescent="0.15">
      <c r="F465" t="str">
        <f>IFERROR(選手[[#This Row],[選手番号]],"")</f>
        <v/>
      </c>
      <c r="G465" t="str">
        <f>IFERROR(選手[[#This Row],[性別コード]],"")</f>
        <v/>
      </c>
      <c r="H465" t="str">
        <f>IFERROR(VLOOKUP(G465,色々!P:Q,2,0),"")</f>
        <v/>
      </c>
      <c r="I465" t="str">
        <f>IFERROR(選手[[#This Row],[氏名]],"")</f>
        <v/>
      </c>
      <c r="J465" t="str">
        <f>IFERROR(選手[[#This Row],[氏名カナ]],"")</f>
        <v/>
      </c>
      <c r="K465" t="str">
        <f>IFERROR(選手[[#This Row],[所属名称１]],"")</f>
        <v/>
      </c>
      <c r="L465" t="str">
        <f>IFERROR(選手[[#This Row],[学校コード]],"")</f>
        <v/>
      </c>
      <c r="M465" t="str">
        <f>IFERROR(VLOOKUP(L465,色々!G:H,2,0),"")</f>
        <v/>
      </c>
      <c r="N465" t="str">
        <f>IFERROR(選手[[#This Row],[学年]],"")</f>
        <v/>
      </c>
      <c r="O465" s="10" t="str">
        <f>IFERROR(選手[[#This Row],[生年月日]],"")</f>
        <v/>
      </c>
      <c r="P465" s="150" t="str">
        <f t="shared" si="7"/>
        <v/>
      </c>
    </row>
    <row r="466" spans="6:16" ht="20.100000000000001" customHeight="1" x14ac:dyDescent="0.15">
      <c r="F466" t="str">
        <f>IFERROR(選手[[#This Row],[選手番号]],"")</f>
        <v/>
      </c>
      <c r="G466" t="str">
        <f>IFERROR(選手[[#This Row],[性別コード]],"")</f>
        <v/>
      </c>
      <c r="H466" t="str">
        <f>IFERROR(VLOOKUP(G466,色々!P:Q,2,0),"")</f>
        <v/>
      </c>
      <c r="I466" t="str">
        <f>IFERROR(選手[[#This Row],[氏名]],"")</f>
        <v/>
      </c>
      <c r="J466" t="str">
        <f>IFERROR(選手[[#This Row],[氏名カナ]],"")</f>
        <v/>
      </c>
      <c r="K466" t="str">
        <f>IFERROR(選手[[#This Row],[所属名称１]],"")</f>
        <v/>
      </c>
      <c r="L466" t="str">
        <f>IFERROR(選手[[#This Row],[学校コード]],"")</f>
        <v/>
      </c>
      <c r="M466" t="str">
        <f>IFERROR(VLOOKUP(L466,色々!G:H,2,0),"")</f>
        <v/>
      </c>
      <c r="N466" t="str">
        <f>IFERROR(選手[[#This Row],[学年]],"")</f>
        <v/>
      </c>
      <c r="O466" s="10" t="str">
        <f>IFERROR(選手[[#This Row],[生年月日]],"")</f>
        <v/>
      </c>
      <c r="P466" s="150" t="str">
        <f t="shared" si="7"/>
        <v/>
      </c>
    </row>
    <row r="467" spans="6:16" ht="20.100000000000001" customHeight="1" x14ac:dyDescent="0.15">
      <c r="F467" t="str">
        <f>IFERROR(選手[[#This Row],[選手番号]],"")</f>
        <v/>
      </c>
      <c r="G467" t="str">
        <f>IFERROR(選手[[#This Row],[性別コード]],"")</f>
        <v/>
      </c>
      <c r="H467" t="str">
        <f>IFERROR(VLOOKUP(G467,色々!P:Q,2,0),"")</f>
        <v/>
      </c>
      <c r="I467" t="str">
        <f>IFERROR(選手[[#This Row],[氏名]],"")</f>
        <v/>
      </c>
      <c r="J467" t="str">
        <f>IFERROR(選手[[#This Row],[氏名カナ]],"")</f>
        <v/>
      </c>
      <c r="K467" t="str">
        <f>IFERROR(選手[[#This Row],[所属名称１]],"")</f>
        <v/>
      </c>
      <c r="L467" t="str">
        <f>IFERROR(選手[[#This Row],[学校コード]],"")</f>
        <v/>
      </c>
      <c r="M467" t="str">
        <f>IFERROR(VLOOKUP(L467,色々!G:H,2,0),"")</f>
        <v/>
      </c>
      <c r="N467" t="str">
        <f>IFERROR(選手[[#This Row],[学年]],"")</f>
        <v/>
      </c>
      <c r="O467" s="10" t="str">
        <f>IFERROR(選手[[#This Row],[生年月日]],"")</f>
        <v/>
      </c>
      <c r="P467" s="150" t="str">
        <f t="shared" si="7"/>
        <v/>
      </c>
    </row>
    <row r="468" spans="6:16" ht="20.100000000000001" customHeight="1" x14ac:dyDescent="0.15">
      <c r="F468" t="str">
        <f>IFERROR(選手[[#This Row],[選手番号]],"")</f>
        <v/>
      </c>
      <c r="G468" t="str">
        <f>IFERROR(選手[[#This Row],[性別コード]],"")</f>
        <v/>
      </c>
      <c r="H468" t="str">
        <f>IFERROR(VLOOKUP(G468,色々!P:Q,2,0),"")</f>
        <v/>
      </c>
      <c r="I468" t="str">
        <f>IFERROR(選手[[#This Row],[氏名]],"")</f>
        <v/>
      </c>
      <c r="J468" t="str">
        <f>IFERROR(選手[[#This Row],[氏名カナ]],"")</f>
        <v/>
      </c>
      <c r="K468" t="str">
        <f>IFERROR(選手[[#This Row],[所属名称１]],"")</f>
        <v/>
      </c>
      <c r="L468" t="str">
        <f>IFERROR(選手[[#This Row],[学校コード]],"")</f>
        <v/>
      </c>
      <c r="M468" t="str">
        <f>IFERROR(VLOOKUP(L468,色々!G:H,2,0),"")</f>
        <v/>
      </c>
      <c r="N468" t="str">
        <f>IFERROR(選手[[#This Row],[学年]],"")</f>
        <v/>
      </c>
      <c r="O468" s="10" t="str">
        <f>IFERROR(選手[[#This Row],[生年月日]],"")</f>
        <v/>
      </c>
      <c r="P468" s="150" t="str">
        <f t="shared" si="7"/>
        <v/>
      </c>
    </row>
    <row r="469" spans="6:16" ht="20.100000000000001" customHeight="1" x14ac:dyDescent="0.15">
      <c r="F469" t="str">
        <f>IFERROR(選手[[#This Row],[選手番号]],"")</f>
        <v/>
      </c>
      <c r="G469" t="str">
        <f>IFERROR(選手[[#This Row],[性別コード]],"")</f>
        <v/>
      </c>
      <c r="H469" t="str">
        <f>IFERROR(VLOOKUP(G469,色々!P:Q,2,0),"")</f>
        <v/>
      </c>
      <c r="I469" t="str">
        <f>IFERROR(選手[[#This Row],[氏名]],"")</f>
        <v/>
      </c>
      <c r="J469" t="str">
        <f>IFERROR(選手[[#This Row],[氏名カナ]],"")</f>
        <v/>
      </c>
      <c r="K469" t="str">
        <f>IFERROR(選手[[#This Row],[所属名称１]],"")</f>
        <v/>
      </c>
      <c r="L469" t="str">
        <f>IFERROR(選手[[#This Row],[学校コード]],"")</f>
        <v/>
      </c>
      <c r="M469" t="str">
        <f>IFERROR(VLOOKUP(L469,色々!G:H,2,0),"")</f>
        <v/>
      </c>
      <c r="N469" t="str">
        <f>IFERROR(選手[[#This Row],[学年]],"")</f>
        <v/>
      </c>
      <c r="O469" s="10" t="str">
        <f>IFERROR(選手[[#This Row],[生年月日]],"")</f>
        <v/>
      </c>
      <c r="P469" s="150" t="str">
        <f t="shared" si="7"/>
        <v/>
      </c>
    </row>
    <row r="470" spans="6:16" ht="20.100000000000001" customHeight="1" x14ac:dyDescent="0.15">
      <c r="F470" t="str">
        <f>IFERROR(選手[[#This Row],[選手番号]],"")</f>
        <v/>
      </c>
      <c r="G470" t="str">
        <f>IFERROR(選手[[#This Row],[性別コード]],"")</f>
        <v/>
      </c>
      <c r="H470" t="str">
        <f>IFERROR(VLOOKUP(G470,色々!P:Q,2,0),"")</f>
        <v/>
      </c>
      <c r="I470" t="str">
        <f>IFERROR(選手[[#This Row],[氏名]],"")</f>
        <v/>
      </c>
      <c r="J470" t="str">
        <f>IFERROR(選手[[#This Row],[氏名カナ]],"")</f>
        <v/>
      </c>
      <c r="K470" t="str">
        <f>IFERROR(選手[[#This Row],[所属名称１]],"")</f>
        <v/>
      </c>
      <c r="L470" t="str">
        <f>IFERROR(選手[[#This Row],[学校コード]],"")</f>
        <v/>
      </c>
      <c r="M470" t="str">
        <f>IFERROR(VLOOKUP(L470,色々!G:H,2,0),"")</f>
        <v/>
      </c>
      <c r="N470" t="str">
        <f>IFERROR(選手[[#This Row],[学年]],"")</f>
        <v/>
      </c>
      <c r="O470" s="10" t="str">
        <f>IFERROR(選手[[#This Row],[生年月日]],"")</f>
        <v/>
      </c>
      <c r="P470" s="150" t="str">
        <f t="shared" si="7"/>
        <v/>
      </c>
    </row>
    <row r="471" spans="6:16" ht="20.100000000000001" customHeight="1" x14ac:dyDescent="0.15">
      <c r="F471" t="str">
        <f>IFERROR(選手[[#This Row],[選手番号]],"")</f>
        <v/>
      </c>
      <c r="G471" t="str">
        <f>IFERROR(選手[[#This Row],[性別コード]],"")</f>
        <v/>
      </c>
      <c r="H471" t="str">
        <f>IFERROR(VLOOKUP(G471,色々!P:Q,2,0),"")</f>
        <v/>
      </c>
      <c r="I471" t="str">
        <f>IFERROR(選手[[#This Row],[氏名]],"")</f>
        <v/>
      </c>
      <c r="J471" t="str">
        <f>IFERROR(選手[[#This Row],[氏名カナ]],"")</f>
        <v/>
      </c>
      <c r="K471" t="str">
        <f>IFERROR(選手[[#This Row],[所属名称１]],"")</f>
        <v/>
      </c>
      <c r="L471" t="str">
        <f>IFERROR(選手[[#This Row],[学校コード]],"")</f>
        <v/>
      </c>
      <c r="M471" t="str">
        <f>IFERROR(VLOOKUP(L471,色々!G:H,2,0),"")</f>
        <v/>
      </c>
      <c r="N471" t="str">
        <f>IFERROR(選手[[#This Row],[学年]],"")</f>
        <v/>
      </c>
      <c r="O471" s="10" t="str">
        <f>IFERROR(選手[[#This Row],[生年月日]],"")</f>
        <v/>
      </c>
      <c r="P471" s="150" t="str">
        <f t="shared" si="7"/>
        <v/>
      </c>
    </row>
    <row r="472" spans="6:16" ht="20.100000000000001" customHeight="1" x14ac:dyDescent="0.15">
      <c r="F472" t="str">
        <f>IFERROR(選手[[#This Row],[選手番号]],"")</f>
        <v/>
      </c>
      <c r="G472" t="str">
        <f>IFERROR(選手[[#This Row],[性別コード]],"")</f>
        <v/>
      </c>
      <c r="H472" t="str">
        <f>IFERROR(VLOOKUP(G472,色々!P:Q,2,0),"")</f>
        <v/>
      </c>
      <c r="I472" t="str">
        <f>IFERROR(選手[[#This Row],[氏名]],"")</f>
        <v/>
      </c>
      <c r="J472" t="str">
        <f>IFERROR(選手[[#This Row],[氏名カナ]],"")</f>
        <v/>
      </c>
      <c r="K472" t="str">
        <f>IFERROR(選手[[#This Row],[所属名称１]],"")</f>
        <v/>
      </c>
      <c r="L472" t="str">
        <f>IFERROR(選手[[#This Row],[学校コード]],"")</f>
        <v/>
      </c>
      <c r="M472" t="str">
        <f>IFERROR(VLOOKUP(L472,色々!G:H,2,0),"")</f>
        <v/>
      </c>
      <c r="N472" t="str">
        <f>IFERROR(選手[[#This Row],[学年]],"")</f>
        <v/>
      </c>
      <c r="O472" s="10" t="str">
        <f>IFERROR(選手[[#This Row],[生年月日]],"")</f>
        <v/>
      </c>
      <c r="P472" s="150" t="str">
        <f t="shared" si="7"/>
        <v/>
      </c>
    </row>
    <row r="473" spans="6:16" ht="20.100000000000001" customHeight="1" x14ac:dyDescent="0.15">
      <c r="F473" t="str">
        <f>IFERROR(選手[[#This Row],[選手番号]],"")</f>
        <v/>
      </c>
      <c r="G473" t="str">
        <f>IFERROR(選手[[#This Row],[性別コード]],"")</f>
        <v/>
      </c>
      <c r="H473" t="str">
        <f>IFERROR(VLOOKUP(G473,色々!P:Q,2,0),"")</f>
        <v/>
      </c>
      <c r="I473" t="str">
        <f>IFERROR(選手[[#This Row],[氏名]],"")</f>
        <v/>
      </c>
      <c r="J473" t="str">
        <f>IFERROR(選手[[#This Row],[氏名カナ]],"")</f>
        <v/>
      </c>
      <c r="K473" t="str">
        <f>IFERROR(選手[[#This Row],[所属名称１]],"")</f>
        <v/>
      </c>
      <c r="L473" t="str">
        <f>IFERROR(選手[[#This Row],[学校コード]],"")</f>
        <v/>
      </c>
      <c r="M473" t="str">
        <f>IFERROR(VLOOKUP(L473,色々!G:H,2,0),"")</f>
        <v/>
      </c>
      <c r="N473" t="str">
        <f>IFERROR(選手[[#This Row],[学年]],"")</f>
        <v/>
      </c>
      <c r="O473" s="10" t="str">
        <f>IFERROR(選手[[#This Row],[生年月日]],"")</f>
        <v/>
      </c>
      <c r="P473" s="150" t="str">
        <f t="shared" si="7"/>
        <v/>
      </c>
    </row>
    <row r="474" spans="6:16" ht="20.100000000000001" customHeight="1" x14ac:dyDescent="0.15">
      <c r="F474" t="str">
        <f>IFERROR(選手[[#This Row],[選手番号]],"")</f>
        <v/>
      </c>
      <c r="G474" t="str">
        <f>IFERROR(選手[[#This Row],[性別コード]],"")</f>
        <v/>
      </c>
      <c r="H474" t="str">
        <f>IFERROR(VLOOKUP(G474,色々!P:Q,2,0),"")</f>
        <v/>
      </c>
      <c r="I474" t="str">
        <f>IFERROR(選手[[#This Row],[氏名]],"")</f>
        <v/>
      </c>
      <c r="J474" t="str">
        <f>IFERROR(選手[[#This Row],[氏名カナ]],"")</f>
        <v/>
      </c>
      <c r="K474" t="str">
        <f>IFERROR(選手[[#This Row],[所属名称１]],"")</f>
        <v/>
      </c>
      <c r="L474" t="str">
        <f>IFERROR(選手[[#This Row],[学校コード]],"")</f>
        <v/>
      </c>
      <c r="M474" t="str">
        <f>IFERROR(VLOOKUP(L474,色々!G:H,2,0),"")</f>
        <v/>
      </c>
      <c r="N474" t="str">
        <f>IFERROR(選手[[#This Row],[学年]],"")</f>
        <v/>
      </c>
      <c r="O474" s="10" t="str">
        <f>IFERROR(選手[[#This Row],[生年月日]],"")</f>
        <v/>
      </c>
      <c r="P474" s="150" t="str">
        <f t="shared" si="7"/>
        <v/>
      </c>
    </row>
    <row r="475" spans="6:16" ht="20.100000000000001" customHeight="1" x14ac:dyDescent="0.15">
      <c r="F475" t="str">
        <f>IFERROR(選手[[#This Row],[選手番号]],"")</f>
        <v/>
      </c>
      <c r="G475" t="str">
        <f>IFERROR(選手[[#This Row],[性別コード]],"")</f>
        <v/>
      </c>
      <c r="H475" t="str">
        <f>IFERROR(VLOOKUP(G475,色々!P:Q,2,0),"")</f>
        <v/>
      </c>
      <c r="I475" t="str">
        <f>IFERROR(選手[[#This Row],[氏名]],"")</f>
        <v/>
      </c>
      <c r="J475" t="str">
        <f>IFERROR(選手[[#This Row],[氏名カナ]],"")</f>
        <v/>
      </c>
      <c r="K475" t="str">
        <f>IFERROR(選手[[#This Row],[所属名称１]],"")</f>
        <v/>
      </c>
      <c r="L475" t="str">
        <f>IFERROR(選手[[#This Row],[学校コード]],"")</f>
        <v/>
      </c>
      <c r="M475" t="str">
        <f>IFERROR(VLOOKUP(L475,色々!G:H,2,0),"")</f>
        <v/>
      </c>
      <c r="N475" t="str">
        <f>IFERROR(選手[[#This Row],[学年]],"")</f>
        <v/>
      </c>
      <c r="O475" s="10" t="str">
        <f>IFERROR(選手[[#This Row],[生年月日]],"")</f>
        <v/>
      </c>
      <c r="P475" s="150" t="str">
        <f t="shared" si="7"/>
        <v/>
      </c>
    </row>
    <row r="476" spans="6:16" ht="20.100000000000001" customHeight="1" x14ac:dyDescent="0.15">
      <c r="F476" t="str">
        <f>IFERROR(選手[[#This Row],[選手番号]],"")</f>
        <v/>
      </c>
      <c r="G476" t="str">
        <f>IFERROR(選手[[#This Row],[性別コード]],"")</f>
        <v/>
      </c>
      <c r="H476" t="str">
        <f>IFERROR(VLOOKUP(G476,色々!P:Q,2,0),"")</f>
        <v/>
      </c>
      <c r="I476" t="str">
        <f>IFERROR(選手[[#This Row],[氏名]],"")</f>
        <v/>
      </c>
      <c r="J476" t="str">
        <f>IFERROR(選手[[#This Row],[氏名カナ]],"")</f>
        <v/>
      </c>
      <c r="K476" t="str">
        <f>IFERROR(選手[[#This Row],[所属名称１]],"")</f>
        <v/>
      </c>
      <c r="L476" t="str">
        <f>IFERROR(選手[[#This Row],[学校コード]],"")</f>
        <v/>
      </c>
      <c r="M476" t="str">
        <f>IFERROR(VLOOKUP(L476,色々!G:H,2,0),"")</f>
        <v/>
      </c>
      <c r="N476" t="str">
        <f>IFERROR(選手[[#This Row],[学年]],"")</f>
        <v/>
      </c>
      <c r="O476" s="10" t="str">
        <f>IFERROR(選手[[#This Row],[生年月日]],"")</f>
        <v/>
      </c>
      <c r="P476" s="150" t="str">
        <f t="shared" si="7"/>
        <v/>
      </c>
    </row>
    <row r="477" spans="6:16" ht="20.100000000000001" customHeight="1" x14ac:dyDescent="0.15">
      <c r="F477" t="str">
        <f>IFERROR(選手[[#This Row],[選手番号]],"")</f>
        <v/>
      </c>
      <c r="G477" t="str">
        <f>IFERROR(選手[[#This Row],[性別コード]],"")</f>
        <v/>
      </c>
      <c r="H477" t="str">
        <f>IFERROR(VLOOKUP(G477,色々!P:Q,2,0),"")</f>
        <v/>
      </c>
      <c r="I477" t="str">
        <f>IFERROR(選手[[#This Row],[氏名]],"")</f>
        <v/>
      </c>
      <c r="J477" t="str">
        <f>IFERROR(選手[[#This Row],[氏名カナ]],"")</f>
        <v/>
      </c>
      <c r="K477" t="str">
        <f>IFERROR(選手[[#This Row],[所属名称１]],"")</f>
        <v/>
      </c>
      <c r="L477" t="str">
        <f>IFERROR(選手[[#This Row],[学校コード]],"")</f>
        <v/>
      </c>
      <c r="M477" t="str">
        <f>IFERROR(VLOOKUP(L477,色々!G:H,2,0),"")</f>
        <v/>
      </c>
      <c r="N477" t="str">
        <f>IFERROR(選手[[#This Row],[学年]],"")</f>
        <v/>
      </c>
      <c r="O477" s="10" t="str">
        <f>IFERROR(選手[[#This Row],[生年月日]],"")</f>
        <v/>
      </c>
      <c r="P477" s="150" t="str">
        <f t="shared" si="7"/>
        <v/>
      </c>
    </row>
    <row r="478" spans="6:16" ht="20.100000000000001" customHeight="1" x14ac:dyDescent="0.15">
      <c r="F478" t="str">
        <f>IFERROR(選手[[#This Row],[選手番号]],"")</f>
        <v/>
      </c>
      <c r="G478" t="str">
        <f>IFERROR(選手[[#This Row],[性別コード]],"")</f>
        <v/>
      </c>
      <c r="H478" t="str">
        <f>IFERROR(VLOOKUP(G478,色々!P:Q,2,0),"")</f>
        <v/>
      </c>
      <c r="I478" t="str">
        <f>IFERROR(選手[[#This Row],[氏名]],"")</f>
        <v/>
      </c>
      <c r="J478" t="str">
        <f>IFERROR(選手[[#This Row],[氏名カナ]],"")</f>
        <v/>
      </c>
      <c r="K478" t="str">
        <f>IFERROR(選手[[#This Row],[所属名称１]],"")</f>
        <v/>
      </c>
      <c r="L478" t="str">
        <f>IFERROR(選手[[#This Row],[学校コード]],"")</f>
        <v/>
      </c>
      <c r="M478" t="str">
        <f>IFERROR(VLOOKUP(L478,色々!G:H,2,0),"")</f>
        <v/>
      </c>
      <c r="N478" t="str">
        <f>IFERROR(選手[[#This Row],[学年]],"")</f>
        <v/>
      </c>
      <c r="O478" s="10" t="str">
        <f>IFERROR(選手[[#This Row],[生年月日]],"")</f>
        <v/>
      </c>
      <c r="P478" s="150" t="str">
        <f t="shared" si="7"/>
        <v/>
      </c>
    </row>
    <row r="479" spans="6:16" ht="20.100000000000001" customHeight="1" x14ac:dyDescent="0.15">
      <c r="F479" t="str">
        <f>IFERROR(選手[[#This Row],[選手番号]],"")</f>
        <v/>
      </c>
      <c r="G479" t="str">
        <f>IFERROR(選手[[#This Row],[性別コード]],"")</f>
        <v/>
      </c>
      <c r="H479" t="str">
        <f>IFERROR(VLOOKUP(G479,色々!P:Q,2,0),"")</f>
        <v/>
      </c>
      <c r="I479" t="str">
        <f>IFERROR(選手[[#This Row],[氏名]],"")</f>
        <v/>
      </c>
      <c r="J479" t="str">
        <f>IFERROR(選手[[#This Row],[氏名カナ]],"")</f>
        <v/>
      </c>
      <c r="K479" t="str">
        <f>IFERROR(選手[[#This Row],[所属名称１]],"")</f>
        <v/>
      </c>
      <c r="L479" t="str">
        <f>IFERROR(選手[[#This Row],[学校コード]],"")</f>
        <v/>
      </c>
      <c r="M479" t="str">
        <f>IFERROR(VLOOKUP(L479,色々!G:H,2,0),"")</f>
        <v/>
      </c>
      <c r="N479" t="str">
        <f>IFERROR(選手[[#This Row],[学年]],"")</f>
        <v/>
      </c>
      <c r="O479" s="10" t="str">
        <f>IFERROR(選手[[#This Row],[生年月日]],"")</f>
        <v/>
      </c>
      <c r="P479" s="150" t="str">
        <f t="shared" si="7"/>
        <v/>
      </c>
    </row>
    <row r="480" spans="6:16" ht="20.100000000000001" customHeight="1" x14ac:dyDescent="0.15">
      <c r="F480" t="str">
        <f>IFERROR(選手[[#This Row],[選手番号]],"")</f>
        <v/>
      </c>
      <c r="G480" t="str">
        <f>IFERROR(選手[[#This Row],[性別コード]],"")</f>
        <v/>
      </c>
      <c r="H480" t="str">
        <f>IFERROR(VLOOKUP(G480,色々!P:Q,2,0),"")</f>
        <v/>
      </c>
      <c r="I480" t="str">
        <f>IFERROR(選手[[#This Row],[氏名]],"")</f>
        <v/>
      </c>
      <c r="J480" t="str">
        <f>IFERROR(選手[[#This Row],[氏名カナ]],"")</f>
        <v/>
      </c>
      <c r="K480" t="str">
        <f>IFERROR(選手[[#This Row],[所属名称１]],"")</f>
        <v/>
      </c>
      <c r="L480" t="str">
        <f>IFERROR(選手[[#This Row],[学校コード]],"")</f>
        <v/>
      </c>
      <c r="M480" t="str">
        <f>IFERROR(VLOOKUP(L480,色々!G:H,2,0),"")</f>
        <v/>
      </c>
      <c r="N480" t="str">
        <f>IFERROR(選手[[#This Row],[学年]],"")</f>
        <v/>
      </c>
      <c r="O480" s="10" t="str">
        <f>IFERROR(選手[[#This Row],[生年月日]],"")</f>
        <v/>
      </c>
      <c r="P480" s="150" t="str">
        <f t="shared" si="7"/>
        <v/>
      </c>
    </row>
    <row r="481" spans="6:16" ht="20.100000000000001" customHeight="1" x14ac:dyDescent="0.15">
      <c r="F481" t="str">
        <f>IFERROR(選手[[#This Row],[選手番号]],"")</f>
        <v/>
      </c>
      <c r="G481" t="str">
        <f>IFERROR(選手[[#This Row],[性別コード]],"")</f>
        <v/>
      </c>
      <c r="H481" t="str">
        <f>IFERROR(VLOOKUP(G481,色々!P:Q,2,0),"")</f>
        <v/>
      </c>
      <c r="I481" t="str">
        <f>IFERROR(選手[[#This Row],[氏名]],"")</f>
        <v/>
      </c>
      <c r="J481" t="str">
        <f>IFERROR(選手[[#This Row],[氏名カナ]],"")</f>
        <v/>
      </c>
      <c r="K481" t="str">
        <f>IFERROR(選手[[#This Row],[所属名称１]],"")</f>
        <v/>
      </c>
      <c r="L481" t="str">
        <f>IFERROR(選手[[#This Row],[学校コード]],"")</f>
        <v/>
      </c>
      <c r="M481" t="str">
        <f>IFERROR(VLOOKUP(L481,色々!G:H,2,0),"")</f>
        <v/>
      </c>
      <c r="N481" t="str">
        <f>IFERROR(選手[[#This Row],[学年]],"")</f>
        <v/>
      </c>
      <c r="O481" s="10" t="str">
        <f>IFERROR(選手[[#This Row],[生年月日]],"")</f>
        <v/>
      </c>
      <c r="P481" s="150" t="str">
        <f t="shared" si="7"/>
        <v/>
      </c>
    </row>
    <row r="482" spans="6:16" ht="20.100000000000001" customHeight="1" x14ac:dyDescent="0.15">
      <c r="F482" t="str">
        <f>IFERROR(選手[[#This Row],[選手番号]],"")</f>
        <v/>
      </c>
      <c r="G482" t="str">
        <f>IFERROR(選手[[#This Row],[性別コード]],"")</f>
        <v/>
      </c>
      <c r="H482" t="str">
        <f>IFERROR(VLOOKUP(G482,色々!P:Q,2,0),"")</f>
        <v/>
      </c>
      <c r="I482" t="str">
        <f>IFERROR(選手[[#This Row],[氏名]],"")</f>
        <v/>
      </c>
      <c r="J482" t="str">
        <f>IFERROR(選手[[#This Row],[氏名カナ]],"")</f>
        <v/>
      </c>
      <c r="K482" t="str">
        <f>IFERROR(選手[[#This Row],[所属名称１]],"")</f>
        <v/>
      </c>
      <c r="L482" t="str">
        <f>IFERROR(選手[[#This Row],[学校コード]],"")</f>
        <v/>
      </c>
      <c r="M482" t="str">
        <f>IFERROR(VLOOKUP(L482,色々!G:H,2,0),"")</f>
        <v/>
      </c>
      <c r="N482" t="str">
        <f>IFERROR(選手[[#This Row],[学年]],"")</f>
        <v/>
      </c>
      <c r="O482" s="10" t="str">
        <f>IFERROR(選手[[#This Row],[生年月日]],"")</f>
        <v/>
      </c>
      <c r="P482" s="150" t="str">
        <f t="shared" si="7"/>
        <v/>
      </c>
    </row>
    <row r="483" spans="6:16" ht="20.100000000000001" customHeight="1" x14ac:dyDescent="0.15">
      <c r="F483" t="str">
        <f>IFERROR(選手[[#This Row],[選手番号]],"")</f>
        <v/>
      </c>
      <c r="G483" t="str">
        <f>IFERROR(選手[[#This Row],[性別コード]],"")</f>
        <v/>
      </c>
      <c r="H483" t="str">
        <f>IFERROR(VLOOKUP(G483,色々!P:Q,2,0),"")</f>
        <v/>
      </c>
      <c r="I483" t="str">
        <f>IFERROR(選手[[#This Row],[氏名]],"")</f>
        <v/>
      </c>
      <c r="J483" t="str">
        <f>IFERROR(選手[[#This Row],[氏名カナ]],"")</f>
        <v/>
      </c>
      <c r="K483" t="str">
        <f>IFERROR(選手[[#This Row],[所属名称１]],"")</f>
        <v/>
      </c>
      <c r="L483" t="str">
        <f>IFERROR(選手[[#This Row],[学校コード]],"")</f>
        <v/>
      </c>
      <c r="M483" t="str">
        <f>IFERROR(VLOOKUP(L483,色々!G:H,2,0),"")</f>
        <v/>
      </c>
      <c r="N483" t="str">
        <f>IFERROR(選手[[#This Row],[学年]],"")</f>
        <v/>
      </c>
      <c r="O483" s="10" t="str">
        <f>IFERROR(選手[[#This Row],[生年月日]],"")</f>
        <v/>
      </c>
      <c r="P483" s="150" t="str">
        <f t="shared" si="7"/>
        <v/>
      </c>
    </row>
    <row r="484" spans="6:16" ht="20.100000000000001" customHeight="1" x14ac:dyDescent="0.15">
      <c r="F484" t="str">
        <f>IFERROR(選手[[#This Row],[選手番号]],"")</f>
        <v/>
      </c>
      <c r="G484" t="str">
        <f>IFERROR(選手[[#This Row],[性別コード]],"")</f>
        <v/>
      </c>
      <c r="H484" t="str">
        <f>IFERROR(VLOOKUP(G484,色々!P:Q,2,0),"")</f>
        <v/>
      </c>
      <c r="I484" t="str">
        <f>IFERROR(選手[[#This Row],[氏名]],"")</f>
        <v/>
      </c>
      <c r="J484" t="str">
        <f>IFERROR(選手[[#This Row],[氏名カナ]],"")</f>
        <v/>
      </c>
      <c r="K484" t="str">
        <f>IFERROR(選手[[#This Row],[所属名称１]],"")</f>
        <v/>
      </c>
      <c r="L484" t="str">
        <f>IFERROR(選手[[#This Row],[学校コード]],"")</f>
        <v/>
      </c>
      <c r="M484" t="str">
        <f>IFERROR(VLOOKUP(L484,色々!G:H,2,0),"")</f>
        <v/>
      </c>
      <c r="N484" t="str">
        <f>IFERROR(選手[[#This Row],[学年]],"")</f>
        <v/>
      </c>
      <c r="O484" s="10" t="str">
        <f>IFERROR(選手[[#This Row],[生年月日]],"")</f>
        <v/>
      </c>
      <c r="P484" s="150" t="str">
        <f t="shared" si="7"/>
        <v/>
      </c>
    </row>
    <row r="485" spans="6:16" ht="20.100000000000001" customHeight="1" x14ac:dyDescent="0.15">
      <c r="F485" t="str">
        <f>IFERROR(選手[[#This Row],[選手番号]],"")</f>
        <v/>
      </c>
      <c r="G485" t="str">
        <f>IFERROR(選手[[#This Row],[性別コード]],"")</f>
        <v/>
      </c>
      <c r="H485" t="str">
        <f>IFERROR(VLOOKUP(G485,色々!P:Q,2,0),"")</f>
        <v/>
      </c>
      <c r="I485" t="str">
        <f>IFERROR(選手[[#This Row],[氏名]],"")</f>
        <v/>
      </c>
      <c r="J485" t="str">
        <f>IFERROR(選手[[#This Row],[氏名カナ]],"")</f>
        <v/>
      </c>
      <c r="K485" t="str">
        <f>IFERROR(選手[[#This Row],[所属名称１]],"")</f>
        <v/>
      </c>
      <c r="L485" t="str">
        <f>IFERROR(選手[[#This Row],[学校コード]],"")</f>
        <v/>
      </c>
      <c r="M485" t="str">
        <f>IFERROR(VLOOKUP(L485,色々!G:H,2,0),"")</f>
        <v/>
      </c>
      <c r="N485" t="str">
        <f>IFERROR(選手[[#This Row],[学年]],"")</f>
        <v/>
      </c>
      <c r="O485" s="10" t="str">
        <f>IFERROR(選手[[#This Row],[生年月日]],"")</f>
        <v/>
      </c>
      <c r="P485" s="150" t="str">
        <f t="shared" si="7"/>
        <v/>
      </c>
    </row>
    <row r="486" spans="6:16" ht="20.100000000000001" customHeight="1" x14ac:dyDescent="0.15">
      <c r="F486" t="str">
        <f>IFERROR(選手[[#This Row],[選手番号]],"")</f>
        <v/>
      </c>
      <c r="G486" t="str">
        <f>IFERROR(選手[[#This Row],[性別コード]],"")</f>
        <v/>
      </c>
      <c r="H486" t="str">
        <f>IFERROR(VLOOKUP(G486,色々!P:Q,2,0),"")</f>
        <v/>
      </c>
      <c r="I486" t="str">
        <f>IFERROR(選手[[#This Row],[氏名]],"")</f>
        <v/>
      </c>
      <c r="J486" t="str">
        <f>IFERROR(選手[[#This Row],[氏名カナ]],"")</f>
        <v/>
      </c>
      <c r="K486" t="str">
        <f>IFERROR(選手[[#This Row],[所属名称１]],"")</f>
        <v/>
      </c>
      <c r="L486" t="str">
        <f>IFERROR(選手[[#This Row],[学校コード]],"")</f>
        <v/>
      </c>
      <c r="M486" t="str">
        <f>IFERROR(VLOOKUP(L486,色々!G:H,2,0),"")</f>
        <v/>
      </c>
      <c r="N486" t="str">
        <f>IFERROR(選手[[#This Row],[学年]],"")</f>
        <v/>
      </c>
      <c r="O486" s="10" t="str">
        <f>IFERROR(選手[[#This Row],[生年月日]],"")</f>
        <v/>
      </c>
      <c r="P486" s="150" t="str">
        <f t="shared" si="7"/>
        <v/>
      </c>
    </row>
    <row r="487" spans="6:16" ht="20.100000000000001" customHeight="1" x14ac:dyDescent="0.15">
      <c r="F487" t="str">
        <f>IFERROR(選手[[#This Row],[選手番号]],"")</f>
        <v/>
      </c>
      <c r="G487" t="str">
        <f>IFERROR(選手[[#This Row],[性別コード]],"")</f>
        <v/>
      </c>
      <c r="H487" t="str">
        <f>IFERROR(VLOOKUP(G487,色々!P:Q,2,0),"")</f>
        <v/>
      </c>
      <c r="I487" t="str">
        <f>IFERROR(選手[[#This Row],[氏名]],"")</f>
        <v/>
      </c>
      <c r="J487" t="str">
        <f>IFERROR(選手[[#This Row],[氏名カナ]],"")</f>
        <v/>
      </c>
      <c r="K487" t="str">
        <f>IFERROR(選手[[#This Row],[所属名称１]],"")</f>
        <v/>
      </c>
      <c r="L487" t="str">
        <f>IFERROR(選手[[#This Row],[学校コード]],"")</f>
        <v/>
      </c>
      <c r="M487" t="str">
        <f>IFERROR(VLOOKUP(L487,色々!G:H,2,0),"")</f>
        <v/>
      </c>
      <c r="N487" t="str">
        <f>IFERROR(選手[[#This Row],[学年]],"")</f>
        <v/>
      </c>
      <c r="O487" s="10" t="str">
        <f>IFERROR(選手[[#This Row],[生年月日]],"")</f>
        <v/>
      </c>
      <c r="P487" s="150" t="str">
        <f t="shared" si="7"/>
        <v/>
      </c>
    </row>
    <row r="488" spans="6:16" ht="20.100000000000001" customHeight="1" x14ac:dyDescent="0.15">
      <c r="F488" t="str">
        <f>IFERROR(選手[[#This Row],[選手番号]],"")</f>
        <v/>
      </c>
      <c r="G488" t="str">
        <f>IFERROR(選手[[#This Row],[性別コード]],"")</f>
        <v/>
      </c>
      <c r="H488" t="str">
        <f>IFERROR(VLOOKUP(G488,色々!P:Q,2,0),"")</f>
        <v/>
      </c>
      <c r="I488" t="str">
        <f>IFERROR(選手[[#This Row],[氏名]],"")</f>
        <v/>
      </c>
      <c r="J488" t="str">
        <f>IFERROR(選手[[#This Row],[氏名カナ]],"")</f>
        <v/>
      </c>
      <c r="K488" t="str">
        <f>IFERROR(選手[[#This Row],[所属名称１]],"")</f>
        <v/>
      </c>
      <c r="L488" t="str">
        <f>IFERROR(選手[[#This Row],[学校コード]],"")</f>
        <v/>
      </c>
      <c r="M488" t="str">
        <f>IFERROR(VLOOKUP(L488,色々!G:H,2,0),"")</f>
        <v/>
      </c>
      <c r="N488" t="str">
        <f>IFERROR(選手[[#This Row],[学年]],"")</f>
        <v/>
      </c>
      <c r="O488" s="10" t="str">
        <f>IFERROR(選手[[#This Row],[生年月日]],"")</f>
        <v/>
      </c>
      <c r="P488" s="150" t="str">
        <f t="shared" si="7"/>
        <v/>
      </c>
    </row>
    <row r="489" spans="6:16" ht="20.100000000000001" customHeight="1" x14ac:dyDescent="0.15">
      <c r="F489" t="str">
        <f>IFERROR(選手[[#This Row],[選手番号]],"")</f>
        <v/>
      </c>
      <c r="G489" t="str">
        <f>IFERROR(選手[[#This Row],[性別コード]],"")</f>
        <v/>
      </c>
      <c r="H489" t="str">
        <f>IFERROR(VLOOKUP(G489,色々!P:Q,2,0),"")</f>
        <v/>
      </c>
      <c r="I489" t="str">
        <f>IFERROR(選手[[#This Row],[氏名]],"")</f>
        <v/>
      </c>
      <c r="J489" t="str">
        <f>IFERROR(選手[[#This Row],[氏名カナ]],"")</f>
        <v/>
      </c>
      <c r="K489" t="str">
        <f>IFERROR(選手[[#This Row],[所属名称１]],"")</f>
        <v/>
      </c>
      <c r="L489" t="str">
        <f>IFERROR(選手[[#This Row],[学校コード]],"")</f>
        <v/>
      </c>
      <c r="M489" t="str">
        <f>IFERROR(VLOOKUP(L489,色々!G:H,2,0),"")</f>
        <v/>
      </c>
      <c r="N489" t="str">
        <f>IFERROR(選手[[#This Row],[学年]],"")</f>
        <v/>
      </c>
      <c r="O489" s="10" t="str">
        <f>IFERROR(選手[[#This Row],[生年月日]],"")</f>
        <v/>
      </c>
      <c r="P489" s="150" t="str">
        <f t="shared" si="7"/>
        <v/>
      </c>
    </row>
    <row r="490" spans="6:16" ht="20.100000000000001" customHeight="1" x14ac:dyDescent="0.15">
      <c r="F490" t="str">
        <f>IFERROR(選手[[#This Row],[選手番号]],"")</f>
        <v/>
      </c>
      <c r="G490" t="str">
        <f>IFERROR(選手[[#This Row],[性別コード]],"")</f>
        <v/>
      </c>
      <c r="H490" t="str">
        <f>IFERROR(VLOOKUP(G490,色々!P:Q,2,0),"")</f>
        <v/>
      </c>
      <c r="I490" t="str">
        <f>IFERROR(選手[[#This Row],[氏名]],"")</f>
        <v/>
      </c>
      <c r="J490" t="str">
        <f>IFERROR(選手[[#This Row],[氏名カナ]],"")</f>
        <v/>
      </c>
      <c r="K490" t="str">
        <f>IFERROR(選手[[#This Row],[所属名称１]],"")</f>
        <v/>
      </c>
      <c r="L490" t="str">
        <f>IFERROR(選手[[#This Row],[学校コード]],"")</f>
        <v/>
      </c>
      <c r="M490" t="str">
        <f>IFERROR(VLOOKUP(L490,色々!G:H,2,0),"")</f>
        <v/>
      </c>
      <c r="N490" t="str">
        <f>IFERROR(選手[[#This Row],[学年]],"")</f>
        <v/>
      </c>
      <c r="O490" s="10" t="str">
        <f>IFERROR(選手[[#This Row],[生年月日]],"")</f>
        <v/>
      </c>
      <c r="P490" s="150" t="str">
        <f t="shared" si="7"/>
        <v/>
      </c>
    </row>
    <row r="491" spans="6:16" ht="20.100000000000001" customHeight="1" x14ac:dyDescent="0.15">
      <c r="F491" t="str">
        <f>IFERROR(選手[[#This Row],[選手番号]],"")</f>
        <v/>
      </c>
      <c r="G491" t="str">
        <f>IFERROR(選手[[#This Row],[性別コード]],"")</f>
        <v/>
      </c>
      <c r="H491" t="str">
        <f>IFERROR(VLOOKUP(G491,色々!P:Q,2,0),"")</f>
        <v/>
      </c>
      <c r="I491" t="str">
        <f>IFERROR(選手[[#This Row],[氏名]],"")</f>
        <v/>
      </c>
      <c r="J491" t="str">
        <f>IFERROR(選手[[#This Row],[氏名カナ]],"")</f>
        <v/>
      </c>
      <c r="K491" t="str">
        <f>IFERROR(選手[[#This Row],[所属名称１]],"")</f>
        <v/>
      </c>
      <c r="L491" t="str">
        <f>IFERROR(選手[[#This Row],[学校コード]],"")</f>
        <v/>
      </c>
      <c r="M491" t="str">
        <f>IFERROR(VLOOKUP(L491,色々!G:H,2,0),"")</f>
        <v/>
      </c>
      <c r="N491" t="str">
        <f>IFERROR(選手[[#This Row],[学年]],"")</f>
        <v/>
      </c>
      <c r="O491" s="10" t="str">
        <f>IFERROR(選手[[#This Row],[生年月日]],"")</f>
        <v/>
      </c>
      <c r="P491" s="150" t="str">
        <f t="shared" si="7"/>
        <v/>
      </c>
    </row>
    <row r="492" spans="6:16" ht="20.100000000000001" customHeight="1" x14ac:dyDescent="0.15">
      <c r="F492" t="str">
        <f>IFERROR(選手[[#This Row],[選手番号]],"")</f>
        <v/>
      </c>
      <c r="G492" t="str">
        <f>IFERROR(選手[[#This Row],[性別コード]],"")</f>
        <v/>
      </c>
      <c r="H492" t="str">
        <f>IFERROR(VLOOKUP(G492,色々!P:Q,2,0),"")</f>
        <v/>
      </c>
      <c r="I492" t="str">
        <f>IFERROR(選手[[#This Row],[氏名]],"")</f>
        <v/>
      </c>
      <c r="J492" t="str">
        <f>IFERROR(選手[[#This Row],[氏名カナ]],"")</f>
        <v/>
      </c>
      <c r="K492" t="str">
        <f>IFERROR(選手[[#This Row],[所属名称１]],"")</f>
        <v/>
      </c>
      <c r="L492" t="str">
        <f>IFERROR(選手[[#This Row],[学校コード]],"")</f>
        <v/>
      </c>
      <c r="M492" t="str">
        <f>IFERROR(VLOOKUP(L492,色々!G:H,2,0),"")</f>
        <v/>
      </c>
      <c r="N492" t="str">
        <f>IFERROR(選手[[#This Row],[学年]],"")</f>
        <v/>
      </c>
      <c r="O492" s="10" t="str">
        <f>IFERROR(選手[[#This Row],[生年月日]],"")</f>
        <v/>
      </c>
      <c r="P492" s="150" t="str">
        <f t="shared" si="7"/>
        <v/>
      </c>
    </row>
    <row r="493" spans="6:16" ht="20.100000000000001" customHeight="1" x14ac:dyDescent="0.15">
      <c r="F493" t="str">
        <f>IFERROR(選手[[#This Row],[選手番号]],"")</f>
        <v/>
      </c>
      <c r="G493" t="str">
        <f>IFERROR(選手[[#This Row],[性別コード]],"")</f>
        <v/>
      </c>
      <c r="H493" t="str">
        <f>IFERROR(VLOOKUP(G493,色々!P:Q,2,0),"")</f>
        <v/>
      </c>
      <c r="I493" t="str">
        <f>IFERROR(選手[[#This Row],[氏名]],"")</f>
        <v/>
      </c>
      <c r="J493" t="str">
        <f>IFERROR(選手[[#This Row],[氏名カナ]],"")</f>
        <v/>
      </c>
      <c r="K493" t="str">
        <f>IFERROR(選手[[#This Row],[所属名称１]],"")</f>
        <v/>
      </c>
      <c r="L493" t="str">
        <f>IFERROR(選手[[#This Row],[学校コード]],"")</f>
        <v/>
      </c>
      <c r="M493" t="str">
        <f>IFERROR(VLOOKUP(L493,色々!G:H,2,0),"")</f>
        <v/>
      </c>
      <c r="N493" t="str">
        <f>IFERROR(選手[[#This Row],[学年]],"")</f>
        <v/>
      </c>
      <c r="O493" s="10" t="str">
        <f>IFERROR(選手[[#This Row],[生年月日]],"")</f>
        <v/>
      </c>
      <c r="P493" s="150" t="str">
        <f t="shared" si="7"/>
        <v/>
      </c>
    </row>
    <row r="494" spans="6:16" ht="20.100000000000001" customHeight="1" x14ac:dyDescent="0.15">
      <c r="F494" t="str">
        <f>IFERROR(選手[[#This Row],[選手番号]],"")</f>
        <v/>
      </c>
      <c r="G494" t="str">
        <f>IFERROR(選手[[#This Row],[性別コード]],"")</f>
        <v/>
      </c>
      <c r="H494" t="str">
        <f>IFERROR(VLOOKUP(G494,色々!P:Q,2,0),"")</f>
        <v/>
      </c>
      <c r="I494" t="str">
        <f>IFERROR(選手[[#This Row],[氏名]],"")</f>
        <v/>
      </c>
      <c r="J494" t="str">
        <f>IFERROR(選手[[#This Row],[氏名カナ]],"")</f>
        <v/>
      </c>
      <c r="K494" t="str">
        <f>IFERROR(選手[[#This Row],[所属名称１]],"")</f>
        <v/>
      </c>
      <c r="L494" t="str">
        <f>IFERROR(選手[[#This Row],[学校コード]],"")</f>
        <v/>
      </c>
      <c r="M494" t="str">
        <f>IFERROR(VLOOKUP(L494,色々!G:H,2,0),"")</f>
        <v/>
      </c>
      <c r="N494" t="str">
        <f>IFERROR(選手[[#This Row],[学年]],"")</f>
        <v/>
      </c>
      <c r="O494" s="10" t="str">
        <f>IFERROR(選手[[#This Row],[生年月日]],"")</f>
        <v/>
      </c>
      <c r="P494" s="150" t="str">
        <f t="shared" si="7"/>
        <v/>
      </c>
    </row>
    <row r="495" spans="6:16" ht="20.100000000000001" customHeight="1" x14ac:dyDescent="0.15">
      <c r="F495" t="str">
        <f>IFERROR(選手[[#This Row],[選手番号]],"")</f>
        <v/>
      </c>
      <c r="G495" t="str">
        <f>IFERROR(選手[[#This Row],[性別コード]],"")</f>
        <v/>
      </c>
      <c r="H495" t="str">
        <f>IFERROR(VLOOKUP(G495,色々!P:Q,2,0),"")</f>
        <v/>
      </c>
      <c r="I495" t="str">
        <f>IFERROR(選手[[#This Row],[氏名]],"")</f>
        <v/>
      </c>
      <c r="J495" t="str">
        <f>IFERROR(選手[[#This Row],[氏名カナ]],"")</f>
        <v/>
      </c>
      <c r="K495" t="str">
        <f>IFERROR(選手[[#This Row],[所属名称１]],"")</f>
        <v/>
      </c>
      <c r="L495" t="str">
        <f>IFERROR(選手[[#This Row],[学校コード]],"")</f>
        <v/>
      </c>
      <c r="M495" t="str">
        <f>IFERROR(VLOOKUP(L495,色々!G:H,2,0),"")</f>
        <v/>
      </c>
      <c r="N495" t="str">
        <f>IFERROR(選手[[#This Row],[学年]],"")</f>
        <v/>
      </c>
      <c r="O495" s="10" t="str">
        <f>IFERROR(選手[[#This Row],[生年月日]],"")</f>
        <v/>
      </c>
      <c r="P495" s="150" t="str">
        <f t="shared" si="7"/>
        <v/>
      </c>
    </row>
    <row r="496" spans="6:16" ht="20.100000000000001" customHeight="1" x14ac:dyDescent="0.15">
      <c r="F496" t="str">
        <f>IFERROR(選手[[#This Row],[選手番号]],"")</f>
        <v/>
      </c>
      <c r="G496" t="str">
        <f>IFERROR(選手[[#This Row],[性別コード]],"")</f>
        <v/>
      </c>
      <c r="H496" t="str">
        <f>IFERROR(VLOOKUP(G496,色々!P:Q,2,0),"")</f>
        <v/>
      </c>
      <c r="I496" t="str">
        <f>IFERROR(選手[[#This Row],[氏名]],"")</f>
        <v/>
      </c>
      <c r="J496" t="str">
        <f>IFERROR(選手[[#This Row],[氏名カナ]],"")</f>
        <v/>
      </c>
      <c r="K496" t="str">
        <f>IFERROR(選手[[#This Row],[所属名称１]],"")</f>
        <v/>
      </c>
      <c r="L496" t="str">
        <f>IFERROR(選手[[#This Row],[学校コード]],"")</f>
        <v/>
      </c>
      <c r="M496" t="str">
        <f>IFERROR(VLOOKUP(L496,色々!G:H,2,0),"")</f>
        <v/>
      </c>
      <c r="N496" t="str">
        <f>IFERROR(選手[[#This Row],[学年]],"")</f>
        <v/>
      </c>
      <c r="O496" s="10" t="str">
        <f>IFERROR(選手[[#This Row],[生年月日]],"")</f>
        <v/>
      </c>
      <c r="P496" s="150" t="str">
        <f t="shared" si="7"/>
        <v/>
      </c>
    </row>
    <row r="497" spans="6:16" ht="20.100000000000001" customHeight="1" x14ac:dyDescent="0.15">
      <c r="F497" t="str">
        <f>IFERROR(選手[[#This Row],[選手番号]],"")</f>
        <v/>
      </c>
      <c r="G497" t="str">
        <f>IFERROR(選手[[#This Row],[性別コード]],"")</f>
        <v/>
      </c>
      <c r="H497" t="str">
        <f>IFERROR(VLOOKUP(G497,色々!P:Q,2,0),"")</f>
        <v/>
      </c>
      <c r="I497" t="str">
        <f>IFERROR(選手[[#This Row],[氏名]],"")</f>
        <v/>
      </c>
      <c r="J497" t="str">
        <f>IFERROR(選手[[#This Row],[氏名カナ]],"")</f>
        <v/>
      </c>
      <c r="K497" t="str">
        <f>IFERROR(選手[[#This Row],[所属名称１]],"")</f>
        <v/>
      </c>
      <c r="L497" t="str">
        <f>IFERROR(選手[[#This Row],[学校コード]],"")</f>
        <v/>
      </c>
      <c r="M497" t="str">
        <f>IFERROR(VLOOKUP(L497,色々!G:H,2,0),"")</f>
        <v/>
      </c>
      <c r="N497" t="str">
        <f>IFERROR(選手[[#This Row],[学年]],"")</f>
        <v/>
      </c>
      <c r="O497" s="10" t="str">
        <f>IFERROR(選手[[#This Row],[生年月日]],"")</f>
        <v/>
      </c>
      <c r="P497" s="150" t="str">
        <f t="shared" si="7"/>
        <v/>
      </c>
    </row>
    <row r="498" spans="6:16" ht="20.100000000000001" customHeight="1" x14ac:dyDescent="0.15">
      <c r="F498" t="str">
        <f>IFERROR(選手[[#This Row],[選手番号]],"")</f>
        <v/>
      </c>
      <c r="G498" t="str">
        <f>IFERROR(選手[[#This Row],[性別コード]],"")</f>
        <v/>
      </c>
      <c r="H498" t="str">
        <f>IFERROR(VLOOKUP(G498,色々!P:Q,2,0),"")</f>
        <v/>
      </c>
      <c r="I498" t="str">
        <f>IFERROR(選手[[#This Row],[氏名]],"")</f>
        <v/>
      </c>
      <c r="J498" t="str">
        <f>IFERROR(選手[[#This Row],[氏名カナ]],"")</f>
        <v/>
      </c>
      <c r="K498" t="str">
        <f>IFERROR(選手[[#This Row],[所属名称１]],"")</f>
        <v/>
      </c>
      <c r="L498" t="str">
        <f>IFERROR(選手[[#This Row],[学校コード]],"")</f>
        <v/>
      </c>
      <c r="M498" t="str">
        <f>IFERROR(VLOOKUP(L498,色々!G:H,2,0),"")</f>
        <v/>
      </c>
      <c r="N498" t="str">
        <f>IFERROR(選手[[#This Row],[学年]],"")</f>
        <v/>
      </c>
      <c r="O498" s="10" t="str">
        <f>IFERROR(選手[[#This Row],[生年月日]],"")</f>
        <v/>
      </c>
      <c r="P498" s="150" t="str">
        <f t="shared" si="7"/>
        <v/>
      </c>
    </row>
    <row r="499" spans="6:16" ht="20.100000000000001" customHeight="1" x14ac:dyDescent="0.15">
      <c r="F499" t="str">
        <f>IFERROR(選手[[#This Row],[選手番号]],"")</f>
        <v/>
      </c>
      <c r="G499" t="str">
        <f>IFERROR(選手[[#This Row],[性別コード]],"")</f>
        <v/>
      </c>
      <c r="H499" t="str">
        <f>IFERROR(VLOOKUP(G499,色々!P:Q,2,0),"")</f>
        <v/>
      </c>
      <c r="I499" t="str">
        <f>IFERROR(選手[[#This Row],[氏名]],"")</f>
        <v/>
      </c>
      <c r="J499" t="str">
        <f>IFERROR(選手[[#This Row],[氏名カナ]],"")</f>
        <v/>
      </c>
      <c r="K499" t="str">
        <f>IFERROR(選手[[#This Row],[所属名称１]],"")</f>
        <v/>
      </c>
      <c r="L499" t="str">
        <f>IFERROR(選手[[#This Row],[学校コード]],"")</f>
        <v/>
      </c>
      <c r="M499" t="str">
        <f>IFERROR(VLOOKUP(L499,色々!G:H,2,0),"")</f>
        <v/>
      </c>
      <c r="N499" t="str">
        <f>IFERROR(選手[[#This Row],[学年]],"")</f>
        <v/>
      </c>
      <c r="O499" s="10" t="str">
        <f>IFERROR(選手[[#This Row],[生年月日]],"")</f>
        <v/>
      </c>
      <c r="P499" s="150" t="str">
        <f t="shared" si="7"/>
        <v/>
      </c>
    </row>
    <row r="500" spans="6:16" ht="20.100000000000001" customHeight="1" x14ac:dyDescent="0.15">
      <c r="F500" t="str">
        <f>IFERROR(選手[[#This Row],[選手番号]],"")</f>
        <v/>
      </c>
      <c r="G500" t="str">
        <f>IFERROR(選手[[#This Row],[性別コード]],"")</f>
        <v/>
      </c>
      <c r="H500" t="str">
        <f>IFERROR(VLOOKUP(G500,色々!P:Q,2,0),"")</f>
        <v/>
      </c>
      <c r="I500" t="str">
        <f>IFERROR(選手[[#This Row],[氏名]],"")</f>
        <v/>
      </c>
      <c r="J500" t="str">
        <f>IFERROR(選手[[#This Row],[氏名カナ]],"")</f>
        <v/>
      </c>
      <c r="K500" t="str">
        <f>IFERROR(選手[[#This Row],[所属名称１]],"")</f>
        <v/>
      </c>
      <c r="L500" t="str">
        <f>IFERROR(選手[[#This Row],[学校コード]],"")</f>
        <v/>
      </c>
      <c r="M500" t="str">
        <f>IFERROR(VLOOKUP(L500,色々!G:H,2,0),"")</f>
        <v/>
      </c>
      <c r="N500" t="str">
        <f>IFERROR(選手[[#This Row],[学年]],"")</f>
        <v/>
      </c>
      <c r="O500" s="10" t="str">
        <f>IFERROR(選手[[#This Row],[生年月日]],"")</f>
        <v/>
      </c>
      <c r="P500" s="150" t="str">
        <f t="shared" si="7"/>
        <v/>
      </c>
    </row>
    <row r="501" spans="6:16" ht="20.100000000000001" customHeight="1" x14ac:dyDescent="0.15">
      <c r="F501" t="str">
        <f>IFERROR(選手[[#This Row],[選手番号]],"")</f>
        <v/>
      </c>
      <c r="G501" t="str">
        <f>IFERROR(選手[[#This Row],[性別コード]],"")</f>
        <v/>
      </c>
      <c r="H501" t="str">
        <f>IFERROR(VLOOKUP(G501,色々!P:Q,2,0),"")</f>
        <v/>
      </c>
      <c r="I501" t="str">
        <f>IFERROR(選手[[#This Row],[氏名]],"")</f>
        <v/>
      </c>
      <c r="J501" t="str">
        <f>IFERROR(選手[[#This Row],[氏名カナ]],"")</f>
        <v/>
      </c>
      <c r="K501" t="str">
        <f>IFERROR(選手[[#This Row],[所属名称１]],"")</f>
        <v/>
      </c>
      <c r="L501" t="str">
        <f>IFERROR(選手[[#This Row],[学校コード]],"")</f>
        <v/>
      </c>
      <c r="M501" t="str">
        <f>IFERROR(VLOOKUP(L501,色々!G:H,2,0),"")</f>
        <v/>
      </c>
      <c r="N501" t="str">
        <f>IFERROR(選手[[#This Row],[学年]],"")</f>
        <v/>
      </c>
      <c r="O501" s="10" t="str">
        <f>IFERROR(選手[[#This Row],[生年月日]],"")</f>
        <v/>
      </c>
      <c r="P501" s="150" t="str">
        <f t="shared" si="7"/>
        <v/>
      </c>
    </row>
    <row r="502" spans="6:16" ht="20.100000000000001" customHeight="1" x14ac:dyDescent="0.15">
      <c r="F502" t="str">
        <f>IFERROR(選手[[#This Row],[選手番号]],"")</f>
        <v/>
      </c>
      <c r="G502" t="str">
        <f>IFERROR(選手[[#This Row],[性別コード]],"")</f>
        <v/>
      </c>
      <c r="H502" t="str">
        <f>IFERROR(VLOOKUP(G502,色々!P:Q,2,0),"")</f>
        <v/>
      </c>
      <c r="I502" t="str">
        <f>IFERROR(選手[[#This Row],[氏名]],"")</f>
        <v/>
      </c>
      <c r="J502" t="str">
        <f>IFERROR(選手[[#This Row],[氏名カナ]],"")</f>
        <v/>
      </c>
      <c r="K502" t="str">
        <f>IFERROR(選手[[#This Row],[所属名称１]],"")</f>
        <v/>
      </c>
      <c r="L502" t="str">
        <f>IFERROR(選手[[#This Row],[学校コード]],"")</f>
        <v/>
      </c>
      <c r="M502" t="str">
        <f>IFERROR(VLOOKUP(L502,色々!G:H,2,0),"")</f>
        <v/>
      </c>
      <c r="N502" t="str">
        <f>IFERROR(選手[[#This Row],[学年]],"")</f>
        <v/>
      </c>
      <c r="O502" s="10" t="str">
        <f>IFERROR(選手[[#This Row],[生年月日]],"")</f>
        <v/>
      </c>
      <c r="P502" s="150" t="str">
        <f t="shared" si="7"/>
        <v/>
      </c>
    </row>
    <row r="503" spans="6:16" ht="20.100000000000001" customHeight="1" x14ac:dyDescent="0.15">
      <c r="F503" t="str">
        <f>IFERROR(選手[[#This Row],[選手番号]],"")</f>
        <v/>
      </c>
      <c r="G503" t="str">
        <f>IFERROR(選手[[#This Row],[性別コード]],"")</f>
        <v/>
      </c>
      <c r="H503" t="str">
        <f>IFERROR(VLOOKUP(G503,色々!P:Q,2,0),"")</f>
        <v/>
      </c>
      <c r="I503" t="str">
        <f>IFERROR(選手[[#This Row],[氏名]],"")</f>
        <v/>
      </c>
      <c r="J503" t="str">
        <f>IFERROR(選手[[#This Row],[氏名カナ]],"")</f>
        <v/>
      </c>
      <c r="K503" t="str">
        <f>IFERROR(選手[[#This Row],[所属名称１]],"")</f>
        <v/>
      </c>
      <c r="L503" t="str">
        <f>IFERROR(選手[[#This Row],[学校コード]],"")</f>
        <v/>
      </c>
      <c r="M503" t="str">
        <f>IFERROR(VLOOKUP(L503,色々!G:H,2,0),"")</f>
        <v/>
      </c>
      <c r="N503" t="str">
        <f>IFERROR(選手[[#This Row],[学年]],"")</f>
        <v/>
      </c>
      <c r="O503" s="10" t="str">
        <f>IFERROR(選手[[#This Row],[生年月日]],"")</f>
        <v/>
      </c>
      <c r="P503" s="150" t="str">
        <f t="shared" si="7"/>
        <v/>
      </c>
    </row>
    <row r="504" spans="6:16" ht="20.100000000000001" customHeight="1" x14ac:dyDescent="0.15">
      <c r="F504" t="str">
        <f>IFERROR(選手[[#This Row],[選手番号]],"")</f>
        <v/>
      </c>
      <c r="G504" t="str">
        <f>IFERROR(選手[[#This Row],[性別コード]],"")</f>
        <v/>
      </c>
      <c r="H504" t="str">
        <f>IFERROR(VLOOKUP(G504,色々!P:Q,2,0),"")</f>
        <v/>
      </c>
      <c r="I504" t="str">
        <f>IFERROR(選手[[#This Row],[氏名]],"")</f>
        <v/>
      </c>
      <c r="J504" t="str">
        <f>IFERROR(選手[[#This Row],[氏名カナ]],"")</f>
        <v/>
      </c>
      <c r="K504" t="str">
        <f>IFERROR(選手[[#This Row],[所属名称１]],"")</f>
        <v/>
      </c>
      <c r="L504" t="str">
        <f>IFERROR(選手[[#This Row],[学校コード]],"")</f>
        <v/>
      </c>
      <c r="M504" t="str">
        <f>IFERROR(VLOOKUP(L504,色々!G:H,2,0),"")</f>
        <v/>
      </c>
      <c r="N504" t="str">
        <f>IFERROR(選手[[#This Row],[学年]],"")</f>
        <v/>
      </c>
      <c r="O504" s="10" t="str">
        <f>IFERROR(選手[[#This Row],[生年月日]],"")</f>
        <v/>
      </c>
      <c r="P504" s="150" t="str">
        <f t="shared" si="7"/>
        <v/>
      </c>
    </row>
    <row r="505" spans="6:16" ht="20.100000000000001" customHeight="1" x14ac:dyDescent="0.15">
      <c r="F505" t="str">
        <f>IFERROR(選手[[#This Row],[選手番号]],"")</f>
        <v/>
      </c>
      <c r="G505" t="str">
        <f>IFERROR(選手[[#This Row],[性別コード]],"")</f>
        <v/>
      </c>
      <c r="H505" t="str">
        <f>IFERROR(VLOOKUP(G505,色々!P:Q,2,0),"")</f>
        <v/>
      </c>
      <c r="I505" t="str">
        <f>IFERROR(選手[[#This Row],[氏名]],"")</f>
        <v/>
      </c>
      <c r="J505" t="str">
        <f>IFERROR(選手[[#This Row],[氏名カナ]],"")</f>
        <v/>
      </c>
      <c r="K505" t="str">
        <f>IFERROR(選手[[#This Row],[所属名称１]],"")</f>
        <v/>
      </c>
      <c r="L505" t="str">
        <f>IFERROR(選手[[#This Row],[学校コード]],"")</f>
        <v/>
      </c>
      <c r="M505" t="str">
        <f>IFERROR(VLOOKUP(L505,色々!G:H,2,0),"")</f>
        <v/>
      </c>
      <c r="N505" t="str">
        <f>IFERROR(選手[[#This Row],[学年]],"")</f>
        <v/>
      </c>
      <c r="O505" s="10" t="str">
        <f>IFERROR(選手[[#This Row],[生年月日]],"")</f>
        <v/>
      </c>
      <c r="P505" s="150" t="str">
        <f t="shared" si="7"/>
        <v/>
      </c>
    </row>
    <row r="506" spans="6:16" ht="20.100000000000001" customHeight="1" x14ac:dyDescent="0.15">
      <c r="F506" t="str">
        <f>IFERROR(選手[[#This Row],[選手番号]],"")</f>
        <v/>
      </c>
      <c r="G506" t="str">
        <f>IFERROR(選手[[#This Row],[性別コード]],"")</f>
        <v/>
      </c>
      <c r="H506" t="str">
        <f>IFERROR(VLOOKUP(G506,色々!P:Q,2,0),"")</f>
        <v/>
      </c>
      <c r="I506" t="str">
        <f>IFERROR(選手[[#This Row],[氏名]],"")</f>
        <v/>
      </c>
      <c r="J506" t="str">
        <f>IFERROR(選手[[#This Row],[氏名カナ]],"")</f>
        <v/>
      </c>
      <c r="K506" t="str">
        <f>IFERROR(選手[[#This Row],[所属名称１]],"")</f>
        <v/>
      </c>
      <c r="L506" t="str">
        <f>IFERROR(選手[[#This Row],[学校コード]],"")</f>
        <v/>
      </c>
      <c r="M506" t="str">
        <f>IFERROR(VLOOKUP(L506,色々!G:H,2,0),"")</f>
        <v/>
      </c>
      <c r="N506" t="str">
        <f>IFERROR(選手[[#This Row],[学年]],"")</f>
        <v/>
      </c>
      <c r="O506" s="10" t="str">
        <f>IFERROR(選手[[#This Row],[生年月日]],"")</f>
        <v/>
      </c>
      <c r="P506" s="150" t="str">
        <f t="shared" si="7"/>
        <v/>
      </c>
    </row>
    <row r="507" spans="6:16" ht="20.100000000000001" customHeight="1" x14ac:dyDescent="0.15">
      <c r="F507" t="str">
        <f>IFERROR(選手[[#This Row],[選手番号]],"")</f>
        <v/>
      </c>
      <c r="G507" t="str">
        <f>IFERROR(選手[[#This Row],[性別コード]],"")</f>
        <v/>
      </c>
      <c r="H507" t="str">
        <f>IFERROR(VLOOKUP(G507,色々!P:Q,2,0),"")</f>
        <v/>
      </c>
      <c r="I507" t="str">
        <f>IFERROR(選手[[#This Row],[氏名]],"")</f>
        <v/>
      </c>
      <c r="J507" t="str">
        <f>IFERROR(選手[[#This Row],[氏名カナ]],"")</f>
        <v/>
      </c>
      <c r="K507" t="str">
        <f>IFERROR(選手[[#This Row],[所属名称１]],"")</f>
        <v/>
      </c>
      <c r="L507" t="str">
        <f>IFERROR(選手[[#This Row],[学校コード]],"")</f>
        <v/>
      </c>
      <c r="M507" t="str">
        <f>IFERROR(VLOOKUP(L507,色々!G:H,2,0),"")</f>
        <v/>
      </c>
      <c r="N507" t="str">
        <f>IFERROR(選手[[#This Row],[学年]],"")</f>
        <v/>
      </c>
      <c r="O507" s="10" t="str">
        <f>IFERROR(選手[[#This Row],[生年月日]],"")</f>
        <v/>
      </c>
      <c r="P507" s="150" t="str">
        <f t="shared" si="7"/>
        <v/>
      </c>
    </row>
    <row r="508" spans="6:16" ht="20.100000000000001" customHeight="1" x14ac:dyDescent="0.15">
      <c r="F508" t="str">
        <f>IFERROR(選手[[#This Row],[選手番号]],"")</f>
        <v/>
      </c>
      <c r="G508" t="str">
        <f>IFERROR(選手[[#This Row],[性別コード]],"")</f>
        <v/>
      </c>
      <c r="H508" t="str">
        <f>IFERROR(VLOOKUP(G508,色々!P:Q,2,0),"")</f>
        <v/>
      </c>
      <c r="I508" t="str">
        <f>IFERROR(選手[[#This Row],[氏名]],"")</f>
        <v/>
      </c>
      <c r="J508" t="str">
        <f>IFERROR(選手[[#This Row],[氏名カナ]],"")</f>
        <v/>
      </c>
      <c r="K508" t="str">
        <f>IFERROR(選手[[#This Row],[所属名称１]],"")</f>
        <v/>
      </c>
      <c r="L508" t="str">
        <f>IFERROR(選手[[#This Row],[学校コード]],"")</f>
        <v/>
      </c>
      <c r="M508" t="str">
        <f>IFERROR(VLOOKUP(L508,色々!G:H,2,0),"")</f>
        <v/>
      </c>
      <c r="N508" t="str">
        <f>IFERROR(選手[[#This Row],[学年]],"")</f>
        <v/>
      </c>
      <c r="O508" s="10" t="str">
        <f>IFERROR(選手[[#This Row],[生年月日]],"")</f>
        <v/>
      </c>
      <c r="P508" s="150" t="str">
        <f t="shared" si="7"/>
        <v/>
      </c>
    </row>
    <row r="509" spans="6:16" ht="20.100000000000001" customHeight="1" x14ac:dyDescent="0.15">
      <c r="F509" t="str">
        <f>IFERROR(選手[[#This Row],[選手番号]],"")</f>
        <v/>
      </c>
      <c r="G509" t="str">
        <f>IFERROR(選手[[#This Row],[性別コード]],"")</f>
        <v/>
      </c>
      <c r="H509" t="str">
        <f>IFERROR(VLOOKUP(G509,色々!P:Q,2,0),"")</f>
        <v/>
      </c>
      <c r="I509" t="str">
        <f>IFERROR(選手[[#This Row],[氏名]],"")</f>
        <v/>
      </c>
      <c r="J509" t="str">
        <f>IFERROR(選手[[#This Row],[氏名カナ]],"")</f>
        <v/>
      </c>
      <c r="K509" t="str">
        <f>IFERROR(選手[[#This Row],[所属名称１]],"")</f>
        <v/>
      </c>
      <c r="L509" t="str">
        <f>IFERROR(選手[[#This Row],[学校コード]],"")</f>
        <v/>
      </c>
      <c r="M509" t="str">
        <f>IFERROR(VLOOKUP(L509,色々!G:H,2,0),"")</f>
        <v/>
      </c>
      <c r="N509" t="str">
        <f>IFERROR(選手[[#This Row],[学年]],"")</f>
        <v/>
      </c>
      <c r="O509" s="10" t="str">
        <f>IFERROR(選手[[#This Row],[生年月日]],"")</f>
        <v/>
      </c>
      <c r="P509" s="150" t="str">
        <f t="shared" si="7"/>
        <v/>
      </c>
    </row>
    <row r="510" spans="6:16" ht="20.100000000000001" customHeight="1" x14ac:dyDescent="0.15">
      <c r="F510" t="str">
        <f>IFERROR(選手[[#This Row],[選手番号]],"")</f>
        <v/>
      </c>
      <c r="G510" t="str">
        <f>IFERROR(選手[[#This Row],[性別コード]],"")</f>
        <v/>
      </c>
      <c r="H510" t="str">
        <f>IFERROR(VLOOKUP(G510,色々!P:Q,2,0),"")</f>
        <v/>
      </c>
      <c r="I510" t="str">
        <f>IFERROR(選手[[#This Row],[氏名]],"")</f>
        <v/>
      </c>
      <c r="J510" t="str">
        <f>IFERROR(選手[[#This Row],[氏名カナ]],"")</f>
        <v/>
      </c>
      <c r="K510" t="str">
        <f>IFERROR(選手[[#This Row],[所属名称１]],"")</f>
        <v/>
      </c>
      <c r="L510" t="str">
        <f>IFERROR(選手[[#This Row],[学校コード]],"")</f>
        <v/>
      </c>
      <c r="M510" t="str">
        <f>IFERROR(VLOOKUP(L510,色々!G:H,2,0),"")</f>
        <v/>
      </c>
      <c r="N510" t="str">
        <f>IFERROR(選手[[#This Row],[学年]],"")</f>
        <v/>
      </c>
      <c r="O510" s="10" t="str">
        <f>IFERROR(選手[[#This Row],[生年月日]],"")</f>
        <v/>
      </c>
      <c r="P510" s="150" t="str">
        <f t="shared" si="7"/>
        <v/>
      </c>
    </row>
    <row r="511" spans="6:16" ht="20.100000000000001" customHeight="1" x14ac:dyDescent="0.15">
      <c r="F511" t="str">
        <f>IFERROR(選手[[#This Row],[選手番号]],"")</f>
        <v/>
      </c>
      <c r="G511" t="str">
        <f>IFERROR(選手[[#This Row],[性別コード]],"")</f>
        <v/>
      </c>
      <c r="H511" t="str">
        <f>IFERROR(VLOOKUP(G511,色々!P:Q,2,0),"")</f>
        <v/>
      </c>
      <c r="I511" t="str">
        <f>IFERROR(選手[[#This Row],[氏名]],"")</f>
        <v/>
      </c>
      <c r="J511" t="str">
        <f>IFERROR(選手[[#This Row],[氏名カナ]],"")</f>
        <v/>
      </c>
      <c r="K511" t="str">
        <f>IFERROR(選手[[#This Row],[所属名称１]],"")</f>
        <v/>
      </c>
      <c r="L511" t="str">
        <f>IFERROR(選手[[#This Row],[学校コード]],"")</f>
        <v/>
      </c>
      <c r="M511" t="str">
        <f>IFERROR(VLOOKUP(L511,色々!G:H,2,0),"")</f>
        <v/>
      </c>
      <c r="N511" t="str">
        <f>IFERROR(選手[[#This Row],[学年]],"")</f>
        <v/>
      </c>
      <c r="O511" s="10" t="str">
        <f>IFERROR(選手[[#This Row],[生年月日]],"")</f>
        <v/>
      </c>
      <c r="P511" s="150" t="str">
        <f t="shared" si="7"/>
        <v/>
      </c>
    </row>
    <row r="512" spans="6:16" ht="20.100000000000001" customHeight="1" x14ac:dyDescent="0.15">
      <c r="F512" t="str">
        <f>IFERROR(選手[[#This Row],[選手番号]],"")</f>
        <v/>
      </c>
      <c r="G512" t="str">
        <f>IFERROR(選手[[#This Row],[性別コード]],"")</f>
        <v/>
      </c>
      <c r="H512" t="str">
        <f>IFERROR(VLOOKUP(G512,色々!P:Q,2,0),"")</f>
        <v/>
      </c>
      <c r="I512" t="str">
        <f>IFERROR(選手[[#This Row],[氏名]],"")</f>
        <v/>
      </c>
      <c r="J512" t="str">
        <f>IFERROR(選手[[#This Row],[氏名カナ]],"")</f>
        <v/>
      </c>
      <c r="K512" t="str">
        <f>IFERROR(選手[[#This Row],[所属名称１]],"")</f>
        <v/>
      </c>
      <c r="L512" t="str">
        <f>IFERROR(選手[[#This Row],[学校コード]],"")</f>
        <v/>
      </c>
      <c r="M512" t="str">
        <f>IFERROR(VLOOKUP(L512,色々!G:H,2,0),"")</f>
        <v/>
      </c>
      <c r="N512" t="str">
        <f>IFERROR(選手[[#This Row],[学年]],"")</f>
        <v/>
      </c>
      <c r="O512" s="10" t="str">
        <f>IFERROR(選手[[#This Row],[生年月日]],"")</f>
        <v/>
      </c>
      <c r="P512" s="150" t="str">
        <f t="shared" si="7"/>
        <v/>
      </c>
    </row>
    <row r="513" spans="6:16" ht="20.100000000000001" customHeight="1" x14ac:dyDescent="0.15">
      <c r="F513" t="str">
        <f>IFERROR(選手[[#This Row],[選手番号]],"")</f>
        <v/>
      </c>
      <c r="G513" t="str">
        <f>IFERROR(選手[[#This Row],[性別コード]],"")</f>
        <v/>
      </c>
      <c r="H513" t="str">
        <f>IFERROR(VLOOKUP(G513,色々!P:Q,2,0),"")</f>
        <v/>
      </c>
      <c r="I513" t="str">
        <f>IFERROR(選手[[#This Row],[氏名]],"")</f>
        <v/>
      </c>
      <c r="J513" t="str">
        <f>IFERROR(選手[[#This Row],[氏名カナ]],"")</f>
        <v/>
      </c>
      <c r="K513" t="str">
        <f>IFERROR(選手[[#This Row],[所属名称１]],"")</f>
        <v/>
      </c>
      <c r="L513" t="str">
        <f>IFERROR(選手[[#This Row],[学校コード]],"")</f>
        <v/>
      </c>
      <c r="M513" t="str">
        <f>IFERROR(VLOOKUP(L513,色々!G:H,2,0),"")</f>
        <v/>
      </c>
      <c r="N513" t="str">
        <f>IFERROR(選手[[#This Row],[学年]],"")</f>
        <v/>
      </c>
      <c r="O513" s="10" t="str">
        <f>IFERROR(選手[[#This Row],[生年月日]],"")</f>
        <v/>
      </c>
      <c r="P513" s="150" t="str">
        <f t="shared" si="7"/>
        <v/>
      </c>
    </row>
    <row r="514" spans="6:16" ht="20.100000000000001" customHeight="1" x14ac:dyDescent="0.15">
      <c r="F514" t="str">
        <f>IFERROR(選手[[#This Row],[選手番号]],"")</f>
        <v/>
      </c>
      <c r="G514" t="str">
        <f>IFERROR(選手[[#This Row],[性別コード]],"")</f>
        <v/>
      </c>
      <c r="H514" t="str">
        <f>IFERROR(VLOOKUP(G514,色々!P:Q,2,0),"")</f>
        <v/>
      </c>
      <c r="I514" t="str">
        <f>IFERROR(選手[[#This Row],[氏名]],"")</f>
        <v/>
      </c>
      <c r="J514" t="str">
        <f>IFERROR(選手[[#This Row],[氏名カナ]],"")</f>
        <v/>
      </c>
      <c r="K514" t="str">
        <f>IFERROR(選手[[#This Row],[所属名称１]],"")</f>
        <v/>
      </c>
      <c r="L514" t="str">
        <f>IFERROR(選手[[#This Row],[学校コード]],"")</f>
        <v/>
      </c>
      <c r="M514" t="str">
        <f>IFERROR(VLOOKUP(L514,色々!G:H,2,0),"")</f>
        <v/>
      </c>
      <c r="N514" t="str">
        <f>IFERROR(選手[[#This Row],[学年]],"")</f>
        <v/>
      </c>
      <c r="O514" s="10" t="str">
        <f>IFERROR(選手[[#This Row],[生年月日]],"")</f>
        <v/>
      </c>
      <c r="P514" s="150" t="str">
        <f t="shared" si="7"/>
        <v/>
      </c>
    </row>
    <row r="515" spans="6:16" ht="20.100000000000001" customHeight="1" x14ac:dyDescent="0.15">
      <c r="F515" t="str">
        <f>IFERROR(選手[[#This Row],[選手番号]],"")</f>
        <v/>
      </c>
      <c r="G515" t="str">
        <f>IFERROR(選手[[#This Row],[性別コード]],"")</f>
        <v/>
      </c>
      <c r="H515" t="str">
        <f>IFERROR(VLOOKUP(G515,色々!P:Q,2,0),"")</f>
        <v/>
      </c>
      <c r="I515" t="str">
        <f>IFERROR(選手[[#This Row],[氏名]],"")</f>
        <v/>
      </c>
      <c r="J515" t="str">
        <f>IFERROR(選手[[#This Row],[氏名カナ]],"")</f>
        <v/>
      </c>
      <c r="K515" t="str">
        <f>IFERROR(選手[[#This Row],[所属名称１]],"")</f>
        <v/>
      </c>
      <c r="L515" t="str">
        <f>IFERROR(選手[[#This Row],[学校コード]],"")</f>
        <v/>
      </c>
      <c r="M515" t="str">
        <f>IFERROR(VLOOKUP(L515,色々!G:H,2,0),"")</f>
        <v/>
      </c>
      <c r="N515" t="str">
        <f>IFERROR(選手[[#This Row],[学年]],"")</f>
        <v/>
      </c>
      <c r="O515" s="10" t="str">
        <f>IFERROR(選手[[#This Row],[生年月日]],"")</f>
        <v/>
      </c>
      <c r="P515" s="150" t="str">
        <f t="shared" ref="P515:P578" si="8">IFERROR(DATEDIF(O515,$O$1,"y"),"")</f>
        <v/>
      </c>
    </row>
    <row r="516" spans="6:16" ht="20.100000000000001" customHeight="1" x14ac:dyDescent="0.15">
      <c r="F516" t="str">
        <f>IFERROR(選手[[#This Row],[選手番号]],"")</f>
        <v/>
      </c>
      <c r="G516" t="str">
        <f>IFERROR(選手[[#This Row],[性別コード]],"")</f>
        <v/>
      </c>
      <c r="H516" t="str">
        <f>IFERROR(VLOOKUP(G516,色々!P:Q,2,0),"")</f>
        <v/>
      </c>
      <c r="I516" t="str">
        <f>IFERROR(選手[[#This Row],[氏名]],"")</f>
        <v/>
      </c>
      <c r="J516" t="str">
        <f>IFERROR(選手[[#This Row],[氏名カナ]],"")</f>
        <v/>
      </c>
      <c r="K516" t="str">
        <f>IFERROR(選手[[#This Row],[所属名称１]],"")</f>
        <v/>
      </c>
      <c r="L516" t="str">
        <f>IFERROR(選手[[#This Row],[学校コード]],"")</f>
        <v/>
      </c>
      <c r="M516" t="str">
        <f>IFERROR(VLOOKUP(L516,色々!G:H,2,0),"")</f>
        <v/>
      </c>
      <c r="N516" t="str">
        <f>IFERROR(選手[[#This Row],[学年]],"")</f>
        <v/>
      </c>
      <c r="O516" s="10" t="str">
        <f>IFERROR(選手[[#This Row],[生年月日]],"")</f>
        <v/>
      </c>
      <c r="P516" s="150" t="str">
        <f t="shared" si="8"/>
        <v/>
      </c>
    </row>
    <row r="517" spans="6:16" ht="20.100000000000001" customHeight="1" x14ac:dyDescent="0.15">
      <c r="F517" t="str">
        <f>IFERROR(選手[[#This Row],[選手番号]],"")</f>
        <v/>
      </c>
      <c r="G517" t="str">
        <f>IFERROR(選手[[#This Row],[性別コード]],"")</f>
        <v/>
      </c>
      <c r="H517" t="str">
        <f>IFERROR(VLOOKUP(G517,色々!P:Q,2,0),"")</f>
        <v/>
      </c>
      <c r="I517" t="str">
        <f>IFERROR(選手[[#This Row],[氏名]],"")</f>
        <v/>
      </c>
      <c r="J517" t="str">
        <f>IFERROR(選手[[#This Row],[氏名カナ]],"")</f>
        <v/>
      </c>
      <c r="K517" t="str">
        <f>IFERROR(選手[[#This Row],[所属名称１]],"")</f>
        <v/>
      </c>
      <c r="L517" t="str">
        <f>IFERROR(選手[[#This Row],[学校コード]],"")</f>
        <v/>
      </c>
      <c r="M517" t="str">
        <f>IFERROR(VLOOKUP(L517,色々!G:H,2,0),"")</f>
        <v/>
      </c>
      <c r="N517" t="str">
        <f>IFERROR(選手[[#This Row],[学年]],"")</f>
        <v/>
      </c>
      <c r="O517" s="10" t="str">
        <f>IFERROR(選手[[#This Row],[生年月日]],"")</f>
        <v/>
      </c>
      <c r="P517" s="150" t="str">
        <f t="shared" si="8"/>
        <v/>
      </c>
    </row>
    <row r="518" spans="6:16" ht="20.100000000000001" customHeight="1" x14ac:dyDescent="0.15">
      <c r="F518" t="str">
        <f>IFERROR(選手[[#This Row],[選手番号]],"")</f>
        <v/>
      </c>
      <c r="G518" t="str">
        <f>IFERROR(選手[[#This Row],[性別コード]],"")</f>
        <v/>
      </c>
      <c r="H518" t="str">
        <f>IFERROR(VLOOKUP(G518,色々!P:Q,2,0),"")</f>
        <v/>
      </c>
      <c r="I518" t="str">
        <f>IFERROR(選手[[#This Row],[氏名]],"")</f>
        <v/>
      </c>
      <c r="J518" t="str">
        <f>IFERROR(選手[[#This Row],[氏名カナ]],"")</f>
        <v/>
      </c>
      <c r="K518" t="str">
        <f>IFERROR(選手[[#This Row],[所属名称１]],"")</f>
        <v/>
      </c>
      <c r="L518" t="str">
        <f>IFERROR(選手[[#This Row],[学校コード]],"")</f>
        <v/>
      </c>
      <c r="M518" t="str">
        <f>IFERROR(VLOOKUP(L518,色々!G:H,2,0),"")</f>
        <v/>
      </c>
      <c r="N518" t="str">
        <f>IFERROR(選手[[#This Row],[学年]],"")</f>
        <v/>
      </c>
      <c r="O518" s="10" t="str">
        <f>IFERROR(選手[[#This Row],[生年月日]],"")</f>
        <v/>
      </c>
      <c r="P518" s="150" t="str">
        <f t="shared" si="8"/>
        <v/>
      </c>
    </row>
    <row r="519" spans="6:16" ht="20.100000000000001" customHeight="1" x14ac:dyDescent="0.15">
      <c r="F519" t="str">
        <f>IFERROR(選手[[#This Row],[選手番号]],"")</f>
        <v/>
      </c>
      <c r="G519" t="str">
        <f>IFERROR(選手[[#This Row],[性別コード]],"")</f>
        <v/>
      </c>
      <c r="H519" t="str">
        <f>IFERROR(VLOOKUP(G519,色々!P:Q,2,0),"")</f>
        <v/>
      </c>
      <c r="I519" t="str">
        <f>IFERROR(選手[[#This Row],[氏名]],"")</f>
        <v/>
      </c>
      <c r="J519" t="str">
        <f>IFERROR(選手[[#This Row],[氏名カナ]],"")</f>
        <v/>
      </c>
      <c r="K519" t="str">
        <f>IFERROR(選手[[#This Row],[所属名称１]],"")</f>
        <v/>
      </c>
      <c r="L519" t="str">
        <f>IFERROR(選手[[#This Row],[学校コード]],"")</f>
        <v/>
      </c>
      <c r="M519" t="str">
        <f>IFERROR(VLOOKUP(L519,色々!G:H,2,0),"")</f>
        <v/>
      </c>
      <c r="N519" t="str">
        <f>IFERROR(選手[[#This Row],[学年]],"")</f>
        <v/>
      </c>
      <c r="O519" s="10" t="str">
        <f>IFERROR(選手[[#This Row],[生年月日]],"")</f>
        <v/>
      </c>
      <c r="P519" s="150" t="str">
        <f t="shared" si="8"/>
        <v/>
      </c>
    </row>
    <row r="520" spans="6:16" ht="20.100000000000001" customHeight="1" x14ac:dyDescent="0.15">
      <c r="F520" t="str">
        <f>IFERROR(選手[[#This Row],[選手番号]],"")</f>
        <v/>
      </c>
      <c r="G520" t="str">
        <f>IFERROR(選手[[#This Row],[性別コード]],"")</f>
        <v/>
      </c>
      <c r="H520" t="str">
        <f>IFERROR(VLOOKUP(G520,色々!P:Q,2,0),"")</f>
        <v/>
      </c>
      <c r="I520" t="str">
        <f>IFERROR(選手[[#This Row],[氏名]],"")</f>
        <v/>
      </c>
      <c r="J520" t="str">
        <f>IFERROR(選手[[#This Row],[氏名カナ]],"")</f>
        <v/>
      </c>
      <c r="K520" t="str">
        <f>IFERROR(選手[[#This Row],[所属名称１]],"")</f>
        <v/>
      </c>
      <c r="L520" t="str">
        <f>IFERROR(選手[[#This Row],[学校コード]],"")</f>
        <v/>
      </c>
      <c r="M520" t="str">
        <f>IFERROR(VLOOKUP(L520,色々!G:H,2,0),"")</f>
        <v/>
      </c>
      <c r="N520" t="str">
        <f>IFERROR(選手[[#This Row],[学年]],"")</f>
        <v/>
      </c>
      <c r="O520" s="10" t="str">
        <f>IFERROR(選手[[#This Row],[生年月日]],"")</f>
        <v/>
      </c>
      <c r="P520" s="150" t="str">
        <f t="shared" si="8"/>
        <v/>
      </c>
    </row>
    <row r="521" spans="6:16" ht="20.100000000000001" customHeight="1" x14ac:dyDescent="0.15">
      <c r="F521" t="str">
        <f>IFERROR(選手[[#This Row],[選手番号]],"")</f>
        <v/>
      </c>
      <c r="G521" t="str">
        <f>IFERROR(選手[[#This Row],[性別コード]],"")</f>
        <v/>
      </c>
      <c r="H521" t="str">
        <f>IFERROR(VLOOKUP(G521,色々!P:Q,2,0),"")</f>
        <v/>
      </c>
      <c r="I521" t="str">
        <f>IFERROR(選手[[#This Row],[氏名]],"")</f>
        <v/>
      </c>
      <c r="J521" t="str">
        <f>IFERROR(選手[[#This Row],[氏名カナ]],"")</f>
        <v/>
      </c>
      <c r="K521" t="str">
        <f>IFERROR(選手[[#This Row],[所属名称１]],"")</f>
        <v/>
      </c>
      <c r="L521" t="str">
        <f>IFERROR(選手[[#This Row],[学校コード]],"")</f>
        <v/>
      </c>
      <c r="M521" t="str">
        <f>IFERROR(VLOOKUP(L521,色々!G:H,2,0),"")</f>
        <v/>
      </c>
      <c r="N521" t="str">
        <f>IFERROR(選手[[#This Row],[学年]],"")</f>
        <v/>
      </c>
      <c r="O521" s="10" t="str">
        <f>IFERROR(選手[[#This Row],[生年月日]],"")</f>
        <v/>
      </c>
      <c r="P521" s="150" t="str">
        <f t="shared" si="8"/>
        <v/>
      </c>
    </row>
    <row r="522" spans="6:16" ht="20.100000000000001" customHeight="1" x14ac:dyDescent="0.15">
      <c r="F522" t="str">
        <f>IFERROR(選手[[#This Row],[選手番号]],"")</f>
        <v/>
      </c>
      <c r="G522" t="str">
        <f>IFERROR(選手[[#This Row],[性別コード]],"")</f>
        <v/>
      </c>
      <c r="H522" t="str">
        <f>IFERROR(VLOOKUP(G522,色々!P:Q,2,0),"")</f>
        <v/>
      </c>
      <c r="I522" t="str">
        <f>IFERROR(選手[[#This Row],[氏名]],"")</f>
        <v/>
      </c>
      <c r="J522" t="str">
        <f>IFERROR(選手[[#This Row],[氏名カナ]],"")</f>
        <v/>
      </c>
      <c r="K522" t="str">
        <f>IFERROR(選手[[#This Row],[所属名称１]],"")</f>
        <v/>
      </c>
      <c r="L522" t="str">
        <f>IFERROR(選手[[#This Row],[学校コード]],"")</f>
        <v/>
      </c>
      <c r="M522" t="str">
        <f>IFERROR(VLOOKUP(L522,色々!G:H,2,0),"")</f>
        <v/>
      </c>
      <c r="N522" t="str">
        <f>IFERROR(選手[[#This Row],[学年]],"")</f>
        <v/>
      </c>
      <c r="O522" s="10" t="str">
        <f>IFERROR(選手[[#This Row],[生年月日]],"")</f>
        <v/>
      </c>
      <c r="P522" s="150" t="str">
        <f t="shared" si="8"/>
        <v/>
      </c>
    </row>
    <row r="523" spans="6:16" ht="20.100000000000001" customHeight="1" x14ac:dyDescent="0.15">
      <c r="F523" t="str">
        <f>IFERROR(選手[[#This Row],[選手番号]],"")</f>
        <v/>
      </c>
      <c r="G523" t="str">
        <f>IFERROR(選手[[#This Row],[性別コード]],"")</f>
        <v/>
      </c>
      <c r="H523" t="str">
        <f>IFERROR(VLOOKUP(G523,色々!P:Q,2,0),"")</f>
        <v/>
      </c>
      <c r="I523" t="str">
        <f>IFERROR(選手[[#This Row],[氏名]],"")</f>
        <v/>
      </c>
      <c r="J523" t="str">
        <f>IFERROR(選手[[#This Row],[氏名カナ]],"")</f>
        <v/>
      </c>
      <c r="K523" t="str">
        <f>IFERROR(選手[[#This Row],[所属名称１]],"")</f>
        <v/>
      </c>
      <c r="L523" t="str">
        <f>IFERROR(選手[[#This Row],[学校コード]],"")</f>
        <v/>
      </c>
      <c r="M523" t="str">
        <f>IFERROR(VLOOKUP(L523,色々!G:H,2,0),"")</f>
        <v/>
      </c>
      <c r="N523" t="str">
        <f>IFERROR(選手[[#This Row],[学年]],"")</f>
        <v/>
      </c>
      <c r="O523" s="10" t="str">
        <f>IFERROR(選手[[#This Row],[生年月日]],"")</f>
        <v/>
      </c>
      <c r="P523" s="150" t="str">
        <f t="shared" si="8"/>
        <v/>
      </c>
    </row>
    <row r="524" spans="6:16" ht="20.100000000000001" customHeight="1" x14ac:dyDescent="0.15">
      <c r="F524" t="str">
        <f>IFERROR(選手[[#This Row],[選手番号]],"")</f>
        <v/>
      </c>
      <c r="G524" t="str">
        <f>IFERROR(選手[[#This Row],[性別コード]],"")</f>
        <v/>
      </c>
      <c r="H524" t="str">
        <f>IFERROR(VLOOKUP(G524,色々!P:Q,2,0),"")</f>
        <v/>
      </c>
      <c r="I524" t="str">
        <f>IFERROR(選手[[#This Row],[氏名]],"")</f>
        <v/>
      </c>
      <c r="J524" t="str">
        <f>IFERROR(選手[[#This Row],[氏名カナ]],"")</f>
        <v/>
      </c>
      <c r="K524" t="str">
        <f>IFERROR(選手[[#This Row],[所属名称１]],"")</f>
        <v/>
      </c>
      <c r="L524" t="str">
        <f>IFERROR(選手[[#This Row],[学校コード]],"")</f>
        <v/>
      </c>
      <c r="M524" t="str">
        <f>IFERROR(VLOOKUP(L524,色々!G:H,2,0),"")</f>
        <v/>
      </c>
      <c r="N524" t="str">
        <f>IFERROR(選手[[#This Row],[学年]],"")</f>
        <v/>
      </c>
      <c r="O524" s="10" t="str">
        <f>IFERROR(選手[[#This Row],[生年月日]],"")</f>
        <v/>
      </c>
      <c r="P524" s="150" t="str">
        <f t="shared" si="8"/>
        <v/>
      </c>
    </row>
    <row r="525" spans="6:16" ht="20.100000000000001" customHeight="1" x14ac:dyDescent="0.15">
      <c r="F525" t="str">
        <f>IFERROR(選手[[#This Row],[選手番号]],"")</f>
        <v/>
      </c>
      <c r="G525" t="str">
        <f>IFERROR(選手[[#This Row],[性別コード]],"")</f>
        <v/>
      </c>
      <c r="H525" t="str">
        <f>IFERROR(VLOOKUP(G525,色々!P:Q,2,0),"")</f>
        <v/>
      </c>
      <c r="I525" t="str">
        <f>IFERROR(選手[[#This Row],[氏名]],"")</f>
        <v/>
      </c>
      <c r="J525" t="str">
        <f>IFERROR(選手[[#This Row],[氏名カナ]],"")</f>
        <v/>
      </c>
      <c r="K525" t="str">
        <f>IFERROR(選手[[#This Row],[所属名称１]],"")</f>
        <v/>
      </c>
      <c r="L525" t="str">
        <f>IFERROR(選手[[#This Row],[学校コード]],"")</f>
        <v/>
      </c>
      <c r="M525" t="str">
        <f>IFERROR(VLOOKUP(L525,色々!G:H,2,0),"")</f>
        <v/>
      </c>
      <c r="N525" t="str">
        <f>IFERROR(選手[[#This Row],[学年]],"")</f>
        <v/>
      </c>
      <c r="O525" s="10" t="str">
        <f>IFERROR(選手[[#This Row],[生年月日]],"")</f>
        <v/>
      </c>
      <c r="P525" s="150" t="str">
        <f t="shared" si="8"/>
        <v/>
      </c>
    </row>
    <row r="526" spans="6:16" ht="20.100000000000001" customHeight="1" x14ac:dyDescent="0.15">
      <c r="F526" t="str">
        <f>IFERROR(選手[[#This Row],[選手番号]],"")</f>
        <v/>
      </c>
      <c r="G526" t="str">
        <f>IFERROR(選手[[#This Row],[性別コード]],"")</f>
        <v/>
      </c>
      <c r="H526" t="str">
        <f>IFERROR(VLOOKUP(G526,色々!P:Q,2,0),"")</f>
        <v/>
      </c>
      <c r="I526" t="str">
        <f>IFERROR(選手[[#This Row],[氏名]],"")</f>
        <v/>
      </c>
      <c r="J526" t="str">
        <f>IFERROR(選手[[#This Row],[氏名カナ]],"")</f>
        <v/>
      </c>
      <c r="K526" t="str">
        <f>IFERROR(選手[[#This Row],[所属名称１]],"")</f>
        <v/>
      </c>
      <c r="L526" t="str">
        <f>IFERROR(選手[[#This Row],[学校コード]],"")</f>
        <v/>
      </c>
      <c r="M526" t="str">
        <f>IFERROR(VLOOKUP(L526,色々!G:H,2,0),"")</f>
        <v/>
      </c>
      <c r="N526" t="str">
        <f>IFERROR(選手[[#This Row],[学年]],"")</f>
        <v/>
      </c>
      <c r="O526" s="10" t="str">
        <f>IFERROR(選手[[#This Row],[生年月日]],"")</f>
        <v/>
      </c>
      <c r="P526" s="150" t="str">
        <f t="shared" si="8"/>
        <v/>
      </c>
    </row>
    <row r="527" spans="6:16" ht="20.100000000000001" customHeight="1" x14ac:dyDescent="0.15">
      <c r="F527" t="str">
        <f>IFERROR(選手[[#This Row],[選手番号]],"")</f>
        <v/>
      </c>
      <c r="G527" t="str">
        <f>IFERROR(選手[[#This Row],[性別コード]],"")</f>
        <v/>
      </c>
      <c r="H527" t="str">
        <f>IFERROR(VLOOKUP(G527,色々!P:Q,2,0),"")</f>
        <v/>
      </c>
      <c r="I527" t="str">
        <f>IFERROR(選手[[#This Row],[氏名]],"")</f>
        <v/>
      </c>
      <c r="J527" t="str">
        <f>IFERROR(選手[[#This Row],[氏名カナ]],"")</f>
        <v/>
      </c>
      <c r="K527" t="str">
        <f>IFERROR(選手[[#This Row],[所属名称１]],"")</f>
        <v/>
      </c>
      <c r="L527" t="str">
        <f>IFERROR(選手[[#This Row],[学校コード]],"")</f>
        <v/>
      </c>
      <c r="M527" t="str">
        <f>IFERROR(VLOOKUP(L527,色々!G:H,2,0),"")</f>
        <v/>
      </c>
      <c r="N527" t="str">
        <f>IFERROR(選手[[#This Row],[学年]],"")</f>
        <v/>
      </c>
      <c r="O527" s="10" t="str">
        <f>IFERROR(選手[[#This Row],[生年月日]],"")</f>
        <v/>
      </c>
      <c r="P527" s="150" t="str">
        <f t="shared" si="8"/>
        <v/>
      </c>
    </row>
    <row r="528" spans="6:16" ht="20.100000000000001" customHeight="1" x14ac:dyDescent="0.15">
      <c r="F528" t="str">
        <f>IFERROR(選手[[#This Row],[選手番号]],"")</f>
        <v/>
      </c>
      <c r="G528" t="str">
        <f>IFERROR(選手[[#This Row],[性別コード]],"")</f>
        <v/>
      </c>
      <c r="H528" t="str">
        <f>IFERROR(VLOOKUP(G528,色々!P:Q,2,0),"")</f>
        <v/>
      </c>
      <c r="I528" t="str">
        <f>IFERROR(選手[[#This Row],[氏名]],"")</f>
        <v/>
      </c>
      <c r="J528" t="str">
        <f>IFERROR(選手[[#This Row],[氏名カナ]],"")</f>
        <v/>
      </c>
      <c r="K528" t="str">
        <f>IFERROR(選手[[#This Row],[所属名称１]],"")</f>
        <v/>
      </c>
      <c r="L528" t="str">
        <f>IFERROR(選手[[#This Row],[学校コード]],"")</f>
        <v/>
      </c>
      <c r="M528" t="str">
        <f>IFERROR(VLOOKUP(L528,色々!G:H,2,0),"")</f>
        <v/>
      </c>
      <c r="N528" t="str">
        <f>IFERROR(選手[[#This Row],[学年]],"")</f>
        <v/>
      </c>
      <c r="O528" s="10" t="str">
        <f>IFERROR(選手[[#This Row],[生年月日]],"")</f>
        <v/>
      </c>
      <c r="P528" s="150" t="str">
        <f t="shared" si="8"/>
        <v/>
      </c>
    </row>
    <row r="529" spans="6:16" ht="20.100000000000001" customHeight="1" x14ac:dyDescent="0.15">
      <c r="F529" t="str">
        <f>IFERROR(選手[[#This Row],[選手番号]],"")</f>
        <v/>
      </c>
      <c r="G529" t="str">
        <f>IFERROR(選手[[#This Row],[性別コード]],"")</f>
        <v/>
      </c>
      <c r="H529" t="str">
        <f>IFERROR(VLOOKUP(G529,色々!P:Q,2,0),"")</f>
        <v/>
      </c>
      <c r="I529" t="str">
        <f>IFERROR(選手[[#This Row],[氏名]],"")</f>
        <v/>
      </c>
      <c r="J529" t="str">
        <f>IFERROR(選手[[#This Row],[氏名カナ]],"")</f>
        <v/>
      </c>
      <c r="K529" t="str">
        <f>IFERROR(選手[[#This Row],[所属名称１]],"")</f>
        <v/>
      </c>
      <c r="L529" t="str">
        <f>IFERROR(選手[[#This Row],[学校コード]],"")</f>
        <v/>
      </c>
      <c r="M529" t="str">
        <f>IFERROR(VLOOKUP(L529,色々!G:H,2,0),"")</f>
        <v/>
      </c>
      <c r="N529" t="str">
        <f>IFERROR(選手[[#This Row],[学年]],"")</f>
        <v/>
      </c>
      <c r="O529" s="10" t="str">
        <f>IFERROR(選手[[#This Row],[生年月日]],"")</f>
        <v/>
      </c>
      <c r="P529" s="150" t="str">
        <f t="shared" si="8"/>
        <v/>
      </c>
    </row>
    <row r="530" spans="6:16" ht="20.100000000000001" customHeight="1" x14ac:dyDescent="0.15">
      <c r="F530" t="str">
        <f>IFERROR(選手[[#This Row],[選手番号]],"")</f>
        <v/>
      </c>
      <c r="G530" t="str">
        <f>IFERROR(選手[[#This Row],[性別コード]],"")</f>
        <v/>
      </c>
      <c r="H530" t="str">
        <f>IFERROR(VLOOKUP(G530,色々!P:Q,2,0),"")</f>
        <v/>
      </c>
      <c r="I530" t="str">
        <f>IFERROR(選手[[#This Row],[氏名]],"")</f>
        <v/>
      </c>
      <c r="J530" t="str">
        <f>IFERROR(選手[[#This Row],[氏名カナ]],"")</f>
        <v/>
      </c>
      <c r="K530" t="str">
        <f>IFERROR(選手[[#This Row],[所属名称１]],"")</f>
        <v/>
      </c>
      <c r="L530" t="str">
        <f>IFERROR(選手[[#This Row],[学校コード]],"")</f>
        <v/>
      </c>
      <c r="M530" t="str">
        <f>IFERROR(VLOOKUP(L530,色々!G:H,2,0),"")</f>
        <v/>
      </c>
      <c r="N530" t="str">
        <f>IFERROR(選手[[#This Row],[学年]],"")</f>
        <v/>
      </c>
      <c r="O530" s="10" t="str">
        <f>IFERROR(選手[[#This Row],[生年月日]],"")</f>
        <v/>
      </c>
      <c r="P530" s="150" t="str">
        <f t="shared" si="8"/>
        <v/>
      </c>
    </row>
    <row r="531" spans="6:16" ht="20.100000000000001" customHeight="1" x14ac:dyDescent="0.15">
      <c r="F531" t="str">
        <f>IFERROR(選手[[#This Row],[選手番号]],"")</f>
        <v/>
      </c>
      <c r="G531" t="str">
        <f>IFERROR(選手[[#This Row],[性別コード]],"")</f>
        <v/>
      </c>
      <c r="H531" t="str">
        <f>IFERROR(VLOOKUP(G531,色々!P:Q,2,0),"")</f>
        <v/>
      </c>
      <c r="I531" t="str">
        <f>IFERROR(選手[[#This Row],[氏名]],"")</f>
        <v/>
      </c>
      <c r="J531" t="str">
        <f>IFERROR(選手[[#This Row],[氏名カナ]],"")</f>
        <v/>
      </c>
      <c r="K531" t="str">
        <f>IFERROR(選手[[#This Row],[所属名称１]],"")</f>
        <v/>
      </c>
      <c r="L531" t="str">
        <f>IFERROR(選手[[#This Row],[学校コード]],"")</f>
        <v/>
      </c>
      <c r="M531" t="str">
        <f>IFERROR(VLOOKUP(L531,色々!G:H,2,0),"")</f>
        <v/>
      </c>
      <c r="N531" t="str">
        <f>IFERROR(選手[[#This Row],[学年]],"")</f>
        <v/>
      </c>
      <c r="O531" s="10" t="str">
        <f>IFERROR(選手[[#This Row],[生年月日]],"")</f>
        <v/>
      </c>
      <c r="P531" s="150" t="str">
        <f t="shared" si="8"/>
        <v/>
      </c>
    </row>
    <row r="532" spans="6:16" ht="20.100000000000001" customHeight="1" x14ac:dyDescent="0.15">
      <c r="F532" t="str">
        <f>IFERROR(選手[[#This Row],[選手番号]],"")</f>
        <v/>
      </c>
      <c r="G532" t="str">
        <f>IFERROR(選手[[#This Row],[性別コード]],"")</f>
        <v/>
      </c>
      <c r="H532" t="str">
        <f>IFERROR(VLOOKUP(G532,色々!P:Q,2,0),"")</f>
        <v/>
      </c>
      <c r="I532" t="str">
        <f>IFERROR(選手[[#This Row],[氏名]],"")</f>
        <v/>
      </c>
      <c r="J532" t="str">
        <f>IFERROR(選手[[#This Row],[氏名カナ]],"")</f>
        <v/>
      </c>
      <c r="K532" t="str">
        <f>IFERROR(選手[[#This Row],[所属名称１]],"")</f>
        <v/>
      </c>
      <c r="L532" t="str">
        <f>IFERROR(選手[[#This Row],[学校コード]],"")</f>
        <v/>
      </c>
      <c r="M532" t="str">
        <f>IFERROR(VLOOKUP(L532,色々!G:H,2,0),"")</f>
        <v/>
      </c>
      <c r="N532" t="str">
        <f>IFERROR(選手[[#This Row],[学年]],"")</f>
        <v/>
      </c>
      <c r="O532" s="10" t="str">
        <f>IFERROR(選手[[#This Row],[生年月日]],"")</f>
        <v/>
      </c>
      <c r="P532" s="150" t="str">
        <f t="shared" si="8"/>
        <v/>
      </c>
    </row>
    <row r="533" spans="6:16" ht="20.100000000000001" customHeight="1" x14ac:dyDescent="0.15">
      <c r="F533" t="str">
        <f>IFERROR(選手[[#This Row],[選手番号]],"")</f>
        <v/>
      </c>
      <c r="G533" t="str">
        <f>IFERROR(選手[[#This Row],[性別コード]],"")</f>
        <v/>
      </c>
      <c r="H533" t="str">
        <f>IFERROR(VLOOKUP(G533,色々!P:Q,2,0),"")</f>
        <v/>
      </c>
      <c r="I533" t="str">
        <f>IFERROR(選手[[#This Row],[氏名]],"")</f>
        <v/>
      </c>
      <c r="J533" t="str">
        <f>IFERROR(選手[[#This Row],[氏名カナ]],"")</f>
        <v/>
      </c>
      <c r="K533" t="str">
        <f>IFERROR(選手[[#This Row],[所属名称１]],"")</f>
        <v/>
      </c>
      <c r="L533" t="str">
        <f>IFERROR(選手[[#This Row],[学校コード]],"")</f>
        <v/>
      </c>
      <c r="M533" t="str">
        <f>IFERROR(VLOOKUP(L533,色々!G:H,2,0),"")</f>
        <v/>
      </c>
      <c r="N533" t="str">
        <f>IFERROR(選手[[#This Row],[学年]],"")</f>
        <v/>
      </c>
      <c r="O533" s="10" t="str">
        <f>IFERROR(選手[[#This Row],[生年月日]],"")</f>
        <v/>
      </c>
      <c r="P533" s="150" t="str">
        <f t="shared" si="8"/>
        <v/>
      </c>
    </row>
    <row r="534" spans="6:16" ht="20.100000000000001" customHeight="1" x14ac:dyDescent="0.15">
      <c r="F534" t="str">
        <f>IFERROR(選手[[#This Row],[選手番号]],"")</f>
        <v/>
      </c>
      <c r="G534" t="str">
        <f>IFERROR(選手[[#This Row],[性別コード]],"")</f>
        <v/>
      </c>
      <c r="H534" t="str">
        <f>IFERROR(VLOOKUP(G534,色々!P:Q,2,0),"")</f>
        <v/>
      </c>
      <c r="I534" t="str">
        <f>IFERROR(選手[[#This Row],[氏名]],"")</f>
        <v/>
      </c>
      <c r="J534" t="str">
        <f>IFERROR(選手[[#This Row],[氏名カナ]],"")</f>
        <v/>
      </c>
      <c r="K534" t="str">
        <f>IFERROR(選手[[#This Row],[所属名称１]],"")</f>
        <v/>
      </c>
      <c r="L534" t="str">
        <f>IFERROR(選手[[#This Row],[学校コード]],"")</f>
        <v/>
      </c>
      <c r="M534" t="str">
        <f>IFERROR(VLOOKUP(L534,色々!G:H,2,0),"")</f>
        <v/>
      </c>
      <c r="N534" t="str">
        <f>IFERROR(選手[[#This Row],[学年]],"")</f>
        <v/>
      </c>
      <c r="O534" s="10" t="str">
        <f>IFERROR(選手[[#This Row],[生年月日]],"")</f>
        <v/>
      </c>
      <c r="P534" s="150" t="str">
        <f t="shared" si="8"/>
        <v/>
      </c>
    </row>
    <row r="535" spans="6:16" ht="20.100000000000001" customHeight="1" x14ac:dyDescent="0.15">
      <c r="F535" t="str">
        <f>IFERROR(選手[[#This Row],[選手番号]],"")</f>
        <v/>
      </c>
      <c r="G535" t="str">
        <f>IFERROR(選手[[#This Row],[性別コード]],"")</f>
        <v/>
      </c>
      <c r="H535" t="str">
        <f>IFERROR(VLOOKUP(G535,色々!P:Q,2,0),"")</f>
        <v/>
      </c>
      <c r="I535" t="str">
        <f>IFERROR(選手[[#This Row],[氏名]],"")</f>
        <v/>
      </c>
      <c r="J535" t="str">
        <f>IFERROR(選手[[#This Row],[氏名カナ]],"")</f>
        <v/>
      </c>
      <c r="K535" t="str">
        <f>IFERROR(選手[[#This Row],[所属名称１]],"")</f>
        <v/>
      </c>
      <c r="L535" t="str">
        <f>IFERROR(選手[[#This Row],[学校コード]],"")</f>
        <v/>
      </c>
      <c r="M535" t="str">
        <f>IFERROR(VLOOKUP(L535,色々!G:H,2,0),"")</f>
        <v/>
      </c>
      <c r="N535" t="str">
        <f>IFERROR(選手[[#This Row],[学年]],"")</f>
        <v/>
      </c>
      <c r="O535" s="10" t="str">
        <f>IFERROR(選手[[#This Row],[生年月日]],"")</f>
        <v/>
      </c>
      <c r="P535" s="150" t="str">
        <f t="shared" si="8"/>
        <v/>
      </c>
    </row>
    <row r="536" spans="6:16" ht="20.100000000000001" customHeight="1" x14ac:dyDescent="0.15">
      <c r="F536" t="str">
        <f>IFERROR(選手[[#This Row],[選手番号]],"")</f>
        <v/>
      </c>
      <c r="G536" t="str">
        <f>IFERROR(選手[[#This Row],[性別コード]],"")</f>
        <v/>
      </c>
      <c r="H536" t="str">
        <f>IFERROR(VLOOKUP(G536,色々!P:Q,2,0),"")</f>
        <v/>
      </c>
      <c r="I536" t="str">
        <f>IFERROR(選手[[#This Row],[氏名]],"")</f>
        <v/>
      </c>
      <c r="J536" t="str">
        <f>IFERROR(選手[[#This Row],[氏名カナ]],"")</f>
        <v/>
      </c>
      <c r="K536" t="str">
        <f>IFERROR(選手[[#This Row],[所属名称１]],"")</f>
        <v/>
      </c>
      <c r="L536" t="str">
        <f>IFERROR(選手[[#This Row],[学校コード]],"")</f>
        <v/>
      </c>
      <c r="M536" t="str">
        <f>IFERROR(VLOOKUP(L536,色々!G:H,2,0),"")</f>
        <v/>
      </c>
      <c r="N536" t="str">
        <f>IFERROR(選手[[#This Row],[学年]],"")</f>
        <v/>
      </c>
      <c r="O536" s="10" t="str">
        <f>IFERROR(選手[[#This Row],[生年月日]],"")</f>
        <v/>
      </c>
      <c r="P536" s="150" t="str">
        <f t="shared" si="8"/>
        <v/>
      </c>
    </row>
    <row r="537" spans="6:16" ht="20.100000000000001" customHeight="1" x14ac:dyDescent="0.15">
      <c r="F537" t="str">
        <f>IFERROR(選手[[#This Row],[選手番号]],"")</f>
        <v/>
      </c>
      <c r="G537" t="str">
        <f>IFERROR(選手[[#This Row],[性別コード]],"")</f>
        <v/>
      </c>
      <c r="H537" t="str">
        <f>IFERROR(VLOOKUP(G537,色々!P:Q,2,0),"")</f>
        <v/>
      </c>
      <c r="I537" t="str">
        <f>IFERROR(選手[[#This Row],[氏名]],"")</f>
        <v/>
      </c>
      <c r="J537" t="str">
        <f>IFERROR(選手[[#This Row],[氏名カナ]],"")</f>
        <v/>
      </c>
      <c r="K537" t="str">
        <f>IFERROR(選手[[#This Row],[所属名称１]],"")</f>
        <v/>
      </c>
      <c r="L537" t="str">
        <f>IFERROR(選手[[#This Row],[学校コード]],"")</f>
        <v/>
      </c>
      <c r="M537" t="str">
        <f>IFERROR(VLOOKUP(L537,色々!G:H,2,0),"")</f>
        <v/>
      </c>
      <c r="N537" t="str">
        <f>IFERROR(選手[[#This Row],[学年]],"")</f>
        <v/>
      </c>
      <c r="O537" s="10" t="str">
        <f>IFERROR(選手[[#This Row],[生年月日]],"")</f>
        <v/>
      </c>
      <c r="P537" s="150" t="str">
        <f t="shared" si="8"/>
        <v/>
      </c>
    </row>
    <row r="538" spans="6:16" ht="20.100000000000001" customHeight="1" x14ac:dyDescent="0.15">
      <c r="F538" t="str">
        <f>IFERROR(選手[[#This Row],[選手番号]],"")</f>
        <v/>
      </c>
      <c r="G538" t="str">
        <f>IFERROR(選手[[#This Row],[性別コード]],"")</f>
        <v/>
      </c>
      <c r="H538" t="str">
        <f>IFERROR(VLOOKUP(G538,色々!P:Q,2,0),"")</f>
        <v/>
      </c>
      <c r="I538" t="str">
        <f>IFERROR(選手[[#This Row],[氏名]],"")</f>
        <v/>
      </c>
      <c r="J538" t="str">
        <f>IFERROR(選手[[#This Row],[氏名カナ]],"")</f>
        <v/>
      </c>
      <c r="K538" t="str">
        <f>IFERROR(選手[[#This Row],[所属名称１]],"")</f>
        <v/>
      </c>
      <c r="L538" t="str">
        <f>IFERROR(選手[[#This Row],[学校コード]],"")</f>
        <v/>
      </c>
      <c r="M538" t="str">
        <f>IFERROR(VLOOKUP(L538,色々!G:H,2,0),"")</f>
        <v/>
      </c>
      <c r="N538" t="str">
        <f>IFERROR(選手[[#This Row],[学年]],"")</f>
        <v/>
      </c>
      <c r="O538" s="10" t="str">
        <f>IFERROR(選手[[#This Row],[生年月日]],"")</f>
        <v/>
      </c>
      <c r="P538" s="150" t="str">
        <f t="shared" si="8"/>
        <v/>
      </c>
    </row>
    <row r="539" spans="6:16" ht="20.100000000000001" customHeight="1" x14ac:dyDescent="0.15">
      <c r="F539" t="str">
        <f>IFERROR(選手[[#This Row],[選手番号]],"")</f>
        <v/>
      </c>
      <c r="G539" t="str">
        <f>IFERROR(選手[[#This Row],[性別コード]],"")</f>
        <v/>
      </c>
      <c r="H539" t="str">
        <f>IFERROR(VLOOKUP(G539,色々!P:Q,2,0),"")</f>
        <v/>
      </c>
      <c r="I539" t="str">
        <f>IFERROR(選手[[#This Row],[氏名]],"")</f>
        <v/>
      </c>
      <c r="J539" t="str">
        <f>IFERROR(選手[[#This Row],[氏名カナ]],"")</f>
        <v/>
      </c>
      <c r="K539" t="str">
        <f>IFERROR(選手[[#This Row],[所属名称１]],"")</f>
        <v/>
      </c>
      <c r="L539" t="str">
        <f>IFERROR(選手[[#This Row],[学校コード]],"")</f>
        <v/>
      </c>
      <c r="M539" t="str">
        <f>IFERROR(VLOOKUP(L539,色々!G:H,2,0),"")</f>
        <v/>
      </c>
      <c r="N539" t="str">
        <f>IFERROR(選手[[#This Row],[学年]],"")</f>
        <v/>
      </c>
      <c r="O539" s="10" t="str">
        <f>IFERROR(選手[[#This Row],[生年月日]],"")</f>
        <v/>
      </c>
      <c r="P539" s="150" t="str">
        <f t="shared" si="8"/>
        <v/>
      </c>
    </row>
    <row r="540" spans="6:16" ht="20.100000000000001" customHeight="1" x14ac:dyDescent="0.15">
      <c r="F540" t="str">
        <f>IFERROR(選手[[#This Row],[選手番号]],"")</f>
        <v/>
      </c>
      <c r="G540" t="str">
        <f>IFERROR(選手[[#This Row],[性別コード]],"")</f>
        <v/>
      </c>
      <c r="H540" t="str">
        <f>IFERROR(VLOOKUP(G540,色々!P:Q,2,0),"")</f>
        <v/>
      </c>
      <c r="I540" t="str">
        <f>IFERROR(選手[[#This Row],[氏名]],"")</f>
        <v/>
      </c>
      <c r="J540" t="str">
        <f>IFERROR(選手[[#This Row],[氏名カナ]],"")</f>
        <v/>
      </c>
      <c r="K540" t="str">
        <f>IFERROR(選手[[#This Row],[所属名称１]],"")</f>
        <v/>
      </c>
      <c r="L540" t="str">
        <f>IFERROR(選手[[#This Row],[学校コード]],"")</f>
        <v/>
      </c>
      <c r="M540" t="str">
        <f>IFERROR(VLOOKUP(L540,色々!G:H,2,0),"")</f>
        <v/>
      </c>
      <c r="N540" t="str">
        <f>IFERROR(選手[[#This Row],[学年]],"")</f>
        <v/>
      </c>
      <c r="O540" s="10" t="str">
        <f>IFERROR(選手[[#This Row],[生年月日]],"")</f>
        <v/>
      </c>
      <c r="P540" s="150" t="str">
        <f t="shared" si="8"/>
        <v/>
      </c>
    </row>
    <row r="541" spans="6:16" ht="20.100000000000001" customHeight="1" x14ac:dyDescent="0.15">
      <c r="F541" t="str">
        <f>IFERROR(選手[[#This Row],[選手番号]],"")</f>
        <v/>
      </c>
      <c r="G541" t="str">
        <f>IFERROR(選手[[#This Row],[性別コード]],"")</f>
        <v/>
      </c>
      <c r="H541" t="str">
        <f>IFERROR(VLOOKUP(G541,色々!P:Q,2,0),"")</f>
        <v/>
      </c>
      <c r="I541" t="str">
        <f>IFERROR(選手[[#This Row],[氏名]],"")</f>
        <v/>
      </c>
      <c r="J541" t="str">
        <f>IFERROR(選手[[#This Row],[氏名カナ]],"")</f>
        <v/>
      </c>
      <c r="K541" t="str">
        <f>IFERROR(選手[[#This Row],[所属名称１]],"")</f>
        <v/>
      </c>
      <c r="L541" t="str">
        <f>IFERROR(選手[[#This Row],[学校コード]],"")</f>
        <v/>
      </c>
      <c r="M541" t="str">
        <f>IFERROR(VLOOKUP(L541,色々!G:H,2,0),"")</f>
        <v/>
      </c>
      <c r="N541" t="str">
        <f>IFERROR(選手[[#This Row],[学年]],"")</f>
        <v/>
      </c>
      <c r="O541" s="10" t="str">
        <f>IFERROR(選手[[#This Row],[生年月日]],"")</f>
        <v/>
      </c>
      <c r="P541" s="150" t="str">
        <f t="shared" si="8"/>
        <v/>
      </c>
    </row>
    <row r="542" spans="6:16" ht="20.100000000000001" customHeight="1" x14ac:dyDescent="0.15">
      <c r="F542" t="str">
        <f>IFERROR(選手[[#This Row],[選手番号]],"")</f>
        <v/>
      </c>
      <c r="G542" t="str">
        <f>IFERROR(選手[[#This Row],[性別コード]],"")</f>
        <v/>
      </c>
      <c r="H542" t="str">
        <f>IFERROR(VLOOKUP(G542,色々!P:Q,2,0),"")</f>
        <v/>
      </c>
      <c r="I542" t="str">
        <f>IFERROR(選手[[#This Row],[氏名]],"")</f>
        <v/>
      </c>
      <c r="J542" t="str">
        <f>IFERROR(選手[[#This Row],[氏名カナ]],"")</f>
        <v/>
      </c>
      <c r="K542" t="str">
        <f>IFERROR(選手[[#This Row],[所属名称１]],"")</f>
        <v/>
      </c>
      <c r="L542" t="str">
        <f>IFERROR(選手[[#This Row],[学校コード]],"")</f>
        <v/>
      </c>
      <c r="M542" t="str">
        <f>IFERROR(VLOOKUP(L542,色々!G:H,2,0),"")</f>
        <v/>
      </c>
      <c r="N542" t="str">
        <f>IFERROR(選手[[#This Row],[学年]],"")</f>
        <v/>
      </c>
      <c r="O542" s="10" t="str">
        <f>IFERROR(選手[[#This Row],[生年月日]],"")</f>
        <v/>
      </c>
      <c r="P542" s="150" t="str">
        <f t="shared" si="8"/>
        <v/>
      </c>
    </row>
    <row r="543" spans="6:16" ht="20.100000000000001" customHeight="1" x14ac:dyDescent="0.15">
      <c r="F543" t="str">
        <f>IFERROR(選手[[#This Row],[選手番号]],"")</f>
        <v/>
      </c>
      <c r="G543" t="str">
        <f>IFERROR(選手[[#This Row],[性別コード]],"")</f>
        <v/>
      </c>
      <c r="H543" t="str">
        <f>IFERROR(VLOOKUP(G543,色々!P:Q,2,0),"")</f>
        <v/>
      </c>
      <c r="I543" t="str">
        <f>IFERROR(選手[[#This Row],[氏名]],"")</f>
        <v/>
      </c>
      <c r="J543" t="str">
        <f>IFERROR(選手[[#This Row],[氏名カナ]],"")</f>
        <v/>
      </c>
      <c r="K543" t="str">
        <f>IFERROR(選手[[#This Row],[所属名称１]],"")</f>
        <v/>
      </c>
      <c r="L543" t="str">
        <f>IFERROR(選手[[#This Row],[学校コード]],"")</f>
        <v/>
      </c>
      <c r="M543" t="str">
        <f>IFERROR(VLOOKUP(L543,色々!G:H,2,0),"")</f>
        <v/>
      </c>
      <c r="N543" t="str">
        <f>IFERROR(選手[[#This Row],[学年]],"")</f>
        <v/>
      </c>
      <c r="O543" s="10" t="str">
        <f>IFERROR(選手[[#This Row],[生年月日]],"")</f>
        <v/>
      </c>
      <c r="P543" s="150" t="str">
        <f t="shared" si="8"/>
        <v/>
      </c>
    </row>
    <row r="544" spans="6:16" ht="20.100000000000001" customHeight="1" x14ac:dyDescent="0.15">
      <c r="F544" t="str">
        <f>IFERROR(選手[[#This Row],[選手番号]],"")</f>
        <v/>
      </c>
      <c r="G544" t="str">
        <f>IFERROR(選手[[#This Row],[性別コード]],"")</f>
        <v/>
      </c>
      <c r="H544" t="str">
        <f>IFERROR(VLOOKUP(G544,色々!P:Q,2,0),"")</f>
        <v/>
      </c>
      <c r="I544" t="str">
        <f>IFERROR(選手[[#This Row],[氏名]],"")</f>
        <v/>
      </c>
      <c r="J544" t="str">
        <f>IFERROR(選手[[#This Row],[氏名カナ]],"")</f>
        <v/>
      </c>
      <c r="K544" t="str">
        <f>IFERROR(選手[[#This Row],[所属名称１]],"")</f>
        <v/>
      </c>
      <c r="L544" t="str">
        <f>IFERROR(選手[[#This Row],[学校コード]],"")</f>
        <v/>
      </c>
      <c r="M544" t="str">
        <f>IFERROR(VLOOKUP(L544,色々!G:H,2,0),"")</f>
        <v/>
      </c>
      <c r="N544" t="str">
        <f>IFERROR(選手[[#This Row],[学年]],"")</f>
        <v/>
      </c>
      <c r="O544" s="10" t="str">
        <f>IFERROR(選手[[#This Row],[生年月日]],"")</f>
        <v/>
      </c>
      <c r="P544" s="150" t="str">
        <f t="shared" si="8"/>
        <v/>
      </c>
    </row>
    <row r="545" spans="6:16" ht="20.100000000000001" customHeight="1" x14ac:dyDescent="0.15">
      <c r="F545" t="str">
        <f>IFERROR(選手[[#This Row],[選手番号]],"")</f>
        <v/>
      </c>
      <c r="G545" t="str">
        <f>IFERROR(選手[[#This Row],[性別コード]],"")</f>
        <v/>
      </c>
      <c r="H545" t="str">
        <f>IFERROR(VLOOKUP(G545,色々!P:Q,2,0),"")</f>
        <v/>
      </c>
      <c r="I545" t="str">
        <f>IFERROR(選手[[#This Row],[氏名]],"")</f>
        <v/>
      </c>
      <c r="J545" t="str">
        <f>IFERROR(選手[[#This Row],[氏名カナ]],"")</f>
        <v/>
      </c>
      <c r="K545" t="str">
        <f>IFERROR(選手[[#This Row],[所属名称１]],"")</f>
        <v/>
      </c>
      <c r="L545" t="str">
        <f>IFERROR(選手[[#This Row],[学校コード]],"")</f>
        <v/>
      </c>
      <c r="M545" t="str">
        <f>IFERROR(VLOOKUP(L545,色々!G:H,2,0),"")</f>
        <v/>
      </c>
      <c r="N545" t="str">
        <f>IFERROR(選手[[#This Row],[学年]],"")</f>
        <v/>
      </c>
      <c r="O545" s="10" t="str">
        <f>IFERROR(選手[[#This Row],[生年月日]],"")</f>
        <v/>
      </c>
      <c r="P545" s="150" t="str">
        <f t="shared" si="8"/>
        <v/>
      </c>
    </row>
    <row r="546" spans="6:16" ht="20.100000000000001" customHeight="1" x14ac:dyDescent="0.15">
      <c r="F546" t="str">
        <f>IFERROR(選手[[#This Row],[選手番号]],"")</f>
        <v/>
      </c>
      <c r="G546" t="str">
        <f>IFERROR(選手[[#This Row],[性別コード]],"")</f>
        <v/>
      </c>
      <c r="H546" t="str">
        <f>IFERROR(VLOOKUP(G546,色々!P:Q,2,0),"")</f>
        <v/>
      </c>
      <c r="I546" t="str">
        <f>IFERROR(選手[[#This Row],[氏名]],"")</f>
        <v/>
      </c>
      <c r="J546" t="str">
        <f>IFERROR(選手[[#This Row],[氏名カナ]],"")</f>
        <v/>
      </c>
      <c r="K546" t="str">
        <f>IFERROR(選手[[#This Row],[所属名称１]],"")</f>
        <v/>
      </c>
      <c r="L546" t="str">
        <f>IFERROR(選手[[#This Row],[学校コード]],"")</f>
        <v/>
      </c>
      <c r="M546" t="str">
        <f>IFERROR(VLOOKUP(L546,色々!G:H,2,0),"")</f>
        <v/>
      </c>
      <c r="N546" t="str">
        <f>IFERROR(選手[[#This Row],[学年]],"")</f>
        <v/>
      </c>
      <c r="O546" s="10" t="str">
        <f>IFERROR(選手[[#This Row],[生年月日]],"")</f>
        <v/>
      </c>
      <c r="P546" s="150" t="str">
        <f t="shared" si="8"/>
        <v/>
      </c>
    </row>
    <row r="547" spans="6:16" ht="20.100000000000001" customHeight="1" x14ac:dyDescent="0.15">
      <c r="F547" t="str">
        <f>IFERROR(選手[[#This Row],[選手番号]],"")</f>
        <v/>
      </c>
      <c r="G547" t="str">
        <f>IFERROR(選手[[#This Row],[性別コード]],"")</f>
        <v/>
      </c>
      <c r="H547" t="str">
        <f>IFERROR(VLOOKUP(G547,色々!P:Q,2,0),"")</f>
        <v/>
      </c>
      <c r="I547" t="str">
        <f>IFERROR(選手[[#This Row],[氏名]],"")</f>
        <v/>
      </c>
      <c r="J547" t="str">
        <f>IFERROR(選手[[#This Row],[氏名カナ]],"")</f>
        <v/>
      </c>
      <c r="K547" t="str">
        <f>IFERROR(選手[[#This Row],[所属名称１]],"")</f>
        <v/>
      </c>
      <c r="L547" t="str">
        <f>IFERROR(選手[[#This Row],[学校コード]],"")</f>
        <v/>
      </c>
      <c r="M547" t="str">
        <f>IFERROR(VLOOKUP(L547,色々!G:H,2,0),"")</f>
        <v/>
      </c>
      <c r="N547" t="str">
        <f>IFERROR(選手[[#This Row],[学年]],"")</f>
        <v/>
      </c>
      <c r="O547" s="10" t="str">
        <f>IFERROR(選手[[#This Row],[生年月日]],"")</f>
        <v/>
      </c>
      <c r="P547" s="150" t="str">
        <f t="shared" si="8"/>
        <v/>
      </c>
    </row>
    <row r="548" spans="6:16" ht="20.100000000000001" customHeight="1" x14ac:dyDescent="0.15">
      <c r="F548" t="str">
        <f>IFERROR(選手[[#This Row],[選手番号]],"")</f>
        <v/>
      </c>
      <c r="G548" t="str">
        <f>IFERROR(選手[[#This Row],[性別コード]],"")</f>
        <v/>
      </c>
      <c r="H548" t="str">
        <f>IFERROR(VLOOKUP(G548,色々!P:Q,2,0),"")</f>
        <v/>
      </c>
      <c r="I548" t="str">
        <f>IFERROR(選手[[#This Row],[氏名]],"")</f>
        <v/>
      </c>
      <c r="J548" t="str">
        <f>IFERROR(選手[[#This Row],[氏名カナ]],"")</f>
        <v/>
      </c>
      <c r="K548" t="str">
        <f>IFERROR(選手[[#This Row],[所属名称１]],"")</f>
        <v/>
      </c>
      <c r="L548" t="str">
        <f>IFERROR(選手[[#This Row],[学校コード]],"")</f>
        <v/>
      </c>
      <c r="M548" t="str">
        <f>IFERROR(VLOOKUP(L548,色々!G:H,2,0),"")</f>
        <v/>
      </c>
      <c r="N548" t="str">
        <f>IFERROR(選手[[#This Row],[学年]],"")</f>
        <v/>
      </c>
      <c r="O548" s="10" t="str">
        <f>IFERROR(選手[[#This Row],[生年月日]],"")</f>
        <v/>
      </c>
      <c r="P548" s="150" t="str">
        <f t="shared" si="8"/>
        <v/>
      </c>
    </row>
    <row r="549" spans="6:16" ht="20.100000000000001" customHeight="1" x14ac:dyDescent="0.15">
      <c r="F549" t="str">
        <f>IFERROR(選手[[#This Row],[選手番号]],"")</f>
        <v/>
      </c>
      <c r="G549" t="str">
        <f>IFERROR(選手[[#This Row],[性別コード]],"")</f>
        <v/>
      </c>
      <c r="H549" t="str">
        <f>IFERROR(VLOOKUP(G549,色々!P:Q,2,0),"")</f>
        <v/>
      </c>
      <c r="I549" t="str">
        <f>IFERROR(選手[[#This Row],[氏名]],"")</f>
        <v/>
      </c>
      <c r="J549" t="str">
        <f>IFERROR(選手[[#This Row],[氏名カナ]],"")</f>
        <v/>
      </c>
      <c r="K549" t="str">
        <f>IFERROR(選手[[#This Row],[所属名称１]],"")</f>
        <v/>
      </c>
      <c r="L549" t="str">
        <f>IFERROR(選手[[#This Row],[学校コード]],"")</f>
        <v/>
      </c>
      <c r="M549" t="str">
        <f>IFERROR(VLOOKUP(L549,色々!G:H,2,0),"")</f>
        <v/>
      </c>
      <c r="N549" t="str">
        <f>IFERROR(選手[[#This Row],[学年]],"")</f>
        <v/>
      </c>
      <c r="O549" s="10" t="str">
        <f>IFERROR(選手[[#This Row],[生年月日]],"")</f>
        <v/>
      </c>
      <c r="P549" s="150" t="str">
        <f t="shared" si="8"/>
        <v/>
      </c>
    </row>
    <row r="550" spans="6:16" ht="20.100000000000001" customHeight="1" x14ac:dyDescent="0.15">
      <c r="F550" t="str">
        <f>IFERROR(選手[[#This Row],[選手番号]],"")</f>
        <v/>
      </c>
      <c r="G550" t="str">
        <f>IFERROR(選手[[#This Row],[性別コード]],"")</f>
        <v/>
      </c>
      <c r="H550" t="str">
        <f>IFERROR(VLOOKUP(G550,色々!P:Q,2,0),"")</f>
        <v/>
      </c>
      <c r="I550" t="str">
        <f>IFERROR(選手[[#This Row],[氏名]],"")</f>
        <v/>
      </c>
      <c r="J550" t="str">
        <f>IFERROR(選手[[#This Row],[氏名カナ]],"")</f>
        <v/>
      </c>
      <c r="K550" t="str">
        <f>IFERROR(選手[[#This Row],[所属名称１]],"")</f>
        <v/>
      </c>
      <c r="L550" t="str">
        <f>IFERROR(選手[[#This Row],[学校コード]],"")</f>
        <v/>
      </c>
      <c r="M550" t="str">
        <f>IFERROR(VLOOKUP(L550,色々!G:H,2,0),"")</f>
        <v/>
      </c>
      <c r="N550" t="str">
        <f>IFERROR(選手[[#This Row],[学年]],"")</f>
        <v/>
      </c>
      <c r="O550" s="10" t="str">
        <f>IFERROR(選手[[#This Row],[生年月日]],"")</f>
        <v/>
      </c>
      <c r="P550" s="150" t="str">
        <f t="shared" si="8"/>
        <v/>
      </c>
    </row>
    <row r="551" spans="6:16" ht="20.100000000000001" customHeight="1" x14ac:dyDescent="0.15">
      <c r="F551" t="str">
        <f>IFERROR(選手[[#This Row],[選手番号]],"")</f>
        <v/>
      </c>
      <c r="G551" t="str">
        <f>IFERROR(選手[[#This Row],[性別コード]],"")</f>
        <v/>
      </c>
      <c r="H551" t="str">
        <f>IFERROR(VLOOKUP(G551,色々!P:Q,2,0),"")</f>
        <v/>
      </c>
      <c r="I551" t="str">
        <f>IFERROR(選手[[#This Row],[氏名]],"")</f>
        <v/>
      </c>
      <c r="J551" t="str">
        <f>IFERROR(選手[[#This Row],[氏名カナ]],"")</f>
        <v/>
      </c>
      <c r="K551" t="str">
        <f>IFERROR(選手[[#This Row],[所属名称１]],"")</f>
        <v/>
      </c>
      <c r="L551" t="str">
        <f>IFERROR(選手[[#This Row],[学校コード]],"")</f>
        <v/>
      </c>
      <c r="M551" t="str">
        <f>IFERROR(VLOOKUP(L551,色々!G:H,2,0),"")</f>
        <v/>
      </c>
      <c r="N551" t="str">
        <f>IFERROR(選手[[#This Row],[学年]],"")</f>
        <v/>
      </c>
      <c r="O551" s="10" t="str">
        <f>IFERROR(選手[[#This Row],[生年月日]],"")</f>
        <v/>
      </c>
      <c r="P551" s="150" t="str">
        <f t="shared" si="8"/>
        <v/>
      </c>
    </row>
    <row r="552" spans="6:16" ht="20.100000000000001" customHeight="1" x14ac:dyDescent="0.15">
      <c r="F552" t="str">
        <f>IFERROR(選手[[#This Row],[選手番号]],"")</f>
        <v/>
      </c>
      <c r="G552" t="str">
        <f>IFERROR(選手[[#This Row],[性別コード]],"")</f>
        <v/>
      </c>
      <c r="H552" t="str">
        <f>IFERROR(VLOOKUP(G552,色々!P:Q,2,0),"")</f>
        <v/>
      </c>
      <c r="I552" t="str">
        <f>IFERROR(選手[[#This Row],[氏名]],"")</f>
        <v/>
      </c>
      <c r="J552" t="str">
        <f>IFERROR(選手[[#This Row],[氏名カナ]],"")</f>
        <v/>
      </c>
      <c r="K552" t="str">
        <f>IFERROR(選手[[#This Row],[所属名称１]],"")</f>
        <v/>
      </c>
      <c r="L552" t="str">
        <f>IFERROR(選手[[#This Row],[学校コード]],"")</f>
        <v/>
      </c>
      <c r="M552" t="str">
        <f>IFERROR(VLOOKUP(L552,色々!G:H,2,0),"")</f>
        <v/>
      </c>
      <c r="N552" t="str">
        <f>IFERROR(選手[[#This Row],[学年]],"")</f>
        <v/>
      </c>
      <c r="O552" s="10" t="str">
        <f>IFERROR(選手[[#This Row],[生年月日]],"")</f>
        <v/>
      </c>
      <c r="P552" s="150" t="str">
        <f t="shared" si="8"/>
        <v/>
      </c>
    </row>
    <row r="553" spans="6:16" ht="20.100000000000001" customHeight="1" x14ac:dyDescent="0.15">
      <c r="F553" t="str">
        <f>IFERROR(選手[[#This Row],[選手番号]],"")</f>
        <v/>
      </c>
      <c r="G553" t="str">
        <f>IFERROR(選手[[#This Row],[性別コード]],"")</f>
        <v/>
      </c>
      <c r="H553" t="str">
        <f>IFERROR(VLOOKUP(G553,色々!P:Q,2,0),"")</f>
        <v/>
      </c>
      <c r="I553" t="str">
        <f>IFERROR(選手[[#This Row],[氏名]],"")</f>
        <v/>
      </c>
      <c r="J553" t="str">
        <f>IFERROR(選手[[#This Row],[氏名カナ]],"")</f>
        <v/>
      </c>
      <c r="K553" t="str">
        <f>IFERROR(選手[[#This Row],[所属名称１]],"")</f>
        <v/>
      </c>
      <c r="L553" t="str">
        <f>IFERROR(選手[[#This Row],[学校コード]],"")</f>
        <v/>
      </c>
      <c r="M553" t="str">
        <f>IFERROR(VLOOKUP(L553,色々!G:H,2,0),"")</f>
        <v/>
      </c>
      <c r="N553" t="str">
        <f>IFERROR(選手[[#This Row],[学年]],"")</f>
        <v/>
      </c>
      <c r="O553" s="10" t="str">
        <f>IFERROR(選手[[#This Row],[生年月日]],"")</f>
        <v/>
      </c>
      <c r="P553" s="150" t="str">
        <f t="shared" si="8"/>
        <v/>
      </c>
    </row>
    <row r="554" spans="6:16" ht="20.100000000000001" customHeight="1" x14ac:dyDescent="0.15">
      <c r="F554" t="str">
        <f>IFERROR(選手[[#This Row],[選手番号]],"")</f>
        <v/>
      </c>
      <c r="G554" t="str">
        <f>IFERROR(選手[[#This Row],[性別コード]],"")</f>
        <v/>
      </c>
      <c r="H554" t="str">
        <f>IFERROR(VLOOKUP(G554,色々!P:Q,2,0),"")</f>
        <v/>
      </c>
      <c r="I554" t="str">
        <f>IFERROR(選手[[#This Row],[氏名]],"")</f>
        <v/>
      </c>
      <c r="J554" t="str">
        <f>IFERROR(選手[[#This Row],[氏名カナ]],"")</f>
        <v/>
      </c>
      <c r="K554" t="str">
        <f>IFERROR(選手[[#This Row],[所属名称１]],"")</f>
        <v/>
      </c>
      <c r="L554" t="str">
        <f>IFERROR(選手[[#This Row],[学校コード]],"")</f>
        <v/>
      </c>
      <c r="M554" t="str">
        <f>IFERROR(VLOOKUP(L554,色々!G:H,2,0),"")</f>
        <v/>
      </c>
      <c r="N554" t="str">
        <f>IFERROR(選手[[#This Row],[学年]],"")</f>
        <v/>
      </c>
      <c r="O554" s="10" t="str">
        <f>IFERROR(選手[[#This Row],[生年月日]],"")</f>
        <v/>
      </c>
      <c r="P554" s="150" t="str">
        <f t="shared" si="8"/>
        <v/>
      </c>
    </row>
    <row r="555" spans="6:16" ht="20.100000000000001" customHeight="1" x14ac:dyDescent="0.15">
      <c r="F555" t="str">
        <f>IFERROR(選手[[#This Row],[選手番号]],"")</f>
        <v/>
      </c>
      <c r="G555" t="str">
        <f>IFERROR(選手[[#This Row],[性別コード]],"")</f>
        <v/>
      </c>
      <c r="H555" t="str">
        <f>IFERROR(VLOOKUP(G555,色々!P:Q,2,0),"")</f>
        <v/>
      </c>
      <c r="I555" t="str">
        <f>IFERROR(選手[[#This Row],[氏名]],"")</f>
        <v/>
      </c>
      <c r="J555" t="str">
        <f>IFERROR(選手[[#This Row],[氏名カナ]],"")</f>
        <v/>
      </c>
      <c r="K555" t="str">
        <f>IFERROR(選手[[#This Row],[所属名称１]],"")</f>
        <v/>
      </c>
      <c r="L555" t="str">
        <f>IFERROR(選手[[#This Row],[学校コード]],"")</f>
        <v/>
      </c>
      <c r="M555" t="str">
        <f>IFERROR(VLOOKUP(L555,色々!G:H,2,0),"")</f>
        <v/>
      </c>
      <c r="N555" t="str">
        <f>IFERROR(選手[[#This Row],[学年]],"")</f>
        <v/>
      </c>
      <c r="O555" s="10" t="str">
        <f>IFERROR(選手[[#This Row],[生年月日]],"")</f>
        <v/>
      </c>
      <c r="P555" s="150" t="str">
        <f t="shared" si="8"/>
        <v/>
      </c>
    </row>
    <row r="556" spans="6:16" ht="20.100000000000001" customHeight="1" x14ac:dyDescent="0.15">
      <c r="F556" t="str">
        <f>IFERROR(選手[[#This Row],[選手番号]],"")</f>
        <v/>
      </c>
      <c r="G556" t="str">
        <f>IFERROR(選手[[#This Row],[性別コード]],"")</f>
        <v/>
      </c>
      <c r="H556" t="str">
        <f>IFERROR(VLOOKUP(G556,色々!P:Q,2,0),"")</f>
        <v/>
      </c>
      <c r="I556" t="str">
        <f>IFERROR(選手[[#This Row],[氏名]],"")</f>
        <v/>
      </c>
      <c r="J556" t="str">
        <f>IFERROR(選手[[#This Row],[氏名カナ]],"")</f>
        <v/>
      </c>
      <c r="K556" t="str">
        <f>IFERROR(選手[[#This Row],[所属名称１]],"")</f>
        <v/>
      </c>
      <c r="L556" t="str">
        <f>IFERROR(選手[[#This Row],[学校コード]],"")</f>
        <v/>
      </c>
      <c r="M556" t="str">
        <f>IFERROR(VLOOKUP(L556,色々!G:H,2,0),"")</f>
        <v/>
      </c>
      <c r="N556" t="str">
        <f>IFERROR(選手[[#This Row],[学年]],"")</f>
        <v/>
      </c>
      <c r="O556" s="10" t="str">
        <f>IFERROR(選手[[#This Row],[生年月日]],"")</f>
        <v/>
      </c>
      <c r="P556" s="150" t="str">
        <f t="shared" si="8"/>
        <v/>
      </c>
    </row>
    <row r="557" spans="6:16" ht="20.100000000000001" customHeight="1" x14ac:dyDescent="0.15">
      <c r="F557" t="str">
        <f>IFERROR(選手[[#This Row],[選手番号]],"")</f>
        <v/>
      </c>
      <c r="G557" t="str">
        <f>IFERROR(選手[[#This Row],[性別コード]],"")</f>
        <v/>
      </c>
      <c r="H557" t="str">
        <f>IFERROR(VLOOKUP(G557,色々!P:Q,2,0),"")</f>
        <v/>
      </c>
      <c r="I557" t="str">
        <f>IFERROR(選手[[#This Row],[氏名]],"")</f>
        <v/>
      </c>
      <c r="J557" t="str">
        <f>IFERROR(選手[[#This Row],[氏名カナ]],"")</f>
        <v/>
      </c>
      <c r="K557" t="str">
        <f>IFERROR(選手[[#This Row],[所属名称１]],"")</f>
        <v/>
      </c>
      <c r="L557" t="str">
        <f>IFERROR(選手[[#This Row],[学校コード]],"")</f>
        <v/>
      </c>
      <c r="M557" t="str">
        <f>IFERROR(VLOOKUP(L557,色々!G:H,2,0),"")</f>
        <v/>
      </c>
      <c r="N557" t="str">
        <f>IFERROR(選手[[#This Row],[学年]],"")</f>
        <v/>
      </c>
      <c r="O557" s="10" t="str">
        <f>IFERROR(選手[[#This Row],[生年月日]],"")</f>
        <v/>
      </c>
      <c r="P557" s="150" t="str">
        <f t="shared" si="8"/>
        <v/>
      </c>
    </row>
    <row r="558" spans="6:16" ht="20.100000000000001" customHeight="1" x14ac:dyDescent="0.15">
      <c r="F558" t="str">
        <f>IFERROR(選手[[#This Row],[選手番号]],"")</f>
        <v/>
      </c>
      <c r="G558" t="str">
        <f>IFERROR(選手[[#This Row],[性別コード]],"")</f>
        <v/>
      </c>
      <c r="H558" t="str">
        <f>IFERROR(VLOOKUP(G558,色々!P:Q,2,0),"")</f>
        <v/>
      </c>
      <c r="I558" t="str">
        <f>IFERROR(選手[[#This Row],[氏名]],"")</f>
        <v/>
      </c>
      <c r="J558" t="str">
        <f>IFERROR(選手[[#This Row],[氏名カナ]],"")</f>
        <v/>
      </c>
      <c r="K558" t="str">
        <f>IFERROR(選手[[#This Row],[所属名称１]],"")</f>
        <v/>
      </c>
      <c r="L558" t="str">
        <f>IFERROR(選手[[#This Row],[学校コード]],"")</f>
        <v/>
      </c>
      <c r="M558" t="str">
        <f>IFERROR(VLOOKUP(L558,色々!G:H,2,0),"")</f>
        <v/>
      </c>
      <c r="N558" t="str">
        <f>IFERROR(選手[[#This Row],[学年]],"")</f>
        <v/>
      </c>
      <c r="O558" s="10" t="str">
        <f>IFERROR(選手[[#This Row],[生年月日]],"")</f>
        <v/>
      </c>
      <c r="P558" s="150" t="str">
        <f t="shared" si="8"/>
        <v/>
      </c>
    </row>
    <row r="559" spans="6:16" ht="20.100000000000001" customHeight="1" x14ac:dyDescent="0.15">
      <c r="F559" t="str">
        <f>IFERROR(選手[[#This Row],[選手番号]],"")</f>
        <v/>
      </c>
      <c r="G559" t="str">
        <f>IFERROR(選手[[#This Row],[性別コード]],"")</f>
        <v/>
      </c>
      <c r="H559" t="str">
        <f>IFERROR(VLOOKUP(G559,色々!P:Q,2,0),"")</f>
        <v/>
      </c>
      <c r="I559" t="str">
        <f>IFERROR(選手[[#This Row],[氏名]],"")</f>
        <v/>
      </c>
      <c r="J559" t="str">
        <f>IFERROR(選手[[#This Row],[氏名カナ]],"")</f>
        <v/>
      </c>
      <c r="K559" t="str">
        <f>IFERROR(選手[[#This Row],[所属名称１]],"")</f>
        <v/>
      </c>
      <c r="L559" t="str">
        <f>IFERROR(選手[[#This Row],[学校コード]],"")</f>
        <v/>
      </c>
      <c r="M559" t="str">
        <f>IFERROR(VLOOKUP(L559,色々!G:H,2,0),"")</f>
        <v/>
      </c>
      <c r="N559" t="str">
        <f>IFERROR(選手[[#This Row],[学年]],"")</f>
        <v/>
      </c>
      <c r="O559" s="10" t="str">
        <f>IFERROR(選手[[#This Row],[生年月日]],"")</f>
        <v/>
      </c>
      <c r="P559" s="150" t="str">
        <f t="shared" si="8"/>
        <v/>
      </c>
    </row>
    <row r="560" spans="6:16" ht="20.100000000000001" customHeight="1" x14ac:dyDescent="0.15">
      <c r="F560" t="str">
        <f>IFERROR(選手[[#This Row],[選手番号]],"")</f>
        <v/>
      </c>
      <c r="G560" t="str">
        <f>IFERROR(選手[[#This Row],[性別コード]],"")</f>
        <v/>
      </c>
      <c r="H560" t="str">
        <f>IFERROR(VLOOKUP(G560,色々!P:Q,2,0),"")</f>
        <v/>
      </c>
      <c r="I560" t="str">
        <f>IFERROR(選手[[#This Row],[氏名]],"")</f>
        <v/>
      </c>
      <c r="J560" t="str">
        <f>IFERROR(選手[[#This Row],[氏名カナ]],"")</f>
        <v/>
      </c>
      <c r="K560" t="str">
        <f>IFERROR(選手[[#This Row],[所属名称１]],"")</f>
        <v/>
      </c>
      <c r="L560" t="str">
        <f>IFERROR(選手[[#This Row],[学校コード]],"")</f>
        <v/>
      </c>
      <c r="M560" t="str">
        <f>IFERROR(VLOOKUP(L560,色々!G:H,2,0),"")</f>
        <v/>
      </c>
      <c r="N560" t="str">
        <f>IFERROR(選手[[#This Row],[学年]],"")</f>
        <v/>
      </c>
      <c r="O560" s="10" t="str">
        <f>IFERROR(選手[[#This Row],[生年月日]],"")</f>
        <v/>
      </c>
      <c r="P560" s="150" t="str">
        <f t="shared" si="8"/>
        <v/>
      </c>
    </row>
    <row r="561" spans="6:16" ht="20.100000000000001" customHeight="1" x14ac:dyDescent="0.15">
      <c r="F561" t="str">
        <f>IFERROR(選手[[#This Row],[選手番号]],"")</f>
        <v/>
      </c>
      <c r="G561" t="str">
        <f>IFERROR(選手[[#This Row],[性別コード]],"")</f>
        <v/>
      </c>
      <c r="H561" t="str">
        <f>IFERROR(VLOOKUP(G561,色々!P:Q,2,0),"")</f>
        <v/>
      </c>
      <c r="I561" t="str">
        <f>IFERROR(選手[[#This Row],[氏名]],"")</f>
        <v/>
      </c>
      <c r="J561" t="str">
        <f>IFERROR(選手[[#This Row],[氏名カナ]],"")</f>
        <v/>
      </c>
      <c r="K561" t="str">
        <f>IFERROR(選手[[#This Row],[所属名称１]],"")</f>
        <v/>
      </c>
      <c r="L561" t="str">
        <f>IFERROR(選手[[#This Row],[学校コード]],"")</f>
        <v/>
      </c>
      <c r="M561" t="str">
        <f>IFERROR(VLOOKUP(L561,色々!G:H,2,0),"")</f>
        <v/>
      </c>
      <c r="N561" t="str">
        <f>IFERROR(選手[[#This Row],[学年]],"")</f>
        <v/>
      </c>
      <c r="O561" s="10" t="str">
        <f>IFERROR(選手[[#This Row],[生年月日]],"")</f>
        <v/>
      </c>
      <c r="P561" s="150" t="str">
        <f t="shared" si="8"/>
        <v/>
      </c>
    </row>
    <row r="562" spans="6:16" ht="20.100000000000001" customHeight="1" x14ac:dyDescent="0.15">
      <c r="F562" t="str">
        <f>IFERROR(選手[[#This Row],[選手番号]],"")</f>
        <v/>
      </c>
      <c r="G562" t="str">
        <f>IFERROR(選手[[#This Row],[性別コード]],"")</f>
        <v/>
      </c>
      <c r="H562" t="str">
        <f>IFERROR(VLOOKUP(G562,色々!P:Q,2,0),"")</f>
        <v/>
      </c>
      <c r="I562" t="str">
        <f>IFERROR(選手[[#This Row],[氏名]],"")</f>
        <v/>
      </c>
      <c r="J562" t="str">
        <f>IFERROR(選手[[#This Row],[氏名カナ]],"")</f>
        <v/>
      </c>
      <c r="K562" t="str">
        <f>IFERROR(選手[[#This Row],[所属名称１]],"")</f>
        <v/>
      </c>
      <c r="L562" t="str">
        <f>IFERROR(選手[[#This Row],[学校コード]],"")</f>
        <v/>
      </c>
      <c r="M562" t="str">
        <f>IFERROR(VLOOKUP(L562,色々!G:H,2,0),"")</f>
        <v/>
      </c>
      <c r="N562" t="str">
        <f>IFERROR(選手[[#This Row],[学年]],"")</f>
        <v/>
      </c>
      <c r="O562" s="10" t="str">
        <f>IFERROR(選手[[#This Row],[生年月日]],"")</f>
        <v/>
      </c>
      <c r="P562" s="150" t="str">
        <f t="shared" si="8"/>
        <v/>
      </c>
    </row>
    <row r="563" spans="6:16" ht="20.100000000000001" customHeight="1" x14ac:dyDescent="0.15">
      <c r="F563" t="str">
        <f>IFERROR(選手[[#This Row],[選手番号]],"")</f>
        <v/>
      </c>
      <c r="G563" t="str">
        <f>IFERROR(選手[[#This Row],[性別コード]],"")</f>
        <v/>
      </c>
      <c r="H563" t="str">
        <f>IFERROR(VLOOKUP(G563,色々!P:Q,2,0),"")</f>
        <v/>
      </c>
      <c r="I563" t="str">
        <f>IFERROR(選手[[#This Row],[氏名]],"")</f>
        <v/>
      </c>
      <c r="J563" t="str">
        <f>IFERROR(選手[[#This Row],[氏名カナ]],"")</f>
        <v/>
      </c>
      <c r="K563" t="str">
        <f>IFERROR(選手[[#This Row],[所属名称１]],"")</f>
        <v/>
      </c>
      <c r="L563" t="str">
        <f>IFERROR(選手[[#This Row],[学校コード]],"")</f>
        <v/>
      </c>
      <c r="M563" t="str">
        <f>IFERROR(VLOOKUP(L563,色々!G:H,2,0),"")</f>
        <v/>
      </c>
      <c r="N563" t="str">
        <f>IFERROR(選手[[#This Row],[学年]],"")</f>
        <v/>
      </c>
      <c r="O563" s="10" t="str">
        <f>IFERROR(選手[[#This Row],[生年月日]],"")</f>
        <v/>
      </c>
      <c r="P563" s="150" t="str">
        <f t="shared" si="8"/>
        <v/>
      </c>
    </row>
    <row r="564" spans="6:16" ht="20.100000000000001" customHeight="1" x14ac:dyDescent="0.15">
      <c r="F564" t="str">
        <f>IFERROR(選手[[#This Row],[選手番号]],"")</f>
        <v/>
      </c>
      <c r="G564" t="str">
        <f>IFERROR(選手[[#This Row],[性別コード]],"")</f>
        <v/>
      </c>
      <c r="H564" t="str">
        <f>IFERROR(VLOOKUP(G564,色々!P:Q,2,0),"")</f>
        <v/>
      </c>
      <c r="I564" t="str">
        <f>IFERROR(選手[[#This Row],[氏名]],"")</f>
        <v/>
      </c>
      <c r="J564" t="str">
        <f>IFERROR(選手[[#This Row],[氏名カナ]],"")</f>
        <v/>
      </c>
      <c r="K564" t="str">
        <f>IFERROR(選手[[#This Row],[所属名称１]],"")</f>
        <v/>
      </c>
      <c r="L564" t="str">
        <f>IFERROR(選手[[#This Row],[学校コード]],"")</f>
        <v/>
      </c>
      <c r="M564" t="str">
        <f>IFERROR(VLOOKUP(L564,色々!G:H,2,0),"")</f>
        <v/>
      </c>
      <c r="N564" t="str">
        <f>IFERROR(選手[[#This Row],[学年]],"")</f>
        <v/>
      </c>
      <c r="O564" s="10" t="str">
        <f>IFERROR(選手[[#This Row],[生年月日]],"")</f>
        <v/>
      </c>
      <c r="P564" s="150" t="str">
        <f t="shared" si="8"/>
        <v/>
      </c>
    </row>
    <row r="565" spans="6:16" ht="20.100000000000001" customHeight="1" x14ac:dyDescent="0.15">
      <c r="F565" t="str">
        <f>IFERROR(選手[[#This Row],[選手番号]],"")</f>
        <v/>
      </c>
      <c r="G565" t="str">
        <f>IFERROR(選手[[#This Row],[性別コード]],"")</f>
        <v/>
      </c>
      <c r="H565" t="str">
        <f>IFERROR(VLOOKUP(G565,色々!P:Q,2,0),"")</f>
        <v/>
      </c>
      <c r="I565" t="str">
        <f>IFERROR(選手[[#This Row],[氏名]],"")</f>
        <v/>
      </c>
      <c r="J565" t="str">
        <f>IFERROR(選手[[#This Row],[氏名カナ]],"")</f>
        <v/>
      </c>
      <c r="K565" t="str">
        <f>IFERROR(選手[[#This Row],[所属名称１]],"")</f>
        <v/>
      </c>
      <c r="L565" t="str">
        <f>IFERROR(選手[[#This Row],[学校コード]],"")</f>
        <v/>
      </c>
      <c r="M565" t="str">
        <f>IFERROR(VLOOKUP(L565,色々!G:H,2,0),"")</f>
        <v/>
      </c>
      <c r="N565" t="str">
        <f>IFERROR(選手[[#This Row],[学年]],"")</f>
        <v/>
      </c>
      <c r="O565" s="10" t="str">
        <f>IFERROR(選手[[#This Row],[生年月日]],"")</f>
        <v/>
      </c>
      <c r="P565" s="150" t="str">
        <f t="shared" si="8"/>
        <v/>
      </c>
    </row>
    <row r="566" spans="6:16" ht="20.100000000000001" customHeight="1" x14ac:dyDescent="0.15">
      <c r="F566" t="str">
        <f>IFERROR(選手[[#This Row],[選手番号]],"")</f>
        <v/>
      </c>
      <c r="G566" t="str">
        <f>IFERROR(選手[[#This Row],[性別コード]],"")</f>
        <v/>
      </c>
      <c r="H566" t="str">
        <f>IFERROR(VLOOKUP(G566,色々!P:Q,2,0),"")</f>
        <v/>
      </c>
      <c r="I566" t="str">
        <f>IFERROR(選手[[#This Row],[氏名]],"")</f>
        <v/>
      </c>
      <c r="J566" t="str">
        <f>IFERROR(選手[[#This Row],[氏名カナ]],"")</f>
        <v/>
      </c>
      <c r="K566" t="str">
        <f>IFERROR(選手[[#This Row],[所属名称１]],"")</f>
        <v/>
      </c>
      <c r="L566" t="str">
        <f>IFERROR(選手[[#This Row],[学校コード]],"")</f>
        <v/>
      </c>
      <c r="M566" t="str">
        <f>IFERROR(VLOOKUP(L566,色々!G:H,2,0),"")</f>
        <v/>
      </c>
      <c r="N566" t="str">
        <f>IFERROR(選手[[#This Row],[学年]],"")</f>
        <v/>
      </c>
      <c r="O566" s="10" t="str">
        <f>IFERROR(選手[[#This Row],[生年月日]],"")</f>
        <v/>
      </c>
      <c r="P566" s="150" t="str">
        <f t="shared" si="8"/>
        <v/>
      </c>
    </row>
    <row r="567" spans="6:16" ht="20.100000000000001" customHeight="1" x14ac:dyDescent="0.15">
      <c r="F567" t="str">
        <f>IFERROR(選手[[#This Row],[選手番号]],"")</f>
        <v/>
      </c>
      <c r="G567" t="str">
        <f>IFERROR(選手[[#This Row],[性別コード]],"")</f>
        <v/>
      </c>
      <c r="H567" t="str">
        <f>IFERROR(VLOOKUP(G567,色々!P:Q,2,0),"")</f>
        <v/>
      </c>
      <c r="I567" t="str">
        <f>IFERROR(選手[[#This Row],[氏名]],"")</f>
        <v/>
      </c>
      <c r="J567" t="str">
        <f>IFERROR(選手[[#This Row],[氏名カナ]],"")</f>
        <v/>
      </c>
      <c r="K567" t="str">
        <f>IFERROR(選手[[#This Row],[所属名称１]],"")</f>
        <v/>
      </c>
      <c r="L567" t="str">
        <f>IFERROR(選手[[#This Row],[学校コード]],"")</f>
        <v/>
      </c>
      <c r="M567" t="str">
        <f>IFERROR(VLOOKUP(L567,色々!G:H,2,0),"")</f>
        <v/>
      </c>
      <c r="N567" t="str">
        <f>IFERROR(選手[[#This Row],[学年]],"")</f>
        <v/>
      </c>
      <c r="O567" s="10" t="str">
        <f>IFERROR(選手[[#This Row],[生年月日]],"")</f>
        <v/>
      </c>
      <c r="P567" s="150" t="str">
        <f t="shared" si="8"/>
        <v/>
      </c>
    </row>
    <row r="568" spans="6:16" ht="20.100000000000001" customHeight="1" x14ac:dyDescent="0.15">
      <c r="F568" t="str">
        <f>IFERROR(選手[[#This Row],[選手番号]],"")</f>
        <v/>
      </c>
      <c r="G568" t="str">
        <f>IFERROR(選手[[#This Row],[性別コード]],"")</f>
        <v/>
      </c>
      <c r="H568" t="str">
        <f>IFERROR(VLOOKUP(G568,色々!P:Q,2,0),"")</f>
        <v/>
      </c>
      <c r="I568" t="str">
        <f>IFERROR(選手[[#This Row],[氏名]],"")</f>
        <v/>
      </c>
      <c r="J568" t="str">
        <f>IFERROR(選手[[#This Row],[氏名カナ]],"")</f>
        <v/>
      </c>
      <c r="K568" t="str">
        <f>IFERROR(選手[[#This Row],[所属名称１]],"")</f>
        <v/>
      </c>
      <c r="L568" t="str">
        <f>IFERROR(選手[[#This Row],[学校コード]],"")</f>
        <v/>
      </c>
      <c r="M568" t="str">
        <f>IFERROR(VLOOKUP(L568,色々!G:H,2,0),"")</f>
        <v/>
      </c>
      <c r="N568" t="str">
        <f>IFERROR(選手[[#This Row],[学年]],"")</f>
        <v/>
      </c>
      <c r="O568" s="10" t="str">
        <f>IFERROR(選手[[#This Row],[生年月日]],"")</f>
        <v/>
      </c>
      <c r="P568" s="150" t="str">
        <f t="shared" si="8"/>
        <v/>
      </c>
    </row>
    <row r="569" spans="6:16" ht="20.100000000000001" customHeight="1" x14ac:dyDescent="0.15">
      <c r="F569" t="str">
        <f>IFERROR(選手[[#This Row],[選手番号]],"")</f>
        <v/>
      </c>
      <c r="G569" t="str">
        <f>IFERROR(選手[[#This Row],[性別コード]],"")</f>
        <v/>
      </c>
      <c r="H569" t="str">
        <f>IFERROR(VLOOKUP(G569,色々!P:Q,2,0),"")</f>
        <v/>
      </c>
      <c r="I569" t="str">
        <f>IFERROR(選手[[#This Row],[氏名]],"")</f>
        <v/>
      </c>
      <c r="J569" t="str">
        <f>IFERROR(選手[[#This Row],[氏名カナ]],"")</f>
        <v/>
      </c>
      <c r="K569" t="str">
        <f>IFERROR(選手[[#This Row],[所属名称１]],"")</f>
        <v/>
      </c>
      <c r="L569" t="str">
        <f>IFERROR(選手[[#This Row],[学校コード]],"")</f>
        <v/>
      </c>
      <c r="M569" t="str">
        <f>IFERROR(VLOOKUP(L569,色々!G:H,2,0),"")</f>
        <v/>
      </c>
      <c r="N569" t="str">
        <f>IFERROR(選手[[#This Row],[学年]],"")</f>
        <v/>
      </c>
      <c r="O569" s="10" t="str">
        <f>IFERROR(選手[[#This Row],[生年月日]],"")</f>
        <v/>
      </c>
      <c r="P569" s="150" t="str">
        <f t="shared" si="8"/>
        <v/>
      </c>
    </row>
    <row r="570" spans="6:16" ht="20.100000000000001" customHeight="1" x14ac:dyDescent="0.15">
      <c r="F570" t="str">
        <f>IFERROR(選手[[#This Row],[選手番号]],"")</f>
        <v/>
      </c>
      <c r="G570" t="str">
        <f>IFERROR(選手[[#This Row],[性別コード]],"")</f>
        <v/>
      </c>
      <c r="H570" t="str">
        <f>IFERROR(VLOOKUP(G570,色々!P:Q,2,0),"")</f>
        <v/>
      </c>
      <c r="I570" t="str">
        <f>IFERROR(選手[[#This Row],[氏名]],"")</f>
        <v/>
      </c>
      <c r="J570" t="str">
        <f>IFERROR(選手[[#This Row],[氏名カナ]],"")</f>
        <v/>
      </c>
      <c r="K570" t="str">
        <f>IFERROR(選手[[#This Row],[所属名称１]],"")</f>
        <v/>
      </c>
      <c r="L570" t="str">
        <f>IFERROR(選手[[#This Row],[学校コード]],"")</f>
        <v/>
      </c>
      <c r="M570" t="str">
        <f>IFERROR(VLOOKUP(L570,色々!G:H,2,0),"")</f>
        <v/>
      </c>
      <c r="N570" t="str">
        <f>IFERROR(選手[[#This Row],[学年]],"")</f>
        <v/>
      </c>
      <c r="O570" s="10" t="str">
        <f>IFERROR(選手[[#This Row],[生年月日]],"")</f>
        <v/>
      </c>
      <c r="P570" s="150" t="str">
        <f t="shared" si="8"/>
        <v/>
      </c>
    </row>
    <row r="571" spans="6:16" ht="20.100000000000001" customHeight="1" x14ac:dyDescent="0.15">
      <c r="F571" t="str">
        <f>IFERROR(選手[[#This Row],[選手番号]],"")</f>
        <v/>
      </c>
      <c r="G571" t="str">
        <f>IFERROR(選手[[#This Row],[性別コード]],"")</f>
        <v/>
      </c>
      <c r="H571" t="str">
        <f>IFERROR(VLOOKUP(G571,色々!P:Q,2,0),"")</f>
        <v/>
      </c>
      <c r="I571" t="str">
        <f>IFERROR(選手[[#This Row],[氏名]],"")</f>
        <v/>
      </c>
      <c r="J571" t="str">
        <f>IFERROR(選手[[#This Row],[氏名カナ]],"")</f>
        <v/>
      </c>
      <c r="K571" t="str">
        <f>IFERROR(選手[[#This Row],[所属名称１]],"")</f>
        <v/>
      </c>
      <c r="L571" t="str">
        <f>IFERROR(選手[[#This Row],[学校コード]],"")</f>
        <v/>
      </c>
      <c r="M571" t="str">
        <f>IFERROR(VLOOKUP(L571,色々!G:H,2,0),"")</f>
        <v/>
      </c>
      <c r="N571" t="str">
        <f>IFERROR(選手[[#This Row],[学年]],"")</f>
        <v/>
      </c>
      <c r="O571" s="10" t="str">
        <f>IFERROR(選手[[#This Row],[生年月日]],"")</f>
        <v/>
      </c>
      <c r="P571" s="150" t="str">
        <f t="shared" si="8"/>
        <v/>
      </c>
    </row>
    <row r="572" spans="6:16" ht="20.100000000000001" customHeight="1" x14ac:dyDescent="0.15">
      <c r="F572" t="str">
        <f>IFERROR(選手[[#This Row],[選手番号]],"")</f>
        <v/>
      </c>
      <c r="G572" t="str">
        <f>IFERROR(選手[[#This Row],[性別コード]],"")</f>
        <v/>
      </c>
      <c r="H572" t="str">
        <f>IFERROR(VLOOKUP(G572,色々!P:Q,2,0),"")</f>
        <v/>
      </c>
      <c r="I572" t="str">
        <f>IFERROR(選手[[#This Row],[氏名]],"")</f>
        <v/>
      </c>
      <c r="J572" t="str">
        <f>IFERROR(選手[[#This Row],[氏名カナ]],"")</f>
        <v/>
      </c>
      <c r="K572" t="str">
        <f>IFERROR(選手[[#This Row],[所属名称１]],"")</f>
        <v/>
      </c>
      <c r="L572" t="str">
        <f>IFERROR(選手[[#This Row],[学校コード]],"")</f>
        <v/>
      </c>
      <c r="M572" t="str">
        <f>IFERROR(VLOOKUP(L572,色々!G:H,2,0),"")</f>
        <v/>
      </c>
      <c r="N572" t="str">
        <f>IFERROR(選手[[#This Row],[学年]],"")</f>
        <v/>
      </c>
      <c r="O572" s="10" t="str">
        <f>IFERROR(選手[[#This Row],[生年月日]],"")</f>
        <v/>
      </c>
      <c r="P572" s="150" t="str">
        <f t="shared" si="8"/>
        <v/>
      </c>
    </row>
    <row r="573" spans="6:16" ht="20.100000000000001" customHeight="1" x14ac:dyDescent="0.15">
      <c r="F573" t="str">
        <f>IFERROR(選手[[#This Row],[選手番号]],"")</f>
        <v/>
      </c>
      <c r="G573" t="str">
        <f>IFERROR(選手[[#This Row],[性別コード]],"")</f>
        <v/>
      </c>
      <c r="H573" t="str">
        <f>IFERROR(VLOOKUP(G573,色々!P:Q,2,0),"")</f>
        <v/>
      </c>
      <c r="I573" t="str">
        <f>IFERROR(選手[[#This Row],[氏名]],"")</f>
        <v/>
      </c>
      <c r="J573" t="str">
        <f>IFERROR(選手[[#This Row],[氏名カナ]],"")</f>
        <v/>
      </c>
      <c r="K573" t="str">
        <f>IFERROR(選手[[#This Row],[所属名称１]],"")</f>
        <v/>
      </c>
      <c r="L573" t="str">
        <f>IFERROR(選手[[#This Row],[学校コード]],"")</f>
        <v/>
      </c>
      <c r="M573" t="str">
        <f>IFERROR(VLOOKUP(L573,色々!G:H,2,0),"")</f>
        <v/>
      </c>
      <c r="N573" t="str">
        <f>IFERROR(選手[[#This Row],[学年]],"")</f>
        <v/>
      </c>
      <c r="O573" s="10" t="str">
        <f>IFERROR(選手[[#This Row],[生年月日]],"")</f>
        <v/>
      </c>
      <c r="P573" s="150" t="str">
        <f t="shared" si="8"/>
        <v/>
      </c>
    </row>
    <row r="574" spans="6:16" ht="20.100000000000001" customHeight="1" x14ac:dyDescent="0.15">
      <c r="F574" t="str">
        <f>IFERROR(選手[[#This Row],[選手番号]],"")</f>
        <v/>
      </c>
      <c r="G574" t="str">
        <f>IFERROR(選手[[#This Row],[性別コード]],"")</f>
        <v/>
      </c>
      <c r="H574" t="str">
        <f>IFERROR(VLOOKUP(G574,色々!P:Q,2,0),"")</f>
        <v/>
      </c>
      <c r="I574" t="str">
        <f>IFERROR(選手[[#This Row],[氏名]],"")</f>
        <v/>
      </c>
      <c r="J574" t="str">
        <f>IFERROR(選手[[#This Row],[氏名カナ]],"")</f>
        <v/>
      </c>
      <c r="K574" t="str">
        <f>IFERROR(選手[[#This Row],[所属名称１]],"")</f>
        <v/>
      </c>
      <c r="L574" t="str">
        <f>IFERROR(選手[[#This Row],[学校コード]],"")</f>
        <v/>
      </c>
      <c r="M574" t="str">
        <f>IFERROR(VLOOKUP(L574,色々!G:H,2,0),"")</f>
        <v/>
      </c>
      <c r="N574" t="str">
        <f>IFERROR(選手[[#This Row],[学年]],"")</f>
        <v/>
      </c>
      <c r="O574" s="10" t="str">
        <f>IFERROR(選手[[#This Row],[生年月日]],"")</f>
        <v/>
      </c>
      <c r="P574" s="150" t="str">
        <f t="shared" si="8"/>
        <v/>
      </c>
    </row>
    <row r="575" spans="6:16" ht="20.100000000000001" customHeight="1" x14ac:dyDescent="0.15">
      <c r="F575" t="str">
        <f>IFERROR(選手[[#This Row],[選手番号]],"")</f>
        <v/>
      </c>
      <c r="G575" t="str">
        <f>IFERROR(選手[[#This Row],[性別コード]],"")</f>
        <v/>
      </c>
      <c r="H575" t="str">
        <f>IFERROR(VLOOKUP(G575,色々!P:Q,2,0),"")</f>
        <v/>
      </c>
      <c r="I575" t="str">
        <f>IFERROR(選手[[#This Row],[氏名]],"")</f>
        <v/>
      </c>
      <c r="J575" t="str">
        <f>IFERROR(選手[[#This Row],[氏名カナ]],"")</f>
        <v/>
      </c>
      <c r="K575" t="str">
        <f>IFERROR(選手[[#This Row],[所属名称１]],"")</f>
        <v/>
      </c>
      <c r="L575" t="str">
        <f>IFERROR(選手[[#This Row],[学校コード]],"")</f>
        <v/>
      </c>
      <c r="M575" t="str">
        <f>IFERROR(VLOOKUP(L575,色々!G:H,2,0),"")</f>
        <v/>
      </c>
      <c r="N575" t="str">
        <f>IFERROR(選手[[#This Row],[学年]],"")</f>
        <v/>
      </c>
      <c r="O575" s="10" t="str">
        <f>IFERROR(選手[[#This Row],[生年月日]],"")</f>
        <v/>
      </c>
      <c r="P575" s="150" t="str">
        <f t="shared" si="8"/>
        <v/>
      </c>
    </row>
    <row r="576" spans="6:16" ht="20.100000000000001" customHeight="1" x14ac:dyDescent="0.15">
      <c r="F576" t="str">
        <f>IFERROR(選手[[#This Row],[選手番号]],"")</f>
        <v/>
      </c>
      <c r="G576" t="str">
        <f>IFERROR(選手[[#This Row],[性別コード]],"")</f>
        <v/>
      </c>
      <c r="H576" t="str">
        <f>IFERROR(VLOOKUP(G576,色々!P:Q,2,0),"")</f>
        <v/>
      </c>
      <c r="I576" t="str">
        <f>IFERROR(選手[[#This Row],[氏名]],"")</f>
        <v/>
      </c>
      <c r="J576" t="str">
        <f>IFERROR(選手[[#This Row],[氏名カナ]],"")</f>
        <v/>
      </c>
      <c r="K576" t="str">
        <f>IFERROR(選手[[#This Row],[所属名称１]],"")</f>
        <v/>
      </c>
      <c r="L576" t="str">
        <f>IFERROR(選手[[#This Row],[学校コード]],"")</f>
        <v/>
      </c>
      <c r="M576" t="str">
        <f>IFERROR(VLOOKUP(L576,色々!G:H,2,0),"")</f>
        <v/>
      </c>
      <c r="N576" t="str">
        <f>IFERROR(選手[[#This Row],[学年]],"")</f>
        <v/>
      </c>
      <c r="O576" s="10" t="str">
        <f>IFERROR(選手[[#This Row],[生年月日]],"")</f>
        <v/>
      </c>
      <c r="P576" s="150" t="str">
        <f t="shared" si="8"/>
        <v/>
      </c>
    </row>
    <row r="577" spans="6:16" ht="20.100000000000001" customHeight="1" x14ac:dyDescent="0.15">
      <c r="F577" t="str">
        <f>IFERROR(選手[[#This Row],[選手番号]],"")</f>
        <v/>
      </c>
      <c r="G577" t="str">
        <f>IFERROR(選手[[#This Row],[性別コード]],"")</f>
        <v/>
      </c>
      <c r="H577" t="str">
        <f>IFERROR(VLOOKUP(G577,色々!P:Q,2,0),"")</f>
        <v/>
      </c>
      <c r="I577" t="str">
        <f>IFERROR(選手[[#This Row],[氏名]],"")</f>
        <v/>
      </c>
      <c r="J577" t="str">
        <f>IFERROR(選手[[#This Row],[氏名カナ]],"")</f>
        <v/>
      </c>
      <c r="K577" t="str">
        <f>IFERROR(選手[[#This Row],[所属名称１]],"")</f>
        <v/>
      </c>
      <c r="L577" t="str">
        <f>IFERROR(選手[[#This Row],[学校コード]],"")</f>
        <v/>
      </c>
      <c r="M577" t="str">
        <f>IFERROR(VLOOKUP(L577,色々!G:H,2,0),"")</f>
        <v/>
      </c>
      <c r="N577" t="str">
        <f>IFERROR(選手[[#This Row],[学年]],"")</f>
        <v/>
      </c>
      <c r="O577" s="10" t="str">
        <f>IFERROR(選手[[#This Row],[生年月日]],"")</f>
        <v/>
      </c>
      <c r="P577" s="150" t="str">
        <f t="shared" si="8"/>
        <v/>
      </c>
    </row>
    <row r="578" spans="6:16" ht="20.100000000000001" customHeight="1" x14ac:dyDescent="0.15">
      <c r="F578" t="str">
        <f>IFERROR(選手[[#This Row],[選手番号]],"")</f>
        <v/>
      </c>
      <c r="G578" t="str">
        <f>IFERROR(選手[[#This Row],[性別コード]],"")</f>
        <v/>
      </c>
      <c r="H578" t="str">
        <f>IFERROR(VLOOKUP(G578,色々!P:Q,2,0),"")</f>
        <v/>
      </c>
      <c r="I578" t="str">
        <f>IFERROR(選手[[#This Row],[氏名]],"")</f>
        <v/>
      </c>
      <c r="J578" t="str">
        <f>IFERROR(選手[[#This Row],[氏名カナ]],"")</f>
        <v/>
      </c>
      <c r="K578" t="str">
        <f>IFERROR(選手[[#This Row],[所属名称１]],"")</f>
        <v/>
      </c>
      <c r="L578" t="str">
        <f>IFERROR(選手[[#This Row],[学校コード]],"")</f>
        <v/>
      </c>
      <c r="M578" t="str">
        <f>IFERROR(VLOOKUP(L578,色々!G:H,2,0),"")</f>
        <v/>
      </c>
      <c r="N578" t="str">
        <f>IFERROR(選手[[#This Row],[学年]],"")</f>
        <v/>
      </c>
      <c r="O578" s="10" t="str">
        <f>IFERROR(選手[[#This Row],[生年月日]],"")</f>
        <v/>
      </c>
      <c r="P578" s="150" t="str">
        <f t="shared" si="8"/>
        <v/>
      </c>
    </row>
    <row r="579" spans="6:16" ht="20.100000000000001" customHeight="1" x14ac:dyDescent="0.15">
      <c r="F579" t="str">
        <f>IFERROR(選手[[#This Row],[選手番号]],"")</f>
        <v/>
      </c>
      <c r="G579" t="str">
        <f>IFERROR(選手[[#This Row],[性別コード]],"")</f>
        <v/>
      </c>
      <c r="H579" t="str">
        <f>IFERROR(VLOOKUP(G579,色々!P:Q,2,0),"")</f>
        <v/>
      </c>
      <c r="I579" t="str">
        <f>IFERROR(選手[[#This Row],[氏名]],"")</f>
        <v/>
      </c>
      <c r="J579" t="str">
        <f>IFERROR(選手[[#This Row],[氏名カナ]],"")</f>
        <v/>
      </c>
      <c r="K579" t="str">
        <f>IFERROR(選手[[#This Row],[所属名称１]],"")</f>
        <v/>
      </c>
      <c r="L579" t="str">
        <f>IFERROR(選手[[#This Row],[学校コード]],"")</f>
        <v/>
      </c>
      <c r="M579" t="str">
        <f>IFERROR(VLOOKUP(L579,色々!G:H,2,0),"")</f>
        <v/>
      </c>
      <c r="N579" t="str">
        <f>IFERROR(選手[[#This Row],[学年]],"")</f>
        <v/>
      </c>
      <c r="O579" s="10" t="str">
        <f>IFERROR(選手[[#This Row],[生年月日]],"")</f>
        <v/>
      </c>
      <c r="P579" s="150" t="str">
        <f t="shared" ref="P579:P642" si="9">IFERROR(DATEDIF(O579,$O$1,"y"),"")</f>
        <v/>
      </c>
    </row>
    <row r="580" spans="6:16" ht="20.100000000000001" customHeight="1" x14ac:dyDescent="0.15">
      <c r="F580" t="str">
        <f>IFERROR(選手[[#This Row],[選手番号]],"")</f>
        <v/>
      </c>
      <c r="G580" t="str">
        <f>IFERROR(選手[[#This Row],[性別コード]],"")</f>
        <v/>
      </c>
      <c r="H580" t="str">
        <f>IFERROR(VLOOKUP(G580,色々!P:Q,2,0),"")</f>
        <v/>
      </c>
      <c r="I580" t="str">
        <f>IFERROR(選手[[#This Row],[氏名]],"")</f>
        <v/>
      </c>
      <c r="J580" t="str">
        <f>IFERROR(選手[[#This Row],[氏名カナ]],"")</f>
        <v/>
      </c>
      <c r="K580" t="str">
        <f>IFERROR(選手[[#This Row],[所属名称１]],"")</f>
        <v/>
      </c>
      <c r="L580" t="str">
        <f>IFERROR(選手[[#This Row],[学校コード]],"")</f>
        <v/>
      </c>
      <c r="M580" t="str">
        <f>IFERROR(VLOOKUP(L580,色々!G:H,2,0),"")</f>
        <v/>
      </c>
      <c r="N580" t="str">
        <f>IFERROR(選手[[#This Row],[学年]],"")</f>
        <v/>
      </c>
      <c r="O580" s="10" t="str">
        <f>IFERROR(選手[[#This Row],[生年月日]],"")</f>
        <v/>
      </c>
      <c r="P580" s="150" t="str">
        <f t="shared" si="9"/>
        <v/>
      </c>
    </row>
    <row r="581" spans="6:16" ht="20.100000000000001" customHeight="1" x14ac:dyDescent="0.15">
      <c r="F581" t="str">
        <f>IFERROR(選手[[#This Row],[選手番号]],"")</f>
        <v/>
      </c>
      <c r="G581" t="str">
        <f>IFERROR(選手[[#This Row],[性別コード]],"")</f>
        <v/>
      </c>
      <c r="H581" t="str">
        <f>IFERROR(VLOOKUP(G581,色々!P:Q,2,0),"")</f>
        <v/>
      </c>
      <c r="I581" t="str">
        <f>IFERROR(選手[[#This Row],[氏名]],"")</f>
        <v/>
      </c>
      <c r="J581" t="str">
        <f>IFERROR(選手[[#This Row],[氏名カナ]],"")</f>
        <v/>
      </c>
      <c r="K581" t="str">
        <f>IFERROR(選手[[#This Row],[所属名称１]],"")</f>
        <v/>
      </c>
      <c r="L581" t="str">
        <f>IFERROR(選手[[#This Row],[学校コード]],"")</f>
        <v/>
      </c>
      <c r="M581" t="str">
        <f>IFERROR(VLOOKUP(L581,色々!G:H,2,0),"")</f>
        <v/>
      </c>
      <c r="N581" t="str">
        <f>IFERROR(選手[[#This Row],[学年]],"")</f>
        <v/>
      </c>
      <c r="O581" s="10" t="str">
        <f>IFERROR(選手[[#This Row],[生年月日]],"")</f>
        <v/>
      </c>
      <c r="P581" s="150" t="str">
        <f t="shared" si="9"/>
        <v/>
      </c>
    </row>
    <row r="582" spans="6:16" ht="20.100000000000001" customHeight="1" x14ac:dyDescent="0.15">
      <c r="F582" t="str">
        <f>IFERROR(選手[[#This Row],[選手番号]],"")</f>
        <v/>
      </c>
      <c r="G582" t="str">
        <f>IFERROR(選手[[#This Row],[性別コード]],"")</f>
        <v/>
      </c>
      <c r="H582" t="str">
        <f>IFERROR(VLOOKUP(G582,色々!P:Q,2,0),"")</f>
        <v/>
      </c>
      <c r="I582" t="str">
        <f>IFERROR(選手[[#This Row],[氏名]],"")</f>
        <v/>
      </c>
      <c r="J582" t="str">
        <f>IFERROR(選手[[#This Row],[氏名カナ]],"")</f>
        <v/>
      </c>
      <c r="K582" t="str">
        <f>IFERROR(選手[[#This Row],[所属名称１]],"")</f>
        <v/>
      </c>
      <c r="L582" t="str">
        <f>IFERROR(選手[[#This Row],[学校コード]],"")</f>
        <v/>
      </c>
      <c r="M582" t="str">
        <f>IFERROR(VLOOKUP(L582,色々!G:H,2,0),"")</f>
        <v/>
      </c>
      <c r="N582" t="str">
        <f>IFERROR(選手[[#This Row],[学年]],"")</f>
        <v/>
      </c>
      <c r="O582" s="10" t="str">
        <f>IFERROR(選手[[#This Row],[生年月日]],"")</f>
        <v/>
      </c>
      <c r="P582" s="150" t="str">
        <f t="shared" si="9"/>
        <v/>
      </c>
    </row>
    <row r="583" spans="6:16" ht="20.100000000000001" customHeight="1" x14ac:dyDescent="0.15">
      <c r="F583" t="str">
        <f>IFERROR(選手[[#This Row],[選手番号]],"")</f>
        <v/>
      </c>
      <c r="G583" t="str">
        <f>IFERROR(選手[[#This Row],[性別コード]],"")</f>
        <v/>
      </c>
      <c r="H583" t="str">
        <f>IFERROR(VLOOKUP(G583,色々!P:Q,2,0),"")</f>
        <v/>
      </c>
      <c r="I583" t="str">
        <f>IFERROR(選手[[#This Row],[氏名]],"")</f>
        <v/>
      </c>
      <c r="J583" t="str">
        <f>IFERROR(選手[[#This Row],[氏名カナ]],"")</f>
        <v/>
      </c>
      <c r="K583" t="str">
        <f>IFERROR(選手[[#This Row],[所属名称１]],"")</f>
        <v/>
      </c>
      <c r="L583" t="str">
        <f>IFERROR(選手[[#This Row],[学校コード]],"")</f>
        <v/>
      </c>
      <c r="M583" t="str">
        <f>IFERROR(VLOOKUP(L583,色々!G:H,2,0),"")</f>
        <v/>
      </c>
      <c r="N583" t="str">
        <f>IFERROR(選手[[#This Row],[学年]],"")</f>
        <v/>
      </c>
      <c r="O583" s="10" t="str">
        <f>IFERROR(選手[[#This Row],[生年月日]],"")</f>
        <v/>
      </c>
      <c r="P583" s="150" t="str">
        <f t="shared" si="9"/>
        <v/>
      </c>
    </row>
    <row r="584" spans="6:16" ht="20.100000000000001" customHeight="1" x14ac:dyDescent="0.15">
      <c r="F584" t="str">
        <f>IFERROR(選手[[#This Row],[選手番号]],"")</f>
        <v/>
      </c>
      <c r="G584" t="str">
        <f>IFERROR(選手[[#This Row],[性別コード]],"")</f>
        <v/>
      </c>
      <c r="H584" t="str">
        <f>IFERROR(VLOOKUP(G584,色々!P:Q,2,0),"")</f>
        <v/>
      </c>
      <c r="I584" t="str">
        <f>IFERROR(選手[[#This Row],[氏名]],"")</f>
        <v/>
      </c>
      <c r="J584" t="str">
        <f>IFERROR(選手[[#This Row],[氏名カナ]],"")</f>
        <v/>
      </c>
      <c r="K584" t="str">
        <f>IFERROR(選手[[#This Row],[所属名称１]],"")</f>
        <v/>
      </c>
      <c r="L584" t="str">
        <f>IFERROR(選手[[#This Row],[学校コード]],"")</f>
        <v/>
      </c>
      <c r="M584" t="str">
        <f>IFERROR(VLOOKUP(L584,色々!G:H,2,0),"")</f>
        <v/>
      </c>
      <c r="N584" t="str">
        <f>IFERROR(選手[[#This Row],[学年]],"")</f>
        <v/>
      </c>
      <c r="O584" s="10" t="str">
        <f>IFERROR(選手[[#This Row],[生年月日]],"")</f>
        <v/>
      </c>
      <c r="P584" s="150" t="str">
        <f t="shared" si="9"/>
        <v/>
      </c>
    </row>
    <row r="585" spans="6:16" ht="20.100000000000001" customHeight="1" x14ac:dyDescent="0.15">
      <c r="F585" t="str">
        <f>IFERROR(選手[[#This Row],[選手番号]],"")</f>
        <v/>
      </c>
      <c r="G585" t="str">
        <f>IFERROR(選手[[#This Row],[性別コード]],"")</f>
        <v/>
      </c>
      <c r="H585" t="str">
        <f>IFERROR(VLOOKUP(G585,色々!P:Q,2,0),"")</f>
        <v/>
      </c>
      <c r="I585" t="str">
        <f>IFERROR(選手[[#This Row],[氏名]],"")</f>
        <v/>
      </c>
      <c r="J585" t="str">
        <f>IFERROR(選手[[#This Row],[氏名カナ]],"")</f>
        <v/>
      </c>
      <c r="K585" t="str">
        <f>IFERROR(選手[[#This Row],[所属名称１]],"")</f>
        <v/>
      </c>
      <c r="L585" t="str">
        <f>IFERROR(選手[[#This Row],[学校コード]],"")</f>
        <v/>
      </c>
      <c r="M585" t="str">
        <f>IFERROR(VLOOKUP(L585,色々!G:H,2,0),"")</f>
        <v/>
      </c>
      <c r="N585" t="str">
        <f>IFERROR(選手[[#This Row],[学年]],"")</f>
        <v/>
      </c>
      <c r="O585" s="10" t="str">
        <f>IFERROR(選手[[#This Row],[生年月日]],"")</f>
        <v/>
      </c>
      <c r="P585" s="150" t="str">
        <f t="shared" si="9"/>
        <v/>
      </c>
    </row>
    <row r="586" spans="6:16" ht="20.100000000000001" customHeight="1" x14ac:dyDescent="0.15">
      <c r="F586" t="str">
        <f>IFERROR(選手[[#This Row],[選手番号]],"")</f>
        <v/>
      </c>
      <c r="G586" t="str">
        <f>IFERROR(選手[[#This Row],[性別コード]],"")</f>
        <v/>
      </c>
      <c r="H586" t="str">
        <f>IFERROR(VLOOKUP(G586,色々!P:Q,2,0),"")</f>
        <v/>
      </c>
      <c r="I586" t="str">
        <f>IFERROR(選手[[#This Row],[氏名]],"")</f>
        <v/>
      </c>
      <c r="J586" t="str">
        <f>IFERROR(選手[[#This Row],[氏名カナ]],"")</f>
        <v/>
      </c>
      <c r="K586" t="str">
        <f>IFERROR(選手[[#This Row],[所属名称１]],"")</f>
        <v/>
      </c>
      <c r="L586" t="str">
        <f>IFERROR(選手[[#This Row],[学校コード]],"")</f>
        <v/>
      </c>
      <c r="M586" t="str">
        <f>IFERROR(VLOOKUP(L586,色々!G:H,2,0),"")</f>
        <v/>
      </c>
      <c r="N586" t="str">
        <f>IFERROR(選手[[#This Row],[学年]],"")</f>
        <v/>
      </c>
      <c r="O586" s="10" t="str">
        <f>IFERROR(選手[[#This Row],[生年月日]],"")</f>
        <v/>
      </c>
      <c r="P586" s="150" t="str">
        <f t="shared" si="9"/>
        <v/>
      </c>
    </row>
    <row r="587" spans="6:16" ht="20.100000000000001" customHeight="1" x14ac:dyDescent="0.15">
      <c r="F587" t="str">
        <f>IFERROR(選手[[#This Row],[選手番号]],"")</f>
        <v/>
      </c>
      <c r="G587" t="str">
        <f>IFERROR(選手[[#This Row],[性別コード]],"")</f>
        <v/>
      </c>
      <c r="H587" t="str">
        <f>IFERROR(VLOOKUP(G587,色々!P:Q,2,0),"")</f>
        <v/>
      </c>
      <c r="I587" t="str">
        <f>IFERROR(選手[[#This Row],[氏名]],"")</f>
        <v/>
      </c>
      <c r="J587" t="str">
        <f>IFERROR(選手[[#This Row],[氏名カナ]],"")</f>
        <v/>
      </c>
      <c r="K587" t="str">
        <f>IFERROR(選手[[#This Row],[所属名称１]],"")</f>
        <v/>
      </c>
      <c r="L587" t="str">
        <f>IFERROR(選手[[#This Row],[学校コード]],"")</f>
        <v/>
      </c>
      <c r="M587" t="str">
        <f>IFERROR(VLOOKUP(L587,色々!G:H,2,0),"")</f>
        <v/>
      </c>
      <c r="N587" t="str">
        <f>IFERROR(選手[[#This Row],[学年]],"")</f>
        <v/>
      </c>
      <c r="O587" s="10" t="str">
        <f>IFERROR(選手[[#This Row],[生年月日]],"")</f>
        <v/>
      </c>
      <c r="P587" s="150" t="str">
        <f t="shared" si="9"/>
        <v/>
      </c>
    </row>
    <row r="588" spans="6:16" ht="20.100000000000001" customHeight="1" x14ac:dyDescent="0.15">
      <c r="F588" t="str">
        <f>IFERROR(選手[[#This Row],[選手番号]],"")</f>
        <v/>
      </c>
      <c r="G588" t="str">
        <f>IFERROR(選手[[#This Row],[性別コード]],"")</f>
        <v/>
      </c>
      <c r="H588" t="str">
        <f>IFERROR(VLOOKUP(G588,色々!P:Q,2,0),"")</f>
        <v/>
      </c>
      <c r="I588" t="str">
        <f>IFERROR(選手[[#This Row],[氏名]],"")</f>
        <v/>
      </c>
      <c r="J588" t="str">
        <f>IFERROR(選手[[#This Row],[氏名カナ]],"")</f>
        <v/>
      </c>
      <c r="K588" t="str">
        <f>IFERROR(選手[[#This Row],[所属名称１]],"")</f>
        <v/>
      </c>
      <c r="L588" t="str">
        <f>IFERROR(選手[[#This Row],[学校コード]],"")</f>
        <v/>
      </c>
      <c r="M588" t="str">
        <f>IFERROR(VLOOKUP(L588,色々!G:H,2,0),"")</f>
        <v/>
      </c>
      <c r="N588" t="str">
        <f>IFERROR(選手[[#This Row],[学年]],"")</f>
        <v/>
      </c>
      <c r="O588" s="10" t="str">
        <f>IFERROR(選手[[#This Row],[生年月日]],"")</f>
        <v/>
      </c>
      <c r="P588" s="150" t="str">
        <f t="shared" si="9"/>
        <v/>
      </c>
    </row>
    <row r="589" spans="6:16" ht="20.100000000000001" customHeight="1" x14ac:dyDescent="0.15">
      <c r="F589" t="str">
        <f>IFERROR(選手[[#This Row],[選手番号]],"")</f>
        <v/>
      </c>
      <c r="G589" t="str">
        <f>IFERROR(選手[[#This Row],[性別コード]],"")</f>
        <v/>
      </c>
      <c r="H589" t="str">
        <f>IFERROR(VLOOKUP(G589,色々!P:Q,2,0),"")</f>
        <v/>
      </c>
      <c r="I589" t="str">
        <f>IFERROR(選手[[#This Row],[氏名]],"")</f>
        <v/>
      </c>
      <c r="J589" t="str">
        <f>IFERROR(選手[[#This Row],[氏名カナ]],"")</f>
        <v/>
      </c>
      <c r="K589" t="str">
        <f>IFERROR(選手[[#This Row],[所属名称１]],"")</f>
        <v/>
      </c>
      <c r="L589" t="str">
        <f>IFERROR(選手[[#This Row],[学校コード]],"")</f>
        <v/>
      </c>
      <c r="M589" t="str">
        <f>IFERROR(VLOOKUP(L589,色々!G:H,2,0),"")</f>
        <v/>
      </c>
      <c r="N589" t="str">
        <f>IFERROR(選手[[#This Row],[学年]],"")</f>
        <v/>
      </c>
      <c r="O589" s="10" t="str">
        <f>IFERROR(選手[[#This Row],[生年月日]],"")</f>
        <v/>
      </c>
      <c r="P589" s="150" t="str">
        <f t="shared" si="9"/>
        <v/>
      </c>
    </row>
    <row r="590" spans="6:16" ht="20.100000000000001" customHeight="1" x14ac:dyDescent="0.15">
      <c r="F590" t="str">
        <f>IFERROR(選手[[#This Row],[選手番号]],"")</f>
        <v/>
      </c>
      <c r="G590" t="str">
        <f>IFERROR(選手[[#This Row],[性別コード]],"")</f>
        <v/>
      </c>
      <c r="H590" t="str">
        <f>IFERROR(VLOOKUP(G590,色々!P:Q,2,0),"")</f>
        <v/>
      </c>
      <c r="I590" t="str">
        <f>IFERROR(選手[[#This Row],[氏名]],"")</f>
        <v/>
      </c>
      <c r="J590" t="str">
        <f>IFERROR(選手[[#This Row],[氏名カナ]],"")</f>
        <v/>
      </c>
      <c r="K590" t="str">
        <f>IFERROR(選手[[#This Row],[所属名称１]],"")</f>
        <v/>
      </c>
      <c r="L590" t="str">
        <f>IFERROR(選手[[#This Row],[学校コード]],"")</f>
        <v/>
      </c>
      <c r="M590" t="str">
        <f>IFERROR(VLOOKUP(L590,色々!G:H,2,0),"")</f>
        <v/>
      </c>
      <c r="N590" t="str">
        <f>IFERROR(選手[[#This Row],[学年]],"")</f>
        <v/>
      </c>
      <c r="O590" s="10" t="str">
        <f>IFERROR(選手[[#This Row],[生年月日]],"")</f>
        <v/>
      </c>
      <c r="P590" s="150" t="str">
        <f t="shared" si="9"/>
        <v/>
      </c>
    </row>
    <row r="591" spans="6:16" ht="20.100000000000001" customHeight="1" x14ac:dyDescent="0.15">
      <c r="F591" t="str">
        <f>IFERROR(選手[[#This Row],[選手番号]],"")</f>
        <v/>
      </c>
      <c r="G591" t="str">
        <f>IFERROR(選手[[#This Row],[性別コード]],"")</f>
        <v/>
      </c>
      <c r="H591" t="str">
        <f>IFERROR(VLOOKUP(G591,色々!P:Q,2,0),"")</f>
        <v/>
      </c>
      <c r="I591" t="str">
        <f>IFERROR(選手[[#This Row],[氏名]],"")</f>
        <v/>
      </c>
      <c r="J591" t="str">
        <f>IFERROR(選手[[#This Row],[氏名カナ]],"")</f>
        <v/>
      </c>
      <c r="K591" t="str">
        <f>IFERROR(選手[[#This Row],[所属名称１]],"")</f>
        <v/>
      </c>
      <c r="L591" t="str">
        <f>IFERROR(選手[[#This Row],[学校コード]],"")</f>
        <v/>
      </c>
      <c r="M591" t="str">
        <f>IFERROR(VLOOKUP(L591,色々!G:H,2,0),"")</f>
        <v/>
      </c>
      <c r="N591" t="str">
        <f>IFERROR(選手[[#This Row],[学年]],"")</f>
        <v/>
      </c>
      <c r="O591" s="10" t="str">
        <f>IFERROR(選手[[#This Row],[生年月日]],"")</f>
        <v/>
      </c>
      <c r="P591" s="150" t="str">
        <f t="shared" si="9"/>
        <v/>
      </c>
    </row>
    <row r="592" spans="6:16" ht="20.100000000000001" customHeight="1" x14ac:dyDescent="0.15">
      <c r="F592" t="str">
        <f>IFERROR(選手[[#This Row],[選手番号]],"")</f>
        <v/>
      </c>
      <c r="G592" t="str">
        <f>IFERROR(選手[[#This Row],[性別コード]],"")</f>
        <v/>
      </c>
      <c r="H592" t="str">
        <f>IFERROR(VLOOKUP(G592,色々!P:Q,2,0),"")</f>
        <v/>
      </c>
      <c r="I592" t="str">
        <f>IFERROR(選手[[#This Row],[氏名]],"")</f>
        <v/>
      </c>
      <c r="J592" t="str">
        <f>IFERROR(選手[[#This Row],[氏名カナ]],"")</f>
        <v/>
      </c>
      <c r="K592" t="str">
        <f>IFERROR(選手[[#This Row],[所属名称１]],"")</f>
        <v/>
      </c>
      <c r="L592" t="str">
        <f>IFERROR(選手[[#This Row],[学校コード]],"")</f>
        <v/>
      </c>
      <c r="M592" t="str">
        <f>IFERROR(VLOOKUP(L592,色々!G:H,2,0),"")</f>
        <v/>
      </c>
      <c r="N592" t="str">
        <f>IFERROR(選手[[#This Row],[学年]],"")</f>
        <v/>
      </c>
      <c r="O592" s="10" t="str">
        <f>IFERROR(選手[[#This Row],[生年月日]],"")</f>
        <v/>
      </c>
      <c r="P592" s="150" t="str">
        <f t="shared" si="9"/>
        <v/>
      </c>
    </row>
    <row r="593" spans="6:16" ht="20.100000000000001" customHeight="1" x14ac:dyDescent="0.15">
      <c r="F593" t="str">
        <f>IFERROR(選手[[#This Row],[選手番号]],"")</f>
        <v/>
      </c>
      <c r="G593" t="str">
        <f>IFERROR(選手[[#This Row],[性別コード]],"")</f>
        <v/>
      </c>
      <c r="H593" t="str">
        <f>IFERROR(VLOOKUP(G593,色々!P:Q,2,0),"")</f>
        <v/>
      </c>
      <c r="I593" t="str">
        <f>IFERROR(選手[[#This Row],[氏名]],"")</f>
        <v/>
      </c>
      <c r="J593" t="str">
        <f>IFERROR(選手[[#This Row],[氏名カナ]],"")</f>
        <v/>
      </c>
      <c r="K593" t="str">
        <f>IFERROR(選手[[#This Row],[所属名称１]],"")</f>
        <v/>
      </c>
      <c r="L593" t="str">
        <f>IFERROR(選手[[#This Row],[学校コード]],"")</f>
        <v/>
      </c>
      <c r="M593" t="str">
        <f>IFERROR(VLOOKUP(L593,色々!G:H,2,0),"")</f>
        <v/>
      </c>
      <c r="N593" t="str">
        <f>IFERROR(選手[[#This Row],[学年]],"")</f>
        <v/>
      </c>
      <c r="O593" s="10" t="str">
        <f>IFERROR(選手[[#This Row],[生年月日]],"")</f>
        <v/>
      </c>
      <c r="P593" s="150" t="str">
        <f t="shared" si="9"/>
        <v/>
      </c>
    </row>
    <row r="594" spans="6:16" ht="20.100000000000001" customHeight="1" x14ac:dyDescent="0.15">
      <c r="F594" t="str">
        <f>IFERROR(選手[[#This Row],[選手番号]],"")</f>
        <v/>
      </c>
      <c r="G594" t="str">
        <f>IFERROR(選手[[#This Row],[性別コード]],"")</f>
        <v/>
      </c>
      <c r="H594" t="str">
        <f>IFERROR(VLOOKUP(G594,色々!P:Q,2,0),"")</f>
        <v/>
      </c>
      <c r="I594" t="str">
        <f>IFERROR(選手[[#This Row],[氏名]],"")</f>
        <v/>
      </c>
      <c r="J594" t="str">
        <f>IFERROR(選手[[#This Row],[氏名カナ]],"")</f>
        <v/>
      </c>
      <c r="K594" t="str">
        <f>IFERROR(選手[[#This Row],[所属名称１]],"")</f>
        <v/>
      </c>
      <c r="L594" t="str">
        <f>IFERROR(選手[[#This Row],[学校コード]],"")</f>
        <v/>
      </c>
      <c r="M594" t="str">
        <f>IFERROR(VLOOKUP(L594,色々!G:H,2,0),"")</f>
        <v/>
      </c>
      <c r="N594" t="str">
        <f>IFERROR(選手[[#This Row],[学年]],"")</f>
        <v/>
      </c>
      <c r="O594" s="10" t="str">
        <f>IFERROR(選手[[#This Row],[生年月日]],"")</f>
        <v/>
      </c>
      <c r="P594" s="150" t="str">
        <f t="shared" si="9"/>
        <v/>
      </c>
    </row>
    <row r="595" spans="6:16" ht="20.100000000000001" customHeight="1" x14ac:dyDescent="0.15">
      <c r="F595" t="str">
        <f>IFERROR(選手[[#This Row],[選手番号]],"")</f>
        <v/>
      </c>
      <c r="G595" t="str">
        <f>IFERROR(選手[[#This Row],[性別コード]],"")</f>
        <v/>
      </c>
      <c r="H595" t="str">
        <f>IFERROR(VLOOKUP(G595,色々!P:Q,2,0),"")</f>
        <v/>
      </c>
      <c r="I595" t="str">
        <f>IFERROR(選手[[#This Row],[氏名]],"")</f>
        <v/>
      </c>
      <c r="J595" t="str">
        <f>IFERROR(選手[[#This Row],[氏名カナ]],"")</f>
        <v/>
      </c>
      <c r="K595" t="str">
        <f>IFERROR(選手[[#This Row],[所属名称１]],"")</f>
        <v/>
      </c>
      <c r="L595" t="str">
        <f>IFERROR(選手[[#This Row],[学校コード]],"")</f>
        <v/>
      </c>
      <c r="M595" t="str">
        <f>IFERROR(VLOOKUP(L595,色々!G:H,2,0),"")</f>
        <v/>
      </c>
      <c r="N595" t="str">
        <f>IFERROR(選手[[#This Row],[学年]],"")</f>
        <v/>
      </c>
      <c r="O595" s="10" t="str">
        <f>IFERROR(選手[[#This Row],[生年月日]],"")</f>
        <v/>
      </c>
      <c r="P595" s="150" t="str">
        <f t="shared" si="9"/>
        <v/>
      </c>
    </row>
    <row r="596" spans="6:16" ht="20.100000000000001" customHeight="1" x14ac:dyDescent="0.15">
      <c r="F596" t="str">
        <f>IFERROR(選手[[#This Row],[選手番号]],"")</f>
        <v/>
      </c>
      <c r="G596" t="str">
        <f>IFERROR(選手[[#This Row],[性別コード]],"")</f>
        <v/>
      </c>
      <c r="H596" t="str">
        <f>IFERROR(VLOOKUP(G596,色々!P:Q,2,0),"")</f>
        <v/>
      </c>
      <c r="I596" t="str">
        <f>IFERROR(選手[[#This Row],[氏名]],"")</f>
        <v/>
      </c>
      <c r="J596" t="str">
        <f>IFERROR(選手[[#This Row],[氏名カナ]],"")</f>
        <v/>
      </c>
      <c r="K596" t="str">
        <f>IFERROR(選手[[#This Row],[所属名称１]],"")</f>
        <v/>
      </c>
      <c r="L596" t="str">
        <f>IFERROR(選手[[#This Row],[学校コード]],"")</f>
        <v/>
      </c>
      <c r="M596" t="str">
        <f>IFERROR(VLOOKUP(L596,色々!G:H,2,0),"")</f>
        <v/>
      </c>
      <c r="N596" t="str">
        <f>IFERROR(選手[[#This Row],[学年]],"")</f>
        <v/>
      </c>
      <c r="O596" s="10" t="str">
        <f>IFERROR(選手[[#This Row],[生年月日]],"")</f>
        <v/>
      </c>
      <c r="P596" s="150" t="str">
        <f t="shared" si="9"/>
        <v/>
      </c>
    </row>
    <row r="597" spans="6:16" ht="20.100000000000001" customHeight="1" x14ac:dyDescent="0.15">
      <c r="F597" t="str">
        <f>IFERROR(選手[[#This Row],[選手番号]],"")</f>
        <v/>
      </c>
      <c r="G597" t="str">
        <f>IFERROR(選手[[#This Row],[性別コード]],"")</f>
        <v/>
      </c>
      <c r="H597" t="str">
        <f>IFERROR(VLOOKUP(G597,色々!P:Q,2,0),"")</f>
        <v/>
      </c>
      <c r="I597" t="str">
        <f>IFERROR(選手[[#This Row],[氏名]],"")</f>
        <v/>
      </c>
      <c r="J597" t="str">
        <f>IFERROR(選手[[#This Row],[氏名カナ]],"")</f>
        <v/>
      </c>
      <c r="K597" t="str">
        <f>IFERROR(選手[[#This Row],[所属名称１]],"")</f>
        <v/>
      </c>
      <c r="L597" t="str">
        <f>IFERROR(選手[[#This Row],[学校コード]],"")</f>
        <v/>
      </c>
      <c r="M597" t="str">
        <f>IFERROR(VLOOKUP(L597,色々!G:H,2,0),"")</f>
        <v/>
      </c>
      <c r="N597" t="str">
        <f>IFERROR(選手[[#This Row],[学年]],"")</f>
        <v/>
      </c>
      <c r="O597" s="10" t="str">
        <f>IFERROR(選手[[#This Row],[生年月日]],"")</f>
        <v/>
      </c>
      <c r="P597" s="150" t="str">
        <f t="shared" si="9"/>
        <v/>
      </c>
    </row>
    <row r="598" spans="6:16" ht="20.100000000000001" customHeight="1" x14ac:dyDescent="0.15">
      <c r="F598" t="str">
        <f>IFERROR(選手[[#This Row],[選手番号]],"")</f>
        <v/>
      </c>
      <c r="G598" t="str">
        <f>IFERROR(選手[[#This Row],[性別コード]],"")</f>
        <v/>
      </c>
      <c r="H598" t="str">
        <f>IFERROR(VLOOKUP(G598,色々!P:Q,2,0),"")</f>
        <v/>
      </c>
      <c r="I598" t="str">
        <f>IFERROR(選手[[#This Row],[氏名]],"")</f>
        <v/>
      </c>
      <c r="J598" t="str">
        <f>IFERROR(選手[[#This Row],[氏名カナ]],"")</f>
        <v/>
      </c>
      <c r="K598" t="str">
        <f>IFERROR(選手[[#This Row],[所属名称１]],"")</f>
        <v/>
      </c>
      <c r="L598" t="str">
        <f>IFERROR(選手[[#This Row],[学校コード]],"")</f>
        <v/>
      </c>
      <c r="M598" t="str">
        <f>IFERROR(VLOOKUP(L598,色々!G:H,2,0),"")</f>
        <v/>
      </c>
      <c r="N598" t="str">
        <f>IFERROR(選手[[#This Row],[学年]],"")</f>
        <v/>
      </c>
      <c r="O598" s="10" t="str">
        <f>IFERROR(選手[[#This Row],[生年月日]],"")</f>
        <v/>
      </c>
      <c r="P598" s="150" t="str">
        <f t="shared" si="9"/>
        <v/>
      </c>
    </row>
    <row r="599" spans="6:16" ht="20.100000000000001" customHeight="1" x14ac:dyDescent="0.15">
      <c r="F599" t="str">
        <f>IFERROR(選手[[#This Row],[選手番号]],"")</f>
        <v/>
      </c>
      <c r="G599" t="str">
        <f>IFERROR(選手[[#This Row],[性別コード]],"")</f>
        <v/>
      </c>
      <c r="H599" t="str">
        <f>IFERROR(VLOOKUP(G599,色々!P:Q,2,0),"")</f>
        <v/>
      </c>
      <c r="I599" t="str">
        <f>IFERROR(選手[[#This Row],[氏名]],"")</f>
        <v/>
      </c>
      <c r="J599" t="str">
        <f>IFERROR(選手[[#This Row],[氏名カナ]],"")</f>
        <v/>
      </c>
      <c r="K599" t="str">
        <f>IFERROR(選手[[#This Row],[所属名称１]],"")</f>
        <v/>
      </c>
      <c r="L599" t="str">
        <f>IFERROR(選手[[#This Row],[学校コード]],"")</f>
        <v/>
      </c>
      <c r="M599" t="str">
        <f>IFERROR(VLOOKUP(L599,色々!G:H,2,0),"")</f>
        <v/>
      </c>
      <c r="N599" t="str">
        <f>IFERROR(選手[[#This Row],[学年]],"")</f>
        <v/>
      </c>
      <c r="O599" s="10" t="str">
        <f>IFERROR(選手[[#This Row],[生年月日]],"")</f>
        <v/>
      </c>
      <c r="P599" s="150" t="str">
        <f t="shared" si="9"/>
        <v/>
      </c>
    </row>
    <row r="600" spans="6:16" ht="20.100000000000001" customHeight="1" x14ac:dyDescent="0.15">
      <c r="F600" t="str">
        <f>IFERROR(選手[[#This Row],[選手番号]],"")</f>
        <v/>
      </c>
      <c r="G600" t="str">
        <f>IFERROR(選手[[#This Row],[性別コード]],"")</f>
        <v/>
      </c>
      <c r="H600" t="str">
        <f>IFERROR(VLOOKUP(G600,色々!P:Q,2,0),"")</f>
        <v/>
      </c>
      <c r="I600" t="str">
        <f>IFERROR(選手[[#This Row],[氏名]],"")</f>
        <v/>
      </c>
      <c r="J600" t="str">
        <f>IFERROR(選手[[#This Row],[氏名カナ]],"")</f>
        <v/>
      </c>
      <c r="K600" t="str">
        <f>IFERROR(選手[[#This Row],[所属名称１]],"")</f>
        <v/>
      </c>
      <c r="L600" t="str">
        <f>IFERROR(選手[[#This Row],[学校コード]],"")</f>
        <v/>
      </c>
      <c r="M600" t="str">
        <f>IFERROR(VLOOKUP(L600,色々!G:H,2,0),"")</f>
        <v/>
      </c>
      <c r="N600" t="str">
        <f>IFERROR(選手[[#This Row],[学年]],"")</f>
        <v/>
      </c>
      <c r="O600" s="10" t="str">
        <f>IFERROR(選手[[#This Row],[生年月日]],"")</f>
        <v/>
      </c>
      <c r="P600" s="150" t="str">
        <f t="shared" si="9"/>
        <v/>
      </c>
    </row>
    <row r="601" spans="6:16" ht="20.100000000000001" customHeight="1" x14ac:dyDescent="0.15">
      <c r="F601" t="str">
        <f>IFERROR(選手[[#This Row],[選手番号]],"")</f>
        <v/>
      </c>
      <c r="G601" t="str">
        <f>IFERROR(選手[[#This Row],[性別コード]],"")</f>
        <v/>
      </c>
      <c r="H601" t="str">
        <f>IFERROR(VLOOKUP(G601,色々!P:Q,2,0),"")</f>
        <v/>
      </c>
      <c r="I601" t="str">
        <f>IFERROR(選手[[#This Row],[氏名]],"")</f>
        <v/>
      </c>
      <c r="J601" t="str">
        <f>IFERROR(選手[[#This Row],[氏名カナ]],"")</f>
        <v/>
      </c>
      <c r="K601" t="str">
        <f>IFERROR(選手[[#This Row],[所属名称１]],"")</f>
        <v/>
      </c>
      <c r="L601" t="str">
        <f>IFERROR(選手[[#This Row],[学校コード]],"")</f>
        <v/>
      </c>
      <c r="M601" t="str">
        <f>IFERROR(VLOOKUP(L601,色々!G:H,2,0),"")</f>
        <v/>
      </c>
      <c r="N601" t="str">
        <f>IFERROR(選手[[#This Row],[学年]],"")</f>
        <v/>
      </c>
      <c r="O601" s="10" t="str">
        <f>IFERROR(選手[[#This Row],[生年月日]],"")</f>
        <v/>
      </c>
      <c r="P601" s="150" t="str">
        <f t="shared" si="9"/>
        <v/>
      </c>
    </row>
    <row r="602" spans="6:16" ht="20.100000000000001" customHeight="1" x14ac:dyDescent="0.15">
      <c r="F602" t="str">
        <f>IFERROR(選手[[#This Row],[選手番号]],"")</f>
        <v/>
      </c>
      <c r="G602" t="str">
        <f>IFERROR(選手[[#This Row],[性別コード]],"")</f>
        <v/>
      </c>
      <c r="H602" t="str">
        <f>IFERROR(VLOOKUP(G602,色々!P:Q,2,0),"")</f>
        <v/>
      </c>
      <c r="I602" t="str">
        <f>IFERROR(選手[[#This Row],[氏名]],"")</f>
        <v/>
      </c>
      <c r="J602" t="str">
        <f>IFERROR(選手[[#This Row],[氏名カナ]],"")</f>
        <v/>
      </c>
      <c r="K602" t="str">
        <f>IFERROR(選手[[#This Row],[所属名称１]],"")</f>
        <v/>
      </c>
      <c r="L602" t="str">
        <f>IFERROR(選手[[#This Row],[学校コード]],"")</f>
        <v/>
      </c>
      <c r="M602" t="str">
        <f>IFERROR(VLOOKUP(L602,色々!G:H,2,0),"")</f>
        <v/>
      </c>
      <c r="N602" t="str">
        <f>IFERROR(選手[[#This Row],[学年]],"")</f>
        <v/>
      </c>
      <c r="O602" s="10" t="str">
        <f>IFERROR(選手[[#This Row],[生年月日]],"")</f>
        <v/>
      </c>
      <c r="P602" s="150" t="str">
        <f t="shared" si="9"/>
        <v/>
      </c>
    </row>
    <row r="603" spans="6:16" ht="20.100000000000001" customHeight="1" x14ac:dyDescent="0.15">
      <c r="F603" t="str">
        <f>IFERROR(選手[[#This Row],[選手番号]],"")</f>
        <v/>
      </c>
      <c r="G603" t="str">
        <f>IFERROR(選手[[#This Row],[性別コード]],"")</f>
        <v/>
      </c>
      <c r="H603" t="str">
        <f>IFERROR(VLOOKUP(G603,色々!P:Q,2,0),"")</f>
        <v/>
      </c>
      <c r="I603" t="str">
        <f>IFERROR(選手[[#This Row],[氏名]],"")</f>
        <v/>
      </c>
      <c r="J603" t="str">
        <f>IFERROR(選手[[#This Row],[氏名カナ]],"")</f>
        <v/>
      </c>
      <c r="K603" t="str">
        <f>IFERROR(選手[[#This Row],[所属名称１]],"")</f>
        <v/>
      </c>
      <c r="L603" t="str">
        <f>IFERROR(選手[[#This Row],[学校コード]],"")</f>
        <v/>
      </c>
      <c r="M603" t="str">
        <f>IFERROR(VLOOKUP(L603,色々!G:H,2,0),"")</f>
        <v/>
      </c>
      <c r="N603" t="str">
        <f>IFERROR(選手[[#This Row],[学年]],"")</f>
        <v/>
      </c>
      <c r="O603" s="10" t="str">
        <f>IFERROR(選手[[#This Row],[生年月日]],"")</f>
        <v/>
      </c>
      <c r="P603" s="150" t="str">
        <f t="shared" si="9"/>
        <v/>
      </c>
    </row>
    <row r="604" spans="6:16" ht="20.100000000000001" customHeight="1" x14ac:dyDescent="0.15">
      <c r="F604" t="str">
        <f>IFERROR(選手[[#This Row],[選手番号]],"")</f>
        <v/>
      </c>
      <c r="G604" t="str">
        <f>IFERROR(選手[[#This Row],[性別コード]],"")</f>
        <v/>
      </c>
      <c r="H604" t="str">
        <f>IFERROR(VLOOKUP(G604,色々!P:Q,2,0),"")</f>
        <v/>
      </c>
      <c r="I604" t="str">
        <f>IFERROR(選手[[#This Row],[氏名]],"")</f>
        <v/>
      </c>
      <c r="J604" t="str">
        <f>IFERROR(選手[[#This Row],[氏名カナ]],"")</f>
        <v/>
      </c>
      <c r="K604" t="str">
        <f>IFERROR(選手[[#This Row],[所属名称１]],"")</f>
        <v/>
      </c>
      <c r="L604" t="str">
        <f>IFERROR(選手[[#This Row],[学校コード]],"")</f>
        <v/>
      </c>
      <c r="M604" t="str">
        <f>IFERROR(VLOOKUP(L604,色々!G:H,2,0),"")</f>
        <v/>
      </c>
      <c r="N604" t="str">
        <f>IFERROR(選手[[#This Row],[学年]],"")</f>
        <v/>
      </c>
      <c r="O604" s="10" t="str">
        <f>IFERROR(選手[[#This Row],[生年月日]],"")</f>
        <v/>
      </c>
      <c r="P604" s="150" t="str">
        <f t="shared" si="9"/>
        <v/>
      </c>
    </row>
    <row r="605" spans="6:16" ht="20.100000000000001" customHeight="1" x14ac:dyDescent="0.15">
      <c r="F605" t="str">
        <f>IFERROR(選手[[#This Row],[選手番号]],"")</f>
        <v/>
      </c>
      <c r="G605" t="str">
        <f>IFERROR(選手[[#This Row],[性別コード]],"")</f>
        <v/>
      </c>
      <c r="H605" t="str">
        <f>IFERROR(VLOOKUP(G605,色々!P:Q,2,0),"")</f>
        <v/>
      </c>
      <c r="I605" t="str">
        <f>IFERROR(選手[[#This Row],[氏名]],"")</f>
        <v/>
      </c>
      <c r="J605" t="str">
        <f>IFERROR(選手[[#This Row],[氏名カナ]],"")</f>
        <v/>
      </c>
      <c r="K605" t="str">
        <f>IFERROR(選手[[#This Row],[所属名称１]],"")</f>
        <v/>
      </c>
      <c r="L605" t="str">
        <f>IFERROR(選手[[#This Row],[学校コード]],"")</f>
        <v/>
      </c>
      <c r="M605" t="str">
        <f>IFERROR(VLOOKUP(L605,色々!G:H,2,0),"")</f>
        <v/>
      </c>
      <c r="N605" t="str">
        <f>IFERROR(選手[[#This Row],[学年]],"")</f>
        <v/>
      </c>
      <c r="O605" s="10" t="str">
        <f>IFERROR(選手[[#This Row],[生年月日]],"")</f>
        <v/>
      </c>
      <c r="P605" s="150" t="str">
        <f t="shared" si="9"/>
        <v/>
      </c>
    </row>
    <row r="606" spans="6:16" ht="20.100000000000001" customHeight="1" x14ac:dyDescent="0.15">
      <c r="F606" t="str">
        <f>IFERROR(選手[[#This Row],[選手番号]],"")</f>
        <v/>
      </c>
      <c r="G606" t="str">
        <f>IFERROR(選手[[#This Row],[性別コード]],"")</f>
        <v/>
      </c>
      <c r="H606" t="str">
        <f>IFERROR(VLOOKUP(G606,色々!P:Q,2,0),"")</f>
        <v/>
      </c>
      <c r="I606" t="str">
        <f>IFERROR(選手[[#This Row],[氏名]],"")</f>
        <v/>
      </c>
      <c r="J606" t="str">
        <f>IFERROR(選手[[#This Row],[氏名カナ]],"")</f>
        <v/>
      </c>
      <c r="K606" t="str">
        <f>IFERROR(選手[[#This Row],[所属名称１]],"")</f>
        <v/>
      </c>
      <c r="L606" t="str">
        <f>IFERROR(選手[[#This Row],[学校コード]],"")</f>
        <v/>
      </c>
      <c r="M606" t="str">
        <f>IFERROR(VLOOKUP(L606,色々!G:H,2,0),"")</f>
        <v/>
      </c>
      <c r="N606" t="str">
        <f>IFERROR(選手[[#This Row],[学年]],"")</f>
        <v/>
      </c>
      <c r="O606" s="10" t="str">
        <f>IFERROR(選手[[#This Row],[生年月日]],"")</f>
        <v/>
      </c>
      <c r="P606" s="150" t="str">
        <f t="shared" si="9"/>
        <v/>
      </c>
    </row>
    <row r="607" spans="6:16" ht="20.100000000000001" customHeight="1" x14ac:dyDescent="0.15">
      <c r="F607" t="str">
        <f>IFERROR(選手[[#This Row],[選手番号]],"")</f>
        <v/>
      </c>
      <c r="G607" t="str">
        <f>IFERROR(選手[[#This Row],[性別コード]],"")</f>
        <v/>
      </c>
      <c r="H607" t="str">
        <f>IFERROR(VLOOKUP(G607,色々!P:Q,2,0),"")</f>
        <v/>
      </c>
      <c r="I607" t="str">
        <f>IFERROR(選手[[#This Row],[氏名]],"")</f>
        <v/>
      </c>
      <c r="J607" t="str">
        <f>IFERROR(選手[[#This Row],[氏名カナ]],"")</f>
        <v/>
      </c>
      <c r="K607" t="str">
        <f>IFERROR(選手[[#This Row],[所属名称１]],"")</f>
        <v/>
      </c>
      <c r="L607" t="str">
        <f>IFERROR(選手[[#This Row],[学校コード]],"")</f>
        <v/>
      </c>
      <c r="M607" t="str">
        <f>IFERROR(VLOOKUP(L607,色々!G:H,2,0),"")</f>
        <v/>
      </c>
      <c r="N607" t="str">
        <f>IFERROR(選手[[#This Row],[学年]],"")</f>
        <v/>
      </c>
      <c r="O607" s="10" t="str">
        <f>IFERROR(選手[[#This Row],[生年月日]],"")</f>
        <v/>
      </c>
      <c r="P607" s="150" t="str">
        <f t="shared" si="9"/>
        <v/>
      </c>
    </row>
    <row r="608" spans="6:16" ht="20.100000000000001" customHeight="1" x14ac:dyDescent="0.15">
      <c r="F608" t="str">
        <f>IFERROR(選手[[#This Row],[選手番号]],"")</f>
        <v/>
      </c>
      <c r="G608" t="str">
        <f>IFERROR(選手[[#This Row],[性別コード]],"")</f>
        <v/>
      </c>
      <c r="H608" t="str">
        <f>IFERROR(VLOOKUP(G608,色々!P:Q,2,0),"")</f>
        <v/>
      </c>
      <c r="I608" t="str">
        <f>IFERROR(選手[[#This Row],[氏名]],"")</f>
        <v/>
      </c>
      <c r="J608" t="str">
        <f>IFERROR(選手[[#This Row],[氏名カナ]],"")</f>
        <v/>
      </c>
      <c r="K608" t="str">
        <f>IFERROR(選手[[#This Row],[所属名称１]],"")</f>
        <v/>
      </c>
      <c r="L608" t="str">
        <f>IFERROR(選手[[#This Row],[学校コード]],"")</f>
        <v/>
      </c>
      <c r="M608" t="str">
        <f>IFERROR(VLOOKUP(L608,色々!G:H,2,0),"")</f>
        <v/>
      </c>
      <c r="N608" t="str">
        <f>IFERROR(選手[[#This Row],[学年]],"")</f>
        <v/>
      </c>
      <c r="O608" s="10" t="str">
        <f>IFERROR(選手[[#This Row],[生年月日]],"")</f>
        <v/>
      </c>
      <c r="P608" s="150" t="str">
        <f t="shared" si="9"/>
        <v/>
      </c>
    </row>
    <row r="609" spans="6:16" ht="20.100000000000001" customHeight="1" x14ac:dyDescent="0.15">
      <c r="F609" t="str">
        <f>IFERROR(選手[[#This Row],[選手番号]],"")</f>
        <v/>
      </c>
      <c r="G609" t="str">
        <f>IFERROR(選手[[#This Row],[性別コード]],"")</f>
        <v/>
      </c>
      <c r="H609" t="str">
        <f>IFERROR(VLOOKUP(G609,色々!P:Q,2,0),"")</f>
        <v/>
      </c>
      <c r="I609" t="str">
        <f>IFERROR(選手[[#This Row],[氏名]],"")</f>
        <v/>
      </c>
      <c r="J609" t="str">
        <f>IFERROR(選手[[#This Row],[氏名カナ]],"")</f>
        <v/>
      </c>
      <c r="K609" t="str">
        <f>IFERROR(選手[[#This Row],[所属名称１]],"")</f>
        <v/>
      </c>
      <c r="L609" t="str">
        <f>IFERROR(選手[[#This Row],[学校コード]],"")</f>
        <v/>
      </c>
      <c r="M609" t="str">
        <f>IFERROR(VLOOKUP(L609,色々!G:H,2,0),"")</f>
        <v/>
      </c>
      <c r="N609" t="str">
        <f>IFERROR(選手[[#This Row],[学年]],"")</f>
        <v/>
      </c>
      <c r="O609" s="10" t="str">
        <f>IFERROR(選手[[#This Row],[生年月日]],"")</f>
        <v/>
      </c>
      <c r="P609" s="150" t="str">
        <f t="shared" si="9"/>
        <v/>
      </c>
    </row>
    <row r="610" spans="6:16" ht="20.100000000000001" customHeight="1" x14ac:dyDescent="0.15">
      <c r="F610" t="str">
        <f>IFERROR(選手[[#This Row],[選手番号]],"")</f>
        <v/>
      </c>
      <c r="G610" t="str">
        <f>IFERROR(選手[[#This Row],[性別コード]],"")</f>
        <v/>
      </c>
      <c r="H610" t="str">
        <f>IFERROR(VLOOKUP(G610,色々!P:Q,2,0),"")</f>
        <v/>
      </c>
      <c r="I610" t="str">
        <f>IFERROR(選手[[#This Row],[氏名]],"")</f>
        <v/>
      </c>
      <c r="J610" t="str">
        <f>IFERROR(選手[[#This Row],[氏名カナ]],"")</f>
        <v/>
      </c>
      <c r="K610" t="str">
        <f>IFERROR(選手[[#This Row],[所属名称１]],"")</f>
        <v/>
      </c>
      <c r="L610" t="str">
        <f>IFERROR(選手[[#This Row],[学校コード]],"")</f>
        <v/>
      </c>
      <c r="M610" t="str">
        <f>IFERROR(VLOOKUP(L610,色々!G:H,2,0),"")</f>
        <v/>
      </c>
      <c r="N610" t="str">
        <f>IFERROR(選手[[#This Row],[学年]],"")</f>
        <v/>
      </c>
      <c r="O610" s="10" t="str">
        <f>IFERROR(選手[[#This Row],[生年月日]],"")</f>
        <v/>
      </c>
      <c r="P610" s="150" t="str">
        <f t="shared" si="9"/>
        <v/>
      </c>
    </row>
    <row r="611" spans="6:16" ht="20.100000000000001" customHeight="1" x14ac:dyDescent="0.15">
      <c r="F611" t="str">
        <f>IFERROR(選手[[#This Row],[選手番号]],"")</f>
        <v/>
      </c>
      <c r="G611" t="str">
        <f>IFERROR(選手[[#This Row],[性別コード]],"")</f>
        <v/>
      </c>
      <c r="H611" t="str">
        <f>IFERROR(VLOOKUP(G611,色々!P:Q,2,0),"")</f>
        <v/>
      </c>
      <c r="I611" t="str">
        <f>IFERROR(選手[[#This Row],[氏名]],"")</f>
        <v/>
      </c>
      <c r="J611" t="str">
        <f>IFERROR(選手[[#This Row],[氏名カナ]],"")</f>
        <v/>
      </c>
      <c r="K611" t="str">
        <f>IFERROR(選手[[#This Row],[所属名称１]],"")</f>
        <v/>
      </c>
      <c r="L611" t="str">
        <f>IFERROR(選手[[#This Row],[学校コード]],"")</f>
        <v/>
      </c>
      <c r="M611" t="str">
        <f>IFERROR(VLOOKUP(L611,色々!G:H,2,0),"")</f>
        <v/>
      </c>
      <c r="N611" t="str">
        <f>IFERROR(選手[[#This Row],[学年]],"")</f>
        <v/>
      </c>
      <c r="O611" s="10" t="str">
        <f>IFERROR(選手[[#This Row],[生年月日]],"")</f>
        <v/>
      </c>
      <c r="P611" s="150" t="str">
        <f t="shared" si="9"/>
        <v/>
      </c>
    </row>
    <row r="612" spans="6:16" ht="20.100000000000001" customHeight="1" x14ac:dyDescent="0.15">
      <c r="F612" t="str">
        <f>IFERROR(選手[[#This Row],[選手番号]],"")</f>
        <v/>
      </c>
      <c r="G612" t="str">
        <f>IFERROR(選手[[#This Row],[性別コード]],"")</f>
        <v/>
      </c>
      <c r="H612" t="str">
        <f>IFERROR(VLOOKUP(G612,色々!P:Q,2,0),"")</f>
        <v/>
      </c>
      <c r="I612" t="str">
        <f>IFERROR(選手[[#This Row],[氏名]],"")</f>
        <v/>
      </c>
      <c r="J612" t="str">
        <f>IFERROR(選手[[#This Row],[氏名カナ]],"")</f>
        <v/>
      </c>
      <c r="K612" t="str">
        <f>IFERROR(選手[[#This Row],[所属名称１]],"")</f>
        <v/>
      </c>
      <c r="L612" t="str">
        <f>IFERROR(選手[[#This Row],[学校コード]],"")</f>
        <v/>
      </c>
      <c r="M612" t="str">
        <f>IFERROR(VLOOKUP(L612,色々!G:H,2,0),"")</f>
        <v/>
      </c>
      <c r="N612" t="str">
        <f>IFERROR(選手[[#This Row],[学年]],"")</f>
        <v/>
      </c>
      <c r="O612" s="10" t="str">
        <f>IFERROR(選手[[#This Row],[生年月日]],"")</f>
        <v/>
      </c>
      <c r="P612" s="150" t="str">
        <f t="shared" si="9"/>
        <v/>
      </c>
    </row>
    <row r="613" spans="6:16" ht="20.100000000000001" customHeight="1" x14ac:dyDescent="0.15">
      <c r="F613" t="str">
        <f>IFERROR(選手[[#This Row],[選手番号]],"")</f>
        <v/>
      </c>
      <c r="G613" t="str">
        <f>IFERROR(選手[[#This Row],[性別コード]],"")</f>
        <v/>
      </c>
      <c r="H613" t="str">
        <f>IFERROR(VLOOKUP(G613,色々!P:Q,2,0),"")</f>
        <v/>
      </c>
      <c r="I613" t="str">
        <f>IFERROR(選手[[#This Row],[氏名]],"")</f>
        <v/>
      </c>
      <c r="J613" t="str">
        <f>IFERROR(選手[[#This Row],[氏名カナ]],"")</f>
        <v/>
      </c>
      <c r="K613" t="str">
        <f>IFERROR(選手[[#This Row],[所属名称１]],"")</f>
        <v/>
      </c>
      <c r="L613" t="str">
        <f>IFERROR(選手[[#This Row],[学校コード]],"")</f>
        <v/>
      </c>
      <c r="M613" t="str">
        <f>IFERROR(VLOOKUP(L613,色々!G:H,2,0),"")</f>
        <v/>
      </c>
      <c r="N613" t="str">
        <f>IFERROR(選手[[#This Row],[学年]],"")</f>
        <v/>
      </c>
      <c r="O613" s="10" t="str">
        <f>IFERROR(選手[[#This Row],[生年月日]],"")</f>
        <v/>
      </c>
      <c r="P613" s="150" t="str">
        <f t="shared" si="9"/>
        <v/>
      </c>
    </row>
    <row r="614" spans="6:16" ht="20.100000000000001" customHeight="1" x14ac:dyDescent="0.15">
      <c r="F614" t="str">
        <f>IFERROR(選手[[#This Row],[選手番号]],"")</f>
        <v/>
      </c>
      <c r="G614" t="str">
        <f>IFERROR(選手[[#This Row],[性別コード]],"")</f>
        <v/>
      </c>
      <c r="H614" t="str">
        <f>IFERROR(VLOOKUP(G614,色々!P:Q,2,0),"")</f>
        <v/>
      </c>
      <c r="I614" t="str">
        <f>IFERROR(選手[[#This Row],[氏名]],"")</f>
        <v/>
      </c>
      <c r="J614" t="str">
        <f>IFERROR(選手[[#This Row],[氏名カナ]],"")</f>
        <v/>
      </c>
      <c r="K614" t="str">
        <f>IFERROR(選手[[#This Row],[所属名称１]],"")</f>
        <v/>
      </c>
      <c r="L614" t="str">
        <f>IFERROR(選手[[#This Row],[学校コード]],"")</f>
        <v/>
      </c>
      <c r="M614" t="str">
        <f>IFERROR(VLOOKUP(L614,色々!G:H,2,0),"")</f>
        <v/>
      </c>
      <c r="N614" t="str">
        <f>IFERROR(選手[[#This Row],[学年]],"")</f>
        <v/>
      </c>
      <c r="O614" s="10" t="str">
        <f>IFERROR(選手[[#This Row],[生年月日]],"")</f>
        <v/>
      </c>
      <c r="P614" s="150" t="str">
        <f t="shared" si="9"/>
        <v/>
      </c>
    </row>
    <row r="615" spans="6:16" ht="20.100000000000001" customHeight="1" x14ac:dyDescent="0.15">
      <c r="F615" t="str">
        <f>IFERROR(選手[[#This Row],[選手番号]],"")</f>
        <v/>
      </c>
      <c r="G615" t="str">
        <f>IFERROR(選手[[#This Row],[性別コード]],"")</f>
        <v/>
      </c>
      <c r="H615" t="str">
        <f>IFERROR(VLOOKUP(G615,色々!P:Q,2,0),"")</f>
        <v/>
      </c>
      <c r="I615" t="str">
        <f>IFERROR(選手[[#This Row],[氏名]],"")</f>
        <v/>
      </c>
      <c r="J615" t="str">
        <f>IFERROR(選手[[#This Row],[氏名カナ]],"")</f>
        <v/>
      </c>
      <c r="K615" t="str">
        <f>IFERROR(選手[[#This Row],[所属名称１]],"")</f>
        <v/>
      </c>
      <c r="L615" t="str">
        <f>IFERROR(選手[[#This Row],[学校コード]],"")</f>
        <v/>
      </c>
      <c r="M615" t="str">
        <f>IFERROR(VLOOKUP(L615,色々!G:H,2,0),"")</f>
        <v/>
      </c>
      <c r="N615" t="str">
        <f>IFERROR(選手[[#This Row],[学年]],"")</f>
        <v/>
      </c>
      <c r="O615" s="10" t="str">
        <f>IFERROR(選手[[#This Row],[生年月日]],"")</f>
        <v/>
      </c>
      <c r="P615" s="150" t="str">
        <f t="shared" si="9"/>
        <v/>
      </c>
    </row>
    <row r="616" spans="6:16" ht="20.100000000000001" customHeight="1" x14ac:dyDescent="0.15">
      <c r="F616" t="str">
        <f>IFERROR(選手[[#This Row],[選手番号]],"")</f>
        <v/>
      </c>
      <c r="G616" t="str">
        <f>IFERROR(選手[[#This Row],[性別コード]],"")</f>
        <v/>
      </c>
      <c r="H616" t="str">
        <f>IFERROR(VLOOKUP(G616,色々!P:Q,2,0),"")</f>
        <v/>
      </c>
      <c r="I616" t="str">
        <f>IFERROR(選手[[#This Row],[氏名]],"")</f>
        <v/>
      </c>
      <c r="J616" t="str">
        <f>IFERROR(選手[[#This Row],[氏名カナ]],"")</f>
        <v/>
      </c>
      <c r="K616" t="str">
        <f>IFERROR(選手[[#This Row],[所属名称１]],"")</f>
        <v/>
      </c>
      <c r="L616" t="str">
        <f>IFERROR(選手[[#This Row],[学校コード]],"")</f>
        <v/>
      </c>
      <c r="M616" t="str">
        <f>IFERROR(VLOOKUP(L616,色々!G:H,2,0),"")</f>
        <v/>
      </c>
      <c r="N616" t="str">
        <f>IFERROR(選手[[#This Row],[学年]],"")</f>
        <v/>
      </c>
      <c r="O616" s="10" t="str">
        <f>IFERROR(選手[[#This Row],[生年月日]],"")</f>
        <v/>
      </c>
      <c r="P616" s="150" t="str">
        <f t="shared" si="9"/>
        <v/>
      </c>
    </row>
    <row r="617" spans="6:16" ht="20.100000000000001" customHeight="1" x14ac:dyDescent="0.15">
      <c r="F617" t="str">
        <f>IFERROR(選手[[#This Row],[選手番号]],"")</f>
        <v/>
      </c>
      <c r="G617" t="str">
        <f>IFERROR(選手[[#This Row],[性別コード]],"")</f>
        <v/>
      </c>
      <c r="H617" t="str">
        <f>IFERROR(VLOOKUP(G617,色々!P:Q,2,0),"")</f>
        <v/>
      </c>
      <c r="I617" t="str">
        <f>IFERROR(選手[[#This Row],[氏名]],"")</f>
        <v/>
      </c>
      <c r="J617" t="str">
        <f>IFERROR(選手[[#This Row],[氏名カナ]],"")</f>
        <v/>
      </c>
      <c r="K617" t="str">
        <f>IFERROR(選手[[#This Row],[所属名称１]],"")</f>
        <v/>
      </c>
      <c r="L617" t="str">
        <f>IFERROR(選手[[#This Row],[学校コード]],"")</f>
        <v/>
      </c>
      <c r="M617" t="str">
        <f>IFERROR(VLOOKUP(L617,色々!G:H,2,0),"")</f>
        <v/>
      </c>
      <c r="N617" t="str">
        <f>IFERROR(選手[[#This Row],[学年]],"")</f>
        <v/>
      </c>
      <c r="O617" s="10" t="str">
        <f>IFERROR(選手[[#This Row],[生年月日]],"")</f>
        <v/>
      </c>
      <c r="P617" s="150" t="str">
        <f t="shared" si="9"/>
        <v/>
      </c>
    </row>
    <row r="618" spans="6:16" ht="20.100000000000001" customHeight="1" x14ac:dyDescent="0.15">
      <c r="F618" t="str">
        <f>IFERROR(選手[[#This Row],[選手番号]],"")</f>
        <v/>
      </c>
      <c r="G618" t="str">
        <f>IFERROR(選手[[#This Row],[性別コード]],"")</f>
        <v/>
      </c>
      <c r="H618" t="str">
        <f>IFERROR(VLOOKUP(G618,色々!P:Q,2,0),"")</f>
        <v/>
      </c>
      <c r="I618" t="str">
        <f>IFERROR(選手[[#This Row],[氏名]],"")</f>
        <v/>
      </c>
      <c r="J618" t="str">
        <f>IFERROR(選手[[#This Row],[氏名カナ]],"")</f>
        <v/>
      </c>
      <c r="K618" t="str">
        <f>IFERROR(選手[[#This Row],[所属名称１]],"")</f>
        <v/>
      </c>
      <c r="L618" t="str">
        <f>IFERROR(選手[[#This Row],[学校コード]],"")</f>
        <v/>
      </c>
      <c r="M618" t="str">
        <f>IFERROR(VLOOKUP(L618,色々!G:H,2,0),"")</f>
        <v/>
      </c>
      <c r="N618" t="str">
        <f>IFERROR(選手[[#This Row],[学年]],"")</f>
        <v/>
      </c>
      <c r="O618" s="10" t="str">
        <f>IFERROR(選手[[#This Row],[生年月日]],"")</f>
        <v/>
      </c>
      <c r="P618" s="150" t="str">
        <f t="shared" si="9"/>
        <v/>
      </c>
    </row>
    <row r="619" spans="6:16" ht="20.100000000000001" customHeight="1" x14ac:dyDescent="0.15">
      <c r="F619" t="str">
        <f>IFERROR(選手[[#This Row],[選手番号]],"")</f>
        <v/>
      </c>
      <c r="G619" t="str">
        <f>IFERROR(選手[[#This Row],[性別コード]],"")</f>
        <v/>
      </c>
      <c r="H619" t="str">
        <f>IFERROR(VLOOKUP(G619,色々!P:Q,2,0),"")</f>
        <v/>
      </c>
      <c r="I619" t="str">
        <f>IFERROR(選手[[#This Row],[氏名]],"")</f>
        <v/>
      </c>
      <c r="J619" t="str">
        <f>IFERROR(選手[[#This Row],[氏名カナ]],"")</f>
        <v/>
      </c>
      <c r="K619" t="str">
        <f>IFERROR(選手[[#This Row],[所属名称１]],"")</f>
        <v/>
      </c>
      <c r="L619" t="str">
        <f>IFERROR(選手[[#This Row],[学校コード]],"")</f>
        <v/>
      </c>
      <c r="M619" t="str">
        <f>IFERROR(VLOOKUP(L619,色々!G:H,2,0),"")</f>
        <v/>
      </c>
      <c r="N619" t="str">
        <f>IFERROR(選手[[#This Row],[学年]],"")</f>
        <v/>
      </c>
      <c r="O619" s="10" t="str">
        <f>IFERROR(選手[[#This Row],[生年月日]],"")</f>
        <v/>
      </c>
      <c r="P619" s="150" t="str">
        <f t="shared" si="9"/>
        <v/>
      </c>
    </row>
    <row r="620" spans="6:16" ht="20.100000000000001" customHeight="1" x14ac:dyDescent="0.15">
      <c r="F620" t="str">
        <f>IFERROR(選手[[#This Row],[選手番号]],"")</f>
        <v/>
      </c>
      <c r="G620" t="str">
        <f>IFERROR(選手[[#This Row],[性別コード]],"")</f>
        <v/>
      </c>
      <c r="H620" t="str">
        <f>IFERROR(VLOOKUP(G620,色々!P:Q,2,0),"")</f>
        <v/>
      </c>
      <c r="I620" t="str">
        <f>IFERROR(選手[[#This Row],[氏名]],"")</f>
        <v/>
      </c>
      <c r="J620" t="str">
        <f>IFERROR(選手[[#This Row],[氏名カナ]],"")</f>
        <v/>
      </c>
      <c r="K620" t="str">
        <f>IFERROR(選手[[#This Row],[所属名称１]],"")</f>
        <v/>
      </c>
      <c r="L620" t="str">
        <f>IFERROR(選手[[#This Row],[学校コード]],"")</f>
        <v/>
      </c>
      <c r="M620" t="str">
        <f>IFERROR(VLOOKUP(L620,色々!G:H,2,0),"")</f>
        <v/>
      </c>
      <c r="N620" t="str">
        <f>IFERROR(選手[[#This Row],[学年]],"")</f>
        <v/>
      </c>
      <c r="O620" s="10" t="str">
        <f>IFERROR(選手[[#This Row],[生年月日]],"")</f>
        <v/>
      </c>
      <c r="P620" s="150" t="str">
        <f t="shared" si="9"/>
        <v/>
      </c>
    </row>
    <row r="621" spans="6:16" ht="20.100000000000001" customHeight="1" x14ac:dyDescent="0.15">
      <c r="F621" t="str">
        <f>IFERROR(選手[[#This Row],[選手番号]],"")</f>
        <v/>
      </c>
      <c r="G621" t="str">
        <f>IFERROR(選手[[#This Row],[性別コード]],"")</f>
        <v/>
      </c>
      <c r="H621" t="str">
        <f>IFERROR(VLOOKUP(G621,色々!P:Q,2,0),"")</f>
        <v/>
      </c>
      <c r="I621" t="str">
        <f>IFERROR(選手[[#This Row],[氏名]],"")</f>
        <v/>
      </c>
      <c r="J621" t="str">
        <f>IFERROR(選手[[#This Row],[氏名カナ]],"")</f>
        <v/>
      </c>
      <c r="K621" t="str">
        <f>IFERROR(選手[[#This Row],[所属名称１]],"")</f>
        <v/>
      </c>
      <c r="L621" t="str">
        <f>IFERROR(選手[[#This Row],[学校コード]],"")</f>
        <v/>
      </c>
      <c r="M621" t="str">
        <f>IFERROR(VLOOKUP(L621,色々!G:H,2,0),"")</f>
        <v/>
      </c>
      <c r="N621" t="str">
        <f>IFERROR(選手[[#This Row],[学年]],"")</f>
        <v/>
      </c>
      <c r="O621" s="10" t="str">
        <f>IFERROR(選手[[#This Row],[生年月日]],"")</f>
        <v/>
      </c>
      <c r="P621" s="150" t="str">
        <f t="shared" si="9"/>
        <v/>
      </c>
    </row>
    <row r="622" spans="6:16" ht="20.100000000000001" customHeight="1" x14ac:dyDescent="0.15">
      <c r="F622" t="str">
        <f>IFERROR(選手[[#This Row],[選手番号]],"")</f>
        <v/>
      </c>
      <c r="G622" t="str">
        <f>IFERROR(選手[[#This Row],[性別コード]],"")</f>
        <v/>
      </c>
      <c r="H622" t="str">
        <f>IFERROR(VLOOKUP(G622,色々!P:Q,2,0),"")</f>
        <v/>
      </c>
      <c r="I622" t="str">
        <f>IFERROR(選手[[#This Row],[氏名]],"")</f>
        <v/>
      </c>
      <c r="J622" t="str">
        <f>IFERROR(選手[[#This Row],[氏名カナ]],"")</f>
        <v/>
      </c>
      <c r="K622" t="str">
        <f>IFERROR(選手[[#This Row],[所属名称１]],"")</f>
        <v/>
      </c>
      <c r="L622" t="str">
        <f>IFERROR(選手[[#This Row],[学校コード]],"")</f>
        <v/>
      </c>
      <c r="M622" t="str">
        <f>IFERROR(VLOOKUP(L622,色々!G:H,2,0),"")</f>
        <v/>
      </c>
      <c r="N622" t="str">
        <f>IFERROR(選手[[#This Row],[学年]],"")</f>
        <v/>
      </c>
      <c r="O622" s="10" t="str">
        <f>IFERROR(選手[[#This Row],[生年月日]],"")</f>
        <v/>
      </c>
      <c r="P622" s="150" t="str">
        <f t="shared" si="9"/>
        <v/>
      </c>
    </row>
    <row r="623" spans="6:16" ht="20.100000000000001" customHeight="1" x14ac:dyDescent="0.15">
      <c r="F623" t="str">
        <f>IFERROR(選手[[#This Row],[選手番号]],"")</f>
        <v/>
      </c>
      <c r="G623" t="str">
        <f>IFERROR(選手[[#This Row],[性別コード]],"")</f>
        <v/>
      </c>
      <c r="H623" t="str">
        <f>IFERROR(VLOOKUP(G623,色々!P:Q,2,0),"")</f>
        <v/>
      </c>
      <c r="I623" t="str">
        <f>IFERROR(選手[[#This Row],[氏名]],"")</f>
        <v/>
      </c>
      <c r="J623" t="str">
        <f>IFERROR(選手[[#This Row],[氏名カナ]],"")</f>
        <v/>
      </c>
      <c r="K623" t="str">
        <f>IFERROR(選手[[#This Row],[所属名称１]],"")</f>
        <v/>
      </c>
      <c r="L623" t="str">
        <f>IFERROR(選手[[#This Row],[学校コード]],"")</f>
        <v/>
      </c>
      <c r="M623" t="str">
        <f>IFERROR(VLOOKUP(L623,色々!G:H,2,0),"")</f>
        <v/>
      </c>
      <c r="N623" t="str">
        <f>IFERROR(選手[[#This Row],[学年]],"")</f>
        <v/>
      </c>
      <c r="O623" s="10" t="str">
        <f>IFERROR(選手[[#This Row],[生年月日]],"")</f>
        <v/>
      </c>
      <c r="P623" s="150" t="str">
        <f t="shared" si="9"/>
        <v/>
      </c>
    </row>
    <row r="624" spans="6:16" ht="20.100000000000001" customHeight="1" x14ac:dyDescent="0.15">
      <c r="F624" t="str">
        <f>IFERROR(選手[[#This Row],[選手番号]],"")</f>
        <v/>
      </c>
      <c r="G624" t="str">
        <f>IFERROR(選手[[#This Row],[性別コード]],"")</f>
        <v/>
      </c>
      <c r="H624" t="str">
        <f>IFERROR(VLOOKUP(G624,色々!P:Q,2,0),"")</f>
        <v/>
      </c>
      <c r="I624" t="str">
        <f>IFERROR(選手[[#This Row],[氏名]],"")</f>
        <v/>
      </c>
      <c r="J624" t="str">
        <f>IFERROR(選手[[#This Row],[氏名カナ]],"")</f>
        <v/>
      </c>
      <c r="K624" t="str">
        <f>IFERROR(選手[[#This Row],[所属名称１]],"")</f>
        <v/>
      </c>
      <c r="L624" t="str">
        <f>IFERROR(選手[[#This Row],[学校コード]],"")</f>
        <v/>
      </c>
      <c r="M624" t="str">
        <f>IFERROR(VLOOKUP(L624,色々!G:H,2,0),"")</f>
        <v/>
      </c>
      <c r="N624" t="str">
        <f>IFERROR(選手[[#This Row],[学年]],"")</f>
        <v/>
      </c>
      <c r="O624" s="10" t="str">
        <f>IFERROR(選手[[#This Row],[生年月日]],"")</f>
        <v/>
      </c>
      <c r="P624" s="150" t="str">
        <f t="shared" si="9"/>
        <v/>
      </c>
    </row>
    <row r="625" spans="6:16" ht="20.100000000000001" customHeight="1" x14ac:dyDescent="0.15">
      <c r="F625" t="str">
        <f>IFERROR(選手[[#This Row],[選手番号]],"")</f>
        <v/>
      </c>
      <c r="G625" t="str">
        <f>IFERROR(選手[[#This Row],[性別コード]],"")</f>
        <v/>
      </c>
      <c r="H625" t="str">
        <f>IFERROR(VLOOKUP(G625,色々!P:Q,2,0),"")</f>
        <v/>
      </c>
      <c r="I625" t="str">
        <f>IFERROR(選手[[#This Row],[氏名]],"")</f>
        <v/>
      </c>
      <c r="J625" t="str">
        <f>IFERROR(選手[[#This Row],[氏名カナ]],"")</f>
        <v/>
      </c>
      <c r="K625" t="str">
        <f>IFERROR(選手[[#This Row],[所属名称１]],"")</f>
        <v/>
      </c>
      <c r="L625" t="str">
        <f>IFERROR(選手[[#This Row],[学校コード]],"")</f>
        <v/>
      </c>
      <c r="M625" t="str">
        <f>IFERROR(VLOOKUP(L625,色々!G:H,2,0),"")</f>
        <v/>
      </c>
      <c r="N625" t="str">
        <f>IFERROR(選手[[#This Row],[学年]],"")</f>
        <v/>
      </c>
      <c r="O625" s="10" t="str">
        <f>IFERROR(選手[[#This Row],[生年月日]],"")</f>
        <v/>
      </c>
      <c r="P625" s="150" t="str">
        <f t="shared" si="9"/>
        <v/>
      </c>
    </row>
    <row r="626" spans="6:16" ht="20.100000000000001" customHeight="1" x14ac:dyDescent="0.15">
      <c r="F626" t="str">
        <f>IFERROR(選手[[#This Row],[選手番号]],"")</f>
        <v/>
      </c>
      <c r="G626" t="str">
        <f>IFERROR(選手[[#This Row],[性別コード]],"")</f>
        <v/>
      </c>
      <c r="H626" t="str">
        <f>IFERROR(VLOOKUP(G626,色々!P:Q,2,0),"")</f>
        <v/>
      </c>
      <c r="I626" t="str">
        <f>IFERROR(選手[[#This Row],[氏名]],"")</f>
        <v/>
      </c>
      <c r="J626" t="str">
        <f>IFERROR(選手[[#This Row],[氏名カナ]],"")</f>
        <v/>
      </c>
      <c r="K626" t="str">
        <f>IFERROR(選手[[#This Row],[所属名称１]],"")</f>
        <v/>
      </c>
      <c r="L626" t="str">
        <f>IFERROR(選手[[#This Row],[学校コード]],"")</f>
        <v/>
      </c>
      <c r="M626" t="str">
        <f>IFERROR(VLOOKUP(L626,色々!G:H,2,0),"")</f>
        <v/>
      </c>
      <c r="N626" t="str">
        <f>IFERROR(選手[[#This Row],[学年]],"")</f>
        <v/>
      </c>
      <c r="O626" s="10" t="str">
        <f>IFERROR(選手[[#This Row],[生年月日]],"")</f>
        <v/>
      </c>
      <c r="P626" s="150" t="str">
        <f t="shared" si="9"/>
        <v/>
      </c>
    </row>
    <row r="627" spans="6:16" ht="20.100000000000001" customHeight="1" x14ac:dyDescent="0.15">
      <c r="F627" t="str">
        <f>IFERROR(選手[[#This Row],[選手番号]],"")</f>
        <v/>
      </c>
      <c r="G627" t="str">
        <f>IFERROR(選手[[#This Row],[性別コード]],"")</f>
        <v/>
      </c>
      <c r="H627" t="str">
        <f>IFERROR(VLOOKUP(G627,色々!P:Q,2,0),"")</f>
        <v/>
      </c>
      <c r="I627" t="str">
        <f>IFERROR(選手[[#This Row],[氏名]],"")</f>
        <v/>
      </c>
      <c r="J627" t="str">
        <f>IFERROR(選手[[#This Row],[氏名カナ]],"")</f>
        <v/>
      </c>
      <c r="K627" t="str">
        <f>IFERROR(選手[[#This Row],[所属名称１]],"")</f>
        <v/>
      </c>
      <c r="L627" t="str">
        <f>IFERROR(選手[[#This Row],[学校コード]],"")</f>
        <v/>
      </c>
      <c r="M627" t="str">
        <f>IFERROR(VLOOKUP(L627,色々!G:H,2,0),"")</f>
        <v/>
      </c>
      <c r="N627" t="str">
        <f>IFERROR(選手[[#This Row],[学年]],"")</f>
        <v/>
      </c>
      <c r="O627" s="10" t="str">
        <f>IFERROR(選手[[#This Row],[生年月日]],"")</f>
        <v/>
      </c>
      <c r="P627" s="150" t="str">
        <f t="shared" si="9"/>
        <v/>
      </c>
    </row>
    <row r="628" spans="6:16" ht="20.100000000000001" customHeight="1" x14ac:dyDescent="0.15">
      <c r="F628" t="str">
        <f>IFERROR(選手[[#This Row],[選手番号]],"")</f>
        <v/>
      </c>
      <c r="G628" t="str">
        <f>IFERROR(選手[[#This Row],[性別コード]],"")</f>
        <v/>
      </c>
      <c r="H628" t="str">
        <f>IFERROR(VLOOKUP(G628,色々!P:Q,2,0),"")</f>
        <v/>
      </c>
      <c r="I628" t="str">
        <f>IFERROR(選手[[#This Row],[氏名]],"")</f>
        <v/>
      </c>
      <c r="J628" t="str">
        <f>IFERROR(選手[[#This Row],[氏名カナ]],"")</f>
        <v/>
      </c>
      <c r="K628" t="str">
        <f>IFERROR(選手[[#This Row],[所属名称１]],"")</f>
        <v/>
      </c>
      <c r="L628" t="str">
        <f>IFERROR(選手[[#This Row],[学校コード]],"")</f>
        <v/>
      </c>
      <c r="M628" t="str">
        <f>IFERROR(VLOOKUP(L628,色々!G:H,2,0),"")</f>
        <v/>
      </c>
      <c r="N628" t="str">
        <f>IFERROR(選手[[#This Row],[学年]],"")</f>
        <v/>
      </c>
      <c r="O628" s="10" t="str">
        <f>IFERROR(選手[[#This Row],[生年月日]],"")</f>
        <v/>
      </c>
      <c r="P628" s="150" t="str">
        <f t="shared" si="9"/>
        <v/>
      </c>
    </row>
    <row r="629" spans="6:16" ht="20.100000000000001" customHeight="1" x14ac:dyDescent="0.15">
      <c r="F629" t="str">
        <f>IFERROR(選手[[#This Row],[選手番号]],"")</f>
        <v/>
      </c>
      <c r="G629" t="str">
        <f>IFERROR(選手[[#This Row],[性別コード]],"")</f>
        <v/>
      </c>
      <c r="H629" t="str">
        <f>IFERROR(VLOOKUP(G629,色々!P:Q,2,0),"")</f>
        <v/>
      </c>
      <c r="I629" t="str">
        <f>IFERROR(選手[[#This Row],[氏名]],"")</f>
        <v/>
      </c>
      <c r="J629" t="str">
        <f>IFERROR(選手[[#This Row],[氏名カナ]],"")</f>
        <v/>
      </c>
      <c r="K629" t="str">
        <f>IFERROR(選手[[#This Row],[所属名称１]],"")</f>
        <v/>
      </c>
      <c r="L629" t="str">
        <f>IFERROR(選手[[#This Row],[学校コード]],"")</f>
        <v/>
      </c>
      <c r="M629" t="str">
        <f>IFERROR(VLOOKUP(L629,色々!G:H,2,0),"")</f>
        <v/>
      </c>
      <c r="N629" t="str">
        <f>IFERROR(選手[[#This Row],[学年]],"")</f>
        <v/>
      </c>
      <c r="O629" s="10" t="str">
        <f>IFERROR(選手[[#This Row],[生年月日]],"")</f>
        <v/>
      </c>
      <c r="P629" s="150" t="str">
        <f t="shared" si="9"/>
        <v/>
      </c>
    </row>
    <row r="630" spans="6:16" ht="20.100000000000001" customHeight="1" x14ac:dyDescent="0.15">
      <c r="F630" t="str">
        <f>IFERROR(選手[[#This Row],[選手番号]],"")</f>
        <v/>
      </c>
      <c r="G630" t="str">
        <f>IFERROR(選手[[#This Row],[性別コード]],"")</f>
        <v/>
      </c>
      <c r="H630" t="str">
        <f>IFERROR(VLOOKUP(G630,色々!P:Q,2,0),"")</f>
        <v/>
      </c>
      <c r="I630" t="str">
        <f>IFERROR(選手[[#This Row],[氏名]],"")</f>
        <v/>
      </c>
      <c r="J630" t="str">
        <f>IFERROR(選手[[#This Row],[氏名カナ]],"")</f>
        <v/>
      </c>
      <c r="K630" t="str">
        <f>IFERROR(選手[[#This Row],[所属名称１]],"")</f>
        <v/>
      </c>
      <c r="L630" t="str">
        <f>IFERROR(選手[[#This Row],[学校コード]],"")</f>
        <v/>
      </c>
      <c r="M630" t="str">
        <f>IFERROR(VLOOKUP(L630,色々!G:H,2,0),"")</f>
        <v/>
      </c>
      <c r="N630" t="str">
        <f>IFERROR(選手[[#This Row],[学年]],"")</f>
        <v/>
      </c>
      <c r="O630" s="10" t="str">
        <f>IFERROR(選手[[#This Row],[生年月日]],"")</f>
        <v/>
      </c>
      <c r="P630" s="150" t="str">
        <f t="shared" si="9"/>
        <v/>
      </c>
    </row>
    <row r="631" spans="6:16" ht="20.100000000000001" customHeight="1" x14ac:dyDescent="0.15">
      <c r="F631" t="str">
        <f>IFERROR(選手[[#This Row],[選手番号]],"")</f>
        <v/>
      </c>
      <c r="G631" t="str">
        <f>IFERROR(選手[[#This Row],[性別コード]],"")</f>
        <v/>
      </c>
      <c r="H631" t="str">
        <f>IFERROR(VLOOKUP(G631,色々!P:Q,2,0),"")</f>
        <v/>
      </c>
      <c r="I631" t="str">
        <f>IFERROR(選手[[#This Row],[氏名]],"")</f>
        <v/>
      </c>
      <c r="J631" t="str">
        <f>IFERROR(選手[[#This Row],[氏名カナ]],"")</f>
        <v/>
      </c>
      <c r="K631" t="str">
        <f>IFERROR(選手[[#This Row],[所属名称１]],"")</f>
        <v/>
      </c>
      <c r="L631" t="str">
        <f>IFERROR(選手[[#This Row],[学校コード]],"")</f>
        <v/>
      </c>
      <c r="M631" t="str">
        <f>IFERROR(VLOOKUP(L631,色々!G:H,2,0),"")</f>
        <v/>
      </c>
      <c r="N631" t="str">
        <f>IFERROR(選手[[#This Row],[学年]],"")</f>
        <v/>
      </c>
      <c r="O631" s="10" t="str">
        <f>IFERROR(選手[[#This Row],[生年月日]],"")</f>
        <v/>
      </c>
      <c r="P631" s="150" t="str">
        <f t="shared" si="9"/>
        <v/>
      </c>
    </row>
    <row r="632" spans="6:16" ht="20.100000000000001" customHeight="1" x14ac:dyDescent="0.15">
      <c r="F632" t="str">
        <f>IFERROR(選手[[#This Row],[選手番号]],"")</f>
        <v/>
      </c>
      <c r="G632" t="str">
        <f>IFERROR(選手[[#This Row],[性別コード]],"")</f>
        <v/>
      </c>
      <c r="H632" t="str">
        <f>IFERROR(VLOOKUP(G632,色々!P:Q,2,0),"")</f>
        <v/>
      </c>
      <c r="I632" t="str">
        <f>IFERROR(選手[[#This Row],[氏名]],"")</f>
        <v/>
      </c>
      <c r="J632" t="str">
        <f>IFERROR(選手[[#This Row],[氏名カナ]],"")</f>
        <v/>
      </c>
      <c r="K632" t="str">
        <f>IFERROR(選手[[#This Row],[所属名称１]],"")</f>
        <v/>
      </c>
      <c r="L632" t="str">
        <f>IFERROR(選手[[#This Row],[学校コード]],"")</f>
        <v/>
      </c>
      <c r="M632" t="str">
        <f>IFERROR(VLOOKUP(L632,色々!G:H,2,0),"")</f>
        <v/>
      </c>
      <c r="N632" t="str">
        <f>IFERROR(選手[[#This Row],[学年]],"")</f>
        <v/>
      </c>
      <c r="O632" s="10" t="str">
        <f>IFERROR(選手[[#This Row],[生年月日]],"")</f>
        <v/>
      </c>
      <c r="P632" s="150" t="str">
        <f t="shared" si="9"/>
        <v/>
      </c>
    </row>
    <row r="633" spans="6:16" ht="20.100000000000001" customHeight="1" x14ac:dyDescent="0.15">
      <c r="F633" t="str">
        <f>IFERROR(選手[[#This Row],[選手番号]],"")</f>
        <v/>
      </c>
      <c r="G633" t="str">
        <f>IFERROR(選手[[#This Row],[性別コード]],"")</f>
        <v/>
      </c>
      <c r="H633" t="str">
        <f>IFERROR(VLOOKUP(G633,色々!P:Q,2,0),"")</f>
        <v/>
      </c>
      <c r="I633" t="str">
        <f>IFERROR(選手[[#This Row],[氏名]],"")</f>
        <v/>
      </c>
      <c r="J633" t="str">
        <f>IFERROR(選手[[#This Row],[氏名カナ]],"")</f>
        <v/>
      </c>
      <c r="K633" t="str">
        <f>IFERROR(選手[[#This Row],[所属名称１]],"")</f>
        <v/>
      </c>
      <c r="L633" t="str">
        <f>IFERROR(選手[[#This Row],[学校コード]],"")</f>
        <v/>
      </c>
      <c r="M633" t="str">
        <f>IFERROR(VLOOKUP(L633,色々!G:H,2,0),"")</f>
        <v/>
      </c>
      <c r="N633" t="str">
        <f>IFERROR(選手[[#This Row],[学年]],"")</f>
        <v/>
      </c>
      <c r="O633" s="10" t="str">
        <f>IFERROR(選手[[#This Row],[生年月日]],"")</f>
        <v/>
      </c>
      <c r="P633" s="150" t="str">
        <f t="shared" si="9"/>
        <v/>
      </c>
    </row>
    <row r="634" spans="6:16" ht="20.100000000000001" customHeight="1" x14ac:dyDescent="0.15">
      <c r="F634" t="str">
        <f>IFERROR(選手[[#This Row],[選手番号]],"")</f>
        <v/>
      </c>
      <c r="G634" t="str">
        <f>IFERROR(選手[[#This Row],[性別コード]],"")</f>
        <v/>
      </c>
      <c r="H634" t="str">
        <f>IFERROR(VLOOKUP(G634,色々!P:Q,2,0),"")</f>
        <v/>
      </c>
      <c r="I634" t="str">
        <f>IFERROR(選手[[#This Row],[氏名]],"")</f>
        <v/>
      </c>
      <c r="J634" t="str">
        <f>IFERROR(選手[[#This Row],[氏名カナ]],"")</f>
        <v/>
      </c>
      <c r="K634" t="str">
        <f>IFERROR(選手[[#This Row],[所属名称１]],"")</f>
        <v/>
      </c>
      <c r="L634" t="str">
        <f>IFERROR(選手[[#This Row],[学校コード]],"")</f>
        <v/>
      </c>
      <c r="M634" t="str">
        <f>IFERROR(VLOOKUP(L634,色々!G:H,2,0),"")</f>
        <v/>
      </c>
      <c r="N634" t="str">
        <f>IFERROR(選手[[#This Row],[学年]],"")</f>
        <v/>
      </c>
      <c r="O634" s="10" t="str">
        <f>IFERROR(選手[[#This Row],[生年月日]],"")</f>
        <v/>
      </c>
      <c r="P634" s="150" t="str">
        <f t="shared" si="9"/>
        <v/>
      </c>
    </row>
    <row r="635" spans="6:16" ht="20.100000000000001" customHeight="1" x14ac:dyDescent="0.15">
      <c r="F635" t="str">
        <f>IFERROR(選手[[#This Row],[選手番号]],"")</f>
        <v/>
      </c>
      <c r="G635" t="str">
        <f>IFERROR(選手[[#This Row],[性別コード]],"")</f>
        <v/>
      </c>
      <c r="H635" t="str">
        <f>IFERROR(VLOOKUP(G635,色々!P:Q,2,0),"")</f>
        <v/>
      </c>
      <c r="I635" t="str">
        <f>IFERROR(選手[[#This Row],[氏名]],"")</f>
        <v/>
      </c>
      <c r="J635" t="str">
        <f>IFERROR(選手[[#This Row],[氏名カナ]],"")</f>
        <v/>
      </c>
      <c r="K635" t="str">
        <f>IFERROR(選手[[#This Row],[所属名称１]],"")</f>
        <v/>
      </c>
      <c r="L635" t="str">
        <f>IFERROR(選手[[#This Row],[学校コード]],"")</f>
        <v/>
      </c>
      <c r="M635" t="str">
        <f>IFERROR(VLOOKUP(L635,色々!G:H,2,0),"")</f>
        <v/>
      </c>
      <c r="N635" t="str">
        <f>IFERROR(選手[[#This Row],[学年]],"")</f>
        <v/>
      </c>
      <c r="O635" s="10" t="str">
        <f>IFERROR(選手[[#This Row],[生年月日]],"")</f>
        <v/>
      </c>
      <c r="P635" s="150" t="str">
        <f t="shared" si="9"/>
        <v/>
      </c>
    </row>
    <row r="636" spans="6:16" ht="20.100000000000001" customHeight="1" x14ac:dyDescent="0.15">
      <c r="F636" t="str">
        <f>IFERROR(選手[[#This Row],[選手番号]],"")</f>
        <v/>
      </c>
      <c r="G636" t="str">
        <f>IFERROR(選手[[#This Row],[性別コード]],"")</f>
        <v/>
      </c>
      <c r="H636" t="str">
        <f>IFERROR(VLOOKUP(G636,色々!P:Q,2,0),"")</f>
        <v/>
      </c>
      <c r="I636" t="str">
        <f>IFERROR(選手[[#This Row],[氏名]],"")</f>
        <v/>
      </c>
      <c r="J636" t="str">
        <f>IFERROR(選手[[#This Row],[氏名カナ]],"")</f>
        <v/>
      </c>
      <c r="K636" t="str">
        <f>IFERROR(選手[[#This Row],[所属名称１]],"")</f>
        <v/>
      </c>
      <c r="L636" t="str">
        <f>IFERROR(選手[[#This Row],[学校コード]],"")</f>
        <v/>
      </c>
      <c r="M636" t="str">
        <f>IFERROR(VLOOKUP(L636,色々!G:H,2,0),"")</f>
        <v/>
      </c>
      <c r="N636" t="str">
        <f>IFERROR(選手[[#This Row],[学年]],"")</f>
        <v/>
      </c>
      <c r="O636" s="10" t="str">
        <f>IFERROR(選手[[#This Row],[生年月日]],"")</f>
        <v/>
      </c>
      <c r="P636" s="150" t="str">
        <f t="shared" si="9"/>
        <v/>
      </c>
    </row>
    <row r="637" spans="6:16" ht="20.100000000000001" customHeight="1" x14ac:dyDescent="0.15">
      <c r="F637" t="str">
        <f>IFERROR(選手[[#This Row],[選手番号]],"")</f>
        <v/>
      </c>
      <c r="G637" t="str">
        <f>IFERROR(選手[[#This Row],[性別コード]],"")</f>
        <v/>
      </c>
      <c r="H637" t="str">
        <f>IFERROR(VLOOKUP(G637,色々!P:Q,2,0),"")</f>
        <v/>
      </c>
      <c r="I637" t="str">
        <f>IFERROR(選手[[#This Row],[氏名]],"")</f>
        <v/>
      </c>
      <c r="J637" t="str">
        <f>IFERROR(選手[[#This Row],[氏名カナ]],"")</f>
        <v/>
      </c>
      <c r="K637" t="str">
        <f>IFERROR(選手[[#This Row],[所属名称１]],"")</f>
        <v/>
      </c>
      <c r="L637" t="str">
        <f>IFERROR(選手[[#This Row],[学校コード]],"")</f>
        <v/>
      </c>
      <c r="M637" t="str">
        <f>IFERROR(VLOOKUP(L637,色々!G:H,2,0),"")</f>
        <v/>
      </c>
      <c r="N637" t="str">
        <f>IFERROR(選手[[#This Row],[学年]],"")</f>
        <v/>
      </c>
      <c r="O637" s="10" t="str">
        <f>IFERROR(選手[[#This Row],[生年月日]],"")</f>
        <v/>
      </c>
      <c r="P637" s="150" t="str">
        <f t="shared" si="9"/>
        <v/>
      </c>
    </row>
    <row r="638" spans="6:16" ht="20.100000000000001" customHeight="1" x14ac:dyDescent="0.15">
      <c r="F638" t="str">
        <f>IFERROR(選手[[#This Row],[選手番号]],"")</f>
        <v/>
      </c>
      <c r="G638" t="str">
        <f>IFERROR(選手[[#This Row],[性別コード]],"")</f>
        <v/>
      </c>
      <c r="H638" t="str">
        <f>IFERROR(VLOOKUP(G638,色々!P:Q,2,0),"")</f>
        <v/>
      </c>
      <c r="I638" t="str">
        <f>IFERROR(選手[[#This Row],[氏名]],"")</f>
        <v/>
      </c>
      <c r="J638" t="str">
        <f>IFERROR(選手[[#This Row],[氏名カナ]],"")</f>
        <v/>
      </c>
      <c r="K638" t="str">
        <f>IFERROR(選手[[#This Row],[所属名称１]],"")</f>
        <v/>
      </c>
      <c r="L638" t="str">
        <f>IFERROR(選手[[#This Row],[学校コード]],"")</f>
        <v/>
      </c>
      <c r="M638" t="str">
        <f>IFERROR(VLOOKUP(L638,色々!G:H,2,0),"")</f>
        <v/>
      </c>
      <c r="N638" t="str">
        <f>IFERROR(選手[[#This Row],[学年]],"")</f>
        <v/>
      </c>
      <c r="O638" s="10" t="str">
        <f>IFERROR(選手[[#This Row],[生年月日]],"")</f>
        <v/>
      </c>
      <c r="P638" s="150" t="str">
        <f t="shared" si="9"/>
        <v/>
      </c>
    </row>
    <row r="639" spans="6:16" ht="20.100000000000001" customHeight="1" x14ac:dyDescent="0.15">
      <c r="F639" t="str">
        <f>IFERROR(選手[[#This Row],[選手番号]],"")</f>
        <v/>
      </c>
      <c r="G639" t="str">
        <f>IFERROR(選手[[#This Row],[性別コード]],"")</f>
        <v/>
      </c>
      <c r="H639" t="str">
        <f>IFERROR(VLOOKUP(G639,色々!P:Q,2,0),"")</f>
        <v/>
      </c>
      <c r="I639" t="str">
        <f>IFERROR(選手[[#This Row],[氏名]],"")</f>
        <v/>
      </c>
      <c r="J639" t="str">
        <f>IFERROR(選手[[#This Row],[氏名カナ]],"")</f>
        <v/>
      </c>
      <c r="K639" t="str">
        <f>IFERROR(選手[[#This Row],[所属名称１]],"")</f>
        <v/>
      </c>
      <c r="L639" t="str">
        <f>IFERROR(選手[[#This Row],[学校コード]],"")</f>
        <v/>
      </c>
      <c r="M639" t="str">
        <f>IFERROR(VLOOKUP(L639,色々!G:H,2,0),"")</f>
        <v/>
      </c>
      <c r="N639" t="str">
        <f>IFERROR(選手[[#This Row],[学年]],"")</f>
        <v/>
      </c>
      <c r="O639" s="10" t="str">
        <f>IFERROR(選手[[#This Row],[生年月日]],"")</f>
        <v/>
      </c>
      <c r="P639" s="150" t="str">
        <f t="shared" si="9"/>
        <v/>
      </c>
    </row>
    <row r="640" spans="6:16" ht="20.100000000000001" customHeight="1" x14ac:dyDescent="0.15">
      <c r="F640" t="str">
        <f>IFERROR(選手[[#This Row],[選手番号]],"")</f>
        <v/>
      </c>
      <c r="G640" t="str">
        <f>IFERROR(選手[[#This Row],[性別コード]],"")</f>
        <v/>
      </c>
      <c r="H640" t="str">
        <f>IFERROR(VLOOKUP(G640,色々!P:Q,2,0),"")</f>
        <v/>
      </c>
      <c r="I640" t="str">
        <f>IFERROR(選手[[#This Row],[氏名]],"")</f>
        <v/>
      </c>
      <c r="J640" t="str">
        <f>IFERROR(選手[[#This Row],[氏名カナ]],"")</f>
        <v/>
      </c>
      <c r="K640" t="str">
        <f>IFERROR(選手[[#This Row],[所属名称１]],"")</f>
        <v/>
      </c>
      <c r="L640" t="str">
        <f>IFERROR(選手[[#This Row],[学校コード]],"")</f>
        <v/>
      </c>
      <c r="M640" t="str">
        <f>IFERROR(VLOOKUP(L640,色々!G:H,2,0),"")</f>
        <v/>
      </c>
      <c r="N640" t="str">
        <f>IFERROR(選手[[#This Row],[学年]],"")</f>
        <v/>
      </c>
      <c r="O640" s="10" t="str">
        <f>IFERROR(選手[[#This Row],[生年月日]],"")</f>
        <v/>
      </c>
      <c r="P640" s="150" t="str">
        <f t="shared" si="9"/>
        <v/>
      </c>
    </row>
    <row r="641" spans="6:16" ht="20.100000000000001" customHeight="1" x14ac:dyDescent="0.15">
      <c r="F641" t="str">
        <f>IFERROR(選手[[#This Row],[選手番号]],"")</f>
        <v/>
      </c>
      <c r="G641" t="str">
        <f>IFERROR(選手[[#This Row],[性別コード]],"")</f>
        <v/>
      </c>
      <c r="H641" t="str">
        <f>IFERROR(VLOOKUP(G641,色々!P:Q,2,0),"")</f>
        <v/>
      </c>
      <c r="I641" t="str">
        <f>IFERROR(選手[[#This Row],[氏名]],"")</f>
        <v/>
      </c>
      <c r="J641" t="str">
        <f>IFERROR(選手[[#This Row],[氏名カナ]],"")</f>
        <v/>
      </c>
      <c r="K641" t="str">
        <f>IFERROR(選手[[#This Row],[所属名称１]],"")</f>
        <v/>
      </c>
      <c r="L641" t="str">
        <f>IFERROR(選手[[#This Row],[学校コード]],"")</f>
        <v/>
      </c>
      <c r="M641" t="str">
        <f>IFERROR(VLOOKUP(L641,色々!G:H,2,0),"")</f>
        <v/>
      </c>
      <c r="N641" t="str">
        <f>IFERROR(選手[[#This Row],[学年]],"")</f>
        <v/>
      </c>
      <c r="O641" s="10" t="str">
        <f>IFERROR(選手[[#This Row],[生年月日]],"")</f>
        <v/>
      </c>
      <c r="P641" s="150" t="str">
        <f t="shared" si="9"/>
        <v/>
      </c>
    </row>
    <row r="642" spans="6:16" ht="20.100000000000001" customHeight="1" x14ac:dyDescent="0.15">
      <c r="F642" t="str">
        <f>IFERROR(選手[[#This Row],[選手番号]],"")</f>
        <v/>
      </c>
      <c r="G642" t="str">
        <f>IFERROR(選手[[#This Row],[性別コード]],"")</f>
        <v/>
      </c>
      <c r="H642" t="str">
        <f>IFERROR(VLOOKUP(G642,色々!P:Q,2,0),"")</f>
        <v/>
      </c>
      <c r="I642" t="str">
        <f>IFERROR(選手[[#This Row],[氏名]],"")</f>
        <v/>
      </c>
      <c r="J642" t="str">
        <f>IFERROR(選手[[#This Row],[氏名カナ]],"")</f>
        <v/>
      </c>
      <c r="K642" t="str">
        <f>IFERROR(選手[[#This Row],[所属名称１]],"")</f>
        <v/>
      </c>
      <c r="L642" t="str">
        <f>IFERROR(選手[[#This Row],[学校コード]],"")</f>
        <v/>
      </c>
      <c r="M642" t="str">
        <f>IFERROR(VLOOKUP(L642,色々!G:H,2,0),"")</f>
        <v/>
      </c>
      <c r="N642" t="str">
        <f>IFERROR(選手[[#This Row],[学年]],"")</f>
        <v/>
      </c>
      <c r="O642" s="10" t="str">
        <f>IFERROR(選手[[#This Row],[生年月日]],"")</f>
        <v/>
      </c>
      <c r="P642" s="150" t="str">
        <f t="shared" si="9"/>
        <v/>
      </c>
    </row>
    <row r="643" spans="6:16" ht="20.100000000000001" customHeight="1" x14ac:dyDescent="0.15">
      <c r="F643" t="str">
        <f>IFERROR(選手[[#This Row],[選手番号]],"")</f>
        <v/>
      </c>
      <c r="G643" t="str">
        <f>IFERROR(選手[[#This Row],[性別コード]],"")</f>
        <v/>
      </c>
      <c r="H643" t="str">
        <f>IFERROR(VLOOKUP(G643,色々!P:Q,2,0),"")</f>
        <v/>
      </c>
      <c r="I643" t="str">
        <f>IFERROR(選手[[#This Row],[氏名]],"")</f>
        <v/>
      </c>
      <c r="J643" t="str">
        <f>IFERROR(選手[[#This Row],[氏名カナ]],"")</f>
        <v/>
      </c>
      <c r="K643" t="str">
        <f>IFERROR(選手[[#This Row],[所属名称１]],"")</f>
        <v/>
      </c>
      <c r="L643" t="str">
        <f>IFERROR(選手[[#This Row],[学校コード]],"")</f>
        <v/>
      </c>
      <c r="M643" t="str">
        <f>IFERROR(VLOOKUP(L643,色々!G:H,2,0),"")</f>
        <v/>
      </c>
      <c r="N643" t="str">
        <f>IFERROR(選手[[#This Row],[学年]],"")</f>
        <v/>
      </c>
      <c r="O643" s="10" t="str">
        <f>IFERROR(選手[[#This Row],[生年月日]],"")</f>
        <v/>
      </c>
      <c r="P643" s="150" t="str">
        <f t="shared" ref="P643:P706" si="10">IFERROR(DATEDIF(O643,$O$1,"y"),"")</f>
        <v/>
      </c>
    </row>
    <row r="644" spans="6:16" ht="20.100000000000001" customHeight="1" x14ac:dyDescent="0.15">
      <c r="F644" t="str">
        <f>IFERROR(選手[[#This Row],[選手番号]],"")</f>
        <v/>
      </c>
      <c r="G644" t="str">
        <f>IFERROR(選手[[#This Row],[性別コード]],"")</f>
        <v/>
      </c>
      <c r="H644" t="str">
        <f>IFERROR(VLOOKUP(G644,色々!P:Q,2,0),"")</f>
        <v/>
      </c>
      <c r="I644" t="str">
        <f>IFERROR(選手[[#This Row],[氏名]],"")</f>
        <v/>
      </c>
      <c r="J644" t="str">
        <f>IFERROR(選手[[#This Row],[氏名カナ]],"")</f>
        <v/>
      </c>
      <c r="K644" t="str">
        <f>IFERROR(選手[[#This Row],[所属名称１]],"")</f>
        <v/>
      </c>
      <c r="L644" t="str">
        <f>IFERROR(選手[[#This Row],[学校コード]],"")</f>
        <v/>
      </c>
      <c r="M644" t="str">
        <f>IFERROR(VLOOKUP(L644,色々!G:H,2,0),"")</f>
        <v/>
      </c>
      <c r="N644" t="str">
        <f>IFERROR(選手[[#This Row],[学年]],"")</f>
        <v/>
      </c>
      <c r="O644" s="10" t="str">
        <f>IFERROR(選手[[#This Row],[生年月日]],"")</f>
        <v/>
      </c>
      <c r="P644" s="150" t="str">
        <f t="shared" si="10"/>
        <v/>
      </c>
    </row>
    <row r="645" spans="6:16" ht="20.100000000000001" customHeight="1" x14ac:dyDescent="0.15">
      <c r="F645" t="str">
        <f>IFERROR(選手[[#This Row],[選手番号]],"")</f>
        <v/>
      </c>
      <c r="G645" t="str">
        <f>IFERROR(選手[[#This Row],[性別コード]],"")</f>
        <v/>
      </c>
      <c r="H645" t="str">
        <f>IFERROR(VLOOKUP(G645,色々!P:Q,2,0),"")</f>
        <v/>
      </c>
      <c r="I645" t="str">
        <f>IFERROR(選手[[#This Row],[氏名]],"")</f>
        <v/>
      </c>
      <c r="J645" t="str">
        <f>IFERROR(選手[[#This Row],[氏名カナ]],"")</f>
        <v/>
      </c>
      <c r="K645" t="str">
        <f>IFERROR(選手[[#This Row],[所属名称１]],"")</f>
        <v/>
      </c>
      <c r="L645" t="str">
        <f>IFERROR(選手[[#This Row],[学校コード]],"")</f>
        <v/>
      </c>
      <c r="M645" t="str">
        <f>IFERROR(VLOOKUP(L645,色々!G:H,2,0),"")</f>
        <v/>
      </c>
      <c r="N645" t="str">
        <f>IFERROR(選手[[#This Row],[学年]],"")</f>
        <v/>
      </c>
      <c r="O645" s="10" t="str">
        <f>IFERROR(選手[[#This Row],[生年月日]],"")</f>
        <v/>
      </c>
      <c r="P645" s="150" t="str">
        <f t="shared" si="10"/>
        <v/>
      </c>
    </row>
    <row r="646" spans="6:16" ht="20.100000000000001" customHeight="1" x14ac:dyDescent="0.15">
      <c r="F646" t="str">
        <f>IFERROR(選手[[#This Row],[選手番号]],"")</f>
        <v/>
      </c>
      <c r="G646" t="str">
        <f>IFERROR(選手[[#This Row],[性別コード]],"")</f>
        <v/>
      </c>
      <c r="H646" t="str">
        <f>IFERROR(VLOOKUP(G646,色々!P:Q,2,0),"")</f>
        <v/>
      </c>
      <c r="I646" t="str">
        <f>IFERROR(選手[[#This Row],[氏名]],"")</f>
        <v/>
      </c>
      <c r="J646" t="str">
        <f>IFERROR(選手[[#This Row],[氏名カナ]],"")</f>
        <v/>
      </c>
      <c r="K646" t="str">
        <f>IFERROR(選手[[#This Row],[所属名称１]],"")</f>
        <v/>
      </c>
      <c r="L646" t="str">
        <f>IFERROR(選手[[#This Row],[学校コード]],"")</f>
        <v/>
      </c>
      <c r="M646" t="str">
        <f>IFERROR(VLOOKUP(L646,色々!G:H,2,0),"")</f>
        <v/>
      </c>
      <c r="N646" t="str">
        <f>IFERROR(選手[[#This Row],[学年]],"")</f>
        <v/>
      </c>
      <c r="O646" s="10" t="str">
        <f>IFERROR(選手[[#This Row],[生年月日]],"")</f>
        <v/>
      </c>
      <c r="P646" s="150" t="str">
        <f t="shared" si="10"/>
        <v/>
      </c>
    </row>
    <row r="647" spans="6:16" ht="20.100000000000001" customHeight="1" x14ac:dyDescent="0.15">
      <c r="F647" t="str">
        <f>IFERROR(選手[[#This Row],[選手番号]],"")</f>
        <v/>
      </c>
      <c r="G647" t="str">
        <f>IFERROR(選手[[#This Row],[性別コード]],"")</f>
        <v/>
      </c>
      <c r="H647" t="str">
        <f>IFERROR(VLOOKUP(G647,色々!P:Q,2,0),"")</f>
        <v/>
      </c>
      <c r="I647" t="str">
        <f>IFERROR(選手[[#This Row],[氏名]],"")</f>
        <v/>
      </c>
      <c r="J647" t="str">
        <f>IFERROR(選手[[#This Row],[氏名カナ]],"")</f>
        <v/>
      </c>
      <c r="K647" t="str">
        <f>IFERROR(選手[[#This Row],[所属名称１]],"")</f>
        <v/>
      </c>
      <c r="L647" t="str">
        <f>IFERROR(選手[[#This Row],[学校コード]],"")</f>
        <v/>
      </c>
      <c r="M647" t="str">
        <f>IFERROR(VLOOKUP(L647,色々!G:H,2,0),"")</f>
        <v/>
      </c>
      <c r="N647" t="str">
        <f>IFERROR(選手[[#This Row],[学年]],"")</f>
        <v/>
      </c>
      <c r="O647" s="10" t="str">
        <f>IFERROR(選手[[#This Row],[生年月日]],"")</f>
        <v/>
      </c>
      <c r="P647" s="150" t="str">
        <f t="shared" si="10"/>
        <v/>
      </c>
    </row>
    <row r="648" spans="6:16" ht="20.100000000000001" customHeight="1" x14ac:dyDescent="0.15">
      <c r="F648" t="str">
        <f>IFERROR(選手[[#This Row],[選手番号]],"")</f>
        <v/>
      </c>
      <c r="G648" t="str">
        <f>IFERROR(選手[[#This Row],[性別コード]],"")</f>
        <v/>
      </c>
      <c r="H648" t="str">
        <f>IFERROR(VLOOKUP(G648,色々!P:Q,2,0),"")</f>
        <v/>
      </c>
      <c r="I648" t="str">
        <f>IFERROR(選手[[#This Row],[氏名]],"")</f>
        <v/>
      </c>
      <c r="J648" t="str">
        <f>IFERROR(選手[[#This Row],[氏名カナ]],"")</f>
        <v/>
      </c>
      <c r="K648" t="str">
        <f>IFERROR(選手[[#This Row],[所属名称１]],"")</f>
        <v/>
      </c>
      <c r="L648" t="str">
        <f>IFERROR(選手[[#This Row],[学校コード]],"")</f>
        <v/>
      </c>
      <c r="M648" t="str">
        <f>IFERROR(VLOOKUP(L648,色々!G:H,2,0),"")</f>
        <v/>
      </c>
      <c r="N648" t="str">
        <f>IFERROR(選手[[#This Row],[学年]],"")</f>
        <v/>
      </c>
      <c r="O648" s="10" t="str">
        <f>IFERROR(選手[[#This Row],[生年月日]],"")</f>
        <v/>
      </c>
      <c r="P648" s="150" t="str">
        <f t="shared" si="10"/>
        <v/>
      </c>
    </row>
    <row r="649" spans="6:16" ht="20.100000000000001" customHeight="1" x14ac:dyDescent="0.15">
      <c r="F649" t="str">
        <f>IFERROR(選手[[#This Row],[選手番号]],"")</f>
        <v/>
      </c>
      <c r="G649" t="str">
        <f>IFERROR(選手[[#This Row],[性別コード]],"")</f>
        <v/>
      </c>
      <c r="H649" t="str">
        <f>IFERROR(VLOOKUP(G649,色々!P:Q,2,0),"")</f>
        <v/>
      </c>
      <c r="I649" t="str">
        <f>IFERROR(選手[[#This Row],[氏名]],"")</f>
        <v/>
      </c>
      <c r="J649" t="str">
        <f>IFERROR(選手[[#This Row],[氏名カナ]],"")</f>
        <v/>
      </c>
      <c r="K649" t="str">
        <f>IFERROR(選手[[#This Row],[所属名称１]],"")</f>
        <v/>
      </c>
      <c r="L649" t="str">
        <f>IFERROR(選手[[#This Row],[学校コード]],"")</f>
        <v/>
      </c>
      <c r="M649" t="str">
        <f>IFERROR(VLOOKUP(L649,色々!G:H,2,0),"")</f>
        <v/>
      </c>
      <c r="N649" t="str">
        <f>IFERROR(選手[[#This Row],[学年]],"")</f>
        <v/>
      </c>
      <c r="O649" s="10" t="str">
        <f>IFERROR(選手[[#This Row],[生年月日]],"")</f>
        <v/>
      </c>
      <c r="P649" s="150" t="str">
        <f t="shared" si="10"/>
        <v/>
      </c>
    </row>
    <row r="650" spans="6:16" ht="20.100000000000001" customHeight="1" x14ac:dyDescent="0.15">
      <c r="F650" t="str">
        <f>IFERROR(選手[[#This Row],[選手番号]],"")</f>
        <v/>
      </c>
      <c r="G650" t="str">
        <f>IFERROR(選手[[#This Row],[性別コード]],"")</f>
        <v/>
      </c>
      <c r="H650" t="str">
        <f>IFERROR(VLOOKUP(G650,色々!P:Q,2,0),"")</f>
        <v/>
      </c>
      <c r="I650" t="str">
        <f>IFERROR(選手[[#This Row],[氏名]],"")</f>
        <v/>
      </c>
      <c r="J650" t="str">
        <f>IFERROR(選手[[#This Row],[氏名カナ]],"")</f>
        <v/>
      </c>
      <c r="K650" t="str">
        <f>IFERROR(選手[[#This Row],[所属名称１]],"")</f>
        <v/>
      </c>
      <c r="L650" t="str">
        <f>IFERROR(選手[[#This Row],[学校コード]],"")</f>
        <v/>
      </c>
      <c r="M650" t="str">
        <f>IFERROR(VLOOKUP(L650,色々!G:H,2,0),"")</f>
        <v/>
      </c>
      <c r="N650" t="str">
        <f>IFERROR(選手[[#This Row],[学年]],"")</f>
        <v/>
      </c>
      <c r="O650" s="10" t="str">
        <f>IFERROR(選手[[#This Row],[生年月日]],"")</f>
        <v/>
      </c>
      <c r="P650" s="150" t="str">
        <f t="shared" si="10"/>
        <v/>
      </c>
    </row>
    <row r="651" spans="6:16" ht="20.100000000000001" customHeight="1" x14ac:dyDescent="0.15">
      <c r="F651" t="str">
        <f>IFERROR(選手[[#This Row],[選手番号]],"")</f>
        <v/>
      </c>
      <c r="G651" t="str">
        <f>IFERROR(選手[[#This Row],[性別コード]],"")</f>
        <v/>
      </c>
      <c r="H651" t="str">
        <f>IFERROR(VLOOKUP(G651,色々!P:Q,2,0),"")</f>
        <v/>
      </c>
      <c r="I651" t="str">
        <f>IFERROR(選手[[#This Row],[氏名]],"")</f>
        <v/>
      </c>
      <c r="J651" t="str">
        <f>IFERROR(選手[[#This Row],[氏名カナ]],"")</f>
        <v/>
      </c>
      <c r="K651" t="str">
        <f>IFERROR(選手[[#This Row],[所属名称１]],"")</f>
        <v/>
      </c>
      <c r="L651" t="str">
        <f>IFERROR(選手[[#This Row],[学校コード]],"")</f>
        <v/>
      </c>
      <c r="M651" t="str">
        <f>IFERROR(VLOOKUP(L651,色々!G:H,2,0),"")</f>
        <v/>
      </c>
      <c r="N651" t="str">
        <f>IFERROR(選手[[#This Row],[学年]],"")</f>
        <v/>
      </c>
      <c r="O651" s="10" t="str">
        <f>IFERROR(選手[[#This Row],[生年月日]],"")</f>
        <v/>
      </c>
      <c r="P651" s="150" t="str">
        <f t="shared" si="10"/>
        <v/>
      </c>
    </row>
    <row r="652" spans="6:16" ht="20.100000000000001" customHeight="1" x14ac:dyDescent="0.15">
      <c r="F652" t="str">
        <f>IFERROR(選手[[#This Row],[選手番号]],"")</f>
        <v/>
      </c>
      <c r="G652" t="str">
        <f>IFERROR(選手[[#This Row],[性別コード]],"")</f>
        <v/>
      </c>
      <c r="H652" t="str">
        <f>IFERROR(VLOOKUP(G652,色々!P:Q,2,0),"")</f>
        <v/>
      </c>
      <c r="I652" t="str">
        <f>IFERROR(選手[[#This Row],[氏名]],"")</f>
        <v/>
      </c>
      <c r="J652" t="str">
        <f>IFERROR(選手[[#This Row],[氏名カナ]],"")</f>
        <v/>
      </c>
      <c r="K652" t="str">
        <f>IFERROR(選手[[#This Row],[所属名称１]],"")</f>
        <v/>
      </c>
      <c r="L652" t="str">
        <f>IFERROR(選手[[#This Row],[学校コード]],"")</f>
        <v/>
      </c>
      <c r="M652" t="str">
        <f>IFERROR(VLOOKUP(L652,色々!G:H,2,0),"")</f>
        <v/>
      </c>
      <c r="N652" t="str">
        <f>IFERROR(選手[[#This Row],[学年]],"")</f>
        <v/>
      </c>
      <c r="O652" s="10" t="str">
        <f>IFERROR(選手[[#This Row],[生年月日]],"")</f>
        <v/>
      </c>
      <c r="P652" s="150" t="str">
        <f t="shared" si="10"/>
        <v/>
      </c>
    </row>
    <row r="653" spans="6:16" ht="20.100000000000001" customHeight="1" x14ac:dyDescent="0.15">
      <c r="F653" t="str">
        <f>IFERROR(選手[[#This Row],[選手番号]],"")</f>
        <v/>
      </c>
      <c r="G653" t="str">
        <f>IFERROR(選手[[#This Row],[性別コード]],"")</f>
        <v/>
      </c>
      <c r="H653" t="str">
        <f>IFERROR(VLOOKUP(G653,色々!P:Q,2,0),"")</f>
        <v/>
      </c>
      <c r="I653" t="str">
        <f>IFERROR(選手[[#This Row],[氏名]],"")</f>
        <v/>
      </c>
      <c r="J653" t="str">
        <f>IFERROR(選手[[#This Row],[氏名カナ]],"")</f>
        <v/>
      </c>
      <c r="K653" t="str">
        <f>IFERROR(選手[[#This Row],[所属名称１]],"")</f>
        <v/>
      </c>
      <c r="L653" t="str">
        <f>IFERROR(選手[[#This Row],[学校コード]],"")</f>
        <v/>
      </c>
      <c r="M653" t="str">
        <f>IFERROR(VLOOKUP(L653,色々!G:H,2,0),"")</f>
        <v/>
      </c>
      <c r="N653" t="str">
        <f>IFERROR(選手[[#This Row],[学年]],"")</f>
        <v/>
      </c>
      <c r="O653" s="10" t="str">
        <f>IFERROR(選手[[#This Row],[生年月日]],"")</f>
        <v/>
      </c>
      <c r="P653" s="150" t="str">
        <f t="shared" si="10"/>
        <v/>
      </c>
    </row>
    <row r="654" spans="6:16" ht="20.100000000000001" customHeight="1" x14ac:dyDescent="0.15">
      <c r="F654" t="str">
        <f>IFERROR(選手[[#This Row],[選手番号]],"")</f>
        <v/>
      </c>
      <c r="G654" t="str">
        <f>IFERROR(選手[[#This Row],[性別コード]],"")</f>
        <v/>
      </c>
      <c r="H654" t="str">
        <f>IFERROR(VLOOKUP(G654,色々!P:Q,2,0),"")</f>
        <v/>
      </c>
      <c r="I654" t="str">
        <f>IFERROR(選手[[#This Row],[氏名]],"")</f>
        <v/>
      </c>
      <c r="J654" t="str">
        <f>IFERROR(選手[[#This Row],[氏名カナ]],"")</f>
        <v/>
      </c>
      <c r="K654" t="str">
        <f>IFERROR(選手[[#This Row],[所属名称１]],"")</f>
        <v/>
      </c>
      <c r="L654" t="str">
        <f>IFERROR(選手[[#This Row],[学校コード]],"")</f>
        <v/>
      </c>
      <c r="M654" t="str">
        <f>IFERROR(VLOOKUP(L654,色々!G:H,2,0),"")</f>
        <v/>
      </c>
      <c r="N654" t="str">
        <f>IFERROR(選手[[#This Row],[学年]],"")</f>
        <v/>
      </c>
      <c r="O654" s="10" t="str">
        <f>IFERROR(選手[[#This Row],[生年月日]],"")</f>
        <v/>
      </c>
      <c r="P654" s="150" t="str">
        <f t="shared" si="10"/>
        <v/>
      </c>
    </row>
    <row r="655" spans="6:16" ht="20.100000000000001" customHeight="1" x14ac:dyDescent="0.15">
      <c r="F655" t="str">
        <f>IFERROR(選手[[#This Row],[選手番号]],"")</f>
        <v/>
      </c>
      <c r="G655" t="str">
        <f>IFERROR(選手[[#This Row],[性別コード]],"")</f>
        <v/>
      </c>
      <c r="H655" t="str">
        <f>IFERROR(VLOOKUP(G655,色々!P:Q,2,0),"")</f>
        <v/>
      </c>
      <c r="I655" t="str">
        <f>IFERROR(選手[[#This Row],[氏名]],"")</f>
        <v/>
      </c>
      <c r="J655" t="str">
        <f>IFERROR(選手[[#This Row],[氏名カナ]],"")</f>
        <v/>
      </c>
      <c r="K655" t="str">
        <f>IFERROR(選手[[#This Row],[所属名称１]],"")</f>
        <v/>
      </c>
      <c r="L655" t="str">
        <f>IFERROR(選手[[#This Row],[学校コード]],"")</f>
        <v/>
      </c>
      <c r="M655" t="str">
        <f>IFERROR(VLOOKUP(L655,色々!G:H,2,0),"")</f>
        <v/>
      </c>
      <c r="N655" t="str">
        <f>IFERROR(選手[[#This Row],[学年]],"")</f>
        <v/>
      </c>
      <c r="O655" s="10" t="str">
        <f>IFERROR(選手[[#This Row],[生年月日]],"")</f>
        <v/>
      </c>
      <c r="P655" s="150" t="str">
        <f t="shared" si="10"/>
        <v/>
      </c>
    </row>
    <row r="656" spans="6:16" ht="20.100000000000001" customHeight="1" x14ac:dyDescent="0.15">
      <c r="F656" t="str">
        <f>IFERROR(選手[[#This Row],[選手番号]],"")</f>
        <v/>
      </c>
      <c r="G656" t="str">
        <f>IFERROR(選手[[#This Row],[性別コード]],"")</f>
        <v/>
      </c>
      <c r="H656" t="str">
        <f>IFERROR(VLOOKUP(G656,色々!P:Q,2,0),"")</f>
        <v/>
      </c>
      <c r="I656" t="str">
        <f>IFERROR(選手[[#This Row],[氏名]],"")</f>
        <v/>
      </c>
      <c r="J656" t="str">
        <f>IFERROR(選手[[#This Row],[氏名カナ]],"")</f>
        <v/>
      </c>
      <c r="K656" t="str">
        <f>IFERROR(選手[[#This Row],[所属名称１]],"")</f>
        <v/>
      </c>
      <c r="L656" t="str">
        <f>IFERROR(選手[[#This Row],[学校コード]],"")</f>
        <v/>
      </c>
      <c r="M656" t="str">
        <f>IFERROR(VLOOKUP(L656,色々!G:H,2,0),"")</f>
        <v/>
      </c>
      <c r="N656" t="str">
        <f>IFERROR(選手[[#This Row],[学年]],"")</f>
        <v/>
      </c>
      <c r="O656" s="10" t="str">
        <f>IFERROR(選手[[#This Row],[生年月日]],"")</f>
        <v/>
      </c>
      <c r="P656" s="150" t="str">
        <f t="shared" si="10"/>
        <v/>
      </c>
    </row>
    <row r="657" spans="6:16" ht="20.100000000000001" customHeight="1" x14ac:dyDescent="0.15">
      <c r="F657" t="str">
        <f>IFERROR(選手[[#This Row],[選手番号]],"")</f>
        <v/>
      </c>
      <c r="G657" t="str">
        <f>IFERROR(選手[[#This Row],[性別コード]],"")</f>
        <v/>
      </c>
      <c r="H657" t="str">
        <f>IFERROR(VLOOKUP(G657,色々!P:Q,2,0),"")</f>
        <v/>
      </c>
      <c r="I657" t="str">
        <f>IFERROR(選手[[#This Row],[氏名]],"")</f>
        <v/>
      </c>
      <c r="J657" t="str">
        <f>IFERROR(選手[[#This Row],[氏名カナ]],"")</f>
        <v/>
      </c>
      <c r="K657" t="str">
        <f>IFERROR(選手[[#This Row],[所属名称１]],"")</f>
        <v/>
      </c>
      <c r="L657" t="str">
        <f>IFERROR(選手[[#This Row],[学校コード]],"")</f>
        <v/>
      </c>
      <c r="M657" t="str">
        <f>IFERROR(VLOOKUP(L657,色々!G:H,2,0),"")</f>
        <v/>
      </c>
      <c r="N657" t="str">
        <f>IFERROR(選手[[#This Row],[学年]],"")</f>
        <v/>
      </c>
      <c r="O657" s="10" t="str">
        <f>IFERROR(選手[[#This Row],[生年月日]],"")</f>
        <v/>
      </c>
      <c r="P657" s="150" t="str">
        <f t="shared" si="10"/>
        <v/>
      </c>
    </row>
    <row r="658" spans="6:16" ht="20.100000000000001" customHeight="1" x14ac:dyDescent="0.15">
      <c r="F658" t="str">
        <f>IFERROR(選手[[#This Row],[選手番号]],"")</f>
        <v/>
      </c>
      <c r="G658" t="str">
        <f>IFERROR(選手[[#This Row],[性別コード]],"")</f>
        <v/>
      </c>
      <c r="H658" t="str">
        <f>IFERROR(VLOOKUP(G658,色々!P:Q,2,0),"")</f>
        <v/>
      </c>
      <c r="I658" t="str">
        <f>IFERROR(選手[[#This Row],[氏名]],"")</f>
        <v/>
      </c>
      <c r="J658" t="str">
        <f>IFERROR(選手[[#This Row],[氏名カナ]],"")</f>
        <v/>
      </c>
      <c r="K658" t="str">
        <f>IFERROR(選手[[#This Row],[所属名称１]],"")</f>
        <v/>
      </c>
      <c r="L658" t="str">
        <f>IFERROR(選手[[#This Row],[学校コード]],"")</f>
        <v/>
      </c>
      <c r="M658" t="str">
        <f>IFERROR(VLOOKUP(L658,色々!G:H,2,0),"")</f>
        <v/>
      </c>
      <c r="N658" t="str">
        <f>IFERROR(選手[[#This Row],[学年]],"")</f>
        <v/>
      </c>
      <c r="O658" s="10" t="str">
        <f>IFERROR(選手[[#This Row],[生年月日]],"")</f>
        <v/>
      </c>
      <c r="P658" s="150" t="str">
        <f t="shared" si="10"/>
        <v/>
      </c>
    </row>
    <row r="659" spans="6:16" ht="20.100000000000001" customHeight="1" x14ac:dyDescent="0.15">
      <c r="F659" t="str">
        <f>IFERROR(選手[[#This Row],[選手番号]],"")</f>
        <v/>
      </c>
      <c r="G659" t="str">
        <f>IFERROR(選手[[#This Row],[性別コード]],"")</f>
        <v/>
      </c>
      <c r="H659" t="str">
        <f>IFERROR(VLOOKUP(G659,色々!P:Q,2,0),"")</f>
        <v/>
      </c>
      <c r="I659" t="str">
        <f>IFERROR(選手[[#This Row],[氏名]],"")</f>
        <v/>
      </c>
      <c r="J659" t="str">
        <f>IFERROR(選手[[#This Row],[氏名カナ]],"")</f>
        <v/>
      </c>
      <c r="K659" t="str">
        <f>IFERROR(選手[[#This Row],[所属名称１]],"")</f>
        <v/>
      </c>
      <c r="L659" t="str">
        <f>IFERROR(選手[[#This Row],[学校コード]],"")</f>
        <v/>
      </c>
      <c r="M659" t="str">
        <f>IFERROR(VLOOKUP(L659,色々!G:H,2,0),"")</f>
        <v/>
      </c>
      <c r="N659" t="str">
        <f>IFERROR(選手[[#This Row],[学年]],"")</f>
        <v/>
      </c>
      <c r="O659" s="10" t="str">
        <f>IFERROR(選手[[#This Row],[生年月日]],"")</f>
        <v/>
      </c>
      <c r="P659" s="150" t="str">
        <f t="shared" si="10"/>
        <v/>
      </c>
    </row>
    <row r="660" spans="6:16" ht="20.100000000000001" customHeight="1" x14ac:dyDescent="0.15">
      <c r="F660" t="str">
        <f>IFERROR(選手[[#This Row],[選手番号]],"")</f>
        <v/>
      </c>
      <c r="G660" t="str">
        <f>IFERROR(選手[[#This Row],[性別コード]],"")</f>
        <v/>
      </c>
      <c r="H660" t="str">
        <f>IFERROR(VLOOKUP(G660,色々!P:Q,2,0),"")</f>
        <v/>
      </c>
      <c r="I660" t="str">
        <f>IFERROR(選手[[#This Row],[氏名]],"")</f>
        <v/>
      </c>
      <c r="J660" t="str">
        <f>IFERROR(選手[[#This Row],[氏名カナ]],"")</f>
        <v/>
      </c>
      <c r="K660" t="str">
        <f>IFERROR(選手[[#This Row],[所属名称１]],"")</f>
        <v/>
      </c>
      <c r="L660" t="str">
        <f>IFERROR(選手[[#This Row],[学校コード]],"")</f>
        <v/>
      </c>
      <c r="M660" t="str">
        <f>IFERROR(VLOOKUP(L660,色々!G:H,2,0),"")</f>
        <v/>
      </c>
      <c r="N660" t="str">
        <f>IFERROR(選手[[#This Row],[学年]],"")</f>
        <v/>
      </c>
      <c r="O660" s="10" t="str">
        <f>IFERROR(選手[[#This Row],[生年月日]],"")</f>
        <v/>
      </c>
      <c r="P660" s="150" t="str">
        <f t="shared" si="10"/>
        <v/>
      </c>
    </row>
    <row r="661" spans="6:16" ht="20.100000000000001" customHeight="1" x14ac:dyDescent="0.15">
      <c r="F661" t="str">
        <f>IFERROR(選手[[#This Row],[選手番号]],"")</f>
        <v/>
      </c>
      <c r="G661" t="str">
        <f>IFERROR(選手[[#This Row],[性別コード]],"")</f>
        <v/>
      </c>
      <c r="H661" t="str">
        <f>IFERROR(VLOOKUP(G661,色々!P:Q,2,0),"")</f>
        <v/>
      </c>
      <c r="I661" t="str">
        <f>IFERROR(選手[[#This Row],[氏名]],"")</f>
        <v/>
      </c>
      <c r="J661" t="str">
        <f>IFERROR(選手[[#This Row],[氏名カナ]],"")</f>
        <v/>
      </c>
      <c r="K661" t="str">
        <f>IFERROR(選手[[#This Row],[所属名称１]],"")</f>
        <v/>
      </c>
      <c r="L661" t="str">
        <f>IFERROR(選手[[#This Row],[学校コード]],"")</f>
        <v/>
      </c>
      <c r="M661" t="str">
        <f>IFERROR(VLOOKUP(L661,色々!G:H,2,0),"")</f>
        <v/>
      </c>
      <c r="N661" t="str">
        <f>IFERROR(選手[[#This Row],[学年]],"")</f>
        <v/>
      </c>
      <c r="O661" s="10" t="str">
        <f>IFERROR(選手[[#This Row],[生年月日]],"")</f>
        <v/>
      </c>
      <c r="P661" s="150" t="str">
        <f t="shared" si="10"/>
        <v/>
      </c>
    </row>
    <row r="662" spans="6:16" ht="20.100000000000001" customHeight="1" x14ac:dyDescent="0.15">
      <c r="F662" t="str">
        <f>IFERROR(選手[[#This Row],[選手番号]],"")</f>
        <v/>
      </c>
      <c r="G662" t="str">
        <f>IFERROR(選手[[#This Row],[性別コード]],"")</f>
        <v/>
      </c>
      <c r="H662" t="str">
        <f>IFERROR(VLOOKUP(G662,色々!P:Q,2,0),"")</f>
        <v/>
      </c>
      <c r="I662" t="str">
        <f>IFERROR(選手[[#This Row],[氏名]],"")</f>
        <v/>
      </c>
      <c r="J662" t="str">
        <f>IFERROR(選手[[#This Row],[氏名カナ]],"")</f>
        <v/>
      </c>
      <c r="K662" t="str">
        <f>IFERROR(選手[[#This Row],[所属名称１]],"")</f>
        <v/>
      </c>
      <c r="L662" t="str">
        <f>IFERROR(選手[[#This Row],[学校コード]],"")</f>
        <v/>
      </c>
      <c r="M662" t="str">
        <f>IFERROR(VLOOKUP(L662,色々!G:H,2,0),"")</f>
        <v/>
      </c>
      <c r="N662" t="str">
        <f>IFERROR(選手[[#This Row],[学年]],"")</f>
        <v/>
      </c>
      <c r="O662" s="10" t="str">
        <f>IFERROR(選手[[#This Row],[生年月日]],"")</f>
        <v/>
      </c>
      <c r="P662" s="150" t="str">
        <f t="shared" si="10"/>
        <v/>
      </c>
    </row>
    <row r="663" spans="6:16" ht="20.100000000000001" customHeight="1" x14ac:dyDescent="0.15">
      <c r="F663" t="str">
        <f>IFERROR(選手[[#This Row],[選手番号]],"")</f>
        <v/>
      </c>
      <c r="G663" t="str">
        <f>IFERROR(選手[[#This Row],[性別コード]],"")</f>
        <v/>
      </c>
      <c r="H663" t="str">
        <f>IFERROR(VLOOKUP(G663,色々!P:Q,2,0),"")</f>
        <v/>
      </c>
      <c r="I663" t="str">
        <f>IFERROR(選手[[#This Row],[氏名]],"")</f>
        <v/>
      </c>
      <c r="J663" t="str">
        <f>IFERROR(選手[[#This Row],[氏名カナ]],"")</f>
        <v/>
      </c>
      <c r="K663" t="str">
        <f>IFERROR(選手[[#This Row],[所属名称１]],"")</f>
        <v/>
      </c>
      <c r="L663" t="str">
        <f>IFERROR(選手[[#This Row],[学校コード]],"")</f>
        <v/>
      </c>
      <c r="M663" t="str">
        <f>IFERROR(VLOOKUP(L663,色々!G:H,2,0),"")</f>
        <v/>
      </c>
      <c r="N663" t="str">
        <f>IFERROR(選手[[#This Row],[学年]],"")</f>
        <v/>
      </c>
      <c r="O663" s="10" t="str">
        <f>IFERROR(選手[[#This Row],[生年月日]],"")</f>
        <v/>
      </c>
      <c r="P663" s="150" t="str">
        <f t="shared" si="10"/>
        <v/>
      </c>
    </row>
    <row r="664" spans="6:16" ht="20.100000000000001" customHeight="1" x14ac:dyDescent="0.15">
      <c r="F664" t="str">
        <f>IFERROR(選手[[#This Row],[選手番号]],"")</f>
        <v/>
      </c>
      <c r="G664" t="str">
        <f>IFERROR(選手[[#This Row],[性別コード]],"")</f>
        <v/>
      </c>
      <c r="H664" t="str">
        <f>IFERROR(VLOOKUP(G664,色々!P:Q,2,0),"")</f>
        <v/>
      </c>
      <c r="I664" t="str">
        <f>IFERROR(選手[[#This Row],[氏名]],"")</f>
        <v/>
      </c>
      <c r="J664" t="str">
        <f>IFERROR(選手[[#This Row],[氏名カナ]],"")</f>
        <v/>
      </c>
      <c r="K664" t="str">
        <f>IFERROR(選手[[#This Row],[所属名称１]],"")</f>
        <v/>
      </c>
      <c r="L664" t="str">
        <f>IFERROR(選手[[#This Row],[学校コード]],"")</f>
        <v/>
      </c>
      <c r="M664" t="str">
        <f>IFERROR(VLOOKUP(L664,色々!G:H,2,0),"")</f>
        <v/>
      </c>
      <c r="N664" t="str">
        <f>IFERROR(選手[[#This Row],[学年]],"")</f>
        <v/>
      </c>
      <c r="O664" s="10" t="str">
        <f>IFERROR(選手[[#This Row],[生年月日]],"")</f>
        <v/>
      </c>
      <c r="P664" s="150" t="str">
        <f t="shared" si="10"/>
        <v/>
      </c>
    </row>
    <row r="665" spans="6:16" ht="20.100000000000001" customHeight="1" x14ac:dyDescent="0.15">
      <c r="F665" t="str">
        <f>IFERROR(選手[[#This Row],[選手番号]],"")</f>
        <v/>
      </c>
      <c r="G665" t="str">
        <f>IFERROR(選手[[#This Row],[性別コード]],"")</f>
        <v/>
      </c>
      <c r="H665" t="str">
        <f>IFERROR(VLOOKUP(G665,色々!P:Q,2,0),"")</f>
        <v/>
      </c>
      <c r="I665" t="str">
        <f>IFERROR(選手[[#This Row],[氏名]],"")</f>
        <v/>
      </c>
      <c r="J665" t="str">
        <f>IFERROR(選手[[#This Row],[氏名カナ]],"")</f>
        <v/>
      </c>
      <c r="K665" t="str">
        <f>IFERROR(選手[[#This Row],[所属名称１]],"")</f>
        <v/>
      </c>
      <c r="L665" t="str">
        <f>IFERROR(選手[[#This Row],[学校コード]],"")</f>
        <v/>
      </c>
      <c r="M665" t="str">
        <f>IFERROR(VLOOKUP(L665,色々!G:H,2,0),"")</f>
        <v/>
      </c>
      <c r="N665" t="str">
        <f>IFERROR(選手[[#This Row],[学年]],"")</f>
        <v/>
      </c>
      <c r="O665" s="10" t="str">
        <f>IFERROR(選手[[#This Row],[生年月日]],"")</f>
        <v/>
      </c>
      <c r="P665" s="150" t="str">
        <f t="shared" si="10"/>
        <v/>
      </c>
    </row>
    <row r="666" spans="6:16" ht="20.100000000000001" customHeight="1" x14ac:dyDescent="0.15">
      <c r="F666" t="str">
        <f>IFERROR(選手[[#This Row],[選手番号]],"")</f>
        <v/>
      </c>
      <c r="G666" t="str">
        <f>IFERROR(選手[[#This Row],[性別コード]],"")</f>
        <v/>
      </c>
      <c r="H666" t="str">
        <f>IFERROR(VLOOKUP(G666,色々!P:Q,2,0),"")</f>
        <v/>
      </c>
      <c r="I666" t="str">
        <f>IFERROR(選手[[#This Row],[氏名]],"")</f>
        <v/>
      </c>
      <c r="J666" t="str">
        <f>IFERROR(選手[[#This Row],[氏名カナ]],"")</f>
        <v/>
      </c>
      <c r="K666" t="str">
        <f>IFERROR(選手[[#This Row],[所属名称１]],"")</f>
        <v/>
      </c>
      <c r="L666" t="str">
        <f>IFERROR(選手[[#This Row],[学校コード]],"")</f>
        <v/>
      </c>
      <c r="M666" t="str">
        <f>IFERROR(VLOOKUP(L666,色々!G:H,2,0),"")</f>
        <v/>
      </c>
      <c r="N666" t="str">
        <f>IFERROR(選手[[#This Row],[学年]],"")</f>
        <v/>
      </c>
      <c r="O666" s="10" t="str">
        <f>IFERROR(選手[[#This Row],[生年月日]],"")</f>
        <v/>
      </c>
      <c r="P666" s="150" t="str">
        <f t="shared" si="10"/>
        <v/>
      </c>
    </row>
    <row r="667" spans="6:16" ht="20.100000000000001" customHeight="1" x14ac:dyDescent="0.15">
      <c r="F667" t="str">
        <f>IFERROR(選手[[#This Row],[選手番号]],"")</f>
        <v/>
      </c>
      <c r="G667" t="str">
        <f>IFERROR(選手[[#This Row],[性別コード]],"")</f>
        <v/>
      </c>
      <c r="H667" t="str">
        <f>IFERROR(VLOOKUP(G667,色々!P:Q,2,0),"")</f>
        <v/>
      </c>
      <c r="I667" t="str">
        <f>IFERROR(選手[[#This Row],[氏名]],"")</f>
        <v/>
      </c>
      <c r="J667" t="str">
        <f>IFERROR(選手[[#This Row],[氏名カナ]],"")</f>
        <v/>
      </c>
      <c r="K667" t="str">
        <f>IFERROR(選手[[#This Row],[所属名称１]],"")</f>
        <v/>
      </c>
      <c r="L667" t="str">
        <f>IFERROR(選手[[#This Row],[学校コード]],"")</f>
        <v/>
      </c>
      <c r="M667" t="str">
        <f>IFERROR(VLOOKUP(L667,色々!G:H,2,0),"")</f>
        <v/>
      </c>
      <c r="N667" t="str">
        <f>IFERROR(選手[[#This Row],[学年]],"")</f>
        <v/>
      </c>
      <c r="O667" s="10" t="str">
        <f>IFERROR(選手[[#This Row],[生年月日]],"")</f>
        <v/>
      </c>
      <c r="P667" s="150" t="str">
        <f t="shared" si="10"/>
        <v/>
      </c>
    </row>
    <row r="668" spans="6:16" ht="20.100000000000001" customHeight="1" x14ac:dyDescent="0.15">
      <c r="F668" t="str">
        <f>IFERROR(選手[[#This Row],[選手番号]],"")</f>
        <v/>
      </c>
      <c r="G668" t="str">
        <f>IFERROR(選手[[#This Row],[性別コード]],"")</f>
        <v/>
      </c>
      <c r="H668" t="str">
        <f>IFERROR(VLOOKUP(G668,色々!P:Q,2,0),"")</f>
        <v/>
      </c>
      <c r="I668" t="str">
        <f>IFERROR(選手[[#This Row],[氏名]],"")</f>
        <v/>
      </c>
      <c r="J668" t="str">
        <f>IFERROR(選手[[#This Row],[氏名カナ]],"")</f>
        <v/>
      </c>
      <c r="K668" t="str">
        <f>IFERROR(選手[[#This Row],[所属名称１]],"")</f>
        <v/>
      </c>
      <c r="L668" t="str">
        <f>IFERROR(選手[[#This Row],[学校コード]],"")</f>
        <v/>
      </c>
      <c r="M668" t="str">
        <f>IFERROR(VLOOKUP(L668,色々!G:H,2,0),"")</f>
        <v/>
      </c>
      <c r="N668" t="str">
        <f>IFERROR(選手[[#This Row],[学年]],"")</f>
        <v/>
      </c>
      <c r="O668" s="10" t="str">
        <f>IFERROR(選手[[#This Row],[生年月日]],"")</f>
        <v/>
      </c>
      <c r="P668" s="150" t="str">
        <f t="shared" si="10"/>
        <v/>
      </c>
    </row>
    <row r="669" spans="6:16" ht="20.100000000000001" customHeight="1" x14ac:dyDescent="0.15">
      <c r="F669" t="str">
        <f>IFERROR(選手[[#This Row],[選手番号]],"")</f>
        <v/>
      </c>
      <c r="G669" t="str">
        <f>IFERROR(選手[[#This Row],[性別コード]],"")</f>
        <v/>
      </c>
      <c r="H669" t="str">
        <f>IFERROR(VLOOKUP(G669,色々!P:Q,2,0),"")</f>
        <v/>
      </c>
      <c r="I669" t="str">
        <f>IFERROR(選手[[#This Row],[氏名]],"")</f>
        <v/>
      </c>
      <c r="J669" t="str">
        <f>IFERROR(選手[[#This Row],[氏名カナ]],"")</f>
        <v/>
      </c>
      <c r="K669" t="str">
        <f>IFERROR(選手[[#This Row],[所属名称１]],"")</f>
        <v/>
      </c>
      <c r="L669" t="str">
        <f>IFERROR(選手[[#This Row],[学校コード]],"")</f>
        <v/>
      </c>
      <c r="M669" t="str">
        <f>IFERROR(VLOOKUP(L669,色々!G:H,2,0),"")</f>
        <v/>
      </c>
      <c r="N669" t="str">
        <f>IFERROR(選手[[#This Row],[学年]],"")</f>
        <v/>
      </c>
      <c r="O669" s="10" t="str">
        <f>IFERROR(選手[[#This Row],[生年月日]],"")</f>
        <v/>
      </c>
      <c r="P669" s="150" t="str">
        <f t="shared" si="10"/>
        <v/>
      </c>
    </row>
    <row r="670" spans="6:16" ht="20.100000000000001" customHeight="1" x14ac:dyDescent="0.15">
      <c r="F670" t="str">
        <f>IFERROR(選手[[#This Row],[選手番号]],"")</f>
        <v/>
      </c>
      <c r="G670" t="str">
        <f>IFERROR(選手[[#This Row],[性別コード]],"")</f>
        <v/>
      </c>
      <c r="H670" t="str">
        <f>IFERROR(VLOOKUP(G670,色々!P:Q,2,0),"")</f>
        <v/>
      </c>
      <c r="I670" t="str">
        <f>IFERROR(選手[[#This Row],[氏名]],"")</f>
        <v/>
      </c>
      <c r="J670" t="str">
        <f>IFERROR(選手[[#This Row],[氏名カナ]],"")</f>
        <v/>
      </c>
      <c r="K670" t="str">
        <f>IFERROR(選手[[#This Row],[所属名称１]],"")</f>
        <v/>
      </c>
      <c r="L670" t="str">
        <f>IFERROR(選手[[#This Row],[学校コード]],"")</f>
        <v/>
      </c>
      <c r="M670" t="str">
        <f>IFERROR(VLOOKUP(L670,色々!G:H,2,0),"")</f>
        <v/>
      </c>
      <c r="N670" t="str">
        <f>IFERROR(選手[[#This Row],[学年]],"")</f>
        <v/>
      </c>
      <c r="O670" s="10" t="str">
        <f>IFERROR(選手[[#This Row],[生年月日]],"")</f>
        <v/>
      </c>
      <c r="P670" s="150" t="str">
        <f t="shared" si="10"/>
        <v/>
      </c>
    </row>
    <row r="671" spans="6:16" ht="20.100000000000001" customHeight="1" x14ac:dyDescent="0.15">
      <c r="F671" t="str">
        <f>IFERROR(選手[[#This Row],[選手番号]],"")</f>
        <v/>
      </c>
      <c r="G671" t="str">
        <f>IFERROR(選手[[#This Row],[性別コード]],"")</f>
        <v/>
      </c>
      <c r="H671" t="str">
        <f>IFERROR(VLOOKUP(G671,色々!P:Q,2,0),"")</f>
        <v/>
      </c>
      <c r="I671" t="str">
        <f>IFERROR(選手[[#This Row],[氏名]],"")</f>
        <v/>
      </c>
      <c r="J671" t="str">
        <f>IFERROR(選手[[#This Row],[氏名カナ]],"")</f>
        <v/>
      </c>
      <c r="K671" t="str">
        <f>IFERROR(選手[[#This Row],[所属名称１]],"")</f>
        <v/>
      </c>
      <c r="L671" t="str">
        <f>IFERROR(選手[[#This Row],[学校コード]],"")</f>
        <v/>
      </c>
      <c r="M671" t="str">
        <f>IFERROR(VLOOKUP(L671,色々!G:H,2,0),"")</f>
        <v/>
      </c>
      <c r="N671" t="str">
        <f>IFERROR(選手[[#This Row],[学年]],"")</f>
        <v/>
      </c>
      <c r="O671" s="10" t="str">
        <f>IFERROR(選手[[#This Row],[生年月日]],"")</f>
        <v/>
      </c>
      <c r="P671" s="150" t="str">
        <f t="shared" si="10"/>
        <v/>
      </c>
    </row>
    <row r="672" spans="6:16" ht="20.100000000000001" customHeight="1" x14ac:dyDescent="0.15">
      <c r="F672" t="str">
        <f>IFERROR(選手[[#This Row],[選手番号]],"")</f>
        <v/>
      </c>
      <c r="G672" t="str">
        <f>IFERROR(選手[[#This Row],[性別コード]],"")</f>
        <v/>
      </c>
      <c r="H672" t="str">
        <f>IFERROR(VLOOKUP(G672,色々!P:Q,2,0),"")</f>
        <v/>
      </c>
      <c r="I672" t="str">
        <f>IFERROR(選手[[#This Row],[氏名]],"")</f>
        <v/>
      </c>
      <c r="J672" t="str">
        <f>IFERROR(選手[[#This Row],[氏名カナ]],"")</f>
        <v/>
      </c>
      <c r="K672" t="str">
        <f>IFERROR(選手[[#This Row],[所属名称１]],"")</f>
        <v/>
      </c>
      <c r="L672" t="str">
        <f>IFERROR(選手[[#This Row],[学校コード]],"")</f>
        <v/>
      </c>
      <c r="M672" t="str">
        <f>IFERROR(VLOOKUP(L672,色々!G:H,2,0),"")</f>
        <v/>
      </c>
      <c r="N672" t="str">
        <f>IFERROR(選手[[#This Row],[学年]],"")</f>
        <v/>
      </c>
      <c r="O672" s="10" t="str">
        <f>IFERROR(選手[[#This Row],[生年月日]],"")</f>
        <v/>
      </c>
      <c r="P672" s="150" t="str">
        <f t="shared" si="10"/>
        <v/>
      </c>
    </row>
    <row r="673" spans="6:16" ht="20.100000000000001" customHeight="1" x14ac:dyDescent="0.15">
      <c r="F673" t="str">
        <f>IFERROR(選手[[#This Row],[選手番号]],"")</f>
        <v/>
      </c>
      <c r="G673" t="str">
        <f>IFERROR(選手[[#This Row],[性別コード]],"")</f>
        <v/>
      </c>
      <c r="H673" t="str">
        <f>IFERROR(VLOOKUP(G673,色々!P:Q,2,0),"")</f>
        <v/>
      </c>
      <c r="I673" t="str">
        <f>IFERROR(選手[[#This Row],[氏名]],"")</f>
        <v/>
      </c>
      <c r="J673" t="str">
        <f>IFERROR(選手[[#This Row],[氏名カナ]],"")</f>
        <v/>
      </c>
      <c r="K673" t="str">
        <f>IFERROR(選手[[#This Row],[所属名称１]],"")</f>
        <v/>
      </c>
      <c r="L673" t="str">
        <f>IFERROR(選手[[#This Row],[学校コード]],"")</f>
        <v/>
      </c>
      <c r="M673" t="str">
        <f>IFERROR(VLOOKUP(L673,色々!G:H,2,0),"")</f>
        <v/>
      </c>
      <c r="N673" t="str">
        <f>IFERROR(選手[[#This Row],[学年]],"")</f>
        <v/>
      </c>
      <c r="O673" s="10" t="str">
        <f>IFERROR(選手[[#This Row],[生年月日]],"")</f>
        <v/>
      </c>
      <c r="P673" s="150" t="str">
        <f t="shared" si="10"/>
        <v/>
      </c>
    </row>
    <row r="674" spans="6:16" ht="20.100000000000001" customHeight="1" x14ac:dyDescent="0.15">
      <c r="F674" t="str">
        <f>IFERROR(選手[[#This Row],[選手番号]],"")</f>
        <v/>
      </c>
      <c r="G674" t="str">
        <f>IFERROR(選手[[#This Row],[性別コード]],"")</f>
        <v/>
      </c>
      <c r="H674" t="str">
        <f>IFERROR(VLOOKUP(G674,色々!P:Q,2,0),"")</f>
        <v/>
      </c>
      <c r="I674" t="str">
        <f>IFERROR(選手[[#This Row],[氏名]],"")</f>
        <v/>
      </c>
      <c r="J674" t="str">
        <f>IFERROR(選手[[#This Row],[氏名カナ]],"")</f>
        <v/>
      </c>
      <c r="K674" t="str">
        <f>IFERROR(選手[[#This Row],[所属名称１]],"")</f>
        <v/>
      </c>
      <c r="L674" t="str">
        <f>IFERROR(選手[[#This Row],[学校コード]],"")</f>
        <v/>
      </c>
      <c r="M674" t="str">
        <f>IFERROR(VLOOKUP(L674,色々!G:H,2,0),"")</f>
        <v/>
      </c>
      <c r="N674" t="str">
        <f>IFERROR(選手[[#This Row],[学年]],"")</f>
        <v/>
      </c>
      <c r="O674" s="10" t="str">
        <f>IFERROR(選手[[#This Row],[生年月日]],"")</f>
        <v/>
      </c>
      <c r="P674" s="150" t="str">
        <f t="shared" si="10"/>
        <v/>
      </c>
    </row>
    <row r="675" spans="6:16" ht="20.100000000000001" customHeight="1" x14ac:dyDescent="0.15">
      <c r="F675" t="str">
        <f>IFERROR(選手[[#This Row],[選手番号]],"")</f>
        <v/>
      </c>
      <c r="G675" t="str">
        <f>IFERROR(選手[[#This Row],[性別コード]],"")</f>
        <v/>
      </c>
      <c r="H675" t="str">
        <f>IFERROR(VLOOKUP(G675,色々!P:Q,2,0),"")</f>
        <v/>
      </c>
      <c r="I675" t="str">
        <f>IFERROR(選手[[#This Row],[氏名]],"")</f>
        <v/>
      </c>
      <c r="J675" t="str">
        <f>IFERROR(選手[[#This Row],[氏名カナ]],"")</f>
        <v/>
      </c>
      <c r="K675" t="str">
        <f>IFERROR(選手[[#This Row],[所属名称１]],"")</f>
        <v/>
      </c>
      <c r="L675" t="str">
        <f>IFERROR(選手[[#This Row],[学校コード]],"")</f>
        <v/>
      </c>
      <c r="M675" t="str">
        <f>IFERROR(VLOOKUP(L675,色々!G:H,2,0),"")</f>
        <v/>
      </c>
      <c r="N675" t="str">
        <f>IFERROR(選手[[#This Row],[学年]],"")</f>
        <v/>
      </c>
      <c r="O675" s="10" t="str">
        <f>IFERROR(選手[[#This Row],[生年月日]],"")</f>
        <v/>
      </c>
      <c r="P675" s="150" t="str">
        <f t="shared" si="10"/>
        <v/>
      </c>
    </row>
    <row r="676" spans="6:16" ht="20.100000000000001" customHeight="1" x14ac:dyDescent="0.15">
      <c r="F676" t="str">
        <f>IFERROR(選手[[#This Row],[選手番号]],"")</f>
        <v/>
      </c>
      <c r="G676" t="str">
        <f>IFERROR(選手[[#This Row],[性別コード]],"")</f>
        <v/>
      </c>
      <c r="H676" t="str">
        <f>IFERROR(VLOOKUP(G676,色々!P:Q,2,0),"")</f>
        <v/>
      </c>
      <c r="I676" t="str">
        <f>IFERROR(選手[[#This Row],[氏名]],"")</f>
        <v/>
      </c>
      <c r="J676" t="str">
        <f>IFERROR(選手[[#This Row],[氏名カナ]],"")</f>
        <v/>
      </c>
      <c r="K676" t="str">
        <f>IFERROR(選手[[#This Row],[所属名称１]],"")</f>
        <v/>
      </c>
      <c r="L676" t="str">
        <f>IFERROR(選手[[#This Row],[学校コード]],"")</f>
        <v/>
      </c>
      <c r="M676" t="str">
        <f>IFERROR(VLOOKUP(L676,色々!G:H,2,0),"")</f>
        <v/>
      </c>
      <c r="N676" t="str">
        <f>IFERROR(選手[[#This Row],[学年]],"")</f>
        <v/>
      </c>
      <c r="O676" s="10" t="str">
        <f>IFERROR(選手[[#This Row],[生年月日]],"")</f>
        <v/>
      </c>
      <c r="P676" s="150" t="str">
        <f t="shared" si="10"/>
        <v/>
      </c>
    </row>
    <row r="677" spans="6:16" ht="20.100000000000001" customHeight="1" x14ac:dyDescent="0.15">
      <c r="F677" t="str">
        <f>IFERROR(選手[[#This Row],[選手番号]],"")</f>
        <v/>
      </c>
      <c r="G677" t="str">
        <f>IFERROR(選手[[#This Row],[性別コード]],"")</f>
        <v/>
      </c>
      <c r="H677" t="str">
        <f>IFERROR(VLOOKUP(G677,色々!P:Q,2,0),"")</f>
        <v/>
      </c>
      <c r="I677" t="str">
        <f>IFERROR(選手[[#This Row],[氏名]],"")</f>
        <v/>
      </c>
      <c r="J677" t="str">
        <f>IFERROR(選手[[#This Row],[氏名カナ]],"")</f>
        <v/>
      </c>
      <c r="K677" t="str">
        <f>IFERROR(選手[[#This Row],[所属名称１]],"")</f>
        <v/>
      </c>
      <c r="L677" t="str">
        <f>IFERROR(選手[[#This Row],[学校コード]],"")</f>
        <v/>
      </c>
      <c r="M677" t="str">
        <f>IFERROR(VLOOKUP(L677,色々!G:H,2,0),"")</f>
        <v/>
      </c>
      <c r="N677" t="str">
        <f>IFERROR(選手[[#This Row],[学年]],"")</f>
        <v/>
      </c>
      <c r="O677" s="10" t="str">
        <f>IFERROR(選手[[#This Row],[生年月日]],"")</f>
        <v/>
      </c>
      <c r="P677" s="150" t="str">
        <f t="shared" si="10"/>
        <v/>
      </c>
    </row>
    <row r="678" spans="6:16" ht="20.100000000000001" customHeight="1" x14ac:dyDescent="0.15">
      <c r="F678" t="str">
        <f>IFERROR(選手[[#This Row],[選手番号]],"")</f>
        <v/>
      </c>
      <c r="G678" t="str">
        <f>IFERROR(選手[[#This Row],[性別コード]],"")</f>
        <v/>
      </c>
      <c r="H678" t="str">
        <f>IFERROR(VLOOKUP(G678,色々!P:Q,2,0),"")</f>
        <v/>
      </c>
      <c r="I678" t="str">
        <f>IFERROR(選手[[#This Row],[氏名]],"")</f>
        <v/>
      </c>
      <c r="J678" t="str">
        <f>IFERROR(選手[[#This Row],[氏名カナ]],"")</f>
        <v/>
      </c>
      <c r="K678" t="str">
        <f>IFERROR(選手[[#This Row],[所属名称１]],"")</f>
        <v/>
      </c>
      <c r="L678" t="str">
        <f>IFERROR(選手[[#This Row],[学校コード]],"")</f>
        <v/>
      </c>
      <c r="M678" t="str">
        <f>IFERROR(VLOOKUP(L678,色々!G:H,2,0),"")</f>
        <v/>
      </c>
      <c r="N678" t="str">
        <f>IFERROR(選手[[#This Row],[学年]],"")</f>
        <v/>
      </c>
      <c r="O678" s="10" t="str">
        <f>IFERROR(選手[[#This Row],[生年月日]],"")</f>
        <v/>
      </c>
      <c r="P678" s="150" t="str">
        <f t="shared" si="10"/>
        <v/>
      </c>
    </row>
    <row r="679" spans="6:16" ht="20.100000000000001" customHeight="1" x14ac:dyDescent="0.15">
      <c r="F679" t="str">
        <f>IFERROR(選手[[#This Row],[選手番号]],"")</f>
        <v/>
      </c>
      <c r="G679" t="str">
        <f>IFERROR(選手[[#This Row],[性別コード]],"")</f>
        <v/>
      </c>
      <c r="H679" t="str">
        <f>IFERROR(VLOOKUP(G679,色々!P:Q,2,0),"")</f>
        <v/>
      </c>
      <c r="I679" t="str">
        <f>IFERROR(選手[[#This Row],[氏名]],"")</f>
        <v/>
      </c>
      <c r="J679" t="str">
        <f>IFERROR(選手[[#This Row],[氏名カナ]],"")</f>
        <v/>
      </c>
      <c r="K679" t="str">
        <f>IFERROR(選手[[#This Row],[所属名称１]],"")</f>
        <v/>
      </c>
      <c r="L679" t="str">
        <f>IFERROR(選手[[#This Row],[学校コード]],"")</f>
        <v/>
      </c>
      <c r="M679" t="str">
        <f>IFERROR(VLOOKUP(L679,色々!G:H,2,0),"")</f>
        <v/>
      </c>
      <c r="N679" t="str">
        <f>IFERROR(選手[[#This Row],[学年]],"")</f>
        <v/>
      </c>
      <c r="O679" s="10" t="str">
        <f>IFERROR(選手[[#This Row],[生年月日]],"")</f>
        <v/>
      </c>
      <c r="P679" s="150" t="str">
        <f t="shared" si="10"/>
        <v/>
      </c>
    </row>
    <row r="680" spans="6:16" ht="20.100000000000001" customHeight="1" x14ac:dyDescent="0.15">
      <c r="F680" t="str">
        <f>IFERROR(選手[[#This Row],[選手番号]],"")</f>
        <v/>
      </c>
      <c r="G680" t="str">
        <f>IFERROR(選手[[#This Row],[性別コード]],"")</f>
        <v/>
      </c>
      <c r="H680" t="str">
        <f>IFERROR(VLOOKUP(G680,色々!P:Q,2,0),"")</f>
        <v/>
      </c>
      <c r="I680" t="str">
        <f>IFERROR(選手[[#This Row],[氏名]],"")</f>
        <v/>
      </c>
      <c r="J680" t="str">
        <f>IFERROR(選手[[#This Row],[氏名カナ]],"")</f>
        <v/>
      </c>
      <c r="K680" t="str">
        <f>IFERROR(選手[[#This Row],[所属名称１]],"")</f>
        <v/>
      </c>
      <c r="L680" t="str">
        <f>IFERROR(選手[[#This Row],[学校コード]],"")</f>
        <v/>
      </c>
      <c r="M680" t="str">
        <f>IFERROR(VLOOKUP(L680,色々!G:H,2,0),"")</f>
        <v/>
      </c>
      <c r="N680" t="str">
        <f>IFERROR(選手[[#This Row],[学年]],"")</f>
        <v/>
      </c>
      <c r="O680" s="10" t="str">
        <f>IFERROR(選手[[#This Row],[生年月日]],"")</f>
        <v/>
      </c>
      <c r="P680" s="150" t="str">
        <f t="shared" si="10"/>
        <v/>
      </c>
    </row>
    <row r="681" spans="6:16" ht="20.100000000000001" customHeight="1" x14ac:dyDescent="0.15">
      <c r="F681" t="str">
        <f>IFERROR(選手[[#This Row],[選手番号]],"")</f>
        <v/>
      </c>
      <c r="G681" t="str">
        <f>IFERROR(選手[[#This Row],[性別コード]],"")</f>
        <v/>
      </c>
      <c r="H681" t="str">
        <f>IFERROR(VLOOKUP(G681,色々!P:Q,2,0),"")</f>
        <v/>
      </c>
      <c r="I681" t="str">
        <f>IFERROR(選手[[#This Row],[氏名]],"")</f>
        <v/>
      </c>
      <c r="J681" t="str">
        <f>IFERROR(選手[[#This Row],[氏名カナ]],"")</f>
        <v/>
      </c>
      <c r="K681" t="str">
        <f>IFERROR(選手[[#This Row],[所属名称１]],"")</f>
        <v/>
      </c>
      <c r="L681" t="str">
        <f>IFERROR(選手[[#This Row],[学校コード]],"")</f>
        <v/>
      </c>
      <c r="M681" t="str">
        <f>IFERROR(VLOOKUP(L681,色々!G:H,2,0),"")</f>
        <v/>
      </c>
      <c r="N681" t="str">
        <f>IFERROR(選手[[#This Row],[学年]],"")</f>
        <v/>
      </c>
      <c r="O681" s="10" t="str">
        <f>IFERROR(選手[[#This Row],[生年月日]],"")</f>
        <v/>
      </c>
      <c r="P681" s="150" t="str">
        <f t="shared" si="10"/>
        <v/>
      </c>
    </row>
    <row r="682" spans="6:16" ht="20.100000000000001" customHeight="1" x14ac:dyDescent="0.15">
      <c r="F682" t="str">
        <f>IFERROR(選手[[#This Row],[選手番号]],"")</f>
        <v/>
      </c>
      <c r="G682" t="str">
        <f>IFERROR(選手[[#This Row],[性別コード]],"")</f>
        <v/>
      </c>
      <c r="H682" t="str">
        <f>IFERROR(VLOOKUP(G682,色々!P:Q,2,0),"")</f>
        <v/>
      </c>
      <c r="I682" t="str">
        <f>IFERROR(選手[[#This Row],[氏名]],"")</f>
        <v/>
      </c>
      <c r="J682" t="str">
        <f>IFERROR(選手[[#This Row],[氏名カナ]],"")</f>
        <v/>
      </c>
      <c r="K682" t="str">
        <f>IFERROR(選手[[#This Row],[所属名称１]],"")</f>
        <v/>
      </c>
      <c r="L682" t="str">
        <f>IFERROR(選手[[#This Row],[学校コード]],"")</f>
        <v/>
      </c>
      <c r="M682" t="str">
        <f>IFERROR(VLOOKUP(L682,色々!G:H,2,0),"")</f>
        <v/>
      </c>
      <c r="N682" t="str">
        <f>IFERROR(選手[[#This Row],[学年]],"")</f>
        <v/>
      </c>
      <c r="O682" s="10" t="str">
        <f>IFERROR(選手[[#This Row],[生年月日]],"")</f>
        <v/>
      </c>
      <c r="P682" s="150" t="str">
        <f t="shared" si="10"/>
        <v/>
      </c>
    </row>
    <row r="683" spans="6:16" ht="20.100000000000001" customHeight="1" x14ac:dyDescent="0.15">
      <c r="F683" t="str">
        <f>IFERROR(選手[[#This Row],[選手番号]],"")</f>
        <v/>
      </c>
      <c r="G683" t="str">
        <f>IFERROR(選手[[#This Row],[性別コード]],"")</f>
        <v/>
      </c>
      <c r="H683" t="str">
        <f>IFERROR(VLOOKUP(G683,色々!P:Q,2,0),"")</f>
        <v/>
      </c>
      <c r="I683" t="str">
        <f>IFERROR(選手[[#This Row],[氏名]],"")</f>
        <v/>
      </c>
      <c r="J683" t="str">
        <f>IFERROR(選手[[#This Row],[氏名カナ]],"")</f>
        <v/>
      </c>
      <c r="K683" t="str">
        <f>IFERROR(選手[[#This Row],[所属名称１]],"")</f>
        <v/>
      </c>
      <c r="L683" t="str">
        <f>IFERROR(選手[[#This Row],[学校コード]],"")</f>
        <v/>
      </c>
      <c r="M683" t="str">
        <f>IFERROR(VLOOKUP(L683,色々!G:H,2,0),"")</f>
        <v/>
      </c>
      <c r="N683" t="str">
        <f>IFERROR(選手[[#This Row],[学年]],"")</f>
        <v/>
      </c>
      <c r="O683" s="10" t="str">
        <f>IFERROR(選手[[#This Row],[生年月日]],"")</f>
        <v/>
      </c>
      <c r="P683" s="150" t="str">
        <f t="shared" si="10"/>
        <v/>
      </c>
    </row>
    <row r="684" spans="6:16" ht="20.100000000000001" customHeight="1" x14ac:dyDescent="0.15">
      <c r="F684" t="str">
        <f>IFERROR(選手[[#This Row],[選手番号]],"")</f>
        <v/>
      </c>
      <c r="G684" t="str">
        <f>IFERROR(選手[[#This Row],[性別コード]],"")</f>
        <v/>
      </c>
      <c r="H684" t="str">
        <f>IFERROR(VLOOKUP(G684,色々!P:Q,2,0),"")</f>
        <v/>
      </c>
      <c r="I684" t="str">
        <f>IFERROR(選手[[#This Row],[氏名]],"")</f>
        <v/>
      </c>
      <c r="J684" t="str">
        <f>IFERROR(選手[[#This Row],[氏名カナ]],"")</f>
        <v/>
      </c>
      <c r="K684" t="str">
        <f>IFERROR(選手[[#This Row],[所属名称１]],"")</f>
        <v/>
      </c>
      <c r="L684" t="str">
        <f>IFERROR(選手[[#This Row],[学校コード]],"")</f>
        <v/>
      </c>
      <c r="M684" t="str">
        <f>IFERROR(VLOOKUP(L684,色々!G:H,2,0),"")</f>
        <v/>
      </c>
      <c r="N684" t="str">
        <f>IFERROR(選手[[#This Row],[学年]],"")</f>
        <v/>
      </c>
      <c r="O684" s="10" t="str">
        <f>IFERROR(選手[[#This Row],[生年月日]],"")</f>
        <v/>
      </c>
      <c r="P684" s="150" t="str">
        <f t="shared" si="10"/>
        <v/>
      </c>
    </row>
    <row r="685" spans="6:16" ht="20.100000000000001" customHeight="1" x14ac:dyDescent="0.15">
      <c r="F685" t="str">
        <f>IFERROR(選手[[#This Row],[選手番号]],"")</f>
        <v/>
      </c>
      <c r="G685" t="str">
        <f>IFERROR(選手[[#This Row],[性別コード]],"")</f>
        <v/>
      </c>
      <c r="H685" t="str">
        <f>IFERROR(VLOOKUP(G685,色々!P:Q,2,0),"")</f>
        <v/>
      </c>
      <c r="I685" t="str">
        <f>IFERROR(選手[[#This Row],[氏名]],"")</f>
        <v/>
      </c>
      <c r="J685" t="str">
        <f>IFERROR(選手[[#This Row],[氏名カナ]],"")</f>
        <v/>
      </c>
      <c r="K685" t="str">
        <f>IFERROR(選手[[#This Row],[所属名称１]],"")</f>
        <v/>
      </c>
      <c r="L685" t="str">
        <f>IFERROR(選手[[#This Row],[学校コード]],"")</f>
        <v/>
      </c>
      <c r="M685" t="str">
        <f>IFERROR(VLOOKUP(L685,色々!G:H,2,0),"")</f>
        <v/>
      </c>
      <c r="N685" t="str">
        <f>IFERROR(選手[[#This Row],[学年]],"")</f>
        <v/>
      </c>
      <c r="O685" s="10" t="str">
        <f>IFERROR(選手[[#This Row],[生年月日]],"")</f>
        <v/>
      </c>
      <c r="P685" s="150" t="str">
        <f t="shared" si="10"/>
        <v/>
      </c>
    </row>
    <row r="686" spans="6:16" ht="20.100000000000001" customHeight="1" x14ac:dyDescent="0.15">
      <c r="F686" t="str">
        <f>IFERROR(選手[[#This Row],[選手番号]],"")</f>
        <v/>
      </c>
      <c r="G686" t="str">
        <f>IFERROR(選手[[#This Row],[性別コード]],"")</f>
        <v/>
      </c>
      <c r="H686" t="str">
        <f>IFERROR(VLOOKUP(G686,色々!P:Q,2,0),"")</f>
        <v/>
      </c>
      <c r="I686" t="str">
        <f>IFERROR(選手[[#This Row],[氏名]],"")</f>
        <v/>
      </c>
      <c r="J686" t="str">
        <f>IFERROR(選手[[#This Row],[氏名カナ]],"")</f>
        <v/>
      </c>
      <c r="K686" t="str">
        <f>IFERROR(選手[[#This Row],[所属名称１]],"")</f>
        <v/>
      </c>
      <c r="L686" t="str">
        <f>IFERROR(選手[[#This Row],[学校コード]],"")</f>
        <v/>
      </c>
      <c r="M686" t="str">
        <f>IFERROR(VLOOKUP(L686,色々!G:H,2,0),"")</f>
        <v/>
      </c>
      <c r="N686" t="str">
        <f>IFERROR(選手[[#This Row],[学年]],"")</f>
        <v/>
      </c>
      <c r="O686" s="10" t="str">
        <f>IFERROR(選手[[#This Row],[生年月日]],"")</f>
        <v/>
      </c>
      <c r="P686" s="150" t="str">
        <f t="shared" si="10"/>
        <v/>
      </c>
    </row>
    <row r="687" spans="6:16" ht="20.100000000000001" customHeight="1" x14ac:dyDescent="0.15">
      <c r="F687" t="str">
        <f>IFERROR(選手[[#This Row],[選手番号]],"")</f>
        <v/>
      </c>
      <c r="G687" t="str">
        <f>IFERROR(選手[[#This Row],[性別コード]],"")</f>
        <v/>
      </c>
      <c r="H687" t="str">
        <f>IFERROR(VLOOKUP(G687,色々!P:Q,2,0),"")</f>
        <v/>
      </c>
      <c r="I687" t="str">
        <f>IFERROR(選手[[#This Row],[氏名]],"")</f>
        <v/>
      </c>
      <c r="J687" t="str">
        <f>IFERROR(選手[[#This Row],[氏名カナ]],"")</f>
        <v/>
      </c>
      <c r="K687" t="str">
        <f>IFERROR(選手[[#This Row],[所属名称１]],"")</f>
        <v/>
      </c>
      <c r="L687" t="str">
        <f>IFERROR(選手[[#This Row],[学校コード]],"")</f>
        <v/>
      </c>
      <c r="M687" t="str">
        <f>IFERROR(VLOOKUP(L687,色々!G:H,2,0),"")</f>
        <v/>
      </c>
      <c r="N687" t="str">
        <f>IFERROR(選手[[#This Row],[学年]],"")</f>
        <v/>
      </c>
      <c r="O687" s="10" t="str">
        <f>IFERROR(選手[[#This Row],[生年月日]],"")</f>
        <v/>
      </c>
      <c r="P687" s="150" t="str">
        <f t="shared" si="10"/>
        <v/>
      </c>
    </row>
    <row r="688" spans="6:16" ht="20.100000000000001" customHeight="1" x14ac:dyDescent="0.15">
      <c r="F688" t="str">
        <f>IFERROR(選手[[#This Row],[選手番号]],"")</f>
        <v/>
      </c>
      <c r="G688" t="str">
        <f>IFERROR(選手[[#This Row],[性別コード]],"")</f>
        <v/>
      </c>
      <c r="H688" t="str">
        <f>IFERROR(VLOOKUP(G688,色々!P:Q,2,0),"")</f>
        <v/>
      </c>
      <c r="I688" t="str">
        <f>IFERROR(選手[[#This Row],[氏名]],"")</f>
        <v/>
      </c>
      <c r="J688" t="str">
        <f>IFERROR(選手[[#This Row],[氏名カナ]],"")</f>
        <v/>
      </c>
      <c r="K688" t="str">
        <f>IFERROR(選手[[#This Row],[所属名称１]],"")</f>
        <v/>
      </c>
      <c r="L688" t="str">
        <f>IFERROR(選手[[#This Row],[学校コード]],"")</f>
        <v/>
      </c>
      <c r="M688" t="str">
        <f>IFERROR(VLOOKUP(L688,色々!G:H,2,0),"")</f>
        <v/>
      </c>
      <c r="N688" t="str">
        <f>IFERROR(選手[[#This Row],[学年]],"")</f>
        <v/>
      </c>
      <c r="O688" s="10" t="str">
        <f>IFERROR(選手[[#This Row],[生年月日]],"")</f>
        <v/>
      </c>
      <c r="P688" s="150" t="str">
        <f t="shared" si="10"/>
        <v/>
      </c>
    </row>
    <row r="689" spans="6:16" ht="20.100000000000001" customHeight="1" x14ac:dyDescent="0.15">
      <c r="F689" t="str">
        <f>IFERROR(選手[[#This Row],[選手番号]],"")</f>
        <v/>
      </c>
      <c r="G689" t="str">
        <f>IFERROR(選手[[#This Row],[性別コード]],"")</f>
        <v/>
      </c>
      <c r="H689" t="str">
        <f>IFERROR(VLOOKUP(G689,色々!P:Q,2,0),"")</f>
        <v/>
      </c>
      <c r="I689" t="str">
        <f>IFERROR(選手[[#This Row],[氏名]],"")</f>
        <v/>
      </c>
      <c r="J689" t="str">
        <f>IFERROR(選手[[#This Row],[氏名カナ]],"")</f>
        <v/>
      </c>
      <c r="K689" t="str">
        <f>IFERROR(選手[[#This Row],[所属名称１]],"")</f>
        <v/>
      </c>
      <c r="L689" t="str">
        <f>IFERROR(選手[[#This Row],[学校コード]],"")</f>
        <v/>
      </c>
      <c r="M689" t="str">
        <f>IFERROR(VLOOKUP(L689,色々!G:H,2,0),"")</f>
        <v/>
      </c>
      <c r="N689" t="str">
        <f>IFERROR(選手[[#This Row],[学年]],"")</f>
        <v/>
      </c>
      <c r="O689" s="10" t="str">
        <f>IFERROR(選手[[#This Row],[生年月日]],"")</f>
        <v/>
      </c>
      <c r="P689" s="150" t="str">
        <f t="shared" si="10"/>
        <v/>
      </c>
    </row>
    <row r="690" spans="6:16" ht="20.100000000000001" customHeight="1" x14ac:dyDescent="0.15">
      <c r="F690" t="str">
        <f>IFERROR(選手[[#This Row],[選手番号]],"")</f>
        <v/>
      </c>
      <c r="G690" t="str">
        <f>IFERROR(選手[[#This Row],[性別コード]],"")</f>
        <v/>
      </c>
      <c r="H690" t="str">
        <f>IFERROR(VLOOKUP(G690,色々!P:Q,2,0),"")</f>
        <v/>
      </c>
      <c r="I690" t="str">
        <f>IFERROR(選手[[#This Row],[氏名]],"")</f>
        <v/>
      </c>
      <c r="J690" t="str">
        <f>IFERROR(選手[[#This Row],[氏名カナ]],"")</f>
        <v/>
      </c>
      <c r="K690" t="str">
        <f>IFERROR(選手[[#This Row],[所属名称１]],"")</f>
        <v/>
      </c>
      <c r="L690" t="str">
        <f>IFERROR(選手[[#This Row],[学校コード]],"")</f>
        <v/>
      </c>
      <c r="M690" t="str">
        <f>IFERROR(VLOOKUP(L690,色々!G:H,2,0),"")</f>
        <v/>
      </c>
      <c r="N690" t="str">
        <f>IFERROR(選手[[#This Row],[学年]],"")</f>
        <v/>
      </c>
      <c r="O690" s="10" t="str">
        <f>IFERROR(選手[[#This Row],[生年月日]],"")</f>
        <v/>
      </c>
      <c r="P690" s="150" t="str">
        <f t="shared" si="10"/>
        <v/>
      </c>
    </row>
    <row r="691" spans="6:16" ht="20.100000000000001" customHeight="1" x14ac:dyDescent="0.15">
      <c r="F691" t="str">
        <f>IFERROR(選手[[#This Row],[選手番号]],"")</f>
        <v/>
      </c>
      <c r="G691" t="str">
        <f>IFERROR(選手[[#This Row],[性別コード]],"")</f>
        <v/>
      </c>
      <c r="H691" t="str">
        <f>IFERROR(VLOOKUP(G691,色々!P:Q,2,0),"")</f>
        <v/>
      </c>
      <c r="I691" t="str">
        <f>IFERROR(選手[[#This Row],[氏名]],"")</f>
        <v/>
      </c>
      <c r="J691" t="str">
        <f>IFERROR(選手[[#This Row],[氏名カナ]],"")</f>
        <v/>
      </c>
      <c r="K691" t="str">
        <f>IFERROR(選手[[#This Row],[所属名称１]],"")</f>
        <v/>
      </c>
      <c r="L691" t="str">
        <f>IFERROR(選手[[#This Row],[学校コード]],"")</f>
        <v/>
      </c>
      <c r="M691" t="str">
        <f>IFERROR(VLOOKUP(L691,色々!G:H,2,0),"")</f>
        <v/>
      </c>
      <c r="N691" t="str">
        <f>IFERROR(選手[[#This Row],[学年]],"")</f>
        <v/>
      </c>
      <c r="O691" s="10" t="str">
        <f>IFERROR(選手[[#This Row],[生年月日]],"")</f>
        <v/>
      </c>
      <c r="P691" s="150" t="str">
        <f t="shared" si="10"/>
        <v/>
      </c>
    </row>
    <row r="692" spans="6:16" ht="20.100000000000001" customHeight="1" x14ac:dyDescent="0.15">
      <c r="F692" t="str">
        <f>IFERROR(選手[[#This Row],[選手番号]],"")</f>
        <v/>
      </c>
      <c r="G692" t="str">
        <f>IFERROR(選手[[#This Row],[性別コード]],"")</f>
        <v/>
      </c>
      <c r="H692" t="str">
        <f>IFERROR(VLOOKUP(G692,色々!P:Q,2,0),"")</f>
        <v/>
      </c>
      <c r="I692" t="str">
        <f>IFERROR(選手[[#This Row],[氏名]],"")</f>
        <v/>
      </c>
      <c r="J692" t="str">
        <f>IFERROR(選手[[#This Row],[氏名カナ]],"")</f>
        <v/>
      </c>
      <c r="K692" t="str">
        <f>IFERROR(選手[[#This Row],[所属名称１]],"")</f>
        <v/>
      </c>
      <c r="L692" t="str">
        <f>IFERROR(選手[[#This Row],[学校コード]],"")</f>
        <v/>
      </c>
      <c r="M692" t="str">
        <f>IFERROR(VLOOKUP(L692,色々!G:H,2,0),"")</f>
        <v/>
      </c>
      <c r="N692" t="str">
        <f>IFERROR(選手[[#This Row],[学年]],"")</f>
        <v/>
      </c>
      <c r="O692" s="10" t="str">
        <f>IFERROR(選手[[#This Row],[生年月日]],"")</f>
        <v/>
      </c>
      <c r="P692" s="150" t="str">
        <f t="shared" si="10"/>
        <v/>
      </c>
    </row>
    <row r="693" spans="6:16" ht="20.100000000000001" customHeight="1" x14ac:dyDescent="0.15">
      <c r="F693" t="str">
        <f>IFERROR(選手[[#This Row],[選手番号]],"")</f>
        <v/>
      </c>
      <c r="G693" t="str">
        <f>IFERROR(選手[[#This Row],[性別コード]],"")</f>
        <v/>
      </c>
      <c r="H693" t="str">
        <f>IFERROR(VLOOKUP(G693,色々!P:Q,2,0),"")</f>
        <v/>
      </c>
      <c r="I693" t="str">
        <f>IFERROR(選手[[#This Row],[氏名]],"")</f>
        <v/>
      </c>
      <c r="J693" t="str">
        <f>IFERROR(選手[[#This Row],[氏名カナ]],"")</f>
        <v/>
      </c>
      <c r="K693" t="str">
        <f>IFERROR(選手[[#This Row],[所属名称１]],"")</f>
        <v/>
      </c>
      <c r="L693" t="str">
        <f>IFERROR(選手[[#This Row],[学校コード]],"")</f>
        <v/>
      </c>
      <c r="M693" t="str">
        <f>IFERROR(VLOOKUP(L693,色々!G:H,2,0),"")</f>
        <v/>
      </c>
      <c r="N693" t="str">
        <f>IFERROR(選手[[#This Row],[学年]],"")</f>
        <v/>
      </c>
      <c r="O693" s="10" t="str">
        <f>IFERROR(選手[[#This Row],[生年月日]],"")</f>
        <v/>
      </c>
      <c r="P693" s="150" t="str">
        <f t="shared" si="10"/>
        <v/>
      </c>
    </row>
    <row r="694" spans="6:16" ht="20.100000000000001" customHeight="1" x14ac:dyDescent="0.15">
      <c r="F694" t="str">
        <f>IFERROR(選手[[#This Row],[選手番号]],"")</f>
        <v/>
      </c>
      <c r="G694" t="str">
        <f>IFERROR(選手[[#This Row],[性別コード]],"")</f>
        <v/>
      </c>
      <c r="H694" t="str">
        <f>IFERROR(VLOOKUP(G694,色々!P:Q,2,0),"")</f>
        <v/>
      </c>
      <c r="I694" t="str">
        <f>IFERROR(選手[[#This Row],[氏名]],"")</f>
        <v/>
      </c>
      <c r="J694" t="str">
        <f>IFERROR(選手[[#This Row],[氏名カナ]],"")</f>
        <v/>
      </c>
      <c r="K694" t="str">
        <f>IFERROR(選手[[#This Row],[所属名称１]],"")</f>
        <v/>
      </c>
      <c r="L694" t="str">
        <f>IFERROR(選手[[#This Row],[学校コード]],"")</f>
        <v/>
      </c>
      <c r="M694" t="str">
        <f>IFERROR(VLOOKUP(L694,色々!G:H,2,0),"")</f>
        <v/>
      </c>
      <c r="N694" t="str">
        <f>IFERROR(選手[[#This Row],[学年]],"")</f>
        <v/>
      </c>
      <c r="O694" s="10" t="str">
        <f>IFERROR(選手[[#This Row],[生年月日]],"")</f>
        <v/>
      </c>
      <c r="P694" s="150" t="str">
        <f t="shared" si="10"/>
        <v/>
      </c>
    </row>
    <row r="695" spans="6:16" ht="20.100000000000001" customHeight="1" x14ac:dyDescent="0.15">
      <c r="F695" t="str">
        <f>IFERROR(選手[[#This Row],[選手番号]],"")</f>
        <v/>
      </c>
      <c r="G695" t="str">
        <f>IFERROR(選手[[#This Row],[性別コード]],"")</f>
        <v/>
      </c>
      <c r="H695" t="str">
        <f>IFERROR(VLOOKUP(G695,色々!P:Q,2,0),"")</f>
        <v/>
      </c>
      <c r="I695" t="str">
        <f>IFERROR(選手[[#This Row],[氏名]],"")</f>
        <v/>
      </c>
      <c r="J695" t="str">
        <f>IFERROR(選手[[#This Row],[氏名カナ]],"")</f>
        <v/>
      </c>
      <c r="K695" t="str">
        <f>IFERROR(選手[[#This Row],[所属名称１]],"")</f>
        <v/>
      </c>
      <c r="L695" t="str">
        <f>IFERROR(選手[[#This Row],[学校コード]],"")</f>
        <v/>
      </c>
      <c r="M695" t="str">
        <f>IFERROR(VLOOKUP(L695,色々!G:H,2,0),"")</f>
        <v/>
      </c>
      <c r="N695" t="str">
        <f>IFERROR(選手[[#This Row],[学年]],"")</f>
        <v/>
      </c>
      <c r="O695" s="10" t="str">
        <f>IFERROR(選手[[#This Row],[生年月日]],"")</f>
        <v/>
      </c>
      <c r="P695" s="150" t="str">
        <f t="shared" si="10"/>
        <v/>
      </c>
    </row>
    <row r="696" spans="6:16" ht="20.100000000000001" customHeight="1" x14ac:dyDescent="0.15">
      <c r="F696" t="str">
        <f>IFERROR(選手[[#This Row],[選手番号]],"")</f>
        <v/>
      </c>
      <c r="G696" t="str">
        <f>IFERROR(選手[[#This Row],[性別コード]],"")</f>
        <v/>
      </c>
      <c r="H696" t="str">
        <f>IFERROR(VLOOKUP(G696,色々!P:Q,2,0),"")</f>
        <v/>
      </c>
      <c r="I696" t="str">
        <f>IFERROR(選手[[#This Row],[氏名]],"")</f>
        <v/>
      </c>
      <c r="J696" t="str">
        <f>IFERROR(選手[[#This Row],[氏名カナ]],"")</f>
        <v/>
      </c>
      <c r="K696" t="str">
        <f>IFERROR(選手[[#This Row],[所属名称１]],"")</f>
        <v/>
      </c>
      <c r="L696" t="str">
        <f>IFERROR(選手[[#This Row],[学校コード]],"")</f>
        <v/>
      </c>
      <c r="M696" t="str">
        <f>IFERROR(VLOOKUP(L696,色々!G:H,2,0),"")</f>
        <v/>
      </c>
      <c r="N696" t="str">
        <f>IFERROR(選手[[#This Row],[学年]],"")</f>
        <v/>
      </c>
      <c r="O696" s="10" t="str">
        <f>IFERROR(選手[[#This Row],[生年月日]],"")</f>
        <v/>
      </c>
      <c r="P696" s="150" t="str">
        <f t="shared" si="10"/>
        <v/>
      </c>
    </row>
    <row r="697" spans="6:16" ht="20.100000000000001" customHeight="1" x14ac:dyDescent="0.15">
      <c r="F697" t="str">
        <f>IFERROR(選手[[#This Row],[選手番号]],"")</f>
        <v/>
      </c>
      <c r="G697" t="str">
        <f>IFERROR(選手[[#This Row],[性別コード]],"")</f>
        <v/>
      </c>
      <c r="H697" t="str">
        <f>IFERROR(VLOOKUP(G697,色々!P:Q,2,0),"")</f>
        <v/>
      </c>
      <c r="I697" t="str">
        <f>IFERROR(選手[[#This Row],[氏名]],"")</f>
        <v/>
      </c>
      <c r="J697" t="str">
        <f>IFERROR(選手[[#This Row],[氏名カナ]],"")</f>
        <v/>
      </c>
      <c r="K697" t="str">
        <f>IFERROR(選手[[#This Row],[所属名称１]],"")</f>
        <v/>
      </c>
      <c r="L697" t="str">
        <f>IFERROR(選手[[#This Row],[学校コード]],"")</f>
        <v/>
      </c>
      <c r="M697" t="str">
        <f>IFERROR(VLOOKUP(L697,色々!G:H,2,0),"")</f>
        <v/>
      </c>
      <c r="N697" t="str">
        <f>IFERROR(選手[[#This Row],[学年]],"")</f>
        <v/>
      </c>
      <c r="O697" s="10" t="str">
        <f>IFERROR(選手[[#This Row],[生年月日]],"")</f>
        <v/>
      </c>
      <c r="P697" s="150" t="str">
        <f t="shared" si="10"/>
        <v/>
      </c>
    </row>
    <row r="698" spans="6:16" ht="20.100000000000001" customHeight="1" x14ac:dyDescent="0.15">
      <c r="F698" t="str">
        <f>IFERROR(選手[[#This Row],[選手番号]],"")</f>
        <v/>
      </c>
      <c r="G698" t="str">
        <f>IFERROR(選手[[#This Row],[性別コード]],"")</f>
        <v/>
      </c>
      <c r="H698" t="str">
        <f>IFERROR(VLOOKUP(G698,色々!P:Q,2,0),"")</f>
        <v/>
      </c>
      <c r="I698" t="str">
        <f>IFERROR(選手[[#This Row],[氏名]],"")</f>
        <v/>
      </c>
      <c r="J698" t="str">
        <f>IFERROR(選手[[#This Row],[氏名カナ]],"")</f>
        <v/>
      </c>
      <c r="K698" t="str">
        <f>IFERROR(選手[[#This Row],[所属名称１]],"")</f>
        <v/>
      </c>
      <c r="L698" t="str">
        <f>IFERROR(選手[[#This Row],[学校コード]],"")</f>
        <v/>
      </c>
      <c r="M698" t="str">
        <f>IFERROR(VLOOKUP(L698,色々!G:H,2,0),"")</f>
        <v/>
      </c>
      <c r="N698" t="str">
        <f>IFERROR(選手[[#This Row],[学年]],"")</f>
        <v/>
      </c>
      <c r="O698" s="10" t="str">
        <f>IFERROR(選手[[#This Row],[生年月日]],"")</f>
        <v/>
      </c>
      <c r="P698" s="150" t="str">
        <f t="shared" si="10"/>
        <v/>
      </c>
    </row>
    <row r="699" spans="6:16" ht="20.100000000000001" customHeight="1" x14ac:dyDescent="0.15">
      <c r="F699" t="str">
        <f>IFERROR(選手[[#This Row],[選手番号]],"")</f>
        <v/>
      </c>
      <c r="G699" t="str">
        <f>IFERROR(選手[[#This Row],[性別コード]],"")</f>
        <v/>
      </c>
      <c r="H699" t="str">
        <f>IFERROR(VLOOKUP(G699,色々!P:Q,2,0),"")</f>
        <v/>
      </c>
      <c r="I699" t="str">
        <f>IFERROR(選手[[#This Row],[氏名]],"")</f>
        <v/>
      </c>
      <c r="J699" t="str">
        <f>IFERROR(選手[[#This Row],[氏名カナ]],"")</f>
        <v/>
      </c>
      <c r="K699" t="str">
        <f>IFERROR(選手[[#This Row],[所属名称１]],"")</f>
        <v/>
      </c>
      <c r="L699" t="str">
        <f>IFERROR(選手[[#This Row],[学校コード]],"")</f>
        <v/>
      </c>
      <c r="M699" t="str">
        <f>IFERROR(VLOOKUP(L699,色々!G:H,2,0),"")</f>
        <v/>
      </c>
      <c r="N699" t="str">
        <f>IFERROR(選手[[#This Row],[学年]],"")</f>
        <v/>
      </c>
      <c r="O699" s="10" t="str">
        <f>IFERROR(選手[[#This Row],[生年月日]],"")</f>
        <v/>
      </c>
      <c r="P699" s="150" t="str">
        <f t="shared" si="10"/>
        <v/>
      </c>
    </row>
    <row r="700" spans="6:16" ht="20.100000000000001" customHeight="1" x14ac:dyDescent="0.15">
      <c r="F700" t="str">
        <f>IFERROR(選手[[#This Row],[選手番号]],"")</f>
        <v/>
      </c>
      <c r="G700" t="str">
        <f>IFERROR(選手[[#This Row],[性別コード]],"")</f>
        <v/>
      </c>
      <c r="H700" t="str">
        <f>IFERROR(VLOOKUP(G700,色々!P:Q,2,0),"")</f>
        <v/>
      </c>
      <c r="I700" t="str">
        <f>IFERROR(選手[[#This Row],[氏名]],"")</f>
        <v/>
      </c>
      <c r="J700" t="str">
        <f>IFERROR(選手[[#This Row],[氏名カナ]],"")</f>
        <v/>
      </c>
      <c r="K700" t="str">
        <f>IFERROR(選手[[#This Row],[所属名称１]],"")</f>
        <v/>
      </c>
      <c r="L700" t="str">
        <f>IFERROR(選手[[#This Row],[学校コード]],"")</f>
        <v/>
      </c>
      <c r="M700" t="str">
        <f>IFERROR(VLOOKUP(L700,色々!G:H,2,0),"")</f>
        <v/>
      </c>
      <c r="N700" t="str">
        <f>IFERROR(選手[[#This Row],[学年]],"")</f>
        <v/>
      </c>
      <c r="O700" s="10" t="str">
        <f>IFERROR(選手[[#This Row],[生年月日]],"")</f>
        <v/>
      </c>
      <c r="P700" s="150" t="str">
        <f t="shared" si="10"/>
        <v/>
      </c>
    </row>
    <row r="701" spans="6:16" ht="20.100000000000001" customHeight="1" x14ac:dyDescent="0.15">
      <c r="F701" t="str">
        <f>IFERROR(選手[[#This Row],[選手番号]],"")</f>
        <v/>
      </c>
      <c r="G701" t="str">
        <f>IFERROR(選手[[#This Row],[性別コード]],"")</f>
        <v/>
      </c>
      <c r="H701" t="str">
        <f>IFERROR(VLOOKUP(G701,色々!P:Q,2,0),"")</f>
        <v/>
      </c>
      <c r="I701" t="str">
        <f>IFERROR(選手[[#This Row],[氏名]],"")</f>
        <v/>
      </c>
      <c r="J701" t="str">
        <f>IFERROR(選手[[#This Row],[氏名カナ]],"")</f>
        <v/>
      </c>
      <c r="K701" t="str">
        <f>IFERROR(選手[[#This Row],[所属名称１]],"")</f>
        <v/>
      </c>
      <c r="L701" t="str">
        <f>IFERROR(選手[[#This Row],[学校コード]],"")</f>
        <v/>
      </c>
      <c r="M701" t="str">
        <f>IFERROR(VLOOKUP(L701,色々!G:H,2,0),"")</f>
        <v/>
      </c>
      <c r="N701" t="str">
        <f>IFERROR(選手[[#This Row],[学年]],"")</f>
        <v/>
      </c>
      <c r="O701" s="10" t="str">
        <f>IFERROR(選手[[#This Row],[生年月日]],"")</f>
        <v/>
      </c>
      <c r="P701" s="150" t="str">
        <f t="shared" si="10"/>
        <v/>
      </c>
    </row>
    <row r="702" spans="6:16" ht="20.100000000000001" customHeight="1" x14ac:dyDescent="0.15">
      <c r="F702" t="str">
        <f>IFERROR(選手[[#This Row],[選手番号]],"")</f>
        <v/>
      </c>
      <c r="G702" t="str">
        <f>IFERROR(選手[[#This Row],[性別コード]],"")</f>
        <v/>
      </c>
      <c r="H702" t="str">
        <f>IFERROR(VLOOKUP(G702,色々!P:Q,2,0),"")</f>
        <v/>
      </c>
      <c r="I702" t="str">
        <f>IFERROR(選手[[#This Row],[氏名]],"")</f>
        <v/>
      </c>
      <c r="J702" t="str">
        <f>IFERROR(選手[[#This Row],[氏名カナ]],"")</f>
        <v/>
      </c>
      <c r="K702" t="str">
        <f>IFERROR(選手[[#This Row],[所属名称１]],"")</f>
        <v/>
      </c>
      <c r="L702" t="str">
        <f>IFERROR(選手[[#This Row],[学校コード]],"")</f>
        <v/>
      </c>
      <c r="M702" t="str">
        <f>IFERROR(VLOOKUP(L702,色々!G:H,2,0),"")</f>
        <v/>
      </c>
      <c r="N702" t="str">
        <f>IFERROR(選手[[#This Row],[学年]],"")</f>
        <v/>
      </c>
      <c r="O702" s="10" t="str">
        <f>IFERROR(選手[[#This Row],[生年月日]],"")</f>
        <v/>
      </c>
      <c r="P702" s="150" t="str">
        <f t="shared" si="10"/>
        <v/>
      </c>
    </row>
    <row r="703" spans="6:16" ht="20.100000000000001" customHeight="1" x14ac:dyDescent="0.15">
      <c r="F703" t="str">
        <f>IFERROR(選手[[#This Row],[選手番号]],"")</f>
        <v/>
      </c>
      <c r="G703" t="str">
        <f>IFERROR(選手[[#This Row],[性別コード]],"")</f>
        <v/>
      </c>
      <c r="H703" t="str">
        <f>IFERROR(VLOOKUP(G703,色々!P:Q,2,0),"")</f>
        <v/>
      </c>
      <c r="I703" t="str">
        <f>IFERROR(選手[[#This Row],[氏名]],"")</f>
        <v/>
      </c>
      <c r="J703" t="str">
        <f>IFERROR(選手[[#This Row],[氏名カナ]],"")</f>
        <v/>
      </c>
      <c r="K703" t="str">
        <f>IFERROR(選手[[#This Row],[所属名称１]],"")</f>
        <v/>
      </c>
      <c r="L703" t="str">
        <f>IFERROR(選手[[#This Row],[学校コード]],"")</f>
        <v/>
      </c>
      <c r="M703" t="str">
        <f>IFERROR(VLOOKUP(L703,色々!G:H,2,0),"")</f>
        <v/>
      </c>
      <c r="N703" t="str">
        <f>IFERROR(選手[[#This Row],[学年]],"")</f>
        <v/>
      </c>
      <c r="O703" s="10" t="str">
        <f>IFERROR(選手[[#This Row],[生年月日]],"")</f>
        <v/>
      </c>
      <c r="P703" s="150" t="str">
        <f t="shared" si="10"/>
        <v/>
      </c>
    </row>
    <row r="704" spans="6:16" ht="20.100000000000001" customHeight="1" x14ac:dyDescent="0.15">
      <c r="F704" t="str">
        <f>IFERROR(選手[[#This Row],[選手番号]],"")</f>
        <v/>
      </c>
      <c r="G704" t="str">
        <f>IFERROR(選手[[#This Row],[性別コード]],"")</f>
        <v/>
      </c>
      <c r="H704" t="str">
        <f>IFERROR(VLOOKUP(G704,色々!P:Q,2,0),"")</f>
        <v/>
      </c>
      <c r="I704" t="str">
        <f>IFERROR(選手[[#This Row],[氏名]],"")</f>
        <v/>
      </c>
      <c r="J704" t="str">
        <f>IFERROR(選手[[#This Row],[氏名カナ]],"")</f>
        <v/>
      </c>
      <c r="K704" t="str">
        <f>IFERROR(選手[[#This Row],[所属名称１]],"")</f>
        <v/>
      </c>
      <c r="L704" t="str">
        <f>IFERROR(選手[[#This Row],[学校コード]],"")</f>
        <v/>
      </c>
      <c r="M704" t="str">
        <f>IFERROR(VLOOKUP(L704,色々!G:H,2,0),"")</f>
        <v/>
      </c>
      <c r="N704" t="str">
        <f>IFERROR(選手[[#This Row],[学年]],"")</f>
        <v/>
      </c>
      <c r="O704" s="10" t="str">
        <f>IFERROR(選手[[#This Row],[生年月日]],"")</f>
        <v/>
      </c>
      <c r="P704" s="150" t="str">
        <f t="shared" si="10"/>
        <v/>
      </c>
    </row>
    <row r="705" spans="6:16" ht="20.100000000000001" customHeight="1" x14ac:dyDescent="0.15">
      <c r="F705" t="str">
        <f>IFERROR(選手[[#This Row],[選手番号]],"")</f>
        <v/>
      </c>
      <c r="G705" t="str">
        <f>IFERROR(選手[[#This Row],[性別コード]],"")</f>
        <v/>
      </c>
      <c r="H705" t="str">
        <f>IFERROR(VLOOKUP(G705,色々!P:Q,2,0),"")</f>
        <v/>
      </c>
      <c r="I705" t="str">
        <f>IFERROR(選手[[#This Row],[氏名]],"")</f>
        <v/>
      </c>
      <c r="J705" t="str">
        <f>IFERROR(選手[[#This Row],[氏名カナ]],"")</f>
        <v/>
      </c>
      <c r="K705" t="str">
        <f>IFERROR(選手[[#This Row],[所属名称１]],"")</f>
        <v/>
      </c>
      <c r="L705" t="str">
        <f>IFERROR(選手[[#This Row],[学校コード]],"")</f>
        <v/>
      </c>
      <c r="M705" t="str">
        <f>IFERROR(VLOOKUP(L705,色々!G:H,2,0),"")</f>
        <v/>
      </c>
      <c r="N705" t="str">
        <f>IFERROR(選手[[#This Row],[学年]],"")</f>
        <v/>
      </c>
      <c r="O705" s="10" t="str">
        <f>IFERROR(選手[[#This Row],[生年月日]],"")</f>
        <v/>
      </c>
      <c r="P705" s="150" t="str">
        <f t="shared" si="10"/>
        <v/>
      </c>
    </row>
    <row r="706" spans="6:16" ht="20.100000000000001" customHeight="1" x14ac:dyDescent="0.15">
      <c r="F706" t="str">
        <f>IFERROR(選手[[#This Row],[選手番号]],"")</f>
        <v/>
      </c>
      <c r="G706" t="str">
        <f>IFERROR(選手[[#This Row],[性別コード]],"")</f>
        <v/>
      </c>
      <c r="H706" t="str">
        <f>IFERROR(VLOOKUP(G706,色々!P:Q,2,0),"")</f>
        <v/>
      </c>
      <c r="I706" t="str">
        <f>IFERROR(選手[[#This Row],[氏名]],"")</f>
        <v/>
      </c>
      <c r="J706" t="str">
        <f>IFERROR(選手[[#This Row],[氏名カナ]],"")</f>
        <v/>
      </c>
      <c r="K706" t="str">
        <f>IFERROR(選手[[#This Row],[所属名称１]],"")</f>
        <v/>
      </c>
      <c r="L706" t="str">
        <f>IFERROR(選手[[#This Row],[学校コード]],"")</f>
        <v/>
      </c>
      <c r="M706" t="str">
        <f>IFERROR(VLOOKUP(L706,色々!G:H,2,0),"")</f>
        <v/>
      </c>
      <c r="N706" t="str">
        <f>IFERROR(選手[[#This Row],[学年]],"")</f>
        <v/>
      </c>
      <c r="O706" s="10" t="str">
        <f>IFERROR(選手[[#This Row],[生年月日]],"")</f>
        <v/>
      </c>
      <c r="P706" s="150" t="str">
        <f t="shared" si="10"/>
        <v/>
      </c>
    </row>
    <row r="707" spans="6:16" ht="20.100000000000001" customHeight="1" x14ac:dyDescent="0.15">
      <c r="F707" t="str">
        <f>IFERROR(選手[[#This Row],[選手番号]],"")</f>
        <v/>
      </c>
      <c r="G707" t="str">
        <f>IFERROR(選手[[#This Row],[性別コード]],"")</f>
        <v/>
      </c>
      <c r="H707" t="str">
        <f>IFERROR(VLOOKUP(G707,色々!P:Q,2,0),"")</f>
        <v/>
      </c>
      <c r="I707" t="str">
        <f>IFERROR(選手[[#This Row],[氏名]],"")</f>
        <v/>
      </c>
      <c r="J707" t="str">
        <f>IFERROR(選手[[#This Row],[氏名カナ]],"")</f>
        <v/>
      </c>
      <c r="K707" t="str">
        <f>IFERROR(選手[[#This Row],[所属名称１]],"")</f>
        <v/>
      </c>
      <c r="L707" t="str">
        <f>IFERROR(選手[[#This Row],[学校コード]],"")</f>
        <v/>
      </c>
      <c r="M707" t="str">
        <f>IFERROR(VLOOKUP(L707,色々!G:H,2,0),"")</f>
        <v/>
      </c>
      <c r="N707" t="str">
        <f>IFERROR(選手[[#This Row],[学年]],"")</f>
        <v/>
      </c>
      <c r="O707" s="10" t="str">
        <f>IFERROR(選手[[#This Row],[生年月日]],"")</f>
        <v/>
      </c>
      <c r="P707" s="150" t="str">
        <f t="shared" ref="P707:P770" si="11">IFERROR(DATEDIF(O707,$O$1,"y"),"")</f>
        <v/>
      </c>
    </row>
    <row r="708" spans="6:16" ht="20.100000000000001" customHeight="1" x14ac:dyDescent="0.15">
      <c r="F708" t="str">
        <f>IFERROR(選手[[#This Row],[選手番号]],"")</f>
        <v/>
      </c>
      <c r="G708" t="str">
        <f>IFERROR(選手[[#This Row],[性別コード]],"")</f>
        <v/>
      </c>
      <c r="H708" t="str">
        <f>IFERROR(VLOOKUP(G708,色々!P:Q,2,0),"")</f>
        <v/>
      </c>
      <c r="I708" t="str">
        <f>IFERROR(選手[[#This Row],[氏名]],"")</f>
        <v/>
      </c>
      <c r="J708" t="str">
        <f>IFERROR(選手[[#This Row],[氏名カナ]],"")</f>
        <v/>
      </c>
      <c r="K708" t="str">
        <f>IFERROR(選手[[#This Row],[所属名称１]],"")</f>
        <v/>
      </c>
      <c r="L708" t="str">
        <f>IFERROR(選手[[#This Row],[学校コード]],"")</f>
        <v/>
      </c>
      <c r="M708" t="str">
        <f>IFERROR(VLOOKUP(L708,色々!G:H,2,0),"")</f>
        <v/>
      </c>
      <c r="N708" t="str">
        <f>IFERROR(選手[[#This Row],[学年]],"")</f>
        <v/>
      </c>
      <c r="O708" s="10" t="str">
        <f>IFERROR(選手[[#This Row],[生年月日]],"")</f>
        <v/>
      </c>
      <c r="P708" s="150" t="str">
        <f t="shared" si="11"/>
        <v/>
      </c>
    </row>
    <row r="709" spans="6:16" ht="20.100000000000001" customHeight="1" x14ac:dyDescent="0.15">
      <c r="F709" t="str">
        <f>IFERROR(選手[[#This Row],[選手番号]],"")</f>
        <v/>
      </c>
      <c r="G709" t="str">
        <f>IFERROR(選手[[#This Row],[性別コード]],"")</f>
        <v/>
      </c>
      <c r="H709" t="str">
        <f>IFERROR(VLOOKUP(G709,色々!P:Q,2,0),"")</f>
        <v/>
      </c>
      <c r="I709" t="str">
        <f>IFERROR(選手[[#This Row],[氏名]],"")</f>
        <v/>
      </c>
      <c r="J709" t="str">
        <f>IFERROR(選手[[#This Row],[氏名カナ]],"")</f>
        <v/>
      </c>
      <c r="K709" t="str">
        <f>IFERROR(選手[[#This Row],[所属名称１]],"")</f>
        <v/>
      </c>
      <c r="L709" t="str">
        <f>IFERROR(選手[[#This Row],[学校コード]],"")</f>
        <v/>
      </c>
      <c r="M709" t="str">
        <f>IFERROR(VLOOKUP(L709,色々!G:H,2,0),"")</f>
        <v/>
      </c>
      <c r="N709" t="str">
        <f>IFERROR(選手[[#This Row],[学年]],"")</f>
        <v/>
      </c>
      <c r="O709" s="10" t="str">
        <f>IFERROR(選手[[#This Row],[生年月日]],"")</f>
        <v/>
      </c>
      <c r="P709" s="150" t="str">
        <f t="shared" si="11"/>
        <v/>
      </c>
    </row>
    <row r="710" spans="6:16" ht="20.100000000000001" customHeight="1" x14ac:dyDescent="0.15">
      <c r="F710" t="str">
        <f>IFERROR(選手[[#This Row],[選手番号]],"")</f>
        <v/>
      </c>
      <c r="G710" t="str">
        <f>IFERROR(選手[[#This Row],[性別コード]],"")</f>
        <v/>
      </c>
      <c r="H710" t="str">
        <f>IFERROR(VLOOKUP(G710,色々!P:Q,2,0),"")</f>
        <v/>
      </c>
      <c r="I710" t="str">
        <f>IFERROR(選手[[#This Row],[氏名]],"")</f>
        <v/>
      </c>
      <c r="J710" t="str">
        <f>IFERROR(選手[[#This Row],[氏名カナ]],"")</f>
        <v/>
      </c>
      <c r="K710" t="str">
        <f>IFERROR(選手[[#This Row],[所属名称１]],"")</f>
        <v/>
      </c>
      <c r="L710" t="str">
        <f>IFERROR(選手[[#This Row],[学校コード]],"")</f>
        <v/>
      </c>
      <c r="M710" t="str">
        <f>IFERROR(VLOOKUP(L710,色々!G:H,2,0),"")</f>
        <v/>
      </c>
      <c r="N710" t="str">
        <f>IFERROR(選手[[#This Row],[学年]],"")</f>
        <v/>
      </c>
      <c r="O710" s="10" t="str">
        <f>IFERROR(選手[[#This Row],[生年月日]],"")</f>
        <v/>
      </c>
      <c r="P710" s="150" t="str">
        <f t="shared" si="11"/>
        <v/>
      </c>
    </row>
    <row r="711" spans="6:16" ht="20.100000000000001" customHeight="1" x14ac:dyDescent="0.15">
      <c r="F711" t="str">
        <f>IFERROR(選手[[#This Row],[選手番号]],"")</f>
        <v/>
      </c>
      <c r="G711" t="str">
        <f>IFERROR(選手[[#This Row],[性別コード]],"")</f>
        <v/>
      </c>
      <c r="H711" t="str">
        <f>IFERROR(VLOOKUP(G711,色々!P:Q,2,0),"")</f>
        <v/>
      </c>
      <c r="I711" t="str">
        <f>IFERROR(選手[[#This Row],[氏名]],"")</f>
        <v/>
      </c>
      <c r="J711" t="str">
        <f>IFERROR(選手[[#This Row],[氏名カナ]],"")</f>
        <v/>
      </c>
      <c r="K711" t="str">
        <f>IFERROR(選手[[#This Row],[所属名称１]],"")</f>
        <v/>
      </c>
      <c r="L711" t="str">
        <f>IFERROR(選手[[#This Row],[学校コード]],"")</f>
        <v/>
      </c>
      <c r="M711" t="str">
        <f>IFERROR(VLOOKUP(L711,色々!G:H,2,0),"")</f>
        <v/>
      </c>
      <c r="N711" t="str">
        <f>IFERROR(選手[[#This Row],[学年]],"")</f>
        <v/>
      </c>
      <c r="O711" s="10" t="str">
        <f>IFERROR(選手[[#This Row],[生年月日]],"")</f>
        <v/>
      </c>
      <c r="P711" s="150" t="str">
        <f t="shared" si="11"/>
        <v/>
      </c>
    </row>
    <row r="712" spans="6:16" ht="20.100000000000001" customHeight="1" x14ac:dyDescent="0.15">
      <c r="F712" t="str">
        <f>IFERROR(選手[[#This Row],[選手番号]],"")</f>
        <v/>
      </c>
      <c r="G712" t="str">
        <f>IFERROR(選手[[#This Row],[性別コード]],"")</f>
        <v/>
      </c>
      <c r="H712" t="str">
        <f>IFERROR(VLOOKUP(G712,色々!P:Q,2,0),"")</f>
        <v/>
      </c>
      <c r="I712" t="str">
        <f>IFERROR(選手[[#This Row],[氏名]],"")</f>
        <v/>
      </c>
      <c r="J712" t="str">
        <f>IFERROR(選手[[#This Row],[氏名カナ]],"")</f>
        <v/>
      </c>
      <c r="K712" t="str">
        <f>IFERROR(選手[[#This Row],[所属名称１]],"")</f>
        <v/>
      </c>
      <c r="L712" t="str">
        <f>IFERROR(選手[[#This Row],[学校コード]],"")</f>
        <v/>
      </c>
      <c r="M712" t="str">
        <f>IFERROR(VLOOKUP(L712,色々!G:H,2,0),"")</f>
        <v/>
      </c>
      <c r="N712" t="str">
        <f>IFERROR(選手[[#This Row],[学年]],"")</f>
        <v/>
      </c>
      <c r="O712" s="10" t="str">
        <f>IFERROR(選手[[#This Row],[生年月日]],"")</f>
        <v/>
      </c>
      <c r="P712" s="150" t="str">
        <f t="shared" si="11"/>
        <v/>
      </c>
    </row>
    <row r="713" spans="6:16" ht="20.100000000000001" customHeight="1" x14ac:dyDescent="0.15">
      <c r="F713" t="str">
        <f>IFERROR(選手[[#This Row],[選手番号]],"")</f>
        <v/>
      </c>
      <c r="G713" t="str">
        <f>IFERROR(選手[[#This Row],[性別コード]],"")</f>
        <v/>
      </c>
      <c r="H713" t="str">
        <f>IFERROR(VLOOKUP(G713,色々!P:Q,2,0),"")</f>
        <v/>
      </c>
      <c r="I713" t="str">
        <f>IFERROR(選手[[#This Row],[氏名]],"")</f>
        <v/>
      </c>
      <c r="J713" t="str">
        <f>IFERROR(選手[[#This Row],[氏名カナ]],"")</f>
        <v/>
      </c>
      <c r="K713" t="str">
        <f>IFERROR(選手[[#This Row],[所属名称１]],"")</f>
        <v/>
      </c>
      <c r="L713" t="str">
        <f>IFERROR(選手[[#This Row],[学校コード]],"")</f>
        <v/>
      </c>
      <c r="M713" t="str">
        <f>IFERROR(VLOOKUP(L713,色々!G:H,2,0),"")</f>
        <v/>
      </c>
      <c r="N713" t="str">
        <f>IFERROR(選手[[#This Row],[学年]],"")</f>
        <v/>
      </c>
      <c r="O713" s="10" t="str">
        <f>IFERROR(選手[[#This Row],[生年月日]],"")</f>
        <v/>
      </c>
      <c r="P713" s="150" t="str">
        <f t="shared" si="11"/>
        <v/>
      </c>
    </row>
    <row r="714" spans="6:16" ht="20.100000000000001" customHeight="1" x14ac:dyDescent="0.15">
      <c r="F714" t="str">
        <f>IFERROR(選手[[#This Row],[選手番号]],"")</f>
        <v/>
      </c>
      <c r="G714" t="str">
        <f>IFERROR(選手[[#This Row],[性別コード]],"")</f>
        <v/>
      </c>
      <c r="H714" t="str">
        <f>IFERROR(VLOOKUP(G714,色々!P:Q,2,0),"")</f>
        <v/>
      </c>
      <c r="I714" t="str">
        <f>IFERROR(選手[[#This Row],[氏名]],"")</f>
        <v/>
      </c>
      <c r="J714" t="str">
        <f>IFERROR(選手[[#This Row],[氏名カナ]],"")</f>
        <v/>
      </c>
      <c r="K714" t="str">
        <f>IFERROR(選手[[#This Row],[所属名称１]],"")</f>
        <v/>
      </c>
      <c r="L714" t="str">
        <f>IFERROR(選手[[#This Row],[学校コード]],"")</f>
        <v/>
      </c>
      <c r="M714" t="str">
        <f>IFERROR(VLOOKUP(L714,色々!G:H,2,0),"")</f>
        <v/>
      </c>
      <c r="N714" t="str">
        <f>IFERROR(選手[[#This Row],[学年]],"")</f>
        <v/>
      </c>
      <c r="O714" s="10" t="str">
        <f>IFERROR(選手[[#This Row],[生年月日]],"")</f>
        <v/>
      </c>
      <c r="P714" s="150" t="str">
        <f t="shared" si="11"/>
        <v/>
      </c>
    </row>
    <row r="715" spans="6:16" ht="20.100000000000001" customHeight="1" x14ac:dyDescent="0.15">
      <c r="F715" t="str">
        <f>IFERROR(選手[[#This Row],[選手番号]],"")</f>
        <v/>
      </c>
      <c r="G715" t="str">
        <f>IFERROR(選手[[#This Row],[性別コード]],"")</f>
        <v/>
      </c>
      <c r="H715" t="str">
        <f>IFERROR(VLOOKUP(G715,色々!P:Q,2,0),"")</f>
        <v/>
      </c>
      <c r="I715" t="str">
        <f>IFERROR(選手[[#This Row],[氏名]],"")</f>
        <v/>
      </c>
      <c r="J715" t="str">
        <f>IFERROR(選手[[#This Row],[氏名カナ]],"")</f>
        <v/>
      </c>
      <c r="K715" t="str">
        <f>IFERROR(選手[[#This Row],[所属名称１]],"")</f>
        <v/>
      </c>
      <c r="L715" t="str">
        <f>IFERROR(選手[[#This Row],[学校コード]],"")</f>
        <v/>
      </c>
      <c r="M715" t="str">
        <f>IFERROR(VLOOKUP(L715,色々!G:H,2,0),"")</f>
        <v/>
      </c>
      <c r="N715" t="str">
        <f>IFERROR(選手[[#This Row],[学年]],"")</f>
        <v/>
      </c>
      <c r="O715" s="10" t="str">
        <f>IFERROR(選手[[#This Row],[生年月日]],"")</f>
        <v/>
      </c>
      <c r="P715" s="150" t="str">
        <f t="shared" si="11"/>
        <v/>
      </c>
    </row>
    <row r="716" spans="6:16" ht="20.100000000000001" customHeight="1" x14ac:dyDescent="0.15">
      <c r="F716" t="str">
        <f>IFERROR(選手[[#This Row],[選手番号]],"")</f>
        <v/>
      </c>
      <c r="G716" t="str">
        <f>IFERROR(選手[[#This Row],[性別コード]],"")</f>
        <v/>
      </c>
      <c r="H716" t="str">
        <f>IFERROR(VLOOKUP(G716,色々!P:Q,2,0),"")</f>
        <v/>
      </c>
      <c r="I716" t="str">
        <f>IFERROR(選手[[#This Row],[氏名]],"")</f>
        <v/>
      </c>
      <c r="J716" t="str">
        <f>IFERROR(選手[[#This Row],[氏名カナ]],"")</f>
        <v/>
      </c>
      <c r="K716" t="str">
        <f>IFERROR(選手[[#This Row],[所属名称１]],"")</f>
        <v/>
      </c>
      <c r="L716" t="str">
        <f>IFERROR(選手[[#This Row],[学校コード]],"")</f>
        <v/>
      </c>
      <c r="M716" t="str">
        <f>IFERROR(VLOOKUP(L716,色々!G:H,2,0),"")</f>
        <v/>
      </c>
      <c r="N716" t="str">
        <f>IFERROR(選手[[#This Row],[学年]],"")</f>
        <v/>
      </c>
      <c r="O716" s="10" t="str">
        <f>IFERROR(選手[[#This Row],[生年月日]],"")</f>
        <v/>
      </c>
      <c r="P716" s="150" t="str">
        <f t="shared" si="11"/>
        <v/>
      </c>
    </row>
    <row r="717" spans="6:16" ht="20.100000000000001" customHeight="1" x14ac:dyDescent="0.15">
      <c r="F717" t="str">
        <f>IFERROR(選手[[#This Row],[選手番号]],"")</f>
        <v/>
      </c>
      <c r="G717" t="str">
        <f>IFERROR(選手[[#This Row],[性別コード]],"")</f>
        <v/>
      </c>
      <c r="H717" t="str">
        <f>IFERROR(VLOOKUP(G717,色々!P:Q,2,0),"")</f>
        <v/>
      </c>
      <c r="I717" t="str">
        <f>IFERROR(選手[[#This Row],[氏名]],"")</f>
        <v/>
      </c>
      <c r="J717" t="str">
        <f>IFERROR(選手[[#This Row],[氏名カナ]],"")</f>
        <v/>
      </c>
      <c r="K717" t="str">
        <f>IFERROR(選手[[#This Row],[所属名称１]],"")</f>
        <v/>
      </c>
      <c r="L717" t="str">
        <f>IFERROR(選手[[#This Row],[学校コード]],"")</f>
        <v/>
      </c>
      <c r="M717" t="str">
        <f>IFERROR(VLOOKUP(L717,色々!G:H,2,0),"")</f>
        <v/>
      </c>
      <c r="N717" t="str">
        <f>IFERROR(選手[[#This Row],[学年]],"")</f>
        <v/>
      </c>
      <c r="O717" s="10" t="str">
        <f>IFERROR(選手[[#This Row],[生年月日]],"")</f>
        <v/>
      </c>
      <c r="P717" s="150" t="str">
        <f t="shared" si="11"/>
        <v/>
      </c>
    </row>
    <row r="718" spans="6:16" ht="20.100000000000001" customHeight="1" x14ac:dyDescent="0.15">
      <c r="F718" t="str">
        <f>IFERROR(選手[[#This Row],[選手番号]],"")</f>
        <v/>
      </c>
      <c r="G718" t="str">
        <f>IFERROR(選手[[#This Row],[性別コード]],"")</f>
        <v/>
      </c>
      <c r="H718" t="str">
        <f>IFERROR(VLOOKUP(G718,色々!P:Q,2,0),"")</f>
        <v/>
      </c>
      <c r="I718" t="str">
        <f>IFERROR(選手[[#This Row],[氏名]],"")</f>
        <v/>
      </c>
      <c r="J718" t="str">
        <f>IFERROR(選手[[#This Row],[氏名カナ]],"")</f>
        <v/>
      </c>
      <c r="K718" t="str">
        <f>IFERROR(選手[[#This Row],[所属名称１]],"")</f>
        <v/>
      </c>
      <c r="L718" t="str">
        <f>IFERROR(選手[[#This Row],[学校コード]],"")</f>
        <v/>
      </c>
      <c r="M718" t="str">
        <f>IFERROR(VLOOKUP(L718,色々!G:H,2,0),"")</f>
        <v/>
      </c>
      <c r="N718" t="str">
        <f>IFERROR(選手[[#This Row],[学年]],"")</f>
        <v/>
      </c>
      <c r="O718" s="10" t="str">
        <f>IFERROR(選手[[#This Row],[生年月日]],"")</f>
        <v/>
      </c>
      <c r="P718" s="150" t="str">
        <f t="shared" si="11"/>
        <v/>
      </c>
    </row>
    <row r="719" spans="6:16" ht="20.100000000000001" customHeight="1" x14ac:dyDescent="0.15">
      <c r="F719" t="str">
        <f>IFERROR(選手[[#This Row],[選手番号]],"")</f>
        <v/>
      </c>
      <c r="G719" t="str">
        <f>IFERROR(選手[[#This Row],[性別コード]],"")</f>
        <v/>
      </c>
      <c r="H719" t="str">
        <f>IFERROR(VLOOKUP(G719,色々!P:Q,2,0),"")</f>
        <v/>
      </c>
      <c r="I719" t="str">
        <f>IFERROR(選手[[#This Row],[氏名]],"")</f>
        <v/>
      </c>
      <c r="J719" t="str">
        <f>IFERROR(選手[[#This Row],[氏名カナ]],"")</f>
        <v/>
      </c>
      <c r="K719" t="str">
        <f>IFERROR(選手[[#This Row],[所属名称１]],"")</f>
        <v/>
      </c>
      <c r="L719" t="str">
        <f>IFERROR(選手[[#This Row],[学校コード]],"")</f>
        <v/>
      </c>
      <c r="M719" t="str">
        <f>IFERROR(VLOOKUP(L719,色々!G:H,2,0),"")</f>
        <v/>
      </c>
      <c r="N719" t="str">
        <f>IFERROR(選手[[#This Row],[学年]],"")</f>
        <v/>
      </c>
      <c r="O719" s="10" t="str">
        <f>IFERROR(選手[[#This Row],[生年月日]],"")</f>
        <v/>
      </c>
      <c r="P719" s="150" t="str">
        <f t="shared" si="11"/>
        <v/>
      </c>
    </row>
    <row r="720" spans="6:16" ht="20.100000000000001" customHeight="1" x14ac:dyDescent="0.15">
      <c r="F720" t="str">
        <f>IFERROR(選手[[#This Row],[選手番号]],"")</f>
        <v/>
      </c>
      <c r="G720" t="str">
        <f>IFERROR(選手[[#This Row],[性別コード]],"")</f>
        <v/>
      </c>
      <c r="H720" t="str">
        <f>IFERROR(VLOOKUP(G720,色々!P:Q,2,0),"")</f>
        <v/>
      </c>
      <c r="I720" t="str">
        <f>IFERROR(選手[[#This Row],[氏名]],"")</f>
        <v/>
      </c>
      <c r="J720" t="str">
        <f>IFERROR(選手[[#This Row],[氏名カナ]],"")</f>
        <v/>
      </c>
      <c r="K720" t="str">
        <f>IFERROR(選手[[#This Row],[所属名称１]],"")</f>
        <v/>
      </c>
      <c r="L720" t="str">
        <f>IFERROR(選手[[#This Row],[学校コード]],"")</f>
        <v/>
      </c>
      <c r="M720" t="str">
        <f>IFERROR(VLOOKUP(L720,色々!G:H,2,0),"")</f>
        <v/>
      </c>
      <c r="N720" t="str">
        <f>IFERROR(選手[[#This Row],[学年]],"")</f>
        <v/>
      </c>
      <c r="O720" s="10" t="str">
        <f>IFERROR(選手[[#This Row],[生年月日]],"")</f>
        <v/>
      </c>
      <c r="P720" s="150" t="str">
        <f t="shared" si="11"/>
        <v/>
      </c>
    </row>
    <row r="721" spans="6:16" ht="20.100000000000001" customHeight="1" x14ac:dyDescent="0.15">
      <c r="F721" t="str">
        <f>IFERROR(選手[[#This Row],[選手番号]],"")</f>
        <v/>
      </c>
      <c r="G721" t="str">
        <f>IFERROR(選手[[#This Row],[性別コード]],"")</f>
        <v/>
      </c>
      <c r="H721" t="str">
        <f>IFERROR(VLOOKUP(G721,色々!P:Q,2,0),"")</f>
        <v/>
      </c>
      <c r="I721" t="str">
        <f>IFERROR(選手[[#This Row],[氏名]],"")</f>
        <v/>
      </c>
      <c r="J721" t="str">
        <f>IFERROR(選手[[#This Row],[氏名カナ]],"")</f>
        <v/>
      </c>
      <c r="K721" t="str">
        <f>IFERROR(選手[[#This Row],[所属名称１]],"")</f>
        <v/>
      </c>
      <c r="L721" t="str">
        <f>IFERROR(選手[[#This Row],[学校コード]],"")</f>
        <v/>
      </c>
      <c r="M721" t="str">
        <f>IFERROR(VLOOKUP(L721,色々!G:H,2,0),"")</f>
        <v/>
      </c>
      <c r="N721" t="str">
        <f>IFERROR(選手[[#This Row],[学年]],"")</f>
        <v/>
      </c>
      <c r="O721" s="10" t="str">
        <f>IFERROR(選手[[#This Row],[生年月日]],"")</f>
        <v/>
      </c>
      <c r="P721" s="150" t="str">
        <f t="shared" si="11"/>
        <v/>
      </c>
    </row>
    <row r="722" spans="6:16" ht="20.100000000000001" customHeight="1" x14ac:dyDescent="0.15">
      <c r="F722" t="str">
        <f>IFERROR(選手[[#This Row],[選手番号]],"")</f>
        <v/>
      </c>
      <c r="G722" t="str">
        <f>IFERROR(選手[[#This Row],[性別コード]],"")</f>
        <v/>
      </c>
      <c r="H722" t="str">
        <f>IFERROR(VLOOKUP(G722,色々!P:Q,2,0),"")</f>
        <v/>
      </c>
      <c r="I722" t="str">
        <f>IFERROR(選手[[#This Row],[氏名]],"")</f>
        <v/>
      </c>
      <c r="J722" t="str">
        <f>IFERROR(選手[[#This Row],[氏名カナ]],"")</f>
        <v/>
      </c>
      <c r="K722" t="str">
        <f>IFERROR(選手[[#This Row],[所属名称１]],"")</f>
        <v/>
      </c>
      <c r="L722" t="str">
        <f>IFERROR(選手[[#This Row],[学校コード]],"")</f>
        <v/>
      </c>
      <c r="M722" t="str">
        <f>IFERROR(VLOOKUP(L722,色々!G:H,2,0),"")</f>
        <v/>
      </c>
      <c r="N722" t="str">
        <f>IFERROR(選手[[#This Row],[学年]],"")</f>
        <v/>
      </c>
      <c r="O722" s="10" t="str">
        <f>IFERROR(選手[[#This Row],[生年月日]],"")</f>
        <v/>
      </c>
      <c r="P722" s="150" t="str">
        <f t="shared" si="11"/>
        <v/>
      </c>
    </row>
    <row r="723" spans="6:16" ht="20.100000000000001" customHeight="1" x14ac:dyDescent="0.15">
      <c r="F723" t="str">
        <f>IFERROR(選手[[#This Row],[選手番号]],"")</f>
        <v/>
      </c>
      <c r="G723" t="str">
        <f>IFERROR(選手[[#This Row],[性別コード]],"")</f>
        <v/>
      </c>
      <c r="H723" t="str">
        <f>IFERROR(VLOOKUP(G723,色々!P:Q,2,0),"")</f>
        <v/>
      </c>
      <c r="I723" t="str">
        <f>IFERROR(選手[[#This Row],[氏名]],"")</f>
        <v/>
      </c>
      <c r="J723" t="str">
        <f>IFERROR(選手[[#This Row],[氏名カナ]],"")</f>
        <v/>
      </c>
      <c r="K723" t="str">
        <f>IFERROR(選手[[#This Row],[所属名称１]],"")</f>
        <v/>
      </c>
      <c r="L723" t="str">
        <f>IFERROR(選手[[#This Row],[学校コード]],"")</f>
        <v/>
      </c>
      <c r="M723" t="str">
        <f>IFERROR(VLOOKUP(L723,色々!G:H,2,0),"")</f>
        <v/>
      </c>
      <c r="N723" t="str">
        <f>IFERROR(選手[[#This Row],[学年]],"")</f>
        <v/>
      </c>
      <c r="O723" s="10" t="str">
        <f>IFERROR(選手[[#This Row],[生年月日]],"")</f>
        <v/>
      </c>
      <c r="P723" s="150" t="str">
        <f t="shared" si="11"/>
        <v/>
      </c>
    </row>
    <row r="724" spans="6:16" ht="20.100000000000001" customHeight="1" x14ac:dyDescent="0.15">
      <c r="F724" t="str">
        <f>IFERROR(選手[[#This Row],[選手番号]],"")</f>
        <v/>
      </c>
      <c r="G724" t="str">
        <f>IFERROR(選手[[#This Row],[性別コード]],"")</f>
        <v/>
      </c>
      <c r="H724" t="str">
        <f>IFERROR(VLOOKUP(G724,色々!P:Q,2,0),"")</f>
        <v/>
      </c>
      <c r="I724" t="str">
        <f>IFERROR(選手[[#This Row],[氏名]],"")</f>
        <v/>
      </c>
      <c r="J724" t="str">
        <f>IFERROR(選手[[#This Row],[氏名カナ]],"")</f>
        <v/>
      </c>
      <c r="K724" t="str">
        <f>IFERROR(選手[[#This Row],[所属名称１]],"")</f>
        <v/>
      </c>
      <c r="L724" t="str">
        <f>IFERROR(選手[[#This Row],[学校コード]],"")</f>
        <v/>
      </c>
      <c r="M724" t="str">
        <f>IFERROR(VLOOKUP(L724,色々!G:H,2,0),"")</f>
        <v/>
      </c>
      <c r="N724" t="str">
        <f>IFERROR(選手[[#This Row],[学年]],"")</f>
        <v/>
      </c>
      <c r="O724" s="10" t="str">
        <f>IFERROR(選手[[#This Row],[生年月日]],"")</f>
        <v/>
      </c>
      <c r="P724" s="150" t="str">
        <f t="shared" si="11"/>
        <v/>
      </c>
    </row>
    <row r="725" spans="6:16" ht="20.100000000000001" customHeight="1" x14ac:dyDescent="0.15">
      <c r="F725" t="str">
        <f>IFERROR(選手[[#This Row],[選手番号]],"")</f>
        <v/>
      </c>
      <c r="G725" t="str">
        <f>IFERROR(選手[[#This Row],[性別コード]],"")</f>
        <v/>
      </c>
      <c r="H725" t="str">
        <f>IFERROR(VLOOKUP(G725,色々!P:Q,2,0),"")</f>
        <v/>
      </c>
      <c r="I725" t="str">
        <f>IFERROR(選手[[#This Row],[氏名]],"")</f>
        <v/>
      </c>
      <c r="J725" t="str">
        <f>IFERROR(選手[[#This Row],[氏名カナ]],"")</f>
        <v/>
      </c>
      <c r="K725" t="str">
        <f>IFERROR(選手[[#This Row],[所属名称１]],"")</f>
        <v/>
      </c>
      <c r="L725" t="str">
        <f>IFERROR(選手[[#This Row],[学校コード]],"")</f>
        <v/>
      </c>
      <c r="M725" t="str">
        <f>IFERROR(VLOOKUP(L725,色々!G:H,2,0),"")</f>
        <v/>
      </c>
      <c r="N725" t="str">
        <f>IFERROR(選手[[#This Row],[学年]],"")</f>
        <v/>
      </c>
      <c r="O725" s="10" t="str">
        <f>IFERROR(選手[[#This Row],[生年月日]],"")</f>
        <v/>
      </c>
      <c r="P725" s="150" t="str">
        <f t="shared" si="11"/>
        <v/>
      </c>
    </row>
    <row r="726" spans="6:16" ht="20.100000000000001" customHeight="1" x14ac:dyDescent="0.15">
      <c r="F726" t="str">
        <f>IFERROR(選手[[#This Row],[選手番号]],"")</f>
        <v/>
      </c>
      <c r="G726" t="str">
        <f>IFERROR(選手[[#This Row],[性別コード]],"")</f>
        <v/>
      </c>
      <c r="H726" t="str">
        <f>IFERROR(VLOOKUP(G726,色々!P:Q,2,0),"")</f>
        <v/>
      </c>
      <c r="I726" t="str">
        <f>IFERROR(選手[[#This Row],[氏名]],"")</f>
        <v/>
      </c>
      <c r="J726" t="str">
        <f>IFERROR(選手[[#This Row],[氏名カナ]],"")</f>
        <v/>
      </c>
      <c r="K726" t="str">
        <f>IFERROR(選手[[#This Row],[所属名称１]],"")</f>
        <v/>
      </c>
      <c r="L726" t="str">
        <f>IFERROR(選手[[#This Row],[学校コード]],"")</f>
        <v/>
      </c>
      <c r="M726" t="str">
        <f>IFERROR(VLOOKUP(L726,色々!G:H,2,0),"")</f>
        <v/>
      </c>
      <c r="N726" t="str">
        <f>IFERROR(選手[[#This Row],[学年]],"")</f>
        <v/>
      </c>
      <c r="O726" s="10" t="str">
        <f>IFERROR(選手[[#This Row],[生年月日]],"")</f>
        <v/>
      </c>
      <c r="P726" s="150" t="str">
        <f t="shared" si="11"/>
        <v/>
      </c>
    </row>
    <row r="727" spans="6:16" ht="20.100000000000001" customHeight="1" x14ac:dyDescent="0.15">
      <c r="F727" t="str">
        <f>IFERROR(選手[[#This Row],[選手番号]],"")</f>
        <v/>
      </c>
      <c r="G727" t="str">
        <f>IFERROR(選手[[#This Row],[性別コード]],"")</f>
        <v/>
      </c>
      <c r="H727" t="str">
        <f>IFERROR(VLOOKUP(G727,色々!P:Q,2,0),"")</f>
        <v/>
      </c>
      <c r="I727" t="str">
        <f>IFERROR(選手[[#This Row],[氏名]],"")</f>
        <v/>
      </c>
      <c r="J727" t="str">
        <f>IFERROR(選手[[#This Row],[氏名カナ]],"")</f>
        <v/>
      </c>
      <c r="K727" t="str">
        <f>IFERROR(選手[[#This Row],[所属名称１]],"")</f>
        <v/>
      </c>
      <c r="L727" t="str">
        <f>IFERROR(選手[[#This Row],[学校コード]],"")</f>
        <v/>
      </c>
      <c r="M727" t="str">
        <f>IFERROR(VLOOKUP(L727,色々!G:H,2,0),"")</f>
        <v/>
      </c>
      <c r="N727" t="str">
        <f>IFERROR(選手[[#This Row],[学年]],"")</f>
        <v/>
      </c>
      <c r="O727" s="10" t="str">
        <f>IFERROR(選手[[#This Row],[生年月日]],"")</f>
        <v/>
      </c>
      <c r="P727" s="150" t="str">
        <f t="shared" si="11"/>
        <v/>
      </c>
    </row>
    <row r="728" spans="6:16" ht="20.100000000000001" customHeight="1" x14ac:dyDescent="0.15">
      <c r="F728" t="str">
        <f>IFERROR(選手[[#This Row],[選手番号]],"")</f>
        <v/>
      </c>
      <c r="G728" t="str">
        <f>IFERROR(選手[[#This Row],[性別コード]],"")</f>
        <v/>
      </c>
      <c r="H728" t="str">
        <f>IFERROR(VLOOKUP(G728,色々!P:Q,2,0),"")</f>
        <v/>
      </c>
      <c r="I728" t="str">
        <f>IFERROR(選手[[#This Row],[氏名]],"")</f>
        <v/>
      </c>
      <c r="J728" t="str">
        <f>IFERROR(選手[[#This Row],[氏名カナ]],"")</f>
        <v/>
      </c>
      <c r="K728" t="str">
        <f>IFERROR(選手[[#This Row],[所属名称１]],"")</f>
        <v/>
      </c>
      <c r="L728" t="str">
        <f>IFERROR(選手[[#This Row],[学校コード]],"")</f>
        <v/>
      </c>
      <c r="M728" t="str">
        <f>IFERROR(VLOOKUP(L728,色々!G:H,2,0),"")</f>
        <v/>
      </c>
      <c r="N728" t="str">
        <f>IFERROR(選手[[#This Row],[学年]],"")</f>
        <v/>
      </c>
      <c r="O728" s="10" t="str">
        <f>IFERROR(選手[[#This Row],[生年月日]],"")</f>
        <v/>
      </c>
      <c r="P728" s="150" t="str">
        <f t="shared" si="11"/>
        <v/>
      </c>
    </row>
    <row r="729" spans="6:16" ht="20.100000000000001" customHeight="1" x14ac:dyDescent="0.15">
      <c r="F729" t="str">
        <f>IFERROR(選手[[#This Row],[選手番号]],"")</f>
        <v/>
      </c>
      <c r="G729" t="str">
        <f>IFERROR(選手[[#This Row],[性別コード]],"")</f>
        <v/>
      </c>
      <c r="H729" t="str">
        <f>IFERROR(VLOOKUP(G729,色々!P:Q,2,0),"")</f>
        <v/>
      </c>
      <c r="I729" t="str">
        <f>IFERROR(選手[[#This Row],[氏名]],"")</f>
        <v/>
      </c>
      <c r="J729" t="str">
        <f>IFERROR(選手[[#This Row],[氏名カナ]],"")</f>
        <v/>
      </c>
      <c r="K729" t="str">
        <f>IFERROR(選手[[#This Row],[所属名称１]],"")</f>
        <v/>
      </c>
      <c r="L729" t="str">
        <f>IFERROR(選手[[#This Row],[学校コード]],"")</f>
        <v/>
      </c>
      <c r="M729" t="str">
        <f>IFERROR(VLOOKUP(L729,色々!G:H,2,0),"")</f>
        <v/>
      </c>
      <c r="N729" t="str">
        <f>IFERROR(選手[[#This Row],[学年]],"")</f>
        <v/>
      </c>
      <c r="O729" s="10" t="str">
        <f>IFERROR(選手[[#This Row],[生年月日]],"")</f>
        <v/>
      </c>
      <c r="P729" s="150" t="str">
        <f t="shared" si="11"/>
        <v/>
      </c>
    </row>
    <row r="730" spans="6:16" ht="20.100000000000001" customHeight="1" x14ac:dyDescent="0.15">
      <c r="F730" t="str">
        <f>IFERROR(選手[[#This Row],[選手番号]],"")</f>
        <v/>
      </c>
      <c r="G730" t="str">
        <f>IFERROR(選手[[#This Row],[性別コード]],"")</f>
        <v/>
      </c>
      <c r="H730" t="str">
        <f>IFERROR(VLOOKUP(G730,色々!P:Q,2,0),"")</f>
        <v/>
      </c>
      <c r="I730" t="str">
        <f>IFERROR(選手[[#This Row],[氏名]],"")</f>
        <v/>
      </c>
      <c r="J730" t="str">
        <f>IFERROR(選手[[#This Row],[氏名カナ]],"")</f>
        <v/>
      </c>
      <c r="K730" t="str">
        <f>IFERROR(選手[[#This Row],[所属名称１]],"")</f>
        <v/>
      </c>
      <c r="L730" t="str">
        <f>IFERROR(選手[[#This Row],[学校コード]],"")</f>
        <v/>
      </c>
      <c r="M730" t="str">
        <f>IFERROR(VLOOKUP(L730,色々!G:H,2,0),"")</f>
        <v/>
      </c>
      <c r="N730" t="str">
        <f>IFERROR(選手[[#This Row],[学年]],"")</f>
        <v/>
      </c>
      <c r="O730" s="10" t="str">
        <f>IFERROR(選手[[#This Row],[生年月日]],"")</f>
        <v/>
      </c>
      <c r="P730" s="150" t="str">
        <f t="shared" si="11"/>
        <v/>
      </c>
    </row>
    <row r="731" spans="6:16" ht="20.100000000000001" customHeight="1" x14ac:dyDescent="0.15">
      <c r="F731" t="str">
        <f>IFERROR(選手[[#This Row],[選手番号]],"")</f>
        <v/>
      </c>
      <c r="G731" t="str">
        <f>IFERROR(選手[[#This Row],[性別コード]],"")</f>
        <v/>
      </c>
      <c r="H731" t="str">
        <f>IFERROR(VLOOKUP(G731,色々!P:Q,2,0),"")</f>
        <v/>
      </c>
      <c r="I731" t="str">
        <f>IFERROR(選手[[#This Row],[氏名]],"")</f>
        <v/>
      </c>
      <c r="J731" t="str">
        <f>IFERROR(選手[[#This Row],[氏名カナ]],"")</f>
        <v/>
      </c>
      <c r="K731" t="str">
        <f>IFERROR(選手[[#This Row],[所属名称１]],"")</f>
        <v/>
      </c>
      <c r="L731" t="str">
        <f>IFERROR(選手[[#This Row],[学校コード]],"")</f>
        <v/>
      </c>
      <c r="M731" t="str">
        <f>IFERROR(VLOOKUP(L731,色々!G:H,2,0),"")</f>
        <v/>
      </c>
      <c r="N731" t="str">
        <f>IFERROR(選手[[#This Row],[学年]],"")</f>
        <v/>
      </c>
      <c r="O731" s="10" t="str">
        <f>IFERROR(選手[[#This Row],[生年月日]],"")</f>
        <v/>
      </c>
      <c r="P731" s="150" t="str">
        <f t="shared" si="11"/>
        <v/>
      </c>
    </row>
    <row r="732" spans="6:16" ht="20.100000000000001" customHeight="1" x14ac:dyDescent="0.15">
      <c r="F732" t="str">
        <f>IFERROR(選手[[#This Row],[選手番号]],"")</f>
        <v/>
      </c>
      <c r="G732" t="str">
        <f>IFERROR(選手[[#This Row],[性別コード]],"")</f>
        <v/>
      </c>
      <c r="H732" t="str">
        <f>IFERROR(VLOOKUP(G732,色々!P:Q,2,0),"")</f>
        <v/>
      </c>
      <c r="I732" t="str">
        <f>IFERROR(選手[[#This Row],[氏名]],"")</f>
        <v/>
      </c>
      <c r="J732" t="str">
        <f>IFERROR(選手[[#This Row],[氏名カナ]],"")</f>
        <v/>
      </c>
      <c r="K732" t="str">
        <f>IFERROR(選手[[#This Row],[所属名称１]],"")</f>
        <v/>
      </c>
      <c r="L732" t="str">
        <f>IFERROR(選手[[#This Row],[学校コード]],"")</f>
        <v/>
      </c>
      <c r="M732" t="str">
        <f>IFERROR(VLOOKUP(L732,色々!G:H,2,0),"")</f>
        <v/>
      </c>
      <c r="N732" t="str">
        <f>IFERROR(選手[[#This Row],[学年]],"")</f>
        <v/>
      </c>
      <c r="O732" s="10" t="str">
        <f>IFERROR(選手[[#This Row],[生年月日]],"")</f>
        <v/>
      </c>
      <c r="P732" s="150" t="str">
        <f t="shared" si="11"/>
        <v/>
      </c>
    </row>
    <row r="733" spans="6:16" ht="20.100000000000001" customHeight="1" x14ac:dyDescent="0.15">
      <c r="F733" t="str">
        <f>IFERROR(選手[[#This Row],[選手番号]],"")</f>
        <v/>
      </c>
      <c r="G733" t="str">
        <f>IFERROR(選手[[#This Row],[性別コード]],"")</f>
        <v/>
      </c>
      <c r="H733" t="str">
        <f>IFERROR(VLOOKUP(G733,色々!P:Q,2,0),"")</f>
        <v/>
      </c>
      <c r="I733" t="str">
        <f>IFERROR(選手[[#This Row],[氏名]],"")</f>
        <v/>
      </c>
      <c r="J733" t="str">
        <f>IFERROR(選手[[#This Row],[氏名カナ]],"")</f>
        <v/>
      </c>
      <c r="K733" t="str">
        <f>IFERROR(選手[[#This Row],[所属名称１]],"")</f>
        <v/>
      </c>
      <c r="L733" t="str">
        <f>IFERROR(選手[[#This Row],[学校コード]],"")</f>
        <v/>
      </c>
      <c r="M733" t="str">
        <f>IFERROR(VLOOKUP(L733,色々!G:H,2,0),"")</f>
        <v/>
      </c>
      <c r="N733" t="str">
        <f>IFERROR(選手[[#This Row],[学年]],"")</f>
        <v/>
      </c>
      <c r="O733" s="10" t="str">
        <f>IFERROR(選手[[#This Row],[生年月日]],"")</f>
        <v/>
      </c>
      <c r="P733" s="150" t="str">
        <f t="shared" si="11"/>
        <v/>
      </c>
    </row>
    <row r="734" spans="6:16" ht="20.100000000000001" customHeight="1" x14ac:dyDescent="0.15">
      <c r="F734" t="str">
        <f>IFERROR(選手[[#This Row],[選手番号]],"")</f>
        <v/>
      </c>
      <c r="G734" t="str">
        <f>IFERROR(選手[[#This Row],[性別コード]],"")</f>
        <v/>
      </c>
      <c r="H734" t="str">
        <f>IFERROR(VLOOKUP(G734,色々!P:Q,2,0),"")</f>
        <v/>
      </c>
      <c r="I734" t="str">
        <f>IFERROR(選手[[#This Row],[氏名]],"")</f>
        <v/>
      </c>
      <c r="J734" t="str">
        <f>IFERROR(選手[[#This Row],[氏名カナ]],"")</f>
        <v/>
      </c>
      <c r="K734" t="str">
        <f>IFERROR(選手[[#This Row],[所属名称１]],"")</f>
        <v/>
      </c>
      <c r="L734" t="str">
        <f>IFERROR(選手[[#This Row],[学校コード]],"")</f>
        <v/>
      </c>
      <c r="M734" t="str">
        <f>IFERROR(VLOOKUP(L734,色々!G:H,2,0),"")</f>
        <v/>
      </c>
      <c r="N734" t="str">
        <f>IFERROR(選手[[#This Row],[学年]],"")</f>
        <v/>
      </c>
      <c r="O734" s="10" t="str">
        <f>IFERROR(選手[[#This Row],[生年月日]],"")</f>
        <v/>
      </c>
      <c r="P734" s="150" t="str">
        <f t="shared" si="11"/>
        <v/>
      </c>
    </row>
    <row r="735" spans="6:16" ht="20.100000000000001" customHeight="1" x14ac:dyDescent="0.15">
      <c r="F735" t="str">
        <f>IFERROR(選手[[#This Row],[選手番号]],"")</f>
        <v/>
      </c>
      <c r="G735" t="str">
        <f>IFERROR(選手[[#This Row],[性別コード]],"")</f>
        <v/>
      </c>
      <c r="H735" t="str">
        <f>IFERROR(VLOOKUP(G735,色々!P:Q,2,0),"")</f>
        <v/>
      </c>
      <c r="I735" t="str">
        <f>IFERROR(選手[[#This Row],[氏名]],"")</f>
        <v/>
      </c>
      <c r="J735" t="str">
        <f>IFERROR(選手[[#This Row],[氏名カナ]],"")</f>
        <v/>
      </c>
      <c r="K735" t="str">
        <f>IFERROR(選手[[#This Row],[所属名称１]],"")</f>
        <v/>
      </c>
      <c r="L735" t="str">
        <f>IFERROR(選手[[#This Row],[学校コード]],"")</f>
        <v/>
      </c>
      <c r="M735" t="str">
        <f>IFERROR(VLOOKUP(L735,色々!G:H,2,0),"")</f>
        <v/>
      </c>
      <c r="N735" t="str">
        <f>IFERROR(選手[[#This Row],[学年]],"")</f>
        <v/>
      </c>
      <c r="O735" s="10" t="str">
        <f>IFERROR(選手[[#This Row],[生年月日]],"")</f>
        <v/>
      </c>
      <c r="P735" s="150" t="str">
        <f t="shared" si="11"/>
        <v/>
      </c>
    </row>
    <row r="736" spans="6:16" ht="20.100000000000001" customHeight="1" x14ac:dyDescent="0.15">
      <c r="F736" t="str">
        <f>IFERROR(選手[[#This Row],[選手番号]],"")</f>
        <v/>
      </c>
      <c r="G736" t="str">
        <f>IFERROR(選手[[#This Row],[性別コード]],"")</f>
        <v/>
      </c>
      <c r="H736" t="str">
        <f>IFERROR(VLOOKUP(G736,色々!P:Q,2,0),"")</f>
        <v/>
      </c>
      <c r="I736" t="str">
        <f>IFERROR(選手[[#This Row],[氏名]],"")</f>
        <v/>
      </c>
      <c r="J736" t="str">
        <f>IFERROR(選手[[#This Row],[氏名カナ]],"")</f>
        <v/>
      </c>
      <c r="K736" t="str">
        <f>IFERROR(選手[[#This Row],[所属名称１]],"")</f>
        <v/>
      </c>
      <c r="L736" t="str">
        <f>IFERROR(選手[[#This Row],[学校コード]],"")</f>
        <v/>
      </c>
      <c r="M736" t="str">
        <f>IFERROR(VLOOKUP(L736,色々!G:H,2,0),"")</f>
        <v/>
      </c>
      <c r="N736" t="str">
        <f>IFERROR(選手[[#This Row],[学年]],"")</f>
        <v/>
      </c>
      <c r="O736" s="10" t="str">
        <f>IFERROR(選手[[#This Row],[生年月日]],"")</f>
        <v/>
      </c>
      <c r="P736" s="150" t="str">
        <f t="shared" si="11"/>
        <v/>
      </c>
    </row>
    <row r="737" spans="6:16" ht="20.100000000000001" customHeight="1" x14ac:dyDescent="0.15">
      <c r="F737" t="str">
        <f>IFERROR(選手[[#This Row],[選手番号]],"")</f>
        <v/>
      </c>
      <c r="G737" t="str">
        <f>IFERROR(選手[[#This Row],[性別コード]],"")</f>
        <v/>
      </c>
      <c r="H737" t="str">
        <f>IFERROR(VLOOKUP(G737,色々!P:Q,2,0),"")</f>
        <v/>
      </c>
      <c r="I737" t="str">
        <f>IFERROR(選手[[#This Row],[氏名]],"")</f>
        <v/>
      </c>
      <c r="J737" t="str">
        <f>IFERROR(選手[[#This Row],[氏名カナ]],"")</f>
        <v/>
      </c>
      <c r="K737" t="str">
        <f>IFERROR(選手[[#This Row],[所属名称１]],"")</f>
        <v/>
      </c>
      <c r="L737" t="str">
        <f>IFERROR(選手[[#This Row],[学校コード]],"")</f>
        <v/>
      </c>
      <c r="M737" t="str">
        <f>IFERROR(VLOOKUP(L737,色々!G:H,2,0),"")</f>
        <v/>
      </c>
      <c r="N737" t="str">
        <f>IFERROR(選手[[#This Row],[学年]],"")</f>
        <v/>
      </c>
      <c r="O737" s="10" t="str">
        <f>IFERROR(選手[[#This Row],[生年月日]],"")</f>
        <v/>
      </c>
      <c r="P737" s="150" t="str">
        <f t="shared" si="11"/>
        <v/>
      </c>
    </row>
    <row r="738" spans="6:16" ht="20.100000000000001" customHeight="1" x14ac:dyDescent="0.15">
      <c r="F738" t="str">
        <f>IFERROR(選手[[#This Row],[選手番号]],"")</f>
        <v/>
      </c>
      <c r="G738" t="str">
        <f>IFERROR(選手[[#This Row],[性別コード]],"")</f>
        <v/>
      </c>
      <c r="H738" t="str">
        <f>IFERROR(VLOOKUP(G738,色々!P:Q,2,0),"")</f>
        <v/>
      </c>
      <c r="I738" t="str">
        <f>IFERROR(選手[[#This Row],[氏名]],"")</f>
        <v/>
      </c>
      <c r="J738" t="str">
        <f>IFERROR(選手[[#This Row],[氏名カナ]],"")</f>
        <v/>
      </c>
      <c r="K738" t="str">
        <f>IFERROR(選手[[#This Row],[所属名称１]],"")</f>
        <v/>
      </c>
      <c r="L738" t="str">
        <f>IFERROR(選手[[#This Row],[学校コード]],"")</f>
        <v/>
      </c>
      <c r="M738" t="str">
        <f>IFERROR(VLOOKUP(L738,色々!G:H,2,0),"")</f>
        <v/>
      </c>
      <c r="N738" t="str">
        <f>IFERROR(選手[[#This Row],[学年]],"")</f>
        <v/>
      </c>
      <c r="O738" s="10" t="str">
        <f>IFERROR(選手[[#This Row],[生年月日]],"")</f>
        <v/>
      </c>
      <c r="P738" s="150" t="str">
        <f t="shared" si="11"/>
        <v/>
      </c>
    </row>
    <row r="739" spans="6:16" ht="20.100000000000001" customHeight="1" x14ac:dyDescent="0.15">
      <c r="F739" t="str">
        <f>IFERROR(選手[[#This Row],[選手番号]],"")</f>
        <v/>
      </c>
      <c r="G739" t="str">
        <f>IFERROR(選手[[#This Row],[性別コード]],"")</f>
        <v/>
      </c>
      <c r="H739" t="str">
        <f>IFERROR(VLOOKUP(G739,色々!P:Q,2,0),"")</f>
        <v/>
      </c>
      <c r="I739" t="str">
        <f>IFERROR(選手[[#This Row],[氏名]],"")</f>
        <v/>
      </c>
      <c r="J739" t="str">
        <f>IFERROR(選手[[#This Row],[氏名カナ]],"")</f>
        <v/>
      </c>
      <c r="K739" t="str">
        <f>IFERROR(選手[[#This Row],[所属名称１]],"")</f>
        <v/>
      </c>
      <c r="L739" t="str">
        <f>IFERROR(選手[[#This Row],[学校コード]],"")</f>
        <v/>
      </c>
      <c r="M739" t="str">
        <f>IFERROR(VLOOKUP(L739,色々!G:H,2,0),"")</f>
        <v/>
      </c>
      <c r="N739" t="str">
        <f>IFERROR(選手[[#This Row],[学年]],"")</f>
        <v/>
      </c>
      <c r="O739" s="10" t="str">
        <f>IFERROR(選手[[#This Row],[生年月日]],"")</f>
        <v/>
      </c>
      <c r="P739" s="150" t="str">
        <f t="shared" si="11"/>
        <v/>
      </c>
    </row>
    <row r="740" spans="6:16" ht="20.100000000000001" customHeight="1" x14ac:dyDescent="0.15">
      <c r="F740" t="str">
        <f>IFERROR(選手[[#This Row],[選手番号]],"")</f>
        <v/>
      </c>
      <c r="G740" t="str">
        <f>IFERROR(選手[[#This Row],[性別コード]],"")</f>
        <v/>
      </c>
      <c r="H740" t="str">
        <f>IFERROR(VLOOKUP(G740,色々!P:Q,2,0),"")</f>
        <v/>
      </c>
      <c r="I740" t="str">
        <f>IFERROR(選手[[#This Row],[氏名]],"")</f>
        <v/>
      </c>
      <c r="J740" t="str">
        <f>IFERROR(選手[[#This Row],[氏名カナ]],"")</f>
        <v/>
      </c>
      <c r="K740" t="str">
        <f>IFERROR(選手[[#This Row],[所属名称１]],"")</f>
        <v/>
      </c>
      <c r="L740" t="str">
        <f>IFERROR(選手[[#This Row],[学校コード]],"")</f>
        <v/>
      </c>
      <c r="M740" t="str">
        <f>IFERROR(VLOOKUP(L740,色々!G:H,2,0),"")</f>
        <v/>
      </c>
      <c r="N740" t="str">
        <f>IFERROR(選手[[#This Row],[学年]],"")</f>
        <v/>
      </c>
      <c r="O740" s="10" t="str">
        <f>IFERROR(選手[[#This Row],[生年月日]],"")</f>
        <v/>
      </c>
      <c r="P740" s="150" t="str">
        <f t="shared" si="11"/>
        <v/>
      </c>
    </row>
    <row r="741" spans="6:16" ht="20.100000000000001" customHeight="1" x14ac:dyDescent="0.15">
      <c r="F741" t="str">
        <f>IFERROR(選手[[#This Row],[選手番号]],"")</f>
        <v/>
      </c>
      <c r="G741" t="str">
        <f>IFERROR(選手[[#This Row],[性別コード]],"")</f>
        <v/>
      </c>
      <c r="H741" t="str">
        <f>IFERROR(VLOOKUP(G741,色々!P:Q,2,0),"")</f>
        <v/>
      </c>
      <c r="I741" t="str">
        <f>IFERROR(選手[[#This Row],[氏名]],"")</f>
        <v/>
      </c>
      <c r="J741" t="str">
        <f>IFERROR(選手[[#This Row],[氏名カナ]],"")</f>
        <v/>
      </c>
      <c r="K741" t="str">
        <f>IFERROR(選手[[#This Row],[所属名称１]],"")</f>
        <v/>
      </c>
      <c r="L741" t="str">
        <f>IFERROR(選手[[#This Row],[学校コード]],"")</f>
        <v/>
      </c>
      <c r="M741" t="str">
        <f>IFERROR(VLOOKUP(L741,色々!G:H,2,0),"")</f>
        <v/>
      </c>
      <c r="N741" t="str">
        <f>IFERROR(選手[[#This Row],[学年]],"")</f>
        <v/>
      </c>
      <c r="O741" s="10" t="str">
        <f>IFERROR(選手[[#This Row],[生年月日]],"")</f>
        <v/>
      </c>
      <c r="P741" s="150" t="str">
        <f t="shared" si="11"/>
        <v/>
      </c>
    </row>
    <row r="742" spans="6:16" ht="20.100000000000001" customHeight="1" x14ac:dyDescent="0.15">
      <c r="F742" t="str">
        <f>IFERROR(選手[[#This Row],[選手番号]],"")</f>
        <v/>
      </c>
      <c r="G742" t="str">
        <f>IFERROR(選手[[#This Row],[性別コード]],"")</f>
        <v/>
      </c>
      <c r="H742" t="str">
        <f>IFERROR(VLOOKUP(G742,色々!P:Q,2,0),"")</f>
        <v/>
      </c>
      <c r="I742" t="str">
        <f>IFERROR(選手[[#This Row],[氏名]],"")</f>
        <v/>
      </c>
      <c r="J742" t="str">
        <f>IFERROR(選手[[#This Row],[氏名カナ]],"")</f>
        <v/>
      </c>
      <c r="K742" t="str">
        <f>IFERROR(選手[[#This Row],[所属名称１]],"")</f>
        <v/>
      </c>
      <c r="L742" t="str">
        <f>IFERROR(選手[[#This Row],[学校コード]],"")</f>
        <v/>
      </c>
      <c r="M742" t="str">
        <f>IFERROR(VLOOKUP(L742,色々!G:H,2,0),"")</f>
        <v/>
      </c>
      <c r="N742" t="str">
        <f>IFERROR(選手[[#This Row],[学年]],"")</f>
        <v/>
      </c>
      <c r="O742" s="10" t="str">
        <f>IFERROR(選手[[#This Row],[生年月日]],"")</f>
        <v/>
      </c>
      <c r="P742" s="150" t="str">
        <f t="shared" si="11"/>
        <v/>
      </c>
    </row>
    <row r="743" spans="6:16" ht="20.100000000000001" customHeight="1" x14ac:dyDescent="0.15">
      <c r="F743" t="str">
        <f>IFERROR(選手[[#This Row],[選手番号]],"")</f>
        <v/>
      </c>
      <c r="G743" t="str">
        <f>IFERROR(選手[[#This Row],[性別コード]],"")</f>
        <v/>
      </c>
      <c r="H743" t="str">
        <f>IFERROR(VLOOKUP(G743,色々!P:Q,2,0),"")</f>
        <v/>
      </c>
      <c r="I743" t="str">
        <f>IFERROR(選手[[#This Row],[氏名]],"")</f>
        <v/>
      </c>
      <c r="J743" t="str">
        <f>IFERROR(選手[[#This Row],[氏名カナ]],"")</f>
        <v/>
      </c>
      <c r="K743" t="str">
        <f>IFERROR(選手[[#This Row],[所属名称１]],"")</f>
        <v/>
      </c>
      <c r="L743" t="str">
        <f>IFERROR(選手[[#This Row],[学校コード]],"")</f>
        <v/>
      </c>
      <c r="M743" t="str">
        <f>IFERROR(VLOOKUP(L743,色々!G:H,2,0),"")</f>
        <v/>
      </c>
      <c r="N743" t="str">
        <f>IFERROR(選手[[#This Row],[学年]],"")</f>
        <v/>
      </c>
      <c r="O743" s="10" t="str">
        <f>IFERROR(選手[[#This Row],[生年月日]],"")</f>
        <v/>
      </c>
      <c r="P743" s="150" t="str">
        <f t="shared" si="11"/>
        <v/>
      </c>
    </row>
    <row r="744" spans="6:16" ht="20.100000000000001" customHeight="1" x14ac:dyDescent="0.15">
      <c r="F744" t="str">
        <f>IFERROR(選手[[#This Row],[選手番号]],"")</f>
        <v/>
      </c>
      <c r="G744" t="str">
        <f>IFERROR(選手[[#This Row],[性別コード]],"")</f>
        <v/>
      </c>
      <c r="H744" t="str">
        <f>IFERROR(VLOOKUP(G744,色々!P:Q,2,0),"")</f>
        <v/>
      </c>
      <c r="I744" t="str">
        <f>IFERROR(選手[[#This Row],[氏名]],"")</f>
        <v/>
      </c>
      <c r="J744" t="str">
        <f>IFERROR(選手[[#This Row],[氏名カナ]],"")</f>
        <v/>
      </c>
      <c r="K744" t="str">
        <f>IFERROR(選手[[#This Row],[所属名称１]],"")</f>
        <v/>
      </c>
      <c r="L744" t="str">
        <f>IFERROR(選手[[#This Row],[学校コード]],"")</f>
        <v/>
      </c>
      <c r="M744" t="str">
        <f>IFERROR(VLOOKUP(L744,色々!G:H,2,0),"")</f>
        <v/>
      </c>
      <c r="N744" t="str">
        <f>IFERROR(選手[[#This Row],[学年]],"")</f>
        <v/>
      </c>
      <c r="O744" s="10" t="str">
        <f>IFERROR(選手[[#This Row],[生年月日]],"")</f>
        <v/>
      </c>
      <c r="P744" s="150" t="str">
        <f t="shared" si="11"/>
        <v/>
      </c>
    </row>
    <row r="745" spans="6:16" ht="20.100000000000001" customHeight="1" x14ac:dyDescent="0.15">
      <c r="F745" t="str">
        <f>IFERROR(選手[[#This Row],[選手番号]],"")</f>
        <v/>
      </c>
      <c r="G745" t="str">
        <f>IFERROR(選手[[#This Row],[性別コード]],"")</f>
        <v/>
      </c>
      <c r="H745" t="str">
        <f>IFERROR(VLOOKUP(G745,色々!P:Q,2,0),"")</f>
        <v/>
      </c>
      <c r="I745" t="str">
        <f>IFERROR(選手[[#This Row],[氏名]],"")</f>
        <v/>
      </c>
      <c r="J745" t="str">
        <f>IFERROR(選手[[#This Row],[氏名カナ]],"")</f>
        <v/>
      </c>
      <c r="K745" t="str">
        <f>IFERROR(選手[[#This Row],[所属名称１]],"")</f>
        <v/>
      </c>
      <c r="L745" t="str">
        <f>IFERROR(選手[[#This Row],[学校コード]],"")</f>
        <v/>
      </c>
      <c r="M745" t="str">
        <f>IFERROR(VLOOKUP(L745,色々!G:H,2,0),"")</f>
        <v/>
      </c>
      <c r="N745" t="str">
        <f>IFERROR(選手[[#This Row],[学年]],"")</f>
        <v/>
      </c>
      <c r="O745" s="10" t="str">
        <f>IFERROR(選手[[#This Row],[生年月日]],"")</f>
        <v/>
      </c>
      <c r="P745" s="150" t="str">
        <f t="shared" si="11"/>
        <v/>
      </c>
    </row>
    <row r="746" spans="6:16" ht="20.100000000000001" customHeight="1" x14ac:dyDescent="0.15">
      <c r="F746" t="str">
        <f>IFERROR(選手[[#This Row],[選手番号]],"")</f>
        <v/>
      </c>
      <c r="G746" t="str">
        <f>IFERROR(選手[[#This Row],[性別コード]],"")</f>
        <v/>
      </c>
      <c r="H746" t="str">
        <f>IFERROR(VLOOKUP(G746,色々!P:Q,2,0),"")</f>
        <v/>
      </c>
      <c r="I746" t="str">
        <f>IFERROR(選手[[#This Row],[氏名]],"")</f>
        <v/>
      </c>
      <c r="J746" t="str">
        <f>IFERROR(選手[[#This Row],[氏名カナ]],"")</f>
        <v/>
      </c>
      <c r="K746" t="str">
        <f>IFERROR(選手[[#This Row],[所属名称１]],"")</f>
        <v/>
      </c>
      <c r="L746" t="str">
        <f>IFERROR(選手[[#This Row],[学校コード]],"")</f>
        <v/>
      </c>
      <c r="M746" t="str">
        <f>IFERROR(VLOOKUP(L746,色々!G:H,2,0),"")</f>
        <v/>
      </c>
      <c r="N746" t="str">
        <f>IFERROR(選手[[#This Row],[学年]],"")</f>
        <v/>
      </c>
      <c r="O746" s="10" t="str">
        <f>IFERROR(選手[[#This Row],[生年月日]],"")</f>
        <v/>
      </c>
      <c r="P746" s="150" t="str">
        <f t="shared" si="11"/>
        <v/>
      </c>
    </row>
    <row r="747" spans="6:16" ht="20.100000000000001" customHeight="1" x14ac:dyDescent="0.15">
      <c r="F747" t="str">
        <f>IFERROR(選手[[#This Row],[選手番号]],"")</f>
        <v/>
      </c>
      <c r="G747" t="str">
        <f>IFERROR(選手[[#This Row],[性別コード]],"")</f>
        <v/>
      </c>
      <c r="H747" t="str">
        <f>IFERROR(VLOOKUP(G747,色々!P:Q,2,0),"")</f>
        <v/>
      </c>
      <c r="I747" t="str">
        <f>IFERROR(選手[[#This Row],[氏名]],"")</f>
        <v/>
      </c>
      <c r="J747" t="str">
        <f>IFERROR(選手[[#This Row],[氏名カナ]],"")</f>
        <v/>
      </c>
      <c r="K747" t="str">
        <f>IFERROR(選手[[#This Row],[所属名称１]],"")</f>
        <v/>
      </c>
      <c r="L747" t="str">
        <f>IFERROR(選手[[#This Row],[学校コード]],"")</f>
        <v/>
      </c>
      <c r="M747" t="str">
        <f>IFERROR(VLOOKUP(L747,色々!G:H,2,0),"")</f>
        <v/>
      </c>
      <c r="N747" t="str">
        <f>IFERROR(選手[[#This Row],[学年]],"")</f>
        <v/>
      </c>
      <c r="O747" s="10" t="str">
        <f>IFERROR(選手[[#This Row],[生年月日]],"")</f>
        <v/>
      </c>
      <c r="P747" s="150" t="str">
        <f t="shared" si="11"/>
        <v/>
      </c>
    </row>
    <row r="748" spans="6:16" ht="20.100000000000001" customHeight="1" x14ac:dyDescent="0.15">
      <c r="F748" t="str">
        <f>IFERROR(選手[[#This Row],[選手番号]],"")</f>
        <v/>
      </c>
      <c r="G748" t="str">
        <f>IFERROR(選手[[#This Row],[性別コード]],"")</f>
        <v/>
      </c>
      <c r="H748" t="str">
        <f>IFERROR(VLOOKUP(G748,色々!P:Q,2,0),"")</f>
        <v/>
      </c>
      <c r="I748" t="str">
        <f>IFERROR(選手[[#This Row],[氏名]],"")</f>
        <v/>
      </c>
      <c r="J748" t="str">
        <f>IFERROR(選手[[#This Row],[氏名カナ]],"")</f>
        <v/>
      </c>
      <c r="K748" t="str">
        <f>IFERROR(選手[[#This Row],[所属名称１]],"")</f>
        <v/>
      </c>
      <c r="L748" t="str">
        <f>IFERROR(選手[[#This Row],[学校コード]],"")</f>
        <v/>
      </c>
      <c r="M748" t="str">
        <f>IFERROR(VLOOKUP(L748,色々!G:H,2,0),"")</f>
        <v/>
      </c>
      <c r="N748" t="str">
        <f>IFERROR(選手[[#This Row],[学年]],"")</f>
        <v/>
      </c>
      <c r="O748" s="10" t="str">
        <f>IFERROR(選手[[#This Row],[生年月日]],"")</f>
        <v/>
      </c>
      <c r="P748" s="150" t="str">
        <f t="shared" si="11"/>
        <v/>
      </c>
    </row>
    <row r="749" spans="6:16" ht="20.100000000000001" customHeight="1" x14ac:dyDescent="0.15">
      <c r="F749" t="str">
        <f>IFERROR(選手[[#This Row],[選手番号]],"")</f>
        <v/>
      </c>
      <c r="G749" t="str">
        <f>IFERROR(選手[[#This Row],[性別コード]],"")</f>
        <v/>
      </c>
      <c r="H749" t="str">
        <f>IFERROR(VLOOKUP(G749,色々!P:Q,2,0),"")</f>
        <v/>
      </c>
      <c r="I749" t="str">
        <f>IFERROR(選手[[#This Row],[氏名]],"")</f>
        <v/>
      </c>
      <c r="J749" t="str">
        <f>IFERROR(選手[[#This Row],[氏名カナ]],"")</f>
        <v/>
      </c>
      <c r="K749" t="str">
        <f>IFERROR(選手[[#This Row],[所属名称１]],"")</f>
        <v/>
      </c>
      <c r="L749" t="str">
        <f>IFERROR(選手[[#This Row],[学校コード]],"")</f>
        <v/>
      </c>
      <c r="M749" t="str">
        <f>IFERROR(VLOOKUP(L749,色々!G:H,2,0),"")</f>
        <v/>
      </c>
      <c r="N749" t="str">
        <f>IFERROR(選手[[#This Row],[学年]],"")</f>
        <v/>
      </c>
      <c r="O749" s="10" t="str">
        <f>IFERROR(選手[[#This Row],[生年月日]],"")</f>
        <v/>
      </c>
      <c r="P749" s="150" t="str">
        <f t="shared" si="11"/>
        <v/>
      </c>
    </row>
    <row r="750" spans="6:16" ht="20.100000000000001" customHeight="1" x14ac:dyDescent="0.15">
      <c r="F750" t="str">
        <f>IFERROR(選手[[#This Row],[選手番号]],"")</f>
        <v/>
      </c>
      <c r="G750" t="str">
        <f>IFERROR(選手[[#This Row],[性別コード]],"")</f>
        <v/>
      </c>
      <c r="H750" t="str">
        <f>IFERROR(VLOOKUP(G750,色々!P:Q,2,0),"")</f>
        <v/>
      </c>
      <c r="I750" t="str">
        <f>IFERROR(選手[[#This Row],[氏名]],"")</f>
        <v/>
      </c>
      <c r="J750" t="str">
        <f>IFERROR(選手[[#This Row],[氏名カナ]],"")</f>
        <v/>
      </c>
      <c r="K750" t="str">
        <f>IFERROR(選手[[#This Row],[所属名称１]],"")</f>
        <v/>
      </c>
      <c r="L750" t="str">
        <f>IFERROR(選手[[#This Row],[学校コード]],"")</f>
        <v/>
      </c>
      <c r="M750" t="str">
        <f>IFERROR(VLOOKUP(L750,色々!G:H,2,0),"")</f>
        <v/>
      </c>
      <c r="N750" t="str">
        <f>IFERROR(選手[[#This Row],[学年]],"")</f>
        <v/>
      </c>
      <c r="O750" s="10" t="str">
        <f>IFERROR(選手[[#This Row],[生年月日]],"")</f>
        <v/>
      </c>
      <c r="P750" s="150" t="str">
        <f t="shared" si="11"/>
        <v/>
      </c>
    </row>
    <row r="751" spans="6:16" ht="20.100000000000001" customHeight="1" x14ac:dyDescent="0.15">
      <c r="F751" t="str">
        <f>IFERROR(選手[[#This Row],[選手番号]],"")</f>
        <v/>
      </c>
      <c r="G751" t="str">
        <f>IFERROR(選手[[#This Row],[性別コード]],"")</f>
        <v/>
      </c>
      <c r="H751" t="str">
        <f>IFERROR(VLOOKUP(G751,色々!P:Q,2,0),"")</f>
        <v/>
      </c>
      <c r="I751" t="str">
        <f>IFERROR(選手[[#This Row],[氏名]],"")</f>
        <v/>
      </c>
      <c r="J751" t="str">
        <f>IFERROR(選手[[#This Row],[氏名カナ]],"")</f>
        <v/>
      </c>
      <c r="K751" t="str">
        <f>IFERROR(選手[[#This Row],[所属名称１]],"")</f>
        <v/>
      </c>
      <c r="L751" t="str">
        <f>IFERROR(選手[[#This Row],[学校コード]],"")</f>
        <v/>
      </c>
      <c r="M751" t="str">
        <f>IFERROR(VLOOKUP(L751,色々!G:H,2,0),"")</f>
        <v/>
      </c>
      <c r="N751" t="str">
        <f>IFERROR(選手[[#This Row],[学年]],"")</f>
        <v/>
      </c>
      <c r="O751" s="10" t="str">
        <f>IFERROR(選手[[#This Row],[生年月日]],"")</f>
        <v/>
      </c>
      <c r="P751" s="150" t="str">
        <f t="shared" si="11"/>
        <v/>
      </c>
    </row>
    <row r="752" spans="6:16" ht="20.100000000000001" customHeight="1" x14ac:dyDescent="0.15">
      <c r="F752" t="str">
        <f>IFERROR(選手[[#This Row],[選手番号]],"")</f>
        <v/>
      </c>
      <c r="G752" t="str">
        <f>IFERROR(選手[[#This Row],[性別コード]],"")</f>
        <v/>
      </c>
      <c r="H752" t="str">
        <f>IFERROR(VLOOKUP(G752,色々!P:Q,2,0),"")</f>
        <v/>
      </c>
      <c r="I752" t="str">
        <f>IFERROR(選手[[#This Row],[氏名]],"")</f>
        <v/>
      </c>
      <c r="J752" t="str">
        <f>IFERROR(選手[[#This Row],[氏名カナ]],"")</f>
        <v/>
      </c>
      <c r="K752" t="str">
        <f>IFERROR(選手[[#This Row],[所属名称１]],"")</f>
        <v/>
      </c>
      <c r="L752" t="str">
        <f>IFERROR(選手[[#This Row],[学校コード]],"")</f>
        <v/>
      </c>
      <c r="M752" t="str">
        <f>IFERROR(VLOOKUP(L752,色々!G:H,2,0),"")</f>
        <v/>
      </c>
      <c r="N752" t="str">
        <f>IFERROR(選手[[#This Row],[学年]],"")</f>
        <v/>
      </c>
      <c r="O752" s="10" t="str">
        <f>IFERROR(選手[[#This Row],[生年月日]],"")</f>
        <v/>
      </c>
      <c r="P752" s="150" t="str">
        <f t="shared" si="11"/>
        <v/>
      </c>
    </row>
    <row r="753" spans="6:16" ht="20.100000000000001" customHeight="1" x14ac:dyDescent="0.15">
      <c r="F753" t="str">
        <f>IFERROR(選手[[#This Row],[選手番号]],"")</f>
        <v/>
      </c>
      <c r="G753" t="str">
        <f>IFERROR(選手[[#This Row],[性別コード]],"")</f>
        <v/>
      </c>
      <c r="H753" t="str">
        <f>IFERROR(VLOOKUP(G753,色々!P:Q,2,0),"")</f>
        <v/>
      </c>
      <c r="I753" t="str">
        <f>IFERROR(選手[[#This Row],[氏名]],"")</f>
        <v/>
      </c>
      <c r="J753" t="str">
        <f>IFERROR(選手[[#This Row],[氏名カナ]],"")</f>
        <v/>
      </c>
      <c r="K753" t="str">
        <f>IFERROR(選手[[#This Row],[所属名称１]],"")</f>
        <v/>
      </c>
      <c r="L753" t="str">
        <f>IFERROR(選手[[#This Row],[学校コード]],"")</f>
        <v/>
      </c>
      <c r="M753" t="str">
        <f>IFERROR(VLOOKUP(L753,色々!G:H,2,0),"")</f>
        <v/>
      </c>
      <c r="N753" t="str">
        <f>IFERROR(選手[[#This Row],[学年]],"")</f>
        <v/>
      </c>
      <c r="O753" s="10" t="str">
        <f>IFERROR(選手[[#This Row],[生年月日]],"")</f>
        <v/>
      </c>
      <c r="P753" s="150" t="str">
        <f t="shared" si="11"/>
        <v/>
      </c>
    </row>
    <row r="754" spans="6:16" ht="20.100000000000001" customHeight="1" x14ac:dyDescent="0.15">
      <c r="F754" t="str">
        <f>IFERROR(選手[[#This Row],[選手番号]],"")</f>
        <v/>
      </c>
      <c r="G754" t="str">
        <f>IFERROR(選手[[#This Row],[性別コード]],"")</f>
        <v/>
      </c>
      <c r="H754" t="str">
        <f>IFERROR(VLOOKUP(G754,色々!P:Q,2,0),"")</f>
        <v/>
      </c>
      <c r="I754" t="str">
        <f>IFERROR(選手[[#This Row],[氏名]],"")</f>
        <v/>
      </c>
      <c r="J754" t="str">
        <f>IFERROR(選手[[#This Row],[氏名カナ]],"")</f>
        <v/>
      </c>
      <c r="K754" t="str">
        <f>IFERROR(選手[[#This Row],[所属名称１]],"")</f>
        <v/>
      </c>
      <c r="L754" t="str">
        <f>IFERROR(選手[[#This Row],[学校コード]],"")</f>
        <v/>
      </c>
      <c r="M754" t="str">
        <f>IFERROR(VLOOKUP(L754,色々!G:H,2,0),"")</f>
        <v/>
      </c>
      <c r="N754" t="str">
        <f>IFERROR(選手[[#This Row],[学年]],"")</f>
        <v/>
      </c>
      <c r="O754" s="10" t="str">
        <f>IFERROR(選手[[#This Row],[生年月日]],"")</f>
        <v/>
      </c>
      <c r="P754" s="150" t="str">
        <f t="shared" si="11"/>
        <v/>
      </c>
    </row>
    <row r="755" spans="6:16" ht="20.100000000000001" customHeight="1" x14ac:dyDescent="0.15">
      <c r="F755" t="str">
        <f>IFERROR(選手[[#This Row],[選手番号]],"")</f>
        <v/>
      </c>
      <c r="G755" t="str">
        <f>IFERROR(選手[[#This Row],[性別コード]],"")</f>
        <v/>
      </c>
      <c r="H755" t="str">
        <f>IFERROR(VLOOKUP(G755,色々!P:Q,2,0),"")</f>
        <v/>
      </c>
      <c r="I755" t="str">
        <f>IFERROR(選手[[#This Row],[氏名]],"")</f>
        <v/>
      </c>
      <c r="J755" t="str">
        <f>IFERROR(選手[[#This Row],[氏名カナ]],"")</f>
        <v/>
      </c>
      <c r="K755" t="str">
        <f>IFERROR(選手[[#This Row],[所属名称１]],"")</f>
        <v/>
      </c>
      <c r="L755" t="str">
        <f>IFERROR(選手[[#This Row],[学校コード]],"")</f>
        <v/>
      </c>
      <c r="M755" t="str">
        <f>IFERROR(VLOOKUP(L755,色々!G:H,2,0),"")</f>
        <v/>
      </c>
      <c r="N755" t="str">
        <f>IFERROR(選手[[#This Row],[学年]],"")</f>
        <v/>
      </c>
      <c r="O755" s="10" t="str">
        <f>IFERROR(選手[[#This Row],[生年月日]],"")</f>
        <v/>
      </c>
      <c r="P755" s="150" t="str">
        <f t="shared" si="11"/>
        <v/>
      </c>
    </row>
    <row r="756" spans="6:16" ht="20.100000000000001" customHeight="1" x14ac:dyDescent="0.15">
      <c r="F756" t="str">
        <f>IFERROR(選手[[#This Row],[選手番号]],"")</f>
        <v/>
      </c>
      <c r="G756" t="str">
        <f>IFERROR(選手[[#This Row],[性別コード]],"")</f>
        <v/>
      </c>
      <c r="H756" t="str">
        <f>IFERROR(VLOOKUP(G756,色々!P:Q,2,0),"")</f>
        <v/>
      </c>
      <c r="I756" t="str">
        <f>IFERROR(選手[[#This Row],[氏名]],"")</f>
        <v/>
      </c>
      <c r="J756" t="str">
        <f>IFERROR(選手[[#This Row],[氏名カナ]],"")</f>
        <v/>
      </c>
      <c r="K756" t="str">
        <f>IFERROR(選手[[#This Row],[所属名称１]],"")</f>
        <v/>
      </c>
      <c r="L756" t="str">
        <f>IFERROR(選手[[#This Row],[学校コード]],"")</f>
        <v/>
      </c>
      <c r="M756" t="str">
        <f>IFERROR(VLOOKUP(L756,色々!G:H,2,0),"")</f>
        <v/>
      </c>
      <c r="N756" t="str">
        <f>IFERROR(選手[[#This Row],[学年]],"")</f>
        <v/>
      </c>
      <c r="O756" s="10" t="str">
        <f>IFERROR(選手[[#This Row],[生年月日]],"")</f>
        <v/>
      </c>
      <c r="P756" s="150" t="str">
        <f t="shared" si="11"/>
        <v/>
      </c>
    </row>
    <row r="757" spans="6:16" ht="20.100000000000001" customHeight="1" x14ac:dyDescent="0.15">
      <c r="F757" t="str">
        <f>IFERROR(選手[[#This Row],[選手番号]],"")</f>
        <v/>
      </c>
      <c r="G757" t="str">
        <f>IFERROR(選手[[#This Row],[性別コード]],"")</f>
        <v/>
      </c>
      <c r="H757" t="str">
        <f>IFERROR(VLOOKUP(G757,色々!P:Q,2,0),"")</f>
        <v/>
      </c>
      <c r="I757" t="str">
        <f>IFERROR(選手[[#This Row],[氏名]],"")</f>
        <v/>
      </c>
      <c r="J757" t="str">
        <f>IFERROR(選手[[#This Row],[氏名カナ]],"")</f>
        <v/>
      </c>
      <c r="K757" t="str">
        <f>IFERROR(選手[[#This Row],[所属名称１]],"")</f>
        <v/>
      </c>
      <c r="L757" t="str">
        <f>IFERROR(選手[[#This Row],[学校コード]],"")</f>
        <v/>
      </c>
      <c r="M757" t="str">
        <f>IFERROR(VLOOKUP(L757,色々!G:H,2,0),"")</f>
        <v/>
      </c>
      <c r="N757" t="str">
        <f>IFERROR(選手[[#This Row],[学年]],"")</f>
        <v/>
      </c>
      <c r="O757" s="10" t="str">
        <f>IFERROR(選手[[#This Row],[生年月日]],"")</f>
        <v/>
      </c>
      <c r="P757" s="150" t="str">
        <f t="shared" si="11"/>
        <v/>
      </c>
    </row>
    <row r="758" spans="6:16" ht="20.100000000000001" customHeight="1" x14ac:dyDescent="0.15">
      <c r="F758" t="str">
        <f>IFERROR(選手[[#This Row],[選手番号]],"")</f>
        <v/>
      </c>
      <c r="G758" t="str">
        <f>IFERROR(選手[[#This Row],[性別コード]],"")</f>
        <v/>
      </c>
      <c r="H758" t="str">
        <f>IFERROR(VLOOKUP(G758,色々!P:Q,2,0),"")</f>
        <v/>
      </c>
      <c r="I758" t="str">
        <f>IFERROR(選手[[#This Row],[氏名]],"")</f>
        <v/>
      </c>
      <c r="J758" t="str">
        <f>IFERROR(選手[[#This Row],[氏名カナ]],"")</f>
        <v/>
      </c>
      <c r="K758" t="str">
        <f>IFERROR(選手[[#This Row],[所属名称１]],"")</f>
        <v/>
      </c>
      <c r="L758" t="str">
        <f>IFERROR(選手[[#This Row],[学校コード]],"")</f>
        <v/>
      </c>
      <c r="M758" t="str">
        <f>IFERROR(VLOOKUP(L758,色々!G:H,2,0),"")</f>
        <v/>
      </c>
      <c r="N758" t="str">
        <f>IFERROR(選手[[#This Row],[学年]],"")</f>
        <v/>
      </c>
      <c r="O758" s="10" t="str">
        <f>IFERROR(選手[[#This Row],[生年月日]],"")</f>
        <v/>
      </c>
      <c r="P758" s="150" t="str">
        <f t="shared" si="11"/>
        <v/>
      </c>
    </row>
    <row r="759" spans="6:16" ht="20.100000000000001" customHeight="1" x14ac:dyDescent="0.15">
      <c r="F759" t="str">
        <f>IFERROR(選手[[#This Row],[選手番号]],"")</f>
        <v/>
      </c>
      <c r="G759" t="str">
        <f>IFERROR(選手[[#This Row],[性別コード]],"")</f>
        <v/>
      </c>
      <c r="H759" t="str">
        <f>IFERROR(VLOOKUP(G759,色々!P:Q,2,0),"")</f>
        <v/>
      </c>
      <c r="I759" t="str">
        <f>IFERROR(選手[[#This Row],[氏名]],"")</f>
        <v/>
      </c>
      <c r="J759" t="str">
        <f>IFERROR(選手[[#This Row],[氏名カナ]],"")</f>
        <v/>
      </c>
      <c r="K759" t="str">
        <f>IFERROR(選手[[#This Row],[所属名称１]],"")</f>
        <v/>
      </c>
      <c r="L759" t="str">
        <f>IFERROR(選手[[#This Row],[学校コード]],"")</f>
        <v/>
      </c>
      <c r="M759" t="str">
        <f>IFERROR(VLOOKUP(L759,色々!G:H,2,0),"")</f>
        <v/>
      </c>
      <c r="N759" t="str">
        <f>IFERROR(選手[[#This Row],[学年]],"")</f>
        <v/>
      </c>
      <c r="O759" s="10" t="str">
        <f>IFERROR(選手[[#This Row],[生年月日]],"")</f>
        <v/>
      </c>
      <c r="P759" s="150" t="str">
        <f t="shared" si="11"/>
        <v/>
      </c>
    </row>
    <row r="760" spans="6:16" ht="20.100000000000001" customHeight="1" x14ac:dyDescent="0.15">
      <c r="F760" t="str">
        <f>IFERROR(選手[[#This Row],[選手番号]],"")</f>
        <v/>
      </c>
      <c r="G760" t="str">
        <f>IFERROR(選手[[#This Row],[性別コード]],"")</f>
        <v/>
      </c>
      <c r="H760" t="str">
        <f>IFERROR(VLOOKUP(G760,色々!P:Q,2,0),"")</f>
        <v/>
      </c>
      <c r="I760" t="str">
        <f>IFERROR(選手[[#This Row],[氏名]],"")</f>
        <v/>
      </c>
      <c r="J760" t="str">
        <f>IFERROR(選手[[#This Row],[氏名カナ]],"")</f>
        <v/>
      </c>
      <c r="K760" t="str">
        <f>IFERROR(選手[[#This Row],[所属名称１]],"")</f>
        <v/>
      </c>
      <c r="L760" t="str">
        <f>IFERROR(選手[[#This Row],[学校コード]],"")</f>
        <v/>
      </c>
      <c r="M760" t="str">
        <f>IFERROR(VLOOKUP(L760,色々!G:H,2,0),"")</f>
        <v/>
      </c>
      <c r="N760" t="str">
        <f>IFERROR(選手[[#This Row],[学年]],"")</f>
        <v/>
      </c>
      <c r="O760" s="10" t="str">
        <f>IFERROR(選手[[#This Row],[生年月日]],"")</f>
        <v/>
      </c>
      <c r="P760" s="150" t="str">
        <f t="shared" si="11"/>
        <v/>
      </c>
    </row>
    <row r="761" spans="6:16" ht="20.100000000000001" customHeight="1" x14ac:dyDescent="0.15">
      <c r="F761" t="str">
        <f>IFERROR(選手[[#This Row],[選手番号]],"")</f>
        <v/>
      </c>
      <c r="G761" t="str">
        <f>IFERROR(選手[[#This Row],[性別コード]],"")</f>
        <v/>
      </c>
      <c r="H761" t="str">
        <f>IFERROR(VLOOKUP(G761,色々!P:Q,2,0),"")</f>
        <v/>
      </c>
      <c r="I761" t="str">
        <f>IFERROR(選手[[#This Row],[氏名]],"")</f>
        <v/>
      </c>
      <c r="J761" t="str">
        <f>IFERROR(選手[[#This Row],[氏名カナ]],"")</f>
        <v/>
      </c>
      <c r="K761" t="str">
        <f>IFERROR(選手[[#This Row],[所属名称１]],"")</f>
        <v/>
      </c>
      <c r="L761" t="str">
        <f>IFERROR(選手[[#This Row],[学校コード]],"")</f>
        <v/>
      </c>
      <c r="M761" t="str">
        <f>IFERROR(VLOOKUP(L761,色々!G:H,2,0),"")</f>
        <v/>
      </c>
      <c r="N761" t="str">
        <f>IFERROR(選手[[#This Row],[学年]],"")</f>
        <v/>
      </c>
      <c r="O761" s="10" t="str">
        <f>IFERROR(選手[[#This Row],[生年月日]],"")</f>
        <v/>
      </c>
      <c r="P761" s="150" t="str">
        <f t="shared" si="11"/>
        <v/>
      </c>
    </row>
    <row r="762" spans="6:16" ht="20.100000000000001" customHeight="1" x14ac:dyDescent="0.15">
      <c r="F762" t="str">
        <f>IFERROR(選手[[#This Row],[選手番号]],"")</f>
        <v/>
      </c>
      <c r="G762" t="str">
        <f>IFERROR(選手[[#This Row],[性別コード]],"")</f>
        <v/>
      </c>
      <c r="H762" t="str">
        <f>IFERROR(VLOOKUP(G762,色々!P:Q,2,0),"")</f>
        <v/>
      </c>
      <c r="I762" t="str">
        <f>IFERROR(選手[[#This Row],[氏名]],"")</f>
        <v/>
      </c>
      <c r="J762" t="str">
        <f>IFERROR(選手[[#This Row],[氏名カナ]],"")</f>
        <v/>
      </c>
      <c r="K762" t="str">
        <f>IFERROR(選手[[#This Row],[所属名称１]],"")</f>
        <v/>
      </c>
      <c r="L762" t="str">
        <f>IFERROR(選手[[#This Row],[学校コード]],"")</f>
        <v/>
      </c>
      <c r="M762" t="str">
        <f>IFERROR(VLOOKUP(L762,色々!G:H,2,0),"")</f>
        <v/>
      </c>
      <c r="N762" t="str">
        <f>IFERROR(選手[[#This Row],[学年]],"")</f>
        <v/>
      </c>
      <c r="O762" s="10" t="str">
        <f>IFERROR(選手[[#This Row],[生年月日]],"")</f>
        <v/>
      </c>
      <c r="P762" s="150" t="str">
        <f t="shared" si="11"/>
        <v/>
      </c>
    </row>
    <row r="763" spans="6:16" ht="20.100000000000001" customHeight="1" x14ac:dyDescent="0.15">
      <c r="F763" t="str">
        <f>IFERROR(選手[[#This Row],[選手番号]],"")</f>
        <v/>
      </c>
      <c r="G763" t="str">
        <f>IFERROR(選手[[#This Row],[性別コード]],"")</f>
        <v/>
      </c>
      <c r="H763" t="str">
        <f>IFERROR(VLOOKUP(G763,色々!P:Q,2,0),"")</f>
        <v/>
      </c>
      <c r="I763" t="str">
        <f>IFERROR(選手[[#This Row],[氏名]],"")</f>
        <v/>
      </c>
      <c r="J763" t="str">
        <f>IFERROR(選手[[#This Row],[氏名カナ]],"")</f>
        <v/>
      </c>
      <c r="K763" t="str">
        <f>IFERROR(選手[[#This Row],[所属名称１]],"")</f>
        <v/>
      </c>
      <c r="L763" t="str">
        <f>IFERROR(選手[[#This Row],[学校コード]],"")</f>
        <v/>
      </c>
      <c r="M763" t="str">
        <f>IFERROR(VLOOKUP(L763,色々!G:H,2,0),"")</f>
        <v/>
      </c>
      <c r="N763" t="str">
        <f>IFERROR(選手[[#This Row],[学年]],"")</f>
        <v/>
      </c>
      <c r="O763" s="10" t="str">
        <f>IFERROR(選手[[#This Row],[生年月日]],"")</f>
        <v/>
      </c>
      <c r="P763" s="150" t="str">
        <f t="shared" si="11"/>
        <v/>
      </c>
    </row>
    <row r="764" spans="6:16" ht="20.100000000000001" customHeight="1" x14ac:dyDescent="0.15">
      <c r="F764" t="str">
        <f>IFERROR(選手[[#This Row],[選手番号]],"")</f>
        <v/>
      </c>
      <c r="G764" t="str">
        <f>IFERROR(選手[[#This Row],[性別コード]],"")</f>
        <v/>
      </c>
      <c r="H764" t="str">
        <f>IFERROR(VLOOKUP(G764,色々!P:Q,2,0),"")</f>
        <v/>
      </c>
      <c r="I764" t="str">
        <f>IFERROR(選手[[#This Row],[氏名]],"")</f>
        <v/>
      </c>
      <c r="J764" t="str">
        <f>IFERROR(選手[[#This Row],[氏名カナ]],"")</f>
        <v/>
      </c>
      <c r="K764" t="str">
        <f>IFERROR(選手[[#This Row],[所属名称１]],"")</f>
        <v/>
      </c>
      <c r="L764" t="str">
        <f>IFERROR(選手[[#This Row],[学校コード]],"")</f>
        <v/>
      </c>
      <c r="M764" t="str">
        <f>IFERROR(VLOOKUP(L764,色々!G:H,2,0),"")</f>
        <v/>
      </c>
      <c r="N764" t="str">
        <f>IFERROR(選手[[#This Row],[学年]],"")</f>
        <v/>
      </c>
      <c r="O764" s="10" t="str">
        <f>IFERROR(選手[[#This Row],[生年月日]],"")</f>
        <v/>
      </c>
      <c r="P764" s="150" t="str">
        <f t="shared" si="11"/>
        <v/>
      </c>
    </row>
    <row r="765" spans="6:16" ht="20.100000000000001" customHeight="1" x14ac:dyDescent="0.15">
      <c r="F765" t="str">
        <f>IFERROR(選手[[#This Row],[選手番号]],"")</f>
        <v/>
      </c>
      <c r="G765" t="str">
        <f>IFERROR(選手[[#This Row],[性別コード]],"")</f>
        <v/>
      </c>
      <c r="H765" t="str">
        <f>IFERROR(VLOOKUP(G765,色々!P:Q,2,0),"")</f>
        <v/>
      </c>
      <c r="I765" t="str">
        <f>IFERROR(選手[[#This Row],[氏名]],"")</f>
        <v/>
      </c>
      <c r="J765" t="str">
        <f>IFERROR(選手[[#This Row],[氏名カナ]],"")</f>
        <v/>
      </c>
      <c r="K765" t="str">
        <f>IFERROR(選手[[#This Row],[所属名称１]],"")</f>
        <v/>
      </c>
      <c r="L765" t="str">
        <f>IFERROR(選手[[#This Row],[学校コード]],"")</f>
        <v/>
      </c>
      <c r="M765" t="str">
        <f>IFERROR(VLOOKUP(L765,色々!G:H,2,0),"")</f>
        <v/>
      </c>
      <c r="N765" t="str">
        <f>IFERROR(選手[[#This Row],[学年]],"")</f>
        <v/>
      </c>
      <c r="O765" s="10" t="str">
        <f>IFERROR(選手[[#This Row],[生年月日]],"")</f>
        <v/>
      </c>
      <c r="P765" s="150" t="str">
        <f t="shared" si="11"/>
        <v/>
      </c>
    </row>
    <row r="766" spans="6:16" ht="20.100000000000001" customHeight="1" x14ac:dyDescent="0.15">
      <c r="F766" t="str">
        <f>IFERROR(選手[[#This Row],[選手番号]],"")</f>
        <v/>
      </c>
      <c r="G766" t="str">
        <f>IFERROR(選手[[#This Row],[性別コード]],"")</f>
        <v/>
      </c>
      <c r="H766" t="str">
        <f>IFERROR(VLOOKUP(G766,色々!P:Q,2,0),"")</f>
        <v/>
      </c>
      <c r="I766" t="str">
        <f>IFERROR(選手[[#This Row],[氏名]],"")</f>
        <v/>
      </c>
      <c r="J766" t="str">
        <f>IFERROR(選手[[#This Row],[氏名カナ]],"")</f>
        <v/>
      </c>
      <c r="K766" t="str">
        <f>IFERROR(選手[[#This Row],[所属名称１]],"")</f>
        <v/>
      </c>
      <c r="L766" t="str">
        <f>IFERROR(選手[[#This Row],[学校コード]],"")</f>
        <v/>
      </c>
      <c r="M766" t="str">
        <f>IFERROR(VLOOKUP(L766,色々!G:H,2,0),"")</f>
        <v/>
      </c>
      <c r="N766" t="str">
        <f>IFERROR(選手[[#This Row],[学年]],"")</f>
        <v/>
      </c>
      <c r="O766" s="10" t="str">
        <f>IFERROR(選手[[#This Row],[生年月日]],"")</f>
        <v/>
      </c>
      <c r="P766" s="150" t="str">
        <f t="shared" si="11"/>
        <v/>
      </c>
    </row>
    <row r="767" spans="6:16" ht="20.100000000000001" customHeight="1" x14ac:dyDescent="0.15">
      <c r="F767" t="str">
        <f>IFERROR(選手[[#This Row],[選手番号]],"")</f>
        <v/>
      </c>
      <c r="G767" t="str">
        <f>IFERROR(選手[[#This Row],[性別コード]],"")</f>
        <v/>
      </c>
      <c r="H767" t="str">
        <f>IFERROR(VLOOKUP(G767,色々!P:Q,2,0),"")</f>
        <v/>
      </c>
      <c r="I767" t="str">
        <f>IFERROR(選手[[#This Row],[氏名]],"")</f>
        <v/>
      </c>
      <c r="J767" t="str">
        <f>IFERROR(選手[[#This Row],[氏名カナ]],"")</f>
        <v/>
      </c>
      <c r="K767" t="str">
        <f>IFERROR(選手[[#This Row],[所属名称１]],"")</f>
        <v/>
      </c>
      <c r="L767" t="str">
        <f>IFERROR(選手[[#This Row],[学校コード]],"")</f>
        <v/>
      </c>
      <c r="M767" t="str">
        <f>IFERROR(VLOOKUP(L767,色々!G:H,2,0),"")</f>
        <v/>
      </c>
      <c r="N767" t="str">
        <f>IFERROR(選手[[#This Row],[学年]],"")</f>
        <v/>
      </c>
      <c r="O767" s="10" t="str">
        <f>IFERROR(選手[[#This Row],[生年月日]],"")</f>
        <v/>
      </c>
      <c r="P767" s="150" t="str">
        <f t="shared" si="11"/>
        <v/>
      </c>
    </row>
    <row r="768" spans="6:16" ht="20.100000000000001" customHeight="1" x14ac:dyDescent="0.15">
      <c r="F768" t="str">
        <f>IFERROR(選手[[#This Row],[選手番号]],"")</f>
        <v/>
      </c>
      <c r="G768" t="str">
        <f>IFERROR(選手[[#This Row],[性別コード]],"")</f>
        <v/>
      </c>
      <c r="H768" t="str">
        <f>IFERROR(VLOOKUP(G768,色々!P:Q,2,0),"")</f>
        <v/>
      </c>
      <c r="I768" t="str">
        <f>IFERROR(選手[[#This Row],[氏名]],"")</f>
        <v/>
      </c>
      <c r="J768" t="str">
        <f>IFERROR(選手[[#This Row],[氏名カナ]],"")</f>
        <v/>
      </c>
      <c r="K768" t="str">
        <f>IFERROR(選手[[#This Row],[所属名称１]],"")</f>
        <v/>
      </c>
      <c r="L768" t="str">
        <f>IFERROR(選手[[#This Row],[学校コード]],"")</f>
        <v/>
      </c>
      <c r="M768" t="str">
        <f>IFERROR(VLOOKUP(L768,色々!G:H,2,0),"")</f>
        <v/>
      </c>
      <c r="N768" t="str">
        <f>IFERROR(選手[[#This Row],[学年]],"")</f>
        <v/>
      </c>
      <c r="O768" s="10" t="str">
        <f>IFERROR(選手[[#This Row],[生年月日]],"")</f>
        <v/>
      </c>
      <c r="P768" s="150" t="str">
        <f t="shared" si="11"/>
        <v/>
      </c>
    </row>
    <row r="769" spans="6:16" ht="20.100000000000001" customHeight="1" x14ac:dyDescent="0.15">
      <c r="F769" t="str">
        <f>IFERROR(選手[[#This Row],[選手番号]],"")</f>
        <v/>
      </c>
      <c r="G769" t="str">
        <f>IFERROR(選手[[#This Row],[性別コード]],"")</f>
        <v/>
      </c>
      <c r="H769" t="str">
        <f>IFERROR(VLOOKUP(G769,色々!P:Q,2,0),"")</f>
        <v/>
      </c>
      <c r="I769" t="str">
        <f>IFERROR(選手[[#This Row],[氏名]],"")</f>
        <v/>
      </c>
      <c r="J769" t="str">
        <f>IFERROR(選手[[#This Row],[氏名カナ]],"")</f>
        <v/>
      </c>
      <c r="K769" t="str">
        <f>IFERROR(選手[[#This Row],[所属名称１]],"")</f>
        <v/>
      </c>
      <c r="L769" t="str">
        <f>IFERROR(選手[[#This Row],[学校コード]],"")</f>
        <v/>
      </c>
      <c r="M769" t="str">
        <f>IFERROR(VLOOKUP(L769,色々!G:H,2,0),"")</f>
        <v/>
      </c>
      <c r="N769" t="str">
        <f>IFERROR(選手[[#This Row],[学年]],"")</f>
        <v/>
      </c>
      <c r="O769" s="10" t="str">
        <f>IFERROR(選手[[#This Row],[生年月日]],"")</f>
        <v/>
      </c>
      <c r="P769" s="150" t="str">
        <f t="shared" si="11"/>
        <v/>
      </c>
    </row>
    <row r="770" spans="6:16" ht="20.100000000000001" customHeight="1" x14ac:dyDescent="0.15">
      <c r="F770" t="str">
        <f>IFERROR(選手[[#This Row],[選手番号]],"")</f>
        <v/>
      </c>
      <c r="G770" t="str">
        <f>IFERROR(選手[[#This Row],[性別コード]],"")</f>
        <v/>
      </c>
      <c r="H770" t="str">
        <f>IFERROR(VLOOKUP(G770,色々!P:Q,2,0),"")</f>
        <v/>
      </c>
      <c r="I770" t="str">
        <f>IFERROR(選手[[#This Row],[氏名]],"")</f>
        <v/>
      </c>
      <c r="J770" t="str">
        <f>IFERROR(選手[[#This Row],[氏名カナ]],"")</f>
        <v/>
      </c>
      <c r="K770" t="str">
        <f>IFERROR(選手[[#This Row],[所属名称１]],"")</f>
        <v/>
      </c>
      <c r="L770" t="str">
        <f>IFERROR(選手[[#This Row],[学校コード]],"")</f>
        <v/>
      </c>
      <c r="M770" t="str">
        <f>IFERROR(VLOOKUP(L770,色々!G:H,2,0),"")</f>
        <v/>
      </c>
      <c r="N770" t="str">
        <f>IFERROR(選手[[#This Row],[学年]],"")</f>
        <v/>
      </c>
      <c r="O770" s="10" t="str">
        <f>IFERROR(選手[[#This Row],[生年月日]],"")</f>
        <v/>
      </c>
      <c r="P770" s="150" t="str">
        <f t="shared" si="11"/>
        <v/>
      </c>
    </row>
    <row r="771" spans="6:16" ht="20.100000000000001" customHeight="1" x14ac:dyDescent="0.15">
      <c r="F771" t="str">
        <f>IFERROR(選手[[#This Row],[選手番号]],"")</f>
        <v/>
      </c>
      <c r="G771" t="str">
        <f>IFERROR(選手[[#This Row],[性別コード]],"")</f>
        <v/>
      </c>
      <c r="H771" t="str">
        <f>IFERROR(VLOOKUP(G771,色々!P:Q,2,0),"")</f>
        <v/>
      </c>
      <c r="I771" t="str">
        <f>IFERROR(選手[[#This Row],[氏名]],"")</f>
        <v/>
      </c>
      <c r="J771" t="str">
        <f>IFERROR(選手[[#This Row],[氏名カナ]],"")</f>
        <v/>
      </c>
      <c r="K771" t="str">
        <f>IFERROR(選手[[#This Row],[所属名称１]],"")</f>
        <v/>
      </c>
      <c r="L771" t="str">
        <f>IFERROR(選手[[#This Row],[学校コード]],"")</f>
        <v/>
      </c>
      <c r="M771" t="str">
        <f>IFERROR(VLOOKUP(L771,色々!G:H,2,0),"")</f>
        <v/>
      </c>
      <c r="N771" t="str">
        <f>IFERROR(選手[[#This Row],[学年]],"")</f>
        <v/>
      </c>
      <c r="O771" s="10" t="str">
        <f>IFERROR(選手[[#This Row],[生年月日]],"")</f>
        <v/>
      </c>
      <c r="P771" s="150" t="str">
        <f t="shared" ref="P771:P834" si="12">IFERROR(DATEDIF(O771,$O$1,"y"),"")</f>
        <v/>
      </c>
    </row>
    <row r="772" spans="6:16" ht="20.100000000000001" customHeight="1" x14ac:dyDescent="0.15">
      <c r="F772" t="str">
        <f>IFERROR(選手[[#This Row],[選手番号]],"")</f>
        <v/>
      </c>
      <c r="G772" t="str">
        <f>IFERROR(選手[[#This Row],[性別コード]],"")</f>
        <v/>
      </c>
      <c r="H772" t="str">
        <f>IFERROR(VLOOKUP(G772,色々!P:Q,2,0),"")</f>
        <v/>
      </c>
      <c r="I772" t="str">
        <f>IFERROR(選手[[#This Row],[氏名]],"")</f>
        <v/>
      </c>
      <c r="J772" t="str">
        <f>IFERROR(選手[[#This Row],[氏名カナ]],"")</f>
        <v/>
      </c>
      <c r="K772" t="str">
        <f>IFERROR(選手[[#This Row],[所属名称１]],"")</f>
        <v/>
      </c>
      <c r="L772" t="str">
        <f>IFERROR(選手[[#This Row],[学校コード]],"")</f>
        <v/>
      </c>
      <c r="M772" t="str">
        <f>IFERROR(VLOOKUP(L772,色々!G:H,2,0),"")</f>
        <v/>
      </c>
      <c r="N772" t="str">
        <f>IFERROR(選手[[#This Row],[学年]],"")</f>
        <v/>
      </c>
      <c r="O772" s="10" t="str">
        <f>IFERROR(選手[[#This Row],[生年月日]],"")</f>
        <v/>
      </c>
      <c r="P772" s="150" t="str">
        <f t="shared" si="12"/>
        <v/>
      </c>
    </row>
    <row r="773" spans="6:16" ht="20.100000000000001" customHeight="1" x14ac:dyDescent="0.15">
      <c r="F773" t="str">
        <f>IFERROR(選手[[#This Row],[選手番号]],"")</f>
        <v/>
      </c>
      <c r="G773" t="str">
        <f>IFERROR(選手[[#This Row],[性別コード]],"")</f>
        <v/>
      </c>
      <c r="H773" t="str">
        <f>IFERROR(VLOOKUP(G773,色々!P:Q,2,0),"")</f>
        <v/>
      </c>
      <c r="I773" t="str">
        <f>IFERROR(選手[[#This Row],[氏名]],"")</f>
        <v/>
      </c>
      <c r="J773" t="str">
        <f>IFERROR(選手[[#This Row],[氏名カナ]],"")</f>
        <v/>
      </c>
      <c r="K773" t="str">
        <f>IFERROR(選手[[#This Row],[所属名称１]],"")</f>
        <v/>
      </c>
      <c r="L773" t="str">
        <f>IFERROR(選手[[#This Row],[学校コード]],"")</f>
        <v/>
      </c>
      <c r="M773" t="str">
        <f>IFERROR(VLOOKUP(L773,色々!G:H,2,0),"")</f>
        <v/>
      </c>
      <c r="N773" t="str">
        <f>IFERROR(選手[[#This Row],[学年]],"")</f>
        <v/>
      </c>
      <c r="O773" s="10" t="str">
        <f>IFERROR(選手[[#This Row],[生年月日]],"")</f>
        <v/>
      </c>
      <c r="P773" s="150" t="str">
        <f t="shared" si="12"/>
        <v/>
      </c>
    </row>
    <row r="774" spans="6:16" ht="20.100000000000001" customHeight="1" x14ac:dyDescent="0.15">
      <c r="F774" t="str">
        <f>IFERROR(選手[[#This Row],[選手番号]],"")</f>
        <v/>
      </c>
      <c r="G774" t="str">
        <f>IFERROR(選手[[#This Row],[性別コード]],"")</f>
        <v/>
      </c>
      <c r="H774" t="str">
        <f>IFERROR(VLOOKUP(G774,色々!P:Q,2,0),"")</f>
        <v/>
      </c>
      <c r="I774" t="str">
        <f>IFERROR(選手[[#This Row],[氏名]],"")</f>
        <v/>
      </c>
      <c r="J774" t="str">
        <f>IFERROR(選手[[#This Row],[氏名カナ]],"")</f>
        <v/>
      </c>
      <c r="K774" t="str">
        <f>IFERROR(選手[[#This Row],[所属名称１]],"")</f>
        <v/>
      </c>
      <c r="L774" t="str">
        <f>IFERROR(選手[[#This Row],[学校コード]],"")</f>
        <v/>
      </c>
      <c r="M774" t="str">
        <f>IFERROR(VLOOKUP(L774,色々!G:H,2,0),"")</f>
        <v/>
      </c>
      <c r="N774" t="str">
        <f>IFERROR(選手[[#This Row],[学年]],"")</f>
        <v/>
      </c>
      <c r="O774" s="10" t="str">
        <f>IFERROR(選手[[#This Row],[生年月日]],"")</f>
        <v/>
      </c>
      <c r="P774" s="150" t="str">
        <f t="shared" si="12"/>
        <v/>
      </c>
    </row>
    <row r="775" spans="6:16" ht="20.100000000000001" customHeight="1" x14ac:dyDescent="0.15">
      <c r="F775" t="str">
        <f>IFERROR(選手[[#This Row],[選手番号]],"")</f>
        <v/>
      </c>
      <c r="G775" t="str">
        <f>IFERROR(選手[[#This Row],[性別コード]],"")</f>
        <v/>
      </c>
      <c r="H775" t="str">
        <f>IFERROR(VLOOKUP(G775,色々!P:Q,2,0),"")</f>
        <v/>
      </c>
      <c r="I775" t="str">
        <f>IFERROR(選手[[#This Row],[氏名]],"")</f>
        <v/>
      </c>
      <c r="J775" t="str">
        <f>IFERROR(選手[[#This Row],[氏名カナ]],"")</f>
        <v/>
      </c>
      <c r="K775" t="str">
        <f>IFERROR(選手[[#This Row],[所属名称１]],"")</f>
        <v/>
      </c>
      <c r="L775" t="str">
        <f>IFERROR(選手[[#This Row],[学校コード]],"")</f>
        <v/>
      </c>
      <c r="M775" t="str">
        <f>IFERROR(VLOOKUP(L775,色々!G:H,2,0),"")</f>
        <v/>
      </c>
      <c r="N775" t="str">
        <f>IFERROR(選手[[#This Row],[学年]],"")</f>
        <v/>
      </c>
      <c r="O775" s="10" t="str">
        <f>IFERROR(選手[[#This Row],[生年月日]],"")</f>
        <v/>
      </c>
      <c r="P775" s="150" t="str">
        <f t="shared" si="12"/>
        <v/>
      </c>
    </row>
    <row r="776" spans="6:16" ht="20.100000000000001" customHeight="1" x14ac:dyDescent="0.15">
      <c r="F776" t="str">
        <f>IFERROR(選手[[#This Row],[選手番号]],"")</f>
        <v/>
      </c>
      <c r="G776" t="str">
        <f>IFERROR(選手[[#This Row],[性別コード]],"")</f>
        <v/>
      </c>
      <c r="H776" t="str">
        <f>IFERROR(VLOOKUP(G776,色々!P:Q,2,0),"")</f>
        <v/>
      </c>
      <c r="I776" t="str">
        <f>IFERROR(選手[[#This Row],[氏名]],"")</f>
        <v/>
      </c>
      <c r="J776" t="str">
        <f>IFERROR(選手[[#This Row],[氏名カナ]],"")</f>
        <v/>
      </c>
      <c r="K776" t="str">
        <f>IFERROR(選手[[#This Row],[所属名称１]],"")</f>
        <v/>
      </c>
      <c r="L776" t="str">
        <f>IFERROR(選手[[#This Row],[学校コード]],"")</f>
        <v/>
      </c>
      <c r="M776" t="str">
        <f>IFERROR(VLOOKUP(L776,色々!G:H,2,0),"")</f>
        <v/>
      </c>
      <c r="N776" t="str">
        <f>IFERROR(選手[[#This Row],[学年]],"")</f>
        <v/>
      </c>
      <c r="O776" s="10" t="str">
        <f>IFERROR(選手[[#This Row],[生年月日]],"")</f>
        <v/>
      </c>
      <c r="P776" s="150" t="str">
        <f t="shared" si="12"/>
        <v/>
      </c>
    </row>
    <row r="777" spans="6:16" ht="20.100000000000001" customHeight="1" x14ac:dyDescent="0.15">
      <c r="F777" t="str">
        <f>IFERROR(選手[[#This Row],[選手番号]],"")</f>
        <v/>
      </c>
      <c r="G777" t="str">
        <f>IFERROR(選手[[#This Row],[性別コード]],"")</f>
        <v/>
      </c>
      <c r="H777" t="str">
        <f>IFERROR(VLOOKUP(G777,色々!P:Q,2,0),"")</f>
        <v/>
      </c>
      <c r="I777" t="str">
        <f>IFERROR(選手[[#This Row],[氏名]],"")</f>
        <v/>
      </c>
      <c r="J777" t="str">
        <f>IFERROR(選手[[#This Row],[氏名カナ]],"")</f>
        <v/>
      </c>
      <c r="K777" t="str">
        <f>IFERROR(選手[[#This Row],[所属名称１]],"")</f>
        <v/>
      </c>
      <c r="L777" t="str">
        <f>IFERROR(選手[[#This Row],[学校コード]],"")</f>
        <v/>
      </c>
      <c r="M777" t="str">
        <f>IFERROR(VLOOKUP(L777,色々!G:H,2,0),"")</f>
        <v/>
      </c>
      <c r="N777" t="str">
        <f>IFERROR(選手[[#This Row],[学年]],"")</f>
        <v/>
      </c>
      <c r="O777" s="10" t="str">
        <f>IFERROR(選手[[#This Row],[生年月日]],"")</f>
        <v/>
      </c>
      <c r="P777" s="150" t="str">
        <f t="shared" si="12"/>
        <v/>
      </c>
    </row>
    <row r="778" spans="6:16" ht="20.100000000000001" customHeight="1" x14ac:dyDescent="0.15">
      <c r="F778" t="str">
        <f>IFERROR(選手[[#This Row],[選手番号]],"")</f>
        <v/>
      </c>
      <c r="G778" t="str">
        <f>IFERROR(選手[[#This Row],[性別コード]],"")</f>
        <v/>
      </c>
      <c r="H778" t="str">
        <f>IFERROR(VLOOKUP(G778,色々!P:Q,2,0),"")</f>
        <v/>
      </c>
      <c r="I778" t="str">
        <f>IFERROR(選手[[#This Row],[氏名]],"")</f>
        <v/>
      </c>
      <c r="J778" t="str">
        <f>IFERROR(選手[[#This Row],[氏名カナ]],"")</f>
        <v/>
      </c>
      <c r="K778" t="str">
        <f>IFERROR(選手[[#This Row],[所属名称１]],"")</f>
        <v/>
      </c>
      <c r="L778" t="str">
        <f>IFERROR(選手[[#This Row],[学校コード]],"")</f>
        <v/>
      </c>
      <c r="M778" t="str">
        <f>IFERROR(VLOOKUP(L778,色々!G:H,2,0),"")</f>
        <v/>
      </c>
      <c r="N778" t="str">
        <f>IFERROR(選手[[#This Row],[学年]],"")</f>
        <v/>
      </c>
      <c r="O778" s="10" t="str">
        <f>IFERROR(選手[[#This Row],[生年月日]],"")</f>
        <v/>
      </c>
      <c r="P778" s="150" t="str">
        <f t="shared" si="12"/>
        <v/>
      </c>
    </row>
    <row r="779" spans="6:16" ht="20.100000000000001" customHeight="1" x14ac:dyDescent="0.15">
      <c r="F779" t="str">
        <f>IFERROR(選手[[#This Row],[選手番号]],"")</f>
        <v/>
      </c>
      <c r="G779" t="str">
        <f>IFERROR(選手[[#This Row],[性別コード]],"")</f>
        <v/>
      </c>
      <c r="H779" t="str">
        <f>IFERROR(VLOOKUP(G779,色々!P:Q,2,0),"")</f>
        <v/>
      </c>
      <c r="I779" t="str">
        <f>IFERROR(選手[[#This Row],[氏名]],"")</f>
        <v/>
      </c>
      <c r="J779" t="str">
        <f>IFERROR(選手[[#This Row],[氏名カナ]],"")</f>
        <v/>
      </c>
      <c r="K779" t="str">
        <f>IFERROR(選手[[#This Row],[所属名称１]],"")</f>
        <v/>
      </c>
      <c r="L779" t="str">
        <f>IFERROR(選手[[#This Row],[学校コード]],"")</f>
        <v/>
      </c>
      <c r="M779" t="str">
        <f>IFERROR(VLOOKUP(L779,色々!G:H,2,0),"")</f>
        <v/>
      </c>
      <c r="N779" t="str">
        <f>IFERROR(選手[[#This Row],[学年]],"")</f>
        <v/>
      </c>
      <c r="O779" s="10" t="str">
        <f>IFERROR(選手[[#This Row],[生年月日]],"")</f>
        <v/>
      </c>
      <c r="P779" s="150" t="str">
        <f t="shared" si="12"/>
        <v/>
      </c>
    </row>
    <row r="780" spans="6:16" ht="20.100000000000001" customHeight="1" x14ac:dyDescent="0.15">
      <c r="F780" t="str">
        <f>IFERROR(選手[[#This Row],[選手番号]],"")</f>
        <v/>
      </c>
      <c r="G780" t="str">
        <f>IFERROR(選手[[#This Row],[性別コード]],"")</f>
        <v/>
      </c>
      <c r="H780" t="str">
        <f>IFERROR(VLOOKUP(G780,色々!P:Q,2,0),"")</f>
        <v/>
      </c>
      <c r="I780" t="str">
        <f>IFERROR(選手[[#This Row],[氏名]],"")</f>
        <v/>
      </c>
      <c r="J780" t="str">
        <f>IFERROR(選手[[#This Row],[氏名カナ]],"")</f>
        <v/>
      </c>
      <c r="K780" t="str">
        <f>IFERROR(選手[[#This Row],[所属名称１]],"")</f>
        <v/>
      </c>
      <c r="L780" t="str">
        <f>IFERROR(選手[[#This Row],[学校コード]],"")</f>
        <v/>
      </c>
      <c r="M780" t="str">
        <f>IFERROR(VLOOKUP(L780,色々!G:H,2,0),"")</f>
        <v/>
      </c>
      <c r="N780" t="str">
        <f>IFERROR(選手[[#This Row],[学年]],"")</f>
        <v/>
      </c>
      <c r="O780" s="10" t="str">
        <f>IFERROR(選手[[#This Row],[生年月日]],"")</f>
        <v/>
      </c>
      <c r="P780" s="150" t="str">
        <f t="shared" si="12"/>
        <v/>
      </c>
    </row>
    <row r="781" spans="6:16" ht="20.100000000000001" customHeight="1" x14ac:dyDescent="0.15">
      <c r="F781" t="str">
        <f>IFERROR(選手[[#This Row],[選手番号]],"")</f>
        <v/>
      </c>
      <c r="G781" t="str">
        <f>IFERROR(選手[[#This Row],[性別コード]],"")</f>
        <v/>
      </c>
      <c r="H781" t="str">
        <f>IFERROR(VLOOKUP(G781,色々!P:Q,2,0),"")</f>
        <v/>
      </c>
      <c r="I781" t="str">
        <f>IFERROR(選手[[#This Row],[氏名]],"")</f>
        <v/>
      </c>
      <c r="J781" t="str">
        <f>IFERROR(選手[[#This Row],[氏名カナ]],"")</f>
        <v/>
      </c>
      <c r="K781" t="str">
        <f>IFERROR(選手[[#This Row],[所属名称１]],"")</f>
        <v/>
      </c>
      <c r="L781" t="str">
        <f>IFERROR(選手[[#This Row],[学校コード]],"")</f>
        <v/>
      </c>
      <c r="M781" t="str">
        <f>IFERROR(VLOOKUP(L781,色々!G:H,2,0),"")</f>
        <v/>
      </c>
      <c r="N781" t="str">
        <f>IFERROR(選手[[#This Row],[学年]],"")</f>
        <v/>
      </c>
      <c r="O781" s="10" t="str">
        <f>IFERROR(選手[[#This Row],[生年月日]],"")</f>
        <v/>
      </c>
      <c r="P781" s="150" t="str">
        <f t="shared" si="12"/>
        <v/>
      </c>
    </row>
    <row r="782" spans="6:16" ht="20.100000000000001" customHeight="1" x14ac:dyDescent="0.15">
      <c r="F782" t="str">
        <f>IFERROR(選手[[#This Row],[選手番号]],"")</f>
        <v/>
      </c>
      <c r="G782" t="str">
        <f>IFERROR(選手[[#This Row],[性別コード]],"")</f>
        <v/>
      </c>
      <c r="H782" t="str">
        <f>IFERROR(VLOOKUP(G782,色々!P:Q,2,0),"")</f>
        <v/>
      </c>
      <c r="I782" t="str">
        <f>IFERROR(選手[[#This Row],[氏名]],"")</f>
        <v/>
      </c>
      <c r="J782" t="str">
        <f>IFERROR(選手[[#This Row],[氏名カナ]],"")</f>
        <v/>
      </c>
      <c r="K782" t="str">
        <f>IFERROR(選手[[#This Row],[所属名称１]],"")</f>
        <v/>
      </c>
      <c r="L782" t="str">
        <f>IFERROR(選手[[#This Row],[学校コード]],"")</f>
        <v/>
      </c>
      <c r="M782" t="str">
        <f>IFERROR(VLOOKUP(L782,色々!G:H,2,0),"")</f>
        <v/>
      </c>
      <c r="N782" t="str">
        <f>IFERROR(選手[[#This Row],[学年]],"")</f>
        <v/>
      </c>
      <c r="O782" s="10" t="str">
        <f>IFERROR(選手[[#This Row],[生年月日]],"")</f>
        <v/>
      </c>
      <c r="P782" s="150" t="str">
        <f t="shared" si="12"/>
        <v/>
      </c>
    </row>
    <row r="783" spans="6:16" ht="20.100000000000001" customHeight="1" x14ac:dyDescent="0.15">
      <c r="F783" t="str">
        <f>IFERROR(選手[[#This Row],[選手番号]],"")</f>
        <v/>
      </c>
      <c r="G783" t="str">
        <f>IFERROR(選手[[#This Row],[性別コード]],"")</f>
        <v/>
      </c>
      <c r="H783" t="str">
        <f>IFERROR(VLOOKUP(G783,色々!P:Q,2,0),"")</f>
        <v/>
      </c>
      <c r="I783" t="str">
        <f>IFERROR(選手[[#This Row],[氏名]],"")</f>
        <v/>
      </c>
      <c r="J783" t="str">
        <f>IFERROR(選手[[#This Row],[氏名カナ]],"")</f>
        <v/>
      </c>
      <c r="K783" t="str">
        <f>IFERROR(選手[[#This Row],[所属名称１]],"")</f>
        <v/>
      </c>
      <c r="L783" t="str">
        <f>IFERROR(選手[[#This Row],[学校コード]],"")</f>
        <v/>
      </c>
      <c r="M783" t="str">
        <f>IFERROR(VLOOKUP(L783,色々!G:H,2,0),"")</f>
        <v/>
      </c>
      <c r="N783" t="str">
        <f>IFERROR(選手[[#This Row],[学年]],"")</f>
        <v/>
      </c>
      <c r="O783" s="10" t="str">
        <f>IFERROR(選手[[#This Row],[生年月日]],"")</f>
        <v/>
      </c>
      <c r="P783" s="150" t="str">
        <f t="shared" si="12"/>
        <v/>
      </c>
    </row>
    <row r="784" spans="6:16" ht="20.100000000000001" customHeight="1" x14ac:dyDescent="0.15">
      <c r="F784" t="str">
        <f>IFERROR(選手[[#This Row],[選手番号]],"")</f>
        <v/>
      </c>
      <c r="G784" t="str">
        <f>IFERROR(選手[[#This Row],[性別コード]],"")</f>
        <v/>
      </c>
      <c r="H784" t="str">
        <f>IFERROR(VLOOKUP(G784,色々!P:Q,2,0),"")</f>
        <v/>
      </c>
      <c r="I784" t="str">
        <f>IFERROR(選手[[#This Row],[氏名]],"")</f>
        <v/>
      </c>
      <c r="J784" t="str">
        <f>IFERROR(選手[[#This Row],[氏名カナ]],"")</f>
        <v/>
      </c>
      <c r="K784" t="str">
        <f>IFERROR(選手[[#This Row],[所属名称１]],"")</f>
        <v/>
      </c>
      <c r="L784" t="str">
        <f>IFERROR(選手[[#This Row],[学校コード]],"")</f>
        <v/>
      </c>
      <c r="M784" t="str">
        <f>IFERROR(VLOOKUP(L784,色々!G:H,2,0),"")</f>
        <v/>
      </c>
      <c r="N784" t="str">
        <f>IFERROR(選手[[#This Row],[学年]],"")</f>
        <v/>
      </c>
      <c r="O784" s="10" t="str">
        <f>IFERROR(選手[[#This Row],[生年月日]],"")</f>
        <v/>
      </c>
      <c r="P784" s="150" t="str">
        <f t="shared" si="12"/>
        <v/>
      </c>
    </row>
    <row r="785" spans="6:16" ht="20.100000000000001" customHeight="1" x14ac:dyDescent="0.15">
      <c r="F785" t="str">
        <f>IFERROR(選手[[#This Row],[選手番号]],"")</f>
        <v/>
      </c>
      <c r="G785" t="str">
        <f>IFERROR(選手[[#This Row],[性別コード]],"")</f>
        <v/>
      </c>
      <c r="H785" t="str">
        <f>IFERROR(VLOOKUP(G785,色々!P:Q,2,0),"")</f>
        <v/>
      </c>
      <c r="I785" t="str">
        <f>IFERROR(選手[[#This Row],[氏名]],"")</f>
        <v/>
      </c>
      <c r="J785" t="str">
        <f>IFERROR(選手[[#This Row],[氏名カナ]],"")</f>
        <v/>
      </c>
      <c r="K785" t="str">
        <f>IFERROR(選手[[#This Row],[所属名称１]],"")</f>
        <v/>
      </c>
      <c r="L785" t="str">
        <f>IFERROR(選手[[#This Row],[学校コード]],"")</f>
        <v/>
      </c>
      <c r="M785" t="str">
        <f>IFERROR(VLOOKUP(L785,色々!G:H,2,0),"")</f>
        <v/>
      </c>
      <c r="N785" t="str">
        <f>IFERROR(選手[[#This Row],[学年]],"")</f>
        <v/>
      </c>
      <c r="O785" s="10" t="str">
        <f>IFERROR(選手[[#This Row],[生年月日]],"")</f>
        <v/>
      </c>
      <c r="P785" s="150" t="str">
        <f t="shared" si="12"/>
        <v/>
      </c>
    </row>
    <row r="786" spans="6:16" ht="20.100000000000001" customHeight="1" x14ac:dyDescent="0.15">
      <c r="F786" t="str">
        <f>IFERROR(選手[[#This Row],[選手番号]],"")</f>
        <v/>
      </c>
      <c r="G786" t="str">
        <f>IFERROR(選手[[#This Row],[性別コード]],"")</f>
        <v/>
      </c>
      <c r="H786" t="str">
        <f>IFERROR(VLOOKUP(G786,色々!P:Q,2,0),"")</f>
        <v/>
      </c>
      <c r="I786" t="str">
        <f>IFERROR(選手[[#This Row],[氏名]],"")</f>
        <v/>
      </c>
      <c r="J786" t="str">
        <f>IFERROR(選手[[#This Row],[氏名カナ]],"")</f>
        <v/>
      </c>
      <c r="K786" t="str">
        <f>IFERROR(選手[[#This Row],[所属名称１]],"")</f>
        <v/>
      </c>
      <c r="L786" t="str">
        <f>IFERROR(選手[[#This Row],[学校コード]],"")</f>
        <v/>
      </c>
      <c r="M786" t="str">
        <f>IFERROR(VLOOKUP(L786,色々!G:H,2,0),"")</f>
        <v/>
      </c>
      <c r="N786" t="str">
        <f>IFERROR(選手[[#This Row],[学年]],"")</f>
        <v/>
      </c>
      <c r="O786" s="10" t="str">
        <f>IFERROR(選手[[#This Row],[生年月日]],"")</f>
        <v/>
      </c>
      <c r="P786" s="150" t="str">
        <f t="shared" si="12"/>
        <v/>
      </c>
    </row>
    <row r="787" spans="6:16" ht="20.100000000000001" customHeight="1" x14ac:dyDescent="0.15">
      <c r="F787" t="str">
        <f>IFERROR(選手[[#This Row],[選手番号]],"")</f>
        <v/>
      </c>
      <c r="G787" t="str">
        <f>IFERROR(選手[[#This Row],[性別コード]],"")</f>
        <v/>
      </c>
      <c r="H787" t="str">
        <f>IFERROR(VLOOKUP(G787,色々!P:Q,2,0),"")</f>
        <v/>
      </c>
      <c r="I787" t="str">
        <f>IFERROR(選手[[#This Row],[氏名]],"")</f>
        <v/>
      </c>
      <c r="J787" t="str">
        <f>IFERROR(選手[[#This Row],[氏名カナ]],"")</f>
        <v/>
      </c>
      <c r="K787" t="str">
        <f>IFERROR(選手[[#This Row],[所属名称１]],"")</f>
        <v/>
      </c>
      <c r="L787" t="str">
        <f>IFERROR(選手[[#This Row],[学校コード]],"")</f>
        <v/>
      </c>
      <c r="M787" t="str">
        <f>IFERROR(VLOOKUP(L787,色々!G:H,2,0),"")</f>
        <v/>
      </c>
      <c r="N787" t="str">
        <f>IFERROR(選手[[#This Row],[学年]],"")</f>
        <v/>
      </c>
      <c r="O787" s="10" t="str">
        <f>IFERROR(選手[[#This Row],[生年月日]],"")</f>
        <v/>
      </c>
      <c r="P787" s="150" t="str">
        <f t="shared" si="12"/>
        <v/>
      </c>
    </row>
    <row r="788" spans="6:16" ht="20.100000000000001" customHeight="1" x14ac:dyDescent="0.15">
      <c r="F788" t="str">
        <f>IFERROR(選手[[#This Row],[選手番号]],"")</f>
        <v/>
      </c>
      <c r="G788" t="str">
        <f>IFERROR(選手[[#This Row],[性別コード]],"")</f>
        <v/>
      </c>
      <c r="H788" t="str">
        <f>IFERROR(VLOOKUP(G788,色々!P:Q,2,0),"")</f>
        <v/>
      </c>
      <c r="I788" t="str">
        <f>IFERROR(選手[[#This Row],[氏名]],"")</f>
        <v/>
      </c>
      <c r="J788" t="str">
        <f>IFERROR(選手[[#This Row],[氏名カナ]],"")</f>
        <v/>
      </c>
      <c r="K788" t="str">
        <f>IFERROR(選手[[#This Row],[所属名称１]],"")</f>
        <v/>
      </c>
      <c r="L788" t="str">
        <f>IFERROR(選手[[#This Row],[学校コード]],"")</f>
        <v/>
      </c>
      <c r="M788" t="str">
        <f>IFERROR(VLOOKUP(L788,色々!G:H,2,0),"")</f>
        <v/>
      </c>
      <c r="N788" t="str">
        <f>IFERROR(選手[[#This Row],[学年]],"")</f>
        <v/>
      </c>
      <c r="O788" s="10" t="str">
        <f>IFERROR(選手[[#This Row],[生年月日]],"")</f>
        <v/>
      </c>
      <c r="P788" s="150" t="str">
        <f t="shared" si="12"/>
        <v/>
      </c>
    </row>
    <row r="789" spans="6:16" ht="20.100000000000001" customHeight="1" x14ac:dyDescent="0.15">
      <c r="F789" t="str">
        <f>IFERROR(選手[[#This Row],[選手番号]],"")</f>
        <v/>
      </c>
      <c r="G789" t="str">
        <f>IFERROR(選手[[#This Row],[性別コード]],"")</f>
        <v/>
      </c>
      <c r="H789" t="str">
        <f>IFERROR(VLOOKUP(G789,色々!P:Q,2,0),"")</f>
        <v/>
      </c>
      <c r="I789" t="str">
        <f>IFERROR(選手[[#This Row],[氏名]],"")</f>
        <v/>
      </c>
      <c r="J789" t="str">
        <f>IFERROR(選手[[#This Row],[氏名カナ]],"")</f>
        <v/>
      </c>
      <c r="K789" t="str">
        <f>IFERROR(選手[[#This Row],[所属名称１]],"")</f>
        <v/>
      </c>
      <c r="L789" t="str">
        <f>IFERROR(選手[[#This Row],[学校コード]],"")</f>
        <v/>
      </c>
      <c r="M789" t="str">
        <f>IFERROR(VLOOKUP(L789,色々!G:H,2,0),"")</f>
        <v/>
      </c>
      <c r="N789" t="str">
        <f>IFERROR(選手[[#This Row],[学年]],"")</f>
        <v/>
      </c>
      <c r="O789" s="10" t="str">
        <f>IFERROR(選手[[#This Row],[生年月日]],"")</f>
        <v/>
      </c>
      <c r="P789" s="150" t="str">
        <f t="shared" si="12"/>
        <v/>
      </c>
    </row>
    <row r="790" spans="6:16" ht="20.100000000000001" customHeight="1" x14ac:dyDescent="0.15">
      <c r="F790" t="str">
        <f>IFERROR(選手[[#This Row],[選手番号]],"")</f>
        <v/>
      </c>
      <c r="G790" t="str">
        <f>IFERROR(選手[[#This Row],[性別コード]],"")</f>
        <v/>
      </c>
      <c r="H790" t="str">
        <f>IFERROR(VLOOKUP(G790,色々!P:Q,2,0),"")</f>
        <v/>
      </c>
      <c r="I790" t="str">
        <f>IFERROR(選手[[#This Row],[氏名]],"")</f>
        <v/>
      </c>
      <c r="J790" t="str">
        <f>IFERROR(選手[[#This Row],[氏名カナ]],"")</f>
        <v/>
      </c>
      <c r="K790" t="str">
        <f>IFERROR(選手[[#This Row],[所属名称１]],"")</f>
        <v/>
      </c>
      <c r="L790" t="str">
        <f>IFERROR(選手[[#This Row],[学校コード]],"")</f>
        <v/>
      </c>
      <c r="M790" t="str">
        <f>IFERROR(VLOOKUP(L790,色々!G:H,2,0),"")</f>
        <v/>
      </c>
      <c r="N790" t="str">
        <f>IFERROR(選手[[#This Row],[学年]],"")</f>
        <v/>
      </c>
      <c r="O790" s="10" t="str">
        <f>IFERROR(選手[[#This Row],[生年月日]],"")</f>
        <v/>
      </c>
      <c r="P790" s="150" t="str">
        <f t="shared" si="12"/>
        <v/>
      </c>
    </row>
    <row r="791" spans="6:16" ht="20.100000000000001" customHeight="1" x14ac:dyDescent="0.15">
      <c r="F791" t="str">
        <f>IFERROR(選手[[#This Row],[選手番号]],"")</f>
        <v/>
      </c>
      <c r="G791" t="str">
        <f>IFERROR(選手[[#This Row],[性別コード]],"")</f>
        <v/>
      </c>
      <c r="H791" t="str">
        <f>IFERROR(VLOOKUP(G791,色々!P:Q,2,0),"")</f>
        <v/>
      </c>
      <c r="I791" t="str">
        <f>IFERROR(選手[[#This Row],[氏名]],"")</f>
        <v/>
      </c>
      <c r="J791" t="str">
        <f>IFERROR(選手[[#This Row],[氏名カナ]],"")</f>
        <v/>
      </c>
      <c r="K791" t="str">
        <f>IFERROR(選手[[#This Row],[所属名称１]],"")</f>
        <v/>
      </c>
      <c r="L791" t="str">
        <f>IFERROR(選手[[#This Row],[学校コード]],"")</f>
        <v/>
      </c>
      <c r="M791" t="str">
        <f>IFERROR(VLOOKUP(L791,色々!G:H,2,0),"")</f>
        <v/>
      </c>
      <c r="N791" t="str">
        <f>IFERROR(選手[[#This Row],[学年]],"")</f>
        <v/>
      </c>
      <c r="O791" s="10" t="str">
        <f>IFERROR(選手[[#This Row],[生年月日]],"")</f>
        <v/>
      </c>
      <c r="P791" s="150" t="str">
        <f t="shared" si="12"/>
        <v/>
      </c>
    </row>
    <row r="792" spans="6:16" ht="20.100000000000001" customHeight="1" x14ac:dyDescent="0.15">
      <c r="F792" t="str">
        <f>IFERROR(選手[[#This Row],[選手番号]],"")</f>
        <v/>
      </c>
      <c r="G792" t="str">
        <f>IFERROR(選手[[#This Row],[性別コード]],"")</f>
        <v/>
      </c>
      <c r="H792" t="str">
        <f>IFERROR(VLOOKUP(G792,色々!P:Q,2,0),"")</f>
        <v/>
      </c>
      <c r="I792" t="str">
        <f>IFERROR(選手[[#This Row],[氏名]],"")</f>
        <v/>
      </c>
      <c r="J792" t="str">
        <f>IFERROR(選手[[#This Row],[氏名カナ]],"")</f>
        <v/>
      </c>
      <c r="K792" t="str">
        <f>IFERROR(選手[[#This Row],[所属名称１]],"")</f>
        <v/>
      </c>
      <c r="L792" t="str">
        <f>IFERROR(選手[[#This Row],[学校コード]],"")</f>
        <v/>
      </c>
      <c r="M792" t="str">
        <f>IFERROR(VLOOKUP(L792,色々!G:H,2,0),"")</f>
        <v/>
      </c>
      <c r="N792" t="str">
        <f>IFERROR(選手[[#This Row],[学年]],"")</f>
        <v/>
      </c>
      <c r="O792" s="10" t="str">
        <f>IFERROR(選手[[#This Row],[生年月日]],"")</f>
        <v/>
      </c>
      <c r="P792" s="150" t="str">
        <f t="shared" si="12"/>
        <v/>
      </c>
    </row>
    <row r="793" spans="6:16" ht="20.100000000000001" customHeight="1" x14ac:dyDescent="0.15">
      <c r="F793" t="str">
        <f>IFERROR(選手[[#This Row],[選手番号]],"")</f>
        <v/>
      </c>
      <c r="G793" t="str">
        <f>IFERROR(選手[[#This Row],[性別コード]],"")</f>
        <v/>
      </c>
      <c r="H793" t="str">
        <f>IFERROR(VLOOKUP(G793,色々!P:Q,2,0),"")</f>
        <v/>
      </c>
      <c r="I793" t="str">
        <f>IFERROR(選手[[#This Row],[氏名]],"")</f>
        <v/>
      </c>
      <c r="J793" t="str">
        <f>IFERROR(選手[[#This Row],[氏名カナ]],"")</f>
        <v/>
      </c>
      <c r="K793" t="str">
        <f>IFERROR(選手[[#This Row],[所属名称１]],"")</f>
        <v/>
      </c>
      <c r="L793" t="str">
        <f>IFERROR(選手[[#This Row],[学校コード]],"")</f>
        <v/>
      </c>
      <c r="M793" t="str">
        <f>IFERROR(VLOOKUP(L793,色々!G:H,2,0),"")</f>
        <v/>
      </c>
      <c r="N793" t="str">
        <f>IFERROR(選手[[#This Row],[学年]],"")</f>
        <v/>
      </c>
      <c r="O793" s="10" t="str">
        <f>IFERROR(選手[[#This Row],[生年月日]],"")</f>
        <v/>
      </c>
      <c r="P793" s="150" t="str">
        <f t="shared" si="12"/>
        <v/>
      </c>
    </row>
    <row r="794" spans="6:16" ht="20.100000000000001" customHeight="1" x14ac:dyDescent="0.15">
      <c r="F794" t="str">
        <f>IFERROR(選手[[#This Row],[選手番号]],"")</f>
        <v/>
      </c>
      <c r="G794" t="str">
        <f>IFERROR(選手[[#This Row],[性別コード]],"")</f>
        <v/>
      </c>
      <c r="H794" t="str">
        <f>IFERROR(VLOOKUP(G794,色々!P:Q,2,0),"")</f>
        <v/>
      </c>
      <c r="I794" t="str">
        <f>IFERROR(選手[[#This Row],[氏名]],"")</f>
        <v/>
      </c>
      <c r="J794" t="str">
        <f>IFERROR(選手[[#This Row],[氏名カナ]],"")</f>
        <v/>
      </c>
      <c r="K794" t="str">
        <f>IFERROR(選手[[#This Row],[所属名称１]],"")</f>
        <v/>
      </c>
      <c r="L794" t="str">
        <f>IFERROR(選手[[#This Row],[学校コード]],"")</f>
        <v/>
      </c>
      <c r="M794" t="str">
        <f>IFERROR(VLOOKUP(L794,色々!G:H,2,0),"")</f>
        <v/>
      </c>
      <c r="N794" t="str">
        <f>IFERROR(選手[[#This Row],[学年]],"")</f>
        <v/>
      </c>
      <c r="O794" s="10" t="str">
        <f>IFERROR(選手[[#This Row],[生年月日]],"")</f>
        <v/>
      </c>
      <c r="P794" s="150" t="str">
        <f t="shared" si="12"/>
        <v/>
      </c>
    </row>
    <row r="795" spans="6:16" ht="20.100000000000001" customHeight="1" x14ac:dyDescent="0.15">
      <c r="F795" t="str">
        <f>IFERROR(選手[[#This Row],[選手番号]],"")</f>
        <v/>
      </c>
      <c r="G795" t="str">
        <f>IFERROR(選手[[#This Row],[性別コード]],"")</f>
        <v/>
      </c>
      <c r="H795" t="str">
        <f>IFERROR(VLOOKUP(G795,色々!P:Q,2,0),"")</f>
        <v/>
      </c>
      <c r="I795" t="str">
        <f>IFERROR(選手[[#This Row],[氏名]],"")</f>
        <v/>
      </c>
      <c r="J795" t="str">
        <f>IFERROR(選手[[#This Row],[氏名カナ]],"")</f>
        <v/>
      </c>
      <c r="K795" t="str">
        <f>IFERROR(選手[[#This Row],[所属名称１]],"")</f>
        <v/>
      </c>
      <c r="L795" t="str">
        <f>IFERROR(選手[[#This Row],[学校コード]],"")</f>
        <v/>
      </c>
      <c r="M795" t="str">
        <f>IFERROR(VLOOKUP(L795,色々!G:H,2,0),"")</f>
        <v/>
      </c>
      <c r="N795" t="str">
        <f>IFERROR(選手[[#This Row],[学年]],"")</f>
        <v/>
      </c>
      <c r="O795" s="10" t="str">
        <f>IFERROR(選手[[#This Row],[生年月日]],"")</f>
        <v/>
      </c>
      <c r="P795" s="150" t="str">
        <f t="shared" si="12"/>
        <v/>
      </c>
    </row>
    <row r="796" spans="6:16" ht="20.100000000000001" customHeight="1" x14ac:dyDescent="0.15">
      <c r="F796" t="str">
        <f>IFERROR(選手[[#This Row],[選手番号]],"")</f>
        <v/>
      </c>
      <c r="G796" t="str">
        <f>IFERROR(選手[[#This Row],[性別コード]],"")</f>
        <v/>
      </c>
      <c r="H796" t="str">
        <f>IFERROR(VLOOKUP(G796,色々!P:Q,2,0),"")</f>
        <v/>
      </c>
      <c r="I796" t="str">
        <f>IFERROR(選手[[#This Row],[氏名]],"")</f>
        <v/>
      </c>
      <c r="J796" t="str">
        <f>IFERROR(選手[[#This Row],[氏名カナ]],"")</f>
        <v/>
      </c>
      <c r="K796" t="str">
        <f>IFERROR(選手[[#This Row],[所属名称１]],"")</f>
        <v/>
      </c>
      <c r="L796" t="str">
        <f>IFERROR(選手[[#This Row],[学校コード]],"")</f>
        <v/>
      </c>
      <c r="M796" t="str">
        <f>IFERROR(VLOOKUP(L796,色々!G:H,2,0),"")</f>
        <v/>
      </c>
      <c r="N796" t="str">
        <f>IFERROR(選手[[#This Row],[学年]],"")</f>
        <v/>
      </c>
      <c r="O796" s="10" t="str">
        <f>IFERROR(選手[[#This Row],[生年月日]],"")</f>
        <v/>
      </c>
      <c r="P796" s="150" t="str">
        <f t="shared" si="12"/>
        <v/>
      </c>
    </row>
    <row r="797" spans="6:16" ht="20.100000000000001" customHeight="1" x14ac:dyDescent="0.15">
      <c r="F797" t="str">
        <f>IFERROR(選手[[#This Row],[選手番号]],"")</f>
        <v/>
      </c>
      <c r="G797" t="str">
        <f>IFERROR(選手[[#This Row],[性別コード]],"")</f>
        <v/>
      </c>
      <c r="H797" t="str">
        <f>IFERROR(VLOOKUP(G797,色々!P:Q,2,0),"")</f>
        <v/>
      </c>
      <c r="I797" t="str">
        <f>IFERROR(選手[[#This Row],[氏名]],"")</f>
        <v/>
      </c>
      <c r="J797" t="str">
        <f>IFERROR(選手[[#This Row],[氏名カナ]],"")</f>
        <v/>
      </c>
      <c r="K797" t="str">
        <f>IFERROR(選手[[#This Row],[所属名称１]],"")</f>
        <v/>
      </c>
      <c r="L797" t="str">
        <f>IFERROR(選手[[#This Row],[学校コード]],"")</f>
        <v/>
      </c>
      <c r="M797" t="str">
        <f>IFERROR(VLOOKUP(L797,色々!G:H,2,0),"")</f>
        <v/>
      </c>
      <c r="N797" t="str">
        <f>IFERROR(選手[[#This Row],[学年]],"")</f>
        <v/>
      </c>
      <c r="O797" s="10" t="str">
        <f>IFERROR(選手[[#This Row],[生年月日]],"")</f>
        <v/>
      </c>
      <c r="P797" s="150" t="str">
        <f t="shared" si="12"/>
        <v/>
      </c>
    </row>
    <row r="798" spans="6:16" ht="20.100000000000001" customHeight="1" x14ac:dyDescent="0.15">
      <c r="F798" t="str">
        <f>IFERROR(選手[[#This Row],[選手番号]],"")</f>
        <v/>
      </c>
      <c r="G798" t="str">
        <f>IFERROR(選手[[#This Row],[性別コード]],"")</f>
        <v/>
      </c>
      <c r="H798" t="str">
        <f>IFERROR(VLOOKUP(G798,色々!P:Q,2,0),"")</f>
        <v/>
      </c>
      <c r="I798" t="str">
        <f>IFERROR(選手[[#This Row],[氏名]],"")</f>
        <v/>
      </c>
      <c r="J798" t="str">
        <f>IFERROR(選手[[#This Row],[氏名カナ]],"")</f>
        <v/>
      </c>
      <c r="K798" t="str">
        <f>IFERROR(選手[[#This Row],[所属名称１]],"")</f>
        <v/>
      </c>
      <c r="L798" t="str">
        <f>IFERROR(選手[[#This Row],[学校コード]],"")</f>
        <v/>
      </c>
      <c r="M798" t="str">
        <f>IFERROR(VLOOKUP(L798,色々!G:H,2,0),"")</f>
        <v/>
      </c>
      <c r="N798" t="str">
        <f>IFERROR(選手[[#This Row],[学年]],"")</f>
        <v/>
      </c>
      <c r="O798" s="10" t="str">
        <f>IFERROR(選手[[#This Row],[生年月日]],"")</f>
        <v/>
      </c>
      <c r="P798" s="150" t="str">
        <f t="shared" si="12"/>
        <v/>
      </c>
    </row>
    <row r="799" spans="6:16" ht="20.100000000000001" customHeight="1" x14ac:dyDescent="0.15">
      <c r="F799" t="str">
        <f>IFERROR(選手[[#This Row],[選手番号]],"")</f>
        <v/>
      </c>
      <c r="G799" t="str">
        <f>IFERROR(選手[[#This Row],[性別コード]],"")</f>
        <v/>
      </c>
      <c r="H799" t="str">
        <f>IFERROR(VLOOKUP(G799,色々!P:Q,2,0),"")</f>
        <v/>
      </c>
      <c r="I799" t="str">
        <f>IFERROR(選手[[#This Row],[氏名]],"")</f>
        <v/>
      </c>
      <c r="J799" t="str">
        <f>IFERROR(選手[[#This Row],[氏名カナ]],"")</f>
        <v/>
      </c>
      <c r="K799" t="str">
        <f>IFERROR(選手[[#This Row],[所属名称１]],"")</f>
        <v/>
      </c>
      <c r="L799" t="str">
        <f>IFERROR(選手[[#This Row],[学校コード]],"")</f>
        <v/>
      </c>
      <c r="M799" t="str">
        <f>IFERROR(VLOOKUP(L799,色々!G:H,2,0),"")</f>
        <v/>
      </c>
      <c r="N799" t="str">
        <f>IFERROR(選手[[#This Row],[学年]],"")</f>
        <v/>
      </c>
      <c r="O799" s="10" t="str">
        <f>IFERROR(選手[[#This Row],[生年月日]],"")</f>
        <v/>
      </c>
      <c r="P799" s="150" t="str">
        <f t="shared" si="12"/>
        <v/>
      </c>
    </row>
    <row r="800" spans="6:16" ht="20.100000000000001" customHeight="1" x14ac:dyDescent="0.15">
      <c r="F800" t="str">
        <f>IFERROR(選手[[#This Row],[選手番号]],"")</f>
        <v/>
      </c>
      <c r="G800" t="str">
        <f>IFERROR(選手[[#This Row],[性別コード]],"")</f>
        <v/>
      </c>
      <c r="H800" t="str">
        <f>IFERROR(VLOOKUP(G800,色々!P:Q,2,0),"")</f>
        <v/>
      </c>
      <c r="I800" t="str">
        <f>IFERROR(選手[[#This Row],[氏名]],"")</f>
        <v/>
      </c>
      <c r="J800" t="str">
        <f>IFERROR(選手[[#This Row],[氏名カナ]],"")</f>
        <v/>
      </c>
      <c r="K800" t="str">
        <f>IFERROR(選手[[#This Row],[所属名称１]],"")</f>
        <v/>
      </c>
      <c r="L800" t="str">
        <f>IFERROR(選手[[#This Row],[学校コード]],"")</f>
        <v/>
      </c>
      <c r="M800" t="str">
        <f>IFERROR(VLOOKUP(L800,色々!G:H,2,0),"")</f>
        <v/>
      </c>
      <c r="N800" t="str">
        <f>IFERROR(選手[[#This Row],[学年]],"")</f>
        <v/>
      </c>
      <c r="O800" s="10" t="str">
        <f>IFERROR(選手[[#This Row],[生年月日]],"")</f>
        <v/>
      </c>
      <c r="P800" s="150" t="str">
        <f t="shared" si="12"/>
        <v/>
      </c>
    </row>
    <row r="801" spans="6:16" ht="20.100000000000001" customHeight="1" x14ac:dyDescent="0.15">
      <c r="F801" t="str">
        <f>IFERROR(選手[[#This Row],[選手番号]],"")</f>
        <v/>
      </c>
      <c r="G801" t="str">
        <f>IFERROR(選手[[#This Row],[性別コード]],"")</f>
        <v/>
      </c>
      <c r="H801" t="str">
        <f>IFERROR(VLOOKUP(G801,色々!P:Q,2,0),"")</f>
        <v/>
      </c>
      <c r="I801" t="str">
        <f>IFERROR(選手[[#This Row],[氏名]],"")</f>
        <v/>
      </c>
      <c r="J801" t="str">
        <f>IFERROR(選手[[#This Row],[氏名カナ]],"")</f>
        <v/>
      </c>
      <c r="K801" t="str">
        <f>IFERROR(選手[[#This Row],[所属名称１]],"")</f>
        <v/>
      </c>
      <c r="L801" t="str">
        <f>IFERROR(選手[[#This Row],[学校コード]],"")</f>
        <v/>
      </c>
      <c r="M801" t="str">
        <f>IFERROR(VLOOKUP(L801,色々!G:H,2,0),"")</f>
        <v/>
      </c>
      <c r="N801" t="str">
        <f>IFERROR(選手[[#This Row],[学年]],"")</f>
        <v/>
      </c>
      <c r="O801" s="10" t="str">
        <f>IFERROR(選手[[#This Row],[生年月日]],"")</f>
        <v/>
      </c>
      <c r="P801" s="150" t="str">
        <f t="shared" si="12"/>
        <v/>
      </c>
    </row>
    <row r="802" spans="6:16" ht="20.100000000000001" customHeight="1" x14ac:dyDescent="0.15">
      <c r="F802" t="str">
        <f>IFERROR(選手[[#This Row],[選手番号]],"")</f>
        <v/>
      </c>
      <c r="G802" t="str">
        <f>IFERROR(選手[[#This Row],[性別コード]],"")</f>
        <v/>
      </c>
      <c r="H802" t="str">
        <f>IFERROR(VLOOKUP(G802,色々!P:Q,2,0),"")</f>
        <v/>
      </c>
      <c r="I802" t="str">
        <f>IFERROR(選手[[#This Row],[氏名]],"")</f>
        <v/>
      </c>
      <c r="J802" t="str">
        <f>IFERROR(選手[[#This Row],[氏名カナ]],"")</f>
        <v/>
      </c>
      <c r="K802" t="str">
        <f>IFERROR(選手[[#This Row],[所属名称１]],"")</f>
        <v/>
      </c>
      <c r="L802" t="str">
        <f>IFERROR(選手[[#This Row],[学校コード]],"")</f>
        <v/>
      </c>
      <c r="M802" t="str">
        <f>IFERROR(VLOOKUP(L802,色々!G:H,2,0),"")</f>
        <v/>
      </c>
      <c r="N802" t="str">
        <f>IFERROR(選手[[#This Row],[学年]],"")</f>
        <v/>
      </c>
      <c r="O802" s="10" t="str">
        <f>IFERROR(選手[[#This Row],[生年月日]],"")</f>
        <v/>
      </c>
      <c r="P802" s="150" t="str">
        <f t="shared" si="12"/>
        <v/>
      </c>
    </row>
    <row r="803" spans="6:16" ht="20.100000000000001" customHeight="1" x14ac:dyDescent="0.15">
      <c r="F803" t="str">
        <f>IFERROR(選手[[#This Row],[選手番号]],"")</f>
        <v/>
      </c>
      <c r="G803" t="str">
        <f>IFERROR(選手[[#This Row],[性別コード]],"")</f>
        <v/>
      </c>
      <c r="H803" t="str">
        <f>IFERROR(VLOOKUP(G803,色々!P:Q,2,0),"")</f>
        <v/>
      </c>
      <c r="I803" t="str">
        <f>IFERROR(選手[[#This Row],[氏名]],"")</f>
        <v/>
      </c>
      <c r="J803" t="str">
        <f>IFERROR(選手[[#This Row],[氏名カナ]],"")</f>
        <v/>
      </c>
      <c r="K803" t="str">
        <f>IFERROR(選手[[#This Row],[所属名称１]],"")</f>
        <v/>
      </c>
      <c r="L803" t="str">
        <f>IFERROR(選手[[#This Row],[学校コード]],"")</f>
        <v/>
      </c>
      <c r="M803" t="str">
        <f>IFERROR(VLOOKUP(L803,色々!G:H,2,0),"")</f>
        <v/>
      </c>
      <c r="N803" t="str">
        <f>IFERROR(選手[[#This Row],[学年]],"")</f>
        <v/>
      </c>
      <c r="O803" s="10" t="str">
        <f>IFERROR(選手[[#This Row],[生年月日]],"")</f>
        <v/>
      </c>
      <c r="P803" s="150" t="str">
        <f t="shared" si="12"/>
        <v/>
      </c>
    </row>
    <row r="804" spans="6:16" ht="20.100000000000001" customHeight="1" x14ac:dyDescent="0.15">
      <c r="F804" t="str">
        <f>IFERROR(選手[[#This Row],[選手番号]],"")</f>
        <v/>
      </c>
      <c r="G804" t="str">
        <f>IFERROR(選手[[#This Row],[性別コード]],"")</f>
        <v/>
      </c>
      <c r="H804" t="str">
        <f>IFERROR(VLOOKUP(G804,色々!P:Q,2,0),"")</f>
        <v/>
      </c>
      <c r="I804" t="str">
        <f>IFERROR(選手[[#This Row],[氏名]],"")</f>
        <v/>
      </c>
      <c r="J804" t="str">
        <f>IFERROR(選手[[#This Row],[氏名カナ]],"")</f>
        <v/>
      </c>
      <c r="K804" t="str">
        <f>IFERROR(選手[[#This Row],[所属名称１]],"")</f>
        <v/>
      </c>
      <c r="L804" t="str">
        <f>IFERROR(選手[[#This Row],[学校コード]],"")</f>
        <v/>
      </c>
      <c r="M804" t="str">
        <f>IFERROR(VLOOKUP(L804,色々!G:H,2,0),"")</f>
        <v/>
      </c>
      <c r="N804" t="str">
        <f>IFERROR(選手[[#This Row],[学年]],"")</f>
        <v/>
      </c>
      <c r="O804" s="10" t="str">
        <f>IFERROR(選手[[#This Row],[生年月日]],"")</f>
        <v/>
      </c>
      <c r="P804" s="150" t="str">
        <f t="shared" si="12"/>
        <v/>
      </c>
    </row>
    <row r="805" spans="6:16" ht="20.100000000000001" customHeight="1" x14ac:dyDescent="0.15">
      <c r="F805" t="str">
        <f>IFERROR(選手[[#This Row],[選手番号]],"")</f>
        <v/>
      </c>
      <c r="G805" t="str">
        <f>IFERROR(選手[[#This Row],[性別コード]],"")</f>
        <v/>
      </c>
      <c r="H805" t="str">
        <f>IFERROR(VLOOKUP(G805,色々!P:Q,2,0),"")</f>
        <v/>
      </c>
      <c r="I805" t="str">
        <f>IFERROR(選手[[#This Row],[氏名]],"")</f>
        <v/>
      </c>
      <c r="J805" t="str">
        <f>IFERROR(選手[[#This Row],[氏名カナ]],"")</f>
        <v/>
      </c>
      <c r="K805" t="str">
        <f>IFERROR(選手[[#This Row],[所属名称１]],"")</f>
        <v/>
      </c>
      <c r="L805" t="str">
        <f>IFERROR(選手[[#This Row],[学校コード]],"")</f>
        <v/>
      </c>
      <c r="M805" t="str">
        <f>IFERROR(VLOOKUP(L805,色々!G:H,2,0),"")</f>
        <v/>
      </c>
      <c r="N805" t="str">
        <f>IFERROR(選手[[#This Row],[学年]],"")</f>
        <v/>
      </c>
      <c r="O805" s="10" t="str">
        <f>IFERROR(選手[[#This Row],[生年月日]],"")</f>
        <v/>
      </c>
      <c r="P805" s="150" t="str">
        <f t="shared" si="12"/>
        <v/>
      </c>
    </row>
    <row r="806" spans="6:16" ht="20.100000000000001" customHeight="1" x14ac:dyDescent="0.15">
      <c r="F806" t="str">
        <f>IFERROR(選手[[#This Row],[選手番号]],"")</f>
        <v/>
      </c>
      <c r="G806" t="str">
        <f>IFERROR(選手[[#This Row],[性別コード]],"")</f>
        <v/>
      </c>
      <c r="H806" t="str">
        <f>IFERROR(VLOOKUP(G806,色々!P:Q,2,0),"")</f>
        <v/>
      </c>
      <c r="I806" t="str">
        <f>IFERROR(選手[[#This Row],[氏名]],"")</f>
        <v/>
      </c>
      <c r="J806" t="str">
        <f>IFERROR(選手[[#This Row],[氏名カナ]],"")</f>
        <v/>
      </c>
      <c r="K806" t="str">
        <f>IFERROR(選手[[#This Row],[所属名称１]],"")</f>
        <v/>
      </c>
      <c r="L806" t="str">
        <f>IFERROR(選手[[#This Row],[学校コード]],"")</f>
        <v/>
      </c>
      <c r="M806" t="str">
        <f>IFERROR(VLOOKUP(L806,色々!G:H,2,0),"")</f>
        <v/>
      </c>
      <c r="N806" t="str">
        <f>IFERROR(選手[[#This Row],[学年]],"")</f>
        <v/>
      </c>
      <c r="O806" s="10" t="str">
        <f>IFERROR(選手[[#This Row],[生年月日]],"")</f>
        <v/>
      </c>
      <c r="P806" s="150" t="str">
        <f t="shared" si="12"/>
        <v/>
      </c>
    </row>
    <row r="807" spans="6:16" ht="20.100000000000001" customHeight="1" x14ac:dyDescent="0.15">
      <c r="F807" t="str">
        <f>IFERROR(選手[[#This Row],[選手番号]],"")</f>
        <v/>
      </c>
      <c r="G807" t="str">
        <f>IFERROR(選手[[#This Row],[性別コード]],"")</f>
        <v/>
      </c>
      <c r="H807" t="str">
        <f>IFERROR(VLOOKUP(G807,色々!P:Q,2,0),"")</f>
        <v/>
      </c>
      <c r="I807" t="str">
        <f>IFERROR(選手[[#This Row],[氏名]],"")</f>
        <v/>
      </c>
      <c r="J807" t="str">
        <f>IFERROR(選手[[#This Row],[氏名カナ]],"")</f>
        <v/>
      </c>
      <c r="K807" t="str">
        <f>IFERROR(選手[[#This Row],[所属名称１]],"")</f>
        <v/>
      </c>
      <c r="L807" t="str">
        <f>IFERROR(選手[[#This Row],[学校コード]],"")</f>
        <v/>
      </c>
      <c r="M807" t="str">
        <f>IFERROR(VLOOKUP(L807,色々!G:H,2,0),"")</f>
        <v/>
      </c>
      <c r="N807" t="str">
        <f>IFERROR(選手[[#This Row],[学年]],"")</f>
        <v/>
      </c>
      <c r="O807" s="10" t="str">
        <f>IFERROR(選手[[#This Row],[生年月日]],"")</f>
        <v/>
      </c>
      <c r="P807" s="150" t="str">
        <f t="shared" si="12"/>
        <v/>
      </c>
    </row>
    <row r="808" spans="6:16" ht="20.100000000000001" customHeight="1" x14ac:dyDescent="0.15">
      <c r="F808" t="str">
        <f>IFERROR(選手[[#This Row],[選手番号]],"")</f>
        <v/>
      </c>
      <c r="G808" t="str">
        <f>IFERROR(選手[[#This Row],[性別コード]],"")</f>
        <v/>
      </c>
      <c r="H808" t="str">
        <f>IFERROR(VLOOKUP(G808,色々!P:Q,2,0),"")</f>
        <v/>
      </c>
      <c r="I808" t="str">
        <f>IFERROR(選手[[#This Row],[氏名]],"")</f>
        <v/>
      </c>
      <c r="J808" t="str">
        <f>IFERROR(選手[[#This Row],[氏名カナ]],"")</f>
        <v/>
      </c>
      <c r="K808" t="str">
        <f>IFERROR(選手[[#This Row],[所属名称１]],"")</f>
        <v/>
      </c>
      <c r="L808" t="str">
        <f>IFERROR(選手[[#This Row],[学校コード]],"")</f>
        <v/>
      </c>
      <c r="M808" t="str">
        <f>IFERROR(VLOOKUP(L808,色々!G:H,2,0),"")</f>
        <v/>
      </c>
      <c r="N808" t="str">
        <f>IFERROR(選手[[#This Row],[学年]],"")</f>
        <v/>
      </c>
      <c r="O808" s="10" t="str">
        <f>IFERROR(選手[[#This Row],[生年月日]],"")</f>
        <v/>
      </c>
      <c r="P808" s="150" t="str">
        <f t="shared" si="12"/>
        <v/>
      </c>
    </row>
    <row r="809" spans="6:16" ht="20.100000000000001" customHeight="1" x14ac:dyDescent="0.15">
      <c r="F809" t="str">
        <f>IFERROR(選手[[#This Row],[選手番号]],"")</f>
        <v/>
      </c>
      <c r="G809" t="str">
        <f>IFERROR(選手[[#This Row],[性別コード]],"")</f>
        <v/>
      </c>
      <c r="H809" t="str">
        <f>IFERROR(VLOOKUP(G809,色々!P:Q,2,0),"")</f>
        <v/>
      </c>
      <c r="I809" t="str">
        <f>IFERROR(選手[[#This Row],[氏名]],"")</f>
        <v/>
      </c>
      <c r="J809" t="str">
        <f>IFERROR(選手[[#This Row],[氏名カナ]],"")</f>
        <v/>
      </c>
      <c r="K809" t="str">
        <f>IFERROR(選手[[#This Row],[所属名称１]],"")</f>
        <v/>
      </c>
      <c r="L809" t="str">
        <f>IFERROR(選手[[#This Row],[学校コード]],"")</f>
        <v/>
      </c>
      <c r="M809" t="str">
        <f>IFERROR(VLOOKUP(L809,色々!G:H,2,0),"")</f>
        <v/>
      </c>
      <c r="N809" t="str">
        <f>IFERROR(選手[[#This Row],[学年]],"")</f>
        <v/>
      </c>
      <c r="O809" s="10" t="str">
        <f>IFERROR(選手[[#This Row],[生年月日]],"")</f>
        <v/>
      </c>
      <c r="P809" s="150" t="str">
        <f t="shared" si="12"/>
        <v/>
      </c>
    </row>
    <row r="810" spans="6:16" ht="20.100000000000001" customHeight="1" x14ac:dyDescent="0.15">
      <c r="F810" t="str">
        <f>IFERROR(選手[[#This Row],[選手番号]],"")</f>
        <v/>
      </c>
      <c r="G810" t="str">
        <f>IFERROR(選手[[#This Row],[性別コード]],"")</f>
        <v/>
      </c>
      <c r="H810" t="str">
        <f>IFERROR(VLOOKUP(G810,色々!P:Q,2,0),"")</f>
        <v/>
      </c>
      <c r="I810" t="str">
        <f>IFERROR(選手[[#This Row],[氏名]],"")</f>
        <v/>
      </c>
      <c r="J810" t="str">
        <f>IFERROR(選手[[#This Row],[氏名カナ]],"")</f>
        <v/>
      </c>
      <c r="K810" t="str">
        <f>IFERROR(選手[[#This Row],[所属名称１]],"")</f>
        <v/>
      </c>
      <c r="L810" t="str">
        <f>IFERROR(選手[[#This Row],[学校コード]],"")</f>
        <v/>
      </c>
      <c r="M810" t="str">
        <f>IFERROR(VLOOKUP(L810,色々!G:H,2,0),"")</f>
        <v/>
      </c>
      <c r="N810" t="str">
        <f>IFERROR(選手[[#This Row],[学年]],"")</f>
        <v/>
      </c>
      <c r="O810" s="10" t="str">
        <f>IFERROR(選手[[#This Row],[生年月日]],"")</f>
        <v/>
      </c>
      <c r="P810" s="150" t="str">
        <f t="shared" si="12"/>
        <v/>
      </c>
    </row>
    <row r="811" spans="6:16" ht="20.100000000000001" customHeight="1" x14ac:dyDescent="0.15">
      <c r="F811" t="str">
        <f>IFERROR(選手[[#This Row],[選手番号]],"")</f>
        <v/>
      </c>
      <c r="G811" t="str">
        <f>IFERROR(選手[[#This Row],[性別コード]],"")</f>
        <v/>
      </c>
      <c r="H811" t="str">
        <f>IFERROR(VLOOKUP(G811,色々!P:Q,2,0),"")</f>
        <v/>
      </c>
      <c r="I811" t="str">
        <f>IFERROR(選手[[#This Row],[氏名]],"")</f>
        <v/>
      </c>
      <c r="J811" t="str">
        <f>IFERROR(選手[[#This Row],[氏名カナ]],"")</f>
        <v/>
      </c>
      <c r="K811" t="str">
        <f>IFERROR(選手[[#This Row],[所属名称１]],"")</f>
        <v/>
      </c>
      <c r="L811" t="str">
        <f>IFERROR(選手[[#This Row],[学校コード]],"")</f>
        <v/>
      </c>
      <c r="M811" t="str">
        <f>IFERROR(VLOOKUP(L811,色々!G:H,2,0),"")</f>
        <v/>
      </c>
      <c r="N811" t="str">
        <f>IFERROR(選手[[#This Row],[学年]],"")</f>
        <v/>
      </c>
      <c r="O811" s="10" t="str">
        <f>IFERROR(選手[[#This Row],[生年月日]],"")</f>
        <v/>
      </c>
      <c r="P811" s="150" t="str">
        <f t="shared" si="12"/>
        <v/>
      </c>
    </row>
    <row r="812" spans="6:16" ht="20.100000000000001" customHeight="1" x14ac:dyDescent="0.15">
      <c r="F812" t="str">
        <f>IFERROR(選手[[#This Row],[選手番号]],"")</f>
        <v/>
      </c>
      <c r="G812" t="str">
        <f>IFERROR(選手[[#This Row],[性別コード]],"")</f>
        <v/>
      </c>
      <c r="H812" t="str">
        <f>IFERROR(VLOOKUP(G812,色々!P:Q,2,0),"")</f>
        <v/>
      </c>
      <c r="I812" t="str">
        <f>IFERROR(選手[[#This Row],[氏名]],"")</f>
        <v/>
      </c>
      <c r="J812" t="str">
        <f>IFERROR(選手[[#This Row],[氏名カナ]],"")</f>
        <v/>
      </c>
      <c r="K812" t="str">
        <f>IFERROR(選手[[#This Row],[所属名称１]],"")</f>
        <v/>
      </c>
      <c r="L812" t="str">
        <f>IFERROR(選手[[#This Row],[学校コード]],"")</f>
        <v/>
      </c>
      <c r="M812" t="str">
        <f>IFERROR(VLOOKUP(L812,色々!G:H,2,0),"")</f>
        <v/>
      </c>
      <c r="N812" t="str">
        <f>IFERROR(選手[[#This Row],[学年]],"")</f>
        <v/>
      </c>
      <c r="O812" s="10" t="str">
        <f>IFERROR(選手[[#This Row],[生年月日]],"")</f>
        <v/>
      </c>
      <c r="P812" s="150" t="str">
        <f t="shared" si="12"/>
        <v/>
      </c>
    </row>
    <row r="813" spans="6:16" ht="20.100000000000001" customHeight="1" x14ac:dyDescent="0.15">
      <c r="F813" t="str">
        <f>IFERROR(選手[[#This Row],[選手番号]],"")</f>
        <v/>
      </c>
      <c r="G813" t="str">
        <f>IFERROR(選手[[#This Row],[性別コード]],"")</f>
        <v/>
      </c>
      <c r="H813" t="str">
        <f>IFERROR(VLOOKUP(G813,色々!P:Q,2,0),"")</f>
        <v/>
      </c>
      <c r="I813" t="str">
        <f>IFERROR(選手[[#This Row],[氏名]],"")</f>
        <v/>
      </c>
      <c r="J813" t="str">
        <f>IFERROR(選手[[#This Row],[氏名カナ]],"")</f>
        <v/>
      </c>
      <c r="K813" t="str">
        <f>IFERROR(選手[[#This Row],[所属名称１]],"")</f>
        <v/>
      </c>
      <c r="L813" t="str">
        <f>IFERROR(選手[[#This Row],[学校コード]],"")</f>
        <v/>
      </c>
      <c r="M813" t="str">
        <f>IFERROR(VLOOKUP(L813,色々!G:H,2,0),"")</f>
        <v/>
      </c>
      <c r="N813" t="str">
        <f>IFERROR(選手[[#This Row],[学年]],"")</f>
        <v/>
      </c>
      <c r="O813" s="10" t="str">
        <f>IFERROR(選手[[#This Row],[生年月日]],"")</f>
        <v/>
      </c>
      <c r="P813" s="150" t="str">
        <f t="shared" si="12"/>
        <v/>
      </c>
    </row>
    <row r="814" spans="6:16" ht="20.100000000000001" customHeight="1" x14ac:dyDescent="0.15">
      <c r="F814" t="str">
        <f>IFERROR(選手[[#This Row],[選手番号]],"")</f>
        <v/>
      </c>
      <c r="G814" t="str">
        <f>IFERROR(選手[[#This Row],[性別コード]],"")</f>
        <v/>
      </c>
      <c r="H814" t="str">
        <f>IFERROR(VLOOKUP(G814,色々!P:Q,2,0),"")</f>
        <v/>
      </c>
      <c r="I814" t="str">
        <f>IFERROR(選手[[#This Row],[氏名]],"")</f>
        <v/>
      </c>
      <c r="J814" t="str">
        <f>IFERROR(選手[[#This Row],[氏名カナ]],"")</f>
        <v/>
      </c>
      <c r="K814" t="str">
        <f>IFERROR(選手[[#This Row],[所属名称１]],"")</f>
        <v/>
      </c>
      <c r="L814" t="str">
        <f>IFERROR(選手[[#This Row],[学校コード]],"")</f>
        <v/>
      </c>
      <c r="M814" t="str">
        <f>IFERROR(VLOOKUP(L814,色々!G:H,2,0),"")</f>
        <v/>
      </c>
      <c r="N814" t="str">
        <f>IFERROR(選手[[#This Row],[学年]],"")</f>
        <v/>
      </c>
      <c r="O814" s="10" t="str">
        <f>IFERROR(選手[[#This Row],[生年月日]],"")</f>
        <v/>
      </c>
      <c r="P814" s="150" t="str">
        <f t="shared" si="12"/>
        <v/>
      </c>
    </row>
    <row r="815" spans="6:16" ht="20.100000000000001" customHeight="1" x14ac:dyDescent="0.15">
      <c r="F815" t="str">
        <f>IFERROR(選手[[#This Row],[選手番号]],"")</f>
        <v/>
      </c>
      <c r="G815" t="str">
        <f>IFERROR(選手[[#This Row],[性別コード]],"")</f>
        <v/>
      </c>
      <c r="H815" t="str">
        <f>IFERROR(VLOOKUP(G815,色々!P:Q,2,0),"")</f>
        <v/>
      </c>
      <c r="I815" t="str">
        <f>IFERROR(選手[[#This Row],[氏名]],"")</f>
        <v/>
      </c>
      <c r="J815" t="str">
        <f>IFERROR(選手[[#This Row],[氏名カナ]],"")</f>
        <v/>
      </c>
      <c r="K815" t="str">
        <f>IFERROR(選手[[#This Row],[所属名称１]],"")</f>
        <v/>
      </c>
      <c r="L815" t="str">
        <f>IFERROR(選手[[#This Row],[学校コード]],"")</f>
        <v/>
      </c>
      <c r="M815" t="str">
        <f>IFERROR(VLOOKUP(L815,色々!G:H,2,0),"")</f>
        <v/>
      </c>
      <c r="N815" t="str">
        <f>IFERROR(選手[[#This Row],[学年]],"")</f>
        <v/>
      </c>
      <c r="O815" s="10" t="str">
        <f>IFERROR(選手[[#This Row],[生年月日]],"")</f>
        <v/>
      </c>
      <c r="P815" s="150" t="str">
        <f t="shared" si="12"/>
        <v/>
      </c>
    </row>
    <row r="816" spans="6:16" ht="20.100000000000001" customHeight="1" x14ac:dyDescent="0.15">
      <c r="F816" t="str">
        <f>IFERROR(選手[[#This Row],[選手番号]],"")</f>
        <v/>
      </c>
      <c r="G816" t="str">
        <f>IFERROR(選手[[#This Row],[性別コード]],"")</f>
        <v/>
      </c>
      <c r="H816" t="str">
        <f>IFERROR(VLOOKUP(G816,色々!P:Q,2,0),"")</f>
        <v/>
      </c>
      <c r="I816" t="str">
        <f>IFERROR(選手[[#This Row],[氏名]],"")</f>
        <v/>
      </c>
      <c r="J816" t="str">
        <f>IFERROR(選手[[#This Row],[氏名カナ]],"")</f>
        <v/>
      </c>
      <c r="K816" t="str">
        <f>IFERROR(選手[[#This Row],[所属名称１]],"")</f>
        <v/>
      </c>
      <c r="L816" t="str">
        <f>IFERROR(選手[[#This Row],[学校コード]],"")</f>
        <v/>
      </c>
      <c r="M816" t="str">
        <f>IFERROR(VLOOKUP(L816,色々!G:H,2,0),"")</f>
        <v/>
      </c>
      <c r="N816" t="str">
        <f>IFERROR(選手[[#This Row],[学年]],"")</f>
        <v/>
      </c>
      <c r="O816" s="10" t="str">
        <f>IFERROR(選手[[#This Row],[生年月日]],"")</f>
        <v/>
      </c>
      <c r="P816" s="150" t="str">
        <f t="shared" si="12"/>
        <v/>
      </c>
    </row>
    <row r="817" spans="6:16" ht="20.100000000000001" customHeight="1" x14ac:dyDescent="0.15">
      <c r="F817" t="str">
        <f>IFERROR(選手[[#This Row],[選手番号]],"")</f>
        <v/>
      </c>
      <c r="G817" t="str">
        <f>IFERROR(選手[[#This Row],[性別コード]],"")</f>
        <v/>
      </c>
      <c r="H817" t="str">
        <f>IFERROR(VLOOKUP(G817,色々!P:Q,2,0),"")</f>
        <v/>
      </c>
      <c r="I817" t="str">
        <f>IFERROR(選手[[#This Row],[氏名]],"")</f>
        <v/>
      </c>
      <c r="J817" t="str">
        <f>IFERROR(選手[[#This Row],[氏名カナ]],"")</f>
        <v/>
      </c>
      <c r="K817" t="str">
        <f>IFERROR(選手[[#This Row],[所属名称１]],"")</f>
        <v/>
      </c>
      <c r="L817" t="str">
        <f>IFERROR(選手[[#This Row],[学校コード]],"")</f>
        <v/>
      </c>
      <c r="M817" t="str">
        <f>IFERROR(VLOOKUP(L817,色々!G:H,2,0),"")</f>
        <v/>
      </c>
      <c r="N817" t="str">
        <f>IFERROR(選手[[#This Row],[学年]],"")</f>
        <v/>
      </c>
      <c r="O817" s="10" t="str">
        <f>IFERROR(選手[[#This Row],[生年月日]],"")</f>
        <v/>
      </c>
      <c r="P817" s="150" t="str">
        <f t="shared" si="12"/>
        <v/>
      </c>
    </row>
    <row r="818" spans="6:16" ht="20.100000000000001" customHeight="1" x14ac:dyDescent="0.15">
      <c r="F818" t="str">
        <f>IFERROR(選手[[#This Row],[選手番号]],"")</f>
        <v/>
      </c>
      <c r="G818" t="str">
        <f>IFERROR(選手[[#This Row],[性別コード]],"")</f>
        <v/>
      </c>
      <c r="H818" t="str">
        <f>IFERROR(VLOOKUP(G818,色々!P:Q,2,0),"")</f>
        <v/>
      </c>
      <c r="I818" t="str">
        <f>IFERROR(選手[[#This Row],[氏名]],"")</f>
        <v/>
      </c>
      <c r="J818" t="str">
        <f>IFERROR(選手[[#This Row],[氏名カナ]],"")</f>
        <v/>
      </c>
      <c r="K818" t="str">
        <f>IFERROR(選手[[#This Row],[所属名称１]],"")</f>
        <v/>
      </c>
      <c r="L818" t="str">
        <f>IFERROR(選手[[#This Row],[学校コード]],"")</f>
        <v/>
      </c>
      <c r="M818" t="str">
        <f>IFERROR(VLOOKUP(L818,色々!G:H,2,0),"")</f>
        <v/>
      </c>
      <c r="N818" t="str">
        <f>IFERROR(選手[[#This Row],[学年]],"")</f>
        <v/>
      </c>
      <c r="O818" s="10" t="str">
        <f>IFERROR(選手[[#This Row],[生年月日]],"")</f>
        <v/>
      </c>
      <c r="P818" s="150" t="str">
        <f t="shared" si="12"/>
        <v/>
      </c>
    </row>
    <row r="819" spans="6:16" ht="20.100000000000001" customHeight="1" x14ac:dyDescent="0.15">
      <c r="F819" t="str">
        <f>IFERROR(選手[[#This Row],[選手番号]],"")</f>
        <v/>
      </c>
      <c r="G819" t="str">
        <f>IFERROR(選手[[#This Row],[性別コード]],"")</f>
        <v/>
      </c>
      <c r="H819" t="str">
        <f>IFERROR(VLOOKUP(G819,色々!P:Q,2,0),"")</f>
        <v/>
      </c>
      <c r="I819" t="str">
        <f>IFERROR(選手[[#This Row],[氏名]],"")</f>
        <v/>
      </c>
      <c r="J819" t="str">
        <f>IFERROR(選手[[#This Row],[氏名カナ]],"")</f>
        <v/>
      </c>
      <c r="K819" t="str">
        <f>IFERROR(選手[[#This Row],[所属名称１]],"")</f>
        <v/>
      </c>
      <c r="L819" t="str">
        <f>IFERROR(選手[[#This Row],[学校コード]],"")</f>
        <v/>
      </c>
      <c r="M819" t="str">
        <f>IFERROR(VLOOKUP(L819,色々!G:H,2,0),"")</f>
        <v/>
      </c>
      <c r="N819" t="str">
        <f>IFERROR(選手[[#This Row],[学年]],"")</f>
        <v/>
      </c>
      <c r="O819" s="10" t="str">
        <f>IFERROR(選手[[#This Row],[生年月日]],"")</f>
        <v/>
      </c>
      <c r="P819" s="150" t="str">
        <f t="shared" si="12"/>
        <v/>
      </c>
    </row>
    <row r="820" spans="6:16" ht="20.100000000000001" customHeight="1" x14ac:dyDescent="0.15">
      <c r="F820" t="str">
        <f>IFERROR(選手[[#This Row],[選手番号]],"")</f>
        <v/>
      </c>
      <c r="G820" t="str">
        <f>IFERROR(選手[[#This Row],[性別コード]],"")</f>
        <v/>
      </c>
      <c r="H820" t="str">
        <f>IFERROR(VLOOKUP(G820,色々!P:Q,2,0),"")</f>
        <v/>
      </c>
      <c r="I820" t="str">
        <f>IFERROR(選手[[#This Row],[氏名]],"")</f>
        <v/>
      </c>
      <c r="J820" t="str">
        <f>IFERROR(選手[[#This Row],[氏名カナ]],"")</f>
        <v/>
      </c>
      <c r="K820" t="str">
        <f>IFERROR(選手[[#This Row],[所属名称１]],"")</f>
        <v/>
      </c>
      <c r="L820" t="str">
        <f>IFERROR(選手[[#This Row],[学校コード]],"")</f>
        <v/>
      </c>
      <c r="M820" t="str">
        <f>IFERROR(VLOOKUP(L820,色々!G:H,2,0),"")</f>
        <v/>
      </c>
      <c r="N820" t="str">
        <f>IFERROR(選手[[#This Row],[学年]],"")</f>
        <v/>
      </c>
      <c r="O820" s="10" t="str">
        <f>IFERROR(選手[[#This Row],[生年月日]],"")</f>
        <v/>
      </c>
      <c r="P820" s="150" t="str">
        <f t="shared" si="12"/>
        <v/>
      </c>
    </row>
    <row r="821" spans="6:16" ht="20.100000000000001" customHeight="1" x14ac:dyDescent="0.15">
      <c r="F821" t="str">
        <f>IFERROR(選手[[#This Row],[選手番号]],"")</f>
        <v/>
      </c>
      <c r="G821" t="str">
        <f>IFERROR(選手[[#This Row],[性別コード]],"")</f>
        <v/>
      </c>
      <c r="H821" t="str">
        <f>IFERROR(VLOOKUP(G821,色々!P:Q,2,0),"")</f>
        <v/>
      </c>
      <c r="I821" t="str">
        <f>IFERROR(選手[[#This Row],[氏名]],"")</f>
        <v/>
      </c>
      <c r="J821" t="str">
        <f>IFERROR(選手[[#This Row],[氏名カナ]],"")</f>
        <v/>
      </c>
      <c r="K821" t="str">
        <f>IFERROR(選手[[#This Row],[所属名称１]],"")</f>
        <v/>
      </c>
      <c r="L821" t="str">
        <f>IFERROR(選手[[#This Row],[学校コード]],"")</f>
        <v/>
      </c>
      <c r="M821" t="str">
        <f>IFERROR(VLOOKUP(L821,色々!G:H,2,0),"")</f>
        <v/>
      </c>
      <c r="N821" t="str">
        <f>IFERROR(選手[[#This Row],[学年]],"")</f>
        <v/>
      </c>
      <c r="O821" s="10" t="str">
        <f>IFERROR(選手[[#This Row],[生年月日]],"")</f>
        <v/>
      </c>
      <c r="P821" s="150" t="str">
        <f t="shared" si="12"/>
        <v/>
      </c>
    </row>
    <row r="822" spans="6:16" ht="20.100000000000001" customHeight="1" x14ac:dyDescent="0.15">
      <c r="F822" t="str">
        <f>IFERROR(選手[[#This Row],[選手番号]],"")</f>
        <v/>
      </c>
      <c r="G822" t="str">
        <f>IFERROR(選手[[#This Row],[性別コード]],"")</f>
        <v/>
      </c>
      <c r="H822" t="str">
        <f>IFERROR(VLOOKUP(G822,色々!P:Q,2,0),"")</f>
        <v/>
      </c>
      <c r="I822" t="str">
        <f>IFERROR(選手[[#This Row],[氏名]],"")</f>
        <v/>
      </c>
      <c r="J822" t="str">
        <f>IFERROR(選手[[#This Row],[氏名カナ]],"")</f>
        <v/>
      </c>
      <c r="K822" t="str">
        <f>IFERROR(選手[[#This Row],[所属名称１]],"")</f>
        <v/>
      </c>
      <c r="L822" t="str">
        <f>IFERROR(選手[[#This Row],[学校コード]],"")</f>
        <v/>
      </c>
      <c r="M822" t="str">
        <f>IFERROR(VLOOKUP(L822,色々!G:H,2,0),"")</f>
        <v/>
      </c>
      <c r="N822" t="str">
        <f>IFERROR(選手[[#This Row],[学年]],"")</f>
        <v/>
      </c>
      <c r="O822" s="10" t="str">
        <f>IFERROR(選手[[#This Row],[生年月日]],"")</f>
        <v/>
      </c>
      <c r="P822" s="150" t="str">
        <f t="shared" si="12"/>
        <v/>
      </c>
    </row>
    <row r="823" spans="6:16" ht="20.100000000000001" customHeight="1" x14ac:dyDescent="0.15">
      <c r="F823" t="str">
        <f>IFERROR(選手[[#This Row],[選手番号]],"")</f>
        <v/>
      </c>
      <c r="G823" t="str">
        <f>IFERROR(選手[[#This Row],[性別コード]],"")</f>
        <v/>
      </c>
      <c r="H823" t="str">
        <f>IFERROR(VLOOKUP(G823,色々!P:Q,2,0),"")</f>
        <v/>
      </c>
      <c r="I823" t="str">
        <f>IFERROR(選手[[#This Row],[氏名]],"")</f>
        <v/>
      </c>
      <c r="J823" t="str">
        <f>IFERROR(選手[[#This Row],[氏名カナ]],"")</f>
        <v/>
      </c>
      <c r="K823" t="str">
        <f>IFERROR(選手[[#This Row],[所属名称１]],"")</f>
        <v/>
      </c>
      <c r="L823" t="str">
        <f>IFERROR(選手[[#This Row],[学校コード]],"")</f>
        <v/>
      </c>
      <c r="M823" t="str">
        <f>IFERROR(VLOOKUP(L823,色々!G:H,2,0),"")</f>
        <v/>
      </c>
      <c r="N823" t="str">
        <f>IFERROR(選手[[#This Row],[学年]],"")</f>
        <v/>
      </c>
      <c r="O823" s="10" t="str">
        <f>IFERROR(選手[[#This Row],[生年月日]],"")</f>
        <v/>
      </c>
      <c r="P823" s="150" t="str">
        <f t="shared" si="12"/>
        <v/>
      </c>
    </row>
    <row r="824" spans="6:16" ht="20.100000000000001" customHeight="1" x14ac:dyDescent="0.15">
      <c r="F824" t="str">
        <f>IFERROR(選手[[#This Row],[選手番号]],"")</f>
        <v/>
      </c>
      <c r="G824" t="str">
        <f>IFERROR(選手[[#This Row],[性別コード]],"")</f>
        <v/>
      </c>
      <c r="H824" t="str">
        <f>IFERROR(VLOOKUP(G824,色々!P:Q,2,0),"")</f>
        <v/>
      </c>
      <c r="I824" t="str">
        <f>IFERROR(選手[[#This Row],[氏名]],"")</f>
        <v/>
      </c>
      <c r="J824" t="str">
        <f>IFERROR(選手[[#This Row],[氏名カナ]],"")</f>
        <v/>
      </c>
      <c r="K824" t="str">
        <f>IFERROR(選手[[#This Row],[所属名称１]],"")</f>
        <v/>
      </c>
      <c r="L824" t="str">
        <f>IFERROR(選手[[#This Row],[学校コード]],"")</f>
        <v/>
      </c>
      <c r="M824" t="str">
        <f>IFERROR(VLOOKUP(L824,色々!G:H,2,0),"")</f>
        <v/>
      </c>
      <c r="N824" t="str">
        <f>IFERROR(選手[[#This Row],[学年]],"")</f>
        <v/>
      </c>
      <c r="O824" s="10" t="str">
        <f>IFERROR(選手[[#This Row],[生年月日]],"")</f>
        <v/>
      </c>
      <c r="P824" s="150" t="str">
        <f t="shared" si="12"/>
        <v/>
      </c>
    </row>
    <row r="825" spans="6:16" ht="20.100000000000001" customHeight="1" x14ac:dyDescent="0.15">
      <c r="F825" t="str">
        <f>IFERROR(選手[[#This Row],[選手番号]],"")</f>
        <v/>
      </c>
      <c r="G825" t="str">
        <f>IFERROR(選手[[#This Row],[性別コード]],"")</f>
        <v/>
      </c>
      <c r="H825" t="str">
        <f>IFERROR(VLOOKUP(G825,色々!P:Q,2,0),"")</f>
        <v/>
      </c>
      <c r="I825" t="str">
        <f>IFERROR(選手[[#This Row],[氏名]],"")</f>
        <v/>
      </c>
      <c r="J825" t="str">
        <f>IFERROR(選手[[#This Row],[氏名カナ]],"")</f>
        <v/>
      </c>
      <c r="K825" t="str">
        <f>IFERROR(選手[[#This Row],[所属名称１]],"")</f>
        <v/>
      </c>
      <c r="L825" t="str">
        <f>IFERROR(選手[[#This Row],[学校コード]],"")</f>
        <v/>
      </c>
      <c r="M825" t="str">
        <f>IFERROR(VLOOKUP(L825,色々!G:H,2,0),"")</f>
        <v/>
      </c>
      <c r="N825" t="str">
        <f>IFERROR(選手[[#This Row],[学年]],"")</f>
        <v/>
      </c>
      <c r="O825" s="10" t="str">
        <f>IFERROR(選手[[#This Row],[生年月日]],"")</f>
        <v/>
      </c>
      <c r="P825" s="150" t="str">
        <f t="shared" si="12"/>
        <v/>
      </c>
    </row>
    <row r="826" spans="6:16" ht="20.100000000000001" customHeight="1" x14ac:dyDescent="0.15">
      <c r="F826" t="str">
        <f>IFERROR(選手[[#This Row],[選手番号]],"")</f>
        <v/>
      </c>
      <c r="G826" t="str">
        <f>IFERROR(選手[[#This Row],[性別コード]],"")</f>
        <v/>
      </c>
      <c r="H826" t="str">
        <f>IFERROR(VLOOKUP(G826,色々!P:Q,2,0),"")</f>
        <v/>
      </c>
      <c r="I826" t="str">
        <f>IFERROR(選手[[#This Row],[氏名]],"")</f>
        <v/>
      </c>
      <c r="J826" t="str">
        <f>IFERROR(選手[[#This Row],[氏名カナ]],"")</f>
        <v/>
      </c>
      <c r="K826" t="str">
        <f>IFERROR(選手[[#This Row],[所属名称１]],"")</f>
        <v/>
      </c>
      <c r="L826" t="str">
        <f>IFERROR(選手[[#This Row],[学校コード]],"")</f>
        <v/>
      </c>
      <c r="M826" t="str">
        <f>IFERROR(VLOOKUP(L826,色々!G:H,2,0),"")</f>
        <v/>
      </c>
      <c r="N826" t="str">
        <f>IFERROR(選手[[#This Row],[学年]],"")</f>
        <v/>
      </c>
      <c r="O826" s="10" t="str">
        <f>IFERROR(選手[[#This Row],[生年月日]],"")</f>
        <v/>
      </c>
      <c r="P826" s="150" t="str">
        <f t="shared" si="12"/>
        <v/>
      </c>
    </row>
    <row r="827" spans="6:16" ht="20.100000000000001" customHeight="1" x14ac:dyDescent="0.15">
      <c r="F827" t="str">
        <f>IFERROR(選手[[#This Row],[選手番号]],"")</f>
        <v/>
      </c>
      <c r="G827" t="str">
        <f>IFERROR(選手[[#This Row],[性別コード]],"")</f>
        <v/>
      </c>
      <c r="H827" t="str">
        <f>IFERROR(VLOOKUP(G827,色々!P:Q,2,0),"")</f>
        <v/>
      </c>
      <c r="I827" t="str">
        <f>IFERROR(選手[[#This Row],[氏名]],"")</f>
        <v/>
      </c>
      <c r="J827" t="str">
        <f>IFERROR(選手[[#This Row],[氏名カナ]],"")</f>
        <v/>
      </c>
      <c r="K827" t="str">
        <f>IFERROR(選手[[#This Row],[所属名称１]],"")</f>
        <v/>
      </c>
      <c r="L827" t="str">
        <f>IFERROR(選手[[#This Row],[学校コード]],"")</f>
        <v/>
      </c>
      <c r="M827" t="str">
        <f>IFERROR(VLOOKUP(L827,色々!G:H,2,0),"")</f>
        <v/>
      </c>
      <c r="N827" t="str">
        <f>IFERROR(選手[[#This Row],[学年]],"")</f>
        <v/>
      </c>
      <c r="O827" s="10" t="str">
        <f>IFERROR(選手[[#This Row],[生年月日]],"")</f>
        <v/>
      </c>
      <c r="P827" s="150" t="str">
        <f t="shared" si="12"/>
        <v/>
      </c>
    </row>
    <row r="828" spans="6:16" ht="20.100000000000001" customHeight="1" x14ac:dyDescent="0.15">
      <c r="F828" t="str">
        <f>IFERROR(選手[[#This Row],[選手番号]],"")</f>
        <v/>
      </c>
      <c r="G828" t="str">
        <f>IFERROR(選手[[#This Row],[性別コード]],"")</f>
        <v/>
      </c>
      <c r="H828" t="str">
        <f>IFERROR(VLOOKUP(G828,色々!P:Q,2,0),"")</f>
        <v/>
      </c>
      <c r="I828" t="str">
        <f>IFERROR(選手[[#This Row],[氏名]],"")</f>
        <v/>
      </c>
      <c r="J828" t="str">
        <f>IFERROR(選手[[#This Row],[氏名カナ]],"")</f>
        <v/>
      </c>
      <c r="K828" t="str">
        <f>IFERROR(選手[[#This Row],[所属名称１]],"")</f>
        <v/>
      </c>
      <c r="L828" t="str">
        <f>IFERROR(選手[[#This Row],[学校コード]],"")</f>
        <v/>
      </c>
      <c r="M828" t="str">
        <f>IFERROR(VLOOKUP(L828,色々!G:H,2,0),"")</f>
        <v/>
      </c>
      <c r="N828" t="str">
        <f>IFERROR(選手[[#This Row],[学年]],"")</f>
        <v/>
      </c>
      <c r="O828" s="10" t="str">
        <f>IFERROR(選手[[#This Row],[生年月日]],"")</f>
        <v/>
      </c>
      <c r="P828" s="150" t="str">
        <f t="shared" si="12"/>
        <v/>
      </c>
    </row>
    <row r="829" spans="6:16" ht="20.100000000000001" customHeight="1" x14ac:dyDescent="0.15">
      <c r="F829" t="str">
        <f>IFERROR(選手[[#This Row],[選手番号]],"")</f>
        <v/>
      </c>
      <c r="G829" t="str">
        <f>IFERROR(選手[[#This Row],[性別コード]],"")</f>
        <v/>
      </c>
      <c r="H829" t="str">
        <f>IFERROR(VLOOKUP(G829,色々!P:Q,2,0),"")</f>
        <v/>
      </c>
      <c r="I829" t="str">
        <f>IFERROR(選手[[#This Row],[氏名]],"")</f>
        <v/>
      </c>
      <c r="J829" t="str">
        <f>IFERROR(選手[[#This Row],[氏名カナ]],"")</f>
        <v/>
      </c>
      <c r="K829" t="str">
        <f>IFERROR(選手[[#This Row],[所属名称１]],"")</f>
        <v/>
      </c>
      <c r="L829" t="str">
        <f>IFERROR(選手[[#This Row],[学校コード]],"")</f>
        <v/>
      </c>
      <c r="M829" t="str">
        <f>IFERROR(VLOOKUP(L829,色々!G:H,2,0),"")</f>
        <v/>
      </c>
      <c r="N829" t="str">
        <f>IFERROR(選手[[#This Row],[学年]],"")</f>
        <v/>
      </c>
      <c r="O829" s="10" t="str">
        <f>IFERROR(選手[[#This Row],[生年月日]],"")</f>
        <v/>
      </c>
      <c r="P829" s="150" t="str">
        <f t="shared" si="12"/>
        <v/>
      </c>
    </row>
    <row r="830" spans="6:16" ht="20.100000000000001" customHeight="1" x14ac:dyDescent="0.15">
      <c r="F830" t="str">
        <f>IFERROR(選手[[#This Row],[選手番号]],"")</f>
        <v/>
      </c>
      <c r="G830" t="str">
        <f>IFERROR(選手[[#This Row],[性別コード]],"")</f>
        <v/>
      </c>
      <c r="H830" t="str">
        <f>IFERROR(VLOOKUP(G830,色々!P:Q,2,0),"")</f>
        <v/>
      </c>
      <c r="I830" t="str">
        <f>IFERROR(選手[[#This Row],[氏名]],"")</f>
        <v/>
      </c>
      <c r="J830" t="str">
        <f>IFERROR(選手[[#This Row],[氏名カナ]],"")</f>
        <v/>
      </c>
      <c r="K830" t="str">
        <f>IFERROR(選手[[#This Row],[所属名称１]],"")</f>
        <v/>
      </c>
      <c r="L830" t="str">
        <f>IFERROR(選手[[#This Row],[学校コード]],"")</f>
        <v/>
      </c>
      <c r="M830" t="str">
        <f>IFERROR(VLOOKUP(L830,色々!G:H,2,0),"")</f>
        <v/>
      </c>
      <c r="N830" t="str">
        <f>IFERROR(選手[[#This Row],[学年]],"")</f>
        <v/>
      </c>
      <c r="O830" s="10" t="str">
        <f>IFERROR(選手[[#This Row],[生年月日]],"")</f>
        <v/>
      </c>
      <c r="P830" s="150" t="str">
        <f t="shared" si="12"/>
        <v/>
      </c>
    </row>
    <row r="831" spans="6:16" ht="20.100000000000001" customHeight="1" x14ac:dyDescent="0.15">
      <c r="F831" t="str">
        <f>IFERROR(選手[[#This Row],[選手番号]],"")</f>
        <v/>
      </c>
      <c r="G831" t="str">
        <f>IFERROR(選手[[#This Row],[性別コード]],"")</f>
        <v/>
      </c>
      <c r="H831" t="str">
        <f>IFERROR(VLOOKUP(G831,色々!P:Q,2,0),"")</f>
        <v/>
      </c>
      <c r="I831" t="str">
        <f>IFERROR(選手[[#This Row],[氏名]],"")</f>
        <v/>
      </c>
      <c r="J831" t="str">
        <f>IFERROR(選手[[#This Row],[氏名カナ]],"")</f>
        <v/>
      </c>
      <c r="K831" t="str">
        <f>IFERROR(選手[[#This Row],[所属名称１]],"")</f>
        <v/>
      </c>
      <c r="L831" t="str">
        <f>IFERROR(選手[[#This Row],[学校コード]],"")</f>
        <v/>
      </c>
      <c r="M831" t="str">
        <f>IFERROR(VLOOKUP(L831,色々!G:H,2,0),"")</f>
        <v/>
      </c>
      <c r="N831" t="str">
        <f>IFERROR(選手[[#This Row],[学年]],"")</f>
        <v/>
      </c>
      <c r="O831" s="10" t="str">
        <f>IFERROR(選手[[#This Row],[生年月日]],"")</f>
        <v/>
      </c>
      <c r="P831" s="150" t="str">
        <f t="shared" si="12"/>
        <v/>
      </c>
    </row>
    <row r="832" spans="6:16" ht="20.100000000000001" customHeight="1" x14ac:dyDescent="0.15">
      <c r="F832" t="str">
        <f>IFERROR(選手[[#This Row],[選手番号]],"")</f>
        <v/>
      </c>
      <c r="G832" t="str">
        <f>IFERROR(選手[[#This Row],[性別コード]],"")</f>
        <v/>
      </c>
      <c r="H832" t="str">
        <f>IFERROR(VLOOKUP(G832,色々!P:Q,2,0),"")</f>
        <v/>
      </c>
      <c r="I832" t="str">
        <f>IFERROR(選手[[#This Row],[氏名]],"")</f>
        <v/>
      </c>
      <c r="J832" t="str">
        <f>IFERROR(選手[[#This Row],[氏名カナ]],"")</f>
        <v/>
      </c>
      <c r="K832" t="str">
        <f>IFERROR(選手[[#This Row],[所属名称１]],"")</f>
        <v/>
      </c>
      <c r="L832" t="str">
        <f>IFERROR(選手[[#This Row],[学校コード]],"")</f>
        <v/>
      </c>
      <c r="M832" t="str">
        <f>IFERROR(VLOOKUP(L832,色々!G:H,2,0),"")</f>
        <v/>
      </c>
      <c r="N832" t="str">
        <f>IFERROR(選手[[#This Row],[学年]],"")</f>
        <v/>
      </c>
      <c r="O832" s="10" t="str">
        <f>IFERROR(選手[[#This Row],[生年月日]],"")</f>
        <v/>
      </c>
      <c r="P832" s="150" t="str">
        <f t="shared" si="12"/>
        <v/>
      </c>
    </row>
    <row r="833" spans="6:16" ht="20.100000000000001" customHeight="1" x14ac:dyDescent="0.15">
      <c r="F833" t="str">
        <f>IFERROR(選手[[#This Row],[選手番号]],"")</f>
        <v/>
      </c>
      <c r="G833" t="str">
        <f>IFERROR(選手[[#This Row],[性別コード]],"")</f>
        <v/>
      </c>
      <c r="H833" t="str">
        <f>IFERROR(VLOOKUP(G833,色々!P:Q,2,0),"")</f>
        <v/>
      </c>
      <c r="I833" t="str">
        <f>IFERROR(選手[[#This Row],[氏名]],"")</f>
        <v/>
      </c>
      <c r="J833" t="str">
        <f>IFERROR(選手[[#This Row],[氏名カナ]],"")</f>
        <v/>
      </c>
      <c r="K833" t="str">
        <f>IFERROR(選手[[#This Row],[所属名称１]],"")</f>
        <v/>
      </c>
      <c r="L833" t="str">
        <f>IFERROR(選手[[#This Row],[学校コード]],"")</f>
        <v/>
      </c>
      <c r="M833" t="str">
        <f>IFERROR(VLOOKUP(L833,色々!G:H,2,0),"")</f>
        <v/>
      </c>
      <c r="N833" t="str">
        <f>IFERROR(選手[[#This Row],[学年]],"")</f>
        <v/>
      </c>
      <c r="O833" s="10" t="str">
        <f>IFERROR(選手[[#This Row],[生年月日]],"")</f>
        <v/>
      </c>
      <c r="P833" s="150" t="str">
        <f t="shared" si="12"/>
        <v/>
      </c>
    </row>
    <row r="834" spans="6:16" ht="20.100000000000001" customHeight="1" x14ac:dyDescent="0.15">
      <c r="F834" t="str">
        <f>IFERROR(選手[[#This Row],[選手番号]],"")</f>
        <v/>
      </c>
      <c r="G834" t="str">
        <f>IFERROR(選手[[#This Row],[性別コード]],"")</f>
        <v/>
      </c>
      <c r="H834" t="str">
        <f>IFERROR(VLOOKUP(G834,色々!P:Q,2,0),"")</f>
        <v/>
      </c>
      <c r="I834" t="str">
        <f>IFERROR(選手[[#This Row],[氏名]],"")</f>
        <v/>
      </c>
      <c r="J834" t="str">
        <f>IFERROR(選手[[#This Row],[氏名カナ]],"")</f>
        <v/>
      </c>
      <c r="K834" t="str">
        <f>IFERROR(選手[[#This Row],[所属名称１]],"")</f>
        <v/>
      </c>
      <c r="L834" t="str">
        <f>IFERROR(選手[[#This Row],[学校コード]],"")</f>
        <v/>
      </c>
      <c r="M834" t="str">
        <f>IFERROR(VLOOKUP(L834,色々!G:H,2,0),"")</f>
        <v/>
      </c>
      <c r="N834" t="str">
        <f>IFERROR(選手[[#This Row],[学年]],"")</f>
        <v/>
      </c>
      <c r="O834" s="10" t="str">
        <f>IFERROR(選手[[#This Row],[生年月日]],"")</f>
        <v/>
      </c>
      <c r="P834" s="150" t="str">
        <f t="shared" si="12"/>
        <v/>
      </c>
    </row>
    <row r="835" spans="6:16" ht="20.100000000000001" customHeight="1" x14ac:dyDescent="0.15">
      <c r="F835" t="str">
        <f>IFERROR(選手[[#This Row],[選手番号]],"")</f>
        <v/>
      </c>
      <c r="G835" t="str">
        <f>IFERROR(選手[[#This Row],[性別コード]],"")</f>
        <v/>
      </c>
      <c r="H835" t="str">
        <f>IFERROR(VLOOKUP(G835,色々!P:Q,2,0),"")</f>
        <v/>
      </c>
      <c r="I835" t="str">
        <f>IFERROR(選手[[#This Row],[氏名]],"")</f>
        <v/>
      </c>
      <c r="J835" t="str">
        <f>IFERROR(選手[[#This Row],[氏名カナ]],"")</f>
        <v/>
      </c>
      <c r="K835" t="str">
        <f>IFERROR(選手[[#This Row],[所属名称１]],"")</f>
        <v/>
      </c>
      <c r="L835" t="str">
        <f>IFERROR(選手[[#This Row],[学校コード]],"")</f>
        <v/>
      </c>
      <c r="M835" t="str">
        <f>IFERROR(VLOOKUP(L835,色々!G:H,2,0),"")</f>
        <v/>
      </c>
      <c r="N835" t="str">
        <f>IFERROR(選手[[#This Row],[学年]],"")</f>
        <v/>
      </c>
      <c r="O835" s="10" t="str">
        <f>IFERROR(選手[[#This Row],[生年月日]],"")</f>
        <v/>
      </c>
      <c r="P835" s="150" t="str">
        <f t="shared" ref="P835:P898" si="13">IFERROR(DATEDIF(O835,$O$1,"y"),"")</f>
        <v/>
      </c>
    </row>
    <row r="836" spans="6:16" ht="20.100000000000001" customHeight="1" x14ac:dyDescent="0.15">
      <c r="F836" t="str">
        <f>IFERROR(選手[[#This Row],[選手番号]],"")</f>
        <v/>
      </c>
      <c r="G836" t="str">
        <f>IFERROR(選手[[#This Row],[性別コード]],"")</f>
        <v/>
      </c>
      <c r="H836" t="str">
        <f>IFERROR(VLOOKUP(G836,色々!P:Q,2,0),"")</f>
        <v/>
      </c>
      <c r="I836" t="str">
        <f>IFERROR(選手[[#This Row],[氏名]],"")</f>
        <v/>
      </c>
      <c r="J836" t="str">
        <f>IFERROR(選手[[#This Row],[氏名カナ]],"")</f>
        <v/>
      </c>
      <c r="K836" t="str">
        <f>IFERROR(選手[[#This Row],[所属名称１]],"")</f>
        <v/>
      </c>
      <c r="L836" t="str">
        <f>IFERROR(選手[[#This Row],[学校コード]],"")</f>
        <v/>
      </c>
      <c r="M836" t="str">
        <f>IFERROR(VLOOKUP(L836,色々!G:H,2,0),"")</f>
        <v/>
      </c>
      <c r="N836" t="str">
        <f>IFERROR(選手[[#This Row],[学年]],"")</f>
        <v/>
      </c>
      <c r="O836" s="10" t="str">
        <f>IFERROR(選手[[#This Row],[生年月日]],"")</f>
        <v/>
      </c>
      <c r="P836" s="150" t="str">
        <f t="shared" si="13"/>
        <v/>
      </c>
    </row>
    <row r="837" spans="6:16" ht="20.100000000000001" customHeight="1" x14ac:dyDescent="0.15">
      <c r="F837" t="str">
        <f>IFERROR(選手[[#This Row],[選手番号]],"")</f>
        <v/>
      </c>
      <c r="G837" t="str">
        <f>IFERROR(選手[[#This Row],[性別コード]],"")</f>
        <v/>
      </c>
      <c r="H837" t="str">
        <f>IFERROR(VLOOKUP(G837,色々!P:Q,2,0),"")</f>
        <v/>
      </c>
      <c r="I837" t="str">
        <f>IFERROR(選手[[#This Row],[氏名]],"")</f>
        <v/>
      </c>
      <c r="J837" t="str">
        <f>IFERROR(選手[[#This Row],[氏名カナ]],"")</f>
        <v/>
      </c>
      <c r="K837" t="str">
        <f>IFERROR(選手[[#This Row],[所属名称１]],"")</f>
        <v/>
      </c>
      <c r="L837" t="str">
        <f>IFERROR(選手[[#This Row],[学校コード]],"")</f>
        <v/>
      </c>
      <c r="M837" t="str">
        <f>IFERROR(VLOOKUP(L837,色々!G:H,2,0),"")</f>
        <v/>
      </c>
      <c r="N837" t="str">
        <f>IFERROR(選手[[#This Row],[学年]],"")</f>
        <v/>
      </c>
      <c r="O837" s="10" t="str">
        <f>IFERROR(選手[[#This Row],[生年月日]],"")</f>
        <v/>
      </c>
      <c r="P837" s="150" t="str">
        <f t="shared" si="13"/>
        <v/>
      </c>
    </row>
    <row r="838" spans="6:16" ht="20.100000000000001" customHeight="1" x14ac:dyDescent="0.15">
      <c r="F838" t="str">
        <f>IFERROR(選手[[#This Row],[選手番号]],"")</f>
        <v/>
      </c>
      <c r="G838" t="str">
        <f>IFERROR(選手[[#This Row],[性別コード]],"")</f>
        <v/>
      </c>
      <c r="H838" t="str">
        <f>IFERROR(VLOOKUP(G838,色々!P:Q,2,0),"")</f>
        <v/>
      </c>
      <c r="I838" t="str">
        <f>IFERROR(選手[[#This Row],[氏名]],"")</f>
        <v/>
      </c>
      <c r="J838" t="str">
        <f>IFERROR(選手[[#This Row],[氏名カナ]],"")</f>
        <v/>
      </c>
      <c r="K838" t="str">
        <f>IFERROR(選手[[#This Row],[所属名称１]],"")</f>
        <v/>
      </c>
      <c r="L838" t="str">
        <f>IFERROR(選手[[#This Row],[学校コード]],"")</f>
        <v/>
      </c>
      <c r="M838" t="str">
        <f>IFERROR(VLOOKUP(L838,色々!G:H,2,0),"")</f>
        <v/>
      </c>
      <c r="N838" t="str">
        <f>IFERROR(選手[[#This Row],[学年]],"")</f>
        <v/>
      </c>
      <c r="O838" s="10" t="str">
        <f>IFERROR(選手[[#This Row],[生年月日]],"")</f>
        <v/>
      </c>
      <c r="P838" s="150" t="str">
        <f t="shared" si="13"/>
        <v/>
      </c>
    </row>
    <row r="839" spans="6:16" ht="20.100000000000001" customHeight="1" x14ac:dyDescent="0.15">
      <c r="F839" t="str">
        <f>IFERROR(選手[[#This Row],[選手番号]],"")</f>
        <v/>
      </c>
      <c r="G839" t="str">
        <f>IFERROR(選手[[#This Row],[性別コード]],"")</f>
        <v/>
      </c>
      <c r="H839" t="str">
        <f>IFERROR(VLOOKUP(G839,色々!P:Q,2,0),"")</f>
        <v/>
      </c>
      <c r="I839" t="str">
        <f>IFERROR(選手[[#This Row],[氏名]],"")</f>
        <v/>
      </c>
      <c r="J839" t="str">
        <f>IFERROR(選手[[#This Row],[氏名カナ]],"")</f>
        <v/>
      </c>
      <c r="K839" t="str">
        <f>IFERROR(選手[[#This Row],[所属名称１]],"")</f>
        <v/>
      </c>
      <c r="L839" t="str">
        <f>IFERROR(選手[[#This Row],[学校コード]],"")</f>
        <v/>
      </c>
      <c r="M839" t="str">
        <f>IFERROR(VLOOKUP(L839,色々!G:H,2,0),"")</f>
        <v/>
      </c>
      <c r="N839" t="str">
        <f>IFERROR(選手[[#This Row],[学年]],"")</f>
        <v/>
      </c>
      <c r="O839" s="10" t="str">
        <f>IFERROR(選手[[#This Row],[生年月日]],"")</f>
        <v/>
      </c>
      <c r="P839" s="150" t="str">
        <f t="shared" si="13"/>
        <v/>
      </c>
    </row>
    <row r="840" spans="6:16" ht="20.100000000000001" customHeight="1" x14ac:dyDescent="0.15">
      <c r="F840" t="str">
        <f>IFERROR(選手[[#This Row],[選手番号]],"")</f>
        <v/>
      </c>
      <c r="G840" t="str">
        <f>IFERROR(選手[[#This Row],[性別コード]],"")</f>
        <v/>
      </c>
      <c r="H840" t="str">
        <f>IFERROR(VLOOKUP(G840,色々!P:Q,2,0),"")</f>
        <v/>
      </c>
      <c r="I840" t="str">
        <f>IFERROR(選手[[#This Row],[氏名]],"")</f>
        <v/>
      </c>
      <c r="J840" t="str">
        <f>IFERROR(選手[[#This Row],[氏名カナ]],"")</f>
        <v/>
      </c>
      <c r="K840" t="str">
        <f>IFERROR(選手[[#This Row],[所属名称１]],"")</f>
        <v/>
      </c>
      <c r="L840" t="str">
        <f>IFERROR(選手[[#This Row],[学校コード]],"")</f>
        <v/>
      </c>
      <c r="M840" t="str">
        <f>IFERROR(VLOOKUP(L840,色々!G:H,2,0),"")</f>
        <v/>
      </c>
      <c r="N840" t="str">
        <f>IFERROR(選手[[#This Row],[学年]],"")</f>
        <v/>
      </c>
      <c r="O840" s="10" t="str">
        <f>IFERROR(選手[[#This Row],[生年月日]],"")</f>
        <v/>
      </c>
      <c r="P840" s="150" t="str">
        <f t="shared" si="13"/>
        <v/>
      </c>
    </row>
    <row r="841" spans="6:16" ht="20.100000000000001" customHeight="1" x14ac:dyDescent="0.15">
      <c r="F841" t="str">
        <f>IFERROR(選手[[#This Row],[選手番号]],"")</f>
        <v/>
      </c>
      <c r="G841" t="str">
        <f>IFERROR(選手[[#This Row],[性別コード]],"")</f>
        <v/>
      </c>
      <c r="H841" t="str">
        <f>IFERROR(VLOOKUP(G841,色々!P:Q,2,0),"")</f>
        <v/>
      </c>
      <c r="I841" t="str">
        <f>IFERROR(選手[[#This Row],[氏名]],"")</f>
        <v/>
      </c>
      <c r="J841" t="str">
        <f>IFERROR(選手[[#This Row],[氏名カナ]],"")</f>
        <v/>
      </c>
      <c r="K841" t="str">
        <f>IFERROR(選手[[#This Row],[所属名称１]],"")</f>
        <v/>
      </c>
      <c r="L841" t="str">
        <f>IFERROR(選手[[#This Row],[学校コード]],"")</f>
        <v/>
      </c>
      <c r="M841" t="str">
        <f>IFERROR(VLOOKUP(L841,色々!G:H,2,0),"")</f>
        <v/>
      </c>
      <c r="N841" t="str">
        <f>IFERROR(選手[[#This Row],[学年]],"")</f>
        <v/>
      </c>
      <c r="O841" s="10" t="str">
        <f>IFERROR(選手[[#This Row],[生年月日]],"")</f>
        <v/>
      </c>
      <c r="P841" s="150" t="str">
        <f t="shared" si="13"/>
        <v/>
      </c>
    </row>
    <row r="842" spans="6:16" ht="20.100000000000001" customHeight="1" x14ac:dyDescent="0.15">
      <c r="F842" t="str">
        <f>IFERROR(選手[[#This Row],[選手番号]],"")</f>
        <v/>
      </c>
      <c r="G842" t="str">
        <f>IFERROR(選手[[#This Row],[性別コード]],"")</f>
        <v/>
      </c>
      <c r="H842" t="str">
        <f>IFERROR(VLOOKUP(G842,色々!P:Q,2,0),"")</f>
        <v/>
      </c>
      <c r="I842" t="str">
        <f>IFERROR(選手[[#This Row],[氏名]],"")</f>
        <v/>
      </c>
      <c r="J842" t="str">
        <f>IFERROR(選手[[#This Row],[氏名カナ]],"")</f>
        <v/>
      </c>
      <c r="K842" t="str">
        <f>IFERROR(選手[[#This Row],[所属名称１]],"")</f>
        <v/>
      </c>
      <c r="L842" t="str">
        <f>IFERROR(選手[[#This Row],[学校コード]],"")</f>
        <v/>
      </c>
      <c r="M842" t="str">
        <f>IFERROR(VLOOKUP(L842,色々!G:H,2,0),"")</f>
        <v/>
      </c>
      <c r="N842" t="str">
        <f>IFERROR(選手[[#This Row],[学年]],"")</f>
        <v/>
      </c>
      <c r="O842" s="10" t="str">
        <f>IFERROR(選手[[#This Row],[生年月日]],"")</f>
        <v/>
      </c>
      <c r="P842" s="150" t="str">
        <f t="shared" si="13"/>
        <v/>
      </c>
    </row>
    <row r="843" spans="6:16" ht="20.100000000000001" customHeight="1" x14ac:dyDescent="0.15">
      <c r="F843" t="str">
        <f>IFERROR(選手[[#This Row],[選手番号]],"")</f>
        <v/>
      </c>
      <c r="G843" t="str">
        <f>IFERROR(選手[[#This Row],[性別コード]],"")</f>
        <v/>
      </c>
      <c r="H843" t="str">
        <f>IFERROR(VLOOKUP(G843,色々!P:Q,2,0),"")</f>
        <v/>
      </c>
      <c r="I843" t="str">
        <f>IFERROR(選手[[#This Row],[氏名]],"")</f>
        <v/>
      </c>
      <c r="J843" t="str">
        <f>IFERROR(選手[[#This Row],[氏名カナ]],"")</f>
        <v/>
      </c>
      <c r="K843" t="str">
        <f>IFERROR(選手[[#This Row],[所属名称１]],"")</f>
        <v/>
      </c>
      <c r="L843" t="str">
        <f>IFERROR(選手[[#This Row],[学校コード]],"")</f>
        <v/>
      </c>
      <c r="M843" t="str">
        <f>IFERROR(VLOOKUP(L843,色々!G:H,2,0),"")</f>
        <v/>
      </c>
      <c r="N843" t="str">
        <f>IFERROR(選手[[#This Row],[学年]],"")</f>
        <v/>
      </c>
      <c r="O843" s="10" t="str">
        <f>IFERROR(選手[[#This Row],[生年月日]],"")</f>
        <v/>
      </c>
      <c r="P843" s="150" t="str">
        <f t="shared" si="13"/>
        <v/>
      </c>
    </row>
    <row r="844" spans="6:16" ht="20.100000000000001" customHeight="1" x14ac:dyDescent="0.15">
      <c r="F844" t="str">
        <f>IFERROR(選手[[#This Row],[選手番号]],"")</f>
        <v/>
      </c>
      <c r="G844" t="str">
        <f>IFERROR(選手[[#This Row],[性別コード]],"")</f>
        <v/>
      </c>
      <c r="H844" t="str">
        <f>IFERROR(VLOOKUP(G844,色々!P:Q,2,0),"")</f>
        <v/>
      </c>
      <c r="I844" t="str">
        <f>IFERROR(選手[[#This Row],[氏名]],"")</f>
        <v/>
      </c>
      <c r="J844" t="str">
        <f>IFERROR(選手[[#This Row],[氏名カナ]],"")</f>
        <v/>
      </c>
      <c r="K844" t="str">
        <f>IFERROR(選手[[#This Row],[所属名称１]],"")</f>
        <v/>
      </c>
      <c r="L844" t="str">
        <f>IFERROR(選手[[#This Row],[学校コード]],"")</f>
        <v/>
      </c>
      <c r="M844" t="str">
        <f>IFERROR(VLOOKUP(L844,色々!G:H,2,0),"")</f>
        <v/>
      </c>
      <c r="N844" t="str">
        <f>IFERROR(選手[[#This Row],[学年]],"")</f>
        <v/>
      </c>
      <c r="O844" s="10" t="str">
        <f>IFERROR(選手[[#This Row],[生年月日]],"")</f>
        <v/>
      </c>
      <c r="P844" s="150" t="str">
        <f t="shared" si="13"/>
        <v/>
      </c>
    </row>
    <row r="845" spans="6:16" ht="20.100000000000001" customHeight="1" x14ac:dyDescent="0.15">
      <c r="F845" t="str">
        <f>IFERROR(選手[[#This Row],[選手番号]],"")</f>
        <v/>
      </c>
      <c r="G845" t="str">
        <f>IFERROR(選手[[#This Row],[性別コード]],"")</f>
        <v/>
      </c>
      <c r="H845" t="str">
        <f>IFERROR(VLOOKUP(G845,色々!P:Q,2,0),"")</f>
        <v/>
      </c>
      <c r="I845" t="str">
        <f>IFERROR(選手[[#This Row],[氏名]],"")</f>
        <v/>
      </c>
      <c r="J845" t="str">
        <f>IFERROR(選手[[#This Row],[氏名カナ]],"")</f>
        <v/>
      </c>
      <c r="K845" t="str">
        <f>IFERROR(選手[[#This Row],[所属名称１]],"")</f>
        <v/>
      </c>
      <c r="L845" t="str">
        <f>IFERROR(選手[[#This Row],[学校コード]],"")</f>
        <v/>
      </c>
      <c r="M845" t="str">
        <f>IFERROR(VLOOKUP(L845,色々!G:H,2,0),"")</f>
        <v/>
      </c>
      <c r="N845" t="str">
        <f>IFERROR(選手[[#This Row],[学年]],"")</f>
        <v/>
      </c>
      <c r="O845" s="10" t="str">
        <f>IFERROR(選手[[#This Row],[生年月日]],"")</f>
        <v/>
      </c>
      <c r="P845" s="150" t="str">
        <f t="shared" si="13"/>
        <v/>
      </c>
    </row>
    <row r="846" spans="6:16" ht="20.100000000000001" customHeight="1" x14ac:dyDescent="0.15">
      <c r="F846" t="str">
        <f>IFERROR(選手[[#This Row],[選手番号]],"")</f>
        <v/>
      </c>
      <c r="G846" t="str">
        <f>IFERROR(選手[[#This Row],[性別コード]],"")</f>
        <v/>
      </c>
      <c r="H846" t="str">
        <f>IFERROR(VLOOKUP(G846,色々!P:Q,2,0),"")</f>
        <v/>
      </c>
      <c r="I846" t="str">
        <f>IFERROR(選手[[#This Row],[氏名]],"")</f>
        <v/>
      </c>
      <c r="J846" t="str">
        <f>IFERROR(選手[[#This Row],[氏名カナ]],"")</f>
        <v/>
      </c>
      <c r="K846" t="str">
        <f>IFERROR(選手[[#This Row],[所属名称１]],"")</f>
        <v/>
      </c>
      <c r="L846" t="str">
        <f>IFERROR(選手[[#This Row],[学校コード]],"")</f>
        <v/>
      </c>
      <c r="M846" t="str">
        <f>IFERROR(VLOOKUP(L846,色々!G:H,2,0),"")</f>
        <v/>
      </c>
      <c r="N846" t="str">
        <f>IFERROR(選手[[#This Row],[学年]],"")</f>
        <v/>
      </c>
      <c r="O846" s="10" t="str">
        <f>IFERROR(選手[[#This Row],[生年月日]],"")</f>
        <v/>
      </c>
      <c r="P846" s="150" t="str">
        <f t="shared" si="13"/>
        <v/>
      </c>
    </row>
    <row r="847" spans="6:16" ht="20.100000000000001" customHeight="1" x14ac:dyDescent="0.15">
      <c r="F847" t="str">
        <f>IFERROR(選手[[#This Row],[選手番号]],"")</f>
        <v/>
      </c>
      <c r="G847" t="str">
        <f>IFERROR(選手[[#This Row],[性別コード]],"")</f>
        <v/>
      </c>
      <c r="H847" t="str">
        <f>IFERROR(VLOOKUP(G847,色々!P:Q,2,0),"")</f>
        <v/>
      </c>
      <c r="I847" t="str">
        <f>IFERROR(選手[[#This Row],[氏名]],"")</f>
        <v/>
      </c>
      <c r="J847" t="str">
        <f>IFERROR(選手[[#This Row],[氏名カナ]],"")</f>
        <v/>
      </c>
      <c r="K847" t="str">
        <f>IFERROR(選手[[#This Row],[所属名称１]],"")</f>
        <v/>
      </c>
      <c r="L847" t="str">
        <f>IFERROR(選手[[#This Row],[学校コード]],"")</f>
        <v/>
      </c>
      <c r="M847" t="str">
        <f>IFERROR(VLOOKUP(L847,色々!G:H,2,0),"")</f>
        <v/>
      </c>
      <c r="N847" t="str">
        <f>IFERROR(選手[[#This Row],[学年]],"")</f>
        <v/>
      </c>
      <c r="O847" s="10" t="str">
        <f>IFERROR(選手[[#This Row],[生年月日]],"")</f>
        <v/>
      </c>
      <c r="P847" s="150" t="str">
        <f t="shared" si="13"/>
        <v/>
      </c>
    </row>
    <row r="848" spans="6:16" ht="20.100000000000001" customHeight="1" x14ac:dyDescent="0.15">
      <c r="F848" t="str">
        <f>IFERROR(選手[[#This Row],[選手番号]],"")</f>
        <v/>
      </c>
      <c r="G848" t="str">
        <f>IFERROR(選手[[#This Row],[性別コード]],"")</f>
        <v/>
      </c>
      <c r="H848" t="str">
        <f>IFERROR(VLOOKUP(G848,色々!P:Q,2,0),"")</f>
        <v/>
      </c>
      <c r="I848" t="str">
        <f>IFERROR(選手[[#This Row],[氏名]],"")</f>
        <v/>
      </c>
      <c r="J848" t="str">
        <f>IFERROR(選手[[#This Row],[氏名カナ]],"")</f>
        <v/>
      </c>
      <c r="K848" t="str">
        <f>IFERROR(選手[[#This Row],[所属名称１]],"")</f>
        <v/>
      </c>
      <c r="L848" t="str">
        <f>IFERROR(選手[[#This Row],[学校コード]],"")</f>
        <v/>
      </c>
      <c r="M848" t="str">
        <f>IFERROR(VLOOKUP(L848,色々!G:H,2,0),"")</f>
        <v/>
      </c>
      <c r="N848" t="str">
        <f>IFERROR(選手[[#This Row],[学年]],"")</f>
        <v/>
      </c>
      <c r="O848" s="10" t="str">
        <f>IFERROR(選手[[#This Row],[生年月日]],"")</f>
        <v/>
      </c>
      <c r="P848" s="150" t="str">
        <f t="shared" si="13"/>
        <v/>
      </c>
    </row>
    <row r="849" spans="6:16" ht="20.100000000000001" customHeight="1" x14ac:dyDescent="0.15">
      <c r="F849" t="str">
        <f>IFERROR(選手[[#This Row],[選手番号]],"")</f>
        <v/>
      </c>
      <c r="G849" t="str">
        <f>IFERROR(選手[[#This Row],[性別コード]],"")</f>
        <v/>
      </c>
      <c r="H849" t="str">
        <f>IFERROR(VLOOKUP(G849,色々!P:Q,2,0),"")</f>
        <v/>
      </c>
      <c r="I849" t="str">
        <f>IFERROR(選手[[#This Row],[氏名]],"")</f>
        <v/>
      </c>
      <c r="J849" t="str">
        <f>IFERROR(選手[[#This Row],[氏名カナ]],"")</f>
        <v/>
      </c>
      <c r="K849" t="str">
        <f>IFERROR(選手[[#This Row],[所属名称１]],"")</f>
        <v/>
      </c>
      <c r="L849" t="str">
        <f>IFERROR(選手[[#This Row],[学校コード]],"")</f>
        <v/>
      </c>
      <c r="M849" t="str">
        <f>IFERROR(VLOOKUP(L849,色々!G:H,2,0),"")</f>
        <v/>
      </c>
      <c r="N849" t="str">
        <f>IFERROR(選手[[#This Row],[学年]],"")</f>
        <v/>
      </c>
      <c r="O849" s="10" t="str">
        <f>IFERROR(選手[[#This Row],[生年月日]],"")</f>
        <v/>
      </c>
      <c r="P849" s="150" t="str">
        <f t="shared" si="13"/>
        <v/>
      </c>
    </row>
    <row r="850" spans="6:16" ht="20.100000000000001" customHeight="1" x14ac:dyDescent="0.15">
      <c r="F850" t="str">
        <f>IFERROR(選手[[#This Row],[選手番号]],"")</f>
        <v/>
      </c>
      <c r="G850" t="str">
        <f>IFERROR(選手[[#This Row],[性別コード]],"")</f>
        <v/>
      </c>
      <c r="H850" t="str">
        <f>IFERROR(VLOOKUP(G850,色々!P:Q,2,0),"")</f>
        <v/>
      </c>
      <c r="I850" t="str">
        <f>IFERROR(選手[[#This Row],[氏名]],"")</f>
        <v/>
      </c>
      <c r="J850" t="str">
        <f>IFERROR(選手[[#This Row],[氏名カナ]],"")</f>
        <v/>
      </c>
      <c r="K850" t="str">
        <f>IFERROR(選手[[#This Row],[所属名称１]],"")</f>
        <v/>
      </c>
      <c r="L850" t="str">
        <f>IFERROR(選手[[#This Row],[学校コード]],"")</f>
        <v/>
      </c>
      <c r="M850" t="str">
        <f>IFERROR(VLOOKUP(L850,色々!G:H,2,0),"")</f>
        <v/>
      </c>
      <c r="N850" t="str">
        <f>IFERROR(選手[[#This Row],[学年]],"")</f>
        <v/>
      </c>
      <c r="O850" s="10" t="str">
        <f>IFERROR(選手[[#This Row],[生年月日]],"")</f>
        <v/>
      </c>
      <c r="P850" s="150" t="str">
        <f t="shared" si="13"/>
        <v/>
      </c>
    </row>
    <row r="851" spans="6:16" ht="20.100000000000001" customHeight="1" x14ac:dyDescent="0.15">
      <c r="F851" t="str">
        <f>IFERROR(選手[[#This Row],[選手番号]],"")</f>
        <v/>
      </c>
      <c r="G851" t="str">
        <f>IFERROR(選手[[#This Row],[性別コード]],"")</f>
        <v/>
      </c>
      <c r="H851" t="str">
        <f>IFERROR(VLOOKUP(G851,色々!P:Q,2,0),"")</f>
        <v/>
      </c>
      <c r="I851" t="str">
        <f>IFERROR(選手[[#This Row],[氏名]],"")</f>
        <v/>
      </c>
      <c r="J851" t="str">
        <f>IFERROR(選手[[#This Row],[氏名カナ]],"")</f>
        <v/>
      </c>
      <c r="K851" t="str">
        <f>IFERROR(選手[[#This Row],[所属名称１]],"")</f>
        <v/>
      </c>
      <c r="L851" t="str">
        <f>IFERROR(選手[[#This Row],[学校コード]],"")</f>
        <v/>
      </c>
      <c r="M851" t="str">
        <f>IFERROR(VLOOKUP(L851,色々!G:H,2,0),"")</f>
        <v/>
      </c>
      <c r="N851" t="str">
        <f>IFERROR(選手[[#This Row],[学年]],"")</f>
        <v/>
      </c>
      <c r="O851" s="10" t="str">
        <f>IFERROR(選手[[#This Row],[生年月日]],"")</f>
        <v/>
      </c>
      <c r="P851" s="150" t="str">
        <f t="shared" si="13"/>
        <v/>
      </c>
    </row>
    <row r="852" spans="6:16" ht="20.100000000000001" customHeight="1" x14ac:dyDescent="0.15">
      <c r="F852" t="str">
        <f>IFERROR(選手[[#This Row],[選手番号]],"")</f>
        <v/>
      </c>
      <c r="G852" t="str">
        <f>IFERROR(選手[[#This Row],[性別コード]],"")</f>
        <v/>
      </c>
      <c r="H852" t="str">
        <f>IFERROR(VLOOKUP(G852,色々!P:Q,2,0),"")</f>
        <v/>
      </c>
      <c r="I852" t="str">
        <f>IFERROR(選手[[#This Row],[氏名]],"")</f>
        <v/>
      </c>
      <c r="J852" t="str">
        <f>IFERROR(選手[[#This Row],[氏名カナ]],"")</f>
        <v/>
      </c>
      <c r="K852" t="str">
        <f>IFERROR(選手[[#This Row],[所属名称１]],"")</f>
        <v/>
      </c>
      <c r="L852" t="str">
        <f>IFERROR(選手[[#This Row],[学校コード]],"")</f>
        <v/>
      </c>
      <c r="M852" t="str">
        <f>IFERROR(VLOOKUP(L852,色々!G:H,2,0),"")</f>
        <v/>
      </c>
      <c r="N852" t="str">
        <f>IFERROR(選手[[#This Row],[学年]],"")</f>
        <v/>
      </c>
      <c r="O852" s="10" t="str">
        <f>IFERROR(選手[[#This Row],[生年月日]],"")</f>
        <v/>
      </c>
      <c r="P852" s="150" t="str">
        <f t="shared" si="13"/>
        <v/>
      </c>
    </row>
    <row r="853" spans="6:16" ht="20.100000000000001" customHeight="1" x14ac:dyDescent="0.15">
      <c r="F853" t="str">
        <f>IFERROR(選手[[#This Row],[選手番号]],"")</f>
        <v/>
      </c>
      <c r="G853" t="str">
        <f>IFERROR(選手[[#This Row],[性別コード]],"")</f>
        <v/>
      </c>
      <c r="H853" t="str">
        <f>IFERROR(VLOOKUP(G853,色々!P:Q,2,0),"")</f>
        <v/>
      </c>
      <c r="I853" t="str">
        <f>IFERROR(選手[[#This Row],[氏名]],"")</f>
        <v/>
      </c>
      <c r="J853" t="str">
        <f>IFERROR(選手[[#This Row],[氏名カナ]],"")</f>
        <v/>
      </c>
      <c r="K853" t="str">
        <f>IFERROR(選手[[#This Row],[所属名称１]],"")</f>
        <v/>
      </c>
      <c r="L853" t="str">
        <f>IFERROR(選手[[#This Row],[学校コード]],"")</f>
        <v/>
      </c>
      <c r="M853" t="str">
        <f>IFERROR(VLOOKUP(L853,色々!G:H,2,0),"")</f>
        <v/>
      </c>
      <c r="N853" t="str">
        <f>IFERROR(選手[[#This Row],[学年]],"")</f>
        <v/>
      </c>
      <c r="O853" s="10" t="str">
        <f>IFERROR(選手[[#This Row],[生年月日]],"")</f>
        <v/>
      </c>
      <c r="P853" s="150" t="str">
        <f t="shared" si="13"/>
        <v/>
      </c>
    </row>
    <row r="854" spans="6:16" ht="20.100000000000001" customHeight="1" x14ac:dyDescent="0.15">
      <c r="F854" t="str">
        <f>IFERROR(選手[[#This Row],[選手番号]],"")</f>
        <v/>
      </c>
      <c r="G854" t="str">
        <f>IFERROR(選手[[#This Row],[性別コード]],"")</f>
        <v/>
      </c>
      <c r="H854" t="str">
        <f>IFERROR(VLOOKUP(G854,色々!P:Q,2,0),"")</f>
        <v/>
      </c>
      <c r="I854" t="str">
        <f>IFERROR(選手[[#This Row],[氏名]],"")</f>
        <v/>
      </c>
      <c r="J854" t="str">
        <f>IFERROR(選手[[#This Row],[氏名カナ]],"")</f>
        <v/>
      </c>
      <c r="K854" t="str">
        <f>IFERROR(選手[[#This Row],[所属名称１]],"")</f>
        <v/>
      </c>
      <c r="L854" t="str">
        <f>IFERROR(選手[[#This Row],[学校コード]],"")</f>
        <v/>
      </c>
      <c r="M854" t="str">
        <f>IFERROR(VLOOKUP(L854,色々!G:H,2,0),"")</f>
        <v/>
      </c>
      <c r="N854" t="str">
        <f>IFERROR(選手[[#This Row],[学年]],"")</f>
        <v/>
      </c>
      <c r="O854" s="10" t="str">
        <f>IFERROR(選手[[#This Row],[生年月日]],"")</f>
        <v/>
      </c>
      <c r="P854" s="150" t="str">
        <f t="shared" si="13"/>
        <v/>
      </c>
    </row>
    <row r="855" spans="6:16" ht="20.100000000000001" customHeight="1" x14ac:dyDescent="0.15">
      <c r="F855" t="str">
        <f>IFERROR(選手[[#This Row],[選手番号]],"")</f>
        <v/>
      </c>
      <c r="G855" t="str">
        <f>IFERROR(選手[[#This Row],[性別コード]],"")</f>
        <v/>
      </c>
      <c r="H855" t="str">
        <f>IFERROR(VLOOKUP(G855,色々!P:Q,2,0),"")</f>
        <v/>
      </c>
      <c r="I855" t="str">
        <f>IFERROR(選手[[#This Row],[氏名]],"")</f>
        <v/>
      </c>
      <c r="J855" t="str">
        <f>IFERROR(選手[[#This Row],[氏名カナ]],"")</f>
        <v/>
      </c>
      <c r="K855" t="str">
        <f>IFERROR(選手[[#This Row],[所属名称１]],"")</f>
        <v/>
      </c>
      <c r="L855" t="str">
        <f>IFERROR(選手[[#This Row],[学校コード]],"")</f>
        <v/>
      </c>
      <c r="M855" t="str">
        <f>IFERROR(VLOOKUP(L855,色々!G:H,2,0),"")</f>
        <v/>
      </c>
      <c r="N855" t="str">
        <f>IFERROR(選手[[#This Row],[学年]],"")</f>
        <v/>
      </c>
      <c r="O855" s="10" t="str">
        <f>IFERROR(選手[[#This Row],[生年月日]],"")</f>
        <v/>
      </c>
      <c r="P855" s="150" t="str">
        <f t="shared" si="13"/>
        <v/>
      </c>
    </row>
    <row r="856" spans="6:16" ht="20.100000000000001" customHeight="1" x14ac:dyDescent="0.15">
      <c r="F856" t="str">
        <f>IFERROR(選手[[#This Row],[選手番号]],"")</f>
        <v/>
      </c>
      <c r="G856" t="str">
        <f>IFERROR(選手[[#This Row],[性別コード]],"")</f>
        <v/>
      </c>
      <c r="H856" t="str">
        <f>IFERROR(VLOOKUP(G856,色々!P:Q,2,0),"")</f>
        <v/>
      </c>
      <c r="I856" t="str">
        <f>IFERROR(選手[[#This Row],[氏名]],"")</f>
        <v/>
      </c>
      <c r="J856" t="str">
        <f>IFERROR(選手[[#This Row],[氏名カナ]],"")</f>
        <v/>
      </c>
      <c r="K856" t="str">
        <f>IFERROR(選手[[#This Row],[所属名称１]],"")</f>
        <v/>
      </c>
      <c r="L856" t="str">
        <f>IFERROR(選手[[#This Row],[学校コード]],"")</f>
        <v/>
      </c>
      <c r="M856" t="str">
        <f>IFERROR(VLOOKUP(L856,色々!G:H,2,0),"")</f>
        <v/>
      </c>
      <c r="N856" t="str">
        <f>IFERROR(選手[[#This Row],[学年]],"")</f>
        <v/>
      </c>
      <c r="O856" s="10" t="str">
        <f>IFERROR(選手[[#This Row],[生年月日]],"")</f>
        <v/>
      </c>
      <c r="P856" s="150" t="str">
        <f t="shared" si="13"/>
        <v/>
      </c>
    </row>
    <row r="857" spans="6:16" ht="20.100000000000001" customHeight="1" x14ac:dyDescent="0.15">
      <c r="F857" t="str">
        <f>IFERROR(選手[[#This Row],[選手番号]],"")</f>
        <v/>
      </c>
      <c r="G857" t="str">
        <f>IFERROR(選手[[#This Row],[性別コード]],"")</f>
        <v/>
      </c>
      <c r="H857" t="str">
        <f>IFERROR(VLOOKUP(G857,色々!P:Q,2,0),"")</f>
        <v/>
      </c>
      <c r="I857" t="str">
        <f>IFERROR(選手[[#This Row],[氏名]],"")</f>
        <v/>
      </c>
      <c r="J857" t="str">
        <f>IFERROR(選手[[#This Row],[氏名カナ]],"")</f>
        <v/>
      </c>
      <c r="K857" t="str">
        <f>IFERROR(選手[[#This Row],[所属名称１]],"")</f>
        <v/>
      </c>
      <c r="L857" t="str">
        <f>IFERROR(選手[[#This Row],[学校コード]],"")</f>
        <v/>
      </c>
      <c r="M857" t="str">
        <f>IFERROR(VLOOKUP(L857,色々!G:H,2,0),"")</f>
        <v/>
      </c>
      <c r="N857" t="str">
        <f>IFERROR(選手[[#This Row],[学年]],"")</f>
        <v/>
      </c>
      <c r="O857" s="10" t="str">
        <f>IFERROR(選手[[#This Row],[生年月日]],"")</f>
        <v/>
      </c>
      <c r="P857" s="150" t="str">
        <f t="shared" si="13"/>
        <v/>
      </c>
    </row>
    <row r="858" spans="6:16" ht="20.100000000000001" customHeight="1" x14ac:dyDescent="0.15">
      <c r="F858" t="str">
        <f>IFERROR(選手[[#This Row],[選手番号]],"")</f>
        <v/>
      </c>
      <c r="G858" t="str">
        <f>IFERROR(選手[[#This Row],[性別コード]],"")</f>
        <v/>
      </c>
      <c r="H858" t="str">
        <f>IFERROR(VLOOKUP(G858,色々!P:Q,2,0),"")</f>
        <v/>
      </c>
      <c r="I858" t="str">
        <f>IFERROR(選手[[#This Row],[氏名]],"")</f>
        <v/>
      </c>
      <c r="J858" t="str">
        <f>IFERROR(選手[[#This Row],[氏名カナ]],"")</f>
        <v/>
      </c>
      <c r="K858" t="str">
        <f>IFERROR(選手[[#This Row],[所属名称１]],"")</f>
        <v/>
      </c>
      <c r="L858" t="str">
        <f>IFERROR(選手[[#This Row],[学校コード]],"")</f>
        <v/>
      </c>
      <c r="M858" t="str">
        <f>IFERROR(VLOOKUP(L858,色々!G:H,2,0),"")</f>
        <v/>
      </c>
      <c r="N858" t="str">
        <f>IFERROR(選手[[#This Row],[学年]],"")</f>
        <v/>
      </c>
      <c r="O858" s="10" t="str">
        <f>IFERROR(選手[[#This Row],[生年月日]],"")</f>
        <v/>
      </c>
      <c r="P858" s="150" t="str">
        <f t="shared" si="13"/>
        <v/>
      </c>
    </row>
    <row r="859" spans="6:16" ht="20.100000000000001" customHeight="1" x14ac:dyDescent="0.15">
      <c r="F859" t="str">
        <f>IFERROR(選手[[#This Row],[選手番号]],"")</f>
        <v/>
      </c>
      <c r="G859" t="str">
        <f>IFERROR(選手[[#This Row],[性別コード]],"")</f>
        <v/>
      </c>
      <c r="H859" t="str">
        <f>IFERROR(VLOOKUP(G859,色々!P:Q,2,0),"")</f>
        <v/>
      </c>
      <c r="I859" t="str">
        <f>IFERROR(選手[[#This Row],[氏名]],"")</f>
        <v/>
      </c>
      <c r="J859" t="str">
        <f>IFERROR(選手[[#This Row],[氏名カナ]],"")</f>
        <v/>
      </c>
      <c r="K859" t="str">
        <f>IFERROR(選手[[#This Row],[所属名称１]],"")</f>
        <v/>
      </c>
      <c r="L859" t="str">
        <f>IFERROR(選手[[#This Row],[学校コード]],"")</f>
        <v/>
      </c>
      <c r="M859" t="str">
        <f>IFERROR(VLOOKUP(L859,色々!G:H,2,0),"")</f>
        <v/>
      </c>
      <c r="N859" t="str">
        <f>IFERROR(選手[[#This Row],[学年]],"")</f>
        <v/>
      </c>
      <c r="O859" s="10" t="str">
        <f>IFERROR(選手[[#This Row],[生年月日]],"")</f>
        <v/>
      </c>
      <c r="P859" s="150" t="str">
        <f t="shared" si="13"/>
        <v/>
      </c>
    </row>
    <row r="860" spans="6:16" ht="20.100000000000001" customHeight="1" x14ac:dyDescent="0.15">
      <c r="F860" t="str">
        <f>IFERROR(選手[[#This Row],[選手番号]],"")</f>
        <v/>
      </c>
      <c r="G860" t="str">
        <f>IFERROR(選手[[#This Row],[性別コード]],"")</f>
        <v/>
      </c>
      <c r="H860" t="str">
        <f>IFERROR(VLOOKUP(G860,色々!P:Q,2,0),"")</f>
        <v/>
      </c>
      <c r="I860" t="str">
        <f>IFERROR(選手[[#This Row],[氏名]],"")</f>
        <v/>
      </c>
      <c r="J860" t="str">
        <f>IFERROR(選手[[#This Row],[氏名カナ]],"")</f>
        <v/>
      </c>
      <c r="K860" t="str">
        <f>IFERROR(選手[[#This Row],[所属名称１]],"")</f>
        <v/>
      </c>
      <c r="L860" t="str">
        <f>IFERROR(選手[[#This Row],[学校コード]],"")</f>
        <v/>
      </c>
      <c r="M860" t="str">
        <f>IFERROR(VLOOKUP(L860,色々!G:H,2,0),"")</f>
        <v/>
      </c>
      <c r="N860" t="str">
        <f>IFERROR(選手[[#This Row],[学年]],"")</f>
        <v/>
      </c>
      <c r="O860" s="10" t="str">
        <f>IFERROR(選手[[#This Row],[生年月日]],"")</f>
        <v/>
      </c>
      <c r="P860" s="150" t="str">
        <f t="shared" si="13"/>
        <v/>
      </c>
    </row>
    <row r="861" spans="6:16" ht="20.100000000000001" customHeight="1" x14ac:dyDescent="0.15">
      <c r="F861" t="str">
        <f>IFERROR(選手[[#This Row],[選手番号]],"")</f>
        <v/>
      </c>
      <c r="G861" t="str">
        <f>IFERROR(選手[[#This Row],[性別コード]],"")</f>
        <v/>
      </c>
      <c r="H861" t="str">
        <f>IFERROR(VLOOKUP(G861,色々!P:Q,2,0),"")</f>
        <v/>
      </c>
      <c r="I861" t="str">
        <f>IFERROR(選手[[#This Row],[氏名]],"")</f>
        <v/>
      </c>
      <c r="J861" t="str">
        <f>IFERROR(選手[[#This Row],[氏名カナ]],"")</f>
        <v/>
      </c>
      <c r="K861" t="str">
        <f>IFERROR(選手[[#This Row],[所属名称１]],"")</f>
        <v/>
      </c>
      <c r="L861" t="str">
        <f>IFERROR(選手[[#This Row],[学校コード]],"")</f>
        <v/>
      </c>
      <c r="M861" t="str">
        <f>IFERROR(VLOOKUP(L861,色々!G:H,2,0),"")</f>
        <v/>
      </c>
      <c r="N861" t="str">
        <f>IFERROR(選手[[#This Row],[学年]],"")</f>
        <v/>
      </c>
      <c r="O861" s="10" t="str">
        <f>IFERROR(選手[[#This Row],[生年月日]],"")</f>
        <v/>
      </c>
      <c r="P861" s="150" t="str">
        <f t="shared" si="13"/>
        <v/>
      </c>
    </row>
    <row r="862" spans="6:16" ht="20.100000000000001" customHeight="1" x14ac:dyDescent="0.15">
      <c r="F862" t="str">
        <f>IFERROR(選手[[#This Row],[選手番号]],"")</f>
        <v/>
      </c>
      <c r="G862" t="str">
        <f>IFERROR(選手[[#This Row],[性別コード]],"")</f>
        <v/>
      </c>
      <c r="H862" t="str">
        <f>IFERROR(VLOOKUP(G862,色々!P:Q,2,0),"")</f>
        <v/>
      </c>
      <c r="I862" t="str">
        <f>IFERROR(選手[[#This Row],[氏名]],"")</f>
        <v/>
      </c>
      <c r="J862" t="str">
        <f>IFERROR(選手[[#This Row],[氏名カナ]],"")</f>
        <v/>
      </c>
      <c r="K862" t="str">
        <f>IFERROR(選手[[#This Row],[所属名称１]],"")</f>
        <v/>
      </c>
      <c r="L862" t="str">
        <f>IFERROR(選手[[#This Row],[学校コード]],"")</f>
        <v/>
      </c>
      <c r="M862" t="str">
        <f>IFERROR(VLOOKUP(L862,色々!G:H,2,0),"")</f>
        <v/>
      </c>
      <c r="N862" t="str">
        <f>IFERROR(選手[[#This Row],[学年]],"")</f>
        <v/>
      </c>
      <c r="O862" s="10" t="str">
        <f>IFERROR(選手[[#This Row],[生年月日]],"")</f>
        <v/>
      </c>
      <c r="P862" s="150" t="str">
        <f t="shared" si="13"/>
        <v/>
      </c>
    </row>
    <row r="863" spans="6:16" ht="20.100000000000001" customHeight="1" x14ac:dyDescent="0.15">
      <c r="F863" t="str">
        <f>IFERROR(選手[[#This Row],[選手番号]],"")</f>
        <v/>
      </c>
      <c r="G863" t="str">
        <f>IFERROR(選手[[#This Row],[性別コード]],"")</f>
        <v/>
      </c>
      <c r="H863" t="str">
        <f>IFERROR(VLOOKUP(G863,色々!P:Q,2,0),"")</f>
        <v/>
      </c>
      <c r="I863" t="str">
        <f>IFERROR(選手[[#This Row],[氏名]],"")</f>
        <v/>
      </c>
      <c r="J863" t="str">
        <f>IFERROR(選手[[#This Row],[氏名カナ]],"")</f>
        <v/>
      </c>
      <c r="K863" t="str">
        <f>IFERROR(選手[[#This Row],[所属名称１]],"")</f>
        <v/>
      </c>
      <c r="L863" t="str">
        <f>IFERROR(選手[[#This Row],[学校コード]],"")</f>
        <v/>
      </c>
      <c r="M863" t="str">
        <f>IFERROR(VLOOKUP(L863,色々!G:H,2,0),"")</f>
        <v/>
      </c>
      <c r="N863" t="str">
        <f>IFERROR(選手[[#This Row],[学年]],"")</f>
        <v/>
      </c>
      <c r="O863" s="10" t="str">
        <f>IFERROR(選手[[#This Row],[生年月日]],"")</f>
        <v/>
      </c>
      <c r="P863" s="150" t="str">
        <f t="shared" si="13"/>
        <v/>
      </c>
    </row>
    <row r="864" spans="6:16" ht="20.100000000000001" customHeight="1" x14ac:dyDescent="0.15">
      <c r="F864" t="str">
        <f>IFERROR(選手[[#This Row],[選手番号]],"")</f>
        <v/>
      </c>
      <c r="G864" t="str">
        <f>IFERROR(選手[[#This Row],[性別コード]],"")</f>
        <v/>
      </c>
      <c r="H864" t="str">
        <f>IFERROR(VLOOKUP(G864,色々!P:Q,2,0),"")</f>
        <v/>
      </c>
      <c r="I864" t="str">
        <f>IFERROR(選手[[#This Row],[氏名]],"")</f>
        <v/>
      </c>
      <c r="J864" t="str">
        <f>IFERROR(選手[[#This Row],[氏名カナ]],"")</f>
        <v/>
      </c>
      <c r="K864" t="str">
        <f>IFERROR(選手[[#This Row],[所属名称１]],"")</f>
        <v/>
      </c>
      <c r="L864" t="str">
        <f>IFERROR(選手[[#This Row],[学校コード]],"")</f>
        <v/>
      </c>
      <c r="M864" t="str">
        <f>IFERROR(VLOOKUP(L864,色々!G:H,2,0),"")</f>
        <v/>
      </c>
      <c r="N864" t="str">
        <f>IFERROR(選手[[#This Row],[学年]],"")</f>
        <v/>
      </c>
      <c r="O864" s="10" t="str">
        <f>IFERROR(選手[[#This Row],[生年月日]],"")</f>
        <v/>
      </c>
      <c r="P864" s="150" t="str">
        <f t="shared" si="13"/>
        <v/>
      </c>
    </row>
    <row r="865" spans="6:16" ht="20.100000000000001" customHeight="1" x14ac:dyDescent="0.15">
      <c r="F865" t="str">
        <f>IFERROR(選手[[#This Row],[選手番号]],"")</f>
        <v/>
      </c>
      <c r="G865" t="str">
        <f>IFERROR(選手[[#This Row],[性別コード]],"")</f>
        <v/>
      </c>
      <c r="H865" t="str">
        <f>IFERROR(VLOOKUP(G865,色々!P:Q,2,0),"")</f>
        <v/>
      </c>
      <c r="I865" t="str">
        <f>IFERROR(選手[[#This Row],[氏名]],"")</f>
        <v/>
      </c>
      <c r="J865" t="str">
        <f>IFERROR(選手[[#This Row],[氏名カナ]],"")</f>
        <v/>
      </c>
      <c r="K865" t="str">
        <f>IFERROR(選手[[#This Row],[所属名称１]],"")</f>
        <v/>
      </c>
      <c r="L865" t="str">
        <f>IFERROR(選手[[#This Row],[学校コード]],"")</f>
        <v/>
      </c>
      <c r="M865" t="str">
        <f>IFERROR(VLOOKUP(L865,色々!G:H,2,0),"")</f>
        <v/>
      </c>
      <c r="N865" t="str">
        <f>IFERROR(選手[[#This Row],[学年]],"")</f>
        <v/>
      </c>
      <c r="O865" s="10" t="str">
        <f>IFERROR(選手[[#This Row],[生年月日]],"")</f>
        <v/>
      </c>
      <c r="P865" s="150" t="str">
        <f t="shared" si="13"/>
        <v/>
      </c>
    </row>
    <row r="866" spans="6:16" ht="20.100000000000001" customHeight="1" x14ac:dyDescent="0.15">
      <c r="F866" t="str">
        <f>IFERROR(選手[[#This Row],[選手番号]],"")</f>
        <v/>
      </c>
      <c r="G866" t="str">
        <f>IFERROR(選手[[#This Row],[性別コード]],"")</f>
        <v/>
      </c>
      <c r="H866" t="str">
        <f>IFERROR(VLOOKUP(G866,色々!P:Q,2,0),"")</f>
        <v/>
      </c>
      <c r="I866" t="str">
        <f>IFERROR(選手[[#This Row],[氏名]],"")</f>
        <v/>
      </c>
      <c r="J866" t="str">
        <f>IFERROR(選手[[#This Row],[氏名カナ]],"")</f>
        <v/>
      </c>
      <c r="K866" t="str">
        <f>IFERROR(選手[[#This Row],[所属名称１]],"")</f>
        <v/>
      </c>
      <c r="L866" t="str">
        <f>IFERROR(選手[[#This Row],[学校コード]],"")</f>
        <v/>
      </c>
      <c r="M866" t="str">
        <f>IFERROR(VLOOKUP(L866,色々!G:H,2,0),"")</f>
        <v/>
      </c>
      <c r="N866" t="str">
        <f>IFERROR(選手[[#This Row],[学年]],"")</f>
        <v/>
      </c>
      <c r="O866" s="10" t="str">
        <f>IFERROR(選手[[#This Row],[生年月日]],"")</f>
        <v/>
      </c>
      <c r="P866" s="150" t="str">
        <f t="shared" si="13"/>
        <v/>
      </c>
    </row>
    <row r="867" spans="6:16" ht="20.100000000000001" customHeight="1" x14ac:dyDescent="0.15">
      <c r="F867" t="str">
        <f>IFERROR(選手[[#This Row],[選手番号]],"")</f>
        <v/>
      </c>
      <c r="G867" t="str">
        <f>IFERROR(選手[[#This Row],[性別コード]],"")</f>
        <v/>
      </c>
      <c r="H867" t="str">
        <f>IFERROR(VLOOKUP(G867,色々!P:Q,2,0),"")</f>
        <v/>
      </c>
      <c r="I867" t="str">
        <f>IFERROR(選手[[#This Row],[氏名]],"")</f>
        <v/>
      </c>
      <c r="J867" t="str">
        <f>IFERROR(選手[[#This Row],[氏名カナ]],"")</f>
        <v/>
      </c>
      <c r="K867" t="str">
        <f>IFERROR(選手[[#This Row],[所属名称１]],"")</f>
        <v/>
      </c>
      <c r="L867" t="str">
        <f>IFERROR(選手[[#This Row],[学校コード]],"")</f>
        <v/>
      </c>
      <c r="M867" t="str">
        <f>IFERROR(VLOOKUP(L867,色々!G:H,2,0),"")</f>
        <v/>
      </c>
      <c r="N867" t="str">
        <f>IFERROR(選手[[#This Row],[学年]],"")</f>
        <v/>
      </c>
      <c r="O867" s="10" t="str">
        <f>IFERROR(選手[[#This Row],[生年月日]],"")</f>
        <v/>
      </c>
      <c r="P867" s="150" t="str">
        <f t="shared" si="13"/>
        <v/>
      </c>
    </row>
    <row r="868" spans="6:16" ht="20.100000000000001" customHeight="1" x14ac:dyDescent="0.15">
      <c r="F868" t="str">
        <f>IFERROR(選手[[#This Row],[選手番号]],"")</f>
        <v/>
      </c>
      <c r="G868" t="str">
        <f>IFERROR(選手[[#This Row],[性別コード]],"")</f>
        <v/>
      </c>
      <c r="H868" t="str">
        <f>IFERROR(VLOOKUP(G868,色々!P:Q,2,0),"")</f>
        <v/>
      </c>
      <c r="I868" t="str">
        <f>IFERROR(選手[[#This Row],[氏名]],"")</f>
        <v/>
      </c>
      <c r="J868" t="str">
        <f>IFERROR(選手[[#This Row],[氏名カナ]],"")</f>
        <v/>
      </c>
      <c r="K868" t="str">
        <f>IFERROR(選手[[#This Row],[所属名称１]],"")</f>
        <v/>
      </c>
      <c r="L868" t="str">
        <f>IFERROR(選手[[#This Row],[学校コード]],"")</f>
        <v/>
      </c>
      <c r="M868" t="str">
        <f>IFERROR(VLOOKUP(L868,色々!G:H,2,0),"")</f>
        <v/>
      </c>
      <c r="N868" t="str">
        <f>IFERROR(選手[[#This Row],[学年]],"")</f>
        <v/>
      </c>
      <c r="O868" s="10" t="str">
        <f>IFERROR(選手[[#This Row],[生年月日]],"")</f>
        <v/>
      </c>
      <c r="P868" s="150" t="str">
        <f t="shared" si="13"/>
        <v/>
      </c>
    </row>
    <row r="869" spans="6:16" ht="20.100000000000001" customHeight="1" x14ac:dyDescent="0.15">
      <c r="F869" t="str">
        <f>IFERROR(選手[[#This Row],[選手番号]],"")</f>
        <v/>
      </c>
      <c r="G869" t="str">
        <f>IFERROR(選手[[#This Row],[性別コード]],"")</f>
        <v/>
      </c>
      <c r="H869" t="str">
        <f>IFERROR(VLOOKUP(G869,色々!P:Q,2,0),"")</f>
        <v/>
      </c>
      <c r="I869" t="str">
        <f>IFERROR(選手[[#This Row],[氏名]],"")</f>
        <v/>
      </c>
      <c r="J869" t="str">
        <f>IFERROR(選手[[#This Row],[氏名カナ]],"")</f>
        <v/>
      </c>
      <c r="K869" t="str">
        <f>IFERROR(選手[[#This Row],[所属名称１]],"")</f>
        <v/>
      </c>
      <c r="L869" t="str">
        <f>IFERROR(選手[[#This Row],[学校コード]],"")</f>
        <v/>
      </c>
      <c r="M869" t="str">
        <f>IFERROR(VLOOKUP(L869,色々!G:H,2,0),"")</f>
        <v/>
      </c>
      <c r="N869" t="str">
        <f>IFERROR(選手[[#This Row],[学年]],"")</f>
        <v/>
      </c>
      <c r="O869" s="10" t="str">
        <f>IFERROR(選手[[#This Row],[生年月日]],"")</f>
        <v/>
      </c>
      <c r="P869" s="150" t="str">
        <f t="shared" si="13"/>
        <v/>
      </c>
    </row>
    <row r="870" spans="6:16" ht="20.100000000000001" customHeight="1" x14ac:dyDescent="0.15">
      <c r="F870" t="str">
        <f>IFERROR(選手[[#This Row],[選手番号]],"")</f>
        <v/>
      </c>
      <c r="G870" t="str">
        <f>IFERROR(選手[[#This Row],[性別コード]],"")</f>
        <v/>
      </c>
      <c r="H870" t="str">
        <f>IFERROR(VLOOKUP(G870,色々!P:Q,2,0),"")</f>
        <v/>
      </c>
      <c r="I870" t="str">
        <f>IFERROR(選手[[#This Row],[氏名]],"")</f>
        <v/>
      </c>
      <c r="J870" t="str">
        <f>IFERROR(選手[[#This Row],[氏名カナ]],"")</f>
        <v/>
      </c>
      <c r="K870" t="str">
        <f>IFERROR(選手[[#This Row],[所属名称１]],"")</f>
        <v/>
      </c>
      <c r="L870" t="str">
        <f>IFERROR(選手[[#This Row],[学校コード]],"")</f>
        <v/>
      </c>
      <c r="M870" t="str">
        <f>IFERROR(VLOOKUP(L870,色々!G:H,2,0),"")</f>
        <v/>
      </c>
      <c r="N870" t="str">
        <f>IFERROR(選手[[#This Row],[学年]],"")</f>
        <v/>
      </c>
      <c r="O870" s="10" t="str">
        <f>IFERROR(選手[[#This Row],[生年月日]],"")</f>
        <v/>
      </c>
      <c r="P870" s="150" t="str">
        <f t="shared" si="13"/>
        <v/>
      </c>
    </row>
    <row r="871" spans="6:16" ht="20.100000000000001" customHeight="1" x14ac:dyDescent="0.15">
      <c r="F871" t="str">
        <f>IFERROR(選手[[#This Row],[選手番号]],"")</f>
        <v/>
      </c>
      <c r="G871" t="str">
        <f>IFERROR(選手[[#This Row],[性別コード]],"")</f>
        <v/>
      </c>
      <c r="H871" t="str">
        <f>IFERROR(VLOOKUP(G871,色々!P:Q,2,0),"")</f>
        <v/>
      </c>
      <c r="I871" t="str">
        <f>IFERROR(選手[[#This Row],[氏名]],"")</f>
        <v/>
      </c>
      <c r="J871" t="str">
        <f>IFERROR(選手[[#This Row],[氏名カナ]],"")</f>
        <v/>
      </c>
      <c r="K871" t="str">
        <f>IFERROR(選手[[#This Row],[所属名称１]],"")</f>
        <v/>
      </c>
      <c r="L871" t="str">
        <f>IFERROR(選手[[#This Row],[学校コード]],"")</f>
        <v/>
      </c>
      <c r="M871" t="str">
        <f>IFERROR(VLOOKUP(L871,色々!G:H,2,0),"")</f>
        <v/>
      </c>
      <c r="N871" t="str">
        <f>IFERROR(選手[[#This Row],[学年]],"")</f>
        <v/>
      </c>
      <c r="O871" s="10" t="str">
        <f>IFERROR(選手[[#This Row],[生年月日]],"")</f>
        <v/>
      </c>
      <c r="P871" s="150" t="str">
        <f t="shared" si="13"/>
        <v/>
      </c>
    </row>
    <row r="872" spans="6:16" ht="20.100000000000001" customHeight="1" x14ac:dyDescent="0.15">
      <c r="F872" t="str">
        <f>IFERROR(選手[[#This Row],[選手番号]],"")</f>
        <v/>
      </c>
      <c r="G872" t="str">
        <f>IFERROR(選手[[#This Row],[性別コード]],"")</f>
        <v/>
      </c>
      <c r="H872" t="str">
        <f>IFERROR(VLOOKUP(G872,色々!P:Q,2,0),"")</f>
        <v/>
      </c>
      <c r="I872" t="str">
        <f>IFERROR(選手[[#This Row],[氏名]],"")</f>
        <v/>
      </c>
      <c r="J872" t="str">
        <f>IFERROR(選手[[#This Row],[氏名カナ]],"")</f>
        <v/>
      </c>
      <c r="K872" t="str">
        <f>IFERROR(選手[[#This Row],[所属名称１]],"")</f>
        <v/>
      </c>
      <c r="L872" t="str">
        <f>IFERROR(選手[[#This Row],[学校コード]],"")</f>
        <v/>
      </c>
      <c r="M872" t="str">
        <f>IFERROR(VLOOKUP(L872,色々!G:H,2,0),"")</f>
        <v/>
      </c>
      <c r="N872" t="str">
        <f>IFERROR(選手[[#This Row],[学年]],"")</f>
        <v/>
      </c>
      <c r="O872" s="10" t="str">
        <f>IFERROR(選手[[#This Row],[生年月日]],"")</f>
        <v/>
      </c>
      <c r="P872" s="150" t="str">
        <f t="shared" si="13"/>
        <v/>
      </c>
    </row>
    <row r="873" spans="6:16" ht="20.100000000000001" customHeight="1" x14ac:dyDescent="0.15">
      <c r="F873" t="str">
        <f>IFERROR(選手[[#This Row],[選手番号]],"")</f>
        <v/>
      </c>
      <c r="G873" t="str">
        <f>IFERROR(選手[[#This Row],[性別コード]],"")</f>
        <v/>
      </c>
      <c r="H873" t="str">
        <f>IFERROR(VLOOKUP(G873,色々!P:Q,2,0),"")</f>
        <v/>
      </c>
      <c r="I873" t="str">
        <f>IFERROR(選手[[#This Row],[氏名]],"")</f>
        <v/>
      </c>
      <c r="J873" t="str">
        <f>IFERROR(選手[[#This Row],[氏名カナ]],"")</f>
        <v/>
      </c>
      <c r="K873" t="str">
        <f>IFERROR(選手[[#This Row],[所属名称１]],"")</f>
        <v/>
      </c>
      <c r="L873" t="str">
        <f>IFERROR(選手[[#This Row],[学校コード]],"")</f>
        <v/>
      </c>
      <c r="M873" t="str">
        <f>IFERROR(VLOOKUP(L873,色々!G:H,2,0),"")</f>
        <v/>
      </c>
      <c r="N873" t="str">
        <f>IFERROR(選手[[#This Row],[学年]],"")</f>
        <v/>
      </c>
      <c r="O873" s="10" t="str">
        <f>IFERROR(選手[[#This Row],[生年月日]],"")</f>
        <v/>
      </c>
      <c r="P873" s="150" t="str">
        <f t="shared" si="13"/>
        <v/>
      </c>
    </row>
    <row r="874" spans="6:16" ht="20.100000000000001" customHeight="1" x14ac:dyDescent="0.15">
      <c r="F874" t="str">
        <f>IFERROR(選手[[#This Row],[選手番号]],"")</f>
        <v/>
      </c>
      <c r="G874" t="str">
        <f>IFERROR(選手[[#This Row],[性別コード]],"")</f>
        <v/>
      </c>
      <c r="H874" t="str">
        <f>IFERROR(VLOOKUP(G874,色々!P:Q,2,0),"")</f>
        <v/>
      </c>
      <c r="I874" t="str">
        <f>IFERROR(選手[[#This Row],[氏名]],"")</f>
        <v/>
      </c>
      <c r="J874" t="str">
        <f>IFERROR(選手[[#This Row],[氏名カナ]],"")</f>
        <v/>
      </c>
      <c r="K874" t="str">
        <f>IFERROR(選手[[#This Row],[所属名称１]],"")</f>
        <v/>
      </c>
      <c r="L874" t="str">
        <f>IFERROR(選手[[#This Row],[学校コード]],"")</f>
        <v/>
      </c>
      <c r="M874" t="str">
        <f>IFERROR(VLOOKUP(L874,色々!G:H,2,0),"")</f>
        <v/>
      </c>
      <c r="N874" t="str">
        <f>IFERROR(選手[[#This Row],[学年]],"")</f>
        <v/>
      </c>
      <c r="O874" s="10" t="str">
        <f>IFERROR(選手[[#This Row],[生年月日]],"")</f>
        <v/>
      </c>
      <c r="P874" s="150" t="str">
        <f t="shared" si="13"/>
        <v/>
      </c>
    </row>
    <row r="875" spans="6:16" ht="20.100000000000001" customHeight="1" x14ac:dyDescent="0.15">
      <c r="F875" t="str">
        <f>IFERROR(選手[[#This Row],[選手番号]],"")</f>
        <v/>
      </c>
      <c r="G875" t="str">
        <f>IFERROR(選手[[#This Row],[性別コード]],"")</f>
        <v/>
      </c>
      <c r="H875" t="str">
        <f>IFERROR(VLOOKUP(G875,色々!P:Q,2,0),"")</f>
        <v/>
      </c>
      <c r="I875" t="str">
        <f>IFERROR(選手[[#This Row],[氏名]],"")</f>
        <v/>
      </c>
      <c r="J875" t="str">
        <f>IFERROR(選手[[#This Row],[氏名カナ]],"")</f>
        <v/>
      </c>
      <c r="K875" t="str">
        <f>IFERROR(選手[[#This Row],[所属名称１]],"")</f>
        <v/>
      </c>
      <c r="L875" t="str">
        <f>IFERROR(選手[[#This Row],[学校コード]],"")</f>
        <v/>
      </c>
      <c r="M875" t="str">
        <f>IFERROR(VLOOKUP(L875,色々!G:H,2,0),"")</f>
        <v/>
      </c>
      <c r="N875" t="str">
        <f>IFERROR(選手[[#This Row],[学年]],"")</f>
        <v/>
      </c>
      <c r="O875" s="10" t="str">
        <f>IFERROR(選手[[#This Row],[生年月日]],"")</f>
        <v/>
      </c>
      <c r="P875" s="150" t="str">
        <f t="shared" si="13"/>
        <v/>
      </c>
    </row>
    <row r="876" spans="6:16" ht="20.100000000000001" customHeight="1" x14ac:dyDescent="0.15">
      <c r="F876" t="str">
        <f>IFERROR(選手[[#This Row],[選手番号]],"")</f>
        <v/>
      </c>
      <c r="G876" t="str">
        <f>IFERROR(選手[[#This Row],[性別コード]],"")</f>
        <v/>
      </c>
      <c r="H876" t="str">
        <f>IFERROR(VLOOKUP(G876,色々!P:Q,2,0),"")</f>
        <v/>
      </c>
      <c r="I876" t="str">
        <f>IFERROR(選手[[#This Row],[氏名]],"")</f>
        <v/>
      </c>
      <c r="J876" t="str">
        <f>IFERROR(選手[[#This Row],[氏名カナ]],"")</f>
        <v/>
      </c>
      <c r="K876" t="str">
        <f>IFERROR(選手[[#This Row],[所属名称１]],"")</f>
        <v/>
      </c>
      <c r="L876" t="str">
        <f>IFERROR(選手[[#This Row],[学校コード]],"")</f>
        <v/>
      </c>
      <c r="M876" t="str">
        <f>IFERROR(VLOOKUP(L876,色々!G:H,2,0),"")</f>
        <v/>
      </c>
      <c r="N876" t="str">
        <f>IFERROR(選手[[#This Row],[学年]],"")</f>
        <v/>
      </c>
      <c r="O876" s="10" t="str">
        <f>IFERROR(選手[[#This Row],[生年月日]],"")</f>
        <v/>
      </c>
      <c r="P876" s="150" t="str">
        <f t="shared" si="13"/>
        <v/>
      </c>
    </row>
    <row r="877" spans="6:16" ht="20.100000000000001" customHeight="1" x14ac:dyDescent="0.15">
      <c r="F877" t="str">
        <f>IFERROR(選手[[#This Row],[選手番号]],"")</f>
        <v/>
      </c>
      <c r="G877" t="str">
        <f>IFERROR(選手[[#This Row],[性別コード]],"")</f>
        <v/>
      </c>
      <c r="H877" t="str">
        <f>IFERROR(VLOOKUP(G877,色々!P:Q,2,0),"")</f>
        <v/>
      </c>
      <c r="I877" t="str">
        <f>IFERROR(選手[[#This Row],[氏名]],"")</f>
        <v/>
      </c>
      <c r="J877" t="str">
        <f>IFERROR(選手[[#This Row],[氏名カナ]],"")</f>
        <v/>
      </c>
      <c r="K877" t="str">
        <f>IFERROR(選手[[#This Row],[所属名称１]],"")</f>
        <v/>
      </c>
      <c r="L877" t="str">
        <f>IFERROR(選手[[#This Row],[学校コード]],"")</f>
        <v/>
      </c>
      <c r="M877" t="str">
        <f>IFERROR(VLOOKUP(L877,色々!G:H,2,0),"")</f>
        <v/>
      </c>
      <c r="N877" t="str">
        <f>IFERROR(選手[[#This Row],[学年]],"")</f>
        <v/>
      </c>
      <c r="O877" s="10" t="str">
        <f>IFERROR(選手[[#This Row],[生年月日]],"")</f>
        <v/>
      </c>
      <c r="P877" s="150" t="str">
        <f t="shared" si="13"/>
        <v/>
      </c>
    </row>
    <row r="878" spans="6:16" ht="20.100000000000001" customHeight="1" x14ac:dyDescent="0.15">
      <c r="F878" t="str">
        <f>IFERROR(選手[[#This Row],[選手番号]],"")</f>
        <v/>
      </c>
      <c r="G878" t="str">
        <f>IFERROR(選手[[#This Row],[性別コード]],"")</f>
        <v/>
      </c>
      <c r="H878" t="str">
        <f>IFERROR(VLOOKUP(G878,色々!P:Q,2,0),"")</f>
        <v/>
      </c>
      <c r="I878" t="str">
        <f>IFERROR(選手[[#This Row],[氏名]],"")</f>
        <v/>
      </c>
      <c r="J878" t="str">
        <f>IFERROR(選手[[#This Row],[氏名カナ]],"")</f>
        <v/>
      </c>
      <c r="K878" t="str">
        <f>IFERROR(選手[[#This Row],[所属名称１]],"")</f>
        <v/>
      </c>
      <c r="L878" t="str">
        <f>IFERROR(選手[[#This Row],[学校コード]],"")</f>
        <v/>
      </c>
      <c r="M878" t="str">
        <f>IFERROR(VLOOKUP(L878,色々!G:H,2,0),"")</f>
        <v/>
      </c>
      <c r="N878" t="str">
        <f>IFERROR(選手[[#This Row],[学年]],"")</f>
        <v/>
      </c>
      <c r="O878" s="10" t="str">
        <f>IFERROR(選手[[#This Row],[生年月日]],"")</f>
        <v/>
      </c>
      <c r="P878" s="150" t="str">
        <f t="shared" si="13"/>
        <v/>
      </c>
    </row>
    <row r="879" spans="6:16" ht="20.100000000000001" customHeight="1" x14ac:dyDescent="0.15">
      <c r="F879" t="str">
        <f>IFERROR(選手[[#This Row],[選手番号]],"")</f>
        <v/>
      </c>
      <c r="G879" t="str">
        <f>IFERROR(選手[[#This Row],[性別コード]],"")</f>
        <v/>
      </c>
      <c r="H879" t="str">
        <f>IFERROR(VLOOKUP(G879,色々!P:Q,2,0),"")</f>
        <v/>
      </c>
      <c r="I879" t="str">
        <f>IFERROR(選手[[#This Row],[氏名]],"")</f>
        <v/>
      </c>
      <c r="J879" t="str">
        <f>IFERROR(選手[[#This Row],[氏名カナ]],"")</f>
        <v/>
      </c>
      <c r="K879" t="str">
        <f>IFERROR(選手[[#This Row],[所属名称１]],"")</f>
        <v/>
      </c>
      <c r="L879" t="str">
        <f>IFERROR(選手[[#This Row],[学校コード]],"")</f>
        <v/>
      </c>
      <c r="M879" t="str">
        <f>IFERROR(VLOOKUP(L879,色々!G:H,2,0),"")</f>
        <v/>
      </c>
      <c r="N879" t="str">
        <f>IFERROR(選手[[#This Row],[学年]],"")</f>
        <v/>
      </c>
      <c r="O879" s="10" t="str">
        <f>IFERROR(選手[[#This Row],[生年月日]],"")</f>
        <v/>
      </c>
      <c r="P879" s="150" t="str">
        <f t="shared" si="13"/>
        <v/>
      </c>
    </row>
    <row r="880" spans="6:16" ht="20.100000000000001" customHeight="1" x14ac:dyDescent="0.15">
      <c r="F880" t="str">
        <f>IFERROR(選手[[#This Row],[選手番号]],"")</f>
        <v/>
      </c>
      <c r="G880" t="str">
        <f>IFERROR(選手[[#This Row],[性別コード]],"")</f>
        <v/>
      </c>
      <c r="H880" t="str">
        <f>IFERROR(VLOOKUP(G880,色々!P:Q,2,0),"")</f>
        <v/>
      </c>
      <c r="I880" t="str">
        <f>IFERROR(選手[[#This Row],[氏名]],"")</f>
        <v/>
      </c>
      <c r="J880" t="str">
        <f>IFERROR(選手[[#This Row],[氏名カナ]],"")</f>
        <v/>
      </c>
      <c r="K880" t="str">
        <f>IFERROR(選手[[#This Row],[所属名称１]],"")</f>
        <v/>
      </c>
      <c r="L880" t="str">
        <f>IFERROR(選手[[#This Row],[学校コード]],"")</f>
        <v/>
      </c>
      <c r="M880" t="str">
        <f>IFERROR(VLOOKUP(L880,色々!G:H,2,0),"")</f>
        <v/>
      </c>
      <c r="N880" t="str">
        <f>IFERROR(選手[[#This Row],[学年]],"")</f>
        <v/>
      </c>
      <c r="O880" s="10" t="str">
        <f>IFERROR(選手[[#This Row],[生年月日]],"")</f>
        <v/>
      </c>
      <c r="P880" s="150" t="str">
        <f t="shared" si="13"/>
        <v/>
      </c>
    </row>
    <row r="881" spans="6:16" ht="20.100000000000001" customHeight="1" x14ac:dyDescent="0.15">
      <c r="F881" t="str">
        <f>IFERROR(選手[[#This Row],[選手番号]],"")</f>
        <v/>
      </c>
      <c r="G881" t="str">
        <f>IFERROR(選手[[#This Row],[性別コード]],"")</f>
        <v/>
      </c>
      <c r="H881" t="str">
        <f>IFERROR(VLOOKUP(G881,色々!P:Q,2,0),"")</f>
        <v/>
      </c>
      <c r="I881" t="str">
        <f>IFERROR(選手[[#This Row],[氏名]],"")</f>
        <v/>
      </c>
      <c r="J881" t="str">
        <f>IFERROR(選手[[#This Row],[氏名カナ]],"")</f>
        <v/>
      </c>
      <c r="K881" t="str">
        <f>IFERROR(選手[[#This Row],[所属名称１]],"")</f>
        <v/>
      </c>
      <c r="L881" t="str">
        <f>IFERROR(選手[[#This Row],[学校コード]],"")</f>
        <v/>
      </c>
      <c r="M881" t="str">
        <f>IFERROR(VLOOKUP(L881,色々!G:H,2,0),"")</f>
        <v/>
      </c>
      <c r="N881" t="str">
        <f>IFERROR(選手[[#This Row],[学年]],"")</f>
        <v/>
      </c>
      <c r="O881" s="10" t="str">
        <f>IFERROR(選手[[#This Row],[生年月日]],"")</f>
        <v/>
      </c>
      <c r="P881" s="150" t="str">
        <f t="shared" si="13"/>
        <v/>
      </c>
    </row>
    <row r="882" spans="6:16" ht="20.100000000000001" customHeight="1" x14ac:dyDescent="0.15">
      <c r="F882" t="str">
        <f>IFERROR(選手[[#This Row],[選手番号]],"")</f>
        <v/>
      </c>
      <c r="G882" t="str">
        <f>IFERROR(選手[[#This Row],[性別コード]],"")</f>
        <v/>
      </c>
      <c r="H882" t="str">
        <f>IFERROR(VLOOKUP(G882,色々!P:Q,2,0),"")</f>
        <v/>
      </c>
      <c r="I882" t="str">
        <f>IFERROR(選手[[#This Row],[氏名]],"")</f>
        <v/>
      </c>
      <c r="J882" t="str">
        <f>IFERROR(選手[[#This Row],[氏名カナ]],"")</f>
        <v/>
      </c>
      <c r="K882" t="str">
        <f>IFERROR(選手[[#This Row],[所属名称１]],"")</f>
        <v/>
      </c>
      <c r="L882" t="str">
        <f>IFERROR(選手[[#This Row],[学校コード]],"")</f>
        <v/>
      </c>
      <c r="M882" t="str">
        <f>IFERROR(VLOOKUP(L882,色々!G:H,2,0),"")</f>
        <v/>
      </c>
      <c r="N882" t="str">
        <f>IFERROR(選手[[#This Row],[学年]],"")</f>
        <v/>
      </c>
      <c r="O882" s="10" t="str">
        <f>IFERROR(選手[[#This Row],[生年月日]],"")</f>
        <v/>
      </c>
      <c r="P882" s="150" t="str">
        <f t="shared" si="13"/>
        <v/>
      </c>
    </row>
    <row r="883" spans="6:16" ht="20.100000000000001" customHeight="1" x14ac:dyDescent="0.15">
      <c r="F883" t="str">
        <f>IFERROR(選手[[#This Row],[選手番号]],"")</f>
        <v/>
      </c>
      <c r="G883" t="str">
        <f>IFERROR(選手[[#This Row],[性別コード]],"")</f>
        <v/>
      </c>
      <c r="H883" t="str">
        <f>IFERROR(VLOOKUP(G883,色々!P:Q,2,0),"")</f>
        <v/>
      </c>
      <c r="I883" t="str">
        <f>IFERROR(選手[[#This Row],[氏名]],"")</f>
        <v/>
      </c>
      <c r="J883" t="str">
        <f>IFERROR(選手[[#This Row],[氏名カナ]],"")</f>
        <v/>
      </c>
      <c r="K883" t="str">
        <f>IFERROR(選手[[#This Row],[所属名称１]],"")</f>
        <v/>
      </c>
      <c r="L883" t="str">
        <f>IFERROR(選手[[#This Row],[学校コード]],"")</f>
        <v/>
      </c>
      <c r="M883" t="str">
        <f>IFERROR(VLOOKUP(L883,色々!G:H,2,0),"")</f>
        <v/>
      </c>
      <c r="N883" t="str">
        <f>IFERROR(選手[[#This Row],[学年]],"")</f>
        <v/>
      </c>
      <c r="O883" s="10" t="str">
        <f>IFERROR(選手[[#This Row],[生年月日]],"")</f>
        <v/>
      </c>
      <c r="P883" s="150" t="str">
        <f t="shared" si="13"/>
        <v/>
      </c>
    </row>
    <row r="884" spans="6:16" ht="20.100000000000001" customHeight="1" x14ac:dyDescent="0.15">
      <c r="F884" t="str">
        <f>IFERROR(選手[[#This Row],[選手番号]],"")</f>
        <v/>
      </c>
      <c r="G884" t="str">
        <f>IFERROR(選手[[#This Row],[性別コード]],"")</f>
        <v/>
      </c>
      <c r="H884" t="str">
        <f>IFERROR(VLOOKUP(G884,色々!P:Q,2,0),"")</f>
        <v/>
      </c>
      <c r="I884" t="str">
        <f>IFERROR(選手[[#This Row],[氏名]],"")</f>
        <v/>
      </c>
      <c r="J884" t="str">
        <f>IFERROR(選手[[#This Row],[氏名カナ]],"")</f>
        <v/>
      </c>
      <c r="K884" t="str">
        <f>IFERROR(選手[[#This Row],[所属名称１]],"")</f>
        <v/>
      </c>
      <c r="L884" t="str">
        <f>IFERROR(選手[[#This Row],[学校コード]],"")</f>
        <v/>
      </c>
      <c r="M884" t="str">
        <f>IFERROR(VLOOKUP(L884,色々!G:H,2,0),"")</f>
        <v/>
      </c>
      <c r="N884" t="str">
        <f>IFERROR(選手[[#This Row],[学年]],"")</f>
        <v/>
      </c>
      <c r="O884" s="10" t="str">
        <f>IFERROR(選手[[#This Row],[生年月日]],"")</f>
        <v/>
      </c>
      <c r="P884" s="150" t="str">
        <f t="shared" si="13"/>
        <v/>
      </c>
    </row>
    <row r="885" spans="6:16" ht="20.100000000000001" customHeight="1" x14ac:dyDescent="0.15">
      <c r="F885" t="str">
        <f>IFERROR(選手[[#This Row],[選手番号]],"")</f>
        <v/>
      </c>
      <c r="G885" t="str">
        <f>IFERROR(選手[[#This Row],[性別コード]],"")</f>
        <v/>
      </c>
      <c r="H885" t="str">
        <f>IFERROR(VLOOKUP(G885,色々!P:Q,2,0),"")</f>
        <v/>
      </c>
      <c r="I885" t="str">
        <f>IFERROR(選手[[#This Row],[氏名]],"")</f>
        <v/>
      </c>
      <c r="J885" t="str">
        <f>IFERROR(選手[[#This Row],[氏名カナ]],"")</f>
        <v/>
      </c>
      <c r="K885" t="str">
        <f>IFERROR(選手[[#This Row],[所属名称１]],"")</f>
        <v/>
      </c>
      <c r="L885" t="str">
        <f>IFERROR(選手[[#This Row],[学校コード]],"")</f>
        <v/>
      </c>
      <c r="M885" t="str">
        <f>IFERROR(VLOOKUP(L885,色々!G:H,2,0),"")</f>
        <v/>
      </c>
      <c r="N885" t="str">
        <f>IFERROR(選手[[#This Row],[学年]],"")</f>
        <v/>
      </c>
      <c r="O885" s="10" t="str">
        <f>IFERROR(選手[[#This Row],[生年月日]],"")</f>
        <v/>
      </c>
      <c r="P885" s="150" t="str">
        <f t="shared" si="13"/>
        <v/>
      </c>
    </row>
    <row r="886" spans="6:16" ht="20.100000000000001" customHeight="1" x14ac:dyDescent="0.15">
      <c r="F886" t="str">
        <f>IFERROR(選手[[#This Row],[選手番号]],"")</f>
        <v/>
      </c>
      <c r="G886" t="str">
        <f>IFERROR(選手[[#This Row],[性別コード]],"")</f>
        <v/>
      </c>
      <c r="H886" t="str">
        <f>IFERROR(VLOOKUP(G886,色々!P:Q,2,0),"")</f>
        <v/>
      </c>
      <c r="I886" t="str">
        <f>IFERROR(選手[[#This Row],[氏名]],"")</f>
        <v/>
      </c>
      <c r="J886" t="str">
        <f>IFERROR(選手[[#This Row],[氏名カナ]],"")</f>
        <v/>
      </c>
      <c r="K886" t="str">
        <f>IFERROR(選手[[#This Row],[所属名称１]],"")</f>
        <v/>
      </c>
      <c r="L886" t="str">
        <f>IFERROR(選手[[#This Row],[学校コード]],"")</f>
        <v/>
      </c>
      <c r="M886" t="str">
        <f>IFERROR(VLOOKUP(L886,色々!G:H,2,0),"")</f>
        <v/>
      </c>
      <c r="N886" t="str">
        <f>IFERROR(選手[[#This Row],[学年]],"")</f>
        <v/>
      </c>
      <c r="O886" s="10" t="str">
        <f>IFERROR(選手[[#This Row],[生年月日]],"")</f>
        <v/>
      </c>
      <c r="P886" s="150" t="str">
        <f t="shared" si="13"/>
        <v/>
      </c>
    </row>
    <row r="887" spans="6:16" ht="20.100000000000001" customHeight="1" x14ac:dyDescent="0.15">
      <c r="F887" t="str">
        <f>IFERROR(選手[[#This Row],[選手番号]],"")</f>
        <v/>
      </c>
      <c r="G887" t="str">
        <f>IFERROR(選手[[#This Row],[性別コード]],"")</f>
        <v/>
      </c>
      <c r="H887" t="str">
        <f>IFERROR(VLOOKUP(G887,色々!P:Q,2,0),"")</f>
        <v/>
      </c>
      <c r="I887" t="str">
        <f>IFERROR(選手[[#This Row],[氏名]],"")</f>
        <v/>
      </c>
      <c r="J887" t="str">
        <f>IFERROR(選手[[#This Row],[氏名カナ]],"")</f>
        <v/>
      </c>
      <c r="K887" t="str">
        <f>IFERROR(選手[[#This Row],[所属名称１]],"")</f>
        <v/>
      </c>
      <c r="L887" t="str">
        <f>IFERROR(選手[[#This Row],[学校コード]],"")</f>
        <v/>
      </c>
      <c r="M887" t="str">
        <f>IFERROR(VLOOKUP(L887,色々!G:H,2,0),"")</f>
        <v/>
      </c>
      <c r="N887" t="str">
        <f>IFERROR(選手[[#This Row],[学年]],"")</f>
        <v/>
      </c>
      <c r="O887" s="10" t="str">
        <f>IFERROR(選手[[#This Row],[生年月日]],"")</f>
        <v/>
      </c>
      <c r="P887" s="150" t="str">
        <f t="shared" si="13"/>
        <v/>
      </c>
    </row>
    <row r="888" spans="6:16" ht="20.100000000000001" customHeight="1" x14ac:dyDescent="0.15">
      <c r="F888" t="str">
        <f>IFERROR(選手[[#This Row],[選手番号]],"")</f>
        <v/>
      </c>
      <c r="G888" t="str">
        <f>IFERROR(選手[[#This Row],[性別コード]],"")</f>
        <v/>
      </c>
      <c r="H888" t="str">
        <f>IFERROR(VLOOKUP(G888,色々!P:Q,2,0),"")</f>
        <v/>
      </c>
      <c r="I888" t="str">
        <f>IFERROR(選手[[#This Row],[氏名]],"")</f>
        <v/>
      </c>
      <c r="J888" t="str">
        <f>IFERROR(選手[[#This Row],[氏名カナ]],"")</f>
        <v/>
      </c>
      <c r="K888" t="str">
        <f>IFERROR(選手[[#This Row],[所属名称１]],"")</f>
        <v/>
      </c>
      <c r="L888" t="str">
        <f>IFERROR(選手[[#This Row],[学校コード]],"")</f>
        <v/>
      </c>
      <c r="M888" t="str">
        <f>IFERROR(VLOOKUP(L888,色々!G:H,2,0),"")</f>
        <v/>
      </c>
      <c r="N888" t="str">
        <f>IFERROR(選手[[#This Row],[学年]],"")</f>
        <v/>
      </c>
      <c r="O888" s="10" t="str">
        <f>IFERROR(選手[[#This Row],[生年月日]],"")</f>
        <v/>
      </c>
      <c r="P888" s="150" t="str">
        <f t="shared" si="13"/>
        <v/>
      </c>
    </row>
    <row r="889" spans="6:16" ht="20.100000000000001" customHeight="1" x14ac:dyDescent="0.15">
      <c r="F889" t="str">
        <f>IFERROR(選手[[#This Row],[選手番号]],"")</f>
        <v/>
      </c>
      <c r="G889" t="str">
        <f>IFERROR(選手[[#This Row],[性別コード]],"")</f>
        <v/>
      </c>
      <c r="H889" t="str">
        <f>IFERROR(VLOOKUP(G889,色々!P:Q,2,0),"")</f>
        <v/>
      </c>
      <c r="I889" t="str">
        <f>IFERROR(選手[[#This Row],[氏名]],"")</f>
        <v/>
      </c>
      <c r="J889" t="str">
        <f>IFERROR(選手[[#This Row],[氏名カナ]],"")</f>
        <v/>
      </c>
      <c r="K889" t="str">
        <f>IFERROR(選手[[#This Row],[所属名称１]],"")</f>
        <v/>
      </c>
      <c r="L889" t="str">
        <f>IFERROR(選手[[#This Row],[学校コード]],"")</f>
        <v/>
      </c>
      <c r="M889" t="str">
        <f>IFERROR(VLOOKUP(L889,色々!G:H,2,0),"")</f>
        <v/>
      </c>
      <c r="N889" t="str">
        <f>IFERROR(選手[[#This Row],[学年]],"")</f>
        <v/>
      </c>
      <c r="O889" s="10" t="str">
        <f>IFERROR(選手[[#This Row],[生年月日]],"")</f>
        <v/>
      </c>
      <c r="P889" s="150" t="str">
        <f t="shared" si="13"/>
        <v/>
      </c>
    </row>
    <row r="890" spans="6:16" ht="20.100000000000001" customHeight="1" x14ac:dyDescent="0.15">
      <c r="F890" t="str">
        <f>IFERROR(選手[[#This Row],[選手番号]],"")</f>
        <v/>
      </c>
      <c r="G890" t="str">
        <f>IFERROR(選手[[#This Row],[性別コード]],"")</f>
        <v/>
      </c>
      <c r="H890" t="str">
        <f>IFERROR(VLOOKUP(G890,色々!P:Q,2,0),"")</f>
        <v/>
      </c>
      <c r="I890" t="str">
        <f>IFERROR(選手[[#This Row],[氏名]],"")</f>
        <v/>
      </c>
      <c r="J890" t="str">
        <f>IFERROR(選手[[#This Row],[氏名カナ]],"")</f>
        <v/>
      </c>
      <c r="K890" t="str">
        <f>IFERROR(選手[[#This Row],[所属名称１]],"")</f>
        <v/>
      </c>
      <c r="L890" t="str">
        <f>IFERROR(選手[[#This Row],[学校コード]],"")</f>
        <v/>
      </c>
      <c r="M890" t="str">
        <f>IFERROR(VLOOKUP(L890,色々!G:H,2,0),"")</f>
        <v/>
      </c>
      <c r="N890" t="str">
        <f>IFERROR(選手[[#This Row],[学年]],"")</f>
        <v/>
      </c>
      <c r="O890" s="10" t="str">
        <f>IFERROR(選手[[#This Row],[生年月日]],"")</f>
        <v/>
      </c>
      <c r="P890" s="150" t="str">
        <f t="shared" si="13"/>
        <v/>
      </c>
    </row>
    <row r="891" spans="6:16" ht="20.100000000000001" customHeight="1" x14ac:dyDescent="0.15">
      <c r="F891" t="str">
        <f>IFERROR(選手[[#This Row],[選手番号]],"")</f>
        <v/>
      </c>
      <c r="G891" t="str">
        <f>IFERROR(選手[[#This Row],[性別コード]],"")</f>
        <v/>
      </c>
      <c r="H891" t="str">
        <f>IFERROR(VLOOKUP(G891,色々!P:Q,2,0),"")</f>
        <v/>
      </c>
      <c r="I891" t="str">
        <f>IFERROR(選手[[#This Row],[氏名]],"")</f>
        <v/>
      </c>
      <c r="J891" t="str">
        <f>IFERROR(選手[[#This Row],[氏名カナ]],"")</f>
        <v/>
      </c>
      <c r="K891" t="str">
        <f>IFERROR(選手[[#This Row],[所属名称１]],"")</f>
        <v/>
      </c>
      <c r="L891" t="str">
        <f>IFERROR(選手[[#This Row],[学校コード]],"")</f>
        <v/>
      </c>
      <c r="M891" t="str">
        <f>IFERROR(VLOOKUP(L891,色々!G:H,2,0),"")</f>
        <v/>
      </c>
      <c r="N891" t="str">
        <f>IFERROR(選手[[#This Row],[学年]],"")</f>
        <v/>
      </c>
      <c r="O891" s="10" t="str">
        <f>IFERROR(選手[[#This Row],[生年月日]],"")</f>
        <v/>
      </c>
      <c r="P891" s="150" t="str">
        <f t="shared" si="13"/>
        <v/>
      </c>
    </row>
    <row r="892" spans="6:16" ht="20.100000000000001" customHeight="1" x14ac:dyDescent="0.15">
      <c r="F892" t="str">
        <f>IFERROR(選手[[#This Row],[選手番号]],"")</f>
        <v/>
      </c>
      <c r="G892" t="str">
        <f>IFERROR(選手[[#This Row],[性別コード]],"")</f>
        <v/>
      </c>
      <c r="H892" t="str">
        <f>IFERROR(VLOOKUP(G892,色々!P:Q,2,0),"")</f>
        <v/>
      </c>
      <c r="I892" t="str">
        <f>IFERROR(選手[[#This Row],[氏名]],"")</f>
        <v/>
      </c>
      <c r="J892" t="str">
        <f>IFERROR(選手[[#This Row],[氏名カナ]],"")</f>
        <v/>
      </c>
      <c r="K892" t="str">
        <f>IFERROR(選手[[#This Row],[所属名称１]],"")</f>
        <v/>
      </c>
      <c r="L892" t="str">
        <f>IFERROR(選手[[#This Row],[学校コード]],"")</f>
        <v/>
      </c>
      <c r="M892" t="str">
        <f>IFERROR(VLOOKUP(L892,色々!G:H,2,0),"")</f>
        <v/>
      </c>
      <c r="N892" t="str">
        <f>IFERROR(選手[[#This Row],[学年]],"")</f>
        <v/>
      </c>
      <c r="O892" s="10" t="str">
        <f>IFERROR(選手[[#This Row],[生年月日]],"")</f>
        <v/>
      </c>
      <c r="P892" s="150" t="str">
        <f t="shared" si="13"/>
        <v/>
      </c>
    </row>
    <row r="893" spans="6:16" ht="20.100000000000001" customHeight="1" x14ac:dyDescent="0.15">
      <c r="F893" t="str">
        <f>IFERROR(選手[[#This Row],[選手番号]],"")</f>
        <v/>
      </c>
      <c r="G893" t="str">
        <f>IFERROR(選手[[#This Row],[性別コード]],"")</f>
        <v/>
      </c>
      <c r="H893" t="str">
        <f>IFERROR(VLOOKUP(G893,色々!P:Q,2,0),"")</f>
        <v/>
      </c>
      <c r="I893" t="str">
        <f>IFERROR(選手[[#This Row],[氏名]],"")</f>
        <v/>
      </c>
      <c r="J893" t="str">
        <f>IFERROR(選手[[#This Row],[氏名カナ]],"")</f>
        <v/>
      </c>
      <c r="K893" t="str">
        <f>IFERROR(選手[[#This Row],[所属名称１]],"")</f>
        <v/>
      </c>
      <c r="L893" t="str">
        <f>IFERROR(選手[[#This Row],[学校コード]],"")</f>
        <v/>
      </c>
      <c r="M893" t="str">
        <f>IFERROR(VLOOKUP(L893,色々!G:H,2,0),"")</f>
        <v/>
      </c>
      <c r="N893" t="str">
        <f>IFERROR(選手[[#This Row],[学年]],"")</f>
        <v/>
      </c>
      <c r="O893" s="10" t="str">
        <f>IFERROR(選手[[#This Row],[生年月日]],"")</f>
        <v/>
      </c>
      <c r="P893" s="150" t="str">
        <f t="shared" si="13"/>
        <v/>
      </c>
    </row>
    <row r="894" spans="6:16" ht="20.100000000000001" customHeight="1" x14ac:dyDescent="0.15">
      <c r="F894" t="str">
        <f>IFERROR(選手[[#This Row],[選手番号]],"")</f>
        <v/>
      </c>
      <c r="G894" t="str">
        <f>IFERROR(選手[[#This Row],[性別コード]],"")</f>
        <v/>
      </c>
      <c r="H894" t="str">
        <f>IFERROR(VLOOKUP(G894,色々!P:Q,2,0),"")</f>
        <v/>
      </c>
      <c r="I894" t="str">
        <f>IFERROR(選手[[#This Row],[氏名]],"")</f>
        <v/>
      </c>
      <c r="J894" t="str">
        <f>IFERROR(選手[[#This Row],[氏名カナ]],"")</f>
        <v/>
      </c>
      <c r="K894" t="str">
        <f>IFERROR(選手[[#This Row],[所属名称１]],"")</f>
        <v/>
      </c>
      <c r="L894" t="str">
        <f>IFERROR(選手[[#This Row],[学校コード]],"")</f>
        <v/>
      </c>
      <c r="M894" t="str">
        <f>IFERROR(VLOOKUP(L894,色々!G:H,2,0),"")</f>
        <v/>
      </c>
      <c r="N894" t="str">
        <f>IFERROR(選手[[#This Row],[学年]],"")</f>
        <v/>
      </c>
      <c r="O894" s="10" t="str">
        <f>IFERROR(選手[[#This Row],[生年月日]],"")</f>
        <v/>
      </c>
      <c r="P894" s="150" t="str">
        <f t="shared" si="13"/>
        <v/>
      </c>
    </row>
    <row r="895" spans="6:16" ht="20.100000000000001" customHeight="1" x14ac:dyDescent="0.15">
      <c r="F895" t="str">
        <f>IFERROR(選手[[#This Row],[選手番号]],"")</f>
        <v/>
      </c>
      <c r="G895" t="str">
        <f>IFERROR(選手[[#This Row],[性別コード]],"")</f>
        <v/>
      </c>
      <c r="H895" t="str">
        <f>IFERROR(VLOOKUP(G895,色々!P:Q,2,0),"")</f>
        <v/>
      </c>
      <c r="I895" t="str">
        <f>IFERROR(選手[[#This Row],[氏名]],"")</f>
        <v/>
      </c>
      <c r="J895" t="str">
        <f>IFERROR(選手[[#This Row],[氏名カナ]],"")</f>
        <v/>
      </c>
      <c r="K895" t="str">
        <f>IFERROR(選手[[#This Row],[所属名称１]],"")</f>
        <v/>
      </c>
      <c r="L895" t="str">
        <f>IFERROR(選手[[#This Row],[学校コード]],"")</f>
        <v/>
      </c>
      <c r="M895" t="str">
        <f>IFERROR(VLOOKUP(L895,色々!G:H,2,0),"")</f>
        <v/>
      </c>
      <c r="N895" t="str">
        <f>IFERROR(選手[[#This Row],[学年]],"")</f>
        <v/>
      </c>
      <c r="O895" s="10" t="str">
        <f>IFERROR(選手[[#This Row],[生年月日]],"")</f>
        <v/>
      </c>
      <c r="P895" s="150" t="str">
        <f t="shared" si="13"/>
        <v/>
      </c>
    </row>
    <row r="896" spans="6:16" ht="20.100000000000001" customHeight="1" x14ac:dyDescent="0.15">
      <c r="F896" t="str">
        <f>IFERROR(選手[[#This Row],[選手番号]],"")</f>
        <v/>
      </c>
      <c r="G896" t="str">
        <f>IFERROR(選手[[#This Row],[性別コード]],"")</f>
        <v/>
      </c>
      <c r="H896" t="str">
        <f>IFERROR(VLOOKUP(G896,色々!P:Q,2,0),"")</f>
        <v/>
      </c>
      <c r="I896" t="str">
        <f>IFERROR(選手[[#This Row],[氏名]],"")</f>
        <v/>
      </c>
      <c r="J896" t="str">
        <f>IFERROR(選手[[#This Row],[氏名カナ]],"")</f>
        <v/>
      </c>
      <c r="K896" t="str">
        <f>IFERROR(選手[[#This Row],[所属名称１]],"")</f>
        <v/>
      </c>
      <c r="L896" t="str">
        <f>IFERROR(選手[[#This Row],[学校コード]],"")</f>
        <v/>
      </c>
      <c r="M896" t="str">
        <f>IFERROR(VLOOKUP(L896,色々!G:H,2,0),"")</f>
        <v/>
      </c>
      <c r="N896" t="str">
        <f>IFERROR(選手[[#This Row],[学年]],"")</f>
        <v/>
      </c>
      <c r="O896" s="10" t="str">
        <f>IFERROR(選手[[#This Row],[生年月日]],"")</f>
        <v/>
      </c>
      <c r="P896" s="150" t="str">
        <f t="shared" si="13"/>
        <v/>
      </c>
    </row>
    <row r="897" spans="6:16" ht="20.100000000000001" customHeight="1" x14ac:dyDescent="0.15">
      <c r="F897" t="str">
        <f>IFERROR(選手[[#This Row],[選手番号]],"")</f>
        <v/>
      </c>
      <c r="G897" t="str">
        <f>IFERROR(選手[[#This Row],[性別コード]],"")</f>
        <v/>
      </c>
      <c r="H897" t="str">
        <f>IFERROR(VLOOKUP(G897,色々!P:Q,2,0),"")</f>
        <v/>
      </c>
      <c r="I897" t="str">
        <f>IFERROR(選手[[#This Row],[氏名]],"")</f>
        <v/>
      </c>
      <c r="J897" t="str">
        <f>IFERROR(選手[[#This Row],[氏名カナ]],"")</f>
        <v/>
      </c>
      <c r="K897" t="str">
        <f>IFERROR(選手[[#This Row],[所属名称１]],"")</f>
        <v/>
      </c>
      <c r="L897" t="str">
        <f>IFERROR(選手[[#This Row],[学校コード]],"")</f>
        <v/>
      </c>
      <c r="M897" t="str">
        <f>IFERROR(VLOOKUP(L897,色々!G:H,2,0),"")</f>
        <v/>
      </c>
      <c r="N897" t="str">
        <f>IFERROR(選手[[#This Row],[学年]],"")</f>
        <v/>
      </c>
      <c r="O897" s="10" t="str">
        <f>IFERROR(選手[[#This Row],[生年月日]],"")</f>
        <v/>
      </c>
      <c r="P897" s="150" t="str">
        <f t="shared" si="13"/>
        <v/>
      </c>
    </row>
    <row r="898" spans="6:16" ht="20.100000000000001" customHeight="1" x14ac:dyDescent="0.15">
      <c r="F898" t="str">
        <f>IFERROR(選手[[#This Row],[選手番号]],"")</f>
        <v/>
      </c>
      <c r="G898" t="str">
        <f>IFERROR(選手[[#This Row],[性別コード]],"")</f>
        <v/>
      </c>
      <c r="H898" t="str">
        <f>IFERROR(VLOOKUP(G898,色々!P:Q,2,0),"")</f>
        <v/>
      </c>
      <c r="I898" t="str">
        <f>IFERROR(選手[[#This Row],[氏名]],"")</f>
        <v/>
      </c>
      <c r="J898" t="str">
        <f>IFERROR(選手[[#This Row],[氏名カナ]],"")</f>
        <v/>
      </c>
      <c r="K898" t="str">
        <f>IFERROR(選手[[#This Row],[所属名称１]],"")</f>
        <v/>
      </c>
      <c r="L898" t="str">
        <f>IFERROR(選手[[#This Row],[学校コード]],"")</f>
        <v/>
      </c>
      <c r="M898" t="str">
        <f>IFERROR(VLOOKUP(L898,色々!G:H,2,0),"")</f>
        <v/>
      </c>
      <c r="N898" t="str">
        <f>IFERROR(選手[[#This Row],[学年]],"")</f>
        <v/>
      </c>
      <c r="O898" s="10" t="str">
        <f>IFERROR(選手[[#This Row],[生年月日]],"")</f>
        <v/>
      </c>
      <c r="P898" s="150" t="str">
        <f t="shared" si="13"/>
        <v/>
      </c>
    </row>
    <row r="899" spans="6:16" ht="20.100000000000001" customHeight="1" x14ac:dyDescent="0.15">
      <c r="F899" t="str">
        <f>IFERROR(選手[[#This Row],[選手番号]],"")</f>
        <v/>
      </c>
      <c r="G899" t="str">
        <f>IFERROR(選手[[#This Row],[性別コード]],"")</f>
        <v/>
      </c>
      <c r="H899" t="str">
        <f>IFERROR(VLOOKUP(G899,色々!P:Q,2,0),"")</f>
        <v/>
      </c>
      <c r="I899" t="str">
        <f>IFERROR(選手[[#This Row],[氏名]],"")</f>
        <v/>
      </c>
      <c r="J899" t="str">
        <f>IFERROR(選手[[#This Row],[氏名カナ]],"")</f>
        <v/>
      </c>
      <c r="K899" t="str">
        <f>IFERROR(選手[[#This Row],[所属名称１]],"")</f>
        <v/>
      </c>
      <c r="L899" t="str">
        <f>IFERROR(選手[[#This Row],[学校コード]],"")</f>
        <v/>
      </c>
      <c r="M899" t="str">
        <f>IFERROR(VLOOKUP(L899,色々!G:H,2,0),"")</f>
        <v/>
      </c>
      <c r="N899" t="str">
        <f>IFERROR(選手[[#This Row],[学年]],"")</f>
        <v/>
      </c>
      <c r="O899" s="10" t="str">
        <f>IFERROR(選手[[#This Row],[生年月日]],"")</f>
        <v/>
      </c>
      <c r="P899" s="150" t="str">
        <f t="shared" ref="P899:P962" si="14">IFERROR(DATEDIF(O899,$O$1,"y"),"")</f>
        <v/>
      </c>
    </row>
    <row r="900" spans="6:16" ht="20.100000000000001" customHeight="1" x14ac:dyDescent="0.15">
      <c r="F900" t="str">
        <f>IFERROR(選手[[#This Row],[選手番号]],"")</f>
        <v/>
      </c>
      <c r="G900" t="str">
        <f>IFERROR(選手[[#This Row],[性別コード]],"")</f>
        <v/>
      </c>
      <c r="H900" t="str">
        <f>IFERROR(VLOOKUP(G900,色々!P:Q,2,0),"")</f>
        <v/>
      </c>
      <c r="I900" t="str">
        <f>IFERROR(選手[[#This Row],[氏名]],"")</f>
        <v/>
      </c>
      <c r="J900" t="str">
        <f>IFERROR(選手[[#This Row],[氏名カナ]],"")</f>
        <v/>
      </c>
      <c r="K900" t="str">
        <f>IFERROR(選手[[#This Row],[所属名称１]],"")</f>
        <v/>
      </c>
      <c r="L900" t="str">
        <f>IFERROR(選手[[#This Row],[学校コード]],"")</f>
        <v/>
      </c>
      <c r="M900" t="str">
        <f>IFERROR(VLOOKUP(L900,色々!G:H,2,0),"")</f>
        <v/>
      </c>
      <c r="N900" t="str">
        <f>IFERROR(選手[[#This Row],[学年]],"")</f>
        <v/>
      </c>
      <c r="O900" s="10" t="str">
        <f>IFERROR(選手[[#This Row],[生年月日]],"")</f>
        <v/>
      </c>
      <c r="P900" s="150" t="str">
        <f t="shared" si="14"/>
        <v/>
      </c>
    </row>
    <row r="901" spans="6:16" ht="20.100000000000001" customHeight="1" x14ac:dyDescent="0.15">
      <c r="F901" t="str">
        <f>IFERROR(選手[[#This Row],[選手番号]],"")</f>
        <v/>
      </c>
      <c r="G901" t="str">
        <f>IFERROR(選手[[#This Row],[性別コード]],"")</f>
        <v/>
      </c>
      <c r="H901" t="str">
        <f>IFERROR(VLOOKUP(G901,色々!P:Q,2,0),"")</f>
        <v/>
      </c>
      <c r="I901" t="str">
        <f>IFERROR(選手[[#This Row],[氏名]],"")</f>
        <v/>
      </c>
      <c r="J901" t="str">
        <f>IFERROR(選手[[#This Row],[氏名カナ]],"")</f>
        <v/>
      </c>
      <c r="K901" t="str">
        <f>IFERROR(選手[[#This Row],[所属名称１]],"")</f>
        <v/>
      </c>
      <c r="L901" t="str">
        <f>IFERROR(選手[[#This Row],[学校コード]],"")</f>
        <v/>
      </c>
      <c r="M901" t="str">
        <f>IFERROR(VLOOKUP(L901,色々!G:H,2,0),"")</f>
        <v/>
      </c>
      <c r="N901" t="str">
        <f>IFERROR(選手[[#This Row],[学年]],"")</f>
        <v/>
      </c>
      <c r="O901" s="10" t="str">
        <f>IFERROR(選手[[#This Row],[生年月日]],"")</f>
        <v/>
      </c>
      <c r="P901" s="150" t="str">
        <f t="shared" si="14"/>
        <v/>
      </c>
    </row>
    <row r="902" spans="6:16" ht="20.100000000000001" customHeight="1" x14ac:dyDescent="0.15">
      <c r="F902" t="str">
        <f>IFERROR(選手[[#This Row],[選手番号]],"")</f>
        <v/>
      </c>
      <c r="G902" t="str">
        <f>IFERROR(選手[[#This Row],[性別コード]],"")</f>
        <v/>
      </c>
      <c r="H902" t="str">
        <f>IFERROR(VLOOKUP(G902,色々!P:Q,2,0),"")</f>
        <v/>
      </c>
      <c r="I902" t="str">
        <f>IFERROR(選手[[#This Row],[氏名]],"")</f>
        <v/>
      </c>
      <c r="J902" t="str">
        <f>IFERROR(選手[[#This Row],[氏名カナ]],"")</f>
        <v/>
      </c>
      <c r="K902" t="str">
        <f>IFERROR(選手[[#This Row],[所属名称１]],"")</f>
        <v/>
      </c>
      <c r="L902" t="str">
        <f>IFERROR(選手[[#This Row],[学校コード]],"")</f>
        <v/>
      </c>
      <c r="M902" t="str">
        <f>IFERROR(VLOOKUP(L902,色々!G:H,2,0),"")</f>
        <v/>
      </c>
      <c r="N902" t="str">
        <f>IFERROR(選手[[#This Row],[学年]],"")</f>
        <v/>
      </c>
      <c r="O902" s="10" t="str">
        <f>IFERROR(選手[[#This Row],[生年月日]],"")</f>
        <v/>
      </c>
      <c r="P902" s="150" t="str">
        <f t="shared" si="14"/>
        <v/>
      </c>
    </row>
    <row r="903" spans="6:16" ht="20.100000000000001" customHeight="1" x14ac:dyDescent="0.15">
      <c r="F903" t="str">
        <f>IFERROR(選手[[#This Row],[選手番号]],"")</f>
        <v/>
      </c>
      <c r="G903" t="str">
        <f>IFERROR(選手[[#This Row],[性別コード]],"")</f>
        <v/>
      </c>
      <c r="H903" t="str">
        <f>IFERROR(VLOOKUP(G903,色々!P:Q,2,0),"")</f>
        <v/>
      </c>
      <c r="I903" t="str">
        <f>IFERROR(選手[[#This Row],[氏名]],"")</f>
        <v/>
      </c>
      <c r="J903" t="str">
        <f>IFERROR(選手[[#This Row],[氏名カナ]],"")</f>
        <v/>
      </c>
      <c r="K903" t="str">
        <f>IFERROR(選手[[#This Row],[所属名称１]],"")</f>
        <v/>
      </c>
      <c r="L903" t="str">
        <f>IFERROR(選手[[#This Row],[学校コード]],"")</f>
        <v/>
      </c>
      <c r="M903" t="str">
        <f>IFERROR(VLOOKUP(L903,色々!G:H,2,0),"")</f>
        <v/>
      </c>
      <c r="N903" t="str">
        <f>IFERROR(選手[[#This Row],[学年]],"")</f>
        <v/>
      </c>
      <c r="O903" s="10" t="str">
        <f>IFERROR(選手[[#This Row],[生年月日]],"")</f>
        <v/>
      </c>
      <c r="P903" s="150" t="str">
        <f t="shared" si="14"/>
        <v/>
      </c>
    </row>
    <row r="904" spans="6:16" ht="20.100000000000001" customHeight="1" x14ac:dyDescent="0.15">
      <c r="F904" t="str">
        <f>IFERROR(選手[[#This Row],[選手番号]],"")</f>
        <v/>
      </c>
      <c r="G904" t="str">
        <f>IFERROR(選手[[#This Row],[性別コード]],"")</f>
        <v/>
      </c>
      <c r="H904" t="str">
        <f>IFERROR(VLOOKUP(G904,色々!P:Q,2,0),"")</f>
        <v/>
      </c>
      <c r="I904" t="str">
        <f>IFERROR(選手[[#This Row],[氏名]],"")</f>
        <v/>
      </c>
      <c r="J904" t="str">
        <f>IFERROR(選手[[#This Row],[氏名カナ]],"")</f>
        <v/>
      </c>
      <c r="K904" t="str">
        <f>IFERROR(選手[[#This Row],[所属名称１]],"")</f>
        <v/>
      </c>
      <c r="L904" t="str">
        <f>IFERROR(選手[[#This Row],[学校コード]],"")</f>
        <v/>
      </c>
      <c r="M904" t="str">
        <f>IFERROR(VLOOKUP(L904,色々!G:H,2,0),"")</f>
        <v/>
      </c>
      <c r="N904" t="str">
        <f>IFERROR(選手[[#This Row],[学年]],"")</f>
        <v/>
      </c>
      <c r="O904" s="10" t="str">
        <f>IFERROR(選手[[#This Row],[生年月日]],"")</f>
        <v/>
      </c>
      <c r="P904" s="150" t="str">
        <f t="shared" si="14"/>
        <v/>
      </c>
    </row>
    <row r="905" spans="6:16" ht="20.100000000000001" customHeight="1" x14ac:dyDescent="0.15">
      <c r="F905" t="str">
        <f>IFERROR(選手[[#This Row],[選手番号]],"")</f>
        <v/>
      </c>
      <c r="G905" t="str">
        <f>IFERROR(選手[[#This Row],[性別コード]],"")</f>
        <v/>
      </c>
      <c r="H905" t="str">
        <f>IFERROR(VLOOKUP(G905,色々!P:Q,2,0),"")</f>
        <v/>
      </c>
      <c r="I905" t="str">
        <f>IFERROR(選手[[#This Row],[氏名]],"")</f>
        <v/>
      </c>
      <c r="J905" t="str">
        <f>IFERROR(選手[[#This Row],[氏名カナ]],"")</f>
        <v/>
      </c>
      <c r="K905" t="str">
        <f>IFERROR(選手[[#This Row],[所属名称１]],"")</f>
        <v/>
      </c>
      <c r="L905" t="str">
        <f>IFERROR(選手[[#This Row],[学校コード]],"")</f>
        <v/>
      </c>
      <c r="M905" t="str">
        <f>IFERROR(VLOOKUP(L905,色々!G:H,2,0),"")</f>
        <v/>
      </c>
      <c r="N905" t="str">
        <f>IFERROR(選手[[#This Row],[学年]],"")</f>
        <v/>
      </c>
      <c r="O905" s="10" t="str">
        <f>IFERROR(選手[[#This Row],[生年月日]],"")</f>
        <v/>
      </c>
      <c r="P905" s="150" t="str">
        <f t="shared" si="14"/>
        <v/>
      </c>
    </row>
    <row r="906" spans="6:16" ht="20.100000000000001" customHeight="1" x14ac:dyDescent="0.15">
      <c r="F906" t="str">
        <f>IFERROR(選手[[#This Row],[選手番号]],"")</f>
        <v/>
      </c>
      <c r="G906" t="str">
        <f>IFERROR(選手[[#This Row],[性別コード]],"")</f>
        <v/>
      </c>
      <c r="H906" t="str">
        <f>IFERROR(VLOOKUP(G906,色々!P:Q,2,0),"")</f>
        <v/>
      </c>
      <c r="I906" t="str">
        <f>IFERROR(選手[[#This Row],[氏名]],"")</f>
        <v/>
      </c>
      <c r="J906" t="str">
        <f>IFERROR(選手[[#This Row],[氏名カナ]],"")</f>
        <v/>
      </c>
      <c r="K906" t="str">
        <f>IFERROR(選手[[#This Row],[所属名称１]],"")</f>
        <v/>
      </c>
      <c r="L906" t="str">
        <f>IFERROR(選手[[#This Row],[学校コード]],"")</f>
        <v/>
      </c>
      <c r="M906" t="str">
        <f>IFERROR(VLOOKUP(L906,色々!G:H,2,0),"")</f>
        <v/>
      </c>
      <c r="N906" t="str">
        <f>IFERROR(選手[[#This Row],[学年]],"")</f>
        <v/>
      </c>
      <c r="O906" s="10" t="str">
        <f>IFERROR(選手[[#This Row],[生年月日]],"")</f>
        <v/>
      </c>
      <c r="P906" s="150" t="str">
        <f t="shared" si="14"/>
        <v/>
      </c>
    </row>
    <row r="907" spans="6:16" ht="20.100000000000001" customHeight="1" x14ac:dyDescent="0.15">
      <c r="F907" t="str">
        <f>IFERROR(選手[[#This Row],[選手番号]],"")</f>
        <v/>
      </c>
      <c r="G907" t="str">
        <f>IFERROR(選手[[#This Row],[性別コード]],"")</f>
        <v/>
      </c>
      <c r="H907" t="str">
        <f>IFERROR(VLOOKUP(G907,色々!P:Q,2,0),"")</f>
        <v/>
      </c>
      <c r="I907" t="str">
        <f>IFERROR(選手[[#This Row],[氏名]],"")</f>
        <v/>
      </c>
      <c r="J907" t="str">
        <f>IFERROR(選手[[#This Row],[氏名カナ]],"")</f>
        <v/>
      </c>
      <c r="K907" t="str">
        <f>IFERROR(選手[[#This Row],[所属名称１]],"")</f>
        <v/>
      </c>
      <c r="L907" t="str">
        <f>IFERROR(選手[[#This Row],[学校コード]],"")</f>
        <v/>
      </c>
      <c r="M907" t="str">
        <f>IFERROR(VLOOKUP(L907,色々!G:H,2,0),"")</f>
        <v/>
      </c>
      <c r="N907" t="str">
        <f>IFERROR(選手[[#This Row],[学年]],"")</f>
        <v/>
      </c>
      <c r="O907" s="10" t="str">
        <f>IFERROR(選手[[#This Row],[生年月日]],"")</f>
        <v/>
      </c>
      <c r="P907" s="150" t="str">
        <f t="shared" si="14"/>
        <v/>
      </c>
    </row>
    <row r="908" spans="6:16" ht="20.100000000000001" customHeight="1" x14ac:dyDescent="0.15">
      <c r="F908" t="str">
        <f>IFERROR(選手[[#This Row],[選手番号]],"")</f>
        <v/>
      </c>
      <c r="G908" t="str">
        <f>IFERROR(選手[[#This Row],[性別コード]],"")</f>
        <v/>
      </c>
      <c r="H908" t="str">
        <f>IFERROR(VLOOKUP(G908,色々!P:Q,2,0),"")</f>
        <v/>
      </c>
      <c r="I908" t="str">
        <f>IFERROR(選手[[#This Row],[氏名]],"")</f>
        <v/>
      </c>
      <c r="J908" t="str">
        <f>IFERROR(選手[[#This Row],[氏名カナ]],"")</f>
        <v/>
      </c>
      <c r="K908" t="str">
        <f>IFERROR(選手[[#This Row],[所属名称１]],"")</f>
        <v/>
      </c>
      <c r="L908" t="str">
        <f>IFERROR(選手[[#This Row],[学校コード]],"")</f>
        <v/>
      </c>
      <c r="M908" t="str">
        <f>IFERROR(VLOOKUP(L908,色々!G:H,2,0),"")</f>
        <v/>
      </c>
      <c r="N908" t="str">
        <f>IFERROR(選手[[#This Row],[学年]],"")</f>
        <v/>
      </c>
      <c r="O908" s="10" t="str">
        <f>IFERROR(選手[[#This Row],[生年月日]],"")</f>
        <v/>
      </c>
      <c r="P908" s="150" t="str">
        <f t="shared" si="14"/>
        <v/>
      </c>
    </row>
    <row r="909" spans="6:16" ht="20.100000000000001" customHeight="1" x14ac:dyDescent="0.15">
      <c r="F909" t="str">
        <f>IFERROR(選手[[#This Row],[選手番号]],"")</f>
        <v/>
      </c>
      <c r="G909" t="str">
        <f>IFERROR(選手[[#This Row],[性別コード]],"")</f>
        <v/>
      </c>
      <c r="H909" t="str">
        <f>IFERROR(VLOOKUP(G909,色々!P:Q,2,0),"")</f>
        <v/>
      </c>
      <c r="I909" t="str">
        <f>IFERROR(選手[[#This Row],[氏名]],"")</f>
        <v/>
      </c>
      <c r="J909" t="str">
        <f>IFERROR(選手[[#This Row],[氏名カナ]],"")</f>
        <v/>
      </c>
      <c r="K909" t="str">
        <f>IFERROR(選手[[#This Row],[所属名称１]],"")</f>
        <v/>
      </c>
      <c r="L909" t="str">
        <f>IFERROR(選手[[#This Row],[学校コード]],"")</f>
        <v/>
      </c>
      <c r="M909" t="str">
        <f>IFERROR(VLOOKUP(L909,色々!G:H,2,0),"")</f>
        <v/>
      </c>
      <c r="N909" t="str">
        <f>IFERROR(選手[[#This Row],[学年]],"")</f>
        <v/>
      </c>
      <c r="O909" s="10" t="str">
        <f>IFERROR(選手[[#This Row],[生年月日]],"")</f>
        <v/>
      </c>
      <c r="P909" s="150" t="str">
        <f t="shared" si="14"/>
        <v/>
      </c>
    </row>
    <row r="910" spans="6:16" ht="20.100000000000001" customHeight="1" x14ac:dyDescent="0.15">
      <c r="F910" t="str">
        <f>IFERROR(選手[[#This Row],[選手番号]],"")</f>
        <v/>
      </c>
      <c r="G910" t="str">
        <f>IFERROR(選手[[#This Row],[性別コード]],"")</f>
        <v/>
      </c>
      <c r="H910" t="str">
        <f>IFERROR(VLOOKUP(G910,色々!P:Q,2,0),"")</f>
        <v/>
      </c>
      <c r="I910" t="str">
        <f>IFERROR(選手[[#This Row],[氏名]],"")</f>
        <v/>
      </c>
      <c r="J910" t="str">
        <f>IFERROR(選手[[#This Row],[氏名カナ]],"")</f>
        <v/>
      </c>
      <c r="K910" t="str">
        <f>IFERROR(選手[[#This Row],[所属名称１]],"")</f>
        <v/>
      </c>
      <c r="L910" t="str">
        <f>IFERROR(選手[[#This Row],[学校コード]],"")</f>
        <v/>
      </c>
      <c r="M910" t="str">
        <f>IFERROR(VLOOKUP(L910,色々!G:H,2,0),"")</f>
        <v/>
      </c>
      <c r="N910" t="str">
        <f>IFERROR(選手[[#This Row],[学年]],"")</f>
        <v/>
      </c>
      <c r="O910" s="10" t="str">
        <f>IFERROR(選手[[#This Row],[生年月日]],"")</f>
        <v/>
      </c>
      <c r="P910" s="150" t="str">
        <f t="shared" si="14"/>
        <v/>
      </c>
    </row>
    <row r="911" spans="6:16" ht="20.100000000000001" customHeight="1" x14ac:dyDescent="0.15">
      <c r="F911" t="str">
        <f>IFERROR(選手[[#This Row],[選手番号]],"")</f>
        <v/>
      </c>
      <c r="G911" t="str">
        <f>IFERROR(選手[[#This Row],[性別コード]],"")</f>
        <v/>
      </c>
      <c r="H911" t="str">
        <f>IFERROR(VLOOKUP(G911,色々!P:Q,2,0),"")</f>
        <v/>
      </c>
      <c r="I911" t="str">
        <f>IFERROR(選手[[#This Row],[氏名]],"")</f>
        <v/>
      </c>
      <c r="J911" t="str">
        <f>IFERROR(選手[[#This Row],[氏名カナ]],"")</f>
        <v/>
      </c>
      <c r="K911" t="str">
        <f>IFERROR(選手[[#This Row],[所属名称１]],"")</f>
        <v/>
      </c>
      <c r="L911" t="str">
        <f>IFERROR(選手[[#This Row],[学校コード]],"")</f>
        <v/>
      </c>
      <c r="M911" t="str">
        <f>IFERROR(VLOOKUP(L911,色々!G:H,2,0),"")</f>
        <v/>
      </c>
      <c r="N911" t="str">
        <f>IFERROR(選手[[#This Row],[学年]],"")</f>
        <v/>
      </c>
      <c r="O911" s="10" t="str">
        <f>IFERROR(選手[[#This Row],[生年月日]],"")</f>
        <v/>
      </c>
      <c r="P911" s="150" t="str">
        <f t="shared" si="14"/>
        <v/>
      </c>
    </row>
    <row r="912" spans="6:16" ht="20.100000000000001" customHeight="1" x14ac:dyDescent="0.15">
      <c r="F912" t="str">
        <f>IFERROR(選手[[#This Row],[選手番号]],"")</f>
        <v/>
      </c>
      <c r="G912" t="str">
        <f>IFERROR(選手[[#This Row],[性別コード]],"")</f>
        <v/>
      </c>
      <c r="H912" t="str">
        <f>IFERROR(VLOOKUP(G912,色々!P:Q,2,0),"")</f>
        <v/>
      </c>
      <c r="I912" t="str">
        <f>IFERROR(選手[[#This Row],[氏名]],"")</f>
        <v/>
      </c>
      <c r="J912" t="str">
        <f>IFERROR(選手[[#This Row],[氏名カナ]],"")</f>
        <v/>
      </c>
      <c r="K912" t="str">
        <f>IFERROR(選手[[#This Row],[所属名称１]],"")</f>
        <v/>
      </c>
      <c r="L912" t="str">
        <f>IFERROR(選手[[#This Row],[学校コード]],"")</f>
        <v/>
      </c>
      <c r="M912" t="str">
        <f>IFERROR(VLOOKUP(L912,色々!G:H,2,0),"")</f>
        <v/>
      </c>
      <c r="N912" t="str">
        <f>IFERROR(選手[[#This Row],[学年]],"")</f>
        <v/>
      </c>
      <c r="O912" s="10" t="str">
        <f>IFERROR(選手[[#This Row],[生年月日]],"")</f>
        <v/>
      </c>
      <c r="P912" s="150" t="str">
        <f t="shared" si="14"/>
        <v/>
      </c>
    </row>
    <row r="913" spans="6:16" ht="20.100000000000001" customHeight="1" x14ac:dyDescent="0.15">
      <c r="F913" t="str">
        <f>IFERROR(選手[[#This Row],[選手番号]],"")</f>
        <v/>
      </c>
      <c r="G913" t="str">
        <f>IFERROR(選手[[#This Row],[性別コード]],"")</f>
        <v/>
      </c>
      <c r="H913" t="str">
        <f>IFERROR(VLOOKUP(G913,色々!P:Q,2,0),"")</f>
        <v/>
      </c>
      <c r="I913" t="str">
        <f>IFERROR(選手[[#This Row],[氏名]],"")</f>
        <v/>
      </c>
      <c r="J913" t="str">
        <f>IFERROR(選手[[#This Row],[氏名カナ]],"")</f>
        <v/>
      </c>
      <c r="K913" t="str">
        <f>IFERROR(選手[[#This Row],[所属名称１]],"")</f>
        <v/>
      </c>
      <c r="L913" t="str">
        <f>IFERROR(選手[[#This Row],[学校コード]],"")</f>
        <v/>
      </c>
      <c r="M913" t="str">
        <f>IFERROR(VLOOKUP(L913,色々!G:H,2,0),"")</f>
        <v/>
      </c>
      <c r="N913" t="str">
        <f>IFERROR(選手[[#This Row],[学年]],"")</f>
        <v/>
      </c>
      <c r="O913" s="10" t="str">
        <f>IFERROR(選手[[#This Row],[生年月日]],"")</f>
        <v/>
      </c>
      <c r="P913" s="150" t="str">
        <f t="shared" si="14"/>
        <v/>
      </c>
    </row>
    <row r="914" spans="6:16" ht="20.100000000000001" customHeight="1" x14ac:dyDescent="0.15">
      <c r="F914" t="str">
        <f>IFERROR(選手[[#This Row],[選手番号]],"")</f>
        <v/>
      </c>
      <c r="G914" t="str">
        <f>IFERROR(選手[[#This Row],[性別コード]],"")</f>
        <v/>
      </c>
      <c r="H914" t="str">
        <f>IFERROR(VLOOKUP(G914,色々!P:Q,2,0),"")</f>
        <v/>
      </c>
      <c r="I914" t="str">
        <f>IFERROR(選手[[#This Row],[氏名]],"")</f>
        <v/>
      </c>
      <c r="J914" t="str">
        <f>IFERROR(選手[[#This Row],[氏名カナ]],"")</f>
        <v/>
      </c>
      <c r="K914" t="str">
        <f>IFERROR(選手[[#This Row],[所属名称１]],"")</f>
        <v/>
      </c>
      <c r="L914" t="str">
        <f>IFERROR(選手[[#This Row],[学校コード]],"")</f>
        <v/>
      </c>
      <c r="M914" t="str">
        <f>IFERROR(VLOOKUP(L914,色々!G:H,2,0),"")</f>
        <v/>
      </c>
      <c r="N914" t="str">
        <f>IFERROR(選手[[#This Row],[学年]],"")</f>
        <v/>
      </c>
      <c r="O914" s="10" t="str">
        <f>IFERROR(選手[[#This Row],[生年月日]],"")</f>
        <v/>
      </c>
      <c r="P914" s="150" t="str">
        <f t="shared" si="14"/>
        <v/>
      </c>
    </row>
    <row r="915" spans="6:16" ht="20.100000000000001" customHeight="1" x14ac:dyDescent="0.15">
      <c r="F915" t="str">
        <f>IFERROR(選手[[#This Row],[選手番号]],"")</f>
        <v/>
      </c>
      <c r="G915" t="str">
        <f>IFERROR(選手[[#This Row],[性別コード]],"")</f>
        <v/>
      </c>
      <c r="H915" t="str">
        <f>IFERROR(VLOOKUP(G915,色々!P:Q,2,0),"")</f>
        <v/>
      </c>
      <c r="I915" t="str">
        <f>IFERROR(選手[[#This Row],[氏名]],"")</f>
        <v/>
      </c>
      <c r="J915" t="str">
        <f>IFERROR(選手[[#This Row],[氏名カナ]],"")</f>
        <v/>
      </c>
      <c r="K915" t="str">
        <f>IFERROR(選手[[#This Row],[所属名称１]],"")</f>
        <v/>
      </c>
      <c r="L915" t="str">
        <f>IFERROR(選手[[#This Row],[学校コード]],"")</f>
        <v/>
      </c>
      <c r="M915" t="str">
        <f>IFERROR(VLOOKUP(L915,色々!G:H,2,0),"")</f>
        <v/>
      </c>
      <c r="N915" t="str">
        <f>IFERROR(選手[[#This Row],[学年]],"")</f>
        <v/>
      </c>
      <c r="O915" s="10" t="str">
        <f>IFERROR(選手[[#This Row],[生年月日]],"")</f>
        <v/>
      </c>
      <c r="P915" s="150" t="str">
        <f t="shared" si="14"/>
        <v/>
      </c>
    </row>
    <row r="916" spans="6:16" ht="20.100000000000001" customHeight="1" x14ac:dyDescent="0.15">
      <c r="F916" t="str">
        <f>IFERROR(選手[[#This Row],[選手番号]],"")</f>
        <v/>
      </c>
      <c r="G916" t="str">
        <f>IFERROR(選手[[#This Row],[性別コード]],"")</f>
        <v/>
      </c>
      <c r="H916" t="str">
        <f>IFERROR(VLOOKUP(G916,色々!P:Q,2,0),"")</f>
        <v/>
      </c>
      <c r="I916" t="str">
        <f>IFERROR(選手[[#This Row],[氏名]],"")</f>
        <v/>
      </c>
      <c r="J916" t="str">
        <f>IFERROR(選手[[#This Row],[氏名カナ]],"")</f>
        <v/>
      </c>
      <c r="K916" t="str">
        <f>IFERROR(選手[[#This Row],[所属名称１]],"")</f>
        <v/>
      </c>
      <c r="L916" t="str">
        <f>IFERROR(選手[[#This Row],[学校コード]],"")</f>
        <v/>
      </c>
      <c r="M916" t="str">
        <f>IFERROR(VLOOKUP(L916,色々!G:H,2,0),"")</f>
        <v/>
      </c>
      <c r="N916" t="str">
        <f>IFERROR(選手[[#This Row],[学年]],"")</f>
        <v/>
      </c>
      <c r="O916" s="10" t="str">
        <f>IFERROR(選手[[#This Row],[生年月日]],"")</f>
        <v/>
      </c>
      <c r="P916" s="150" t="str">
        <f t="shared" si="14"/>
        <v/>
      </c>
    </row>
    <row r="917" spans="6:16" ht="20.100000000000001" customHeight="1" x14ac:dyDescent="0.15">
      <c r="F917" t="str">
        <f>IFERROR(選手[[#This Row],[選手番号]],"")</f>
        <v/>
      </c>
      <c r="G917" t="str">
        <f>IFERROR(選手[[#This Row],[性別コード]],"")</f>
        <v/>
      </c>
      <c r="H917" t="str">
        <f>IFERROR(VLOOKUP(G917,色々!P:Q,2,0),"")</f>
        <v/>
      </c>
      <c r="I917" t="str">
        <f>IFERROR(選手[[#This Row],[氏名]],"")</f>
        <v/>
      </c>
      <c r="J917" t="str">
        <f>IFERROR(選手[[#This Row],[氏名カナ]],"")</f>
        <v/>
      </c>
      <c r="K917" t="str">
        <f>IFERROR(選手[[#This Row],[所属名称１]],"")</f>
        <v/>
      </c>
      <c r="L917" t="str">
        <f>IFERROR(選手[[#This Row],[学校コード]],"")</f>
        <v/>
      </c>
      <c r="M917" t="str">
        <f>IFERROR(VLOOKUP(L917,色々!G:H,2,0),"")</f>
        <v/>
      </c>
      <c r="N917" t="str">
        <f>IFERROR(選手[[#This Row],[学年]],"")</f>
        <v/>
      </c>
      <c r="O917" s="10" t="str">
        <f>IFERROR(選手[[#This Row],[生年月日]],"")</f>
        <v/>
      </c>
      <c r="P917" s="150" t="str">
        <f t="shared" si="14"/>
        <v/>
      </c>
    </row>
    <row r="918" spans="6:16" ht="20.100000000000001" customHeight="1" x14ac:dyDescent="0.15">
      <c r="F918" t="str">
        <f>IFERROR(選手[[#This Row],[選手番号]],"")</f>
        <v/>
      </c>
      <c r="G918" t="str">
        <f>IFERROR(選手[[#This Row],[性別コード]],"")</f>
        <v/>
      </c>
      <c r="H918" t="str">
        <f>IFERROR(VLOOKUP(G918,色々!P:Q,2,0),"")</f>
        <v/>
      </c>
      <c r="I918" t="str">
        <f>IFERROR(選手[[#This Row],[氏名]],"")</f>
        <v/>
      </c>
      <c r="J918" t="str">
        <f>IFERROR(選手[[#This Row],[氏名カナ]],"")</f>
        <v/>
      </c>
      <c r="K918" t="str">
        <f>IFERROR(選手[[#This Row],[所属名称１]],"")</f>
        <v/>
      </c>
      <c r="L918" t="str">
        <f>IFERROR(選手[[#This Row],[学校コード]],"")</f>
        <v/>
      </c>
      <c r="M918" t="str">
        <f>IFERROR(VLOOKUP(L918,色々!G:H,2,0),"")</f>
        <v/>
      </c>
      <c r="N918" t="str">
        <f>IFERROR(選手[[#This Row],[学年]],"")</f>
        <v/>
      </c>
      <c r="O918" s="10" t="str">
        <f>IFERROR(選手[[#This Row],[生年月日]],"")</f>
        <v/>
      </c>
      <c r="P918" s="150" t="str">
        <f t="shared" si="14"/>
        <v/>
      </c>
    </row>
    <row r="919" spans="6:16" ht="20.100000000000001" customHeight="1" x14ac:dyDescent="0.15">
      <c r="F919" t="str">
        <f>IFERROR(選手[[#This Row],[選手番号]],"")</f>
        <v/>
      </c>
      <c r="G919" t="str">
        <f>IFERROR(選手[[#This Row],[性別コード]],"")</f>
        <v/>
      </c>
      <c r="H919" t="str">
        <f>IFERROR(VLOOKUP(G919,色々!P:Q,2,0),"")</f>
        <v/>
      </c>
      <c r="I919" t="str">
        <f>IFERROR(選手[[#This Row],[氏名]],"")</f>
        <v/>
      </c>
      <c r="J919" t="str">
        <f>IFERROR(選手[[#This Row],[氏名カナ]],"")</f>
        <v/>
      </c>
      <c r="K919" t="str">
        <f>IFERROR(選手[[#This Row],[所属名称１]],"")</f>
        <v/>
      </c>
      <c r="L919" t="str">
        <f>IFERROR(選手[[#This Row],[学校コード]],"")</f>
        <v/>
      </c>
      <c r="M919" t="str">
        <f>IFERROR(VLOOKUP(L919,色々!G:H,2,0),"")</f>
        <v/>
      </c>
      <c r="N919" t="str">
        <f>IFERROR(選手[[#This Row],[学年]],"")</f>
        <v/>
      </c>
      <c r="O919" s="10" t="str">
        <f>IFERROR(選手[[#This Row],[生年月日]],"")</f>
        <v/>
      </c>
      <c r="P919" s="150" t="str">
        <f t="shared" si="14"/>
        <v/>
      </c>
    </row>
    <row r="920" spans="6:16" ht="20.100000000000001" customHeight="1" x14ac:dyDescent="0.15">
      <c r="F920" t="str">
        <f>IFERROR(選手[[#This Row],[選手番号]],"")</f>
        <v/>
      </c>
      <c r="G920" t="str">
        <f>IFERROR(選手[[#This Row],[性別コード]],"")</f>
        <v/>
      </c>
      <c r="H920" t="str">
        <f>IFERROR(VLOOKUP(G920,色々!P:Q,2,0),"")</f>
        <v/>
      </c>
      <c r="I920" t="str">
        <f>IFERROR(選手[[#This Row],[氏名]],"")</f>
        <v/>
      </c>
      <c r="J920" t="str">
        <f>IFERROR(選手[[#This Row],[氏名カナ]],"")</f>
        <v/>
      </c>
      <c r="K920" t="str">
        <f>IFERROR(選手[[#This Row],[所属名称１]],"")</f>
        <v/>
      </c>
      <c r="L920" t="str">
        <f>IFERROR(選手[[#This Row],[学校コード]],"")</f>
        <v/>
      </c>
      <c r="M920" t="str">
        <f>IFERROR(VLOOKUP(L920,色々!G:H,2,0),"")</f>
        <v/>
      </c>
      <c r="N920" t="str">
        <f>IFERROR(選手[[#This Row],[学年]],"")</f>
        <v/>
      </c>
      <c r="O920" s="10" t="str">
        <f>IFERROR(選手[[#This Row],[生年月日]],"")</f>
        <v/>
      </c>
      <c r="P920" s="150" t="str">
        <f t="shared" si="14"/>
        <v/>
      </c>
    </row>
    <row r="921" spans="6:16" ht="20.100000000000001" customHeight="1" x14ac:dyDescent="0.15">
      <c r="F921" t="str">
        <f>IFERROR(選手[[#This Row],[選手番号]],"")</f>
        <v/>
      </c>
      <c r="G921" t="str">
        <f>IFERROR(選手[[#This Row],[性別コード]],"")</f>
        <v/>
      </c>
      <c r="H921" t="str">
        <f>IFERROR(VLOOKUP(G921,色々!P:Q,2,0),"")</f>
        <v/>
      </c>
      <c r="I921" t="str">
        <f>IFERROR(選手[[#This Row],[氏名]],"")</f>
        <v/>
      </c>
      <c r="J921" t="str">
        <f>IFERROR(選手[[#This Row],[氏名カナ]],"")</f>
        <v/>
      </c>
      <c r="K921" t="str">
        <f>IFERROR(選手[[#This Row],[所属名称１]],"")</f>
        <v/>
      </c>
      <c r="L921" t="str">
        <f>IFERROR(選手[[#This Row],[学校コード]],"")</f>
        <v/>
      </c>
      <c r="M921" t="str">
        <f>IFERROR(VLOOKUP(L921,色々!G:H,2,0),"")</f>
        <v/>
      </c>
      <c r="N921" t="str">
        <f>IFERROR(選手[[#This Row],[学年]],"")</f>
        <v/>
      </c>
      <c r="O921" s="10" t="str">
        <f>IFERROR(選手[[#This Row],[生年月日]],"")</f>
        <v/>
      </c>
      <c r="P921" s="150" t="str">
        <f t="shared" si="14"/>
        <v/>
      </c>
    </row>
    <row r="922" spans="6:16" ht="20.100000000000001" customHeight="1" x14ac:dyDescent="0.15">
      <c r="F922" t="str">
        <f>IFERROR(選手[[#This Row],[選手番号]],"")</f>
        <v/>
      </c>
      <c r="G922" t="str">
        <f>IFERROR(選手[[#This Row],[性別コード]],"")</f>
        <v/>
      </c>
      <c r="H922" t="str">
        <f>IFERROR(VLOOKUP(G922,色々!P:Q,2,0),"")</f>
        <v/>
      </c>
      <c r="I922" t="str">
        <f>IFERROR(選手[[#This Row],[氏名]],"")</f>
        <v/>
      </c>
      <c r="J922" t="str">
        <f>IFERROR(選手[[#This Row],[氏名カナ]],"")</f>
        <v/>
      </c>
      <c r="K922" t="str">
        <f>IFERROR(選手[[#This Row],[所属名称１]],"")</f>
        <v/>
      </c>
      <c r="L922" t="str">
        <f>IFERROR(選手[[#This Row],[学校コード]],"")</f>
        <v/>
      </c>
      <c r="M922" t="str">
        <f>IFERROR(VLOOKUP(L922,色々!G:H,2,0),"")</f>
        <v/>
      </c>
      <c r="N922" t="str">
        <f>IFERROR(選手[[#This Row],[学年]],"")</f>
        <v/>
      </c>
      <c r="O922" s="10" t="str">
        <f>IFERROR(選手[[#This Row],[生年月日]],"")</f>
        <v/>
      </c>
      <c r="P922" s="150" t="str">
        <f t="shared" si="14"/>
        <v/>
      </c>
    </row>
    <row r="923" spans="6:16" ht="20.100000000000001" customHeight="1" x14ac:dyDescent="0.15">
      <c r="F923" t="str">
        <f>IFERROR(選手[[#This Row],[選手番号]],"")</f>
        <v/>
      </c>
      <c r="G923" t="str">
        <f>IFERROR(選手[[#This Row],[性別コード]],"")</f>
        <v/>
      </c>
      <c r="H923" t="str">
        <f>IFERROR(VLOOKUP(G923,色々!P:Q,2,0),"")</f>
        <v/>
      </c>
      <c r="I923" t="str">
        <f>IFERROR(選手[[#This Row],[氏名]],"")</f>
        <v/>
      </c>
      <c r="J923" t="str">
        <f>IFERROR(選手[[#This Row],[氏名カナ]],"")</f>
        <v/>
      </c>
      <c r="K923" t="str">
        <f>IFERROR(選手[[#This Row],[所属名称１]],"")</f>
        <v/>
      </c>
      <c r="L923" t="str">
        <f>IFERROR(選手[[#This Row],[学校コード]],"")</f>
        <v/>
      </c>
      <c r="M923" t="str">
        <f>IFERROR(VLOOKUP(L923,色々!G:H,2,0),"")</f>
        <v/>
      </c>
      <c r="N923" t="str">
        <f>IFERROR(選手[[#This Row],[学年]],"")</f>
        <v/>
      </c>
      <c r="O923" s="10" t="str">
        <f>IFERROR(選手[[#This Row],[生年月日]],"")</f>
        <v/>
      </c>
      <c r="P923" s="150" t="str">
        <f t="shared" si="14"/>
        <v/>
      </c>
    </row>
    <row r="924" spans="6:16" ht="20.100000000000001" customHeight="1" x14ac:dyDescent="0.15">
      <c r="F924" t="str">
        <f>IFERROR(選手[[#This Row],[選手番号]],"")</f>
        <v/>
      </c>
      <c r="G924" t="str">
        <f>IFERROR(選手[[#This Row],[性別コード]],"")</f>
        <v/>
      </c>
      <c r="H924" t="str">
        <f>IFERROR(VLOOKUP(G924,色々!P:Q,2,0),"")</f>
        <v/>
      </c>
      <c r="I924" t="str">
        <f>IFERROR(選手[[#This Row],[氏名]],"")</f>
        <v/>
      </c>
      <c r="J924" t="str">
        <f>IFERROR(選手[[#This Row],[氏名カナ]],"")</f>
        <v/>
      </c>
      <c r="K924" t="str">
        <f>IFERROR(選手[[#This Row],[所属名称１]],"")</f>
        <v/>
      </c>
      <c r="L924" t="str">
        <f>IFERROR(選手[[#This Row],[学校コード]],"")</f>
        <v/>
      </c>
      <c r="M924" t="str">
        <f>IFERROR(VLOOKUP(L924,色々!G:H,2,0),"")</f>
        <v/>
      </c>
      <c r="N924" t="str">
        <f>IFERROR(選手[[#This Row],[学年]],"")</f>
        <v/>
      </c>
      <c r="O924" s="10" t="str">
        <f>IFERROR(選手[[#This Row],[生年月日]],"")</f>
        <v/>
      </c>
      <c r="P924" s="150" t="str">
        <f t="shared" si="14"/>
        <v/>
      </c>
    </row>
    <row r="925" spans="6:16" ht="20.100000000000001" customHeight="1" x14ac:dyDescent="0.15">
      <c r="F925" t="str">
        <f>IFERROR(選手[[#This Row],[選手番号]],"")</f>
        <v/>
      </c>
      <c r="G925" t="str">
        <f>IFERROR(選手[[#This Row],[性別コード]],"")</f>
        <v/>
      </c>
      <c r="H925" t="str">
        <f>IFERROR(VLOOKUP(G925,色々!P:Q,2,0),"")</f>
        <v/>
      </c>
      <c r="I925" t="str">
        <f>IFERROR(選手[[#This Row],[氏名]],"")</f>
        <v/>
      </c>
      <c r="J925" t="str">
        <f>IFERROR(選手[[#This Row],[氏名カナ]],"")</f>
        <v/>
      </c>
      <c r="K925" t="str">
        <f>IFERROR(選手[[#This Row],[所属名称１]],"")</f>
        <v/>
      </c>
      <c r="L925" t="str">
        <f>IFERROR(選手[[#This Row],[学校コード]],"")</f>
        <v/>
      </c>
      <c r="M925" t="str">
        <f>IFERROR(VLOOKUP(L925,色々!G:H,2,0),"")</f>
        <v/>
      </c>
      <c r="N925" t="str">
        <f>IFERROR(選手[[#This Row],[学年]],"")</f>
        <v/>
      </c>
      <c r="O925" s="10" t="str">
        <f>IFERROR(選手[[#This Row],[生年月日]],"")</f>
        <v/>
      </c>
      <c r="P925" s="150" t="str">
        <f t="shared" si="14"/>
        <v/>
      </c>
    </row>
    <row r="926" spans="6:16" ht="20.100000000000001" customHeight="1" x14ac:dyDescent="0.15">
      <c r="F926" t="str">
        <f>IFERROR(選手[[#This Row],[選手番号]],"")</f>
        <v/>
      </c>
      <c r="G926" t="str">
        <f>IFERROR(選手[[#This Row],[性別コード]],"")</f>
        <v/>
      </c>
      <c r="H926" t="str">
        <f>IFERROR(VLOOKUP(G926,色々!P:Q,2,0),"")</f>
        <v/>
      </c>
      <c r="I926" t="str">
        <f>IFERROR(選手[[#This Row],[氏名]],"")</f>
        <v/>
      </c>
      <c r="J926" t="str">
        <f>IFERROR(選手[[#This Row],[氏名カナ]],"")</f>
        <v/>
      </c>
      <c r="K926" t="str">
        <f>IFERROR(選手[[#This Row],[所属名称１]],"")</f>
        <v/>
      </c>
      <c r="L926" t="str">
        <f>IFERROR(選手[[#This Row],[学校コード]],"")</f>
        <v/>
      </c>
      <c r="M926" t="str">
        <f>IFERROR(VLOOKUP(L926,色々!G:H,2,0),"")</f>
        <v/>
      </c>
      <c r="N926" t="str">
        <f>IFERROR(選手[[#This Row],[学年]],"")</f>
        <v/>
      </c>
      <c r="O926" s="10" t="str">
        <f>IFERROR(選手[[#This Row],[生年月日]],"")</f>
        <v/>
      </c>
      <c r="P926" s="150" t="str">
        <f t="shared" si="14"/>
        <v/>
      </c>
    </row>
    <row r="927" spans="6:16" ht="20.100000000000001" customHeight="1" x14ac:dyDescent="0.15">
      <c r="F927" t="str">
        <f>IFERROR(選手[[#This Row],[選手番号]],"")</f>
        <v/>
      </c>
      <c r="G927" t="str">
        <f>IFERROR(選手[[#This Row],[性別コード]],"")</f>
        <v/>
      </c>
      <c r="H927" t="str">
        <f>IFERROR(VLOOKUP(G927,色々!P:Q,2,0),"")</f>
        <v/>
      </c>
      <c r="I927" t="str">
        <f>IFERROR(選手[[#This Row],[氏名]],"")</f>
        <v/>
      </c>
      <c r="J927" t="str">
        <f>IFERROR(選手[[#This Row],[氏名カナ]],"")</f>
        <v/>
      </c>
      <c r="K927" t="str">
        <f>IFERROR(選手[[#This Row],[所属名称１]],"")</f>
        <v/>
      </c>
      <c r="L927" t="str">
        <f>IFERROR(選手[[#This Row],[学校コード]],"")</f>
        <v/>
      </c>
      <c r="M927" t="str">
        <f>IFERROR(VLOOKUP(L927,色々!G:H,2,0),"")</f>
        <v/>
      </c>
      <c r="N927" t="str">
        <f>IFERROR(選手[[#This Row],[学年]],"")</f>
        <v/>
      </c>
      <c r="O927" s="10" t="str">
        <f>IFERROR(選手[[#This Row],[生年月日]],"")</f>
        <v/>
      </c>
      <c r="P927" s="150" t="str">
        <f t="shared" si="14"/>
        <v/>
      </c>
    </row>
    <row r="928" spans="6:16" ht="20.100000000000001" customHeight="1" x14ac:dyDescent="0.15">
      <c r="F928" t="str">
        <f>IFERROR(選手[[#This Row],[選手番号]],"")</f>
        <v/>
      </c>
      <c r="G928" t="str">
        <f>IFERROR(選手[[#This Row],[性別コード]],"")</f>
        <v/>
      </c>
      <c r="H928" t="str">
        <f>IFERROR(VLOOKUP(G928,色々!P:Q,2,0),"")</f>
        <v/>
      </c>
      <c r="I928" t="str">
        <f>IFERROR(選手[[#This Row],[氏名]],"")</f>
        <v/>
      </c>
      <c r="J928" t="str">
        <f>IFERROR(選手[[#This Row],[氏名カナ]],"")</f>
        <v/>
      </c>
      <c r="K928" t="str">
        <f>IFERROR(選手[[#This Row],[所属名称１]],"")</f>
        <v/>
      </c>
      <c r="L928" t="str">
        <f>IFERROR(選手[[#This Row],[学校コード]],"")</f>
        <v/>
      </c>
      <c r="M928" t="str">
        <f>IFERROR(VLOOKUP(L928,色々!G:H,2,0),"")</f>
        <v/>
      </c>
      <c r="N928" t="str">
        <f>IFERROR(選手[[#This Row],[学年]],"")</f>
        <v/>
      </c>
      <c r="O928" s="10" t="str">
        <f>IFERROR(選手[[#This Row],[生年月日]],"")</f>
        <v/>
      </c>
      <c r="P928" s="150" t="str">
        <f t="shared" si="14"/>
        <v/>
      </c>
    </row>
    <row r="929" spans="6:16" ht="20.100000000000001" customHeight="1" x14ac:dyDescent="0.15">
      <c r="F929" t="str">
        <f>IFERROR(選手[[#This Row],[選手番号]],"")</f>
        <v/>
      </c>
      <c r="G929" t="str">
        <f>IFERROR(選手[[#This Row],[性別コード]],"")</f>
        <v/>
      </c>
      <c r="H929" t="str">
        <f>IFERROR(VLOOKUP(G929,色々!P:Q,2,0),"")</f>
        <v/>
      </c>
      <c r="I929" t="str">
        <f>IFERROR(選手[[#This Row],[氏名]],"")</f>
        <v/>
      </c>
      <c r="J929" t="str">
        <f>IFERROR(選手[[#This Row],[氏名カナ]],"")</f>
        <v/>
      </c>
      <c r="K929" t="str">
        <f>IFERROR(選手[[#This Row],[所属名称１]],"")</f>
        <v/>
      </c>
      <c r="L929" t="str">
        <f>IFERROR(選手[[#This Row],[学校コード]],"")</f>
        <v/>
      </c>
      <c r="M929" t="str">
        <f>IFERROR(VLOOKUP(L929,色々!G:H,2,0),"")</f>
        <v/>
      </c>
      <c r="N929" t="str">
        <f>IFERROR(選手[[#This Row],[学年]],"")</f>
        <v/>
      </c>
      <c r="O929" s="10" t="str">
        <f>IFERROR(選手[[#This Row],[生年月日]],"")</f>
        <v/>
      </c>
      <c r="P929" s="150" t="str">
        <f t="shared" si="14"/>
        <v/>
      </c>
    </row>
    <row r="930" spans="6:16" ht="20.100000000000001" customHeight="1" x14ac:dyDescent="0.15">
      <c r="F930" t="str">
        <f>IFERROR(選手[[#This Row],[選手番号]],"")</f>
        <v/>
      </c>
      <c r="G930" t="str">
        <f>IFERROR(選手[[#This Row],[性別コード]],"")</f>
        <v/>
      </c>
      <c r="H930" t="str">
        <f>IFERROR(VLOOKUP(G930,色々!P:Q,2,0),"")</f>
        <v/>
      </c>
      <c r="I930" t="str">
        <f>IFERROR(選手[[#This Row],[氏名]],"")</f>
        <v/>
      </c>
      <c r="J930" t="str">
        <f>IFERROR(選手[[#This Row],[氏名カナ]],"")</f>
        <v/>
      </c>
      <c r="K930" t="str">
        <f>IFERROR(選手[[#This Row],[所属名称１]],"")</f>
        <v/>
      </c>
      <c r="L930" t="str">
        <f>IFERROR(選手[[#This Row],[学校コード]],"")</f>
        <v/>
      </c>
      <c r="M930" t="str">
        <f>IFERROR(VLOOKUP(L930,色々!G:H,2,0),"")</f>
        <v/>
      </c>
      <c r="N930" t="str">
        <f>IFERROR(選手[[#This Row],[学年]],"")</f>
        <v/>
      </c>
      <c r="O930" s="10" t="str">
        <f>IFERROR(選手[[#This Row],[生年月日]],"")</f>
        <v/>
      </c>
      <c r="P930" s="150" t="str">
        <f t="shared" si="14"/>
        <v/>
      </c>
    </row>
    <row r="931" spans="6:16" ht="20.100000000000001" customHeight="1" x14ac:dyDescent="0.15">
      <c r="F931" t="str">
        <f>IFERROR(選手[[#This Row],[選手番号]],"")</f>
        <v/>
      </c>
      <c r="G931" t="str">
        <f>IFERROR(選手[[#This Row],[性別コード]],"")</f>
        <v/>
      </c>
      <c r="H931" t="str">
        <f>IFERROR(VLOOKUP(G931,色々!P:Q,2,0),"")</f>
        <v/>
      </c>
      <c r="I931" t="str">
        <f>IFERROR(選手[[#This Row],[氏名]],"")</f>
        <v/>
      </c>
      <c r="J931" t="str">
        <f>IFERROR(選手[[#This Row],[氏名カナ]],"")</f>
        <v/>
      </c>
      <c r="K931" t="str">
        <f>IFERROR(選手[[#This Row],[所属名称１]],"")</f>
        <v/>
      </c>
      <c r="L931" t="str">
        <f>IFERROR(選手[[#This Row],[学校コード]],"")</f>
        <v/>
      </c>
      <c r="M931" t="str">
        <f>IFERROR(VLOOKUP(L931,色々!G:H,2,0),"")</f>
        <v/>
      </c>
      <c r="N931" t="str">
        <f>IFERROR(選手[[#This Row],[学年]],"")</f>
        <v/>
      </c>
      <c r="O931" s="10" t="str">
        <f>IFERROR(選手[[#This Row],[生年月日]],"")</f>
        <v/>
      </c>
      <c r="P931" s="150" t="str">
        <f t="shared" si="14"/>
        <v/>
      </c>
    </row>
    <row r="932" spans="6:16" ht="20.100000000000001" customHeight="1" x14ac:dyDescent="0.15">
      <c r="F932" t="str">
        <f>IFERROR(選手[[#This Row],[選手番号]],"")</f>
        <v/>
      </c>
      <c r="G932" t="str">
        <f>IFERROR(選手[[#This Row],[性別コード]],"")</f>
        <v/>
      </c>
      <c r="H932" t="str">
        <f>IFERROR(VLOOKUP(G932,色々!P:Q,2,0),"")</f>
        <v/>
      </c>
      <c r="I932" t="str">
        <f>IFERROR(選手[[#This Row],[氏名]],"")</f>
        <v/>
      </c>
      <c r="J932" t="str">
        <f>IFERROR(選手[[#This Row],[氏名カナ]],"")</f>
        <v/>
      </c>
      <c r="K932" t="str">
        <f>IFERROR(選手[[#This Row],[所属名称１]],"")</f>
        <v/>
      </c>
      <c r="L932" t="str">
        <f>IFERROR(選手[[#This Row],[学校コード]],"")</f>
        <v/>
      </c>
      <c r="M932" t="str">
        <f>IFERROR(VLOOKUP(L932,色々!G:H,2,0),"")</f>
        <v/>
      </c>
      <c r="N932" t="str">
        <f>IFERROR(選手[[#This Row],[学年]],"")</f>
        <v/>
      </c>
      <c r="O932" s="10" t="str">
        <f>IFERROR(選手[[#This Row],[生年月日]],"")</f>
        <v/>
      </c>
      <c r="P932" s="150" t="str">
        <f t="shared" si="14"/>
        <v/>
      </c>
    </row>
    <row r="933" spans="6:16" ht="20.100000000000001" customHeight="1" x14ac:dyDescent="0.15">
      <c r="F933" t="str">
        <f>IFERROR(選手[[#This Row],[選手番号]],"")</f>
        <v/>
      </c>
      <c r="G933" t="str">
        <f>IFERROR(選手[[#This Row],[性別コード]],"")</f>
        <v/>
      </c>
      <c r="H933" t="str">
        <f>IFERROR(VLOOKUP(G933,色々!P:Q,2,0),"")</f>
        <v/>
      </c>
      <c r="I933" t="str">
        <f>IFERROR(選手[[#This Row],[氏名]],"")</f>
        <v/>
      </c>
      <c r="J933" t="str">
        <f>IFERROR(選手[[#This Row],[氏名カナ]],"")</f>
        <v/>
      </c>
      <c r="K933" t="str">
        <f>IFERROR(選手[[#This Row],[所属名称１]],"")</f>
        <v/>
      </c>
      <c r="L933" t="str">
        <f>IFERROR(選手[[#This Row],[学校コード]],"")</f>
        <v/>
      </c>
      <c r="M933" t="str">
        <f>IFERROR(VLOOKUP(L933,色々!G:H,2,0),"")</f>
        <v/>
      </c>
      <c r="N933" t="str">
        <f>IFERROR(選手[[#This Row],[学年]],"")</f>
        <v/>
      </c>
      <c r="O933" s="10" t="str">
        <f>IFERROR(選手[[#This Row],[生年月日]],"")</f>
        <v/>
      </c>
      <c r="P933" s="150" t="str">
        <f t="shared" si="14"/>
        <v/>
      </c>
    </row>
    <row r="934" spans="6:16" ht="20.100000000000001" customHeight="1" x14ac:dyDescent="0.15">
      <c r="F934" t="str">
        <f>IFERROR(選手[[#This Row],[選手番号]],"")</f>
        <v/>
      </c>
      <c r="G934" t="str">
        <f>IFERROR(選手[[#This Row],[性別コード]],"")</f>
        <v/>
      </c>
      <c r="H934" t="str">
        <f>IFERROR(VLOOKUP(G934,色々!P:Q,2,0),"")</f>
        <v/>
      </c>
      <c r="I934" t="str">
        <f>IFERROR(選手[[#This Row],[氏名]],"")</f>
        <v/>
      </c>
      <c r="J934" t="str">
        <f>IFERROR(選手[[#This Row],[氏名カナ]],"")</f>
        <v/>
      </c>
      <c r="K934" t="str">
        <f>IFERROR(選手[[#This Row],[所属名称１]],"")</f>
        <v/>
      </c>
      <c r="L934" t="str">
        <f>IFERROR(選手[[#This Row],[学校コード]],"")</f>
        <v/>
      </c>
      <c r="M934" t="str">
        <f>IFERROR(VLOOKUP(L934,色々!G:H,2,0),"")</f>
        <v/>
      </c>
      <c r="N934" t="str">
        <f>IFERROR(選手[[#This Row],[学年]],"")</f>
        <v/>
      </c>
      <c r="O934" s="10" t="str">
        <f>IFERROR(選手[[#This Row],[生年月日]],"")</f>
        <v/>
      </c>
      <c r="P934" s="150" t="str">
        <f t="shared" si="14"/>
        <v/>
      </c>
    </row>
    <row r="935" spans="6:16" ht="20.100000000000001" customHeight="1" x14ac:dyDescent="0.15">
      <c r="F935" t="str">
        <f>IFERROR(選手[[#This Row],[選手番号]],"")</f>
        <v/>
      </c>
      <c r="G935" t="str">
        <f>IFERROR(選手[[#This Row],[性別コード]],"")</f>
        <v/>
      </c>
      <c r="H935" t="str">
        <f>IFERROR(VLOOKUP(G935,色々!P:Q,2,0),"")</f>
        <v/>
      </c>
      <c r="I935" t="str">
        <f>IFERROR(選手[[#This Row],[氏名]],"")</f>
        <v/>
      </c>
      <c r="J935" t="str">
        <f>IFERROR(選手[[#This Row],[氏名カナ]],"")</f>
        <v/>
      </c>
      <c r="K935" t="str">
        <f>IFERROR(選手[[#This Row],[所属名称１]],"")</f>
        <v/>
      </c>
      <c r="L935" t="str">
        <f>IFERROR(選手[[#This Row],[学校コード]],"")</f>
        <v/>
      </c>
      <c r="M935" t="str">
        <f>IFERROR(VLOOKUP(L935,色々!G:H,2,0),"")</f>
        <v/>
      </c>
      <c r="N935" t="str">
        <f>IFERROR(選手[[#This Row],[学年]],"")</f>
        <v/>
      </c>
      <c r="O935" s="10" t="str">
        <f>IFERROR(選手[[#This Row],[生年月日]],"")</f>
        <v/>
      </c>
      <c r="P935" s="150" t="str">
        <f t="shared" si="14"/>
        <v/>
      </c>
    </row>
    <row r="936" spans="6:16" ht="20.100000000000001" customHeight="1" x14ac:dyDescent="0.15">
      <c r="F936" t="str">
        <f>IFERROR(選手[[#This Row],[選手番号]],"")</f>
        <v/>
      </c>
      <c r="G936" t="str">
        <f>IFERROR(選手[[#This Row],[性別コード]],"")</f>
        <v/>
      </c>
      <c r="H936" t="str">
        <f>IFERROR(VLOOKUP(G936,色々!P:Q,2,0),"")</f>
        <v/>
      </c>
      <c r="I936" t="str">
        <f>IFERROR(選手[[#This Row],[氏名]],"")</f>
        <v/>
      </c>
      <c r="J936" t="str">
        <f>IFERROR(選手[[#This Row],[氏名カナ]],"")</f>
        <v/>
      </c>
      <c r="K936" t="str">
        <f>IFERROR(選手[[#This Row],[所属名称１]],"")</f>
        <v/>
      </c>
      <c r="L936" t="str">
        <f>IFERROR(選手[[#This Row],[学校コード]],"")</f>
        <v/>
      </c>
      <c r="M936" t="str">
        <f>IFERROR(VLOOKUP(L936,色々!G:H,2,0),"")</f>
        <v/>
      </c>
      <c r="N936" t="str">
        <f>IFERROR(選手[[#This Row],[学年]],"")</f>
        <v/>
      </c>
      <c r="O936" s="10" t="str">
        <f>IFERROR(選手[[#This Row],[生年月日]],"")</f>
        <v/>
      </c>
      <c r="P936" s="150" t="str">
        <f t="shared" si="14"/>
        <v/>
      </c>
    </row>
    <row r="937" spans="6:16" ht="20.100000000000001" customHeight="1" x14ac:dyDescent="0.15">
      <c r="F937" t="str">
        <f>IFERROR(選手[[#This Row],[選手番号]],"")</f>
        <v/>
      </c>
      <c r="G937" t="str">
        <f>IFERROR(選手[[#This Row],[性別コード]],"")</f>
        <v/>
      </c>
      <c r="H937" t="str">
        <f>IFERROR(VLOOKUP(G937,色々!P:Q,2,0),"")</f>
        <v/>
      </c>
      <c r="I937" t="str">
        <f>IFERROR(選手[[#This Row],[氏名]],"")</f>
        <v/>
      </c>
      <c r="J937" t="str">
        <f>IFERROR(選手[[#This Row],[氏名カナ]],"")</f>
        <v/>
      </c>
      <c r="K937" t="str">
        <f>IFERROR(選手[[#This Row],[所属名称１]],"")</f>
        <v/>
      </c>
      <c r="L937" t="str">
        <f>IFERROR(選手[[#This Row],[学校コード]],"")</f>
        <v/>
      </c>
      <c r="M937" t="str">
        <f>IFERROR(VLOOKUP(L937,色々!G:H,2,0),"")</f>
        <v/>
      </c>
      <c r="N937" t="str">
        <f>IFERROR(選手[[#This Row],[学年]],"")</f>
        <v/>
      </c>
      <c r="O937" s="10" t="str">
        <f>IFERROR(選手[[#This Row],[生年月日]],"")</f>
        <v/>
      </c>
      <c r="P937" s="150" t="str">
        <f t="shared" si="14"/>
        <v/>
      </c>
    </row>
    <row r="938" spans="6:16" ht="20.100000000000001" customHeight="1" x14ac:dyDescent="0.15">
      <c r="F938" t="str">
        <f>IFERROR(選手[[#This Row],[選手番号]],"")</f>
        <v/>
      </c>
      <c r="G938" t="str">
        <f>IFERROR(選手[[#This Row],[性別コード]],"")</f>
        <v/>
      </c>
      <c r="H938" t="str">
        <f>IFERROR(VLOOKUP(G938,色々!P:Q,2,0),"")</f>
        <v/>
      </c>
      <c r="I938" t="str">
        <f>IFERROR(選手[[#This Row],[氏名]],"")</f>
        <v/>
      </c>
      <c r="J938" t="str">
        <f>IFERROR(選手[[#This Row],[氏名カナ]],"")</f>
        <v/>
      </c>
      <c r="K938" t="str">
        <f>IFERROR(選手[[#This Row],[所属名称１]],"")</f>
        <v/>
      </c>
      <c r="L938" t="str">
        <f>IFERROR(選手[[#This Row],[学校コード]],"")</f>
        <v/>
      </c>
      <c r="M938" t="str">
        <f>IFERROR(VLOOKUP(L938,色々!G:H,2,0),"")</f>
        <v/>
      </c>
      <c r="N938" t="str">
        <f>IFERROR(選手[[#This Row],[学年]],"")</f>
        <v/>
      </c>
      <c r="O938" s="10" t="str">
        <f>IFERROR(選手[[#This Row],[生年月日]],"")</f>
        <v/>
      </c>
      <c r="P938" s="150" t="str">
        <f t="shared" si="14"/>
        <v/>
      </c>
    </row>
    <row r="939" spans="6:16" ht="20.100000000000001" customHeight="1" x14ac:dyDescent="0.15">
      <c r="F939" t="str">
        <f>IFERROR(選手[[#This Row],[選手番号]],"")</f>
        <v/>
      </c>
      <c r="G939" t="str">
        <f>IFERROR(選手[[#This Row],[性別コード]],"")</f>
        <v/>
      </c>
      <c r="H939" t="str">
        <f>IFERROR(VLOOKUP(G939,色々!P:Q,2,0),"")</f>
        <v/>
      </c>
      <c r="I939" t="str">
        <f>IFERROR(選手[[#This Row],[氏名]],"")</f>
        <v/>
      </c>
      <c r="J939" t="str">
        <f>IFERROR(選手[[#This Row],[氏名カナ]],"")</f>
        <v/>
      </c>
      <c r="K939" t="str">
        <f>IFERROR(選手[[#This Row],[所属名称１]],"")</f>
        <v/>
      </c>
      <c r="L939" t="str">
        <f>IFERROR(選手[[#This Row],[学校コード]],"")</f>
        <v/>
      </c>
      <c r="M939" t="str">
        <f>IFERROR(VLOOKUP(L939,色々!G:H,2,0),"")</f>
        <v/>
      </c>
      <c r="N939" t="str">
        <f>IFERROR(選手[[#This Row],[学年]],"")</f>
        <v/>
      </c>
      <c r="O939" s="10" t="str">
        <f>IFERROR(選手[[#This Row],[生年月日]],"")</f>
        <v/>
      </c>
      <c r="P939" s="150" t="str">
        <f t="shared" si="14"/>
        <v/>
      </c>
    </row>
    <row r="940" spans="6:16" ht="20.100000000000001" customHeight="1" x14ac:dyDescent="0.15">
      <c r="F940" t="str">
        <f>IFERROR(選手[[#This Row],[選手番号]],"")</f>
        <v/>
      </c>
      <c r="G940" t="str">
        <f>IFERROR(選手[[#This Row],[性別コード]],"")</f>
        <v/>
      </c>
      <c r="H940" t="str">
        <f>IFERROR(VLOOKUP(G940,色々!P:Q,2,0),"")</f>
        <v/>
      </c>
      <c r="I940" t="str">
        <f>IFERROR(選手[[#This Row],[氏名]],"")</f>
        <v/>
      </c>
      <c r="J940" t="str">
        <f>IFERROR(選手[[#This Row],[氏名カナ]],"")</f>
        <v/>
      </c>
      <c r="K940" t="str">
        <f>IFERROR(選手[[#This Row],[所属名称１]],"")</f>
        <v/>
      </c>
      <c r="L940" t="str">
        <f>IFERROR(選手[[#This Row],[学校コード]],"")</f>
        <v/>
      </c>
      <c r="M940" t="str">
        <f>IFERROR(VLOOKUP(L940,色々!G:H,2,0),"")</f>
        <v/>
      </c>
      <c r="N940" t="str">
        <f>IFERROR(選手[[#This Row],[学年]],"")</f>
        <v/>
      </c>
      <c r="O940" s="10" t="str">
        <f>IFERROR(選手[[#This Row],[生年月日]],"")</f>
        <v/>
      </c>
      <c r="P940" s="150" t="str">
        <f t="shared" si="14"/>
        <v/>
      </c>
    </row>
    <row r="941" spans="6:16" ht="20.100000000000001" customHeight="1" x14ac:dyDescent="0.15">
      <c r="F941" t="str">
        <f>IFERROR(選手[[#This Row],[選手番号]],"")</f>
        <v/>
      </c>
      <c r="G941" t="str">
        <f>IFERROR(選手[[#This Row],[性別コード]],"")</f>
        <v/>
      </c>
      <c r="H941" t="str">
        <f>IFERROR(VLOOKUP(G941,色々!P:Q,2,0),"")</f>
        <v/>
      </c>
      <c r="I941" t="str">
        <f>IFERROR(選手[[#This Row],[氏名]],"")</f>
        <v/>
      </c>
      <c r="J941" t="str">
        <f>IFERROR(選手[[#This Row],[氏名カナ]],"")</f>
        <v/>
      </c>
      <c r="K941" t="str">
        <f>IFERROR(選手[[#This Row],[所属名称１]],"")</f>
        <v/>
      </c>
      <c r="L941" t="str">
        <f>IFERROR(選手[[#This Row],[学校コード]],"")</f>
        <v/>
      </c>
      <c r="M941" t="str">
        <f>IFERROR(VLOOKUP(L941,色々!G:H,2,0),"")</f>
        <v/>
      </c>
      <c r="N941" t="str">
        <f>IFERROR(選手[[#This Row],[学年]],"")</f>
        <v/>
      </c>
      <c r="O941" s="10" t="str">
        <f>IFERROR(選手[[#This Row],[生年月日]],"")</f>
        <v/>
      </c>
      <c r="P941" s="150" t="str">
        <f t="shared" si="14"/>
        <v/>
      </c>
    </row>
    <row r="942" spans="6:16" ht="20.100000000000001" customHeight="1" x14ac:dyDescent="0.15">
      <c r="F942" t="str">
        <f>IFERROR(選手[[#This Row],[選手番号]],"")</f>
        <v/>
      </c>
      <c r="G942" t="str">
        <f>IFERROR(選手[[#This Row],[性別コード]],"")</f>
        <v/>
      </c>
      <c r="H942" t="str">
        <f>IFERROR(VLOOKUP(G942,色々!P:Q,2,0),"")</f>
        <v/>
      </c>
      <c r="I942" t="str">
        <f>IFERROR(選手[[#This Row],[氏名]],"")</f>
        <v/>
      </c>
      <c r="J942" t="str">
        <f>IFERROR(選手[[#This Row],[氏名カナ]],"")</f>
        <v/>
      </c>
      <c r="K942" t="str">
        <f>IFERROR(選手[[#This Row],[所属名称１]],"")</f>
        <v/>
      </c>
      <c r="L942" t="str">
        <f>IFERROR(選手[[#This Row],[学校コード]],"")</f>
        <v/>
      </c>
      <c r="M942" t="str">
        <f>IFERROR(VLOOKUP(L942,色々!G:H,2,0),"")</f>
        <v/>
      </c>
      <c r="N942" t="str">
        <f>IFERROR(選手[[#This Row],[学年]],"")</f>
        <v/>
      </c>
      <c r="O942" s="10" t="str">
        <f>IFERROR(選手[[#This Row],[生年月日]],"")</f>
        <v/>
      </c>
      <c r="P942" s="150" t="str">
        <f t="shared" si="14"/>
        <v/>
      </c>
    </row>
    <row r="943" spans="6:16" ht="20.100000000000001" customHeight="1" x14ac:dyDescent="0.15">
      <c r="F943" t="str">
        <f>IFERROR(選手[[#This Row],[選手番号]],"")</f>
        <v/>
      </c>
      <c r="G943" t="str">
        <f>IFERROR(選手[[#This Row],[性別コード]],"")</f>
        <v/>
      </c>
      <c r="H943" t="str">
        <f>IFERROR(VLOOKUP(G943,色々!P:Q,2,0),"")</f>
        <v/>
      </c>
      <c r="I943" t="str">
        <f>IFERROR(選手[[#This Row],[氏名]],"")</f>
        <v/>
      </c>
      <c r="J943" t="str">
        <f>IFERROR(選手[[#This Row],[氏名カナ]],"")</f>
        <v/>
      </c>
      <c r="K943" t="str">
        <f>IFERROR(選手[[#This Row],[所属名称１]],"")</f>
        <v/>
      </c>
      <c r="L943" t="str">
        <f>IFERROR(選手[[#This Row],[学校コード]],"")</f>
        <v/>
      </c>
      <c r="M943" t="str">
        <f>IFERROR(VLOOKUP(L943,色々!G:H,2,0),"")</f>
        <v/>
      </c>
      <c r="N943" t="str">
        <f>IFERROR(選手[[#This Row],[学年]],"")</f>
        <v/>
      </c>
      <c r="O943" s="10" t="str">
        <f>IFERROR(選手[[#This Row],[生年月日]],"")</f>
        <v/>
      </c>
      <c r="P943" s="150" t="str">
        <f t="shared" si="14"/>
        <v/>
      </c>
    </row>
    <row r="944" spans="6:16" ht="20.100000000000001" customHeight="1" x14ac:dyDescent="0.15">
      <c r="F944" t="str">
        <f>IFERROR(選手[[#This Row],[選手番号]],"")</f>
        <v/>
      </c>
      <c r="G944" t="str">
        <f>IFERROR(選手[[#This Row],[性別コード]],"")</f>
        <v/>
      </c>
      <c r="H944" t="str">
        <f>IFERROR(VLOOKUP(G944,色々!P:Q,2,0),"")</f>
        <v/>
      </c>
      <c r="I944" t="str">
        <f>IFERROR(選手[[#This Row],[氏名]],"")</f>
        <v/>
      </c>
      <c r="J944" t="str">
        <f>IFERROR(選手[[#This Row],[氏名カナ]],"")</f>
        <v/>
      </c>
      <c r="K944" t="str">
        <f>IFERROR(選手[[#This Row],[所属名称１]],"")</f>
        <v/>
      </c>
      <c r="L944" t="str">
        <f>IFERROR(選手[[#This Row],[学校コード]],"")</f>
        <v/>
      </c>
      <c r="M944" t="str">
        <f>IFERROR(VLOOKUP(L944,色々!G:H,2,0),"")</f>
        <v/>
      </c>
      <c r="N944" t="str">
        <f>IFERROR(選手[[#This Row],[学年]],"")</f>
        <v/>
      </c>
      <c r="O944" s="10" t="str">
        <f>IFERROR(選手[[#This Row],[生年月日]],"")</f>
        <v/>
      </c>
      <c r="P944" s="150" t="str">
        <f t="shared" si="14"/>
        <v/>
      </c>
    </row>
    <row r="945" spans="6:16" ht="20.100000000000001" customHeight="1" x14ac:dyDescent="0.15">
      <c r="F945" t="str">
        <f>IFERROR(選手[[#This Row],[選手番号]],"")</f>
        <v/>
      </c>
      <c r="G945" t="str">
        <f>IFERROR(選手[[#This Row],[性別コード]],"")</f>
        <v/>
      </c>
      <c r="H945" t="str">
        <f>IFERROR(VLOOKUP(G945,色々!P:Q,2,0),"")</f>
        <v/>
      </c>
      <c r="I945" t="str">
        <f>IFERROR(選手[[#This Row],[氏名]],"")</f>
        <v/>
      </c>
      <c r="J945" t="str">
        <f>IFERROR(選手[[#This Row],[氏名カナ]],"")</f>
        <v/>
      </c>
      <c r="K945" t="str">
        <f>IFERROR(選手[[#This Row],[所属名称１]],"")</f>
        <v/>
      </c>
      <c r="L945" t="str">
        <f>IFERROR(選手[[#This Row],[学校コード]],"")</f>
        <v/>
      </c>
      <c r="M945" t="str">
        <f>IFERROR(VLOOKUP(L945,色々!G:H,2,0),"")</f>
        <v/>
      </c>
      <c r="N945" t="str">
        <f>IFERROR(選手[[#This Row],[学年]],"")</f>
        <v/>
      </c>
      <c r="O945" s="10" t="str">
        <f>IFERROR(選手[[#This Row],[生年月日]],"")</f>
        <v/>
      </c>
      <c r="P945" s="150" t="str">
        <f t="shared" si="14"/>
        <v/>
      </c>
    </row>
    <row r="946" spans="6:16" ht="20.100000000000001" customHeight="1" x14ac:dyDescent="0.15">
      <c r="F946" t="str">
        <f>IFERROR(選手[[#This Row],[選手番号]],"")</f>
        <v/>
      </c>
      <c r="G946" t="str">
        <f>IFERROR(選手[[#This Row],[性別コード]],"")</f>
        <v/>
      </c>
      <c r="H946" t="str">
        <f>IFERROR(VLOOKUP(G946,色々!P:Q,2,0),"")</f>
        <v/>
      </c>
      <c r="I946" t="str">
        <f>IFERROR(選手[[#This Row],[氏名]],"")</f>
        <v/>
      </c>
      <c r="J946" t="str">
        <f>IFERROR(選手[[#This Row],[氏名カナ]],"")</f>
        <v/>
      </c>
      <c r="K946" t="str">
        <f>IFERROR(選手[[#This Row],[所属名称１]],"")</f>
        <v/>
      </c>
      <c r="L946" t="str">
        <f>IFERROR(選手[[#This Row],[学校コード]],"")</f>
        <v/>
      </c>
      <c r="M946" t="str">
        <f>IFERROR(VLOOKUP(L946,色々!G:H,2,0),"")</f>
        <v/>
      </c>
      <c r="N946" t="str">
        <f>IFERROR(選手[[#This Row],[学年]],"")</f>
        <v/>
      </c>
      <c r="O946" s="10" t="str">
        <f>IFERROR(選手[[#This Row],[生年月日]],"")</f>
        <v/>
      </c>
      <c r="P946" s="150" t="str">
        <f t="shared" si="14"/>
        <v/>
      </c>
    </row>
    <row r="947" spans="6:16" ht="20.100000000000001" customHeight="1" x14ac:dyDescent="0.15">
      <c r="F947" t="str">
        <f>IFERROR(選手[[#This Row],[選手番号]],"")</f>
        <v/>
      </c>
      <c r="G947" t="str">
        <f>IFERROR(選手[[#This Row],[性別コード]],"")</f>
        <v/>
      </c>
      <c r="H947" t="str">
        <f>IFERROR(VLOOKUP(G947,色々!P:Q,2,0),"")</f>
        <v/>
      </c>
      <c r="I947" t="str">
        <f>IFERROR(選手[[#This Row],[氏名]],"")</f>
        <v/>
      </c>
      <c r="J947" t="str">
        <f>IFERROR(選手[[#This Row],[氏名カナ]],"")</f>
        <v/>
      </c>
      <c r="K947" t="str">
        <f>IFERROR(選手[[#This Row],[所属名称１]],"")</f>
        <v/>
      </c>
      <c r="L947" t="str">
        <f>IFERROR(選手[[#This Row],[学校コード]],"")</f>
        <v/>
      </c>
      <c r="M947" t="str">
        <f>IFERROR(VLOOKUP(L947,色々!G:H,2,0),"")</f>
        <v/>
      </c>
      <c r="N947" t="str">
        <f>IFERROR(選手[[#This Row],[学年]],"")</f>
        <v/>
      </c>
      <c r="O947" s="10" t="str">
        <f>IFERROR(選手[[#This Row],[生年月日]],"")</f>
        <v/>
      </c>
      <c r="P947" s="150" t="str">
        <f t="shared" si="14"/>
        <v/>
      </c>
    </row>
    <row r="948" spans="6:16" ht="20.100000000000001" customHeight="1" x14ac:dyDescent="0.15">
      <c r="F948" t="str">
        <f>IFERROR(選手[[#This Row],[選手番号]],"")</f>
        <v/>
      </c>
      <c r="G948" t="str">
        <f>IFERROR(選手[[#This Row],[性別コード]],"")</f>
        <v/>
      </c>
      <c r="H948" t="str">
        <f>IFERROR(VLOOKUP(G948,色々!P:Q,2,0),"")</f>
        <v/>
      </c>
      <c r="I948" t="str">
        <f>IFERROR(選手[[#This Row],[氏名]],"")</f>
        <v/>
      </c>
      <c r="J948" t="str">
        <f>IFERROR(選手[[#This Row],[氏名カナ]],"")</f>
        <v/>
      </c>
      <c r="K948" t="str">
        <f>IFERROR(選手[[#This Row],[所属名称１]],"")</f>
        <v/>
      </c>
      <c r="L948" t="str">
        <f>IFERROR(選手[[#This Row],[学校コード]],"")</f>
        <v/>
      </c>
      <c r="M948" t="str">
        <f>IFERROR(VLOOKUP(L948,色々!G:H,2,0),"")</f>
        <v/>
      </c>
      <c r="N948" t="str">
        <f>IFERROR(選手[[#This Row],[学年]],"")</f>
        <v/>
      </c>
      <c r="O948" s="10" t="str">
        <f>IFERROR(選手[[#This Row],[生年月日]],"")</f>
        <v/>
      </c>
      <c r="P948" s="150" t="str">
        <f t="shared" si="14"/>
        <v/>
      </c>
    </row>
    <row r="949" spans="6:16" ht="20.100000000000001" customHeight="1" x14ac:dyDescent="0.15">
      <c r="F949" t="str">
        <f>IFERROR(選手[[#This Row],[選手番号]],"")</f>
        <v/>
      </c>
      <c r="G949" t="str">
        <f>IFERROR(選手[[#This Row],[性別コード]],"")</f>
        <v/>
      </c>
      <c r="H949" t="str">
        <f>IFERROR(VLOOKUP(G949,色々!P:Q,2,0),"")</f>
        <v/>
      </c>
      <c r="I949" t="str">
        <f>IFERROR(選手[[#This Row],[氏名]],"")</f>
        <v/>
      </c>
      <c r="J949" t="str">
        <f>IFERROR(選手[[#This Row],[氏名カナ]],"")</f>
        <v/>
      </c>
      <c r="K949" t="str">
        <f>IFERROR(選手[[#This Row],[所属名称１]],"")</f>
        <v/>
      </c>
      <c r="L949" t="str">
        <f>IFERROR(選手[[#This Row],[学校コード]],"")</f>
        <v/>
      </c>
      <c r="M949" t="str">
        <f>IFERROR(VLOOKUP(L949,色々!G:H,2,0),"")</f>
        <v/>
      </c>
      <c r="N949" t="str">
        <f>IFERROR(選手[[#This Row],[学年]],"")</f>
        <v/>
      </c>
      <c r="O949" s="10" t="str">
        <f>IFERROR(選手[[#This Row],[生年月日]],"")</f>
        <v/>
      </c>
      <c r="P949" s="150" t="str">
        <f t="shared" si="14"/>
        <v/>
      </c>
    </row>
    <row r="950" spans="6:16" ht="20.100000000000001" customHeight="1" x14ac:dyDescent="0.15">
      <c r="F950" t="str">
        <f>IFERROR(選手[[#This Row],[選手番号]],"")</f>
        <v/>
      </c>
      <c r="G950" t="str">
        <f>IFERROR(選手[[#This Row],[性別コード]],"")</f>
        <v/>
      </c>
      <c r="H950" t="str">
        <f>IFERROR(VLOOKUP(G950,色々!P:Q,2,0),"")</f>
        <v/>
      </c>
      <c r="I950" t="str">
        <f>IFERROR(選手[[#This Row],[氏名]],"")</f>
        <v/>
      </c>
      <c r="J950" t="str">
        <f>IFERROR(選手[[#This Row],[氏名カナ]],"")</f>
        <v/>
      </c>
      <c r="K950" t="str">
        <f>IFERROR(選手[[#This Row],[所属名称１]],"")</f>
        <v/>
      </c>
      <c r="L950" t="str">
        <f>IFERROR(選手[[#This Row],[学校コード]],"")</f>
        <v/>
      </c>
      <c r="M950" t="str">
        <f>IFERROR(VLOOKUP(L950,色々!G:H,2,0),"")</f>
        <v/>
      </c>
      <c r="N950" t="str">
        <f>IFERROR(選手[[#This Row],[学年]],"")</f>
        <v/>
      </c>
      <c r="O950" s="10" t="str">
        <f>IFERROR(選手[[#This Row],[生年月日]],"")</f>
        <v/>
      </c>
      <c r="P950" s="150" t="str">
        <f t="shared" si="14"/>
        <v/>
      </c>
    </row>
    <row r="951" spans="6:16" ht="20.100000000000001" customHeight="1" x14ac:dyDescent="0.15">
      <c r="F951" t="str">
        <f>IFERROR(選手[[#This Row],[選手番号]],"")</f>
        <v/>
      </c>
      <c r="G951" t="str">
        <f>IFERROR(選手[[#This Row],[性別コード]],"")</f>
        <v/>
      </c>
      <c r="H951" t="str">
        <f>IFERROR(VLOOKUP(G951,色々!P:Q,2,0),"")</f>
        <v/>
      </c>
      <c r="I951" t="str">
        <f>IFERROR(選手[[#This Row],[氏名]],"")</f>
        <v/>
      </c>
      <c r="J951" t="str">
        <f>IFERROR(選手[[#This Row],[氏名カナ]],"")</f>
        <v/>
      </c>
      <c r="K951" t="str">
        <f>IFERROR(選手[[#This Row],[所属名称１]],"")</f>
        <v/>
      </c>
      <c r="L951" t="str">
        <f>IFERROR(選手[[#This Row],[学校コード]],"")</f>
        <v/>
      </c>
      <c r="M951" t="str">
        <f>IFERROR(VLOOKUP(L951,色々!G:H,2,0),"")</f>
        <v/>
      </c>
      <c r="N951" t="str">
        <f>IFERROR(選手[[#This Row],[学年]],"")</f>
        <v/>
      </c>
      <c r="O951" s="10" t="str">
        <f>IFERROR(選手[[#This Row],[生年月日]],"")</f>
        <v/>
      </c>
      <c r="P951" s="150" t="str">
        <f t="shared" si="14"/>
        <v/>
      </c>
    </row>
    <row r="952" spans="6:16" ht="20.100000000000001" customHeight="1" x14ac:dyDescent="0.15">
      <c r="F952" t="str">
        <f>IFERROR(選手[[#This Row],[選手番号]],"")</f>
        <v/>
      </c>
      <c r="G952" t="str">
        <f>IFERROR(選手[[#This Row],[性別コード]],"")</f>
        <v/>
      </c>
      <c r="H952" t="str">
        <f>IFERROR(VLOOKUP(G952,色々!P:Q,2,0),"")</f>
        <v/>
      </c>
      <c r="I952" t="str">
        <f>IFERROR(選手[[#This Row],[氏名]],"")</f>
        <v/>
      </c>
      <c r="J952" t="str">
        <f>IFERROR(選手[[#This Row],[氏名カナ]],"")</f>
        <v/>
      </c>
      <c r="K952" t="str">
        <f>IFERROR(選手[[#This Row],[所属名称１]],"")</f>
        <v/>
      </c>
      <c r="L952" t="str">
        <f>IFERROR(選手[[#This Row],[学校コード]],"")</f>
        <v/>
      </c>
      <c r="M952" t="str">
        <f>IFERROR(VLOOKUP(L952,色々!G:H,2,0),"")</f>
        <v/>
      </c>
      <c r="N952" t="str">
        <f>IFERROR(選手[[#This Row],[学年]],"")</f>
        <v/>
      </c>
      <c r="O952" s="10" t="str">
        <f>IFERROR(選手[[#This Row],[生年月日]],"")</f>
        <v/>
      </c>
      <c r="P952" s="150" t="str">
        <f t="shared" si="14"/>
        <v/>
      </c>
    </row>
    <row r="953" spans="6:16" ht="20.100000000000001" customHeight="1" x14ac:dyDescent="0.15">
      <c r="F953" t="str">
        <f>IFERROR(選手[[#This Row],[選手番号]],"")</f>
        <v/>
      </c>
      <c r="G953" t="str">
        <f>IFERROR(選手[[#This Row],[性別コード]],"")</f>
        <v/>
      </c>
      <c r="H953" t="str">
        <f>IFERROR(VLOOKUP(G953,色々!P:Q,2,0),"")</f>
        <v/>
      </c>
      <c r="I953" t="str">
        <f>IFERROR(選手[[#This Row],[氏名]],"")</f>
        <v/>
      </c>
      <c r="J953" t="str">
        <f>IFERROR(選手[[#This Row],[氏名カナ]],"")</f>
        <v/>
      </c>
      <c r="K953" t="str">
        <f>IFERROR(選手[[#This Row],[所属名称１]],"")</f>
        <v/>
      </c>
      <c r="L953" t="str">
        <f>IFERROR(選手[[#This Row],[学校コード]],"")</f>
        <v/>
      </c>
      <c r="M953" t="str">
        <f>IFERROR(VLOOKUP(L953,色々!G:H,2,0),"")</f>
        <v/>
      </c>
      <c r="N953" t="str">
        <f>IFERROR(選手[[#This Row],[学年]],"")</f>
        <v/>
      </c>
      <c r="O953" s="10" t="str">
        <f>IFERROR(選手[[#This Row],[生年月日]],"")</f>
        <v/>
      </c>
      <c r="P953" s="150" t="str">
        <f t="shared" si="14"/>
        <v/>
      </c>
    </row>
    <row r="954" spans="6:16" ht="20.100000000000001" customHeight="1" x14ac:dyDescent="0.15">
      <c r="F954" t="str">
        <f>IFERROR(選手[[#This Row],[選手番号]],"")</f>
        <v/>
      </c>
      <c r="G954" t="str">
        <f>IFERROR(選手[[#This Row],[性別コード]],"")</f>
        <v/>
      </c>
      <c r="H954" t="str">
        <f>IFERROR(VLOOKUP(G954,色々!P:Q,2,0),"")</f>
        <v/>
      </c>
      <c r="I954" t="str">
        <f>IFERROR(選手[[#This Row],[氏名]],"")</f>
        <v/>
      </c>
      <c r="J954" t="str">
        <f>IFERROR(選手[[#This Row],[氏名カナ]],"")</f>
        <v/>
      </c>
      <c r="K954" t="str">
        <f>IFERROR(選手[[#This Row],[所属名称１]],"")</f>
        <v/>
      </c>
      <c r="L954" t="str">
        <f>IFERROR(選手[[#This Row],[学校コード]],"")</f>
        <v/>
      </c>
      <c r="M954" t="str">
        <f>IFERROR(VLOOKUP(L954,色々!G:H,2,0),"")</f>
        <v/>
      </c>
      <c r="N954" t="str">
        <f>IFERROR(選手[[#This Row],[学年]],"")</f>
        <v/>
      </c>
      <c r="O954" s="10" t="str">
        <f>IFERROR(選手[[#This Row],[生年月日]],"")</f>
        <v/>
      </c>
      <c r="P954" s="150" t="str">
        <f t="shared" si="14"/>
        <v/>
      </c>
    </row>
    <row r="955" spans="6:16" ht="20.100000000000001" customHeight="1" x14ac:dyDescent="0.15">
      <c r="F955" t="str">
        <f>IFERROR(選手[[#This Row],[選手番号]],"")</f>
        <v/>
      </c>
      <c r="G955" t="str">
        <f>IFERROR(選手[[#This Row],[性別コード]],"")</f>
        <v/>
      </c>
      <c r="H955" t="str">
        <f>IFERROR(VLOOKUP(G955,色々!P:Q,2,0),"")</f>
        <v/>
      </c>
      <c r="I955" t="str">
        <f>IFERROR(選手[[#This Row],[氏名]],"")</f>
        <v/>
      </c>
      <c r="J955" t="str">
        <f>IFERROR(選手[[#This Row],[氏名カナ]],"")</f>
        <v/>
      </c>
      <c r="K955" t="str">
        <f>IFERROR(選手[[#This Row],[所属名称１]],"")</f>
        <v/>
      </c>
      <c r="L955" t="str">
        <f>IFERROR(選手[[#This Row],[学校コード]],"")</f>
        <v/>
      </c>
      <c r="M955" t="str">
        <f>IFERROR(VLOOKUP(L955,色々!G:H,2,0),"")</f>
        <v/>
      </c>
      <c r="N955" t="str">
        <f>IFERROR(選手[[#This Row],[学年]],"")</f>
        <v/>
      </c>
      <c r="O955" s="10" t="str">
        <f>IFERROR(選手[[#This Row],[生年月日]],"")</f>
        <v/>
      </c>
      <c r="P955" s="150" t="str">
        <f t="shared" si="14"/>
        <v/>
      </c>
    </row>
    <row r="956" spans="6:16" ht="20.100000000000001" customHeight="1" x14ac:dyDescent="0.15">
      <c r="F956" t="str">
        <f>IFERROR(選手[[#This Row],[選手番号]],"")</f>
        <v/>
      </c>
      <c r="G956" t="str">
        <f>IFERROR(選手[[#This Row],[性別コード]],"")</f>
        <v/>
      </c>
      <c r="H956" t="str">
        <f>IFERROR(VLOOKUP(G956,色々!P:Q,2,0),"")</f>
        <v/>
      </c>
      <c r="I956" t="str">
        <f>IFERROR(選手[[#This Row],[氏名]],"")</f>
        <v/>
      </c>
      <c r="J956" t="str">
        <f>IFERROR(選手[[#This Row],[氏名カナ]],"")</f>
        <v/>
      </c>
      <c r="K956" t="str">
        <f>IFERROR(選手[[#This Row],[所属名称１]],"")</f>
        <v/>
      </c>
      <c r="L956" t="str">
        <f>IFERROR(選手[[#This Row],[学校コード]],"")</f>
        <v/>
      </c>
      <c r="M956" t="str">
        <f>IFERROR(VLOOKUP(L956,色々!G:H,2,0),"")</f>
        <v/>
      </c>
      <c r="N956" t="str">
        <f>IFERROR(選手[[#This Row],[学年]],"")</f>
        <v/>
      </c>
      <c r="O956" s="10" t="str">
        <f>IFERROR(選手[[#This Row],[生年月日]],"")</f>
        <v/>
      </c>
      <c r="P956" s="150" t="str">
        <f t="shared" si="14"/>
        <v/>
      </c>
    </row>
    <row r="957" spans="6:16" ht="20.100000000000001" customHeight="1" x14ac:dyDescent="0.15">
      <c r="F957" t="str">
        <f>IFERROR(選手[[#This Row],[選手番号]],"")</f>
        <v/>
      </c>
      <c r="G957" t="str">
        <f>IFERROR(選手[[#This Row],[性別コード]],"")</f>
        <v/>
      </c>
      <c r="H957" t="str">
        <f>IFERROR(VLOOKUP(G957,色々!P:Q,2,0),"")</f>
        <v/>
      </c>
      <c r="I957" t="str">
        <f>IFERROR(選手[[#This Row],[氏名]],"")</f>
        <v/>
      </c>
      <c r="J957" t="str">
        <f>IFERROR(選手[[#This Row],[氏名カナ]],"")</f>
        <v/>
      </c>
      <c r="K957" t="str">
        <f>IFERROR(選手[[#This Row],[所属名称１]],"")</f>
        <v/>
      </c>
      <c r="L957" t="str">
        <f>IFERROR(選手[[#This Row],[学校コード]],"")</f>
        <v/>
      </c>
      <c r="M957" t="str">
        <f>IFERROR(VLOOKUP(L957,色々!G:H,2,0),"")</f>
        <v/>
      </c>
      <c r="N957" t="str">
        <f>IFERROR(選手[[#This Row],[学年]],"")</f>
        <v/>
      </c>
      <c r="O957" s="10" t="str">
        <f>IFERROR(選手[[#This Row],[生年月日]],"")</f>
        <v/>
      </c>
      <c r="P957" s="150" t="str">
        <f t="shared" si="14"/>
        <v/>
      </c>
    </row>
    <row r="958" spans="6:16" ht="20.100000000000001" customHeight="1" x14ac:dyDescent="0.15">
      <c r="F958" t="str">
        <f>IFERROR(選手[[#This Row],[選手番号]],"")</f>
        <v/>
      </c>
      <c r="G958" t="str">
        <f>IFERROR(選手[[#This Row],[性別コード]],"")</f>
        <v/>
      </c>
      <c r="H958" t="str">
        <f>IFERROR(VLOOKUP(G958,色々!P:Q,2,0),"")</f>
        <v/>
      </c>
      <c r="I958" t="str">
        <f>IFERROR(選手[[#This Row],[氏名]],"")</f>
        <v/>
      </c>
      <c r="J958" t="str">
        <f>IFERROR(選手[[#This Row],[氏名カナ]],"")</f>
        <v/>
      </c>
      <c r="K958" t="str">
        <f>IFERROR(選手[[#This Row],[所属名称１]],"")</f>
        <v/>
      </c>
      <c r="L958" t="str">
        <f>IFERROR(選手[[#This Row],[学校コード]],"")</f>
        <v/>
      </c>
      <c r="M958" t="str">
        <f>IFERROR(VLOOKUP(L958,色々!G:H,2,0),"")</f>
        <v/>
      </c>
      <c r="N958" t="str">
        <f>IFERROR(選手[[#This Row],[学年]],"")</f>
        <v/>
      </c>
      <c r="O958" s="10" t="str">
        <f>IFERROR(選手[[#This Row],[生年月日]],"")</f>
        <v/>
      </c>
      <c r="P958" s="150" t="str">
        <f t="shared" si="14"/>
        <v/>
      </c>
    </row>
    <row r="959" spans="6:16" ht="20.100000000000001" customHeight="1" x14ac:dyDescent="0.15">
      <c r="F959" t="str">
        <f>IFERROR(選手[[#This Row],[選手番号]],"")</f>
        <v/>
      </c>
      <c r="G959" t="str">
        <f>IFERROR(選手[[#This Row],[性別コード]],"")</f>
        <v/>
      </c>
      <c r="H959" t="str">
        <f>IFERROR(VLOOKUP(G959,色々!P:Q,2,0),"")</f>
        <v/>
      </c>
      <c r="I959" t="str">
        <f>IFERROR(選手[[#This Row],[氏名]],"")</f>
        <v/>
      </c>
      <c r="J959" t="str">
        <f>IFERROR(選手[[#This Row],[氏名カナ]],"")</f>
        <v/>
      </c>
      <c r="K959" t="str">
        <f>IFERROR(選手[[#This Row],[所属名称１]],"")</f>
        <v/>
      </c>
      <c r="L959" t="str">
        <f>IFERROR(選手[[#This Row],[学校コード]],"")</f>
        <v/>
      </c>
      <c r="M959" t="str">
        <f>IFERROR(VLOOKUP(L959,色々!G:H,2,0),"")</f>
        <v/>
      </c>
      <c r="N959" t="str">
        <f>IFERROR(選手[[#This Row],[学年]],"")</f>
        <v/>
      </c>
      <c r="O959" s="10" t="str">
        <f>IFERROR(選手[[#This Row],[生年月日]],"")</f>
        <v/>
      </c>
      <c r="P959" s="150" t="str">
        <f t="shared" si="14"/>
        <v/>
      </c>
    </row>
    <row r="960" spans="6:16" ht="20.100000000000001" customHeight="1" x14ac:dyDescent="0.15">
      <c r="F960" t="str">
        <f>IFERROR(選手[[#This Row],[選手番号]],"")</f>
        <v/>
      </c>
      <c r="G960" t="str">
        <f>IFERROR(選手[[#This Row],[性別コード]],"")</f>
        <v/>
      </c>
      <c r="H960" t="str">
        <f>IFERROR(VLOOKUP(G960,色々!P:Q,2,0),"")</f>
        <v/>
      </c>
      <c r="I960" t="str">
        <f>IFERROR(選手[[#This Row],[氏名]],"")</f>
        <v/>
      </c>
      <c r="J960" t="str">
        <f>IFERROR(選手[[#This Row],[氏名カナ]],"")</f>
        <v/>
      </c>
      <c r="K960" t="str">
        <f>IFERROR(選手[[#This Row],[所属名称１]],"")</f>
        <v/>
      </c>
      <c r="L960" t="str">
        <f>IFERROR(選手[[#This Row],[学校コード]],"")</f>
        <v/>
      </c>
      <c r="M960" t="str">
        <f>IFERROR(VLOOKUP(L960,色々!G:H,2,0),"")</f>
        <v/>
      </c>
      <c r="N960" t="str">
        <f>IFERROR(選手[[#This Row],[学年]],"")</f>
        <v/>
      </c>
      <c r="O960" s="10" t="str">
        <f>IFERROR(選手[[#This Row],[生年月日]],"")</f>
        <v/>
      </c>
      <c r="P960" s="150" t="str">
        <f t="shared" si="14"/>
        <v/>
      </c>
    </row>
    <row r="961" spans="6:16" ht="20.100000000000001" customHeight="1" x14ac:dyDescent="0.15">
      <c r="F961" t="str">
        <f>IFERROR(選手[[#This Row],[選手番号]],"")</f>
        <v/>
      </c>
      <c r="G961" t="str">
        <f>IFERROR(選手[[#This Row],[性別コード]],"")</f>
        <v/>
      </c>
      <c r="H961" t="str">
        <f>IFERROR(VLOOKUP(G961,色々!P:Q,2,0),"")</f>
        <v/>
      </c>
      <c r="I961" t="str">
        <f>IFERROR(選手[[#This Row],[氏名]],"")</f>
        <v/>
      </c>
      <c r="J961" t="str">
        <f>IFERROR(選手[[#This Row],[氏名カナ]],"")</f>
        <v/>
      </c>
      <c r="K961" t="str">
        <f>IFERROR(選手[[#This Row],[所属名称１]],"")</f>
        <v/>
      </c>
      <c r="L961" t="str">
        <f>IFERROR(選手[[#This Row],[学校コード]],"")</f>
        <v/>
      </c>
      <c r="M961" t="str">
        <f>IFERROR(VLOOKUP(L961,色々!G:H,2,0),"")</f>
        <v/>
      </c>
      <c r="N961" t="str">
        <f>IFERROR(選手[[#This Row],[学年]],"")</f>
        <v/>
      </c>
      <c r="O961" s="10" t="str">
        <f>IFERROR(選手[[#This Row],[生年月日]],"")</f>
        <v/>
      </c>
      <c r="P961" s="150" t="str">
        <f t="shared" si="14"/>
        <v/>
      </c>
    </row>
    <row r="962" spans="6:16" ht="20.100000000000001" customHeight="1" x14ac:dyDescent="0.15">
      <c r="F962" t="str">
        <f>IFERROR(選手[[#This Row],[選手番号]],"")</f>
        <v/>
      </c>
      <c r="G962" t="str">
        <f>IFERROR(選手[[#This Row],[性別コード]],"")</f>
        <v/>
      </c>
      <c r="H962" t="str">
        <f>IFERROR(VLOOKUP(G962,色々!P:Q,2,0),"")</f>
        <v/>
      </c>
      <c r="I962" t="str">
        <f>IFERROR(選手[[#This Row],[氏名]],"")</f>
        <v/>
      </c>
      <c r="J962" t="str">
        <f>IFERROR(選手[[#This Row],[氏名カナ]],"")</f>
        <v/>
      </c>
      <c r="K962" t="str">
        <f>IFERROR(選手[[#This Row],[所属名称１]],"")</f>
        <v/>
      </c>
      <c r="L962" t="str">
        <f>IFERROR(選手[[#This Row],[学校コード]],"")</f>
        <v/>
      </c>
      <c r="M962" t="str">
        <f>IFERROR(VLOOKUP(L962,色々!G:H,2,0),"")</f>
        <v/>
      </c>
      <c r="N962" t="str">
        <f>IFERROR(選手[[#This Row],[学年]],"")</f>
        <v/>
      </c>
      <c r="O962" s="10" t="str">
        <f>IFERROR(選手[[#This Row],[生年月日]],"")</f>
        <v/>
      </c>
      <c r="P962" s="150" t="str">
        <f t="shared" si="14"/>
        <v/>
      </c>
    </row>
    <row r="963" spans="6:16" ht="20.100000000000001" customHeight="1" x14ac:dyDescent="0.15">
      <c r="F963" t="str">
        <f>IFERROR(選手[[#This Row],[選手番号]],"")</f>
        <v/>
      </c>
      <c r="G963" t="str">
        <f>IFERROR(選手[[#This Row],[性別コード]],"")</f>
        <v/>
      </c>
      <c r="H963" t="str">
        <f>IFERROR(VLOOKUP(G963,色々!P:Q,2,0),"")</f>
        <v/>
      </c>
      <c r="I963" t="str">
        <f>IFERROR(選手[[#This Row],[氏名]],"")</f>
        <v/>
      </c>
      <c r="J963" t="str">
        <f>IFERROR(選手[[#This Row],[氏名カナ]],"")</f>
        <v/>
      </c>
      <c r="K963" t="str">
        <f>IFERROR(選手[[#This Row],[所属名称１]],"")</f>
        <v/>
      </c>
      <c r="L963" t="str">
        <f>IFERROR(選手[[#This Row],[学校コード]],"")</f>
        <v/>
      </c>
      <c r="M963" t="str">
        <f>IFERROR(VLOOKUP(L963,色々!G:H,2,0),"")</f>
        <v/>
      </c>
      <c r="N963" t="str">
        <f>IFERROR(選手[[#This Row],[学年]],"")</f>
        <v/>
      </c>
      <c r="O963" s="10" t="str">
        <f>IFERROR(選手[[#This Row],[生年月日]],"")</f>
        <v/>
      </c>
      <c r="P963" s="150" t="str">
        <f t="shared" ref="P963:P1026" si="15">IFERROR(DATEDIF(O963,$O$1,"y"),"")</f>
        <v/>
      </c>
    </row>
    <row r="964" spans="6:16" ht="20.100000000000001" customHeight="1" x14ac:dyDescent="0.15">
      <c r="F964" t="str">
        <f>IFERROR(選手[[#This Row],[選手番号]],"")</f>
        <v/>
      </c>
      <c r="G964" t="str">
        <f>IFERROR(選手[[#This Row],[性別コード]],"")</f>
        <v/>
      </c>
      <c r="H964" t="str">
        <f>IFERROR(VLOOKUP(G964,色々!P:Q,2,0),"")</f>
        <v/>
      </c>
      <c r="I964" t="str">
        <f>IFERROR(選手[[#This Row],[氏名]],"")</f>
        <v/>
      </c>
      <c r="J964" t="str">
        <f>IFERROR(選手[[#This Row],[氏名カナ]],"")</f>
        <v/>
      </c>
      <c r="K964" t="str">
        <f>IFERROR(選手[[#This Row],[所属名称１]],"")</f>
        <v/>
      </c>
      <c r="L964" t="str">
        <f>IFERROR(選手[[#This Row],[学校コード]],"")</f>
        <v/>
      </c>
      <c r="M964" t="str">
        <f>IFERROR(VLOOKUP(L964,色々!G:H,2,0),"")</f>
        <v/>
      </c>
      <c r="N964" t="str">
        <f>IFERROR(選手[[#This Row],[学年]],"")</f>
        <v/>
      </c>
      <c r="O964" s="10" t="str">
        <f>IFERROR(選手[[#This Row],[生年月日]],"")</f>
        <v/>
      </c>
      <c r="P964" s="150" t="str">
        <f t="shared" si="15"/>
        <v/>
      </c>
    </row>
    <row r="965" spans="6:16" ht="20.100000000000001" customHeight="1" x14ac:dyDescent="0.15">
      <c r="F965" t="str">
        <f>IFERROR(選手[[#This Row],[選手番号]],"")</f>
        <v/>
      </c>
      <c r="G965" t="str">
        <f>IFERROR(選手[[#This Row],[性別コード]],"")</f>
        <v/>
      </c>
      <c r="H965" t="str">
        <f>IFERROR(VLOOKUP(G965,色々!P:Q,2,0),"")</f>
        <v/>
      </c>
      <c r="I965" t="str">
        <f>IFERROR(選手[[#This Row],[氏名]],"")</f>
        <v/>
      </c>
      <c r="J965" t="str">
        <f>IFERROR(選手[[#This Row],[氏名カナ]],"")</f>
        <v/>
      </c>
      <c r="K965" t="str">
        <f>IFERROR(選手[[#This Row],[所属名称１]],"")</f>
        <v/>
      </c>
      <c r="L965" t="str">
        <f>IFERROR(選手[[#This Row],[学校コード]],"")</f>
        <v/>
      </c>
      <c r="M965" t="str">
        <f>IFERROR(VLOOKUP(L965,色々!G:H,2,0),"")</f>
        <v/>
      </c>
      <c r="N965" t="str">
        <f>IFERROR(選手[[#This Row],[学年]],"")</f>
        <v/>
      </c>
      <c r="O965" s="10" t="str">
        <f>IFERROR(選手[[#This Row],[生年月日]],"")</f>
        <v/>
      </c>
      <c r="P965" s="150" t="str">
        <f t="shared" si="15"/>
        <v/>
      </c>
    </row>
    <row r="966" spans="6:16" ht="20.100000000000001" customHeight="1" x14ac:dyDescent="0.15">
      <c r="F966" t="str">
        <f>IFERROR(選手[[#This Row],[選手番号]],"")</f>
        <v/>
      </c>
      <c r="G966" t="str">
        <f>IFERROR(選手[[#This Row],[性別コード]],"")</f>
        <v/>
      </c>
      <c r="H966" t="str">
        <f>IFERROR(VLOOKUP(G966,色々!P:Q,2,0),"")</f>
        <v/>
      </c>
      <c r="I966" t="str">
        <f>IFERROR(選手[[#This Row],[氏名]],"")</f>
        <v/>
      </c>
      <c r="J966" t="str">
        <f>IFERROR(選手[[#This Row],[氏名カナ]],"")</f>
        <v/>
      </c>
      <c r="K966" t="str">
        <f>IFERROR(選手[[#This Row],[所属名称１]],"")</f>
        <v/>
      </c>
      <c r="L966" t="str">
        <f>IFERROR(選手[[#This Row],[学校コード]],"")</f>
        <v/>
      </c>
      <c r="M966" t="str">
        <f>IFERROR(VLOOKUP(L966,色々!G:H,2,0),"")</f>
        <v/>
      </c>
      <c r="N966" t="str">
        <f>IFERROR(選手[[#This Row],[学年]],"")</f>
        <v/>
      </c>
      <c r="O966" s="10" t="str">
        <f>IFERROR(選手[[#This Row],[生年月日]],"")</f>
        <v/>
      </c>
      <c r="P966" s="150" t="str">
        <f t="shared" si="15"/>
        <v/>
      </c>
    </row>
    <row r="967" spans="6:16" ht="20.100000000000001" customHeight="1" x14ac:dyDescent="0.15">
      <c r="F967" t="str">
        <f>IFERROR(選手[[#This Row],[選手番号]],"")</f>
        <v/>
      </c>
      <c r="G967" t="str">
        <f>IFERROR(選手[[#This Row],[性別コード]],"")</f>
        <v/>
      </c>
      <c r="H967" t="str">
        <f>IFERROR(VLOOKUP(G967,色々!P:Q,2,0),"")</f>
        <v/>
      </c>
      <c r="I967" t="str">
        <f>IFERROR(選手[[#This Row],[氏名]],"")</f>
        <v/>
      </c>
      <c r="J967" t="str">
        <f>IFERROR(選手[[#This Row],[氏名カナ]],"")</f>
        <v/>
      </c>
      <c r="K967" t="str">
        <f>IFERROR(選手[[#This Row],[所属名称１]],"")</f>
        <v/>
      </c>
      <c r="L967" t="str">
        <f>IFERROR(選手[[#This Row],[学校コード]],"")</f>
        <v/>
      </c>
      <c r="M967" t="str">
        <f>IFERROR(VLOOKUP(L967,色々!G:H,2,0),"")</f>
        <v/>
      </c>
      <c r="N967" t="str">
        <f>IFERROR(選手[[#This Row],[学年]],"")</f>
        <v/>
      </c>
      <c r="O967" s="10" t="str">
        <f>IFERROR(選手[[#This Row],[生年月日]],"")</f>
        <v/>
      </c>
      <c r="P967" s="150" t="str">
        <f t="shared" si="15"/>
        <v/>
      </c>
    </row>
    <row r="968" spans="6:16" ht="20.100000000000001" customHeight="1" x14ac:dyDescent="0.15">
      <c r="F968" t="str">
        <f>IFERROR(選手[[#This Row],[選手番号]],"")</f>
        <v/>
      </c>
      <c r="G968" t="str">
        <f>IFERROR(選手[[#This Row],[性別コード]],"")</f>
        <v/>
      </c>
      <c r="H968" t="str">
        <f>IFERROR(VLOOKUP(G968,色々!P:Q,2,0),"")</f>
        <v/>
      </c>
      <c r="I968" t="str">
        <f>IFERROR(選手[[#This Row],[氏名]],"")</f>
        <v/>
      </c>
      <c r="J968" t="str">
        <f>IFERROR(選手[[#This Row],[氏名カナ]],"")</f>
        <v/>
      </c>
      <c r="K968" t="str">
        <f>IFERROR(選手[[#This Row],[所属名称１]],"")</f>
        <v/>
      </c>
      <c r="L968" t="str">
        <f>IFERROR(選手[[#This Row],[学校コード]],"")</f>
        <v/>
      </c>
      <c r="M968" t="str">
        <f>IFERROR(VLOOKUP(L968,色々!G:H,2,0),"")</f>
        <v/>
      </c>
      <c r="N968" t="str">
        <f>IFERROR(選手[[#This Row],[学年]],"")</f>
        <v/>
      </c>
      <c r="O968" s="10" t="str">
        <f>IFERROR(選手[[#This Row],[生年月日]],"")</f>
        <v/>
      </c>
      <c r="P968" s="150" t="str">
        <f t="shared" si="15"/>
        <v/>
      </c>
    </row>
    <row r="969" spans="6:16" ht="20.100000000000001" customHeight="1" x14ac:dyDescent="0.15">
      <c r="F969" t="str">
        <f>IFERROR(選手[[#This Row],[選手番号]],"")</f>
        <v/>
      </c>
      <c r="G969" t="str">
        <f>IFERROR(選手[[#This Row],[性別コード]],"")</f>
        <v/>
      </c>
      <c r="H969" t="str">
        <f>IFERROR(VLOOKUP(G969,色々!P:Q,2,0),"")</f>
        <v/>
      </c>
      <c r="I969" t="str">
        <f>IFERROR(選手[[#This Row],[氏名]],"")</f>
        <v/>
      </c>
      <c r="J969" t="str">
        <f>IFERROR(選手[[#This Row],[氏名カナ]],"")</f>
        <v/>
      </c>
      <c r="K969" t="str">
        <f>IFERROR(選手[[#This Row],[所属名称１]],"")</f>
        <v/>
      </c>
      <c r="L969" t="str">
        <f>IFERROR(選手[[#This Row],[学校コード]],"")</f>
        <v/>
      </c>
      <c r="M969" t="str">
        <f>IFERROR(VLOOKUP(L969,色々!G:H,2,0),"")</f>
        <v/>
      </c>
      <c r="N969" t="str">
        <f>IFERROR(選手[[#This Row],[学年]],"")</f>
        <v/>
      </c>
      <c r="O969" s="10" t="str">
        <f>IFERROR(選手[[#This Row],[生年月日]],"")</f>
        <v/>
      </c>
      <c r="P969" s="150" t="str">
        <f t="shared" si="15"/>
        <v/>
      </c>
    </row>
    <row r="970" spans="6:16" ht="20.100000000000001" customHeight="1" x14ac:dyDescent="0.15">
      <c r="F970" t="str">
        <f>IFERROR(選手[[#This Row],[選手番号]],"")</f>
        <v/>
      </c>
      <c r="G970" t="str">
        <f>IFERROR(選手[[#This Row],[性別コード]],"")</f>
        <v/>
      </c>
      <c r="H970" t="str">
        <f>IFERROR(VLOOKUP(G970,色々!P:Q,2,0),"")</f>
        <v/>
      </c>
      <c r="I970" t="str">
        <f>IFERROR(選手[[#This Row],[氏名]],"")</f>
        <v/>
      </c>
      <c r="J970" t="str">
        <f>IFERROR(選手[[#This Row],[氏名カナ]],"")</f>
        <v/>
      </c>
      <c r="K970" t="str">
        <f>IFERROR(選手[[#This Row],[所属名称１]],"")</f>
        <v/>
      </c>
      <c r="L970" t="str">
        <f>IFERROR(選手[[#This Row],[学校コード]],"")</f>
        <v/>
      </c>
      <c r="M970" t="str">
        <f>IFERROR(VLOOKUP(L970,色々!G:H,2,0),"")</f>
        <v/>
      </c>
      <c r="N970" t="str">
        <f>IFERROR(選手[[#This Row],[学年]],"")</f>
        <v/>
      </c>
      <c r="O970" s="10" t="str">
        <f>IFERROR(選手[[#This Row],[生年月日]],"")</f>
        <v/>
      </c>
      <c r="P970" s="150" t="str">
        <f t="shared" si="15"/>
        <v/>
      </c>
    </row>
    <row r="971" spans="6:16" ht="20.100000000000001" customHeight="1" x14ac:dyDescent="0.15">
      <c r="F971" t="str">
        <f>IFERROR(選手[[#This Row],[選手番号]],"")</f>
        <v/>
      </c>
      <c r="G971" t="str">
        <f>IFERROR(選手[[#This Row],[性別コード]],"")</f>
        <v/>
      </c>
      <c r="H971" t="str">
        <f>IFERROR(VLOOKUP(G971,色々!P:Q,2,0),"")</f>
        <v/>
      </c>
      <c r="I971" t="str">
        <f>IFERROR(選手[[#This Row],[氏名]],"")</f>
        <v/>
      </c>
      <c r="J971" t="str">
        <f>IFERROR(選手[[#This Row],[氏名カナ]],"")</f>
        <v/>
      </c>
      <c r="K971" t="str">
        <f>IFERROR(選手[[#This Row],[所属名称１]],"")</f>
        <v/>
      </c>
      <c r="L971" t="str">
        <f>IFERROR(選手[[#This Row],[学校コード]],"")</f>
        <v/>
      </c>
      <c r="M971" t="str">
        <f>IFERROR(VLOOKUP(L971,色々!G:H,2,0),"")</f>
        <v/>
      </c>
      <c r="N971" t="str">
        <f>IFERROR(選手[[#This Row],[学年]],"")</f>
        <v/>
      </c>
      <c r="O971" s="10" t="str">
        <f>IFERROR(選手[[#This Row],[生年月日]],"")</f>
        <v/>
      </c>
      <c r="P971" s="150" t="str">
        <f t="shared" si="15"/>
        <v/>
      </c>
    </row>
    <row r="972" spans="6:16" ht="20.100000000000001" customHeight="1" x14ac:dyDescent="0.15">
      <c r="F972" t="str">
        <f>IFERROR(選手[[#This Row],[選手番号]],"")</f>
        <v/>
      </c>
      <c r="G972" t="str">
        <f>IFERROR(選手[[#This Row],[性別コード]],"")</f>
        <v/>
      </c>
      <c r="H972" t="str">
        <f>IFERROR(VLOOKUP(G972,色々!P:Q,2,0),"")</f>
        <v/>
      </c>
      <c r="I972" t="str">
        <f>IFERROR(選手[[#This Row],[氏名]],"")</f>
        <v/>
      </c>
      <c r="J972" t="str">
        <f>IFERROR(選手[[#This Row],[氏名カナ]],"")</f>
        <v/>
      </c>
      <c r="K972" t="str">
        <f>IFERROR(選手[[#This Row],[所属名称１]],"")</f>
        <v/>
      </c>
      <c r="L972" t="str">
        <f>IFERROR(選手[[#This Row],[学校コード]],"")</f>
        <v/>
      </c>
      <c r="M972" t="str">
        <f>IFERROR(VLOOKUP(L972,色々!G:H,2,0),"")</f>
        <v/>
      </c>
      <c r="N972" t="str">
        <f>IFERROR(選手[[#This Row],[学年]],"")</f>
        <v/>
      </c>
      <c r="O972" s="10" t="str">
        <f>IFERROR(選手[[#This Row],[生年月日]],"")</f>
        <v/>
      </c>
      <c r="P972" s="150" t="str">
        <f t="shared" si="15"/>
        <v/>
      </c>
    </row>
    <row r="973" spans="6:16" ht="20.100000000000001" customHeight="1" x14ac:dyDescent="0.15">
      <c r="F973" t="str">
        <f>IFERROR(選手[[#This Row],[選手番号]],"")</f>
        <v/>
      </c>
      <c r="G973" t="str">
        <f>IFERROR(選手[[#This Row],[性別コード]],"")</f>
        <v/>
      </c>
      <c r="H973" t="str">
        <f>IFERROR(VLOOKUP(G973,色々!P:Q,2,0),"")</f>
        <v/>
      </c>
      <c r="I973" t="str">
        <f>IFERROR(選手[[#This Row],[氏名]],"")</f>
        <v/>
      </c>
      <c r="J973" t="str">
        <f>IFERROR(選手[[#This Row],[氏名カナ]],"")</f>
        <v/>
      </c>
      <c r="K973" t="str">
        <f>IFERROR(選手[[#This Row],[所属名称１]],"")</f>
        <v/>
      </c>
      <c r="L973" t="str">
        <f>IFERROR(選手[[#This Row],[学校コード]],"")</f>
        <v/>
      </c>
      <c r="M973" t="str">
        <f>IFERROR(VLOOKUP(L973,色々!G:H,2,0),"")</f>
        <v/>
      </c>
      <c r="N973" t="str">
        <f>IFERROR(選手[[#This Row],[学年]],"")</f>
        <v/>
      </c>
      <c r="O973" s="10" t="str">
        <f>IFERROR(選手[[#This Row],[生年月日]],"")</f>
        <v/>
      </c>
      <c r="P973" s="150" t="str">
        <f t="shared" si="15"/>
        <v/>
      </c>
    </row>
    <row r="974" spans="6:16" ht="20.100000000000001" customHeight="1" x14ac:dyDescent="0.15">
      <c r="F974" t="str">
        <f>IFERROR(選手[[#This Row],[選手番号]],"")</f>
        <v/>
      </c>
      <c r="G974" t="str">
        <f>IFERROR(選手[[#This Row],[性別コード]],"")</f>
        <v/>
      </c>
      <c r="H974" t="str">
        <f>IFERROR(VLOOKUP(G974,色々!P:Q,2,0),"")</f>
        <v/>
      </c>
      <c r="I974" t="str">
        <f>IFERROR(選手[[#This Row],[氏名]],"")</f>
        <v/>
      </c>
      <c r="J974" t="str">
        <f>IFERROR(選手[[#This Row],[氏名カナ]],"")</f>
        <v/>
      </c>
      <c r="K974" t="str">
        <f>IFERROR(選手[[#This Row],[所属名称１]],"")</f>
        <v/>
      </c>
      <c r="L974" t="str">
        <f>IFERROR(選手[[#This Row],[学校コード]],"")</f>
        <v/>
      </c>
      <c r="M974" t="str">
        <f>IFERROR(VLOOKUP(L974,色々!G:H,2,0),"")</f>
        <v/>
      </c>
      <c r="N974" t="str">
        <f>IFERROR(選手[[#This Row],[学年]],"")</f>
        <v/>
      </c>
      <c r="O974" s="10" t="str">
        <f>IFERROR(選手[[#This Row],[生年月日]],"")</f>
        <v/>
      </c>
      <c r="P974" s="150" t="str">
        <f t="shared" si="15"/>
        <v/>
      </c>
    </row>
    <row r="975" spans="6:16" ht="20.100000000000001" customHeight="1" x14ac:dyDescent="0.15">
      <c r="F975" t="str">
        <f>IFERROR(選手[[#This Row],[選手番号]],"")</f>
        <v/>
      </c>
      <c r="G975" t="str">
        <f>IFERROR(選手[[#This Row],[性別コード]],"")</f>
        <v/>
      </c>
      <c r="H975" t="str">
        <f>IFERROR(VLOOKUP(G975,色々!P:Q,2,0),"")</f>
        <v/>
      </c>
      <c r="I975" t="str">
        <f>IFERROR(選手[[#This Row],[氏名]],"")</f>
        <v/>
      </c>
      <c r="J975" t="str">
        <f>IFERROR(選手[[#This Row],[氏名カナ]],"")</f>
        <v/>
      </c>
      <c r="K975" t="str">
        <f>IFERROR(選手[[#This Row],[所属名称１]],"")</f>
        <v/>
      </c>
      <c r="L975" t="str">
        <f>IFERROR(選手[[#This Row],[学校コード]],"")</f>
        <v/>
      </c>
      <c r="M975" t="str">
        <f>IFERROR(VLOOKUP(L975,色々!G:H,2,0),"")</f>
        <v/>
      </c>
      <c r="N975" t="str">
        <f>IFERROR(選手[[#This Row],[学年]],"")</f>
        <v/>
      </c>
      <c r="O975" s="10" t="str">
        <f>IFERROR(選手[[#This Row],[生年月日]],"")</f>
        <v/>
      </c>
      <c r="P975" s="150" t="str">
        <f t="shared" si="15"/>
        <v/>
      </c>
    </row>
    <row r="976" spans="6:16" ht="20.100000000000001" customHeight="1" x14ac:dyDescent="0.15">
      <c r="F976" t="str">
        <f>IFERROR(選手[[#This Row],[選手番号]],"")</f>
        <v/>
      </c>
      <c r="G976" t="str">
        <f>IFERROR(選手[[#This Row],[性別コード]],"")</f>
        <v/>
      </c>
      <c r="H976" t="str">
        <f>IFERROR(VLOOKUP(G976,色々!P:Q,2,0),"")</f>
        <v/>
      </c>
      <c r="I976" t="str">
        <f>IFERROR(選手[[#This Row],[氏名]],"")</f>
        <v/>
      </c>
      <c r="J976" t="str">
        <f>IFERROR(選手[[#This Row],[氏名カナ]],"")</f>
        <v/>
      </c>
      <c r="K976" t="str">
        <f>IFERROR(選手[[#This Row],[所属名称１]],"")</f>
        <v/>
      </c>
      <c r="L976" t="str">
        <f>IFERROR(選手[[#This Row],[学校コード]],"")</f>
        <v/>
      </c>
      <c r="M976" t="str">
        <f>IFERROR(VLOOKUP(L976,色々!G:H,2,0),"")</f>
        <v/>
      </c>
      <c r="N976" t="str">
        <f>IFERROR(選手[[#This Row],[学年]],"")</f>
        <v/>
      </c>
      <c r="O976" s="10" t="str">
        <f>IFERROR(選手[[#This Row],[生年月日]],"")</f>
        <v/>
      </c>
      <c r="P976" s="150" t="str">
        <f t="shared" si="15"/>
        <v/>
      </c>
    </row>
    <row r="977" spans="6:16" ht="20.100000000000001" customHeight="1" x14ac:dyDescent="0.15">
      <c r="F977" t="str">
        <f>IFERROR(選手[[#This Row],[選手番号]],"")</f>
        <v/>
      </c>
      <c r="G977" t="str">
        <f>IFERROR(選手[[#This Row],[性別コード]],"")</f>
        <v/>
      </c>
      <c r="H977" t="str">
        <f>IFERROR(VLOOKUP(G977,色々!P:Q,2,0),"")</f>
        <v/>
      </c>
      <c r="I977" t="str">
        <f>IFERROR(選手[[#This Row],[氏名]],"")</f>
        <v/>
      </c>
      <c r="J977" t="str">
        <f>IFERROR(選手[[#This Row],[氏名カナ]],"")</f>
        <v/>
      </c>
      <c r="K977" t="str">
        <f>IFERROR(選手[[#This Row],[所属名称１]],"")</f>
        <v/>
      </c>
      <c r="L977" t="str">
        <f>IFERROR(選手[[#This Row],[学校コード]],"")</f>
        <v/>
      </c>
      <c r="M977" t="str">
        <f>IFERROR(VLOOKUP(L977,色々!G:H,2,0),"")</f>
        <v/>
      </c>
      <c r="N977" t="str">
        <f>IFERROR(選手[[#This Row],[学年]],"")</f>
        <v/>
      </c>
      <c r="O977" s="10" t="str">
        <f>IFERROR(選手[[#This Row],[生年月日]],"")</f>
        <v/>
      </c>
      <c r="P977" s="150" t="str">
        <f t="shared" si="15"/>
        <v/>
      </c>
    </row>
    <row r="978" spans="6:16" ht="20.100000000000001" customHeight="1" x14ac:dyDescent="0.15">
      <c r="F978" t="str">
        <f>IFERROR(選手[[#This Row],[選手番号]],"")</f>
        <v/>
      </c>
      <c r="G978" t="str">
        <f>IFERROR(選手[[#This Row],[性別コード]],"")</f>
        <v/>
      </c>
      <c r="H978" t="str">
        <f>IFERROR(VLOOKUP(G978,色々!P:Q,2,0),"")</f>
        <v/>
      </c>
      <c r="I978" t="str">
        <f>IFERROR(選手[[#This Row],[氏名]],"")</f>
        <v/>
      </c>
      <c r="J978" t="str">
        <f>IFERROR(選手[[#This Row],[氏名カナ]],"")</f>
        <v/>
      </c>
      <c r="K978" t="str">
        <f>IFERROR(選手[[#This Row],[所属名称１]],"")</f>
        <v/>
      </c>
      <c r="L978" t="str">
        <f>IFERROR(選手[[#This Row],[学校コード]],"")</f>
        <v/>
      </c>
      <c r="M978" t="str">
        <f>IFERROR(VLOOKUP(L978,色々!G:H,2,0),"")</f>
        <v/>
      </c>
      <c r="N978" t="str">
        <f>IFERROR(選手[[#This Row],[学年]],"")</f>
        <v/>
      </c>
      <c r="O978" s="10" t="str">
        <f>IFERROR(選手[[#This Row],[生年月日]],"")</f>
        <v/>
      </c>
      <c r="P978" s="150" t="str">
        <f t="shared" si="15"/>
        <v/>
      </c>
    </row>
    <row r="979" spans="6:16" ht="20.100000000000001" customHeight="1" x14ac:dyDescent="0.15">
      <c r="F979" t="str">
        <f>IFERROR(選手[[#This Row],[選手番号]],"")</f>
        <v/>
      </c>
      <c r="G979" t="str">
        <f>IFERROR(選手[[#This Row],[性別コード]],"")</f>
        <v/>
      </c>
      <c r="H979" t="str">
        <f>IFERROR(VLOOKUP(G979,色々!P:Q,2,0),"")</f>
        <v/>
      </c>
      <c r="I979" t="str">
        <f>IFERROR(選手[[#This Row],[氏名]],"")</f>
        <v/>
      </c>
      <c r="J979" t="str">
        <f>IFERROR(選手[[#This Row],[氏名カナ]],"")</f>
        <v/>
      </c>
      <c r="K979" t="str">
        <f>IFERROR(選手[[#This Row],[所属名称１]],"")</f>
        <v/>
      </c>
      <c r="L979" t="str">
        <f>IFERROR(選手[[#This Row],[学校コード]],"")</f>
        <v/>
      </c>
      <c r="M979" t="str">
        <f>IFERROR(VLOOKUP(L979,色々!G:H,2,0),"")</f>
        <v/>
      </c>
      <c r="N979" t="str">
        <f>IFERROR(選手[[#This Row],[学年]],"")</f>
        <v/>
      </c>
      <c r="O979" s="10" t="str">
        <f>IFERROR(選手[[#This Row],[生年月日]],"")</f>
        <v/>
      </c>
      <c r="P979" s="150" t="str">
        <f t="shared" si="15"/>
        <v/>
      </c>
    </row>
    <row r="980" spans="6:16" ht="20.100000000000001" customHeight="1" x14ac:dyDescent="0.15">
      <c r="F980" t="str">
        <f>IFERROR(選手[[#This Row],[選手番号]],"")</f>
        <v/>
      </c>
      <c r="G980" t="str">
        <f>IFERROR(選手[[#This Row],[性別コード]],"")</f>
        <v/>
      </c>
      <c r="H980" t="str">
        <f>IFERROR(VLOOKUP(G980,色々!P:Q,2,0),"")</f>
        <v/>
      </c>
      <c r="I980" t="str">
        <f>IFERROR(選手[[#This Row],[氏名]],"")</f>
        <v/>
      </c>
      <c r="J980" t="str">
        <f>IFERROR(選手[[#This Row],[氏名カナ]],"")</f>
        <v/>
      </c>
      <c r="K980" t="str">
        <f>IFERROR(選手[[#This Row],[所属名称１]],"")</f>
        <v/>
      </c>
      <c r="L980" t="str">
        <f>IFERROR(選手[[#This Row],[学校コード]],"")</f>
        <v/>
      </c>
      <c r="M980" t="str">
        <f>IFERROR(VLOOKUP(L980,色々!G:H,2,0),"")</f>
        <v/>
      </c>
      <c r="N980" t="str">
        <f>IFERROR(選手[[#This Row],[学年]],"")</f>
        <v/>
      </c>
      <c r="O980" s="10" t="str">
        <f>IFERROR(選手[[#This Row],[生年月日]],"")</f>
        <v/>
      </c>
      <c r="P980" s="150" t="str">
        <f t="shared" si="15"/>
        <v/>
      </c>
    </row>
    <row r="981" spans="6:16" ht="20.100000000000001" customHeight="1" x14ac:dyDescent="0.15">
      <c r="F981" t="str">
        <f>IFERROR(選手[[#This Row],[選手番号]],"")</f>
        <v/>
      </c>
      <c r="G981" t="str">
        <f>IFERROR(選手[[#This Row],[性別コード]],"")</f>
        <v/>
      </c>
      <c r="H981" t="str">
        <f>IFERROR(VLOOKUP(G981,色々!P:Q,2,0),"")</f>
        <v/>
      </c>
      <c r="I981" t="str">
        <f>IFERROR(選手[[#This Row],[氏名]],"")</f>
        <v/>
      </c>
      <c r="J981" t="str">
        <f>IFERROR(選手[[#This Row],[氏名カナ]],"")</f>
        <v/>
      </c>
      <c r="K981" t="str">
        <f>IFERROR(選手[[#This Row],[所属名称１]],"")</f>
        <v/>
      </c>
      <c r="L981" t="str">
        <f>IFERROR(選手[[#This Row],[学校コード]],"")</f>
        <v/>
      </c>
      <c r="M981" t="str">
        <f>IFERROR(VLOOKUP(L981,色々!G:H,2,0),"")</f>
        <v/>
      </c>
      <c r="N981" t="str">
        <f>IFERROR(選手[[#This Row],[学年]],"")</f>
        <v/>
      </c>
      <c r="O981" s="10" t="str">
        <f>IFERROR(選手[[#This Row],[生年月日]],"")</f>
        <v/>
      </c>
      <c r="P981" s="150" t="str">
        <f t="shared" si="15"/>
        <v/>
      </c>
    </row>
    <row r="982" spans="6:16" ht="20.100000000000001" customHeight="1" x14ac:dyDescent="0.15">
      <c r="F982" t="str">
        <f>IFERROR(選手[[#This Row],[選手番号]],"")</f>
        <v/>
      </c>
      <c r="G982" t="str">
        <f>IFERROR(選手[[#This Row],[性別コード]],"")</f>
        <v/>
      </c>
      <c r="H982" t="str">
        <f>IFERROR(VLOOKUP(G982,色々!P:Q,2,0),"")</f>
        <v/>
      </c>
      <c r="I982" t="str">
        <f>IFERROR(選手[[#This Row],[氏名]],"")</f>
        <v/>
      </c>
      <c r="J982" t="str">
        <f>IFERROR(選手[[#This Row],[氏名カナ]],"")</f>
        <v/>
      </c>
      <c r="K982" t="str">
        <f>IFERROR(選手[[#This Row],[所属名称１]],"")</f>
        <v/>
      </c>
      <c r="L982" t="str">
        <f>IFERROR(選手[[#This Row],[学校コード]],"")</f>
        <v/>
      </c>
      <c r="M982" t="str">
        <f>IFERROR(VLOOKUP(L982,色々!G:H,2,0),"")</f>
        <v/>
      </c>
      <c r="N982" t="str">
        <f>IFERROR(選手[[#This Row],[学年]],"")</f>
        <v/>
      </c>
      <c r="O982" s="10" t="str">
        <f>IFERROR(選手[[#This Row],[生年月日]],"")</f>
        <v/>
      </c>
      <c r="P982" s="150" t="str">
        <f t="shared" si="15"/>
        <v/>
      </c>
    </row>
    <row r="983" spans="6:16" ht="20.100000000000001" customHeight="1" x14ac:dyDescent="0.15">
      <c r="F983" t="str">
        <f>IFERROR(選手[[#This Row],[選手番号]],"")</f>
        <v/>
      </c>
      <c r="G983" t="str">
        <f>IFERROR(選手[[#This Row],[性別コード]],"")</f>
        <v/>
      </c>
      <c r="H983" t="str">
        <f>IFERROR(VLOOKUP(G983,色々!P:Q,2,0),"")</f>
        <v/>
      </c>
      <c r="I983" t="str">
        <f>IFERROR(選手[[#This Row],[氏名]],"")</f>
        <v/>
      </c>
      <c r="J983" t="str">
        <f>IFERROR(選手[[#This Row],[氏名カナ]],"")</f>
        <v/>
      </c>
      <c r="K983" t="str">
        <f>IFERROR(選手[[#This Row],[所属名称１]],"")</f>
        <v/>
      </c>
      <c r="L983" t="str">
        <f>IFERROR(選手[[#This Row],[学校コード]],"")</f>
        <v/>
      </c>
      <c r="M983" t="str">
        <f>IFERROR(VLOOKUP(L983,色々!G:H,2,0),"")</f>
        <v/>
      </c>
      <c r="N983" t="str">
        <f>IFERROR(選手[[#This Row],[学年]],"")</f>
        <v/>
      </c>
      <c r="O983" s="10" t="str">
        <f>IFERROR(選手[[#This Row],[生年月日]],"")</f>
        <v/>
      </c>
      <c r="P983" s="150" t="str">
        <f t="shared" si="15"/>
        <v/>
      </c>
    </row>
    <row r="984" spans="6:16" ht="20.100000000000001" customHeight="1" x14ac:dyDescent="0.15">
      <c r="F984" t="str">
        <f>IFERROR(選手[[#This Row],[選手番号]],"")</f>
        <v/>
      </c>
      <c r="G984" t="str">
        <f>IFERROR(選手[[#This Row],[性別コード]],"")</f>
        <v/>
      </c>
      <c r="H984" t="str">
        <f>IFERROR(VLOOKUP(G984,色々!P:Q,2,0),"")</f>
        <v/>
      </c>
      <c r="I984" t="str">
        <f>IFERROR(選手[[#This Row],[氏名]],"")</f>
        <v/>
      </c>
      <c r="J984" t="str">
        <f>IFERROR(選手[[#This Row],[氏名カナ]],"")</f>
        <v/>
      </c>
      <c r="K984" t="str">
        <f>IFERROR(選手[[#This Row],[所属名称１]],"")</f>
        <v/>
      </c>
      <c r="L984" t="str">
        <f>IFERROR(選手[[#This Row],[学校コード]],"")</f>
        <v/>
      </c>
      <c r="M984" t="str">
        <f>IFERROR(VLOOKUP(L984,色々!G:H,2,0),"")</f>
        <v/>
      </c>
      <c r="N984" t="str">
        <f>IFERROR(選手[[#This Row],[学年]],"")</f>
        <v/>
      </c>
      <c r="O984" s="10" t="str">
        <f>IFERROR(選手[[#This Row],[生年月日]],"")</f>
        <v/>
      </c>
      <c r="P984" s="150" t="str">
        <f t="shared" si="15"/>
        <v/>
      </c>
    </row>
    <row r="985" spans="6:16" ht="20.100000000000001" customHeight="1" x14ac:dyDescent="0.15">
      <c r="F985" t="str">
        <f>IFERROR(選手[[#This Row],[選手番号]],"")</f>
        <v/>
      </c>
      <c r="G985" t="str">
        <f>IFERROR(選手[[#This Row],[性別コード]],"")</f>
        <v/>
      </c>
      <c r="H985" t="str">
        <f>IFERROR(VLOOKUP(G985,色々!P:Q,2,0),"")</f>
        <v/>
      </c>
      <c r="I985" t="str">
        <f>IFERROR(選手[[#This Row],[氏名]],"")</f>
        <v/>
      </c>
      <c r="J985" t="str">
        <f>IFERROR(選手[[#This Row],[氏名カナ]],"")</f>
        <v/>
      </c>
      <c r="K985" t="str">
        <f>IFERROR(選手[[#This Row],[所属名称１]],"")</f>
        <v/>
      </c>
      <c r="L985" t="str">
        <f>IFERROR(選手[[#This Row],[学校コード]],"")</f>
        <v/>
      </c>
      <c r="M985" t="str">
        <f>IFERROR(VLOOKUP(L985,色々!G:H,2,0),"")</f>
        <v/>
      </c>
      <c r="N985" t="str">
        <f>IFERROR(選手[[#This Row],[学年]],"")</f>
        <v/>
      </c>
      <c r="O985" s="10" t="str">
        <f>IFERROR(選手[[#This Row],[生年月日]],"")</f>
        <v/>
      </c>
      <c r="P985" s="150" t="str">
        <f t="shared" si="15"/>
        <v/>
      </c>
    </row>
    <row r="986" spans="6:16" ht="20.100000000000001" customHeight="1" x14ac:dyDescent="0.15">
      <c r="F986" t="str">
        <f>IFERROR(選手[[#This Row],[選手番号]],"")</f>
        <v/>
      </c>
      <c r="G986" t="str">
        <f>IFERROR(選手[[#This Row],[性別コード]],"")</f>
        <v/>
      </c>
      <c r="H986" t="str">
        <f>IFERROR(VLOOKUP(G986,色々!P:Q,2,0),"")</f>
        <v/>
      </c>
      <c r="I986" t="str">
        <f>IFERROR(選手[[#This Row],[氏名]],"")</f>
        <v/>
      </c>
      <c r="J986" t="str">
        <f>IFERROR(選手[[#This Row],[氏名カナ]],"")</f>
        <v/>
      </c>
      <c r="K986" t="str">
        <f>IFERROR(選手[[#This Row],[所属名称１]],"")</f>
        <v/>
      </c>
      <c r="L986" t="str">
        <f>IFERROR(選手[[#This Row],[学校コード]],"")</f>
        <v/>
      </c>
      <c r="M986" t="str">
        <f>IFERROR(VLOOKUP(L986,色々!G:H,2,0),"")</f>
        <v/>
      </c>
      <c r="N986" t="str">
        <f>IFERROR(選手[[#This Row],[学年]],"")</f>
        <v/>
      </c>
      <c r="O986" s="10" t="str">
        <f>IFERROR(選手[[#This Row],[生年月日]],"")</f>
        <v/>
      </c>
      <c r="P986" s="150" t="str">
        <f t="shared" si="15"/>
        <v/>
      </c>
    </row>
    <row r="987" spans="6:16" ht="20.100000000000001" customHeight="1" x14ac:dyDescent="0.15">
      <c r="F987" t="str">
        <f>IFERROR(選手[[#This Row],[選手番号]],"")</f>
        <v/>
      </c>
      <c r="G987" t="str">
        <f>IFERROR(選手[[#This Row],[性別コード]],"")</f>
        <v/>
      </c>
      <c r="H987" t="str">
        <f>IFERROR(VLOOKUP(G987,色々!P:Q,2,0),"")</f>
        <v/>
      </c>
      <c r="I987" t="str">
        <f>IFERROR(選手[[#This Row],[氏名]],"")</f>
        <v/>
      </c>
      <c r="J987" t="str">
        <f>IFERROR(選手[[#This Row],[氏名カナ]],"")</f>
        <v/>
      </c>
      <c r="K987" t="str">
        <f>IFERROR(選手[[#This Row],[所属名称１]],"")</f>
        <v/>
      </c>
      <c r="L987" t="str">
        <f>IFERROR(選手[[#This Row],[学校コード]],"")</f>
        <v/>
      </c>
      <c r="M987" t="str">
        <f>IFERROR(VLOOKUP(L987,色々!G:H,2,0),"")</f>
        <v/>
      </c>
      <c r="N987" t="str">
        <f>IFERROR(選手[[#This Row],[学年]],"")</f>
        <v/>
      </c>
      <c r="O987" s="10" t="str">
        <f>IFERROR(選手[[#This Row],[生年月日]],"")</f>
        <v/>
      </c>
      <c r="P987" s="150" t="str">
        <f t="shared" si="15"/>
        <v/>
      </c>
    </row>
    <row r="988" spans="6:16" ht="20.100000000000001" customHeight="1" x14ac:dyDescent="0.15">
      <c r="F988" t="str">
        <f>IFERROR(選手[[#This Row],[選手番号]],"")</f>
        <v/>
      </c>
      <c r="G988" t="str">
        <f>IFERROR(選手[[#This Row],[性別コード]],"")</f>
        <v/>
      </c>
      <c r="H988" t="str">
        <f>IFERROR(VLOOKUP(G988,色々!P:Q,2,0),"")</f>
        <v/>
      </c>
      <c r="I988" t="str">
        <f>IFERROR(選手[[#This Row],[氏名]],"")</f>
        <v/>
      </c>
      <c r="J988" t="str">
        <f>IFERROR(選手[[#This Row],[氏名カナ]],"")</f>
        <v/>
      </c>
      <c r="K988" t="str">
        <f>IFERROR(選手[[#This Row],[所属名称１]],"")</f>
        <v/>
      </c>
      <c r="L988" t="str">
        <f>IFERROR(選手[[#This Row],[学校コード]],"")</f>
        <v/>
      </c>
      <c r="M988" t="str">
        <f>IFERROR(VLOOKUP(L988,色々!G:H,2,0),"")</f>
        <v/>
      </c>
      <c r="N988" t="str">
        <f>IFERROR(選手[[#This Row],[学年]],"")</f>
        <v/>
      </c>
      <c r="O988" s="10" t="str">
        <f>IFERROR(選手[[#This Row],[生年月日]],"")</f>
        <v/>
      </c>
      <c r="P988" s="150" t="str">
        <f t="shared" si="15"/>
        <v/>
      </c>
    </row>
    <row r="989" spans="6:16" ht="20.100000000000001" customHeight="1" x14ac:dyDescent="0.15">
      <c r="F989" t="str">
        <f>IFERROR(選手[[#This Row],[選手番号]],"")</f>
        <v/>
      </c>
      <c r="G989" t="str">
        <f>IFERROR(選手[[#This Row],[性別コード]],"")</f>
        <v/>
      </c>
      <c r="H989" t="str">
        <f>IFERROR(VLOOKUP(G989,色々!P:Q,2,0),"")</f>
        <v/>
      </c>
      <c r="I989" t="str">
        <f>IFERROR(選手[[#This Row],[氏名]],"")</f>
        <v/>
      </c>
      <c r="J989" t="str">
        <f>IFERROR(選手[[#This Row],[氏名カナ]],"")</f>
        <v/>
      </c>
      <c r="K989" t="str">
        <f>IFERROR(選手[[#This Row],[所属名称１]],"")</f>
        <v/>
      </c>
      <c r="L989" t="str">
        <f>IFERROR(選手[[#This Row],[学校コード]],"")</f>
        <v/>
      </c>
      <c r="M989" t="str">
        <f>IFERROR(VLOOKUP(L989,色々!G:H,2,0),"")</f>
        <v/>
      </c>
      <c r="N989" t="str">
        <f>IFERROR(選手[[#This Row],[学年]],"")</f>
        <v/>
      </c>
      <c r="O989" s="10" t="str">
        <f>IFERROR(選手[[#This Row],[生年月日]],"")</f>
        <v/>
      </c>
      <c r="P989" s="150" t="str">
        <f t="shared" si="15"/>
        <v/>
      </c>
    </row>
    <row r="990" spans="6:16" ht="20.100000000000001" customHeight="1" x14ac:dyDescent="0.15">
      <c r="F990" t="str">
        <f>IFERROR(選手[[#This Row],[選手番号]],"")</f>
        <v/>
      </c>
      <c r="G990" t="str">
        <f>IFERROR(選手[[#This Row],[性別コード]],"")</f>
        <v/>
      </c>
      <c r="H990" t="str">
        <f>IFERROR(VLOOKUP(G990,色々!P:Q,2,0),"")</f>
        <v/>
      </c>
      <c r="I990" t="str">
        <f>IFERROR(選手[[#This Row],[氏名]],"")</f>
        <v/>
      </c>
      <c r="J990" t="str">
        <f>IFERROR(選手[[#This Row],[氏名カナ]],"")</f>
        <v/>
      </c>
      <c r="K990" t="str">
        <f>IFERROR(選手[[#This Row],[所属名称１]],"")</f>
        <v/>
      </c>
      <c r="L990" t="str">
        <f>IFERROR(選手[[#This Row],[学校コード]],"")</f>
        <v/>
      </c>
      <c r="M990" t="str">
        <f>IFERROR(VLOOKUP(L990,色々!G:H,2,0),"")</f>
        <v/>
      </c>
      <c r="N990" t="str">
        <f>IFERROR(選手[[#This Row],[学年]],"")</f>
        <v/>
      </c>
      <c r="O990" s="10" t="str">
        <f>IFERROR(選手[[#This Row],[生年月日]],"")</f>
        <v/>
      </c>
      <c r="P990" s="150" t="str">
        <f t="shared" si="15"/>
        <v/>
      </c>
    </row>
    <row r="991" spans="6:16" ht="20.100000000000001" customHeight="1" x14ac:dyDescent="0.15">
      <c r="F991" t="str">
        <f>IFERROR(選手[[#This Row],[選手番号]],"")</f>
        <v/>
      </c>
      <c r="G991" t="str">
        <f>IFERROR(選手[[#This Row],[性別コード]],"")</f>
        <v/>
      </c>
      <c r="H991" t="str">
        <f>IFERROR(VLOOKUP(G991,色々!P:Q,2,0),"")</f>
        <v/>
      </c>
      <c r="I991" t="str">
        <f>IFERROR(選手[[#This Row],[氏名]],"")</f>
        <v/>
      </c>
      <c r="J991" t="str">
        <f>IFERROR(選手[[#This Row],[氏名カナ]],"")</f>
        <v/>
      </c>
      <c r="K991" t="str">
        <f>IFERROR(選手[[#This Row],[所属名称１]],"")</f>
        <v/>
      </c>
      <c r="L991" t="str">
        <f>IFERROR(選手[[#This Row],[学校コード]],"")</f>
        <v/>
      </c>
      <c r="M991" t="str">
        <f>IFERROR(VLOOKUP(L991,色々!G:H,2,0),"")</f>
        <v/>
      </c>
      <c r="N991" t="str">
        <f>IFERROR(選手[[#This Row],[学年]],"")</f>
        <v/>
      </c>
      <c r="O991" s="10" t="str">
        <f>IFERROR(選手[[#This Row],[生年月日]],"")</f>
        <v/>
      </c>
      <c r="P991" s="150" t="str">
        <f t="shared" si="15"/>
        <v/>
      </c>
    </row>
    <row r="992" spans="6:16" ht="20.100000000000001" customHeight="1" x14ac:dyDescent="0.15">
      <c r="F992" t="str">
        <f>IFERROR(選手[[#This Row],[選手番号]],"")</f>
        <v/>
      </c>
      <c r="G992" t="str">
        <f>IFERROR(選手[[#This Row],[性別コード]],"")</f>
        <v/>
      </c>
      <c r="H992" t="str">
        <f>IFERROR(VLOOKUP(G992,色々!P:Q,2,0),"")</f>
        <v/>
      </c>
      <c r="I992" t="str">
        <f>IFERROR(選手[[#This Row],[氏名]],"")</f>
        <v/>
      </c>
      <c r="J992" t="str">
        <f>IFERROR(選手[[#This Row],[氏名カナ]],"")</f>
        <v/>
      </c>
      <c r="K992" t="str">
        <f>IFERROR(選手[[#This Row],[所属名称１]],"")</f>
        <v/>
      </c>
      <c r="L992" t="str">
        <f>IFERROR(選手[[#This Row],[学校コード]],"")</f>
        <v/>
      </c>
      <c r="M992" t="str">
        <f>IFERROR(VLOOKUP(L992,色々!G:H,2,0),"")</f>
        <v/>
      </c>
      <c r="N992" t="str">
        <f>IFERROR(選手[[#This Row],[学年]],"")</f>
        <v/>
      </c>
      <c r="O992" s="10" t="str">
        <f>IFERROR(選手[[#This Row],[生年月日]],"")</f>
        <v/>
      </c>
      <c r="P992" s="150" t="str">
        <f t="shared" si="15"/>
        <v/>
      </c>
    </row>
    <row r="993" spans="6:16" ht="20.100000000000001" customHeight="1" x14ac:dyDescent="0.15">
      <c r="F993" t="str">
        <f>IFERROR(選手[[#This Row],[選手番号]],"")</f>
        <v/>
      </c>
      <c r="G993" t="str">
        <f>IFERROR(選手[[#This Row],[性別コード]],"")</f>
        <v/>
      </c>
      <c r="H993" t="str">
        <f>IFERROR(VLOOKUP(G993,色々!P:Q,2,0),"")</f>
        <v/>
      </c>
      <c r="I993" t="str">
        <f>IFERROR(選手[[#This Row],[氏名]],"")</f>
        <v/>
      </c>
      <c r="J993" t="str">
        <f>IFERROR(選手[[#This Row],[氏名カナ]],"")</f>
        <v/>
      </c>
      <c r="K993" t="str">
        <f>IFERROR(選手[[#This Row],[所属名称１]],"")</f>
        <v/>
      </c>
      <c r="L993" t="str">
        <f>IFERROR(選手[[#This Row],[学校コード]],"")</f>
        <v/>
      </c>
      <c r="M993" t="str">
        <f>IFERROR(VLOOKUP(L993,色々!G:H,2,0),"")</f>
        <v/>
      </c>
      <c r="N993" t="str">
        <f>IFERROR(選手[[#This Row],[学年]],"")</f>
        <v/>
      </c>
      <c r="O993" s="10" t="str">
        <f>IFERROR(選手[[#This Row],[生年月日]],"")</f>
        <v/>
      </c>
      <c r="P993" s="150" t="str">
        <f t="shared" si="15"/>
        <v/>
      </c>
    </row>
    <row r="994" spans="6:16" ht="20.100000000000001" customHeight="1" x14ac:dyDescent="0.15">
      <c r="F994" t="str">
        <f>IFERROR(選手[[#This Row],[選手番号]],"")</f>
        <v/>
      </c>
      <c r="G994" t="str">
        <f>IFERROR(選手[[#This Row],[性別コード]],"")</f>
        <v/>
      </c>
      <c r="H994" t="str">
        <f>IFERROR(VLOOKUP(G994,色々!P:Q,2,0),"")</f>
        <v/>
      </c>
      <c r="I994" t="str">
        <f>IFERROR(選手[[#This Row],[氏名]],"")</f>
        <v/>
      </c>
      <c r="J994" t="str">
        <f>IFERROR(選手[[#This Row],[氏名カナ]],"")</f>
        <v/>
      </c>
      <c r="K994" t="str">
        <f>IFERROR(選手[[#This Row],[所属名称１]],"")</f>
        <v/>
      </c>
      <c r="L994" t="str">
        <f>IFERROR(選手[[#This Row],[学校コード]],"")</f>
        <v/>
      </c>
      <c r="M994" t="str">
        <f>IFERROR(VLOOKUP(L994,色々!G:H,2,0),"")</f>
        <v/>
      </c>
      <c r="N994" t="str">
        <f>IFERROR(選手[[#This Row],[学年]],"")</f>
        <v/>
      </c>
      <c r="O994" s="10" t="str">
        <f>IFERROR(選手[[#This Row],[生年月日]],"")</f>
        <v/>
      </c>
      <c r="P994" s="150" t="str">
        <f t="shared" si="15"/>
        <v/>
      </c>
    </row>
    <row r="995" spans="6:16" ht="20.100000000000001" customHeight="1" x14ac:dyDescent="0.15">
      <c r="F995" t="str">
        <f>IFERROR(選手[[#This Row],[選手番号]],"")</f>
        <v/>
      </c>
      <c r="G995" t="str">
        <f>IFERROR(選手[[#This Row],[性別コード]],"")</f>
        <v/>
      </c>
      <c r="H995" t="str">
        <f>IFERROR(VLOOKUP(G995,色々!P:Q,2,0),"")</f>
        <v/>
      </c>
      <c r="I995" t="str">
        <f>IFERROR(選手[[#This Row],[氏名]],"")</f>
        <v/>
      </c>
      <c r="J995" t="str">
        <f>IFERROR(選手[[#This Row],[氏名カナ]],"")</f>
        <v/>
      </c>
      <c r="K995" t="str">
        <f>IFERROR(選手[[#This Row],[所属名称１]],"")</f>
        <v/>
      </c>
      <c r="L995" t="str">
        <f>IFERROR(選手[[#This Row],[学校コード]],"")</f>
        <v/>
      </c>
      <c r="M995" t="str">
        <f>IFERROR(VLOOKUP(L995,色々!G:H,2,0),"")</f>
        <v/>
      </c>
      <c r="N995" t="str">
        <f>IFERROR(選手[[#This Row],[学年]],"")</f>
        <v/>
      </c>
      <c r="O995" s="10" t="str">
        <f>IFERROR(選手[[#This Row],[生年月日]],"")</f>
        <v/>
      </c>
      <c r="P995" s="150" t="str">
        <f t="shared" si="15"/>
        <v/>
      </c>
    </row>
    <row r="996" spans="6:16" ht="20.100000000000001" customHeight="1" x14ac:dyDescent="0.15">
      <c r="F996" t="str">
        <f>IFERROR(選手[[#This Row],[選手番号]],"")</f>
        <v/>
      </c>
      <c r="G996" t="str">
        <f>IFERROR(選手[[#This Row],[性別コード]],"")</f>
        <v/>
      </c>
      <c r="H996" t="str">
        <f>IFERROR(VLOOKUP(G996,色々!P:Q,2,0),"")</f>
        <v/>
      </c>
      <c r="I996" t="str">
        <f>IFERROR(選手[[#This Row],[氏名]],"")</f>
        <v/>
      </c>
      <c r="J996" t="str">
        <f>IFERROR(選手[[#This Row],[氏名カナ]],"")</f>
        <v/>
      </c>
      <c r="K996" t="str">
        <f>IFERROR(選手[[#This Row],[所属名称１]],"")</f>
        <v/>
      </c>
      <c r="L996" t="str">
        <f>IFERROR(選手[[#This Row],[学校コード]],"")</f>
        <v/>
      </c>
      <c r="M996" t="str">
        <f>IFERROR(VLOOKUP(L996,色々!G:H,2,0),"")</f>
        <v/>
      </c>
      <c r="N996" t="str">
        <f>IFERROR(選手[[#This Row],[学年]],"")</f>
        <v/>
      </c>
      <c r="O996" s="10" t="str">
        <f>IFERROR(選手[[#This Row],[生年月日]],"")</f>
        <v/>
      </c>
      <c r="P996" s="150" t="str">
        <f t="shared" si="15"/>
        <v/>
      </c>
    </row>
    <row r="997" spans="6:16" ht="20.100000000000001" customHeight="1" x14ac:dyDescent="0.15">
      <c r="F997" t="str">
        <f>IFERROR(選手[[#This Row],[選手番号]],"")</f>
        <v/>
      </c>
      <c r="G997" t="str">
        <f>IFERROR(選手[[#This Row],[性別コード]],"")</f>
        <v/>
      </c>
      <c r="H997" t="str">
        <f>IFERROR(VLOOKUP(G997,色々!P:Q,2,0),"")</f>
        <v/>
      </c>
      <c r="I997" t="str">
        <f>IFERROR(選手[[#This Row],[氏名]],"")</f>
        <v/>
      </c>
      <c r="J997" t="str">
        <f>IFERROR(選手[[#This Row],[氏名カナ]],"")</f>
        <v/>
      </c>
      <c r="K997" t="str">
        <f>IFERROR(選手[[#This Row],[所属名称１]],"")</f>
        <v/>
      </c>
      <c r="L997" t="str">
        <f>IFERROR(選手[[#This Row],[学校コード]],"")</f>
        <v/>
      </c>
      <c r="M997" t="str">
        <f>IFERROR(VLOOKUP(L997,色々!G:H,2,0),"")</f>
        <v/>
      </c>
      <c r="N997" t="str">
        <f>IFERROR(選手[[#This Row],[学年]],"")</f>
        <v/>
      </c>
      <c r="O997" s="10" t="str">
        <f>IFERROR(選手[[#This Row],[生年月日]],"")</f>
        <v/>
      </c>
      <c r="P997" s="150" t="str">
        <f t="shared" si="15"/>
        <v/>
      </c>
    </row>
    <row r="998" spans="6:16" ht="20.100000000000001" customHeight="1" x14ac:dyDescent="0.15">
      <c r="F998" t="str">
        <f>IFERROR(選手[[#This Row],[選手番号]],"")</f>
        <v/>
      </c>
      <c r="G998" t="str">
        <f>IFERROR(選手[[#This Row],[性別コード]],"")</f>
        <v/>
      </c>
      <c r="H998" t="str">
        <f>IFERROR(VLOOKUP(G998,色々!P:Q,2,0),"")</f>
        <v/>
      </c>
      <c r="I998" t="str">
        <f>IFERROR(選手[[#This Row],[氏名]],"")</f>
        <v/>
      </c>
      <c r="J998" t="str">
        <f>IFERROR(選手[[#This Row],[氏名カナ]],"")</f>
        <v/>
      </c>
      <c r="K998" t="str">
        <f>IFERROR(選手[[#This Row],[所属名称１]],"")</f>
        <v/>
      </c>
      <c r="L998" t="str">
        <f>IFERROR(選手[[#This Row],[学校コード]],"")</f>
        <v/>
      </c>
      <c r="M998" t="str">
        <f>IFERROR(VLOOKUP(L998,色々!G:H,2,0),"")</f>
        <v/>
      </c>
      <c r="N998" t="str">
        <f>IFERROR(選手[[#This Row],[学年]],"")</f>
        <v/>
      </c>
      <c r="O998" s="10" t="str">
        <f>IFERROR(選手[[#This Row],[生年月日]],"")</f>
        <v/>
      </c>
      <c r="P998" s="150" t="str">
        <f t="shared" si="15"/>
        <v/>
      </c>
    </row>
    <row r="999" spans="6:16" ht="20.100000000000001" customHeight="1" x14ac:dyDescent="0.15">
      <c r="F999" t="str">
        <f>IFERROR(選手[[#This Row],[選手番号]],"")</f>
        <v/>
      </c>
      <c r="G999" t="str">
        <f>IFERROR(選手[[#This Row],[性別コード]],"")</f>
        <v/>
      </c>
      <c r="H999" t="str">
        <f>IFERROR(VLOOKUP(G999,色々!P:Q,2,0),"")</f>
        <v/>
      </c>
      <c r="I999" t="str">
        <f>IFERROR(選手[[#This Row],[氏名]],"")</f>
        <v/>
      </c>
      <c r="J999" t="str">
        <f>IFERROR(選手[[#This Row],[氏名カナ]],"")</f>
        <v/>
      </c>
      <c r="K999" t="str">
        <f>IFERROR(選手[[#This Row],[所属名称１]],"")</f>
        <v/>
      </c>
      <c r="L999" t="str">
        <f>IFERROR(選手[[#This Row],[学校コード]],"")</f>
        <v/>
      </c>
      <c r="M999" t="str">
        <f>IFERROR(VLOOKUP(L999,色々!G:H,2,0),"")</f>
        <v/>
      </c>
      <c r="N999" t="str">
        <f>IFERROR(選手[[#This Row],[学年]],"")</f>
        <v/>
      </c>
      <c r="O999" s="10" t="str">
        <f>IFERROR(選手[[#This Row],[生年月日]],"")</f>
        <v/>
      </c>
      <c r="P999" s="150" t="str">
        <f t="shared" si="15"/>
        <v/>
      </c>
    </row>
    <row r="1000" spans="6:16" ht="20.100000000000001" customHeight="1" x14ac:dyDescent="0.15">
      <c r="F1000" t="str">
        <f>IFERROR(選手[[#This Row],[選手番号]],"")</f>
        <v/>
      </c>
      <c r="G1000" t="str">
        <f>IFERROR(選手[[#This Row],[性別コード]],"")</f>
        <v/>
      </c>
      <c r="H1000" t="str">
        <f>IFERROR(VLOOKUP(G1000,色々!P:Q,2,0),"")</f>
        <v/>
      </c>
      <c r="I1000" t="str">
        <f>IFERROR(選手[[#This Row],[氏名]],"")</f>
        <v/>
      </c>
      <c r="J1000" t="str">
        <f>IFERROR(選手[[#This Row],[氏名カナ]],"")</f>
        <v/>
      </c>
      <c r="K1000" t="str">
        <f>IFERROR(選手[[#This Row],[所属名称１]],"")</f>
        <v/>
      </c>
      <c r="L1000" t="str">
        <f>IFERROR(選手[[#This Row],[学校コード]],"")</f>
        <v/>
      </c>
      <c r="M1000" t="str">
        <f>IFERROR(VLOOKUP(L1000,色々!G:H,2,0),"")</f>
        <v/>
      </c>
      <c r="N1000" t="str">
        <f>IFERROR(選手[[#This Row],[学年]],"")</f>
        <v/>
      </c>
      <c r="O1000" s="10" t="str">
        <f>IFERROR(選手[[#This Row],[生年月日]],"")</f>
        <v/>
      </c>
      <c r="P1000" s="150" t="str">
        <f t="shared" si="15"/>
        <v/>
      </c>
    </row>
    <row r="1001" spans="6:16" ht="20.100000000000001" customHeight="1" x14ac:dyDescent="0.15">
      <c r="F1001" t="str">
        <f>IFERROR(選手[[#This Row],[選手番号]],"")</f>
        <v/>
      </c>
      <c r="G1001" t="str">
        <f>IFERROR(選手[[#This Row],[性別コード]],"")</f>
        <v/>
      </c>
      <c r="H1001" t="str">
        <f>IFERROR(VLOOKUP(G1001,色々!P:Q,2,0),"")</f>
        <v/>
      </c>
      <c r="I1001" t="str">
        <f>IFERROR(選手[[#This Row],[氏名]],"")</f>
        <v/>
      </c>
      <c r="J1001" t="str">
        <f>IFERROR(選手[[#This Row],[氏名カナ]],"")</f>
        <v/>
      </c>
      <c r="K1001" t="str">
        <f>IFERROR(選手[[#This Row],[所属名称１]],"")</f>
        <v/>
      </c>
      <c r="L1001" t="str">
        <f>IFERROR(選手[[#This Row],[学校コード]],"")</f>
        <v/>
      </c>
      <c r="M1001" t="str">
        <f>IFERROR(VLOOKUP(L1001,色々!G:H,2,0),"")</f>
        <v/>
      </c>
      <c r="N1001" t="str">
        <f>IFERROR(選手[[#This Row],[学年]],"")</f>
        <v/>
      </c>
      <c r="O1001" s="10" t="str">
        <f>IFERROR(選手[[#This Row],[生年月日]],"")</f>
        <v/>
      </c>
      <c r="P1001" s="150" t="str">
        <f t="shared" si="15"/>
        <v/>
      </c>
    </row>
    <row r="1002" spans="6:16" ht="20.100000000000001" customHeight="1" x14ac:dyDescent="0.15">
      <c r="F1002" t="str">
        <f>IFERROR(選手[[#This Row],[選手番号]],"")</f>
        <v/>
      </c>
      <c r="G1002" t="str">
        <f>IFERROR(選手[[#This Row],[性別コード]],"")</f>
        <v/>
      </c>
      <c r="H1002" t="str">
        <f>IFERROR(VLOOKUP(G1002,色々!P:Q,2,0),"")</f>
        <v/>
      </c>
      <c r="I1002" t="str">
        <f>IFERROR(選手[[#This Row],[氏名]],"")</f>
        <v/>
      </c>
      <c r="J1002" t="str">
        <f>IFERROR(選手[[#This Row],[氏名カナ]],"")</f>
        <v/>
      </c>
      <c r="K1002" t="str">
        <f>IFERROR(選手[[#This Row],[所属名称１]],"")</f>
        <v/>
      </c>
      <c r="L1002" t="str">
        <f>IFERROR(選手[[#This Row],[学校コード]],"")</f>
        <v/>
      </c>
      <c r="M1002" t="str">
        <f>IFERROR(VLOOKUP(L1002,色々!G:H,2,0),"")</f>
        <v/>
      </c>
      <c r="N1002" t="str">
        <f>IFERROR(選手[[#This Row],[学年]],"")</f>
        <v/>
      </c>
      <c r="O1002" s="10" t="str">
        <f>IFERROR(選手[[#This Row],[生年月日]],"")</f>
        <v/>
      </c>
      <c r="P1002" s="150" t="str">
        <f t="shared" si="15"/>
        <v/>
      </c>
    </row>
    <row r="1003" spans="6:16" ht="20.100000000000001" customHeight="1" x14ac:dyDescent="0.15">
      <c r="F1003" t="str">
        <f>IFERROR(選手[[#This Row],[選手番号]],"")</f>
        <v/>
      </c>
      <c r="G1003" t="str">
        <f>IFERROR(選手[[#This Row],[性別コード]],"")</f>
        <v/>
      </c>
      <c r="H1003" t="str">
        <f>IFERROR(VLOOKUP(G1003,色々!P:Q,2,0),"")</f>
        <v/>
      </c>
      <c r="I1003" t="str">
        <f>IFERROR(選手[[#This Row],[氏名]],"")</f>
        <v/>
      </c>
      <c r="J1003" t="str">
        <f>IFERROR(選手[[#This Row],[氏名カナ]],"")</f>
        <v/>
      </c>
      <c r="K1003" t="str">
        <f>IFERROR(選手[[#This Row],[所属名称１]],"")</f>
        <v/>
      </c>
      <c r="L1003" t="str">
        <f>IFERROR(選手[[#This Row],[学校コード]],"")</f>
        <v/>
      </c>
      <c r="M1003" t="str">
        <f>IFERROR(VLOOKUP(L1003,色々!G:H,2,0),"")</f>
        <v/>
      </c>
      <c r="N1003" t="str">
        <f>IFERROR(選手[[#This Row],[学年]],"")</f>
        <v/>
      </c>
      <c r="O1003" s="10" t="str">
        <f>IFERROR(選手[[#This Row],[生年月日]],"")</f>
        <v/>
      </c>
      <c r="P1003" s="150" t="str">
        <f t="shared" si="15"/>
        <v/>
      </c>
    </row>
    <row r="1004" spans="6:16" ht="20.100000000000001" customHeight="1" x14ac:dyDescent="0.15">
      <c r="F1004" t="str">
        <f>IFERROR(選手[[#This Row],[選手番号]],"")</f>
        <v/>
      </c>
      <c r="G1004" t="str">
        <f>IFERROR(選手[[#This Row],[性別コード]],"")</f>
        <v/>
      </c>
      <c r="H1004" t="str">
        <f>IFERROR(VLOOKUP(G1004,色々!P:Q,2,0),"")</f>
        <v/>
      </c>
      <c r="I1004" t="str">
        <f>IFERROR(選手[[#This Row],[氏名]],"")</f>
        <v/>
      </c>
      <c r="J1004" t="str">
        <f>IFERROR(選手[[#This Row],[氏名カナ]],"")</f>
        <v/>
      </c>
      <c r="K1004" t="str">
        <f>IFERROR(選手[[#This Row],[所属名称１]],"")</f>
        <v/>
      </c>
      <c r="L1004" t="str">
        <f>IFERROR(選手[[#This Row],[学校コード]],"")</f>
        <v/>
      </c>
      <c r="M1004" t="str">
        <f>IFERROR(VLOOKUP(L1004,色々!G:H,2,0),"")</f>
        <v/>
      </c>
      <c r="N1004" t="str">
        <f>IFERROR(選手[[#This Row],[学年]],"")</f>
        <v/>
      </c>
      <c r="O1004" s="10" t="str">
        <f>IFERROR(選手[[#This Row],[生年月日]],"")</f>
        <v/>
      </c>
      <c r="P1004" s="150" t="str">
        <f t="shared" si="15"/>
        <v/>
      </c>
    </row>
    <row r="1005" spans="6:16" ht="20.100000000000001" customHeight="1" x14ac:dyDescent="0.15">
      <c r="F1005" t="str">
        <f>IFERROR(選手[[#This Row],[選手番号]],"")</f>
        <v/>
      </c>
      <c r="G1005" t="str">
        <f>IFERROR(選手[[#This Row],[性別コード]],"")</f>
        <v/>
      </c>
      <c r="H1005" t="str">
        <f>IFERROR(VLOOKUP(G1005,色々!P:Q,2,0),"")</f>
        <v/>
      </c>
      <c r="I1005" t="str">
        <f>IFERROR(選手[[#This Row],[氏名]],"")</f>
        <v/>
      </c>
      <c r="J1005" t="str">
        <f>IFERROR(選手[[#This Row],[氏名カナ]],"")</f>
        <v/>
      </c>
      <c r="K1005" t="str">
        <f>IFERROR(選手[[#This Row],[所属名称１]],"")</f>
        <v/>
      </c>
      <c r="L1005" t="str">
        <f>IFERROR(選手[[#This Row],[学校コード]],"")</f>
        <v/>
      </c>
      <c r="M1005" t="str">
        <f>IFERROR(VLOOKUP(L1005,色々!G:H,2,0),"")</f>
        <v/>
      </c>
      <c r="N1005" t="str">
        <f>IFERROR(選手[[#This Row],[学年]],"")</f>
        <v/>
      </c>
      <c r="O1005" s="10" t="str">
        <f>IFERROR(選手[[#This Row],[生年月日]],"")</f>
        <v/>
      </c>
      <c r="P1005" s="150" t="str">
        <f t="shared" si="15"/>
        <v/>
      </c>
    </row>
    <row r="1006" spans="6:16" ht="20.100000000000001" customHeight="1" x14ac:dyDescent="0.15">
      <c r="F1006" t="str">
        <f>IFERROR(選手[[#This Row],[選手番号]],"")</f>
        <v/>
      </c>
      <c r="G1006" t="str">
        <f>IFERROR(選手[[#This Row],[性別コード]],"")</f>
        <v/>
      </c>
      <c r="H1006" t="str">
        <f>IFERROR(VLOOKUP(G1006,色々!P:Q,2,0),"")</f>
        <v/>
      </c>
      <c r="I1006" t="str">
        <f>IFERROR(選手[[#This Row],[氏名]],"")</f>
        <v/>
      </c>
      <c r="J1006" t="str">
        <f>IFERROR(選手[[#This Row],[氏名カナ]],"")</f>
        <v/>
      </c>
      <c r="K1006" t="str">
        <f>IFERROR(選手[[#This Row],[所属名称１]],"")</f>
        <v/>
      </c>
      <c r="L1006" t="str">
        <f>IFERROR(選手[[#This Row],[学校コード]],"")</f>
        <v/>
      </c>
      <c r="M1006" t="str">
        <f>IFERROR(VLOOKUP(L1006,色々!G:H,2,0),"")</f>
        <v/>
      </c>
      <c r="N1006" t="str">
        <f>IFERROR(選手[[#This Row],[学年]],"")</f>
        <v/>
      </c>
      <c r="O1006" s="10" t="str">
        <f>IFERROR(選手[[#This Row],[生年月日]],"")</f>
        <v/>
      </c>
      <c r="P1006" s="150" t="str">
        <f t="shared" si="15"/>
        <v/>
      </c>
    </row>
    <row r="1007" spans="6:16" ht="20.100000000000001" customHeight="1" x14ac:dyDescent="0.15">
      <c r="F1007" t="str">
        <f>IFERROR(選手[[#This Row],[選手番号]],"")</f>
        <v/>
      </c>
      <c r="G1007" t="str">
        <f>IFERROR(選手[[#This Row],[性別コード]],"")</f>
        <v/>
      </c>
      <c r="H1007" t="str">
        <f>IFERROR(VLOOKUP(G1007,色々!P:Q,2,0),"")</f>
        <v/>
      </c>
      <c r="I1007" t="str">
        <f>IFERROR(選手[[#This Row],[氏名]],"")</f>
        <v/>
      </c>
      <c r="J1007" t="str">
        <f>IFERROR(選手[[#This Row],[氏名カナ]],"")</f>
        <v/>
      </c>
      <c r="K1007" t="str">
        <f>IFERROR(選手[[#This Row],[所属名称１]],"")</f>
        <v/>
      </c>
      <c r="L1007" t="str">
        <f>IFERROR(選手[[#This Row],[学校コード]],"")</f>
        <v/>
      </c>
      <c r="M1007" t="str">
        <f>IFERROR(VLOOKUP(L1007,色々!G:H,2,0),"")</f>
        <v/>
      </c>
      <c r="N1007" t="str">
        <f>IFERROR(選手[[#This Row],[学年]],"")</f>
        <v/>
      </c>
      <c r="O1007" s="10" t="str">
        <f>IFERROR(選手[[#This Row],[生年月日]],"")</f>
        <v/>
      </c>
      <c r="P1007" s="150" t="str">
        <f t="shared" si="15"/>
        <v/>
      </c>
    </row>
    <row r="1008" spans="6:16" ht="20.100000000000001" customHeight="1" x14ac:dyDescent="0.15">
      <c r="F1008" t="str">
        <f>IFERROR(選手[[#This Row],[選手番号]],"")</f>
        <v/>
      </c>
      <c r="G1008" t="str">
        <f>IFERROR(選手[[#This Row],[性別コード]],"")</f>
        <v/>
      </c>
      <c r="H1008" t="str">
        <f>IFERROR(VLOOKUP(G1008,色々!P:Q,2,0),"")</f>
        <v/>
      </c>
      <c r="I1008" t="str">
        <f>IFERROR(選手[[#This Row],[氏名]],"")</f>
        <v/>
      </c>
      <c r="J1008" t="str">
        <f>IFERROR(選手[[#This Row],[氏名カナ]],"")</f>
        <v/>
      </c>
      <c r="K1008" t="str">
        <f>IFERROR(選手[[#This Row],[所属名称１]],"")</f>
        <v/>
      </c>
      <c r="L1008" t="str">
        <f>IFERROR(選手[[#This Row],[学校コード]],"")</f>
        <v/>
      </c>
      <c r="M1008" t="str">
        <f>IFERROR(VLOOKUP(L1008,色々!G:H,2,0),"")</f>
        <v/>
      </c>
      <c r="N1008" t="str">
        <f>IFERROR(選手[[#This Row],[学年]],"")</f>
        <v/>
      </c>
      <c r="O1008" s="10" t="str">
        <f>IFERROR(選手[[#This Row],[生年月日]],"")</f>
        <v/>
      </c>
      <c r="P1008" s="150" t="str">
        <f t="shared" si="15"/>
        <v/>
      </c>
    </row>
    <row r="1009" spans="6:16" ht="20.100000000000001" customHeight="1" x14ac:dyDescent="0.15">
      <c r="F1009" t="str">
        <f>IFERROR(選手[[#This Row],[選手番号]],"")</f>
        <v/>
      </c>
      <c r="G1009" t="str">
        <f>IFERROR(選手[[#This Row],[性別コード]],"")</f>
        <v/>
      </c>
      <c r="H1009" t="str">
        <f>IFERROR(VLOOKUP(G1009,色々!P:Q,2,0),"")</f>
        <v/>
      </c>
      <c r="I1009" t="str">
        <f>IFERROR(選手[[#This Row],[氏名]],"")</f>
        <v/>
      </c>
      <c r="J1009" t="str">
        <f>IFERROR(選手[[#This Row],[氏名カナ]],"")</f>
        <v/>
      </c>
      <c r="K1009" t="str">
        <f>IFERROR(選手[[#This Row],[所属名称１]],"")</f>
        <v/>
      </c>
      <c r="L1009" t="str">
        <f>IFERROR(選手[[#This Row],[学校コード]],"")</f>
        <v/>
      </c>
      <c r="M1009" t="str">
        <f>IFERROR(VLOOKUP(L1009,色々!G:H,2,0),"")</f>
        <v/>
      </c>
      <c r="N1009" t="str">
        <f>IFERROR(選手[[#This Row],[学年]],"")</f>
        <v/>
      </c>
      <c r="O1009" s="10" t="str">
        <f>IFERROR(選手[[#This Row],[生年月日]],"")</f>
        <v/>
      </c>
      <c r="P1009" s="150" t="str">
        <f t="shared" si="15"/>
        <v/>
      </c>
    </row>
    <row r="1010" spans="6:16" ht="20.100000000000001" customHeight="1" x14ac:dyDescent="0.15">
      <c r="F1010" t="str">
        <f>IFERROR(選手[[#This Row],[選手番号]],"")</f>
        <v/>
      </c>
      <c r="G1010" t="str">
        <f>IFERROR(選手[[#This Row],[性別コード]],"")</f>
        <v/>
      </c>
      <c r="H1010" t="str">
        <f>IFERROR(VLOOKUP(G1010,色々!P:Q,2,0),"")</f>
        <v/>
      </c>
      <c r="I1010" t="str">
        <f>IFERROR(選手[[#This Row],[氏名]],"")</f>
        <v/>
      </c>
      <c r="J1010" t="str">
        <f>IFERROR(選手[[#This Row],[氏名カナ]],"")</f>
        <v/>
      </c>
      <c r="K1010" t="str">
        <f>IFERROR(選手[[#This Row],[所属名称１]],"")</f>
        <v/>
      </c>
      <c r="L1010" t="str">
        <f>IFERROR(選手[[#This Row],[学校コード]],"")</f>
        <v/>
      </c>
      <c r="M1010" t="str">
        <f>IFERROR(VLOOKUP(L1010,色々!G:H,2,0),"")</f>
        <v/>
      </c>
      <c r="N1010" t="str">
        <f>IFERROR(選手[[#This Row],[学年]],"")</f>
        <v/>
      </c>
      <c r="O1010" s="10" t="str">
        <f>IFERROR(選手[[#This Row],[生年月日]],"")</f>
        <v/>
      </c>
      <c r="P1010" s="150" t="str">
        <f t="shared" si="15"/>
        <v/>
      </c>
    </row>
    <row r="1011" spans="6:16" ht="20.100000000000001" customHeight="1" x14ac:dyDescent="0.15">
      <c r="F1011" t="str">
        <f>IFERROR(選手[[#This Row],[選手番号]],"")</f>
        <v/>
      </c>
      <c r="G1011" t="str">
        <f>IFERROR(選手[[#This Row],[性別コード]],"")</f>
        <v/>
      </c>
      <c r="H1011" t="str">
        <f>IFERROR(VLOOKUP(G1011,色々!P:Q,2,0),"")</f>
        <v/>
      </c>
      <c r="I1011" t="str">
        <f>IFERROR(選手[[#This Row],[氏名]],"")</f>
        <v/>
      </c>
      <c r="J1011" t="str">
        <f>IFERROR(選手[[#This Row],[氏名カナ]],"")</f>
        <v/>
      </c>
      <c r="K1011" t="str">
        <f>IFERROR(選手[[#This Row],[所属名称１]],"")</f>
        <v/>
      </c>
      <c r="L1011" t="str">
        <f>IFERROR(選手[[#This Row],[学校コード]],"")</f>
        <v/>
      </c>
      <c r="M1011" t="str">
        <f>IFERROR(VLOOKUP(L1011,色々!G:H,2,0),"")</f>
        <v/>
      </c>
      <c r="N1011" t="str">
        <f>IFERROR(選手[[#This Row],[学年]],"")</f>
        <v/>
      </c>
      <c r="O1011" s="10" t="str">
        <f>IFERROR(選手[[#This Row],[生年月日]],"")</f>
        <v/>
      </c>
      <c r="P1011" s="150" t="str">
        <f t="shared" si="15"/>
        <v/>
      </c>
    </row>
    <row r="1012" spans="6:16" ht="20.100000000000001" customHeight="1" x14ac:dyDescent="0.15">
      <c r="F1012" t="str">
        <f>IFERROR(選手[[#This Row],[選手番号]],"")</f>
        <v/>
      </c>
      <c r="G1012" t="str">
        <f>IFERROR(選手[[#This Row],[性別コード]],"")</f>
        <v/>
      </c>
      <c r="H1012" t="str">
        <f>IFERROR(VLOOKUP(G1012,色々!P:Q,2,0),"")</f>
        <v/>
      </c>
      <c r="I1012" t="str">
        <f>IFERROR(選手[[#This Row],[氏名]],"")</f>
        <v/>
      </c>
      <c r="J1012" t="str">
        <f>IFERROR(選手[[#This Row],[氏名カナ]],"")</f>
        <v/>
      </c>
      <c r="K1012" t="str">
        <f>IFERROR(選手[[#This Row],[所属名称１]],"")</f>
        <v/>
      </c>
      <c r="L1012" t="str">
        <f>IFERROR(選手[[#This Row],[学校コード]],"")</f>
        <v/>
      </c>
      <c r="M1012" t="str">
        <f>IFERROR(VLOOKUP(L1012,色々!G:H,2,0),"")</f>
        <v/>
      </c>
      <c r="N1012" t="str">
        <f>IFERROR(選手[[#This Row],[学年]],"")</f>
        <v/>
      </c>
      <c r="O1012" s="10" t="str">
        <f>IFERROR(選手[[#This Row],[生年月日]],"")</f>
        <v/>
      </c>
      <c r="P1012" s="150" t="str">
        <f t="shared" si="15"/>
        <v/>
      </c>
    </row>
    <row r="1013" spans="6:16" ht="20.100000000000001" customHeight="1" x14ac:dyDescent="0.15">
      <c r="F1013" t="str">
        <f>IFERROR(選手[[#This Row],[選手番号]],"")</f>
        <v/>
      </c>
      <c r="G1013" t="str">
        <f>IFERROR(選手[[#This Row],[性別コード]],"")</f>
        <v/>
      </c>
      <c r="H1013" t="str">
        <f>IFERROR(VLOOKUP(G1013,色々!P:Q,2,0),"")</f>
        <v/>
      </c>
      <c r="I1013" t="str">
        <f>IFERROR(選手[[#This Row],[氏名]],"")</f>
        <v/>
      </c>
      <c r="J1013" t="str">
        <f>IFERROR(選手[[#This Row],[氏名カナ]],"")</f>
        <v/>
      </c>
      <c r="K1013" t="str">
        <f>IFERROR(選手[[#This Row],[所属名称１]],"")</f>
        <v/>
      </c>
      <c r="L1013" t="str">
        <f>IFERROR(選手[[#This Row],[学校コード]],"")</f>
        <v/>
      </c>
      <c r="M1013" t="str">
        <f>IFERROR(VLOOKUP(L1013,色々!G:H,2,0),"")</f>
        <v/>
      </c>
      <c r="N1013" t="str">
        <f>IFERROR(選手[[#This Row],[学年]],"")</f>
        <v/>
      </c>
      <c r="O1013" s="10" t="str">
        <f>IFERROR(選手[[#This Row],[生年月日]],"")</f>
        <v/>
      </c>
      <c r="P1013" s="150" t="str">
        <f t="shared" si="15"/>
        <v/>
      </c>
    </row>
    <row r="1014" spans="6:16" ht="20.100000000000001" customHeight="1" x14ac:dyDescent="0.15">
      <c r="F1014" t="str">
        <f>IFERROR(選手[[#This Row],[選手番号]],"")</f>
        <v/>
      </c>
      <c r="G1014" t="str">
        <f>IFERROR(選手[[#This Row],[性別コード]],"")</f>
        <v/>
      </c>
      <c r="H1014" t="str">
        <f>IFERROR(VLOOKUP(G1014,色々!P:Q,2,0),"")</f>
        <v/>
      </c>
      <c r="I1014" t="str">
        <f>IFERROR(選手[[#This Row],[氏名]],"")</f>
        <v/>
      </c>
      <c r="J1014" t="str">
        <f>IFERROR(選手[[#This Row],[氏名カナ]],"")</f>
        <v/>
      </c>
      <c r="K1014" t="str">
        <f>IFERROR(選手[[#This Row],[所属名称１]],"")</f>
        <v/>
      </c>
      <c r="L1014" t="str">
        <f>IFERROR(選手[[#This Row],[学校コード]],"")</f>
        <v/>
      </c>
      <c r="M1014" t="str">
        <f>IFERROR(VLOOKUP(L1014,色々!G:H,2,0),"")</f>
        <v/>
      </c>
      <c r="N1014" t="str">
        <f>IFERROR(選手[[#This Row],[学年]],"")</f>
        <v/>
      </c>
      <c r="O1014" s="10" t="str">
        <f>IFERROR(選手[[#This Row],[生年月日]],"")</f>
        <v/>
      </c>
      <c r="P1014" s="150" t="str">
        <f t="shared" si="15"/>
        <v/>
      </c>
    </row>
    <row r="1015" spans="6:16" ht="20.100000000000001" customHeight="1" x14ac:dyDescent="0.15">
      <c r="F1015" t="str">
        <f>IFERROR(選手[[#This Row],[選手番号]],"")</f>
        <v/>
      </c>
      <c r="G1015" t="str">
        <f>IFERROR(選手[[#This Row],[性別コード]],"")</f>
        <v/>
      </c>
      <c r="H1015" t="str">
        <f>IFERROR(VLOOKUP(G1015,色々!P:Q,2,0),"")</f>
        <v/>
      </c>
      <c r="I1015" t="str">
        <f>IFERROR(選手[[#This Row],[氏名]],"")</f>
        <v/>
      </c>
      <c r="J1015" t="str">
        <f>IFERROR(選手[[#This Row],[氏名カナ]],"")</f>
        <v/>
      </c>
      <c r="K1015" t="str">
        <f>IFERROR(選手[[#This Row],[所属名称１]],"")</f>
        <v/>
      </c>
      <c r="L1015" t="str">
        <f>IFERROR(選手[[#This Row],[学校コード]],"")</f>
        <v/>
      </c>
      <c r="M1015" t="str">
        <f>IFERROR(VLOOKUP(L1015,色々!G:H,2,0),"")</f>
        <v/>
      </c>
      <c r="N1015" t="str">
        <f>IFERROR(選手[[#This Row],[学年]],"")</f>
        <v/>
      </c>
      <c r="O1015" s="10" t="str">
        <f>IFERROR(選手[[#This Row],[生年月日]],"")</f>
        <v/>
      </c>
      <c r="P1015" s="150" t="str">
        <f t="shared" si="15"/>
        <v/>
      </c>
    </row>
    <row r="1016" spans="6:16" ht="20.100000000000001" customHeight="1" x14ac:dyDescent="0.15">
      <c r="F1016" t="str">
        <f>IFERROR(選手[[#This Row],[選手番号]],"")</f>
        <v/>
      </c>
      <c r="G1016" t="str">
        <f>IFERROR(選手[[#This Row],[性別コード]],"")</f>
        <v/>
      </c>
      <c r="H1016" t="str">
        <f>IFERROR(VLOOKUP(G1016,色々!P:Q,2,0),"")</f>
        <v/>
      </c>
      <c r="I1016" t="str">
        <f>IFERROR(選手[[#This Row],[氏名]],"")</f>
        <v/>
      </c>
      <c r="J1016" t="str">
        <f>IFERROR(選手[[#This Row],[氏名カナ]],"")</f>
        <v/>
      </c>
      <c r="K1016" t="str">
        <f>IFERROR(選手[[#This Row],[所属名称１]],"")</f>
        <v/>
      </c>
      <c r="L1016" t="str">
        <f>IFERROR(選手[[#This Row],[学校コード]],"")</f>
        <v/>
      </c>
      <c r="M1016" t="str">
        <f>IFERROR(VLOOKUP(L1016,色々!G:H,2,0),"")</f>
        <v/>
      </c>
      <c r="N1016" t="str">
        <f>IFERROR(選手[[#This Row],[学年]],"")</f>
        <v/>
      </c>
      <c r="O1016" s="10" t="str">
        <f>IFERROR(選手[[#This Row],[生年月日]],"")</f>
        <v/>
      </c>
      <c r="P1016" s="150" t="str">
        <f t="shared" si="15"/>
        <v/>
      </c>
    </row>
    <row r="1017" spans="6:16" ht="20.100000000000001" customHeight="1" x14ac:dyDescent="0.15">
      <c r="F1017" t="str">
        <f>IFERROR(選手[[#This Row],[選手番号]],"")</f>
        <v/>
      </c>
      <c r="G1017" t="str">
        <f>IFERROR(選手[[#This Row],[性別コード]],"")</f>
        <v/>
      </c>
      <c r="H1017" t="str">
        <f>IFERROR(VLOOKUP(G1017,色々!P:Q,2,0),"")</f>
        <v/>
      </c>
      <c r="I1017" t="str">
        <f>IFERROR(選手[[#This Row],[氏名]],"")</f>
        <v/>
      </c>
      <c r="J1017" t="str">
        <f>IFERROR(選手[[#This Row],[氏名カナ]],"")</f>
        <v/>
      </c>
      <c r="K1017" t="str">
        <f>IFERROR(選手[[#This Row],[所属名称１]],"")</f>
        <v/>
      </c>
      <c r="L1017" t="str">
        <f>IFERROR(選手[[#This Row],[学校コード]],"")</f>
        <v/>
      </c>
      <c r="M1017" t="str">
        <f>IFERROR(VLOOKUP(L1017,色々!G:H,2,0),"")</f>
        <v/>
      </c>
      <c r="N1017" t="str">
        <f>IFERROR(選手[[#This Row],[学年]],"")</f>
        <v/>
      </c>
      <c r="O1017" s="10" t="str">
        <f>IFERROR(選手[[#This Row],[生年月日]],"")</f>
        <v/>
      </c>
      <c r="P1017" s="150" t="str">
        <f t="shared" si="15"/>
        <v/>
      </c>
    </row>
    <row r="1018" spans="6:16" ht="20.100000000000001" customHeight="1" x14ac:dyDescent="0.15">
      <c r="F1018" t="str">
        <f>IFERROR(選手[[#This Row],[選手番号]],"")</f>
        <v/>
      </c>
      <c r="G1018" t="str">
        <f>IFERROR(選手[[#This Row],[性別コード]],"")</f>
        <v/>
      </c>
      <c r="H1018" t="str">
        <f>IFERROR(VLOOKUP(G1018,色々!P:Q,2,0),"")</f>
        <v/>
      </c>
      <c r="I1018" t="str">
        <f>IFERROR(選手[[#This Row],[氏名]],"")</f>
        <v/>
      </c>
      <c r="J1018" t="str">
        <f>IFERROR(選手[[#This Row],[氏名カナ]],"")</f>
        <v/>
      </c>
      <c r="K1018" t="str">
        <f>IFERROR(選手[[#This Row],[所属名称１]],"")</f>
        <v/>
      </c>
      <c r="L1018" t="str">
        <f>IFERROR(選手[[#This Row],[学校コード]],"")</f>
        <v/>
      </c>
      <c r="M1018" t="str">
        <f>IFERROR(VLOOKUP(L1018,色々!G:H,2,0),"")</f>
        <v/>
      </c>
      <c r="N1018" t="str">
        <f>IFERROR(選手[[#This Row],[学年]],"")</f>
        <v/>
      </c>
      <c r="O1018" s="10" t="str">
        <f>IFERROR(選手[[#This Row],[生年月日]],"")</f>
        <v/>
      </c>
      <c r="P1018" s="150" t="str">
        <f t="shared" si="15"/>
        <v/>
      </c>
    </row>
    <row r="1019" spans="6:16" ht="20.100000000000001" customHeight="1" x14ac:dyDescent="0.15">
      <c r="F1019" t="str">
        <f>IFERROR(選手[[#This Row],[選手番号]],"")</f>
        <v/>
      </c>
      <c r="G1019" t="str">
        <f>IFERROR(選手[[#This Row],[性別コード]],"")</f>
        <v/>
      </c>
      <c r="H1019" t="str">
        <f>IFERROR(VLOOKUP(G1019,色々!P:Q,2,0),"")</f>
        <v/>
      </c>
      <c r="I1019" t="str">
        <f>IFERROR(選手[[#This Row],[氏名]],"")</f>
        <v/>
      </c>
      <c r="J1019" t="str">
        <f>IFERROR(選手[[#This Row],[氏名カナ]],"")</f>
        <v/>
      </c>
      <c r="K1019" t="str">
        <f>IFERROR(選手[[#This Row],[所属名称１]],"")</f>
        <v/>
      </c>
      <c r="L1019" t="str">
        <f>IFERROR(選手[[#This Row],[学校コード]],"")</f>
        <v/>
      </c>
      <c r="M1019" t="str">
        <f>IFERROR(VLOOKUP(L1019,色々!G:H,2,0),"")</f>
        <v/>
      </c>
      <c r="N1019" t="str">
        <f>IFERROR(選手[[#This Row],[学年]],"")</f>
        <v/>
      </c>
      <c r="O1019" s="10" t="str">
        <f>IFERROR(選手[[#This Row],[生年月日]],"")</f>
        <v/>
      </c>
      <c r="P1019" s="150" t="str">
        <f t="shared" si="15"/>
        <v/>
      </c>
    </row>
    <row r="1020" spans="6:16" ht="20.100000000000001" customHeight="1" x14ac:dyDescent="0.15">
      <c r="F1020" t="str">
        <f>IFERROR(選手[[#This Row],[選手番号]],"")</f>
        <v/>
      </c>
      <c r="G1020" t="str">
        <f>IFERROR(選手[[#This Row],[性別コード]],"")</f>
        <v/>
      </c>
      <c r="H1020" t="str">
        <f>IFERROR(VLOOKUP(G1020,色々!P:Q,2,0),"")</f>
        <v/>
      </c>
      <c r="I1020" t="str">
        <f>IFERROR(選手[[#This Row],[氏名]],"")</f>
        <v/>
      </c>
      <c r="J1020" t="str">
        <f>IFERROR(選手[[#This Row],[氏名カナ]],"")</f>
        <v/>
      </c>
      <c r="K1020" t="str">
        <f>IFERROR(選手[[#This Row],[所属名称１]],"")</f>
        <v/>
      </c>
      <c r="L1020" t="str">
        <f>IFERROR(選手[[#This Row],[学校コード]],"")</f>
        <v/>
      </c>
      <c r="M1020" t="str">
        <f>IFERROR(VLOOKUP(L1020,色々!G:H,2,0),"")</f>
        <v/>
      </c>
      <c r="N1020" t="str">
        <f>IFERROR(選手[[#This Row],[学年]],"")</f>
        <v/>
      </c>
      <c r="O1020" s="10" t="str">
        <f>IFERROR(選手[[#This Row],[生年月日]],"")</f>
        <v/>
      </c>
      <c r="P1020" s="150" t="str">
        <f t="shared" si="15"/>
        <v/>
      </c>
    </row>
    <row r="1021" spans="6:16" ht="20.100000000000001" customHeight="1" x14ac:dyDescent="0.15">
      <c r="F1021" t="str">
        <f>IFERROR(選手[[#This Row],[選手番号]],"")</f>
        <v/>
      </c>
      <c r="G1021" t="str">
        <f>IFERROR(選手[[#This Row],[性別コード]],"")</f>
        <v/>
      </c>
      <c r="H1021" t="str">
        <f>IFERROR(VLOOKUP(G1021,色々!P:Q,2,0),"")</f>
        <v/>
      </c>
      <c r="I1021" t="str">
        <f>IFERROR(選手[[#This Row],[氏名]],"")</f>
        <v/>
      </c>
      <c r="J1021" t="str">
        <f>IFERROR(選手[[#This Row],[氏名カナ]],"")</f>
        <v/>
      </c>
      <c r="K1021" t="str">
        <f>IFERROR(選手[[#This Row],[所属名称１]],"")</f>
        <v/>
      </c>
      <c r="L1021" t="str">
        <f>IFERROR(選手[[#This Row],[学校コード]],"")</f>
        <v/>
      </c>
      <c r="M1021" t="str">
        <f>IFERROR(VLOOKUP(L1021,色々!G:H,2,0),"")</f>
        <v/>
      </c>
      <c r="N1021" t="str">
        <f>IFERROR(選手[[#This Row],[学年]],"")</f>
        <v/>
      </c>
      <c r="O1021" s="10" t="str">
        <f>IFERROR(選手[[#This Row],[生年月日]],"")</f>
        <v/>
      </c>
      <c r="P1021" s="150" t="str">
        <f t="shared" si="15"/>
        <v/>
      </c>
    </row>
    <row r="1022" spans="6:16" ht="20.100000000000001" customHeight="1" x14ac:dyDescent="0.15">
      <c r="F1022" t="str">
        <f>IFERROR(選手[[#This Row],[選手番号]],"")</f>
        <v/>
      </c>
      <c r="G1022" t="str">
        <f>IFERROR(選手[[#This Row],[性別コード]],"")</f>
        <v/>
      </c>
      <c r="H1022" t="str">
        <f>IFERROR(VLOOKUP(G1022,色々!P:Q,2,0),"")</f>
        <v/>
      </c>
      <c r="I1022" t="str">
        <f>IFERROR(選手[[#This Row],[氏名]],"")</f>
        <v/>
      </c>
      <c r="J1022" t="str">
        <f>IFERROR(選手[[#This Row],[氏名カナ]],"")</f>
        <v/>
      </c>
      <c r="K1022" t="str">
        <f>IFERROR(選手[[#This Row],[所属名称１]],"")</f>
        <v/>
      </c>
      <c r="L1022" t="str">
        <f>IFERROR(選手[[#This Row],[学校コード]],"")</f>
        <v/>
      </c>
      <c r="M1022" t="str">
        <f>IFERROR(VLOOKUP(L1022,色々!G:H,2,0),"")</f>
        <v/>
      </c>
      <c r="N1022" t="str">
        <f>IFERROR(選手[[#This Row],[学年]],"")</f>
        <v/>
      </c>
      <c r="O1022" s="10" t="str">
        <f>IFERROR(選手[[#This Row],[生年月日]],"")</f>
        <v/>
      </c>
      <c r="P1022" s="150" t="str">
        <f t="shared" si="15"/>
        <v/>
      </c>
    </row>
    <row r="1023" spans="6:16" ht="20.100000000000001" customHeight="1" x14ac:dyDescent="0.15">
      <c r="F1023" t="str">
        <f>IFERROR(選手[[#This Row],[選手番号]],"")</f>
        <v/>
      </c>
      <c r="G1023" t="str">
        <f>IFERROR(選手[[#This Row],[性別コード]],"")</f>
        <v/>
      </c>
      <c r="H1023" t="str">
        <f>IFERROR(VLOOKUP(G1023,色々!P:Q,2,0),"")</f>
        <v/>
      </c>
      <c r="I1023" t="str">
        <f>IFERROR(選手[[#This Row],[氏名]],"")</f>
        <v/>
      </c>
      <c r="J1023" t="str">
        <f>IFERROR(選手[[#This Row],[氏名カナ]],"")</f>
        <v/>
      </c>
      <c r="K1023" t="str">
        <f>IFERROR(選手[[#This Row],[所属名称１]],"")</f>
        <v/>
      </c>
      <c r="L1023" t="str">
        <f>IFERROR(選手[[#This Row],[学校コード]],"")</f>
        <v/>
      </c>
      <c r="M1023" t="str">
        <f>IFERROR(VLOOKUP(L1023,色々!G:H,2,0),"")</f>
        <v/>
      </c>
      <c r="N1023" t="str">
        <f>IFERROR(選手[[#This Row],[学年]],"")</f>
        <v/>
      </c>
      <c r="O1023" s="10" t="str">
        <f>IFERROR(選手[[#This Row],[生年月日]],"")</f>
        <v/>
      </c>
      <c r="P1023" s="150" t="str">
        <f t="shared" si="15"/>
        <v/>
      </c>
    </row>
    <row r="1024" spans="6:16" ht="20.100000000000001" customHeight="1" x14ac:dyDescent="0.15">
      <c r="F1024" t="str">
        <f>IFERROR(選手[[#This Row],[選手番号]],"")</f>
        <v/>
      </c>
      <c r="G1024" t="str">
        <f>IFERROR(選手[[#This Row],[性別コード]],"")</f>
        <v/>
      </c>
      <c r="H1024" t="str">
        <f>IFERROR(VLOOKUP(G1024,色々!P:Q,2,0),"")</f>
        <v/>
      </c>
      <c r="I1024" t="str">
        <f>IFERROR(選手[[#This Row],[氏名]],"")</f>
        <v/>
      </c>
      <c r="J1024" t="str">
        <f>IFERROR(選手[[#This Row],[氏名カナ]],"")</f>
        <v/>
      </c>
      <c r="K1024" t="str">
        <f>IFERROR(選手[[#This Row],[所属名称１]],"")</f>
        <v/>
      </c>
      <c r="L1024" t="str">
        <f>IFERROR(選手[[#This Row],[学校コード]],"")</f>
        <v/>
      </c>
      <c r="M1024" t="str">
        <f>IFERROR(VLOOKUP(L1024,色々!G:H,2,0),"")</f>
        <v/>
      </c>
      <c r="N1024" t="str">
        <f>IFERROR(選手[[#This Row],[学年]],"")</f>
        <v/>
      </c>
      <c r="O1024" s="10" t="str">
        <f>IFERROR(選手[[#This Row],[生年月日]],"")</f>
        <v/>
      </c>
      <c r="P1024" s="150" t="str">
        <f t="shared" si="15"/>
        <v/>
      </c>
    </row>
    <row r="1025" spans="6:16" ht="20.100000000000001" customHeight="1" x14ac:dyDescent="0.15">
      <c r="F1025" t="str">
        <f>IFERROR(選手[[#This Row],[選手番号]],"")</f>
        <v/>
      </c>
      <c r="G1025" t="str">
        <f>IFERROR(選手[[#This Row],[性別コード]],"")</f>
        <v/>
      </c>
      <c r="H1025" t="str">
        <f>IFERROR(VLOOKUP(G1025,色々!P:Q,2,0),"")</f>
        <v/>
      </c>
      <c r="I1025" t="str">
        <f>IFERROR(選手[[#This Row],[氏名]],"")</f>
        <v/>
      </c>
      <c r="J1025" t="str">
        <f>IFERROR(選手[[#This Row],[氏名カナ]],"")</f>
        <v/>
      </c>
      <c r="K1025" t="str">
        <f>IFERROR(選手[[#This Row],[所属名称１]],"")</f>
        <v/>
      </c>
      <c r="L1025" t="str">
        <f>IFERROR(選手[[#This Row],[学校コード]],"")</f>
        <v/>
      </c>
      <c r="M1025" t="str">
        <f>IFERROR(VLOOKUP(L1025,色々!G:H,2,0),"")</f>
        <v/>
      </c>
      <c r="N1025" t="str">
        <f>IFERROR(選手[[#This Row],[学年]],"")</f>
        <v/>
      </c>
      <c r="O1025" s="10" t="str">
        <f>IFERROR(選手[[#This Row],[生年月日]],"")</f>
        <v/>
      </c>
      <c r="P1025" s="150" t="str">
        <f t="shared" si="15"/>
        <v/>
      </c>
    </row>
    <row r="1026" spans="6:16" ht="20.100000000000001" customHeight="1" x14ac:dyDescent="0.15">
      <c r="F1026" t="str">
        <f>IFERROR(選手[[#This Row],[選手番号]],"")</f>
        <v/>
      </c>
      <c r="G1026" t="str">
        <f>IFERROR(選手[[#This Row],[性別コード]],"")</f>
        <v/>
      </c>
      <c r="H1026" t="str">
        <f>IFERROR(VLOOKUP(G1026,色々!P:Q,2,0),"")</f>
        <v/>
      </c>
      <c r="I1026" t="str">
        <f>IFERROR(選手[[#This Row],[氏名]],"")</f>
        <v/>
      </c>
      <c r="J1026" t="str">
        <f>IFERROR(選手[[#This Row],[氏名カナ]],"")</f>
        <v/>
      </c>
      <c r="K1026" t="str">
        <f>IFERROR(選手[[#This Row],[所属名称１]],"")</f>
        <v/>
      </c>
      <c r="L1026" t="str">
        <f>IFERROR(選手[[#This Row],[学校コード]],"")</f>
        <v/>
      </c>
      <c r="M1026" t="str">
        <f>IFERROR(VLOOKUP(L1026,色々!G:H,2,0),"")</f>
        <v/>
      </c>
      <c r="N1026" t="str">
        <f>IFERROR(選手[[#This Row],[学年]],"")</f>
        <v/>
      </c>
      <c r="O1026" s="10" t="str">
        <f>IFERROR(選手[[#This Row],[生年月日]],"")</f>
        <v/>
      </c>
      <c r="P1026" s="150" t="str">
        <f t="shared" si="15"/>
        <v/>
      </c>
    </row>
    <row r="1027" spans="6:16" ht="20.100000000000001" customHeight="1" x14ac:dyDescent="0.15">
      <c r="F1027" t="str">
        <f>IFERROR(選手[[#This Row],[選手番号]],"")</f>
        <v/>
      </c>
      <c r="G1027" t="str">
        <f>IFERROR(選手[[#This Row],[性別コード]],"")</f>
        <v/>
      </c>
      <c r="H1027" t="str">
        <f>IFERROR(VLOOKUP(G1027,色々!P:Q,2,0),"")</f>
        <v/>
      </c>
      <c r="I1027" t="str">
        <f>IFERROR(選手[[#This Row],[氏名]],"")</f>
        <v/>
      </c>
      <c r="J1027" t="str">
        <f>IFERROR(選手[[#This Row],[氏名カナ]],"")</f>
        <v/>
      </c>
      <c r="K1027" t="str">
        <f>IFERROR(選手[[#This Row],[所属名称１]],"")</f>
        <v/>
      </c>
      <c r="L1027" t="str">
        <f>IFERROR(選手[[#This Row],[学校コード]],"")</f>
        <v/>
      </c>
      <c r="M1027" t="str">
        <f>IFERROR(VLOOKUP(L1027,色々!G:H,2,0),"")</f>
        <v/>
      </c>
      <c r="N1027" t="str">
        <f>IFERROR(選手[[#This Row],[学年]],"")</f>
        <v/>
      </c>
      <c r="O1027" s="10" t="str">
        <f>IFERROR(選手[[#This Row],[生年月日]],"")</f>
        <v/>
      </c>
      <c r="P1027" s="150" t="str">
        <f t="shared" ref="P1027:P1090" si="16">IFERROR(DATEDIF(O1027,$O$1,"y"),"")</f>
        <v/>
      </c>
    </row>
    <row r="1028" spans="6:16" ht="20.100000000000001" customHeight="1" x14ac:dyDescent="0.15">
      <c r="F1028" t="str">
        <f>IFERROR(選手[[#This Row],[選手番号]],"")</f>
        <v/>
      </c>
      <c r="G1028" t="str">
        <f>IFERROR(選手[[#This Row],[性別コード]],"")</f>
        <v/>
      </c>
      <c r="H1028" t="str">
        <f>IFERROR(VLOOKUP(G1028,色々!P:Q,2,0),"")</f>
        <v/>
      </c>
      <c r="I1028" t="str">
        <f>IFERROR(選手[[#This Row],[氏名]],"")</f>
        <v/>
      </c>
      <c r="J1028" t="str">
        <f>IFERROR(選手[[#This Row],[氏名カナ]],"")</f>
        <v/>
      </c>
      <c r="K1028" t="str">
        <f>IFERROR(選手[[#This Row],[所属名称１]],"")</f>
        <v/>
      </c>
      <c r="L1028" t="str">
        <f>IFERROR(選手[[#This Row],[学校コード]],"")</f>
        <v/>
      </c>
      <c r="M1028" t="str">
        <f>IFERROR(VLOOKUP(L1028,色々!G:H,2,0),"")</f>
        <v/>
      </c>
      <c r="N1028" t="str">
        <f>IFERROR(選手[[#This Row],[学年]],"")</f>
        <v/>
      </c>
      <c r="O1028" s="10" t="str">
        <f>IFERROR(選手[[#This Row],[生年月日]],"")</f>
        <v/>
      </c>
      <c r="P1028" s="150" t="str">
        <f t="shared" si="16"/>
        <v/>
      </c>
    </row>
    <row r="1029" spans="6:16" ht="20.100000000000001" customHeight="1" x14ac:dyDescent="0.15">
      <c r="F1029" t="str">
        <f>IFERROR(選手[[#This Row],[選手番号]],"")</f>
        <v/>
      </c>
      <c r="G1029" t="str">
        <f>IFERROR(選手[[#This Row],[性別コード]],"")</f>
        <v/>
      </c>
      <c r="H1029" t="str">
        <f>IFERROR(VLOOKUP(G1029,色々!P:Q,2,0),"")</f>
        <v/>
      </c>
      <c r="I1029" t="str">
        <f>IFERROR(選手[[#This Row],[氏名]],"")</f>
        <v/>
      </c>
      <c r="J1029" t="str">
        <f>IFERROR(選手[[#This Row],[氏名カナ]],"")</f>
        <v/>
      </c>
      <c r="K1029" t="str">
        <f>IFERROR(選手[[#This Row],[所属名称１]],"")</f>
        <v/>
      </c>
      <c r="L1029" t="str">
        <f>IFERROR(選手[[#This Row],[学校コード]],"")</f>
        <v/>
      </c>
      <c r="M1029" t="str">
        <f>IFERROR(VLOOKUP(L1029,色々!G:H,2,0),"")</f>
        <v/>
      </c>
      <c r="N1029" t="str">
        <f>IFERROR(選手[[#This Row],[学年]],"")</f>
        <v/>
      </c>
      <c r="O1029" s="10" t="str">
        <f>IFERROR(選手[[#This Row],[生年月日]],"")</f>
        <v/>
      </c>
      <c r="P1029" s="150" t="str">
        <f t="shared" si="16"/>
        <v/>
      </c>
    </row>
    <row r="1030" spans="6:16" ht="20.100000000000001" customHeight="1" x14ac:dyDescent="0.15">
      <c r="F1030" t="str">
        <f>IFERROR(選手[[#This Row],[選手番号]],"")</f>
        <v/>
      </c>
      <c r="G1030" t="str">
        <f>IFERROR(選手[[#This Row],[性別コード]],"")</f>
        <v/>
      </c>
      <c r="H1030" t="str">
        <f>IFERROR(VLOOKUP(G1030,色々!P:Q,2,0),"")</f>
        <v/>
      </c>
      <c r="I1030" t="str">
        <f>IFERROR(選手[[#This Row],[氏名]],"")</f>
        <v/>
      </c>
      <c r="J1030" t="str">
        <f>IFERROR(選手[[#This Row],[氏名カナ]],"")</f>
        <v/>
      </c>
      <c r="K1030" t="str">
        <f>IFERROR(選手[[#This Row],[所属名称１]],"")</f>
        <v/>
      </c>
      <c r="L1030" t="str">
        <f>IFERROR(選手[[#This Row],[学校コード]],"")</f>
        <v/>
      </c>
      <c r="M1030" t="str">
        <f>IFERROR(VLOOKUP(L1030,色々!G:H,2,0),"")</f>
        <v/>
      </c>
      <c r="N1030" t="str">
        <f>IFERROR(選手[[#This Row],[学年]],"")</f>
        <v/>
      </c>
      <c r="O1030" s="10" t="str">
        <f>IFERROR(選手[[#This Row],[生年月日]],"")</f>
        <v/>
      </c>
      <c r="P1030" s="150" t="str">
        <f t="shared" si="16"/>
        <v/>
      </c>
    </row>
    <row r="1031" spans="6:16" ht="20.100000000000001" customHeight="1" x14ac:dyDescent="0.15">
      <c r="F1031" t="str">
        <f>IFERROR(選手[[#This Row],[選手番号]],"")</f>
        <v/>
      </c>
      <c r="G1031" t="str">
        <f>IFERROR(選手[[#This Row],[性別コード]],"")</f>
        <v/>
      </c>
      <c r="H1031" t="str">
        <f>IFERROR(VLOOKUP(G1031,色々!P:Q,2,0),"")</f>
        <v/>
      </c>
      <c r="I1031" t="str">
        <f>IFERROR(選手[[#This Row],[氏名]],"")</f>
        <v/>
      </c>
      <c r="J1031" t="str">
        <f>IFERROR(選手[[#This Row],[氏名カナ]],"")</f>
        <v/>
      </c>
      <c r="K1031" t="str">
        <f>IFERROR(選手[[#This Row],[所属名称１]],"")</f>
        <v/>
      </c>
      <c r="L1031" t="str">
        <f>IFERROR(選手[[#This Row],[学校コード]],"")</f>
        <v/>
      </c>
      <c r="M1031" t="str">
        <f>IFERROR(VLOOKUP(L1031,色々!G:H,2,0),"")</f>
        <v/>
      </c>
      <c r="N1031" t="str">
        <f>IFERROR(選手[[#This Row],[学年]],"")</f>
        <v/>
      </c>
      <c r="O1031" s="10" t="str">
        <f>IFERROR(選手[[#This Row],[生年月日]],"")</f>
        <v/>
      </c>
      <c r="P1031" s="150" t="str">
        <f t="shared" si="16"/>
        <v/>
      </c>
    </row>
    <row r="1032" spans="6:16" ht="20.100000000000001" customHeight="1" x14ac:dyDescent="0.15">
      <c r="F1032" t="str">
        <f>IFERROR(選手[[#This Row],[選手番号]],"")</f>
        <v/>
      </c>
      <c r="G1032" t="str">
        <f>IFERROR(選手[[#This Row],[性別コード]],"")</f>
        <v/>
      </c>
      <c r="H1032" t="str">
        <f>IFERROR(VLOOKUP(G1032,色々!P:Q,2,0),"")</f>
        <v/>
      </c>
      <c r="I1032" t="str">
        <f>IFERROR(選手[[#This Row],[氏名]],"")</f>
        <v/>
      </c>
      <c r="J1032" t="str">
        <f>IFERROR(選手[[#This Row],[氏名カナ]],"")</f>
        <v/>
      </c>
      <c r="K1032" t="str">
        <f>IFERROR(選手[[#This Row],[所属名称１]],"")</f>
        <v/>
      </c>
      <c r="L1032" t="str">
        <f>IFERROR(選手[[#This Row],[学校コード]],"")</f>
        <v/>
      </c>
      <c r="M1032" t="str">
        <f>IFERROR(VLOOKUP(L1032,色々!G:H,2,0),"")</f>
        <v/>
      </c>
      <c r="N1032" t="str">
        <f>IFERROR(選手[[#This Row],[学年]],"")</f>
        <v/>
      </c>
      <c r="O1032" s="10" t="str">
        <f>IFERROR(選手[[#This Row],[生年月日]],"")</f>
        <v/>
      </c>
      <c r="P1032" s="150" t="str">
        <f t="shared" si="16"/>
        <v/>
      </c>
    </row>
    <row r="1033" spans="6:16" ht="20.100000000000001" customHeight="1" x14ac:dyDescent="0.15">
      <c r="F1033" t="str">
        <f>IFERROR(選手[[#This Row],[選手番号]],"")</f>
        <v/>
      </c>
      <c r="G1033" t="str">
        <f>IFERROR(選手[[#This Row],[性別コード]],"")</f>
        <v/>
      </c>
      <c r="H1033" t="str">
        <f>IFERROR(VLOOKUP(G1033,色々!P:Q,2,0),"")</f>
        <v/>
      </c>
      <c r="I1033" t="str">
        <f>IFERROR(選手[[#This Row],[氏名]],"")</f>
        <v/>
      </c>
      <c r="J1033" t="str">
        <f>IFERROR(選手[[#This Row],[氏名カナ]],"")</f>
        <v/>
      </c>
      <c r="K1033" t="str">
        <f>IFERROR(選手[[#This Row],[所属名称１]],"")</f>
        <v/>
      </c>
      <c r="L1033" t="str">
        <f>IFERROR(選手[[#This Row],[学校コード]],"")</f>
        <v/>
      </c>
      <c r="M1033" t="str">
        <f>IFERROR(VLOOKUP(L1033,色々!G:H,2,0),"")</f>
        <v/>
      </c>
      <c r="N1033" t="str">
        <f>IFERROR(選手[[#This Row],[学年]],"")</f>
        <v/>
      </c>
      <c r="O1033" s="10" t="str">
        <f>IFERROR(選手[[#This Row],[生年月日]],"")</f>
        <v/>
      </c>
      <c r="P1033" s="150" t="str">
        <f t="shared" si="16"/>
        <v/>
      </c>
    </row>
    <row r="1034" spans="6:16" ht="20.100000000000001" customHeight="1" x14ac:dyDescent="0.15">
      <c r="F1034" t="str">
        <f>IFERROR(選手[[#This Row],[選手番号]],"")</f>
        <v/>
      </c>
      <c r="G1034" t="str">
        <f>IFERROR(選手[[#This Row],[性別コード]],"")</f>
        <v/>
      </c>
      <c r="H1034" t="str">
        <f>IFERROR(VLOOKUP(G1034,色々!P:Q,2,0),"")</f>
        <v/>
      </c>
      <c r="I1034" t="str">
        <f>IFERROR(選手[[#This Row],[氏名]],"")</f>
        <v/>
      </c>
      <c r="J1034" t="str">
        <f>IFERROR(選手[[#This Row],[氏名カナ]],"")</f>
        <v/>
      </c>
      <c r="K1034" t="str">
        <f>IFERROR(選手[[#This Row],[所属名称１]],"")</f>
        <v/>
      </c>
      <c r="L1034" t="str">
        <f>IFERROR(選手[[#This Row],[学校コード]],"")</f>
        <v/>
      </c>
      <c r="M1034" t="str">
        <f>IFERROR(VLOOKUP(L1034,色々!G:H,2,0),"")</f>
        <v/>
      </c>
      <c r="N1034" t="str">
        <f>IFERROR(選手[[#This Row],[学年]],"")</f>
        <v/>
      </c>
      <c r="O1034" s="10" t="str">
        <f>IFERROR(選手[[#This Row],[生年月日]],"")</f>
        <v/>
      </c>
      <c r="P1034" s="150" t="str">
        <f t="shared" si="16"/>
        <v/>
      </c>
    </row>
    <row r="1035" spans="6:16" ht="20.100000000000001" customHeight="1" x14ac:dyDescent="0.15">
      <c r="F1035" t="str">
        <f>IFERROR(選手[[#This Row],[選手番号]],"")</f>
        <v/>
      </c>
      <c r="G1035" t="str">
        <f>IFERROR(選手[[#This Row],[性別コード]],"")</f>
        <v/>
      </c>
      <c r="H1035" t="str">
        <f>IFERROR(VLOOKUP(G1035,色々!P:Q,2,0),"")</f>
        <v/>
      </c>
      <c r="I1035" t="str">
        <f>IFERROR(選手[[#This Row],[氏名]],"")</f>
        <v/>
      </c>
      <c r="J1035" t="str">
        <f>IFERROR(選手[[#This Row],[氏名カナ]],"")</f>
        <v/>
      </c>
      <c r="K1035" t="str">
        <f>IFERROR(選手[[#This Row],[所属名称１]],"")</f>
        <v/>
      </c>
      <c r="L1035" t="str">
        <f>IFERROR(選手[[#This Row],[学校コード]],"")</f>
        <v/>
      </c>
      <c r="M1035" t="str">
        <f>IFERROR(VLOOKUP(L1035,色々!G:H,2,0),"")</f>
        <v/>
      </c>
      <c r="N1035" t="str">
        <f>IFERROR(選手[[#This Row],[学年]],"")</f>
        <v/>
      </c>
      <c r="O1035" s="10" t="str">
        <f>IFERROR(選手[[#This Row],[生年月日]],"")</f>
        <v/>
      </c>
      <c r="P1035" s="150" t="str">
        <f t="shared" si="16"/>
        <v/>
      </c>
    </row>
    <row r="1036" spans="6:16" ht="20.100000000000001" customHeight="1" x14ac:dyDescent="0.15">
      <c r="F1036" t="str">
        <f>IFERROR(選手[[#This Row],[選手番号]],"")</f>
        <v/>
      </c>
      <c r="G1036" t="str">
        <f>IFERROR(選手[[#This Row],[性別コード]],"")</f>
        <v/>
      </c>
      <c r="H1036" t="str">
        <f>IFERROR(VLOOKUP(G1036,色々!P:Q,2,0),"")</f>
        <v/>
      </c>
      <c r="I1036" t="str">
        <f>IFERROR(選手[[#This Row],[氏名]],"")</f>
        <v/>
      </c>
      <c r="J1036" t="str">
        <f>IFERROR(選手[[#This Row],[氏名カナ]],"")</f>
        <v/>
      </c>
      <c r="K1036" t="str">
        <f>IFERROR(選手[[#This Row],[所属名称１]],"")</f>
        <v/>
      </c>
      <c r="L1036" t="str">
        <f>IFERROR(選手[[#This Row],[学校コード]],"")</f>
        <v/>
      </c>
      <c r="M1036" t="str">
        <f>IFERROR(VLOOKUP(L1036,色々!G:H,2,0),"")</f>
        <v/>
      </c>
      <c r="N1036" t="str">
        <f>IFERROR(選手[[#This Row],[学年]],"")</f>
        <v/>
      </c>
      <c r="O1036" s="10" t="str">
        <f>IFERROR(選手[[#This Row],[生年月日]],"")</f>
        <v/>
      </c>
      <c r="P1036" s="150" t="str">
        <f t="shared" si="16"/>
        <v/>
      </c>
    </row>
    <row r="1037" spans="6:16" ht="20.100000000000001" customHeight="1" x14ac:dyDescent="0.15">
      <c r="F1037" t="str">
        <f>IFERROR(選手[[#This Row],[選手番号]],"")</f>
        <v/>
      </c>
      <c r="G1037" t="str">
        <f>IFERROR(選手[[#This Row],[性別コード]],"")</f>
        <v/>
      </c>
      <c r="H1037" t="str">
        <f>IFERROR(VLOOKUP(G1037,色々!P:Q,2,0),"")</f>
        <v/>
      </c>
      <c r="I1037" t="str">
        <f>IFERROR(選手[[#This Row],[氏名]],"")</f>
        <v/>
      </c>
      <c r="J1037" t="str">
        <f>IFERROR(選手[[#This Row],[氏名カナ]],"")</f>
        <v/>
      </c>
      <c r="K1037" t="str">
        <f>IFERROR(選手[[#This Row],[所属名称１]],"")</f>
        <v/>
      </c>
      <c r="L1037" t="str">
        <f>IFERROR(選手[[#This Row],[学校コード]],"")</f>
        <v/>
      </c>
      <c r="M1037" t="str">
        <f>IFERROR(VLOOKUP(L1037,色々!G:H,2,0),"")</f>
        <v/>
      </c>
      <c r="N1037" t="str">
        <f>IFERROR(選手[[#This Row],[学年]],"")</f>
        <v/>
      </c>
      <c r="O1037" s="10" t="str">
        <f>IFERROR(選手[[#This Row],[生年月日]],"")</f>
        <v/>
      </c>
      <c r="P1037" s="150" t="str">
        <f t="shared" si="16"/>
        <v/>
      </c>
    </row>
    <row r="1038" spans="6:16" ht="20.100000000000001" customHeight="1" x14ac:dyDescent="0.15">
      <c r="F1038" t="str">
        <f>IFERROR(選手[[#This Row],[選手番号]],"")</f>
        <v/>
      </c>
      <c r="G1038" t="str">
        <f>IFERROR(選手[[#This Row],[性別コード]],"")</f>
        <v/>
      </c>
      <c r="H1038" t="str">
        <f>IFERROR(VLOOKUP(G1038,色々!P:Q,2,0),"")</f>
        <v/>
      </c>
      <c r="I1038" t="str">
        <f>IFERROR(選手[[#This Row],[氏名]],"")</f>
        <v/>
      </c>
      <c r="J1038" t="str">
        <f>IFERROR(選手[[#This Row],[氏名カナ]],"")</f>
        <v/>
      </c>
      <c r="K1038" t="str">
        <f>IFERROR(選手[[#This Row],[所属名称１]],"")</f>
        <v/>
      </c>
      <c r="L1038" t="str">
        <f>IFERROR(選手[[#This Row],[学校コード]],"")</f>
        <v/>
      </c>
      <c r="M1038" t="str">
        <f>IFERROR(VLOOKUP(L1038,色々!G:H,2,0),"")</f>
        <v/>
      </c>
      <c r="N1038" t="str">
        <f>IFERROR(選手[[#This Row],[学年]],"")</f>
        <v/>
      </c>
      <c r="O1038" s="10" t="str">
        <f>IFERROR(選手[[#This Row],[生年月日]],"")</f>
        <v/>
      </c>
      <c r="P1038" s="150" t="str">
        <f t="shared" si="16"/>
        <v/>
      </c>
    </row>
    <row r="1039" spans="6:16" ht="20.100000000000001" customHeight="1" x14ac:dyDescent="0.15">
      <c r="F1039" t="str">
        <f>IFERROR(選手[[#This Row],[選手番号]],"")</f>
        <v/>
      </c>
      <c r="G1039" t="str">
        <f>IFERROR(選手[[#This Row],[性別コード]],"")</f>
        <v/>
      </c>
      <c r="H1039" t="str">
        <f>IFERROR(VLOOKUP(G1039,色々!P:Q,2,0),"")</f>
        <v/>
      </c>
      <c r="I1039" t="str">
        <f>IFERROR(選手[[#This Row],[氏名]],"")</f>
        <v/>
      </c>
      <c r="J1039" t="str">
        <f>IFERROR(選手[[#This Row],[氏名カナ]],"")</f>
        <v/>
      </c>
      <c r="K1039" t="str">
        <f>IFERROR(選手[[#This Row],[所属名称１]],"")</f>
        <v/>
      </c>
      <c r="L1039" t="str">
        <f>IFERROR(選手[[#This Row],[学校コード]],"")</f>
        <v/>
      </c>
      <c r="M1039" t="str">
        <f>IFERROR(VLOOKUP(L1039,色々!G:H,2,0),"")</f>
        <v/>
      </c>
      <c r="N1039" t="str">
        <f>IFERROR(選手[[#This Row],[学年]],"")</f>
        <v/>
      </c>
      <c r="O1039" s="10" t="str">
        <f>IFERROR(選手[[#This Row],[生年月日]],"")</f>
        <v/>
      </c>
      <c r="P1039" s="150" t="str">
        <f t="shared" si="16"/>
        <v/>
      </c>
    </row>
    <row r="1040" spans="6:16" ht="20.100000000000001" customHeight="1" x14ac:dyDescent="0.15">
      <c r="F1040" t="str">
        <f>IFERROR(選手[[#This Row],[選手番号]],"")</f>
        <v/>
      </c>
      <c r="G1040" t="str">
        <f>IFERROR(選手[[#This Row],[性別コード]],"")</f>
        <v/>
      </c>
      <c r="H1040" t="str">
        <f>IFERROR(VLOOKUP(G1040,色々!P:Q,2,0),"")</f>
        <v/>
      </c>
      <c r="I1040" t="str">
        <f>IFERROR(選手[[#This Row],[氏名]],"")</f>
        <v/>
      </c>
      <c r="J1040" t="str">
        <f>IFERROR(選手[[#This Row],[氏名カナ]],"")</f>
        <v/>
      </c>
      <c r="K1040" t="str">
        <f>IFERROR(選手[[#This Row],[所属名称１]],"")</f>
        <v/>
      </c>
      <c r="L1040" t="str">
        <f>IFERROR(選手[[#This Row],[学校コード]],"")</f>
        <v/>
      </c>
      <c r="M1040" t="str">
        <f>IFERROR(VLOOKUP(L1040,色々!G:H,2,0),"")</f>
        <v/>
      </c>
      <c r="N1040" t="str">
        <f>IFERROR(選手[[#This Row],[学年]],"")</f>
        <v/>
      </c>
      <c r="O1040" s="10" t="str">
        <f>IFERROR(選手[[#This Row],[生年月日]],"")</f>
        <v/>
      </c>
      <c r="P1040" s="150" t="str">
        <f t="shared" si="16"/>
        <v/>
      </c>
    </row>
    <row r="1041" spans="6:16" ht="20.100000000000001" customHeight="1" x14ac:dyDescent="0.15">
      <c r="F1041" t="str">
        <f>IFERROR(選手[[#This Row],[選手番号]],"")</f>
        <v/>
      </c>
      <c r="G1041" t="str">
        <f>IFERROR(選手[[#This Row],[性別コード]],"")</f>
        <v/>
      </c>
      <c r="H1041" t="str">
        <f>IFERROR(VLOOKUP(G1041,色々!P:Q,2,0),"")</f>
        <v/>
      </c>
      <c r="I1041" t="str">
        <f>IFERROR(選手[[#This Row],[氏名]],"")</f>
        <v/>
      </c>
      <c r="J1041" t="str">
        <f>IFERROR(選手[[#This Row],[氏名カナ]],"")</f>
        <v/>
      </c>
      <c r="K1041" t="str">
        <f>IFERROR(選手[[#This Row],[所属名称１]],"")</f>
        <v/>
      </c>
      <c r="L1041" t="str">
        <f>IFERROR(選手[[#This Row],[学校コード]],"")</f>
        <v/>
      </c>
      <c r="M1041" t="str">
        <f>IFERROR(VLOOKUP(L1041,色々!G:H,2,0),"")</f>
        <v/>
      </c>
      <c r="N1041" t="str">
        <f>IFERROR(選手[[#This Row],[学年]],"")</f>
        <v/>
      </c>
      <c r="O1041" s="10" t="str">
        <f>IFERROR(選手[[#This Row],[生年月日]],"")</f>
        <v/>
      </c>
      <c r="P1041" s="150" t="str">
        <f t="shared" si="16"/>
        <v/>
      </c>
    </row>
    <row r="1042" spans="6:16" ht="20.100000000000001" customHeight="1" x14ac:dyDescent="0.15">
      <c r="F1042" t="str">
        <f>IFERROR(選手[[#This Row],[選手番号]],"")</f>
        <v/>
      </c>
      <c r="G1042" t="str">
        <f>IFERROR(選手[[#This Row],[性別コード]],"")</f>
        <v/>
      </c>
      <c r="H1042" t="str">
        <f>IFERROR(VLOOKUP(G1042,色々!P:Q,2,0),"")</f>
        <v/>
      </c>
      <c r="I1042" t="str">
        <f>IFERROR(選手[[#This Row],[氏名]],"")</f>
        <v/>
      </c>
      <c r="J1042" t="str">
        <f>IFERROR(選手[[#This Row],[氏名カナ]],"")</f>
        <v/>
      </c>
      <c r="K1042" t="str">
        <f>IFERROR(選手[[#This Row],[所属名称１]],"")</f>
        <v/>
      </c>
      <c r="L1042" t="str">
        <f>IFERROR(選手[[#This Row],[学校コード]],"")</f>
        <v/>
      </c>
      <c r="M1042" t="str">
        <f>IFERROR(VLOOKUP(L1042,色々!G:H,2,0),"")</f>
        <v/>
      </c>
      <c r="N1042" t="str">
        <f>IFERROR(選手[[#This Row],[学年]],"")</f>
        <v/>
      </c>
      <c r="O1042" s="10" t="str">
        <f>IFERROR(選手[[#This Row],[生年月日]],"")</f>
        <v/>
      </c>
      <c r="P1042" s="150" t="str">
        <f t="shared" si="16"/>
        <v/>
      </c>
    </row>
    <row r="1043" spans="6:16" ht="20.100000000000001" customHeight="1" x14ac:dyDescent="0.15">
      <c r="F1043" t="str">
        <f>IFERROR(選手[[#This Row],[選手番号]],"")</f>
        <v/>
      </c>
      <c r="G1043" t="str">
        <f>IFERROR(選手[[#This Row],[性別コード]],"")</f>
        <v/>
      </c>
      <c r="H1043" t="str">
        <f>IFERROR(VLOOKUP(G1043,色々!P:Q,2,0),"")</f>
        <v/>
      </c>
      <c r="I1043" t="str">
        <f>IFERROR(選手[[#This Row],[氏名]],"")</f>
        <v/>
      </c>
      <c r="J1043" t="str">
        <f>IFERROR(選手[[#This Row],[氏名カナ]],"")</f>
        <v/>
      </c>
      <c r="K1043" t="str">
        <f>IFERROR(選手[[#This Row],[所属名称１]],"")</f>
        <v/>
      </c>
      <c r="L1043" t="str">
        <f>IFERROR(選手[[#This Row],[学校コード]],"")</f>
        <v/>
      </c>
      <c r="M1043" t="str">
        <f>IFERROR(VLOOKUP(L1043,色々!G:H,2,0),"")</f>
        <v/>
      </c>
      <c r="N1043" t="str">
        <f>IFERROR(選手[[#This Row],[学年]],"")</f>
        <v/>
      </c>
      <c r="O1043" s="10" t="str">
        <f>IFERROR(選手[[#This Row],[生年月日]],"")</f>
        <v/>
      </c>
      <c r="P1043" s="150" t="str">
        <f t="shared" si="16"/>
        <v/>
      </c>
    </row>
    <row r="1044" spans="6:16" ht="20.100000000000001" customHeight="1" x14ac:dyDescent="0.15">
      <c r="F1044" t="str">
        <f>IFERROR(選手[[#This Row],[選手番号]],"")</f>
        <v/>
      </c>
      <c r="G1044" t="str">
        <f>IFERROR(選手[[#This Row],[性別コード]],"")</f>
        <v/>
      </c>
      <c r="H1044" t="str">
        <f>IFERROR(VLOOKUP(G1044,色々!P:Q,2,0),"")</f>
        <v/>
      </c>
      <c r="I1044" t="str">
        <f>IFERROR(選手[[#This Row],[氏名]],"")</f>
        <v/>
      </c>
      <c r="J1044" t="str">
        <f>IFERROR(選手[[#This Row],[氏名カナ]],"")</f>
        <v/>
      </c>
      <c r="K1044" t="str">
        <f>IFERROR(選手[[#This Row],[所属名称１]],"")</f>
        <v/>
      </c>
      <c r="L1044" t="str">
        <f>IFERROR(選手[[#This Row],[学校コード]],"")</f>
        <v/>
      </c>
      <c r="M1044" t="str">
        <f>IFERROR(VLOOKUP(L1044,色々!G:H,2,0),"")</f>
        <v/>
      </c>
      <c r="N1044" t="str">
        <f>IFERROR(選手[[#This Row],[学年]],"")</f>
        <v/>
      </c>
      <c r="O1044" s="10" t="str">
        <f>IFERROR(選手[[#This Row],[生年月日]],"")</f>
        <v/>
      </c>
      <c r="P1044" s="150" t="str">
        <f t="shared" si="16"/>
        <v/>
      </c>
    </row>
    <row r="1045" spans="6:16" ht="20.100000000000001" customHeight="1" x14ac:dyDescent="0.15">
      <c r="F1045" t="str">
        <f>IFERROR(選手[[#This Row],[選手番号]],"")</f>
        <v/>
      </c>
      <c r="G1045" t="str">
        <f>IFERROR(選手[[#This Row],[性別コード]],"")</f>
        <v/>
      </c>
      <c r="H1045" t="str">
        <f>IFERROR(VLOOKUP(G1045,色々!P:Q,2,0),"")</f>
        <v/>
      </c>
      <c r="I1045" t="str">
        <f>IFERROR(選手[[#This Row],[氏名]],"")</f>
        <v/>
      </c>
      <c r="J1045" t="str">
        <f>IFERROR(選手[[#This Row],[氏名カナ]],"")</f>
        <v/>
      </c>
      <c r="K1045" t="str">
        <f>IFERROR(選手[[#This Row],[所属名称１]],"")</f>
        <v/>
      </c>
      <c r="L1045" t="str">
        <f>IFERROR(選手[[#This Row],[学校コード]],"")</f>
        <v/>
      </c>
      <c r="M1045" t="str">
        <f>IFERROR(VLOOKUP(L1045,色々!G:H,2,0),"")</f>
        <v/>
      </c>
      <c r="N1045" t="str">
        <f>IFERROR(選手[[#This Row],[学年]],"")</f>
        <v/>
      </c>
      <c r="O1045" s="10" t="str">
        <f>IFERROR(選手[[#This Row],[生年月日]],"")</f>
        <v/>
      </c>
      <c r="P1045" s="150" t="str">
        <f t="shared" si="16"/>
        <v/>
      </c>
    </row>
    <row r="1046" spans="6:16" ht="20.100000000000001" customHeight="1" x14ac:dyDescent="0.15">
      <c r="F1046" t="str">
        <f>IFERROR(選手[[#This Row],[選手番号]],"")</f>
        <v/>
      </c>
      <c r="G1046" t="str">
        <f>IFERROR(選手[[#This Row],[性別コード]],"")</f>
        <v/>
      </c>
      <c r="H1046" t="str">
        <f>IFERROR(VLOOKUP(G1046,色々!P:Q,2,0),"")</f>
        <v/>
      </c>
      <c r="I1046" t="str">
        <f>IFERROR(選手[[#This Row],[氏名]],"")</f>
        <v/>
      </c>
      <c r="J1046" t="str">
        <f>IFERROR(選手[[#This Row],[氏名カナ]],"")</f>
        <v/>
      </c>
      <c r="K1046" t="str">
        <f>IFERROR(選手[[#This Row],[所属名称１]],"")</f>
        <v/>
      </c>
      <c r="L1046" t="str">
        <f>IFERROR(選手[[#This Row],[学校コード]],"")</f>
        <v/>
      </c>
      <c r="M1046" t="str">
        <f>IFERROR(VLOOKUP(L1046,色々!G:H,2,0),"")</f>
        <v/>
      </c>
      <c r="N1046" t="str">
        <f>IFERROR(選手[[#This Row],[学年]],"")</f>
        <v/>
      </c>
      <c r="O1046" s="10" t="str">
        <f>IFERROR(選手[[#This Row],[生年月日]],"")</f>
        <v/>
      </c>
      <c r="P1046" s="150" t="str">
        <f t="shared" si="16"/>
        <v/>
      </c>
    </row>
    <row r="1047" spans="6:16" ht="20.100000000000001" customHeight="1" x14ac:dyDescent="0.15">
      <c r="F1047" t="str">
        <f>IFERROR(選手[[#This Row],[選手番号]],"")</f>
        <v/>
      </c>
      <c r="G1047" t="str">
        <f>IFERROR(選手[[#This Row],[性別コード]],"")</f>
        <v/>
      </c>
      <c r="H1047" t="str">
        <f>IFERROR(VLOOKUP(G1047,色々!P:Q,2,0),"")</f>
        <v/>
      </c>
      <c r="I1047" t="str">
        <f>IFERROR(選手[[#This Row],[氏名]],"")</f>
        <v/>
      </c>
      <c r="J1047" t="str">
        <f>IFERROR(選手[[#This Row],[氏名カナ]],"")</f>
        <v/>
      </c>
      <c r="K1047" t="str">
        <f>IFERROR(選手[[#This Row],[所属名称１]],"")</f>
        <v/>
      </c>
      <c r="L1047" t="str">
        <f>IFERROR(選手[[#This Row],[学校コード]],"")</f>
        <v/>
      </c>
      <c r="M1047" t="str">
        <f>IFERROR(VLOOKUP(L1047,色々!G:H,2,0),"")</f>
        <v/>
      </c>
      <c r="N1047" t="str">
        <f>IFERROR(選手[[#This Row],[学年]],"")</f>
        <v/>
      </c>
      <c r="O1047" s="10" t="str">
        <f>IFERROR(選手[[#This Row],[生年月日]],"")</f>
        <v/>
      </c>
      <c r="P1047" s="150" t="str">
        <f t="shared" si="16"/>
        <v/>
      </c>
    </row>
    <row r="1048" spans="6:16" ht="20.100000000000001" customHeight="1" x14ac:dyDescent="0.15">
      <c r="F1048" t="str">
        <f>IFERROR(選手[[#This Row],[選手番号]],"")</f>
        <v/>
      </c>
      <c r="G1048" t="str">
        <f>IFERROR(選手[[#This Row],[性別コード]],"")</f>
        <v/>
      </c>
      <c r="H1048" t="str">
        <f>IFERROR(VLOOKUP(G1048,色々!P:Q,2,0),"")</f>
        <v/>
      </c>
      <c r="I1048" t="str">
        <f>IFERROR(選手[[#This Row],[氏名]],"")</f>
        <v/>
      </c>
      <c r="J1048" t="str">
        <f>IFERROR(選手[[#This Row],[氏名カナ]],"")</f>
        <v/>
      </c>
      <c r="K1048" t="str">
        <f>IFERROR(選手[[#This Row],[所属名称１]],"")</f>
        <v/>
      </c>
      <c r="L1048" t="str">
        <f>IFERROR(選手[[#This Row],[学校コード]],"")</f>
        <v/>
      </c>
      <c r="M1048" t="str">
        <f>IFERROR(VLOOKUP(L1048,色々!G:H,2,0),"")</f>
        <v/>
      </c>
      <c r="N1048" t="str">
        <f>IFERROR(選手[[#This Row],[学年]],"")</f>
        <v/>
      </c>
      <c r="O1048" s="10" t="str">
        <f>IFERROR(選手[[#This Row],[生年月日]],"")</f>
        <v/>
      </c>
      <c r="P1048" s="150" t="str">
        <f t="shared" si="16"/>
        <v/>
      </c>
    </row>
    <row r="1049" spans="6:16" ht="20.100000000000001" customHeight="1" x14ac:dyDescent="0.15">
      <c r="F1049" t="str">
        <f>IFERROR(選手[[#This Row],[選手番号]],"")</f>
        <v/>
      </c>
      <c r="G1049" t="str">
        <f>IFERROR(選手[[#This Row],[性別コード]],"")</f>
        <v/>
      </c>
      <c r="H1049" t="str">
        <f>IFERROR(VLOOKUP(G1049,色々!P:Q,2,0),"")</f>
        <v/>
      </c>
      <c r="I1049" t="str">
        <f>IFERROR(選手[[#This Row],[氏名]],"")</f>
        <v/>
      </c>
      <c r="J1049" t="str">
        <f>IFERROR(選手[[#This Row],[氏名カナ]],"")</f>
        <v/>
      </c>
      <c r="K1049" t="str">
        <f>IFERROR(選手[[#This Row],[所属名称１]],"")</f>
        <v/>
      </c>
      <c r="L1049" t="str">
        <f>IFERROR(選手[[#This Row],[学校コード]],"")</f>
        <v/>
      </c>
      <c r="M1049" t="str">
        <f>IFERROR(VLOOKUP(L1049,色々!G:H,2,0),"")</f>
        <v/>
      </c>
      <c r="N1049" t="str">
        <f>IFERROR(選手[[#This Row],[学年]],"")</f>
        <v/>
      </c>
      <c r="O1049" s="10" t="str">
        <f>IFERROR(選手[[#This Row],[生年月日]],"")</f>
        <v/>
      </c>
      <c r="P1049" s="150" t="str">
        <f t="shared" si="16"/>
        <v/>
      </c>
    </row>
    <row r="1050" spans="6:16" ht="20.100000000000001" customHeight="1" x14ac:dyDescent="0.15">
      <c r="F1050" t="str">
        <f>IFERROR(選手[[#This Row],[選手番号]],"")</f>
        <v/>
      </c>
      <c r="G1050" t="str">
        <f>IFERROR(選手[[#This Row],[性別コード]],"")</f>
        <v/>
      </c>
      <c r="H1050" t="str">
        <f>IFERROR(VLOOKUP(G1050,色々!P:Q,2,0),"")</f>
        <v/>
      </c>
      <c r="I1050" t="str">
        <f>IFERROR(選手[[#This Row],[氏名]],"")</f>
        <v/>
      </c>
      <c r="J1050" t="str">
        <f>IFERROR(選手[[#This Row],[氏名カナ]],"")</f>
        <v/>
      </c>
      <c r="K1050" t="str">
        <f>IFERROR(選手[[#This Row],[所属名称１]],"")</f>
        <v/>
      </c>
      <c r="L1050" t="str">
        <f>IFERROR(選手[[#This Row],[学校コード]],"")</f>
        <v/>
      </c>
      <c r="M1050" t="str">
        <f>IFERROR(VLOOKUP(L1050,色々!G:H,2,0),"")</f>
        <v/>
      </c>
      <c r="N1050" t="str">
        <f>IFERROR(選手[[#This Row],[学年]],"")</f>
        <v/>
      </c>
      <c r="O1050" s="10" t="str">
        <f>IFERROR(選手[[#This Row],[生年月日]],"")</f>
        <v/>
      </c>
      <c r="P1050" s="150" t="str">
        <f t="shared" si="16"/>
        <v/>
      </c>
    </row>
    <row r="1051" spans="6:16" ht="20.100000000000001" customHeight="1" x14ac:dyDescent="0.15">
      <c r="F1051" t="str">
        <f>IFERROR(選手[[#This Row],[選手番号]],"")</f>
        <v/>
      </c>
      <c r="G1051" t="str">
        <f>IFERROR(選手[[#This Row],[性別コード]],"")</f>
        <v/>
      </c>
      <c r="H1051" t="str">
        <f>IFERROR(VLOOKUP(G1051,色々!P:Q,2,0),"")</f>
        <v/>
      </c>
      <c r="I1051" t="str">
        <f>IFERROR(選手[[#This Row],[氏名]],"")</f>
        <v/>
      </c>
      <c r="J1051" t="str">
        <f>IFERROR(選手[[#This Row],[氏名カナ]],"")</f>
        <v/>
      </c>
      <c r="K1051" t="str">
        <f>IFERROR(選手[[#This Row],[所属名称１]],"")</f>
        <v/>
      </c>
      <c r="L1051" t="str">
        <f>IFERROR(選手[[#This Row],[学校コード]],"")</f>
        <v/>
      </c>
      <c r="M1051" t="str">
        <f>IFERROR(VLOOKUP(L1051,色々!G:H,2,0),"")</f>
        <v/>
      </c>
      <c r="N1051" t="str">
        <f>IFERROR(選手[[#This Row],[学年]],"")</f>
        <v/>
      </c>
      <c r="O1051" s="10" t="str">
        <f>IFERROR(選手[[#This Row],[生年月日]],"")</f>
        <v/>
      </c>
      <c r="P1051" s="150" t="str">
        <f t="shared" si="16"/>
        <v/>
      </c>
    </row>
    <row r="1052" spans="6:16" ht="20.100000000000001" customHeight="1" x14ac:dyDescent="0.15">
      <c r="F1052" t="str">
        <f>IFERROR(選手[[#This Row],[選手番号]],"")</f>
        <v/>
      </c>
      <c r="G1052" t="str">
        <f>IFERROR(選手[[#This Row],[性別コード]],"")</f>
        <v/>
      </c>
      <c r="H1052" t="str">
        <f>IFERROR(VLOOKUP(G1052,色々!P:Q,2,0),"")</f>
        <v/>
      </c>
      <c r="I1052" t="str">
        <f>IFERROR(選手[[#This Row],[氏名]],"")</f>
        <v/>
      </c>
      <c r="J1052" t="str">
        <f>IFERROR(選手[[#This Row],[氏名カナ]],"")</f>
        <v/>
      </c>
      <c r="K1052" t="str">
        <f>IFERROR(選手[[#This Row],[所属名称１]],"")</f>
        <v/>
      </c>
      <c r="L1052" t="str">
        <f>IFERROR(選手[[#This Row],[学校コード]],"")</f>
        <v/>
      </c>
      <c r="M1052" t="str">
        <f>IFERROR(VLOOKUP(L1052,色々!G:H,2,0),"")</f>
        <v/>
      </c>
      <c r="N1052" t="str">
        <f>IFERROR(選手[[#This Row],[学年]],"")</f>
        <v/>
      </c>
      <c r="O1052" s="10" t="str">
        <f>IFERROR(選手[[#This Row],[生年月日]],"")</f>
        <v/>
      </c>
      <c r="P1052" s="150" t="str">
        <f t="shared" si="16"/>
        <v/>
      </c>
    </row>
    <row r="1053" spans="6:16" ht="20.100000000000001" customHeight="1" x14ac:dyDescent="0.15">
      <c r="F1053" t="str">
        <f>IFERROR(選手[[#This Row],[選手番号]],"")</f>
        <v/>
      </c>
      <c r="G1053" t="str">
        <f>IFERROR(選手[[#This Row],[性別コード]],"")</f>
        <v/>
      </c>
      <c r="H1053" t="str">
        <f>IFERROR(VLOOKUP(G1053,色々!P:Q,2,0),"")</f>
        <v/>
      </c>
      <c r="I1053" t="str">
        <f>IFERROR(選手[[#This Row],[氏名]],"")</f>
        <v/>
      </c>
      <c r="J1053" t="str">
        <f>IFERROR(選手[[#This Row],[氏名カナ]],"")</f>
        <v/>
      </c>
      <c r="K1053" t="str">
        <f>IFERROR(選手[[#This Row],[所属名称１]],"")</f>
        <v/>
      </c>
      <c r="L1053" t="str">
        <f>IFERROR(選手[[#This Row],[学校コード]],"")</f>
        <v/>
      </c>
      <c r="M1053" t="str">
        <f>IFERROR(VLOOKUP(L1053,色々!G:H,2,0),"")</f>
        <v/>
      </c>
      <c r="N1053" t="str">
        <f>IFERROR(選手[[#This Row],[学年]],"")</f>
        <v/>
      </c>
      <c r="O1053" s="10" t="str">
        <f>IFERROR(選手[[#This Row],[生年月日]],"")</f>
        <v/>
      </c>
      <c r="P1053" s="150" t="str">
        <f t="shared" si="16"/>
        <v/>
      </c>
    </row>
    <row r="1054" spans="6:16" ht="20.100000000000001" customHeight="1" x14ac:dyDescent="0.15">
      <c r="F1054" t="str">
        <f>IFERROR(選手[[#This Row],[選手番号]],"")</f>
        <v/>
      </c>
      <c r="G1054" t="str">
        <f>IFERROR(選手[[#This Row],[性別コード]],"")</f>
        <v/>
      </c>
      <c r="H1054" t="str">
        <f>IFERROR(VLOOKUP(G1054,色々!P:Q,2,0),"")</f>
        <v/>
      </c>
      <c r="I1054" t="str">
        <f>IFERROR(選手[[#This Row],[氏名]],"")</f>
        <v/>
      </c>
      <c r="J1054" t="str">
        <f>IFERROR(選手[[#This Row],[氏名カナ]],"")</f>
        <v/>
      </c>
      <c r="K1054" t="str">
        <f>IFERROR(選手[[#This Row],[所属名称１]],"")</f>
        <v/>
      </c>
      <c r="L1054" t="str">
        <f>IFERROR(選手[[#This Row],[学校コード]],"")</f>
        <v/>
      </c>
      <c r="M1054" t="str">
        <f>IFERROR(VLOOKUP(L1054,色々!G:H,2,0),"")</f>
        <v/>
      </c>
      <c r="N1054" t="str">
        <f>IFERROR(選手[[#This Row],[学年]],"")</f>
        <v/>
      </c>
      <c r="O1054" s="10" t="str">
        <f>IFERROR(選手[[#This Row],[生年月日]],"")</f>
        <v/>
      </c>
      <c r="P1054" s="150" t="str">
        <f t="shared" si="16"/>
        <v/>
      </c>
    </row>
    <row r="1055" spans="6:16" ht="20.100000000000001" customHeight="1" x14ac:dyDescent="0.15">
      <c r="F1055" t="str">
        <f>IFERROR(選手[[#This Row],[選手番号]],"")</f>
        <v/>
      </c>
      <c r="G1055" t="str">
        <f>IFERROR(選手[[#This Row],[性別コード]],"")</f>
        <v/>
      </c>
      <c r="H1055" t="str">
        <f>IFERROR(VLOOKUP(G1055,色々!P:Q,2,0),"")</f>
        <v/>
      </c>
      <c r="I1055" t="str">
        <f>IFERROR(選手[[#This Row],[氏名]],"")</f>
        <v/>
      </c>
      <c r="J1055" t="str">
        <f>IFERROR(選手[[#This Row],[氏名カナ]],"")</f>
        <v/>
      </c>
      <c r="K1055" t="str">
        <f>IFERROR(選手[[#This Row],[所属名称１]],"")</f>
        <v/>
      </c>
      <c r="L1055" t="str">
        <f>IFERROR(選手[[#This Row],[学校コード]],"")</f>
        <v/>
      </c>
      <c r="M1055" t="str">
        <f>IFERROR(VLOOKUP(L1055,色々!G:H,2,0),"")</f>
        <v/>
      </c>
      <c r="N1055" t="str">
        <f>IFERROR(選手[[#This Row],[学年]],"")</f>
        <v/>
      </c>
      <c r="O1055" s="10" t="str">
        <f>IFERROR(選手[[#This Row],[生年月日]],"")</f>
        <v/>
      </c>
      <c r="P1055" s="150" t="str">
        <f t="shared" si="16"/>
        <v/>
      </c>
    </row>
    <row r="1056" spans="6:16" ht="20.100000000000001" customHeight="1" x14ac:dyDescent="0.15">
      <c r="F1056" t="str">
        <f>IFERROR(選手[[#This Row],[選手番号]],"")</f>
        <v/>
      </c>
      <c r="G1056" t="str">
        <f>IFERROR(選手[[#This Row],[性別コード]],"")</f>
        <v/>
      </c>
      <c r="H1056" t="str">
        <f>IFERROR(VLOOKUP(G1056,色々!P:Q,2,0),"")</f>
        <v/>
      </c>
      <c r="I1056" t="str">
        <f>IFERROR(選手[[#This Row],[氏名]],"")</f>
        <v/>
      </c>
      <c r="J1056" t="str">
        <f>IFERROR(選手[[#This Row],[氏名カナ]],"")</f>
        <v/>
      </c>
      <c r="K1056" t="str">
        <f>IFERROR(選手[[#This Row],[所属名称１]],"")</f>
        <v/>
      </c>
      <c r="L1056" t="str">
        <f>IFERROR(選手[[#This Row],[学校コード]],"")</f>
        <v/>
      </c>
      <c r="M1056" t="str">
        <f>IFERROR(VLOOKUP(L1056,色々!G:H,2,0),"")</f>
        <v/>
      </c>
      <c r="N1056" t="str">
        <f>IFERROR(選手[[#This Row],[学年]],"")</f>
        <v/>
      </c>
      <c r="O1056" s="10" t="str">
        <f>IFERROR(選手[[#This Row],[生年月日]],"")</f>
        <v/>
      </c>
      <c r="P1056" s="150" t="str">
        <f t="shared" si="16"/>
        <v/>
      </c>
    </row>
    <row r="1057" spans="6:16" ht="20.100000000000001" customHeight="1" x14ac:dyDescent="0.15">
      <c r="F1057" t="str">
        <f>IFERROR(選手[[#This Row],[選手番号]],"")</f>
        <v/>
      </c>
      <c r="G1057" t="str">
        <f>IFERROR(選手[[#This Row],[性別コード]],"")</f>
        <v/>
      </c>
      <c r="H1057" t="str">
        <f>IFERROR(VLOOKUP(G1057,色々!P:Q,2,0),"")</f>
        <v/>
      </c>
      <c r="I1057" t="str">
        <f>IFERROR(選手[[#This Row],[氏名]],"")</f>
        <v/>
      </c>
      <c r="J1057" t="str">
        <f>IFERROR(選手[[#This Row],[氏名カナ]],"")</f>
        <v/>
      </c>
      <c r="K1057" t="str">
        <f>IFERROR(選手[[#This Row],[所属名称１]],"")</f>
        <v/>
      </c>
      <c r="L1057" t="str">
        <f>IFERROR(選手[[#This Row],[学校コード]],"")</f>
        <v/>
      </c>
      <c r="M1057" t="str">
        <f>IFERROR(VLOOKUP(L1057,色々!G:H,2,0),"")</f>
        <v/>
      </c>
      <c r="N1057" t="str">
        <f>IFERROR(選手[[#This Row],[学年]],"")</f>
        <v/>
      </c>
      <c r="O1057" s="10" t="str">
        <f>IFERROR(選手[[#This Row],[生年月日]],"")</f>
        <v/>
      </c>
      <c r="P1057" s="150" t="str">
        <f t="shared" si="16"/>
        <v/>
      </c>
    </row>
    <row r="1058" spans="6:16" ht="20.100000000000001" customHeight="1" x14ac:dyDescent="0.15">
      <c r="F1058" t="str">
        <f>IFERROR(選手[[#This Row],[選手番号]],"")</f>
        <v/>
      </c>
      <c r="G1058" t="str">
        <f>IFERROR(選手[[#This Row],[性別コード]],"")</f>
        <v/>
      </c>
      <c r="H1058" t="str">
        <f>IFERROR(VLOOKUP(G1058,色々!P:Q,2,0),"")</f>
        <v/>
      </c>
      <c r="I1058" t="str">
        <f>IFERROR(選手[[#This Row],[氏名]],"")</f>
        <v/>
      </c>
      <c r="J1058" t="str">
        <f>IFERROR(選手[[#This Row],[氏名カナ]],"")</f>
        <v/>
      </c>
      <c r="K1058" t="str">
        <f>IFERROR(選手[[#This Row],[所属名称１]],"")</f>
        <v/>
      </c>
      <c r="L1058" t="str">
        <f>IFERROR(選手[[#This Row],[学校コード]],"")</f>
        <v/>
      </c>
      <c r="M1058" t="str">
        <f>IFERROR(VLOOKUP(L1058,色々!G:H,2,0),"")</f>
        <v/>
      </c>
      <c r="N1058" t="str">
        <f>IFERROR(選手[[#This Row],[学年]],"")</f>
        <v/>
      </c>
      <c r="O1058" s="10" t="str">
        <f>IFERROR(選手[[#This Row],[生年月日]],"")</f>
        <v/>
      </c>
      <c r="P1058" s="150" t="str">
        <f t="shared" si="16"/>
        <v/>
      </c>
    </row>
    <row r="1059" spans="6:16" ht="20.100000000000001" customHeight="1" x14ac:dyDescent="0.15">
      <c r="F1059" t="str">
        <f>IFERROR(選手[[#This Row],[選手番号]],"")</f>
        <v/>
      </c>
      <c r="G1059" t="str">
        <f>IFERROR(選手[[#This Row],[性別コード]],"")</f>
        <v/>
      </c>
      <c r="H1059" t="str">
        <f>IFERROR(VLOOKUP(G1059,色々!P:Q,2,0),"")</f>
        <v/>
      </c>
      <c r="I1059" t="str">
        <f>IFERROR(選手[[#This Row],[氏名]],"")</f>
        <v/>
      </c>
      <c r="J1059" t="str">
        <f>IFERROR(選手[[#This Row],[氏名カナ]],"")</f>
        <v/>
      </c>
      <c r="K1059" t="str">
        <f>IFERROR(選手[[#This Row],[所属名称１]],"")</f>
        <v/>
      </c>
      <c r="L1059" t="str">
        <f>IFERROR(選手[[#This Row],[学校コード]],"")</f>
        <v/>
      </c>
      <c r="M1059" t="str">
        <f>IFERROR(VLOOKUP(L1059,色々!G:H,2,0),"")</f>
        <v/>
      </c>
      <c r="N1059" t="str">
        <f>IFERROR(選手[[#This Row],[学年]],"")</f>
        <v/>
      </c>
      <c r="O1059" s="10" t="str">
        <f>IFERROR(選手[[#This Row],[生年月日]],"")</f>
        <v/>
      </c>
      <c r="P1059" s="150" t="str">
        <f t="shared" si="16"/>
        <v/>
      </c>
    </row>
    <row r="1060" spans="6:16" ht="20.100000000000001" customHeight="1" x14ac:dyDescent="0.15">
      <c r="F1060" t="str">
        <f>IFERROR(選手[[#This Row],[選手番号]],"")</f>
        <v/>
      </c>
      <c r="G1060" t="str">
        <f>IFERROR(選手[[#This Row],[性別コード]],"")</f>
        <v/>
      </c>
      <c r="H1060" t="str">
        <f>IFERROR(VLOOKUP(G1060,色々!P:Q,2,0),"")</f>
        <v/>
      </c>
      <c r="I1060" t="str">
        <f>IFERROR(選手[[#This Row],[氏名]],"")</f>
        <v/>
      </c>
      <c r="J1060" t="str">
        <f>IFERROR(選手[[#This Row],[氏名カナ]],"")</f>
        <v/>
      </c>
      <c r="K1060" t="str">
        <f>IFERROR(選手[[#This Row],[所属名称１]],"")</f>
        <v/>
      </c>
      <c r="L1060" t="str">
        <f>IFERROR(選手[[#This Row],[学校コード]],"")</f>
        <v/>
      </c>
      <c r="M1060" t="str">
        <f>IFERROR(VLOOKUP(L1060,色々!G:H,2,0),"")</f>
        <v/>
      </c>
      <c r="N1060" t="str">
        <f>IFERROR(選手[[#This Row],[学年]],"")</f>
        <v/>
      </c>
      <c r="O1060" s="10" t="str">
        <f>IFERROR(選手[[#This Row],[生年月日]],"")</f>
        <v/>
      </c>
      <c r="P1060" s="150" t="str">
        <f t="shared" si="16"/>
        <v/>
      </c>
    </row>
    <row r="1061" spans="6:16" ht="20.100000000000001" customHeight="1" x14ac:dyDescent="0.15">
      <c r="F1061" t="str">
        <f>IFERROR(選手[[#This Row],[選手番号]],"")</f>
        <v/>
      </c>
      <c r="G1061" t="str">
        <f>IFERROR(選手[[#This Row],[性別コード]],"")</f>
        <v/>
      </c>
      <c r="H1061" t="str">
        <f>IFERROR(VLOOKUP(G1061,色々!P:Q,2,0),"")</f>
        <v/>
      </c>
      <c r="I1061" t="str">
        <f>IFERROR(選手[[#This Row],[氏名]],"")</f>
        <v/>
      </c>
      <c r="J1061" t="str">
        <f>IFERROR(選手[[#This Row],[氏名カナ]],"")</f>
        <v/>
      </c>
      <c r="K1061" t="str">
        <f>IFERROR(選手[[#This Row],[所属名称１]],"")</f>
        <v/>
      </c>
      <c r="L1061" t="str">
        <f>IFERROR(選手[[#This Row],[学校コード]],"")</f>
        <v/>
      </c>
      <c r="M1061" t="str">
        <f>IFERROR(VLOOKUP(L1061,色々!G:H,2,0),"")</f>
        <v/>
      </c>
      <c r="N1061" t="str">
        <f>IFERROR(選手[[#This Row],[学年]],"")</f>
        <v/>
      </c>
      <c r="O1061" s="10" t="str">
        <f>IFERROR(選手[[#This Row],[生年月日]],"")</f>
        <v/>
      </c>
      <c r="P1061" s="150" t="str">
        <f t="shared" si="16"/>
        <v/>
      </c>
    </row>
    <row r="1062" spans="6:16" ht="20.100000000000001" customHeight="1" x14ac:dyDescent="0.15">
      <c r="F1062" t="str">
        <f>IFERROR(選手[[#This Row],[選手番号]],"")</f>
        <v/>
      </c>
      <c r="G1062" t="str">
        <f>IFERROR(選手[[#This Row],[性別コード]],"")</f>
        <v/>
      </c>
      <c r="H1062" t="str">
        <f>IFERROR(VLOOKUP(G1062,色々!P:Q,2,0),"")</f>
        <v/>
      </c>
      <c r="I1062" t="str">
        <f>IFERROR(選手[[#This Row],[氏名]],"")</f>
        <v/>
      </c>
      <c r="J1062" t="str">
        <f>IFERROR(選手[[#This Row],[氏名カナ]],"")</f>
        <v/>
      </c>
      <c r="K1062" t="str">
        <f>IFERROR(選手[[#This Row],[所属名称１]],"")</f>
        <v/>
      </c>
      <c r="L1062" t="str">
        <f>IFERROR(選手[[#This Row],[学校コード]],"")</f>
        <v/>
      </c>
      <c r="M1062" t="str">
        <f>IFERROR(VLOOKUP(L1062,色々!G:H,2,0),"")</f>
        <v/>
      </c>
      <c r="N1062" t="str">
        <f>IFERROR(選手[[#This Row],[学年]],"")</f>
        <v/>
      </c>
      <c r="O1062" s="10" t="str">
        <f>IFERROR(選手[[#This Row],[生年月日]],"")</f>
        <v/>
      </c>
      <c r="P1062" s="150" t="str">
        <f t="shared" si="16"/>
        <v/>
      </c>
    </row>
    <row r="1063" spans="6:16" ht="20.100000000000001" customHeight="1" x14ac:dyDescent="0.15">
      <c r="F1063" t="str">
        <f>IFERROR(選手[[#This Row],[選手番号]],"")</f>
        <v/>
      </c>
      <c r="G1063" t="str">
        <f>IFERROR(選手[[#This Row],[性別コード]],"")</f>
        <v/>
      </c>
      <c r="H1063" t="str">
        <f>IFERROR(VLOOKUP(G1063,色々!P:Q,2,0),"")</f>
        <v/>
      </c>
      <c r="I1063" t="str">
        <f>IFERROR(選手[[#This Row],[氏名]],"")</f>
        <v/>
      </c>
      <c r="J1063" t="str">
        <f>IFERROR(選手[[#This Row],[氏名カナ]],"")</f>
        <v/>
      </c>
      <c r="K1063" t="str">
        <f>IFERROR(選手[[#This Row],[所属名称１]],"")</f>
        <v/>
      </c>
      <c r="L1063" t="str">
        <f>IFERROR(選手[[#This Row],[学校コード]],"")</f>
        <v/>
      </c>
      <c r="M1063" t="str">
        <f>IFERROR(VLOOKUP(L1063,色々!G:H,2,0),"")</f>
        <v/>
      </c>
      <c r="N1063" t="str">
        <f>IFERROR(選手[[#This Row],[学年]],"")</f>
        <v/>
      </c>
      <c r="O1063" s="10" t="str">
        <f>IFERROR(選手[[#This Row],[生年月日]],"")</f>
        <v/>
      </c>
      <c r="P1063" s="150" t="str">
        <f t="shared" si="16"/>
        <v/>
      </c>
    </row>
    <row r="1064" spans="6:16" ht="20.100000000000001" customHeight="1" x14ac:dyDescent="0.15">
      <c r="F1064" t="str">
        <f>IFERROR(選手[[#This Row],[選手番号]],"")</f>
        <v/>
      </c>
      <c r="G1064" t="str">
        <f>IFERROR(選手[[#This Row],[性別コード]],"")</f>
        <v/>
      </c>
      <c r="H1064" t="str">
        <f>IFERROR(VLOOKUP(G1064,色々!P:Q,2,0),"")</f>
        <v/>
      </c>
      <c r="I1064" t="str">
        <f>IFERROR(選手[[#This Row],[氏名]],"")</f>
        <v/>
      </c>
      <c r="J1064" t="str">
        <f>IFERROR(選手[[#This Row],[氏名カナ]],"")</f>
        <v/>
      </c>
      <c r="K1064" t="str">
        <f>IFERROR(選手[[#This Row],[所属名称１]],"")</f>
        <v/>
      </c>
      <c r="L1064" t="str">
        <f>IFERROR(選手[[#This Row],[学校コード]],"")</f>
        <v/>
      </c>
      <c r="M1064" t="str">
        <f>IFERROR(VLOOKUP(L1064,色々!G:H,2,0),"")</f>
        <v/>
      </c>
      <c r="N1064" t="str">
        <f>IFERROR(選手[[#This Row],[学年]],"")</f>
        <v/>
      </c>
      <c r="O1064" s="10" t="str">
        <f>IFERROR(選手[[#This Row],[生年月日]],"")</f>
        <v/>
      </c>
      <c r="P1064" s="150" t="str">
        <f t="shared" si="16"/>
        <v/>
      </c>
    </row>
    <row r="1065" spans="6:16" ht="20.100000000000001" customHeight="1" x14ac:dyDescent="0.15">
      <c r="F1065" t="str">
        <f>IFERROR(選手[[#This Row],[選手番号]],"")</f>
        <v/>
      </c>
      <c r="G1065" t="str">
        <f>IFERROR(選手[[#This Row],[性別コード]],"")</f>
        <v/>
      </c>
      <c r="H1065" t="str">
        <f>IFERROR(VLOOKUP(G1065,色々!P:Q,2,0),"")</f>
        <v/>
      </c>
      <c r="I1065" t="str">
        <f>IFERROR(選手[[#This Row],[氏名]],"")</f>
        <v/>
      </c>
      <c r="J1065" t="str">
        <f>IFERROR(選手[[#This Row],[氏名カナ]],"")</f>
        <v/>
      </c>
      <c r="K1065" t="str">
        <f>IFERROR(選手[[#This Row],[所属名称１]],"")</f>
        <v/>
      </c>
      <c r="L1065" t="str">
        <f>IFERROR(選手[[#This Row],[学校コード]],"")</f>
        <v/>
      </c>
      <c r="M1065" t="str">
        <f>IFERROR(VLOOKUP(L1065,色々!G:H,2,0),"")</f>
        <v/>
      </c>
      <c r="N1065" t="str">
        <f>IFERROR(選手[[#This Row],[学年]],"")</f>
        <v/>
      </c>
      <c r="O1065" s="10" t="str">
        <f>IFERROR(選手[[#This Row],[生年月日]],"")</f>
        <v/>
      </c>
      <c r="P1065" s="150" t="str">
        <f t="shared" si="16"/>
        <v/>
      </c>
    </row>
    <row r="1066" spans="6:16" ht="20.100000000000001" customHeight="1" x14ac:dyDescent="0.15">
      <c r="F1066" t="str">
        <f>IFERROR(選手[[#This Row],[選手番号]],"")</f>
        <v/>
      </c>
      <c r="G1066" t="str">
        <f>IFERROR(選手[[#This Row],[性別コード]],"")</f>
        <v/>
      </c>
      <c r="H1066" t="str">
        <f>IFERROR(VLOOKUP(G1066,色々!P:Q,2,0),"")</f>
        <v/>
      </c>
      <c r="I1066" t="str">
        <f>IFERROR(選手[[#This Row],[氏名]],"")</f>
        <v/>
      </c>
      <c r="J1066" t="str">
        <f>IFERROR(選手[[#This Row],[氏名カナ]],"")</f>
        <v/>
      </c>
      <c r="K1066" t="str">
        <f>IFERROR(選手[[#This Row],[所属名称１]],"")</f>
        <v/>
      </c>
      <c r="L1066" t="str">
        <f>IFERROR(選手[[#This Row],[学校コード]],"")</f>
        <v/>
      </c>
      <c r="M1066" t="str">
        <f>IFERROR(VLOOKUP(L1066,色々!G:H,2,0),"")</f>
        <v/>
      </c>
      <c r="N1066" t="str">
        <f>IFERROR(選手[[#This Row],[学年]],"")</f>
        <v/>
      </c>
      <c r="O1066" s="10" t="str">
        <f>IFERROR(選手[[#This Row],[生年月日]],"")</f>
        <v/>
      </c>
      <c r="P1066" s="150" t="str">
        <f t="shared" si="16"/>
        <v/>
      </c>
    </row>
    <row r="1067" spans="6:16" ht="20.100000000000001" customHeight="1" x14ac:dyDescent="0.15">
      <c r="F1067" t="str">
        <f>IFERROR(選手[[#This Row],[選手番号]],"")</f>
        <v/>
      </c>
      <c r="G1067" t="str">
        <f>IFERROR(選手[[#This Row],[性別コード]],"")</f>
        <v/>
      </c>
      <c r="H1067" t="str">
        <f>IFERROR(VLOOKUP(G1067,色々!P:Q,2,0),"")</f>
        <v/>
      </c>
      <c r="I1067" t="str">
        <f>IFERROR(選手[[#This Row],[氏名]],"")</f>
        <v/>
      </c>
      <c r="J1067" t="str">
        <f>IFERROR(選手[[#This Row],[氏名カナ]],"")</f>
        <v/>
      </c>
      <c r="K1067" t="str">
        <f>IFERROR(選手[[#This Row],[所属名称１]],"")</f>
        <v/>
      </c>
      <c r="L1067" t="str">
        <f>IFERROR(選手[[#This Row],[学校コード]],"")</f>
        <v/>
      </c>
      <c r="M1067" t="str">
        <f>IFERROR(VLOOKUP(L1067,色々!G:H,2,0),"")</f>
        <v/>
      </c>
      <c r="N1067" t="str">
        <f>IFERROR(選手[[#This Row],[学年]],"")</f>
        <v/>
      </c>
      <c r="O1067" s="10" t="str">
        <f>IFERROR(選手[[#This Row],[生年月日]],"")</f>
        <v/>
      </c>
      <c r="P1067" s="150" t="str">
        <f t="shared" si="16"/>
        <v/>
      </c>
    </row>
    <row r="1068" spans="6:16" ht="20.100000000000001" customHeight="1" x14ac:dyDescent="0.15">
      <c r="F1068" t="str">
        <f>IFERROR(選手[[#This Row],[選手番号]],"")</f>
        <v/>
      </c>
      <c r="G1068" t="str">
        <f>IFERROR(選手[[#This Row],[性別コード]],"")</f>
        <v/>
      </c>
      <c r="H1068" t="str">
        <f>IFERROR(VLOOKUP(G1068,色々!P:Q,2,0),"")</f>
        <v/>
      </c>
      <c r="I1068" t="str">
        <f>IFERROR(選手[[#This Row],[氏名]],"")</f>
        <v/>
      </c>
      <c r="J1068" t="str">
        <f>IFERROR(選手[[#This Row],[氏名カナ]],"")</f>
        <v/>
      </c>
      <c r="K1068" t="str">
        <f>IFERROR(選手[[#This Row],[所属名称１]],"")</f>
        <v/>
      </c>
      <c r="L1068" t="str">
        <f>IFERROR(選手[[#This Row],[学校コード]],"")</f>
        <v/>
      </c>
      <c r="M1068" t="str">
        <f>IFERROR(VLOOKUP(L1068,色々!G:H,2,0),"")</f>
        <v/>
      </c>
      <c r="N1068" t="str">
        <f>IFERROR(選手[[#This Row],[学年]],"")</f>
        <v/>
      </c>
      <c r="O1068" s="10" t="str">
        <f>IFERROR(選手[[#This Row],[生年月日]],"")</f>
        <v/>
      </c>
      <c r="P1068" s="150" t="str">
        <f t="shared" si="16"/>
        <v/>
      </c>
    </row>
    <row r="1069" spans="6:16" ht="20.100000000000001" customHeight="1" x14ac:dyDescent="0.15">
      <c r="F1069" t="str">
        <f>IFERROR(選手[[#This Row],[選手番号]],"")</f>
        <v/>
      </c>
      <c r="G1069" t="str">
        <f>IFERROR(選手[[#This Row],[性別コード]],"")</f>
        <v/>
      </c>
      <c r="H1069" t="str">
        <f>IFERROR(VLOOKUP(G1069,色々!P:Q,2,0),"")</f>
        <v/>
      </c>
      <c r="I1069" t="str">
        <f>IFERROR(選手[[#This Row],[氏名]],"")</f>
        <v/>
      </c>
      <c r="J1069" t="str">
        <f>IFERROR(選手[[#This Row],[氏名カナ]],"")</f>
        <v/>
      </c>
      <c r="K1069" t="str">
        <f>IFERROR(選手[[#This Row],[所属名称１]],"")</f>
        <v/>
      </c>
      <c r="L1069" t="str">
        <f>IFERROR(選手[[#This Row],[学校コード]],"")</f>
        <v/>
      </c>
      <c r="M1069" t="str">
        <f>IFERROR(VLOOKUP(L1069,色々!G:H,2,0),"")</f>
        <v/>
      </c>
      <c r="N1069" t="str">
        <f>IFERROR(選手[[#This Row],[学年]],"")</f>
        <v/>
      </c>
      <c r="O1069" s="10" t="str">
        <f>IFERROR(選手[[#This Row],[生年月日]],"")</f>
        <v/>
      </c>
      <c r="P1069" s="150" t="str">
        <f t="shared" si="16"/>
        <v/>
      </c>
    </row>
    <row r="1070" spans="6:16" ht="20.100000000000001" customHeight="1" x14ac:dyDescent="0.15">
      <c r="F1070" t="str">
        <f>IFERROR(選手[[#This Row],[選手番号]],"")</f>
        <v/>
      </c>
      <c r="G1070" t="str">
        <f>IFERROR(選手[[#This Row],[性別コード]],"")</f>
        <v/>
      </c>
      <c r="H1070" t="str">
        <f>IFERROR(VLOOKUP(G1070,色々!P:Q,2,0),"")</f>
        <v/>
      </c>
      <c r="I1070" t="str">
        <f>IFERROR(選手[[#This Row],[氏名]],"")</f>
        <v/>
      </c>
      <c r="J1070" t="str">
        <f>IFERROR(選手[[#This Row],[氏名カナ]],"")</f>
        <v/>
      </c>
      <c r="K1070" t="str">
        <f>IFERROR(選手[[#This Row],[所属名称１]],"")</f>
        <v/>
      </c>
      <c r="L1070" t="str">
        <f>IFERROR(選手[[#This Row],[学校コード]],"")</f>
        <v/>
      </c>
      <c r="M1070" t="str">
        <f>IFERROR(VLOOKUP(L1070,色々!G:H,2,0),"")</f>
        <v/>
      </c>
      <c r="N1070" t="str">
        <f>IFERROR(選手[[#This Row],[学年]],"")</f>
        <v/>
      </c>
      <c r="O1070" s="10" t="str">
        <f>IFERROR(選手[[#This Row],[生年月日]],"")</f>
        <v/>
      </c>
      <c r="P1070" s="150" t="str">
        <f t="shared" si="16"/>
        <v/>
      </c>
    </row>
    <row r="1071" spans="6:16" ht="20.100000000000001" customHeight="1" x14ac:dyDescent="0.15">
      <c r="F1071" t="str">
        <f>IFERROR(選手[[#This Row],[選手番号]],"")</f>
        <v/>
      </c>
      <c r="G1071" t="str">
        <f>IFERROR(選手[[#This Row],[性別コード]],"")</f>
        <v/>
      </c>
      <c r="H1071" t="str">
        <f>IFERROR(VLOOKUP(G1071,色々!P:Q,2,0),"")</f>
        <v/>
      </c>
      <c r="I1071" t="str">
        <f>IFERROR(選手[[#This Row],[氏名]],"")</f>
        <v/>
      </c>
      <c r="J1071" t="str">
        <f>IFERROR(選手[[#This Row],[氏名カナ]],"")</f>
        <v/>
      </c>
      <c r="K1071" t="str">
        <f>IFERROR(選手[[#This Row],[所属名称１]],"")</f>
        <v/>
      </c>
      <c r="L1071" t="str">
        <f>IFERROR(選手[[#This Row],[学校コード]],"")</f>
        <v/>
      </c>
      <c r="M1071" t="str">
        <f>IFERROR(VLOOKUP(L1071,色々!G:H,2,0),"")</f>
        <v/>
      </c>
      <c r="N1071" t="str">
        <f>IFERROR(選手[[#This Row],[学年]],"")</f>
        <v/>
      </c>
      <c r="O1071" s="10" t="str">
        <f>IFERROR(選手[[#This Row],[生年月日]],"")</f>
        <v/>
      </c>
      <c r="P1071" s="150" t="str">
        <f t="shared" si="16"/>
        <v/>
      </c>
    </row>
    <row r="1072" spans="6:16" ht="20.100000000000001" customHeight="1" x14ac:dyDescent="0.15">
      <c r="F1072" t="str">
        <f>IFERROR(選手[[#This Row],[選手番号]],"")</f>
        <v/>
      </c>
      <c r="G1072" t="str">
        <f>IFERROR(選手[[#This Row],[性別コード]],"")</f>
        <v/>
      </c>
      <c r="H1072" t="str">
        <f>IFERROR(VLOOKUP(G1072,色々!P:Q,2,0),"")</f>
        <v/>
      </c>
      <c r="I1072" t="str">
        <f>IFERROR(選手[[#This Row],[氏名]],"")</f>
        <v/>
      </c>
      <c r="J1072" t="str">
        <f>IFERROR(選手[[#This Row],[氏名カナ]],"")</f>
        <v/>
      </c>
      <c r="K1072" t="str">
        <f>IFERROR(選手[[#This Row],[所属名称１]],"")</f>
        <v/>
      </c>
      <c r="L1072" t="str">
        <f>IFERROR(選手[[#This Row],[学校コード]],"")</f>
        <v/>
      </c>
      <c r="M1072" t="str">
        <f>IFERROR(VLOOKUP(L1072,色々!G:H,2,0),"")</f>
        <v/>
      </c>
      <c r="N1072" t="str">
        <f>IFERROR(選手[[#This Row],[学年]],"")</f>
        <v/>
      </c>
      <c r="O1072" s="10" t="str">
        <f>IFERROR(選手[[#This Row],[生年月日]],"")</f>
        <v/>
      </c>
      <c r="P1072" s="150" t="str">
        <f t="shared" si="16"/>
        <v/>
      </c>
    </row>
    <row r="1073" spans="6:16" ht="20.100000000000001" customHeight="1" x14ac:dyDescent="0.15">
      <c r="F1073" t="str">
        <f>IFERROR(選手[[#This Row],[選手番号]],"")</f>
        <v/>
      </c>
      <c r="G1073" t="str">
        <f>IFERROR(選手[[#This Row],[性別コード]],"")</f>
        <v/>
      </c>
      <c r="H1073" t="str">
        <f>IFERROR(VLOOKUP(G1073,色々!P:Q,2,0),"")</f>
        <v/>
      </c>
      <c r="I1073" t="str">
        <f>IFERROR(選手[[#This Row],[氏名]],"")</f>
        <v/>
      </c>
      <c r="J1073" t="str">
        <f>IFERROR(選手[[#This Row],[氏名カナ]],"")</f>
        <v/>
      </c>
      <c r="K1073" t="str">
        <f>IFERROR(選手[[#This Row],[所属名称１]],"")</f>
        <v/>
      </c>
      <c r="L1073" t="str">
        <f>IFERROR(選手[[#This Row],[学校コード]],"")</f>
        <v/>
      </c>
      <c r="M1073" t="str">
        <f>IFERROR(VLOOKUP(L1073,色々!G:H,2,0),"")</f>
        <v/>
      </c>
      <c r="N1073" t="str">
        <f>IFERROR(選手[[#This Row],[学年]],"")</f>
        <v/>
      </c>
      <c r="O1073" s="10" t="str">
        <f>IFERROR(選手[[#This Row],[生年月日]],"")</f>
        <v/>
      </c>
      <c r="P1073" s="150" t="str">
        <f t="shared" si="16"/>
        <v/>
      </c>
    </row>
    <row r="1074" spans="6:16" ht="20.100000000000001" customHeight="1" x14ac:dyDescent="0.15">
      <c r="F1074" t="str">
        <f>IFERROR(選手[[#This Row],[選手番号]],"")</f>
        <v/>
      </c>
      <c r="G1074" t="str">
        <f>IFERROR(選手[[#This Row],[性別コード]],"")</f>
        <v/>
      </c>
      <c r="H1074" t="str">
        <f>IFERROR(VLOOKUP(G1074,色々!P:Q,2,0),"")</f>
        <v/>
      </c>
      <c r="I1074" t="str">
        <f>IFERROR(選手[[#This Row],[氏名]],"")</f>
        <v/>
      </c>
      <c r="J1074" t="str">
        <f>IFERROR(選手[[#This Row],[氏名カナ]],"")</f>
        <v/>
      </c>
      <c r="K1074" t="str">
        <f>IFERROR(選手[[#This Row],[所属名称１]],"")</f>
        <v/>
      </c>
      <c r="L1074" t="str">
        <f>IFERROR(選手[[#This Row],[学校コード]],"")</f>
        <v/>
      </c>
      <c r="M1074" t="str">
        <f>IFERROR(VLOOKUP(L1074,色々!G:H,2,0),"")</f>
        <v/>
      </c>
      <c r="N1074" t="str">
        <f>IFERROR(選手[[#This Row],[学年]],"")</f>
        <v/>
      </c>
      <c r="O1074" s="10" t="str">
        <f>IFERROR(選手[[#This Row],[生年月日]],"")</f>
        <v/>
      </c>
      <c r="P1074" s="150" t="str">
        <f t="shared" si="16"/>
        <v/>
      </c>
    </row>
    <row r="1075" spans="6:16" ht="20.100000000000001" customHeight="1" x14ac:dyDescent="0.15">
      <c r="F1075" t="str">
        <f>IFERROR(選手[[#This Row],[選手番号]],"")</f>
        <v/>
      </c>
      <c r="G1075" t="str">
        <f>IFERROR(選手[[#This Row],[性別コード]],"")</f>
        <v/>
      </c>
      <c r="H1075" t="str">
        <f>IFERROR(VLOOKUP(G1075,色々!P:Q,2,0),"")</f>
        <v/>
      </c>
      <c r="I1075" t="str">
        <f>IFERROR(選手[[#This Row],[氏名]],"")</f>
        <v/>
      </c>
      <c r="J1075" t="str">
        <f>IFERROR(選手[[#This Row],[氏名カナ]],"")</f>
        <v/>
      </c>
      <c r="K1075" t="str">
        <f>IFERROR(選手[[#This Row],[所属名称１]],"")</f>
        <v/>
      </c>
      <c r="L1075" t="str">
        <f>IFERROR(選手[[#This Row],[学校コード]],"")</f>
        <v/>
      </c>
      <c r="M1075" t="str">
        <f>IFERROR(VLOOKUP(L1075,色々!G:H,2,0),"")</f>
        <v/>
      </c>
      <c r="N1075" t="str">
        <f>IFERROR(選手[[#This Row],[学年]],"")</f>
        <v/>
      </c>
      <c r="O1075" s="10" t="str">
        <f>IFERROR(選手[[#This Row],[生年月日]],"")</f>
        <v/>
      </c>
      <c r="P1075" s="150" t="str">
        <f t="shared" si="16"/>
        <v/>
      </c>
    </row>
    <row r="1076" spans="6:16" ht="20.100000000000001" customHeight="1" x14ac:dyDescent="0.15">
      <c r="F1076" t="str">
        <f>IFERROR(選手[[#This Row],[選手番号]],"")</f>
        <v/>
      </c>
      <c r="G1076" t="str">
        <f>IFERROR(選手[[#This Row],[性別コード]],"")</f>
        <v/>
      </c>
      <c r="H1076" t="str">
        <f>IFERROR(VLOOKUP(G1076,色々!P:Q,2,0),"")</f>
        <v/>
      </c>
      <c r="I1076" t="str">
        <f>IFERROR(選手[[#This Row],[氏名]],"")</f>
        <v/>
      </c>
      <c r="J1076" t="str">
        <f>IFERROR(選手[[#This Row],[氏名カナ]],"")</f>
        <v/>
      </c>
      <c r="K1076" t="str">
        <f>IFERROR(選手[[#This Row],[所属名称１]],"")</f>
        <v/>
      </c>
      <c r="L1076" t="str">
        <f>IFERROR(選手[[#This Row],[学校コード]],"")</f>
        <v/>
      </c>
      <c r="M1076" t="str">
        <f>IFERROR(VLOOKUP(L1076,色々!G:H,2,0),"")</f>
        <v/>
      </c>
      <c r="N1076" t="str">
        <f>IFERROR(選手[[#This Row],[学年]],"")</f>
        <v/>
      </c>
      <c r="O1076" s="10" t="str">
        <f>IFERROR(選手[[#This Row],[生年月日]],"")</f>
        <v/>
      </c>
      <c r="P1076" s="150" t="str">
        <f t="shared" si="16"/>
        <v/>
      </c>
    </row>
    <row r="1077" spans="6:16" ht="20.100000000000001" customHeight="1" x14ac:dyDescent="0.15">
      <c r="F1077" t="str">
        <f>IFERROR(選手[[#This Row],[選手番号]],"")</f>
        <v/>
      </c>
      <c r="G1077" t="str">
        <f>IFERROR(選手[[#This Row],[性別コード]],"")</f>
        <v/>
      </c>
      <c r="H1077" t="str">
        <f>IFERROR(VLOOKUP(G1077,色々!P:Q,2,0),"")</f>
        <v/>
      </c>
      <c r="I1077" t="str">
        <f>IFERROR(選手[[#This Row],[氏名]],"")</f>
        <v/>
      </c>
      <c r="J1077" t="str">
        <f>IFERROR(選手[[#This Row],[氏名カナ]],"")</f>
        <v/>
      </c>
      <c r="K1077" t="str">
        <f>IFERROR(選手[[#This Row],[所属名称１]],"")</f>
        <v/>
      </c>
      <c r="L1077" t="str">
        <f>IFERROR(選手[[#This Row],[学校コード]],"")</f>
        <v/>
      </c>
      <c r="M1077" t="str">
        <f>IFERROR(VLOOKUP(L1077,色々!G:H,2,0),"")</f>
        <v/>
      </c>
      <c r="N1077" t="str">
        <f>IFERROR(選手[[#This Row],[学年]],"")</f>
        <v/>
      </c>
      <c r="O1077" s="10" t="str">
        <f>IFERROR(選手[[#This Row],[生年月日]],"")</f>
        <v/>
      </c>
      <c r="P1077" s="150" t="str">
        <f t="shared" si="16"/>
        <v/>
      </c>
    </row>
    <row r="1078" spans="6:16" ht="20.100000000000001" customHeight="1" x14ac:dyDescent="0.15">
      <c r="F1078" t="str">
        <f>IFERROR(選手[[#This Row],[選手番号]],"")</f>
        <v/>
      </c>
      <c r="G1078" t="str">
        <f>IFERROR(選手[[#This Row],[性別コード]],"")</f>
        <v/>
      </c>
      <c r="H1078" t="str">
        <f>IFERROR(VLOOKUP(G1078,色々!P:Q,2,0),"")</f>
        <v/>
      </c>
      <c r="I1078" t="str">
        <f>IFERROR(選手[[#This Row],[氏名]],"")</f>
        <v/>
      </c>
      <c r="J1078" t="str">
        <f>IFERROR(選手[[#This Row],[氏名カナ]],"")</f>
        <v/>
      </c>
      <c r="K1078" t="str">
        <f>IFERROR(選手[[#This Row],[所属名称１]],"")</f>
        <v/>
      </c>
      <c r="L1078" t="str">
        <f>IFERROR(選手[[#This Row],[学校コード]],"")</f>
        <v/>
      </c>
      <c r="M1078" t="str">
        <f>IFERROR(VLOOKUP(L1078,色々!G:H,2,0),"")</f>
        <v/>
      </c>
      <c r="N1078" t="str">
        <f>IFERROR(選手[[#This Row],[学年]],"")</f>
        <v/>
      </c>
      <c r="O1078" s="10" t="str">
        <f>IFERROR(選手[[#This Row],[生年月日]],"")</f>
        <v/>
      </c>
      <c r="P1078" s="150" t="str">
        <f t="shared" si="16"/>
        <v/>
      </c>
    </row>
    <row r="1079" spans="6:16" ht="20.100000000000001" customHeight="1" x14ac:dyDescent="0.15">
      <c r="F1079" t="str">
        <f>IFERROR(選手[[#This Row],[選手番号]],"")</f>
        <v/>
      </c>
      <c r="G1079" t="str">
        <f>IFERROR(選手[[#This Row],[性別コード]],"")</f>
        <v/>
      </c>
      <c r="H1079" t="str">
        <f>IFERROR(VLOOKUP(G1079,色々!P:Q,2,0),"")</f>
        <v/>
      </c>
      <c r="I1079" t="str">
        <f>IFERROR(選手[[#This Row],[氏名]],"")</f>
        <v/>
      </c>
      <c r="J1079" t="str">
        <f>IFERROR(選手[[#This Row],[氏名カナ]],"")</f>
        <v/>
      </c>
      <c r="K1079" t="str">
        <f>IFERROR(選手[[#This Row],[所属名称１]],"")</f>
        <v/>
      </c>
      <c r="L1079" t="str">
        <f>IFERROR(選手[[#This Row],[学校コード]],"")</f>
        <v/>
      </c>
      <c r="M1079" t="str">
        <f>IFERROR(VLOOKUP(L1079,色々!G:H,2,0),"")</f>
        <v/>
      </c>
      <c r="N1079" t="str">
        <f>IFERROR(選手[[#This Row],[学年]],"")</f>
        <v/>
      </c>
      <c r="O1079" s="10" t="str">
        <f>IFERROR(選手[[#This Row],[生年月日]],"")</f>
        <v/>
      </c>
      <c r="P1079" s="150" t="str">
        <f t="shared" si="16"/>
        <v/>
      </c>
    </row>
    <row r="1080" spans="6:16" ht="20.100000000000001" customHeight="1" x14ac:dyDescent="0.15">
      <c r="F1080" t="str">
        <f>IFERROR(選手[[#This Row],[選手番号]],"")</f>
        <v/>
      </c>
      <c r="G1080" t="str">
        <f>IFERROR(選手[[#This Row],[性別コード]],"")</f>
        <v/>
      </c>
      <c r="H1080" t="str">
        <f>IFERROR(VLOOKUP(G1080,色々!P:Q,2,0),"")</f>
        <v/>
      </c>
      <c r="I1080" t="str">
        <f>IFERROR(選手[[#This Row],[氏名]],"")</f>
        <v/>
      </c>
      <c r="J1080" t="str">
        <f>IFERROR(選手[[#This Row],[氏名カナ]],"")</f>
        <v/>
      </c>
      <c r="K1080" t="str">
        <f>IFERROR(選手[[#This Row],[所属名称１]],"")</f>
        <v/>
      </c>
      <c r="L1080" t="str">
        <f>IFERROR(選手[[#This Row],[学校コード]],"")</f>
        <v/>
      </c>
      <c r="M1080" t="str">
        <f>IFERROR(VLOOKUP(L1080,色々!G:H,2,0),"")</f>
        <v/>
      </c>
      <c r="N1080" t="str">
        <f>IFERROR(選手[[#This Row],[学年]],"")</f>
        <v/>
      </c>
      <c r="O1080" s="10" t="str">
        <f>IFERROR(選手[[#This Row],[生年月日]],"")</f>
        <v/>
      </c>
      <c r="P1080" s="150" t="str">
        <f t="shared" si="16"/>
        <v/>
      </c>
    </row>
    <row r="1081" spans="6:16" ht="20.100000000000001" customHeight="1" x14ac:dyDescent="0.15">
      <c r="F1081" t="str">
        <f>IFERROR(選手[[#This Row],[選手番号]],"")</f>
        <v/>
      </c>
      <c r="G1081" t="str">
        <f>IFERROR(選手[[#This Row],[性別コード]],"")</f>
        <v/>
      </c>
      <c r="H1081" t="str">
        <f>IFERROR(VLOOKUP(G1081,色々!P:Q,2,0),"")</f>
        <v/>
      </c>
      <c r="I1081" t="str">
        <f>IFERROR(選手[[#This Row],[氏名]],"")</f>
        <v/>
      </c>
      <c r="J1081" t="str">
        <f>IFERROR(選手[[#This Row],[氏名カナ]],"")</f>
        <v/>
      </c>
      <c r="K1081" t="str">
        <f>IFERROR(選手[[#This Row],[所属名称１]],"")</f>
        <v/>
      </c>
      <c r="L1081" t="str">
        <f>IFERROR(選手[[#This Row],[学校コード]],"")</f>
        <v/>
      </c>
      <c r="M1081" t="str">
        <f>IFERROR(VLOOKUP(L1081,色々!G:H,2,0),"")</f>
        <v/>
      </c>
      <c r="N1081" t="str">
        <f>IFERROR(選手[[#This Row],[学年]],"")</f>
        <v/>
      </c>
      <c r="O1081" s="10" t="str">
        <f>IFERROR(選手[[#This Row],[生年月日]],"")</f>
        <v/>
      </c>
      <c r="P1081" s="150" t="str">
        <f t="shared" si="16"/>
        <v/>
      </c>
    </row>
    <row r="1082" spans="6:16" ht="20.100000000000001" customHeight="1" x14ac:dyDescent="0.15">
      <c r="F1082" t="str">
        <f>IFERROR(選手[[#This Row],[選手番号]],"")</f>
        <v/>
      </c>
      <c r="G1082" t="str">
        <f>IFERROR(選手[[#This Row],[性別コード]],"")</f>
        <v/>
      </c>
      <c r="H1082" t="str">
        <f>IFERROR(VLOOKUP(G1082,色々!P:Q,2,0),"")</f>
        <v/>
      </c>
      <c r="I1082" t="str">
        <f>IFERROR(選手[[#This Row],[氏名]],"")</f>
        <v/>
      </c>
      <c r="J1082" t="str">
        <f>IFERROR(選手[[#This Row],[氏名カナ]],"")</f>
        <v/>
      </c>
      <c r="K1082" t="str">
        <f>IFERROR(選手[[#This Row],[所属名称１]],"")</f>
        <v/>
      </c>
      <c r="L1082" t="str">
        <f>IFERROR(選手[[#This Row],[学校コード]],"")</f>
        <v/>
      </c>
      <c r="M1082" t="str">
        <f>IFERROR(VLOOKUP(L1082,色々!G:H,2,0),"")</f>
        <v/>
      </c>
      <c r="N1082" t="str">
        <f>IFERROR(選手[[#This Row],[学年]],"")</f>
        <v/>
      </c>
      <c r="O1082" s="10" t="str">
        <f>IFERROR(選手[[#This Row],[生年月日]],"")</f>
        <v/>
      </c>
      <c r="P1082" s="150" t="str">
        <f t="shared" si="16"/>
        <v/>
      </c>
    </row>
    <row r="1083" spans="6:16" ht="20.100000000000001" customHeight="1" x14ac:dyDescent="0.15">
      <c r="F1083" t="str">
        <f>IFERROR(選手[[#This Row],[選手番号]],"")</f>
        <v/>
      </c>
      <c r="G1083" t="str">
        <f>IFERROR(選手[[#This Row],[性別コード]],"")</f>
        <v/>
      </c>
      <c r="H1083" t="str">
        <f>IFERROR(VLOOKUP(G1083,色々!P:Q,2,0),"")</f>
        <v/>
      </c>
      <c r="I1083" t="str">
        <f>IFERROR(選手[[#This Row],[氏名]],"")</f>
        <v/>
      </c>
      <c r="J1083" t="str">
        <f>IFERROR(選手[[#This Row],[氏名カナ]],"")</f>
        <v/>
      </c>
      <c r="K1083" t="str">
        <f>IFERROR(選手[[#This Row],[所属名称１]],"")</f>
        <v/>
      </c>
      <c r="L1083" t="str">
        <f>IFERROR(選手[[#This Row],[学校コード]],"")</f>
        <v/>
      </c>
      <c r="M1083" t="str">
        <f>IFERROR(VLOOKUP(L1083,色々!G:H,2,0),"")</f>
        <v/>
      </c>
      <c r="N1083" t="str">
        <f>IFERROR(選手[[#This Row],[学年]],"")</f>
        <v/>
      </c>
      <c r="O1083" s="10" t="str">
        <f>IFERROR(選手[[#This Row],[生年月日]],"")</f>
        <v/>
      </c>
      <c r="P1083" s="150" t="str">
        <f t="shared" si="16"/>
        <v/>
      </c>
    </row>
    <row r="1084" spans="6:16" ht="20.100000000000001" customHeight="1" x14ac:dyDescent="0.15">
      <c r="F1084" t="str">
        <f>IFERROR(選手[[#This Row],[選手番号]],"")</f>
        <v/>
      </c>
      <c r="G1084" t="str">
        <f>IFERROR(選手[[#This Row],[性別コード]],"")</f>
        <v/>
      </c>
      <c r="H1084" t="str">
        <f>IFERROR(VLOOKUP(G1084,色々!P:Q,2,0),"")</f>
        <v/>
      </c>
      <c r="I1084" t="str">
        <f>IFERROR(選手[[#This Row],[氏名]],"")</f>
        <v/>
      </c>
      <c r="J1084" t="str">
        <f>IFERROR(選手[[#This Row],[氏名カナ]],"")</f>
        <v/>
      </c>
      <c r="K1084" t="str">
        <f>IFERROR(選手[[#This Row],[所属名称１]],"")</f>
        <v/>
      </c>
      <c r="L1084" t="str">
        <f>IFERROR(選手[[#This Row],[学校コード]],"")</f>
        <v/>
      </c>
      <c r="M1084" t="str">
        <f>IFERROR(VLOOKUP(L1084,色々!G:H,2,0),"")</f>
        <v/>
      </c>
      <c r="N1084" t="str">
        <f>IFERROR(選手[[#This Row],[学年]],"")</f>
        <v/>
      </c>
      <c r="O1084" s="10" t="str">
        <f>IFERROR(選手[[#This Row],[生年月日]],"")</f>
        <v/>
      </c>
      <c r="P1084" s="150" t="str">
        <f t="shared" si="16"/>
        <v/>
      </c>
    </row>
    <row r="1085" spans="6:16" ht="20.100000000000001" customHeight="1" x14ac:dyDescent="0.15">
      <c r="F1085" t="str">
        <f>IFERROR(選手[[#This Row],[選手番号]],"")</f>
        <v/>
      </c>
      <c r="G1085" t="str">
        <f>IFERROR(選手[[#This Row],[性別コード]],"")</f>
        <v/>
      </c>
      <c r="H1085" t="str">
        <f>IFERROR(VLOOKUP(G1085,色々!P:Q,2,0),"")</f>
        <v/>
      </c>
      <c r="I1085" t="str">
        <f>IFERROR(選手[[#This Row],[氏名]],"")</f>
        <v/>
      </c>
      <c r="J1085" t="str">
        <f>IFERROR(選手[[#This Row],[氏名カナ]],"")</f>
        <v/>
      </c>
      <c r="K1085" t="str">
        <f>IFERROR(選手[[#This Row],[所属名称１]],"")</f>
        <v/>
      </c>
      <c r="L1085" t="str">
        <f>IFERROR(選手[[#This Row],[学校コード]],"")</f>
        <v/>
      </c>
      <c r="M1085" t="str">
        <f>IFERROR(VLOOKUP(L1085,色々!G:H,2,0),"")</f>
        <v/>
      </c>
      <c r="N1085" t="str">
        <f>IFERROR(選手[[#This Row],[学年]],"")</f>
        <v/>
      </c>
      <c r="O1085" s="10" t="str">
        <f>IFERROR(選手[[#This Row],[生年月日]],"")</f>
        <v/>
      </c>
      <c r="P1085" s="150" t="str">
        <f t="shared" si="16"/>
        <v/>
      </c>
    </row>
    <row r="1086" spans="6:16" ht="20.100000000000001" customHeight="1" x14ac:dyDescent="0.15">
      <c r="F1086" t="str">
        <f>IFERROR(選手[[#This Row],[選手番号]],"")</f>
        <v/>
      </c>
      <c r="G1086" t="str">
        <f>IFERROR(選手[[#This Row],[性別コード]],"")</f>
        <v/>
      </c>
      <c r="H1086" t="str">
        <f>IFERROR(VLOOKUP(G1086,色々!P:Q,2,0),"")</f>
        <v/>
      </c>
      <c r="I1086" t="str">
        <f>IFERROR(選手[[#This Row],[氏名]],"")</f>
        <v/>
      </c>
      <c r="J1086" t="str">
        <f>IFERROR(選手[[#This Row],[氏名カナ]],"")</f>
        <v/>
      </c>
      <c r="K1086" t="str">
        <f>IFERROR(選手[[#This Row],[所属名称１]],"")</f>
        <v/>
      </c>
      <c r="L1086" t="str">
        <f>IFERROR(選手[[#This Row],[学校コード]],"")</f>
        <v/>
      </c>
      <c r="M1086" t="str">
        <f>IFERROR(VLOOKUP(L1086,色々!G:H,2,0),"")</f>
        <v/>
      </c>
      <c r="N1086" t="str">
        <f>IFERROR(選手[[#This Row],[学年]],"")</f>
        <v/>
      </c>
      <c r="O1086" s="10" t="str">
        <f>IFERROR(選手[[#This Row],[生年月日]],"")</f>
        <v/>
      </c>
      <c r="P1086" s="150" t="str">
        <f t="shared" si="16"/>
        <v/>
      </c>
    </row>
    <row r="1087" spans="6:16" ht="20.100000000000001" customHeight="1" x14ac:dyDescent="0.15">
      <c r="F1087" t="str">
        <f>IFERROR(選手[[#This Row],[選手番号]],"")</f>
        <v/>
      </c>
      <c r="G1087" t="str">
        <f>IFERROR(選手[[#This Row],[性別コード]],"")</f>
        <v/>
      </c>
      <c r="H1087" t="str">
        <f>IFERROR(VLOOKUP(G1087,色々!P:Q,2,0),"")</f>
        <v/>
      </c>
      <c r="I1087" t="str">
        <f>IFERROR(選手[[#This Row],[氏名]],"")</f>
        <v/>
      </c>
      <c r="J1087" t="str">
        <f>IFERROR(選手[[#This Row],[氏名カナ]],"")</f>
        <v/>
      </c>
      <c r="K1087" t="str">
        <f>IFERROR(選手[[#This Row],[所属名称１]],"")</f>
        <v/>
      </c>
      <c r="L1087" t="str">
        <f>IFERROR(選手[[#This Row],[学校コード]],"")</f>
        <v/>
      </c>
      <c r="M1087" t="str">
        <f>IFERROR(VLOOKUP(L1087,色々!G:H,2,0),"")</f>
        <v/>
      </c>
      <c r="N1087" t="str">
        <f>IFERROR(選手[[#This Row],[学年]],"")</f>
        <v/>
      </c>
      <c r="O1087" s="10" t="str">
        <f>IFERROR(選手[[#This Row],[生年月日]],"")</f>
        <v/>
      </c>
      <c r="P1087" s="150" t="str">
        <f t="shared" si="16"/>
        <v/>
      </c>
    </row>
    <row r="1088" spans="6:16" ht="20.100000000000001" customHeight="1" x14ac:dyDescent="0.15">
      <c r="F1088" t="str">
        <f>IFERROR(選手[[#This Row],[選手番号]],"")</f>
        <v/>
      </c>
      <c r="G1088" t="str">
        <f>IFERROR(選手[[#This Row],[性別コード]],"")</f>
        <v/>
      </c>
      <c r="H1088" t="str">
        <f>IFERROR(VLOOKUP(G1088,色々!P:Q,2,0),"")</f>
        <v/>
      </c>
      <c r="I1088" t="str">
        <f>IFERROR(選手[[#This Row],[氏名]],"")</f>
        <v/>
      </c>
      <c r="J1088" t="str">
        <f>IFERROR(選手[[#This Row],[氏名カナ]],"")</f>
        <v/>
      </c>
      <c r="K1088" t="str">
        <f>IFERROR(選手[[#This Row],[所属名称１]],"")</f>
        <v/>
      </c>
      <c r="L1088" t="str">
        <f>IFERROR(選手[[#This Row],[学校コード]],"")</f>
        <v/>
      </c>
      <c r="M1088" t="str">
        <f>IFERROR(VLOOKUP(L1088,色々!G:H,2,0),"")</f>
        <v/>
      </c>
      <c r="N1088" t="str">
        <f>IFERROR(選手[[#This Row],[学年]],"")</f>
        <v/>
      </c>
      <c r="O1088" s="10" t="str">
        <f>IFERROR(選手[[#This Row],[生年月日]],"")</f>
        <v/>
      </c>
      <c r="P1088" s="150" t="str">
        <f t="shared" si="16"/>
        <v/>
      </c>
    </row>
    <row r="1089" spans="6:16" ht="20.100000000000001" customHeight="1" x14ac:dyDescent="0.15">
      <c r="F1089" t="str">
        <f>IFERROR(選手[[#This Row],[選手番号]],"")</f>
        <v/>
      </c>
      <c r="G1089" t="str">
        <f>IFERROR(選手[[#This Row],[性別コード]],"")</f>
        <v/>
      </c>
      <c r="H1089" t="str">
        <f>IFERROR(VLOOKUP(G1089,色々!P:Q,2,0),"")</f>
        <v/>
      </c>
      <c r="I1089" t="str">
        <f>IFERROR(選手[[#This Row],[氏名]],"")</f>
        <v/>
      </c>
      <c r="J1089" t="str">
        <f>IFERROR(選手[[#This Row],[氏名カナ]],"")</f>
        <v/>
      </c>
      <c r="K1089" t="str">
        <f>IFERROR(選手[[#This Row],[所属名称１]],"")</f>
        <v/>
      </c>
      <c r="L1089" t="str">
        <f>IFERROR(選手[[#This Row],[学校コード]],"")</f>
        <v/>
      </c>
      <c r="M1089" t="str">
        <f>IFERROR(VLOOKUP(L1089,色々!G:H,2,0),"")</f>
        <v/>
      </c>
      <c r="N1089" t="str">
        <f>IFERROR(選手[[#This Row],[学年]],"")</f>
        <v/>
      </c>
      <c r="O1089" s="10" t="str">
        <f>IFERROR(選手[[#This Row],[生年月日]],"")</f>
        <v/>
      </c>
      <c r="P1089" s="150" t="str">
        <f t="shared" si="16"/>
        <v/>
      </c>
    </row>
    <row r="1090" spans="6:16" ht="20.100000000000001" customHeight="1" x14ac:dyDescent="0.15">
      <c r="F1090" t="str">
        <f>IFERROR(選手[[#This Row],[選手番号]],"")</f>
        <v/>
      </c>
      <c r="G1090" t="str">
        <f>IFERROR(選手[[#This Row],[性別コード]],"")</f>
        <v/>
      </c>
      <c r="H1090" t="str">
        <f>IFERROR(VLOOKUP(G1090,色々!P:Q,2,0),"")</f>
        <v/>
      </c>
      <c r="I1090" t="str">
        <f>IFERROR(選手[[#This Row],[氏名]],"")</f>
        <v/>
      </c>
      <c r="J1090" t="str">
        <f>IFERROR(選手[[#This Row],[氏名カナ]],"")</f>
        <v/>
      </c>
      <c r="K1090" t="str">
        <f>IFERROR(選手[[#This Row],[所属名称１]],"")</f>
        <v/>
      </c>
      <c r="L1090" t="str">
        <f>IFERROR(選手[[#This Row],[学校コード]],"")</f>
        <v/>
      </c>
      <c r="M1090" t="str">
        <f>IFERROR(VLOOKUP(L1090,色々!G:H,2,0),"")</f>
        <v/>
      </c>
      <c r="N1090" t="str">
        <f>IFERROR(選手[[#This Row],[学年]],"")</f>
        <v/>
      </c>
      <c r="O1090" s="10" t="str">
        <f>IFERROR(選手[[#This Row],[生年月日]],"")</f>
        <v/>
      </c>
      <c r="P1090" s="150" t="str">
        <f t="shared" si="16"/>
        <v/>
      </c>
    </row>
    <row r="1091" spans="6:16" ht="20.100000000000001" customHeight="1" x14ac:dyDescent="0.15">
      <c r="F1091" t="str">
        <f>IFERROR(選手[[#This Row],[選手番号]],"")</f>
        <v/>
      </c>
      <c r="G1091" t="str">
        <f>IFERROR(選手[[#This Row],[性別コード]],"")</f>
        <v/>
      </c>
      <c r="H1091" t="str">
        <f>IFERROR(VLOOKUP(G1091,色々!P:Q,2,0),"")</f>
        <v/>
      </c>
      <c r="I1091" t="str">
        <f>IFERROR(選手[[#This Row],[氏名]],"")</f>
        <v/>
      </c>
      <c r="J1091" t="str">
        <f>IFERROR(選手[[#This Row],[氏名カナ]],"")</f>
        <v/>
      </c>
      <c r="K1091" t="str">
        <f>IFERROR(選手[[#This Row],[所属名称１]],"")</f>
        <v/>
      </c>
      <c r="L1091" t="str">
        <f>IFERROR(選手[[#This Row],[学校コード]],"")</f>
        <v/>
      </c>
      <c r="M1091" t="str">
        <f>IFERROR(VLOOKUP(L1091,色々!G:H,2,0),"")</f>
        <v/>
      </c>
      <c r="N1091" t="str">
        <f>IFERROR(選手[[#This Row],[学年]],"")</f>
        <v/>
      </c>
      <c r="O1091" s="10" t="str">
        <f>IFERROR(選手[[#This Row],[生年月日]],"")</f>
        <v/>
      </c>
      <c r="P1091" s="150" t="str">
        <f t="shared" ref="P1091:P1154" si="17">IFERROR(DATEDIF(O1091,$O$1,"y"),"")</f>
        <v/>
      </c>
    </row>
    <row r="1092" spans="6:16" ht="20.100000000000001" customHeight="1" x14ac:dyDescent="0.15">
      <c r="F1092" t="str">
        <f>IFERROR(選手[[#This Row],[選手番号]],"")</f>
        <v/>
      </c>
      <c r="G1092" t="str">
        <f>IFERROR(選手[[#This Row],[性別コード]],"")</f>
        <v/>
      </c>
      <c r="H1092" t="str">
        <f>IFERROR(VLOOKUP(G1092,色々!P:Q,2,0),"")</f>
        <v/>
      </c>
      <c r="I1092" t="str">
        <f>IFERROR(選手[[#This Row],[氏名]],"")</f>
        <v/>
      </c>
      <c r="J1092" t="str">
        <f>IFERROR(選手[[#This Row],[氏名カナ]],"")</f>
        <v/>
      </c>
      <c r="K1092" t="str">
        <f>IFERROR(選手[[#This Row],[所属名称１]],"")</f>
        <v/>
      </c>
      <c r="L1092" t="str">
        <f>IFERROR(選手[[#This Row],[学校コード]],"")</f>
        <v/>
      </c>
      <c r="M1092" t="str">
        <f>IFERROR(VLOOKUP(L1092,色々!G:H,2,0),"")</f>
        <v/>
      </c>
      <c r="N1092" t="str">
        <f>IFERROR(選手[[#This Row],[学年]],"")</f>
        <v/>
      </c>
      <c r="O1092" s="10" t="str">
        <f>IFERROR(選手[[#This Row],[生年月日]],"")</f>
        <v/>
      </c>
      <c r="P1092" s="150" t="str">
        <f t="shared" si="17"/>
        <v/>
      </c>
    </row>
    <row r="1093" spans="6:16" ht="20.100000000000001" customHeight="1" x14ac:dyDescent="0.15">
      <c r="F1093" t="str">
        <f>IFERROR(選手[[#This Row],[選手番号]],"")</f>
        <v/>
      </c>
      <c r="G1093" t="str">
        <f>IFERROR(選手[[#This Row],[性別コード]],"")</f>
        <v/>
      </c>
      <c r="H1093" t="str">
        <f>IFERROR(VLOOKUP(G1093,色々!P:Q,2,0),"")</f>
        <v/>
      </c>
      <c r="I1093" t="str">
        <f>IFERROR(選手[[#This Row],[氏名]],"")</f>
        <v/>
      </c>
      <c r="J1093" t="str">
        <f>IFERROR(選手[[#This Row],[氏名カナ]],"")</f>
        <v/>
      </c>
      <c r="K1093" t="str">
        <f>IFERROR(選手[[#This Row],[所属名称１]],"")</f>
        <v/>
      </c>
      <c r="L1093" t="str">
        <f>IFERROR(選手[[#This Row],[学校コード]],"")</f>
        <v/>
      </c>
      <c r="M1093" t="str">
        <f>IFERROR(VLOOKUP(L1093,色々!G:H,2,0),"")</f>
        <v/>
      </c>
      <c r="N1093" t="str">
        <f>IFERROR(選手[[#This Row],[学年]],"")</f>
        <v/>
      </c>
      <c r="O1093" s="10" t="str">
        <f>IFERROR(選手[[#This Row],[生年月日]],"")</f>
        <v/>
      </c>
      <c r="P1093" s="150" t="str">
        <f t="shared" si="17"/>
        <v/>
      </c>
    </row>
    <row r="1094" spans="6:16" ht="20.100000000000001" customHeight="1" x14ac:dyDescent="0.15">
      <c r="F1094" t="str">
        <f>IFERROR(選手[[#This Row],[選手番号]],"")</f>
        <v/>
      </c>
      <c r="G1094" t="str">
        <f>IFERROR(選手[[#This Row],[性別コード]],"")</f>
        <v/>
      </c>
      <c r="H1094" t="str">
        <f>IFERROR(VLOOKUP(G1094,色々!P:Q,2,0),"")</f>
        <v/>
      </c>
      <c r="I1094" t="str">
        <f>IFERROR(選手[[#This Row],[氏名]],"")</f>
        <v/>
      </c>
      <c r="J1094" t="str">
        <f>IFERROR(選手[[#This Row],[氏名カナ]],"")</f>
        <v/>
      </c>
      <c r="K1094" t="str">
        <f>IFERROR(選手[[#This Row],[所属名称１]],"")</f>
        <v/>
      </c>
      <c r="L1094" t="str">
        <f>IFERROR(選手[[#This Row],[学校コード]],"")</f>
        <v/>
      </c>
      <c r="M1094" t="str">
        <f>IFERROR(VLOOKUP(L1094,色々!G:H,2,0),"")</f>
        <v/>
      </c>
      <c r="N1094" t="str">
        <f>IFERROR(選手[[#This Row],[学年]],"")</f>
        <v/>
      </c>
      <c r="O1094" s="10" t="str">
        <f>IFERROR(選手[[#This Row],[生年月日]],"")</f>
        <v/>
      </c>
      <c r="P1094" s="150" t="str">
        <f t="shared" si="17"/>
        <v/>
      </c>
    </row>
    <row r="1095" spans="6:16" ht="20.100000000000001" customHeight="1" x14ac:dyDescent="0.15">
      <c r="F1095" t="str">
        <f>IFERROR(選手[[#This Row],[選手番号]],"")</f>
        <v/>
      </c>
      <c r="G1095" t="str">
        <f>IFERROR(選手[[#This Row],[性別コード]],"")</f>
        <v/>
      </c>
      <c r="H1095" t="str">
        <f>IFERROR(VLOOKUP(G1095,色々!P:Q,2,0),"")</f>
        <v/>
      </c>
      <c r="I1095" t="str">
        <f>IFERROR(選手[[#This Row],[氏名]],"")</f>
        <v/>
      </c>
      <c r="J1095" t="str">
        <f>IFERROR(選手[[#This Row],[氏名カナ]],"")</f>
        <v/>
      </c>
      <c r="K1095" t="str">
        <f>IFERROR(選手[[#This Row],[所属名称１]],"")</f>
        <v/>
      </c>
      <c r="L1095" t="str">
        <f>IFERROR(選手[[#This Row],[学校コード]],"")</f>
        <v/>
      </c>
      <c r="M1095" t="str">
        <f>IFERROR(VLOOKUP(L1095,色々!G:H,2,0),"")</f>
        <v/>
      </c>
      <c r="N1095" t="str">
        <f>IFERROR(選手[[#This Row],[学年]],"")</f>
        <v/>
      </c>
      <c r="O1095" s="10" t="str">
        <f>IFERROR(選手[[#This Row],[生年月日]],"")</f>
        <v/>
      </c>
      <c r="P1095" s="150" t="str">
        <f t="shared" si="17"/>
        <v/>
      </c>
    </row>
    <row r="1096" spans="6:16" ht="20.100000000000001" customHeight="1" x14ac:dyDescent="0.15">
      <c r="F1096" t="str">
        <f>IFERROR(選手[[#This Row],[選手番号]],"")</f>
        <v/>
      </c>
      <c r="G1096" t="str">
        <f>IFERROR(選手[[#This Row],[性別コード]],"")</f>
        <v/>
      </c>
      <c r="H1096" t="str">
        <f>IFERROR(VLOOKUP(G1096,色々!P:Q,2,0),"")</f>
        <v/>
      </c>
      <c r="I1096" t="str">
        <f>IFERROR(選手[[#This Row],[氏名]],"")</f>
        <v/>
      </c>
      <c r="J1096" t="str">
        <f>IFERROR(選手[[#This Row],[氏名カナ]],"")</f>
        <v/>
      </c>
      <c r="K1096" t="str">
        <f>IFERROR(選手[[#This Row],[所属名称１]],"")</f>
        <v/>
      </c>
      <c r="L1096" t="str">
        <f>IFERROR(選手[[#This Row],[学校コード]],"")</f>
        <v/>
      </c>
      <c r="M1096" t="str">
        <f>IFERROR(VLOOKUP(L1096,色々!G:H,2,0),"")</f>
        <v/>
      </c>
      <c r="N1096" t="str">
        <f>IFERROR(選手[[#This Row],[学年]],"")</f>
        <v/>
      </c>
      <c r="O1096" s="10" t="str">
        <f>IFERROR(選手[[#This Row],[生年月日]],"")</f>
        <v/>
      </c>
      <c r="P1096" s="150" t="str">
        <f t="shared" si="17"/>
        <v/>
      </c>
    </row>
    <row r="1097" spans="6:16" ht="20.100000000000001" customHeight="1" x14ac:dyDescent="0.15">
      <c r="F1097" t="str">
        <f>IFERROR(選手[[#This Row],[選手番号]],"")</f>
        <v/>
      </c>
      <c r="G1097" t="str">
        <f>IFERROR(選手[[#This Row],[性別コード]],"")</f>
        <v/>
      </c>
      <c r="H1097" t="str">
        <f>IFERROR(VLOOKUP(G1097,色々!P:Q,2,0),"")</f>
        <v/>
      </c>
      <c r="I1097" t="str">
        <f>IFERROR(選手[[#This Row],[氏名]],"")</f>
        <v/>
      </c>
      <c r="J1097" t="str">
        <f>IFERROR(選手[[#This Row],[氏名カナ]],"")</f>
        <v/>
      </c>
      <c r="K1097" t="str">
        <f>IFERROR(選手[[#This Row],[所属名称１]],"")</f>
        <v/>
      </c>
      <c r="L1097" t="str">
        <f>IFERROR(選手[[#This Row],[学校コード]],"")</f>
        <v/>
      </c>
      <c r="M1097" t="str">
        <f>IFERROR(VLOOKUP(L1097,色々!G:H,2,0),"")</f>
        <v/>
      </c>
      <c r="N1097" t="str">
        <f>IFERROR(選手[[#This Row],[学年]],"")</f>
        <v/>
      </c>
      <c r="O1097" s="10" t="str">
        <f>IFERROR(選手[[#This Row],[生年月日]],"")</f>
        <v/>
      </c>
      <c r="P1097" s="150" t="str">
        <f t="shared" si="17"/>
        <v/>
      </c>
    </row>
    <row r="1098" spans="6:16" ht="20.100000000000001" customHeight="1" x14ac:dyDescent="0.15">
      <c r="F1098" t="str">
        <f>IFERROR(選手[[#This Row],[選手番号]],"")</f>
        <v/>
      </c>
      <c r="G1098" t="str">
        <f>IFERROR(選手[[#This Row],[性別コード]],"")</f>
        <v/>
      </c>
      <c r="H1098" t="str">
        <f>IFERROR(VLOOKUP(G1098,色々!P:Q,2,0),"")</f>
        <v/>
      </c>
      <c r="I1098" t="str">
        <f>IFERROR(選手[[#This Row],[氏名]],"")</f>
        <v/>
      </c>
      <c r="J1098" t="str">
        <f>IFERROR(選手[[#This Row],[氏名カナ]],"")</f>
        <v/>
      </c>
      <c r="K1098" t="str">
        <f>IFERROR(選手[[#This Row],[所属名称１]],"")</f>
        <v/>
      </c>
      <c r="L1098" t="str">
        <f>IFERROR(選手[[#This Row],[学校コード]],"")</f>
        <v/>
      </c>
      <c r="M1098" t="str">
        <f>IFERROR(VLOOKUP(L1098,色々!G:H,2,0),"")</f>
        <v/>
      </c>
      <c r="N1098" t="str">
        <f>IFERROR(選手[[#This Row],[学年]],"")</f>
        <v/>
      </c>
      <c r="O1098" s="10" t="str">
        <f>IFERROR(選手[[#This Row],[生年月日]],"")</f>
        <v/>
      </c>
      <c r="P1098" s="150" t="str">
        <f t="shared" si="17"/>
        <v/>
      </c>
    </row>
    <row r="1099" spans="6:16" ht="20.100000000000001" customHeight="1" x14ac:dyDescent="0.15">
      <c r="F1099" t="str">
        <f>IFERROR(選手[[#This Row],[選手番号]],"")</f>
        <v/>
      </c>
      <c r="G1099" t="str">
        <f>IFERROR(選手[[#This Row],[性別コード]],"")</f>
        <v/>
      </c>
      <c r="H1099" t="str">
        <f>IFERROR(VLOOKUP(G1099,色々!P:Q,2,0),"")</f>
        <v/>
      </c>
      <c r="I1099" t="str">
        <f>IFERROR(選手[[#This Row],[氏名]],"")</f>
        <v/>
      </c>
      <c r="J1099" t="str">
        <f>IFERROR(選手[[#This Row],[氏名カナ]],"")</f>
        <v/>
      </c>
      <c r="K1099" t="str">
        <f>IFERROR(選手[[#This Row],[所属名称１]],"")</f>
        <v/>
      </c>
      <c r="L1099" t="str">
        <f>IFERROR(選手[[#This Row],[学校コード]],"")</f>
        <v/>
      </c>
      <c r="M1099" t="str">
        <f>IFERROR(VLOOKUP(L1099,色々!G:H,2,0),"")</f>
        <v/>
      </c>
      <c r="N1099" t="str">
        <f>IFERROR(選手[[#This Row],[学年]],"")</f>
        <v/>
      </c>
      <c r="O1099" s="10" t="str">
        <f>IFERROR(選手[[#This Row],[生年月日]],"")</f>
        <v/>
      </c>
      <c r="P1099" s="150" t="str">
        <f t="shared" si="17"/>
        <v/>
      </c>
    </row>
    <row r="1100" spans="6:16" ht="20.100000000000001" customHeight="1" x14ac:dyDescent="0.15">
      <c r="F1100" t="str">
        <f>IFERROR(選手[[#This Row],[選手番号]],"")</f>
        <v/>
      </c>
      <c r="G1100" t="str">
        <f>IFERROR(選手[[#This Row],[性別コード]],"")</f>
        <v/>
      </c>
      <c r="H1100" t="str">
        <f>IFERROR(VLOOKUP(G1100,色々!P:Q,2,0),"")</f>
        <v/>
      </c>
      <c r="I1100" t="str">
        <f>IFERROR(選手[[#This Row],[氏名]],"")</f>
        <v/>
      </c>
      <c r="J1100" t="str">
        <f>IFERROR(選手[[#This Row],[氏名カナ]],"")</f>
        <v/>
      </c>
      <c r="K1100" t="str">
        <f>IFERROR(選手[[#This Row],[所属名称１]],"")</f>
        <v/>
      </c>
      <c r="L1100" t="str">
        <f>IFERROR(選手[[#This Row],[学校コード]],"")</f>
        <v/>
      </c>
      <c r="M1100" t="str">
        <f>IFERROR(VLOOKUP(L1100,色々!G:H,2,0),"")</f>
        <v/>
      </c>
      <c r="N1100" t="str">
        <f>IFERROR(選手[[#This Row],[学年]],"")</f>
        <v/>
      </c>
      <c r="O1100" s="10" t="str">
        <f>IFERROR(選手[[#This Row],[生年月日]],"")</f>
        <v/>
      </c>
      <c r="P1100" s="150" t="str">
        <f t="shared" si="17"/>
        <v/>
      </c>
    </row>
    <row r="1101" spans="6:16" ht="20.100000000000001" customHeight="1" x14ac:dyDescent="0.15">
      <c r="F1101" t="str">
        <f>IFERROR(選手[[#This Row],[選手番号]],"")</f>
        <v/>
      </c>
      <c r="G1101" t="str">
        <f>IFERROR(選手[[#This Row],[性別コード]],"")</f>
        <v/>
      </c>
      <c r="H1101" t="str">
        <f>IFERROR(VLOOKUP(G1101,色々!P:Q,2,0),"")</f>
        <v/>
      </c>
      <c r="I1101" t="str">
        <f>IFERROR(選手[[#This Row],[氏名]],"")</f>
        <v/>
      </c>
      <c r="J1101" t="str">
        <f>IFERROR(選手[[#This Row],[氏名カナ]],"")</f>
        <v/>
      </c>
      <c r="K1101" t="str">
        <f>IFERROR(選手[[#This Row],[所属名称１]],"")</f>
        <v/>
      </c>
      <c r="L1101" t="str">
        <f>IFERROR(選手[[#This Row],[学校コード]],"")</f>
        <v/>
      </c>
      <c r="M1101" t="str">
        <f>IFERROR(VLOOKUP(L1101,色々!G:H,2,0),"")</f>
        <v/>
      </c>
      <c r="N1101" t="str">
        <f>IFERROR(選手[[#This Row],[学年]],"")</f>
        <v/>
      </c>
      <c r="O1101" s="10" t="str">
        <f>IFERROR(選手[[#This Row],[生年月日]],"")</f>
        <v/>
      </c>
      <c r="P1101" s="150" t="str">
        <f t="shared" si="17"/>
        <v/>
      </c>
    </row>
    <row r="1102" spans="6:16" ht="20.100000000000001" customHeight="1" x14ac:dyDescent="0.15">
      <c r="F1102" t="str">
        <f>IFERROR(選手[[#This Row],[選手番号]],"")</f>
        <v/>
      </c>
      <c r="G1102" t="str">
        <f>IFERROR(選手[[#This Row],[性別コード]],"")</f>
        <v/>
      </c>
      <c r="H1102" t="str">
        <f>IFERROR(VLOOKUP(G1102,色々!P:Q,2,0),"")</f>
        <v/>
      </c>
      <c r="I1102" t="str">
        <f>IFERROR(選手[[#This Row],[氏名]],"")</f>
        <v/>
      </c>
      <c r="J1102" t="str">
        <f>IFERROR(選手[[#This Row],[氏名カナ]],"")</f>
        <v/>
      </c>
      <c r="K1102" t="str">
        <f>IFERROR(選手[[#This Row],[所属名称１]],"")</f>
        <v/>
      </c>
      <c r="L1102" t="str">
        <f>IFERROR(選手[[#This Row],[学校コード]],"")</f>
        <v/>
      </c>
      <c r="M1102" t="str">
        <f>IFERROR(VLOOKUP(L1102,色々!G:H,2,0),"")</f>
        <v/>
      </c>
      <c r="N1102" t="str">
        <f>IFERROR(選手[[#This Row],[学年]],"")</f>
        <v/>
      </c>
      <c r="O1102" s="10" t="str">
        <f>IFERROR(選手[[#This Row],[生年月日]],"")</f>
        <v/>
      </c>
      <c r="P1102" s="150" t="str">
        <f t="shared" si="17"/>
        <v/>
      </c>
    </row>
    <row r="1103" spans="6:16" ht="20.100000000000001" customHeight="1" x14ac:dyDescent="0.15">
      <c r="F1103" t="str">
        <f>IFERROR(選手[[#This Row],[選手番号]],"")</f>
        <v/>
      </c>
      <c r="G1103" t="str">
        <f>IFERROR(選手[[#This Row],[性別コード]],"")</f>
        <v/>
      </c>
      <c r="H1103" t="str">
        <f>IFERROR(VLOOKUP(G1103,色々!P:Q,2,0),"")</f>
        <v/>
      </c>
      <c r="I1103" t="str">
        <f>IFERROR(選手[[#This Row],[氏名]],"")</f>
        <v/>
      </c>
      <c r="J1103" t="str">
        <f>IFERROR(選手[[#This Row],[氏名カナ]],"")</f>
        <v/>
      </c>
      <c r="K1103" t="str">
        <f>IFERROR(選手[[#This Row],[所属名称１]],"")</f>
        <v/>
      </c>
      <c r="L1103" t="str">
        <f>IFERROR(選手[[#This Row],[学校コード]],"")</f>
        <v/>
      </c>
      <c r="M1103" t="str">
        <f>IFERROR(VLOOKUP(L1103,色々!G:H,2,0),"")</f>
        <v/>
      </c>
      <c r="N1103" t="str">
        <f>IFERROR(選手[[#This Row],[学年]],"")</f>
        <v/>
      </c>
      <c r="O1103" s="10" t="str">
        <f>IFERROR(選手[[#This Row],[生年月日]],"")</f>
        <v/>
      </c>
      <c r="P1103" s="150" t="str">
        <f t="shared" si="17"/>
        <v/>
      </c>
    </row>
    <row r="1104" spans="6:16" ht="20.100000000000001" customHeight="1" x14ac:dyDescent="0.15">
      <c r="F1104" t="str">
        <f>IFERROR(選手[[#This Row],[選手番号]],"")</f>
        <v/>
      </c>
      <c r="G1104" t="str">
        <f>IFERROR(選手[[#This Row],[性別コード]],"")</f>
        <v/>
      </c>
      <c r="H1104" t="str">
        <f>IFERROR(VLOOKUP(G1104,色々!P:Q,2,0),"")</f>
        <v/>
      </c>
      <c r="I1104" t="str">
        <f>IFERROR(選手[[#This Row],[氏名]],"")</f>
        <v/>
      </c>
      <c r="J1104" t="str">
        <f>IFERROR(選手[[#This Row],[氏名カナ]],"")</f>
        <v/>
      </c>
      <c r="K1104" t="str">
        <f>IFERROR(選手[[#This Row],[所属名称１]],"")</f>
        <v/>
      </c>
      <c r="L1104" t="str">
        <f>IFERROR(選手[[#This Row],[学校コード]],"")</f>
        <v/>
      </c>
      <c r="M1104" t="str">
        <f>IFERROR(VLOOKUP(L1104,色々!G:H,2,0),"")</f>
        <v/>
      </c>
      <c r="N1104" t="str">
        <f>IFERROR(選手[[#This Row],[学年]],"")</f>
        <v/>
      </c>
      <c r="O1104" s="10" t="str">
        <f>IFERROR(選手[[#This Row],[生年月日]],"")</f>
        <v/>
      </c>
      <c r="P1104" s="150" t="str">
        <f t="shared" si="17"/>
        <v/>
      </c>
    </row>
    <row r="1105" spans="6:16" ht="20.100000000000001" customHeight="1" x14ac:dyDescent="0.15">
      <c r="F1105" t="str">
        <f>IFERROR(選手[[#This Row],[選手番号]],"")</f>
        <v/>
      </c>
      <c r="G1105" t="str">
        <f>IFERROR(選手[[#This Row],[性別コード]],"")</f>
        <v/>
      </c>
      <c r="H1105" t="str">
        <f>IFERROR(VLOOKUP(G1105,色々!P:Q,2,0),"")</f>
        <v/>
      </c>
      <c r="I1105" t="str">
        <f>IFERROR(選手[[#This Row],[氏名]],"")</f>
        <v/>
      </c>
      <c r="J1105" t="str">
        <f>IFERROR(選手[[#This Row],[氏名カナ]],"")</f>
        <v/>
      </c>
      <c r="K1105" t="str">
        <f>IFERROR(選手[[#This Row],[所属名称１]],"")</f>
        <v/>
      </c>
      <c r="L1105" t="str">
        <f>IFERROR(選手[[#This Row],[学校コード]],"")</f>
        <v/>
      </c>
      <c r="M1105" t="str">
        <f>IFERROR(VLOOKUP(L1105,色々!G:H,2,0),"")</f>
        <v/>
      </c>
      <c r="N1105" t="str">
        <f>IFERROR(選手[[#This Row],[学年]],"")</f>
        <v/>
      </c>
      <c r="O1105" s="10" t="str">
        <f>IFERROR(選手[[#This Row],[生年月日]],"")</f>
        <v/>
      </c>
      <c r="P1105" s="150" t="str">
        <f t="shared" si="17"/>
        <v/>
      </c>
    </row>
    <row r="1106" spans="6:16" ht="20.100000000000001" customHeight="1" x14ac:dyDescent="0.15">
      <c r="F1106" t="str">
        <f>IFERROR(選手[[#This Row],[選手番号]],"")</f>
        <v/>
      </c>
      <c r="G1106" t="str">
        <f>IFERROR(選手[[#This Row],[性別コード]],"")</f>
        <v/>
      </c>
      <c r="H1106" t="str">
        <f>IFERROR(VLOOKUP(G1106,色々!P:Q,2,0),"")</f>
        <v/>
      </c>
      <c r="I1106" t="str">
        <f>IFERROR(選手[[#This Row],[氏名]],"")</f>
        <v/>
      </c>
      <c r="J1106" t="str">
        <f>IFERROR(選手[[#This Row],[氏名カナ]],"")</f>
        <v/>
      </c>
      <c r="K1106" t="str">
        <f>IFERROR(選手[[#This Row],[所属名称１]],"")</f>
        <v/>
      </c>
      <c r="L1106" t="str">
        <f>IFERROR(選手[[#This Row],[学校コード]],"")</f>
        <v/>
      </c>
      <c r="M1106" t="str">
        <f>IFERROR(VLOOKUP(L1106,色々!G:H,2,0),"")</f>
        <v/>
      </c>
      <c r="N1106" t="str">
        <f>IFERROR(選手[[#This Row],[学年]],"")</f>
        <v/>
      </c>
      <c r="O1106" s="10" t="str">
        <f>IFERROR(選手[[#This Row],[生年月日]],"")</f>
        <v/>
      </c>
      <c r="P1106" s="150" t="str">
        <f t="shared" si="17"/>
        <v/>
      </c>
    </row>
    <row r="1107" spans="6:16" ht="20.100000000000001" customHeight="1" x14ac:dyDescent="0.15">
      <c r="F1107" t="str">
        <f>IFERROR(選手[[#This Row],[選手番号]],"")</f>
        <v/>
      </c>
      <c r="G1107" t="str">
        <f>IFERROR(選手[[#This Row],[性別コード]],"")</f>
        <v/>
      </c>
      <c r="H1107" t="str">
        <f>IFERROR(VLOOKUP(G1107,色々!P:Q,2,0),"")</f>
        <v/>
      </c>
      <c r="I1107" t="str">
        <f>IFERROR(選手[[#This Row],[氏名]],"")</f>
        <v/>
      </c>
      <c r="J1107" t="str">
        <f>IFERROR(選手[[#This Row],[氏名カナ]],"")</f>
        <v/>
      </c>
      <c r="K1107" t="str">
        <f>IFERROR(選手[[#This Row],[所属名称１]],"")</f>
        <v/>
      </c>
      <c r="L1107" t="str">
        <f>IFERROR(選手[[#This Row],[学校コード]],"")</f>
        <v/>
      </c>
      <c r="M1107" t="str">
        <f>IFERROR(VLOOKUP(L1107,色々!G:H,2,0),"")</f>
        <v/>
      </c>
      <c r="N1107" t="str">
        <f>IFERROR(選手[[#This Row],[学年]],"")</f>
        <v/>
      </c>
      <c r="O1107" s="10" t="str">
        <f>IFERROR(選手[[#This Row],[生年月日]],"")</f>
        <v/>
      </c>
      <c r="P1107" s="150" t="str">
        <f t="shared" si="17"/>
        <v/>
      </c>
    </row>
    <row r="1108" spans="6:16" ht="20.100000000000001" customHeight="1" x14ac:dyDescent="0.15">
      <c r="F1108" t="str">
        <f>IFERROR(選手[[#This Row],[選手番号]],"")</f>
        <v/>
      </c>
      <c r="G1108" t="str">
        <f>IFERROR(選手[[#This Row],[性別コード]],"")</f>
        <v/>
      </c>
      <c r="H1108" t="str">
        <f>IFERROR(VLOOKUP(G1108,色々!P:Q,2,0),"")</f>
        <v/>
      </c>
      <c r="I1108" t="str">
        <f>IFERROR(選手[[#This Row],[氏名]],"")</f>
        <v/>
      </c>
      <c r="J1108" t="str">
        <f>IFERROR(選手[[#This Row],[氏名カナ]],"")</f>
        <v/>
      </c>
      <c r="K1108" t="str">
        <f>IFERROR(選手[[#This Row],[所属名称１]],"")</f>
        <v/>
      </c>
      <c r="L1108" t="str">
        <f>IFERROR(選手[[#This Row],[学校コード]],"")</f>
        <v/>
      </c>
      <c r="M1108" t="str">
        <f>IFERROR(VLOOKUP(L1108,色々!G:H,2,0),"")</f>
        <v/>
      </c>
      <c r="N1108" t="str">
        <f>IFERROR(選手[[#This Row],[学年]],"")</f>
        <v/>
      </c>
      <c r="O1108" s="10" t="str">
        <f>IFERROR(選手[[#This Row],[生年月日]],"")</f>
        <v/>
      </c>
      <c r="P1108" s="150" t="str">
        <f t="shared" si="17"/>
        <v/>
      </c>
    </row>
    <row r="1109" spans="6:16" ht="20.100000000000001" customHeight="1" x14ac:dyDescent="0.15">
      <c r="F1109" t="str">
        <f>IFERROR(選手[[#This Row],[選手番号]],"")</f>
        <v/>
      </c>
      <c r="G1109" t="str">
        <f>IFERROR(選手[[#This Row],[性別コード]],"")</f>
        <v/>
      </c>
      <c r="H1109" t="str">
        <f>IFERROR(VLOOKUP(G1109,色々!P:Q,2,0),"")</f>
        <v/>
      </c>
      <c r="I1109" t="str">
        <f>IFERROR(選手[[#This Row],[氏名]],"")</f>
        <v/>
      </c>
      <c r="J1109" t="str">
        <f>IFERROR(選手[[#This Row],[氏名カナ]],"")</f>
        <v/>
      </c>
      <c r="K1109" t="str">
        <f>IFERROR(選手[[#This Row],[所属名称１]],"")</f>
        <v/>
      </c>
      <c r="L1109" t="str">
        <f>IFERROR(選手[[#This Row],[学校コード]],"")</f>
        <v/>
      </c>
      <c r="M1109" t="str">
        <f>IFERROR(VLOOKUP(L1109,色々!G:H,2,0),"")</f>
        <v/>
      </c>
      <c r="N1109" t="str">
        <f>IFERROR(選手[[#This Row],[学年]],"")</f>
        <v/>
      </c>
      <c r="O1109" s="10" t="str">
        <f>IFERROR(選手[[#This Row],[生年月日]],"")</f>
        <v/>
      </c>
      <c r="P1109" s="150" t="str">
        <f t="shared" si="17"/>
        <v/>
      </c>
    </row>
    <row r="1110" spans="6:16" ht="20.100000000000001" customHeight="1" x14ac:dyDescent="0.15">
      <c r="F1110" t="str">
        <f>IFERROR(選手[[#This Row],[選手番号]],"")</f>
        <v/>
      </c>
      <c r="G1110" t="str">
        <f>IFERROR(選手[[#This Row],[性別コード]],"")</f>
        <v/>
      </c>
      <c r="H1110" t="str">
        <f>IFERROR(VLOOKUP(G1110,色々!P:Q,2,0),"")</f>
        <v/>
      </c>
      <c r="I1110" t="str">
        <f>IFERROR(選手[[#This Row],[氏名]],"")</f>
        <v/>
      </c>
      <c r="J1110" t="str">
        <f>IFERROR(選手[[#This Row],[氏名カナ]],"")</f>
        <v/>
      </c>
      <c r="K1110" t="str">
        <f>IFERROR(選手[[#This Row],[所属名称１]],"")</f>
        <v/>
      </c>
      <c r="L1110" t="str">
        <f>IFERROR(選手[[#This Row],[学校コード]],"")</f>
        <v/>
      </c>
      <c r="M1110" t="str">
        <f>IFERROR(VLOOKUP(L1110,色々!G:H,2,0),"")</f>
        <v/>
      </c>
      <c r="N1110" t="str">
        <f>IFERROR(選手[[#This Row],[学年]],"")</f>
        <v/>
      </c>
      <c r="O1110" s="10" t="str">
        <f>IFERROR(選手[[#This Row],[生年月日]],"")</f>
        <v/>
      </c>
      <c r="P1110" s="150" t="str">
        <f t="shared" si="17"/>
        <v/>
      </c>
    </row>
    <row r="1111" spans="6:16" ht="20.100000000000001" customHeight="1" x14ac:dyDescent="0.15">
      <c r="F1111" t="str">
        <f>IFERROR(選手[[#This Row],[選手番号]],"")</f>
        <v/>
      </c>
      <c r="G1111" t="str">
        <f>IFERROR(選手[[#This Row],[性別コード]],"")</f>
        <v/>
      </c>
      <c r="H1111" t="str">
        <f>IFERROR(VLOOKUP(G1111,色々!P:Q,2,0),"")</f>
        <v/>
      </c>
      <c r="I1111" t="str">
        <f>IFERROR(選手[[#This Row],[氏名]],"")</f>
        <v/>
      </c>
      <c r="J1111" t="str">
        <f>IFERROR(選手[[#This Row],[氏名カナ]],"")</f>
        <v/>
      </c>
      <c r="K1111" t="str">
        <f>IFERROR(選手[[#This Row],[所属名称１]],"")</f>
        <v/>
      </c>
      <c r="L1111" t="str">
        <f>IFERROR(選手[[#This Row],[学校コード]],"")</f>
        <v/>
      </c>
      <c r="M1111" t="str">
        <f>IFERROR(VLOOKUP(L1111,色々!G:H,2,0),"")</f>
        <v/>
      </c>
      <c r="N1111" t="str">
        <f>IFERROR(選手[[#This Row],[学年]],"")</f>
        <v/>
      </c>
      <c r="O1111" s="10" t="str">
        <f>IFERROR(選手[[#This Row],[生年月日]],"")</f>
        <v/>
      </c>
      <c r="P1111" s="150" t="str">
        <f t="shared" si="17"/>
        <v/>
      </c>
    </row>
    <row r="1112" spans="6:16" ht="20.100000000000001" customHeight="1" x14ac:dyDescent="0.15">
      <c r="F1112" t="str">
        <f>IFERROR(選手[[#This Row],[選手番号]],"")</f>
        <v/>
      </c>
      <c r="G1112" t="str">
        <f>IFERROR(選手[[#This Row],[性別コード]],"")</f>
        <v/>
      </c>
      <c r="H1112" t="str">
        <f>IFERROR(VLOOKUP(G1112,色々!P:Q,2,0),"")</f>
        <v/>
      </c>
      <c r="I1112" t="str">
        <f>IFERROR(選手[[#This Row],[氏名]],"")</f>
        <v/>
      </c>
      <c r="J1112" t="str">
        <f>IFERROR(選手[[#This Row],[氏名カナ]],"")</f>
        <v/>
      </c>
      <c r="K1112" t="str">
        <f>IFERROR(選手[[#This Row],[所属名称１]],"")</f>
        <v/>
      </c>
      <c r="L1112" t="str">
        <f>IFERROR(選手[[#This Row],[学校コード]],"")</f>
        <v/>
      </c>
      <c r="M1112" t="str">
        <f>IFERROR(VLOOKUP(L1112,色々!G:H,2,0),"")</f>
        <v/>
      </c>
      <c r="N1112" t="str">
        <f>IFERROR(選手[[#This Row],[学年]],"")</f>
        <v/>
      </c>
      <c r="O1112" s="10" t="str">
        <f>IFERROR(選手[[#This Row],[生年月日]],"")</f>
        <v/>
      </c>
      <c r="P1112" s="150" t="str">
        <f t="shared" si="17"/>
        <v/>
      </c>
    </row>
    <row r="1113" spans="6:16" ht="20.100000000000001" customHeight="1" x14ac:dyDescent="0.15">
      <c r="F1113" t="str">
        <f>IFERROR(選手[[#This Row],[選手番号]],"")</f>
        <v/>
      </c>
      <c r="G1113" t="str">
        <f>IFERROR(選手[[#This Row],[性別コード]],"")</f>
        <v/>
      </c>
      <c r="H1113" t="str">
        <f>IFERROR(VLOOKUP(G1113,色々!P:Q,2,0),"")</f>
        <v/>
      </c>
      <c r="I1113" t="str">
        <f>IFERROR(選手[[#This Row],[氏名]],"")</f>
        <v/>
      </c>
      <c r="J1113" t="str">
        <f>IFERROR(選手[[#This Row],[氏名カナ]],"")</f>
        <v/>
      </c>
      <c r="K1113" t="str">
        <f>IFERROR(選手[[#This Row],[所属名称１]],"")</f>
        <v/>
      </c>
      <c r="L1113" t="str">
        <f>IFERROR(選手[[#This Row],[学校コード]],"")</f>
        <v/>
      </c>
      <c r="M1113" t="str">
        <f>IFERROR(VLOOKUP(L1113,色々!G:H,2,0),"")</f>
        <v/>
      </c>
      <c r="N1113" t="str">
        <f>IFERROR(選手[[#This Row],[学年]],"")</f>
        <v/>
      </c>
      <c r="O1113" s="10" t="str">
        <f>IFERROR(選手[[#This Row],[生年月日]],"")</f>
        <v/>
      </c>
      <c r="P1113" s="150" t="str">
        <f t="shared" si="17"/>
        <v/>
      </c>
    </row>
    <row r="1114" spans="6:16" ht="20.100000000000001" customHeight="1" x14ac:dyDescent="0.15">
      <c r="F1114" t="str">
        <f>IFERROR(選手[[#This Row],[選手番号]],"")</f>
        <v/>
      </c>
      <c r="G1114" t="str">
        <f>IFERROR(選手[[#This Row],[性別コード]],"")</f>
        <v/>
      </c>
      <c r="H1114" t="str">
        <f>IFERROR(VLOOKUP(G1114,色々!P:Q,2,0),"")</f>
        <v/>
      </c>
      <c r="I1114" t="str">
        <f>IFERROR(選手[[#This Row],[氏名]],"")</f>
        <v/>
      </c>
      <c r="J1114" t="str">
        <f>IFERROR(選手[[#This Row],[氏名カナ]],"")</f>
        <v/>
      </c>
      <c r="K1114" t="str">
        <f>IFERROR(選手[[#This Row],[所属名称１]],"")</f>
        <v/>
      </c>
      <c r="L1114" t="str">
        <f>IFERROR(選手[[#This Row],[学校コード]],"")</f>
        <v/>
      </c>
      <c r="M1114" t="str">
        <f>IFERROR(VLOOKUP(L1114,色々!G:H,2,0),"")</f>
        <v/>
      </c>
      <c r="N1114" t="str">
        <f>IFERROR(選手[[#This Row],[学年]],"")</f>
        <v/>
      </c>
      <c r="O1114" s="10" t="str">
        <f>IFERROR(選手[[#This Row],[生年月日]],"")</f>
        <v/>
      </c>
      <c r="P1114" s="150" t="str">
        <f t="shared" si="17"/>
        <v/>
      </c>
    </row>
    <row r="1115" spans="6:16" ht="20.100000000000001" customHeight="1" x14ac:dyDescent="0.15">
      <c r="F1115" t="str">
        <f>IFERROR(選手[[#This Row],[選手番号]],"")</f>
        <v/>
      </c>
      <c r="G1115" t="str">
        <f>IFERROR(選手[[#This Row],[性別コード]],"")</f>
        <v/>
      </c>
      <c r="H1115" t="str">
        <f>IFERROR(VLOOKUP(G1115,色々!P:Q,2,0),"")</f>
        <v/>
      </c>
      <c r="I1115" t="str">
        <f>IFERROR(選手[[#This Row],[氏名]],"")</f>
        <v/>
      </c>
      <c r="J1115" t="str">
        <f>IFERROR(選手[[#This Row],[氏名カナ]],"")</f>
        <v/>
      </c>
      <c r="K1115" t="str">
        <f>IFERROR(選手[[#This Row],[所属名称１]],"")</f>
        <v/>
      </c>
      <c r="L1115" t="str">
        <f>IFERROR(選手[[#This Row],[学校コード]],"")</f>
        <v/>
      </c>
      <c r="M1115" t="str">
        <f>IFERROR(VLOOKUP(L1115,色々!G:H,2,0),"")</f>
        <v/>
      </c>
      <c r="N1115" t="str">
        <f>IFERROR(選手[[#This Row],[学年]],"")</f>
        <v/>
      </c>
      <c r="O1115" s="10" t="str">
        <f>IFERROR(選手[[#This Row],[生年月日]],"")</f>
        <v/>
      </c>
      <c r="P1115" s="150" t="str">
        <f t="shared" si="17"/>
        <v/>
      </c>
    </row>
    <row r="1116" spans="6:16" ht="20.100000000000001" customHeight="1" x14ac:dyDescent="0.15">
      <c r="F1116" t="str">
        <f>IFERROR(選手[[#This Row],[選手番号]],"")</f>
        <v/>
      </c>
      <c r="G1116" t="str">
        <f>IFERROR(選手[[#This Row],[性別コード]],"")</f>
        <v/>
      </c>
      <c r="H1116" t="str">
        <f>IFERROR(VLOOKUP(G1116,色々!P:Q,2,0),"")</f>
        <v/>
      </c>
      <c r="I1116" t="str">
        <f>IFERROR(選手[[#This Row],[氏名]],"")</f>
        <v/>
      </c>
      <c r="J1116" t="str">
        <f>IFERROR(選手[[#This Row],[氏名カナ]],"")</f>
        <v/>
      </c>
      <c r="K1116" t="str">
        <f>IFERROR(選手[[#This Row],[所属名称１]],"")</f>
        <v/>
      </c>
      <c r="L1116" t="str">
        <f>IFERROR(選手[[#This Row],[学校コード]],"")</f>
        <v/>
      </c>
      <c r="M1116" t="str">
        <f>IFERROR(VLOOKUP(L1116,色々!G:H,2,0),"")</f>
        <v/>
      </c>
      <c r="N1116" t="str">
        <f>IFERROR(選手[[#This Row],[学年]],"")</f>
        <v/>
      </c>
      <c r="O1116" s="10" t="str">
        <f>IFERROR(選手[[#This Row],[生年月日]],"")</f>
        <v/>
      </c>
      <c r="P1116" s="150" t="str">
        <f t="shared" si="17"/>
        <v/>
      </c>
    </row>
    <row r="1117" spans="6:16" ht="20.100000000000001" customHeight="1" x14ac:dyDescent="0.15">
      <c r="F1117" t="str">
        <f>IFERROR(選手[[#This Row],[選手番号]],"")</f>
        <v/>
      </c>
      <c r="G1117" t="str">
        <f>IFERROR(選手[[#This Row],[性別コード]],"")</f>
        <v/>
      </c>
      <c r="H1117" t="str">
        <f>IFERROR(VLOOKUP(G1117,色々!P:Q,2,0),"")</f>
        <v/>
      </c>
      <c r="I1117" t="str">
        <f>IFERROR(選手[[#This Row],[氏名]],"")</f>
        <v/>
      </c>
      <c r="J1117" t="str">
        <f>IFERROR(選手[[#This Row],[氏名カナ]],"")</f>
        <v/>
      </c>
      <c r="K1117" t="str">
        <f>IFERROR(選手[[#This Row],[所属名称１]],"")</f>
        <v/>
      </c>
      <c r="L1117" t="str">
        <f>IFERROR(選手[[#This Row],[学校コード]],"")</f>
        <v/>
      </c>
      <c r="M1117" t="str">
        <f>IFERROR(VLOOKUP(L1117,色々!G:H,2,0),"")</f>
        <v/>
      </c>
      <c r="N1117" t="str">
        <f>IFERROR(選手[[#This Row],[学年]],"")</f>
        <v/>
      </c>
      <c r="O1117" s="10" t="str">
        <f>IFERROR(選手[[#This Row],[生年月日]],"")</f>
        <v/>
      </c>
      <c r="P1117" s="150" t="str">
        <f t="shared" si="17"/>
        <v/>
      </c>
    </row>
    <row r="1118" spans="6:16" ht="20.100000000000001" customHeight="1" x14ac:dyDescent="0.15">
      <c r="F1118" t="str">
        <f>IFERROR(選手[[#This Row],[選手番号]],"")</f>
        <v/>
      </c>
      <c r="G1118" t="str">
        <f>IFERROR(選手[[#This Row],[性別コード]],"")</f>
        <v/>
      </c>
      <c r="H1118" t="str">
        <f>IFERROR(VLOOKUP(G1118,色々!P:Q,2,0),"")</f>
        <v/>
      </c>
      <c r="I1118" t="str">
        <f>IFERROR(選手[[#This Row],[氏名]],"")</f>
        <v/>
      </c>
      <c r="J1118" t="str">
        <f>IFERROR(選手[[#This Row],[氏名カナ]],"")</f>
        <v/>
      </c>
      <c r="K1118" t="str">
        <f>IFERROR(選手[[#This Row],[所属名称１]],"")</f>
        <v/>
      </c>
      <c r="L1118" t="str">
        <f>IFERROR(選手[[#This Row],[学校コード]],"")</f>
        <v/>
      </c>
      <c r="M1118" t="str">
        <f>IFERROR(VLOOKUP(L1118,色々!G:H,2,0),"")</f>
        <v/>
      </c>
      <c r="N1118" t="str">
        <f>IFERROR(選手[[#This Row],[学年]],"")</f>
        <v/>
      </c>
      <c r="O1118" s="10" t="str">
        <f>IFERROR(選手[[#This Row],[生年月日]],"")</f>
        <v/>
      </c>
      <c r="P1118" s="150" t="str">
        <f t="shared" si="17"/>
        <v/>
      </c>
    </row>
    <row r="1119" spans="6:16" ht="20.100000000000001" customHeight="1" x14ac:dyDescent="0.15">
      <c r="F1119" t="str">
        <f>IFERROR(選手[[#This Row],[選手番号]],"")</f>
        <v/>
      </c>
      <c r="G1119" t="str">
        <f>IFERROR(選手[[#This Row],[性別コード]],"")</f>
        <v/>
      </c>
      <c r="H1119" t="str">
        <f>IFERROR(VLOOKUP(G1119,色々!P:Q,2,0),"")</f>
        <v/>
      </c>
      <c r="I1119" t="str">
        <f>IFERROR(選手[[#This Row],[氏名]],"")</f>
        <v/>
      </c>
      <c r="J1119" t="str">
        <f>IFERROR(選手[[#This Row],[氏名カナ]],"")</f>
        <v/>
      </c>
      <c r="K1119" t="str">
        <f>IFERROR(選手[[#This Row],[所属名称１]],"")</f>
        <v/>
      </c>
      <c r="L1119" t="str">
        <f>IFERROR(選手[[#This Row],[学校コード]],"")</f>
        <v/>
      </c>
      <c r="M1119" t="str">
        <f>IFERROR(VLOOKUP(L1119,色々!G:H,2,0),"")</f>
        <v/>
      </c>
      <c r="N1119" t="str">
        <f>IFERROR(選手[[#This Row],[学年]],"")</f>
        <v/>
      </c>
      <c r="O1119" s="10" t="str">
        <f>IFERROR(選手[[#This Row],[生年月日]],"")</f>
        <v/>
      </c>
      <c r="P1119" s="150" t="str">
        <f t="shared" si="17"/>
        <v/>
      </c>
    </row>
    <row r="1120" spans="6:16" ht="20.100000000000001" customHeight="1" x14ac:dyDescent="0.15">
      <c r="F1120" t="str">
        <f>IFERROR(選手[[#This Row],[選手番号]],"")</f>
        <v/>
      </c>
      <c r="G1120" t="str">
        <f>IFERROR(選手[[#This Row],[性別コード]],"")</f>
        <v/>
      </c>
      <c r="H1120" t="str">
        <f>IFERROR(VLOOKUP(G1120,色々!P:Q,2,0),"")</f>
        <v/>
      </c>
      <c r="I1120" t="str">
        <f>IFERROR(選手[[#This Row],[氏名]],"")</f>
        <v/>
      </c>
      <c r="J1120" t="str">
        <f>IFERROR(選手[[#This Row],[氏名カナ]],"")</f>
        <v/>
      </c>
      <c r="K1120" t="str">
        <f>IFERROR(選手[[#This Row],[所属名称１]],"")</f>
        <v/>
      </c>
      <c r="L1120" t="str">
        <f>IFERROR(選手[[#This Row],[学校コード]],"")</f>
        <v/>
      </c>
      <c r="M1120" t="str">
        <f>IFERROR(VLOOKUP(L1120,色々!G:H,2,0),"")</f>
        <v/>
      </c>
      <c r="N1120" t="str">
        <f>IFERROR(選手[[#This Row],[学年]],"")</f>
        <v/>
      </c>
      <c r="O1120" s="10" t="str">
        <f>IFERROR(選手[[#This Row],[生年月日]],"")</f>
        <v/>
      </c>
      <c r="P1120" s="150" t="str">
        <f t="shared" si="17"/>
        <v/>
      </c>
    </row>
    <row r="1121" spans="6:16" ht="20.100000000000001" customHeight="1" x14ac:dyDescent="0.15">
      <c r="F1121" t="str">
        <f>IFERROR(選手[[#This Row],[選手番号]],"")</f>
        <v/>
      </c>
      <c r="G1121" t="str">
        <f>IFERROR(選手[[#This Row],[性別コード]],"")</f>
        <v/>
      </c>
      <c r="H1121" t="str">
        <f>IFERROR(VLOOKUP(G1121,色々!P:Q,2,0),"")</f>
        <v/>
      </c>
      <c r="I1121" t="str">
        <f>IFERROR(選手[[#This Row],[氏名]],"")</f>
        <v/>
      </c>
      <c r="J1121" t="str">
        <f>IFERROR(選手[[#This Row],[氏名カナ]],"")</f>
        <v/>
      </c>
      <c r="K1121" t="str">
        <f>IFERROR(選手[[#This Row],[所属名称１]],"")</f>
        <v/>
      </c>
      <c r="L1121" t="str">
        <f>IFERROR(選手[[#This Row],[学校コード]],"")</f>
        <v/>
      </c>
      <c r="M1121" t="str">
        <f>IFERROR(VLOOKUP(L1121,色々!G:H,2,0),"")</f>
        <v/>
      </c>
      <c r="N1121" t="str">
        <f>IFERROR(選手[[#This Row],[学年]],"")</f>
        <v/>
      </c>
      <c r="O1121" s="10" t="str">
        <f>IFERROR(選手[[#This Row],[生年月日]],"")</f>
        <v/>
      </c>
      <c r="P1121" s="150" t="str">
        <f t="shared" si="17"/>
        <v/>
      </c>
    </row>
    <row r="1122" spans="6:16" ht="20.100000000000001" customHeight="1" x14ac:dyDescent="0.15">
      <c r="F1122" t="str">
        <f>IFERROR(選手[[#This Row],[選手番号]],"")</f>
        <v/>
      </c>
      <c r="G1122" t="str">
        <f>IFERROR(選手[[#This Row],[性別コード]],"")</f>
        <v/>
      </c>
      <c r="H1122" t="str">
        <f>IFERROR(VLOOKUP(G1122,色々!P:Q,2,0),"")</f>
        <v/>
      </c>
      <c r="I1122" t="str">
        <f>IFERROR(選手[[#This Row],[氏名]],"")</f>
        <v/>
      </c>
      <c r="J1122" t="str">
        <f>IFERROR(選手[[#This Row],[氏名カナ]],"")</f>
        <v/>
      </c>
      <c r="K1122" t="str">
        <f>IFERROR(選手[[#This Row],[所属名称１]],"")</f>
        <v/>
      </c>
      <c r="L1122" t="str">
        <f>IFERROR(選手[[#This Row],[学校コード]],"")</f>
        <v/>
      </c>
      <c r="M1122" t="str">
        <f>IFERROR(VLOOKUP(L1122,色々!G:H,2,0),"")</f>
        <v/>
      </c>
      <c r="N1122" t="str">
        <f>IFERROR(選手[[#This Row],[学年]],"")</f>
        <v/>
      </c>
      <c r="O1122" s="10" t="str">
        <f>IFERROR(選手[[#This Row],[生年月日]],"")</f>
        <v/>
      </c>
      <c r="P1122" s="150" t="str">
        <f t="shared" si="17"/>
        <v/>
      </c>
    </row>
    <row r="1123" spans="6:16" ht="20.100000000000001" customHeight="1" x14ac:dyDescent="0.15">
      <c r="F1123" t="str">
        <f>IFERROR(選手[[#This Row],[選手番号]],"")</f>
        <v/>
      </c>
      <c r="G1123" t="str">
        <f>IFERROR(選手[[#This Row],[性別コード]],"")</f>
        <v/>
      </c>
      <c r="H1123" t="str">
        <f>IFERROR(VLOOKUP(G1123,色々!P:Q,2,0),"")</f>
        <v/>
      </c>
      <c r="I1123" t="str">
        <f>IFERROR(選手[[#This Row],[氏名]],"")</f>
        <v/>
      </c>
      <c r="J1123" t="str">
        <f>IFERROR(選手[[#This Row],[氏名カナ]],"")</f>
        <v/>
      </c>
      <c r="K1123" t="str">
        <f>IFERROR(選手[[#This Row],[所属名称１]],"")</f>
        <v/>
      </c>
      <c r="L1123" t="str">
        <f>IFERROR(選手[[#This Row],[学校コード]],"")</f>
        <v/>
      </c>
      <c r="M1123" t="str">
        <f>IFERROR(VLOOKUP(L1123,色々!G:H,2,0),"")</f>
        <v/>
      </c>
      <c r="N1123" t="str">
        <f>IFERROR(選手[[#This Row],[学年]],"")</f>
        <v/>
      </c>
      <c r="O1123" s="10" t="str">
        <f>IFERROR(選手[[#This Row],[生年月日]],"")</f>
        <v/>
      </c>
      <c r="P1123" s="150" t="str">
        <f t="shared" si="17"/>
        <v/>
      </c>
    </row>
    <row r="1124" spans="6:16" ht="20.100000000000001" customHeight="1" x14ac:dyDescent="0.15">
      <c r="F1124" t="str">
        <f>IFERROR(選手[[#This Row],[選手番号]],"")</f>
        <v/>
      </c>
      <c r="G1124" t="str">
        <f>IFERROR(選手[[#This Row],[性別コード]],"")</f>
        <v/>
      </c>
      <c r="H1124" t="str">
        <f>IFERROR(VLOOKUP(G1124,色々!P:Q,2,0),"")</f>
        <v/>
      </c>
      <c r="I1124" t="str">
        <f>IFERROR(選手[[#This Row],[氏名]],"")</f>
        <v/>
      </c>
      <c r="J1124" t="str">
        <f>IFERROR(選手[[#This Row],[氏名カナ]],"")</f>
        <v/>
      </c>
      <c r="K1124" t="str">
        <f>IFERROR(選手[[#This Row],[所属名称１]],"")</f>
        <v/>
      </c>
      <c r="L1124" t="str">
        <f>IFERROR(選手[[#This Row],[学校コード]],"")</f>
        <v/>
      </c>
      <c r="M1124" t="str">
        <f>IFERROR(VLOOKUP(L1124,色々!G:H,2,0),"")</f>
        <v/>
      </c>
      <c r="N1124" t="str">
        <f>IFERROR(選手[[#This Row],[学年]],"")</f>
        <v/>
      </c>
      <c r="O1124" s="10" t="str">
        <f>IFERROR(選手[[#This Row],[生年月日]],"")</f>
        <v/>
      </c>
      <c r="P1124" s="150" t="str">
        <f t="shared" si="17"/>
        <v/>
      </c>
    </row>
    <row r="1125" spans="6:16" ht="20.100000000000001" customHeight="1" x14ac:dyDescent="0.15">
      <c r="F1125" t="str">
        <f>IFERROR(選手[[#This Row],[選手番号]],"")</f>
        <v/>
      </c>
      <c r="G1125" t="str">
        <f>IFERROR(選手[[#This Row],[性別コード]],"")</f>
        <v/>
      </c>
      <c r="H1125" t="str">
        <f>IFERROR(VLOOKUP(G1125,色々!P:Q,2,0),"")</f>
        <v/>
      </c>
      <c r="I1125" t="str">
        <f>IFERROR(選手[[#This Row],[氏名]],"")</f>
        <v/>
      </c>
      <c r="J1125" t="str">
        <f>IFERROR(選手[[#This Row],[氏名カナ]],"")</f>
        <v/>
      </c>
      <c r="K1125" t="str">
        <f>IFERROR(選手[[#This Row],[所属名称１]],"")</f>
        <v/>
      </c>
      <c r="L1125" t="str">
        <f>IFERROR(選手[[#This Row],[学校コード]],"")</f>
        <v/>
      </c>
      <c r="M1125" t="str">
        <f>IFERROR(VLOOKUP(L1125,色々!G:H,2,0),"")</f>
        <v/>
      </c>
      <c r="N1125" t="str">
        <f>IFERROR(選手[[#This Row],[学年]],"")</f>
        <v/>
      </c>
      <c r="O1125" s="10" t="str">
        <f>IFERROR(選手[[#This Row],[生年月日]],"")</f>
        <v/>
      </c>
      <c r="P1125" s="150" t="str">
        <f t="shared" si="17"/>
        <v/>
      </c>
    </row>
    <row r="1126" spans="6:16" ht="20.100000000000001" customHeight="1" x14ac:dyDescent="0.15">
      <c r="F1126" t="str">
        <f>IFERROR(選手[[#This Row],[選手番号]],"")</f>
        <v/>
      </c>
      <c r="G1126" t="str">
        <f>IFERROR(選手[[#This Row],[性別コード]],"")</f>
        <v/>
      </c>
      <c r="H1126" t="str">
        <f>IFERROR(VLOOKUP(G1126,色々!P:Q,2,0),"")</f>
        <v/>
      </c>
      <c r="I1126" t="str">
        <f>IFERROR(選手[[#This Row],[氏名]],"")</f>
        <v/>
      </c>
      <c r="J1126" t="str">
        <f>IFERROR(選手[[#This Row],[氏名カナ]],"")</f>
        <v/>
      </c>
      <c r="K1126" t="str">
        <f>IFERROR(選手[[#This Row],[所属名称１]],"")</f>
        <v/>
      </c>
      <c r="L1126" t="str">
        <f>IFERROR(選手[[#This Row],[学校コード]],"")</f>
        <v/>
      </c>
      <c r="M1126" t="str">
        <f>IFERROR(VLOOKUP(L1126,色々!G:H,2,0),"")</f>
        <v/>
      </c>
      <c r="N1126" t="str">
        <f>IFERROR(選手[[#This Row],[学年]],"")</f>
        <v/>
      </c>
      <c r="O1126" s="10" t="str">
        <f>IFERROR(選手[[#This Row],[生年月日]],"")</f>
        <v/>
      </c>
      <c r="P1126" s="150" t="str">
        <f t="shared" si="17"/>
        <v/>
      </c>
    </row>
    <row r="1127" spans="6:16" ht="20.100000000000001" customHeight="1" x14ac:dyDescent="0.15">
      <c r="F1127" t="str">
        <f>IFERROR(選手[[#This Row],[選手番号]],"")</f>
        <v/>
      </c>
      <c r="G1127" t="str">
        <f>IFERROR(選手[[#This Row],[性別コード]],"")</f>
        <v/>
      </c>
      <c r="H1127" t="str">
        <f>IFERROR(VLOOKUP(G1127,色々!P:Q,2,0),"")</f>
        <v/>
      </c>
      <c r="I1127" t="str">
        <f>IFERROR(選手[[#This Row],[氏名]],"")</f>
        <v/>
      </c>
      <c r="J1127" t="str">
        <f>IFERROR(選手[[#This Row],[氏名カナ]],"")</f>
        <v/>
      </c>
      <c r="K1127" t="str">
        <f>IFERROR(選手[[#This Row],[所属名称１]],"")</f>
        <v/>
      </c>
      <c r="L1127" t="str">
        <f>IFERROR(選手[[#This Row],[学校コード]],"")</f>
        <v/>
      </c>
      <c r="M1127" t="str">
        <f>IFERROR(VLOOKUP(L1127,色々!G:H,2,0),"")</f>
        <v/>
      </c>
      <c r="N1127" t="str">
        <f>IFERROR(選手[[#This Row],[学年]],"")</f>
        <v/>
      </c>
      <c r="O1127" s="10" t="str">
        <f>IFERROR(選手[[#This Row],[生年月日]],"")</f>
        <v/>
      </c>
      <c r="P1127" s="150" t="str">
        <f t="shared" si="17"/>
        <v/>
      </c>
    </row>
    <row r="1128" spans="6:16" ht="20.100000000000001" customHeight="1" x14ac:dyDescent="0.15">
      <c r="F1128" t="str">
        <f>IFERROR(選手[[#This Row],[選手番号]],"")</f>
        <v/>
      </c>
      <c r="G1128" t="str">
        <f>IFERROR(選手[[#This Row],[性別コード]],"")</f>
        <v/>
      </c>
      <c r="H1128" t="str">
        <f>IFERROR(VLOOKUP(G1128,色々!P:Q,2,0),"")</f>
        <v/>
      </c>
      <c r="I1128" t="str">
        <f>IFERROR(選手[[#This Row],[氏名]],"")</f>
        <v/>
      </c>
      <c r="J1128" t="str">
        <f>IFERROR(選手[[#This Row],[氏名カナ]],"")</f>
        <v/>
      </c>
      <c r="K1128" t="str">
        <f>IFERROR(選手[[#This Row],[所属名称１]],"")</f>
        <v/>
      </c>
      <c r="L1128" t="str">
        <f>IFERROR(選手[[#This Row],[学校コード]],"")</f>
        <v/>
      </c>
      <c r="M1128" t="str">
        <f>IFERROR(VLOOKUP(L1128,色々!G:H,2,0),"")</f>
        <v/>
      </c>
      <c r="N1128" t="str">
        <f>IFERROR(選手[[#This Row],[学年]],"")</f>
        <v/>
      </c>
      <c r="O1128" s="10" t="str">
        <f>IFERROR(選手[[#This Row],[生年月日]],"")</f>
        <v/>
      </c>
      <c r="P1128" s="150" t="str">
        <f t="shared" si="17"/>
        <v/>
      </c>
    </row>
    <row r="1129" spans="6:16" ht="20.100000000000001" customHeight="1" x14ac:dyDescent="0.15">
      <c r="F1129" t="str">
        <f>IFERROR(選手[[#This Row],[選手番号]],"")</f>
        <v/>
      </c>
      <c r="G1129" t="str">
        <f>IFERROR(選手[[#This Row],[性別コード]],"")</f>
        <v/>
      </c>
      <c r="H1129" t="str">
        <f>IFERROR(VLOOKUP(G1129,色々!P:Q,2,0),"")</f>
        <v/>
      </c>
      <c r="I1129" t="str">
        <f>IFERROR(選手[[#This Row],[氏名]],"")</f>
        <v/>
      </c>
      <c r="J1129" t="str">
        <f>IFERROR(選手[[#This Row],[氏名カナ]],"")</f>
        <v/>
      </c>
      <c r="K1129" t="str">
        <f>IFERROR(選手[[#This Row],[所属名称１]],"")</f>
        <v/>
      </c>
      <c r="L1129" t="str">
        <f>IFERROR(選手[[#This Row],[学校コード]],"")</f>
        <v/>
      </c>
      <c r="M1129" t="str">
        <f>IFERROR(VLOOKUP(L1129,色々!G:H,2,0),"")</f>
        <v/>
      </c>
      <c r="N1129" t="str">
        <f>IFERROR(選手[[#This Row],[学年]],"")</f>
        <v/>
      </c>
      <c r="O1129" s="10" t="str">
        <f>IFERROR(選手[[#This Row],[生年月日]],"")</f>
        <v/>
      </c>
      <c r="P1129" s="150" t="str">
        <f t="shared" si="17"/>
        <v/>
      </c>
    </row>
    <row r="1130" spans="6:16" ht="20.100000000000001" customHeight="1" x14ac:dyDescent="0.15">
      <c r="F1130" t="str">
        <f>IFERROR(選手[[#This Row],[選手番号]],"")</f>
        <v/>
      </c>
      <c r="G1130" t="str">
        <f>IFERROR(選手[[#This Row],[性別コード]],"")</f>
        <v/>
      </c>
      <c r="H1130" t="str">
        <f>IFERROR(VLOOKUP(G1130,色々!P:Q,2,0),"")</f>
        <v/>
      </c>
      <c r="I1130" t="str">
        <f>IFERROR(選手[[#This Row],[氏名]],"")</f>
        <v/>
      </c>
      <c r="J1130" t="str">
        <f>IFERROR(選手[[#This Row],[氏名カナ]],"")</f>
        <v/>
      </c>
      <c r="K1130" t="str">
        <f>IFERROR(選手[[#This Row],[所属名称１]],"")</f>
        <v/>
      </c>
      <c r="L1130" t="str">
        <f>IFERROR(選手[[#This Row],[学校コード]],"")</f>
        <v/>
      </c>
      <c r="M1130" t="str">
        <f>IFERROR(VLOOKUP(L1130,色々!G:H,2,0),"")</f>
        <v/>
      </c>
      <c r="N1130" t="str">
        <f>IFERROR(選手[[#This Row],[学年]],"")</f>
        <v/>
      </c>
      <c r="O1130" s="10" t="str">
        <f>IFERROR(選手[[#This Row],[生年月日]],"")</f>
        <v/>
      </c>
      <c r="P1130" s="150" t="str">
        <f t="shared" si="17"/>
        <v/>
      </c>
    </row>
    <row r="1131" spans="6:16" ht="20.100000000000001" customHeight="1" x14ac:dyDescent="0.15">
      <c r="F1131" t="str">
        <f>IFERROR(選手[[#This Row],[選手番号]],"")</f>
        <v/>
      </c>
      <c r="G1131" t="str">
        <f>IFERROR(選手[[#This Row],[性別コード]],"")</f>
        <v/>
      </c>
      <c r="H1131" t="str">
        <f>IFERROR(VLOOKUP(G1131,色々!P:Q,2,0),"")</f>
        <v/>
      </c>
      <c r="I1131" t="str">
        <f>IFERROR(選手[[#This Row],[氏名]],"")</f>
        <v/>
      </c>
      <c r="J1131" t="str">
        <f>IFERROR(選手[[#This Row],[氏名カナ]],"")</f>
        <v/>
      </c>
      <c r="K1131" t="str">
        <f>IFERROR(選手[[#This Row],[所属名称１]],"")</f>
        <v/>
      </c>
      <c r="L1131" t="str">
        <f>IFERROR(選手[[#This Row],[学校コード]],"")</f>
        <v/>
      </c>
      <c r="M1131" t="str">
        <f>IFERROR(VLOOKUP(L1131,色々!G:H,2,0),"")</f>
        <v/>
      </c>
      <c r="N1131" t="str">
        <f>IFERROR(選手[[#This Row],[学年]],"")</f>
        <v/>
      </c>
      <c r="O1131" s="10" t="str">
        <f>IFERROR(選手[[#This Row],[生年月日]],"")</f>
        <v/>
      </c>
      <c r="P1131" s="150" t="str">
        <f t="shared" si="17"/>
        <v/>
      </c>
    </row>
    <row r="1132" spans="6:16" ht="20.100000000000001" customHeight="1" x14ac:dyDescent="0.15">
      <c r="F1132" t="str">
        <f>IFERROR(選手[[#This Row],[選手番号]],"")</f>
        <v/>
      </c>
      <c r="G1132" t="str">
        <f>IFERROR(選手[[#This Row],[性別コード]],"")</f>
        <v/>
      </c>
      <c r="H1132" t="str">
        <f>IFERROR(VLOOKUP(G1132,色々!P:Q,2,0),"")</f>
        <v/>
      </c>
      <c r="I1132" t="str">
        <f>IFERROR(選手[[#This Row],[氏名]],"")</f>
        <v/>
      </c>
      <c r="J1132" t="str">
        <f>IFERROR(選手[[#This Row],[氏名カナ]],"")</f>
        <v/>
      </c>
      <c r="K1132" t="str">
        <f>IFERROR(選手[[#This Row],[所属名称１]],"")</f>
        <v/>
      </c>
      <c r="L1132" t="str">
        <f>IFERROR(選手[[#This Row],[学校コード]],"")</f>
        <v/>
      </c>
      <c r="M1132" t="str">
        <f>IFERROR(VLOOKUP(L1132,色々!G:H,2,0),"")</f>
        <v/>
      </c>
      <c r="N1132" t="str">
        <f>IFERROR(選手[[#This Row],[学年]],"")</f>
        <v/>
      </c>
      <c r="O1132" s="10" t="str">
        <f>IFERROR(選手[[#This Row],[生年月日]],"")</f>
        <v/>
      </c>
      <c r="P1132" s="150" t="str">
        <f t="shared" si="17"/>
        <v/>
      </c>
    </row>
    <row r="1133" spans="6:16" ht="20.100000000000001" customHeight="1" x14ac:dyDescent="0.15">
      <c r="F1133" t="str">
        <f>IFERROR(選手[[#This Row],[選手番号]],"")</f>
        <v/>
      </c>
      <c r="G1133" t="str">
        <f>IFERROR(選手[[#This Row],[性別コード]],"")</f>
        <v/>
      </c>
      <c r="H1133" t="str">
        <f>IFERROR(VLOOKUP(G1133,色々!P:Q,2,0),"")</f>
        <v/>
      </c>
      <c r="I1133" t="str">
        <f>IFERROR(選手[[#This Row],[氏名]],"")</f>
        <v/>
      </c>
      <c r="J1133" t="str">
        <f>IFERROR(選手[[#This Row],[氏名カナ]],"")</f>
        <v/>
      </c>
      <c r="K1133" t="str">
        <f>IFERROR(選手[[#This Row],[所属名称１]],"")</f>
        <v/>
      </c>
      <c r="L1133" t="str">
        <f>IFERROR(選手[[#This Row],[学校コード]],"")</f>
        <v/>
      </c>
      <c r="M1133" t="str">
        <f>IFERROR(VLOOKUP(L1133,色々!G:H,2,0),"")</f>
        <v/>
      </c>
      <c r="N1133" t="str">
        <f>IFERROR(選手[[#This Row],[学年]],"")</f>
        <v/>
      </c>
      <c r="O1133" s="10" t="str">
        <f>IFERROR(選手[[#This Row],[生年月日]],"")</f>
        <v/>
      </c>
      <c r="P1133" s="150" t="str">
        <f t="shared" si="17"/>
        <v/>
      </c>
    </row>
    <row r="1134" spans="6:16" ht="20.100000000000001" customHeight="1" x14ac:dyDescent="0.15">
      <c r="F1134" t="str">
        <f>IFERROR(選手[[#This Row],[選手番号]],"")</f>
        <v/>
      </c>
      <c r="G1134" t="str">
        <f>IFERROR(選手[[#This Row],[性別コード]],"")</f>
        <v/>
      </c>
      <c r="H1134" t="str">
        <f>IFERROR(VLOOKUP(G1134,色々!P:Q,2,0),"")</f>
        <v/>
      </c>
      <c r="I1134" t="str">
        <f>IFERROR(選手[[#This Row],[氏名]],"")</f>
        <v/>
      </c>
      <c r="J1134" t="str">
        <f>IFERROR(選手[[#This Row],[氏名カナ]],"")</f>
        <v/>
      </c>
      <c r="K1134" t="str">
        <f>IFERROR(選手[[#This Row],[所属名称１]],"")</f>
        <v/>
      </c>
      <c r="L1134" t="str">
        <f>IFERROR(選手[[#This Row],[学校コード]],"")</f>
        <v/>
      </c>
      <c r="M1134" t="str">
        <f>IFERROR(VLOOKUP(L1134,色々!G:H,2,0),"")</f>
        <v/>
      </c>
      <c r="N1134" t="str">
        <f>IFERROR(選手[[#This Row],[学年]],"")</f>
        <v/>
      </c>
      <c r="O1134" s="10" t="str">
        <f>IFERROR(選手[[#This Row],[生年月日]],"")</f>
        <v/>
      </c>
      <c r="P1134" s="150" t="str">
        <f t="shared" si="17"/>
        <v/>
      </c>
    </row>
    <row r="1135" spans="6:16" ht="20.100000000000001" customHeight="1" x14ac:dyDescent="0.15">
      <c r="F1135" t="str">
        <f>IFERROR(選手[[#This Row],[選手番号]],"")</f>
        <v/>
      </c>
      <c r="G1135" t="str">
        <f>IFERROR(選手[[#This Row],[性別コード]],"")</f>
        <v/>
      </c>
      <c r="H1135" t="str">
        <f>IFERROR(VLOOKUP(G1135,色々!P:Q,2,0),"")</f>
        <v/>
      </c>
      <c r="I1135" t="str">
        <f>IFERROR(選手[[#This Row],[氏名]],"")</f>
        <v/>
      </c>
      <c r="J1135" t="str">
        <f>IFERROR(選手[[#This Row],[氏名カナ]],"")</f>
        <v/>
      </c>
      <c r="K1135" t="str">
        <f>IFERROR(選手[[#This Row],[所属名称１]],"")</f>
        <v/>
      </c>
      <c r="L1135" t="str">
        <f>IFERROR(選手[[#This Row],[学校コード]],"")</f>
        <v/>
      </c>
      <c r="M1135" t="str">
        <f>IFERROR(VLOOKUP(L1135,色々!G:H,2,0),"")</f>
        <v/>
      </c>
      <c r="N1135" t="str">
        <f>IFERROR(選手[[#This Row],[学年]],"")</f>
        <v/>
      </c>
      <c r="O1135" s="10" t="str">
        <f>IFERROR(選手[[#This Row],[生年月日]],"")</f>
        <v/>
      </c>
      <c r="P1135" s="150" t="str">
        <f t="shared" si="17"/>
        <v/>
      </c>
    </row>
    <row r="1136" spans="6:16" ht="20.100000000000001" customHeight="1" x14ac:dyDescent="0.15">
      <c r="F1136" t="str">
        <f>IFERROR(選手[[#This Row],[選手番号]],"")</f>
        <v/>
      </c>
      <c r="G1136" t="str">
        <f>IFERROR(選手[[#This Row],[性別コード]],"")</f>
        <v/>
      </c>
      <c r="H1136" t="str">
        <f>IFERROR(VLOOKUP(G1136,色々!P:Q,2,0),"")</f>
        <v/>
      </c>
      <c r="I1136" t="str">
        <f>IFERROR(選手[[#This Row],[氏名]],"")</f>
        <v/>
      </c>
      <c r="J1136" t="str">
        <f>IFERROR(選手[[#This Row],[氏名カナ]],"")</f>
        <v/>
      </c>
      <c r="K1136" t="str">
        <f>IFERROR(選手[[#This Row],[所属名称１]],"")</f>
        <v/>
      </c>
      <c r="L1136" t="str">
        <f>IFERROR(選手[[#This Row],[学校コード]],"")</f>
        <v/>
      </c>
      <c r="M1136" t="str">
        <f>IFERROR(VLOOKUP(L1136,色々!G:H,2,0),"")</f>
        <v/>
      </c>
      <c r="N1136" t="str">
        <f>IFERROR(選手[[#This Row],[学年]],"")</f>
        <v/>
      </c>
      <c r="O1136" s="10" t="str">
        <f>IFERROR(選手[[#This Row],[生年月日]],"")</f>
        <v/>
      </c>
      <c r="P1136" s="150" t="str">
        <f t="shared" si="17"/>
        <v/>
      </c>
    </row>
    <row r="1137" spans="6:16" ht="20.100000000000001" customHeight="1" x14ac:dyDescent="0.15">
      <c r="F1137" t="str">
        <f>IFERROR(選手[[#This Row],[選手番号]],"")</f>
        <v/>
      </c>
      <c r="G1137" t="str">
        <f>IFERROR(選手[[#This Row],[性別コード]],"")</f>
        <v/>
      </c>
      <c r="H1137" t="str">
        <f>IFERROR(VLOOKUP(G1137,色々!P:Q,2,0),"")</f>
        <v/>
      </c>
      <c r="I1137" t="str">
        <f>IFERROR(選手[[#This Row],[氏名]],"")</f>
        <v/>
      </c>
      <c r="J1137" t="str">
        <f>IFERROR(選手[[#This Row],[氏名カナ]],"")</f>
        <v/>
      </c>
      <c r="K1137" t="str">
        <f>IFERROR(選手[[#This Row],[所属名称１]],"")</f>
        <v/>
      </c>
      <c r="L1137" t="str">
        <f>IFERROR(選手[[#This Row],[学校コード]],"")</f>
        <v/>
      </c>
      <c r="M1137" t="str">
        <f>IFERROR(VLOOKUP(L1137,色々!G:H,2,0),"")</f>
        <v/>
      </c>
      <c r="N1137" t="str">
        <f>IFERROR(選手[[#This Row],[学年]],"")</f>
        <v/>
      </c>
      <c r="O1137" s="10" t="str">
        <f>IFERROR(選手[[#This Row],[生年月日]],"")</f>
        <v/>
      </c>
      <c r="P1137" s="150" t="str">
        <f t="shared" si="17"/>
        <v/>
      </c>
    </row>
    <row r="1138" spans="6:16" ht="20.100000000000001" customHeight="1" x14ac:dyDescent="0.15">
      <c r="F1138" t="str">
        <f>IFERROR(選手[[#This Row],[選手番号]],"")</f>
        <v/>
      </c>
      <c r="G1138" t="str">
        <f>IFERROR(選手[[#This Row],[性別コード]],"")</f>
        <v/>
      </c>
      <c r="H1138" t="str">
        <f>IFERROR(VLOOKUP(G1138,色々!P:Q,2,0),"")</f>
        <v/>
      </c>
      <c r="I1138" t="str">
        <f>IFERROR(選手[[#This Row],[氏名]],"")</f>
        <v/>
      </c>
      <c r="J1138" t="str">
        <f>IFERROR(選手[[#This Row],[氏名カナ]],"")</f>
        <v/>
      </c>
      <c r="K1138" t="str">
        <f>IFERROR(選手[[#This Row],[所属名称１]],"")</f>
        <v/>
      </c>
      <c r="L1138" t="str">
        <f>IFERROR(選手[[#This Row],[学校コード]],"")</f>
        <v/>
      </c>
      <c r="M1138" t="str">
        <f>IFERROR(VLOOKUP(L1138,色々!G:H,2,0),"")</f>
        <v/>
      </c>
      <c r="N1138" t="str">
        <f>IFERROR(選手[[#This Row],[学年]],"")</f>
        <v/>
      </c>
      <c r="O1138" s="10" t="str">
        <f>IFERROR(選手[[#This Row],[生年月日]],"")</f>
        <v/>
      </c>
      <c r="P1138" s="150" t="str">
        <f t="shared" si="17"/>
        <v/>
      </c>
    </row>
    <row r="1139" spans="6:16" ht="20.100000000000001" customHeight="1" x14ac:dyDescent="0.15">
      <c r="F1139" t="str">
        <f>IFERROR(選手[[#This Row],[選手番号]],"")</f>
        <v/>
      </c>
      <c r="G1139" t="str">
        <f>IFERROR(選手[[#This Row],[性別コード]],"")</f>
        <v/>
      </c>
      <c r="H1139" t="str">
        <f>IFERROR(VLOOKUP(G1139,色々!P:Q,2,0),"")</f>
        <v/>
      </c>
      <c r="I1139" t="str">
        <f>IFERROR(選手[[#This Row],[氏名]],"")</f>
        <v/>
      </c>
      <c r="J1139" t="str">
        <f>IFERROR(選手[[#This Row],[氏名カナ]],"")</f>
        <v/>
      </c>
      <c r="K1139" t="str">
        <f>IFERROR(選手[[#This Row],[所属名称１]],"")</f>
        <v/>
      </c>
      <c r="L1139" t="str">
        <f>IFERROR(選手[[#This Row],[学校コード]],"")</f>
        <v/>
      </c>
      <c r="M1139" t="str">
        <f>IFERROR(VLOOKUP(L1139,色々!G:H,2,0),"")</f>
        <v/>
      </c>
      <c r="N1139" t="str">
        <f>IFERROR(選手[[#This Row],[学年]],"")</f>
        <v/>
      </c>
      <c r="O1139" s="10" t="str">
        <f>IFERROR(選手[[#This Row],[生年月日]],"")</f>
        <v/>
      </c>
      <c r="P1139" s="150" t="str">
        <f t="shared" si="17"/>
        <v/>
      </c>
    </row>
    <row r="1140" spans="6:16" ht="20.100000000000001" customHeight="1" x14ac:dyDescent="0.15">
      <c r="F1140" t="str">
        <f>IFERROR(選手[[#This Row],[選手番号]],"")</f>
        <v/>
      </c>
      <c r="G1140" t="str">
        <f>IFERROR(選手[[#This Row],[性別コード]],"")</f>
        <v/>
      </c>
      <c r="H1140" t="str">
        <f>IFERROR(VLOOKUP(G1140,色々!P:Q,2,0),"")</f>
        <v/>
      </c>
      <c r="I1140" t="str">
        <f>IFERROR(選手[[#This Row],[氏名]],"")</f>
        <v/>
      </c>
      <c r="J1140" t="str">
        <f>IFERROR(選手[[#This Row],[氏名カナ]],"")</f>
        <v/>
      </c>
      <c r="K1140" t="str">
        <f>IFERROR(選手[[#This Row],[所属名称１]],"")</f>
        <v/>
      </c>
      <c r="L1140" t="str">
        <f>IFERROR(選手[[#This Row],[学校コード]],"")</f>
        <v/>
      </c>
      <c r="M1140" t="str">
        <f>IFERROR(VLOOKUP(L1140,色々!G:H,2,0),"")</f>
        <v/>
      </c>
      <c r="N1140" t="str">
        <f>IFERROR(選手[[#This Row],[学年]],"")</f>
        <v/>
      </c>
      <c r="O1140" s="10" t="str">
        <f>IFERROR(選手[[#This Row],[生年月日]],"")</f>
        <v/>
      </c>
      <c r="P1140" s="150" t="str">
        <f t="shared" si="17"/>
        <v/>
      </c>
    </row>
    <row r="1141" spans="6:16" ht="20.100000000000001" customHeight="1" x14ac:dyDescent="0.15">
      <c r="F1141" t="str">
        <f>IFERROR(選手[[#This Row],[選手番号]],"")</f>
        <v/>
      </c>
      <c r="G1141" t="str">
        <f>IFERROR(選手[[#This Row],[性別コード]],"")</f>
        <v/>
      </c>
      <c r="H1141" t="str">
        <f>IFERROR(VLOOKUP(G1141,色々!P:Q,2,0),"")</f>
        <v/>
      </c>
      <c r="I1141" t="str">
        <f>IFERROR(選手[[#This Row],[氏名]],"")</f>
        <v/>
      </c>
      <c r="J1141" t="str">
        <f>IFERROR(選手[[#This Row],[氏名カナ]],"")</f>
        <v/>
      </c>
      <c r="K1141" t="str">
        <f>IFERROR(選手[[#This Row],[所属名称１]],"")</f>
        <v/>
      </c>
      <c r="L1141" t="str">
        <f>IFERROR(選手[[#This Row],[学校コード]],"")</f>
        <v/>
      </c>
      <c r="M1141" t="str">
        <f>IFERROR(VLOOKUP(L1141,色々!G:H,2,0),"")</f>
        <v/>
      </c>
      <c r="N1141" t="str">
        <f>IFERROR(選手[[#This Row],[学年]],"")</f>
        <v/>
      </c>
      <c r="O1141" s="10" t="str">
        <f>IFERROR(選手[[#This Row],[生年月日]],"")</f>
        <v/>
      </c>
      <c r="P1141" s="150" t="str">
        <f t="shared" si="17"/>
        <v/>
      </c>
    </row>
    <row r="1142" spans="6:16" ht="20.100000000000001" customHeight="1" x14ac:dyDescent="0.15">
      <c r="F1142" t="str">
        <f>IFERROR(選手[[#This Row],[選手番号]],"")</f>
        <v/>
      </c>
      <c r="G1142" t="str">
        <f>IFERROR(選手[[#This Row],[性別コード]],"")</f>
        <v/>
      </c>
      <c r="H1142" t="str">
        <f>IFERROR(VLOOKUP(G1142,色々!P:Q,2,0),"")</f>
        <v/>
      </c>
      <c r="I1142" t="str">
        <f>IFERROR(選手[[#This Row],[氏名]],"")</f>
        <v/>
      </c>
      <c r="J1142" t="str">
        <f>IFERROR(選手[[#This Row],[氏名カナ]],"")</f>
        <v/>
      </c>
      <c r="K1142" t="str">
        <f>IFERROR(選手[[#This Row],[所属名称１]],"")</f>
        <v/>
      </c>
      <c r="L1142" t="str">
        <f>IFERROR(選手[[#This Row],[学校コード]],"")</f>
        <v/>
      </c>
      <c r="M1142" t="str">
        <f>IFERROR(VLOOKUP(L1142,色々!G:H,2,0),"")</f>
        <v/>
      </c>
      <c r="N1142" t="str">
        <f>IFERROR(選手[[#This Row],[学年]],"")</f>
        <v/>
      </c>
      <c r="O1142" s="10" t="str">
        <f>IFERROR(選手[[#This Row],[生年月日]],"")</f>
        <v/>
      </c>
      <c r="P1142" s="150" t="str">
        <f t="shared" si="17"/>
        <v/>
      </c>
    </row>
    <row r="1143" spans="6:16" ht="20.100000000000001" customHeight="1" x14ac:dyDescent="0.15">
      <c r="F1143" t="str">
        <f>IFERROR(選手[[#This Row],[選手番号]],"")</f>
        <v/>
      </c>
      <c r="G1143" t="str">
        <f>IFERROR(選手[[#This Row],[性別コード]],"")</f>
        <v/>
      </c>
      <c r="H1143" t="str">
        <f>IFERROR(VLOOKUP(G1143,色々!P:Q,2,0),"")</f>
        <v/>
      </c>
      <c r="I1143" t="str">
        <f>IFERROR(選手[[#This Row],[氏名]],"")</f>
        <v/>
      </c>
      <c r="J1143" t="str">
        <f>IFERROR(選手[[#This Row],[氏名カナ]],"")</f>
        <v/>
      </c>
      <c r="K1143" t="str">
        <f>IFERROR(選手[[#This Row],[所属名称１]],"")</f>
        <v/>
      </c>
      <c r="L1143" t="str">
        <f>IFERROR(選手[[#This Row],[学校コード]],"")</f>
        <v/>
      </c>
      <c r="M1143" t="str">
        <f>IFERROR(VLOOKUP(L1143,色々!G:H,2,0),"")</f>
        <v/>
      </c>
      <c r="N1143" t="str">
        <f>IFERROR(選手[[#This Row],[学年]],"")</f>
        <v/>
      </c>
      <c r="O1143" s="10" t="str">
        <f>IFERROR(選手[[#This Row],[生年月日]],"")</f>
        <v/>
      </c>
      <c r="P1143" s="150" t="str">
        <f t="shared" si="17"/>
        <v/>
      </c>
    </row>
    <row r="1144" spans="6:16" ht="20.100000000000001" customHeight="1" x14ac:dyDescent="0.15">
      <c r="F1144" t="str">
        <f>IFERROR(選手[[#This Row],[選手番号]],"")</f>
        <v/>
      </c>
      <c r="G1144" t="str">
        <f>IFERROR(選手[[#This Row],[性別コード]],"")</f>
        <v/>
      </c>
      <c r="H1144" t="str">
        <f>IFERROR(VLOOKUP(G1144,色々!P:Q,2,0),"")</f>
        <v/>
      </c>
      <c r="I1144" t="str">
        <f>IFERROR(選手[[#This Row],[氏名]],"")</f>
        <v/>
      </c>
      <c r="J1144" t="str">
        <f>IFERROR(選手[[#This Row],[氏名カナ]],"")</f>
        <v/>
      </c>
      <c r="K1144" t="str">
        <f>IFERROR(選手[[#This Row],[所属名称１]],"")</f>
        <v/>
      </c>
      <c r="L1144" t="str">
        <f>IFERROR(選手[[#This Row],[学校コード]],"")</f>
        <v/>
      </c>
      <c r="M1144" t="str">
        <f>IFERROR(VLOOKUP(L1144,色々!G:H,2,0),"")</f>
        <v/>
      </c>
      <c r="N1144" t="str">
        <f>IFERROR(選手[[#This Row],[学年]],"")</f>
        <v/>
      </c>
      <c r="O1144" s="10" t="str">
        <f>IFERROR(選手[[#This Row],[生年月日]],"")</f>
        <v/>
      </c>
      <c r="P1144" s="150" t="str">
        <f t="shared" si="17"/>
        <v/>
      </c>
    </row>
    <row r="1145" spans="6:16" ht="20.100000000000001" customHeight="1" x14ac:dyDescent="0.15">
      <c r="F1145" t="str">
        <f>IFERROR(選手[[#This Row],[選手番号]],"")</f>
        <v/>
      </c>
      <c r="G1145" t="str">
        <f>IFERROR(選手[[#This Row],[性別コード]],"")</f>
        <v/>
      </c>
      <c r="H1145" t="str">
        <f>IFERROR(VLOOKUP(G1145,色々!P:Q,2,0),"")</f>
        <v/>
      </c>
      <c r="I1145" t="str">
        <f>IFERROR(選手[[#This Row],[氏名]],"")</f>
        <v/>
      </c>
      <c r="J1145" t="str">
        <f>IFERROR(選手[[#This Row],[氏名カナ]],"")</f>
        <v/>
      </c>
      <c r="K1145" t="str">
        <f>IFERROR(選手[[#This Row],[所属名称１]],"")</f>
        <v/>
      </c>
      <c r="L1145" t="str">
        <f>IFERROR(選手[[#This Row],[学校コード]],"")</f>
        <v/>
      </c>
      <c r="M1145" t="str">
        <f>IFERROR(VLOOKUP(L1145,色々!G:H,2,0),"")</f>
        <v/>
      </c>
      <c r="N1145" t="str">
        <f>IFERROR(選手[[#This Row],[学年]],"")</f>
        <v/>
      </c>
      <c r="O1145" s="10" t="str">
        <f>IFERROR(選手[[#This Row],[生年月日]],"")</f>
        <v/>
      </c>
      <c r="P1145" s="150" t="str">
        <f t="shared" si="17"/>
        <v/>
      </c>
    </row>
    <row r="1146" spans="6:16" ht="20.100000000000001" customHeight="1" x14ac:dyDescent="0.15">
      <c r="F1146" t="str">
        <f>IFERROR(選手[[#This Row],[選手番号]],"")</f>
        <v/>
      </c>
      <c r="G1146" t="str">
        <f>IFERROR(選手[[#This Row],[性別コード]],"")</f>
        <v/>
      </c>
      <c r="H1146" t="str">
        <f>IFERROR(VLOOKUP(G1146,色々!P:Q,2,0),"")</f>
        <v/>
      </c>
      <c r="I1146" t="str">
        <f>IFERROR(選手[[#This Row],[氏名]],"")</f>
        <v/>
      </c>
      <c r="J1146" t="str">
        <f>IFERROR(選手[[#This Row],[氏名カナ]],"")</f>
        <v/>
      </c>
      <c r="K1146" t="str">
        <f>IFERROR(選手[[#This Row],[所属名称１]],"")</f>
        <v/>
      </c>
      <c r="L1146" t="str">
        <f>IFERROR(選手[[#This Row],[学校コード]],"")</f>
        <v/>
      </c>
      <c r="M1146" t="str">
        <f>IFERROR(VLOOKUP(L1146,色々!G:H,2,0),"")</f>
        <v/>
      </c>
      <c r="N1146" t="str">
        <f>IFERROR(選手[[#This Row],[学年]],"")</f>
        <v/>
      </c>
      <c r="O1146" s="10" t="str">
        <f>IFERROR(選手[[#This Row],[生年月日]],"")</f>
        <v/>
      </c>
      <c r="P1146" s="150" t="str">
        <f t="shared" si="17"/>
        <v/>
      </c>
    </row>
    <row r="1147" spans="6:16" ht="20.100000000000001" customHeight="1" x14ac:dyDescent="0.15">
      <c r="F1147" t="str">
        <f>IFERROR(選手[[#This Row],[選手番号]],"")</f>
        <v/>
      </c>
      <c r="G1147" t="str">
        <f>IFERROR(選手[[#This Row],[性別コード]],"")</f>
        <v/>
      </c>
      <c r="H1147" t="str">
        <f>IFERROR(VLOOKUP(G1147,色々!P:Q,2,0),"")</f>
        <v/>
      </c>
      <c r="I1147" t="str">
        <f>IFERROR(選手[[#This Row],[氏名]],"")</f>
        <v/>
      </c>
      <c r="J1147" t="str">
        <f>IFERROR(選手[[#This Row],[氏名カナ]],"")</f>
        <v/>
      </c>
      <c r="K1147" t="str">
        <f>IFERROR(選手[[#This Row],[所属名称１]],"")</f>
        <v/>
      </c>
      <c r="L1147" t="str">
        <f>IFERROR(選手[[#This Row],[学校コード]],"")</f>
        <v/>
      </c>
      <c r="M1147" t="str">
        <f>IFERROR(VLOOKUP(L1147,色々!G:H,2,0),"")</f>
        <v/>
      </c>
      <c r="N1147" t="str">
        <f>IFERROR(選手[[#This Row],[学年]],"")</f>
        <v/>
      </c>
      <c r="O1147" s="10" t="str">
        <f>IFERROR(選手[[#This Row],[生年月日]],"")</f>
        <v/>
      </c>
      <c r="P1147" s="150" t="str">
        <f t="shared" si="17"/>
        <v/>
      </c>
    </row>
    <row r="1148" spans="6:16" ht="20.100000000000001" customHeight="1" x14ac:dyDescent="0.15">
      <c r="F1148" t="str">
        <f>IFERROR(選手[[#This Row],[選手番号]],"")</f>
        <v/>
      </c>
      <c r="G1148" t="str">
        <f>IFERROR(選手[[#This Row],[性別コード]],"")</f>
        <v/>
      </c>
      <c r="H1148" t="str">
        <f>IFERROR(VLOOKUP(G1148,色々!P:Q,2,0),"")</f>
        <v/>
      </c>
      <c r="I1148" t="str">
        <f>IFERROR(選手[[#This Row],[氏名]],"")</f>
        <v/>
      </c>
      <c r="J1148" t="str">
        <f>IFERROR(選手[[#This Row],[氏名カナ]],"")</f>
        <v/>
      </c>
      <c r="K1148" t="str">
        <f>IFERROR(選手[[#This Row],[所属名称１]],"")</f>
        <v/>
      </c>
      <c r="L1148" t="str">
        <f>IFERROR(選手[[#This Row],[学校コード]],"")</f>
        <v/>
      </c>
      <c r="M1148" t="str">
        <f>IFERROR(VLOOKUP(L1148,色々!G:H,2,0),"")</f>
        <v/>
      </c>
      <c r="N1148" t="str">
        <f>IFERROR(選手[[#This Row],[学年]],"")</f>
        <v/>
      </c>
      <c r="O1148" s="10" t="str">
        <f>IFERROR(選手[[#This Row],[生年月日]],"")</f>
        <v/>
      </c>
      <c r="P1148" s="150" t="str">
        <f t="shared" si="17"/>
        <v/>
      </c>
    </row>
    <row r="1149" spans="6:16" ht="20.100000000000001" customHeight="1" x14ac:dyDescent="0.15">
      <c r="F1149" t="str">
        <f>IFERROR(選手[[#This Row],[選手番号]],"")</f>
        <v/>
      </c>
      <c r="G1149" t="str">
        <f>IFERROR(選手[[#This Row],[性別コード]],"")</f>
        <v/>
      </c>
      <c r="H1149" t="str">
        <f>IFERROR(VLOOKUP(G1149,色々!P:Q,2,0),"")</f>
        <v/>
      </c>
      <c r="I1149" t="str">
        <f>IFERROR(選手[[#This Row],[氏名]],"")</f>
        <v/>
      </c>
      <c r="J1149" t="str">
        <f>IFERROR(選手[[#This Row],[氏名カナ]],"")</f>
        <v/>
      </c>
      <c r="K1149" t="str">
        <f>IFERROR(選手[[#This Row],[所属名称１]],"")</f>
        <v/>
      </c>
      <c r="L1149" t="str">
        <f>IFERROR(選手[[#This Row],[学校コード]],"")</f>
        <v/>
      </c>
      <c r="M1149" t="str">
        <f>IFERROR(VLOOKUP(L1149,色々!G:H,2,0),"")</f>
        <v/>
      </c>
      <c r="N1149" t="str">
        <f>IFERROR(選手[[#This Row],[学年]],"")</f>
        <v/>
      </c>
      <c r="O1149" s="10" t="str">
        <f>IFERROR(選手[[#This Row],[生年月日]],"")</f>
        <v/>
      </c>
      <c r="P1149" s="150" t="str">
        <f t="shared" si="17"/>
        <v/>
      </c>
    </row>
    <row r="1150" spans="6:16" ht="20.100000000000001" customHeight="1" x14ac:dyDescent="0.15">
      <c r="F1150" t="str">
        <f>IFERROR(選手[[#This Row],[選手番号]],"")</f>
        <v/>
      </c>
      <c r="G1150" t="str">
        <f>IFERROR(選手[[#This Row],[性別コード]],"")</f>
        <v/>
      </c>
      <c r="H1150" t="str">
        <f>IFERROR(VLOOKUP(G1150,色々!P:Q,2,0),"")</f>
        <v/>
      </c>
      <c r="I1150" t="str">
        <f>IFERROR(選手[[#This Row],[氏名]],"")</f>
        <v/>
      </c>
      <c r="J1150" t="str">
        <f>IFERROR(選手[[#This Row],[氏名カナ]],"")</f>
        <v/>
      </c>
      <c r="K1150" t="str">
        <f>IFERROR(選手[[#This Row],[所属名称１]],"")</f>
        <v/>
      </c>
      <c r="L1150" t="str">
        <f>IFERROR(選手[[#This Row],[学校コード]],"")</f>
        <v/>
      </c>
      <c r="M1150" t="str">
        <f>IFERROR(VLOOKUP(L1150,色々!G:H,2,0),"")</f>
        <v/>
      </c>
      <c r="N1150" t="str">
        <f>IFERROR(選手[[#This Row],[学年]],"")</f>
        <v/>
      </c>
      <c r="O1150" s="10" t="str">
        <f>IFERROR(選手[[#This Row],[生年月日]],"")</f>
        <v/>
      </c>
      <c r="P1150" s="150" t="str">
        <f t="shared" si="17"/>
        <v/>
      </c>
    </row>
    <row r="1151" spans="6:16" ht="20.100000000000001" customHeight="1" x14ac:dyDescent="0.15">
      <c r="F1151" t="str">
        <f>IFERROR(選手[[#This Row],[選手番号]],"")</f>
        <v/>
      </c>
      <c r="G1151" t="str">
        <f>IFERROR(選手[[#This Row],[性別コード]],"")</f>
        <v/>
      </c>
      <c r="H1151" t="str">
        <f>IFERROR(VLOOKUP(G1151,色々!P:Q,2,0),"")</f>
        <v/>
      </c>
      <c r="I1151" t="str">
        <f>IFERROR(選手[[#This Row],[氏名]],"")</f>
        <v/>
      </c>
      <c r="J1151" t="str">
        <f>IFERROR(選手[[#This Row],[氏名カナ]],"")</f>
        <v/>
      </c>
      <c r="K1151" t="str">
        <f>IFERROR(選手[[#This Row],[所属名称１]],"")</f>
        <v/>
      </c>
      <c r="L1151" t="str">
        <f>IFERROR(選手[[#This Row],[学校コード]],"")</f>
        <v/>
      </c>
      <c r="M1151" t="str">
        <f>IFERROR(VLOOKUP(L1151,色々!G:H,2,0),"")</f>
        <v/>
      </c>
      <c r="N1151" t="str">
        <f>IFERROR(選手[[#This Row],[学年]],"")</f>
        <v/>
      </c>
      <c r="O1151" s="10" t="str">
        <f>IFERROR(選手[[#This Row],[生年月日]],"")</f>
        <v/>
      </c>
      <c r="P1151" s="150" t="str">
        <f t="shared" si="17"/>
        <v/>
      </c>
    </row>
    <row r="1152" spans="6:16" ht="20.100000000000001" customHeight="1" x14ac:dyDescent="0.15">
      <c r="F1152" t="str">
        <f>IFERROR(選手[[#This Row],[選手番号]],"")</f>
        <v/>
      </c>
      <c r="G1152" t="str">
        <f>IFERROR(選手[[#This Row],[性別コード]],"")</f>
        <v/>
      </c>
      <c r="H1152" t="str">
        <f>IFERROR(VLOOKUP(G1152,色々!P:Q,2,0),"")</f>
        <v/>
      </c>
      <c r="I1152" t="str">
        <f>IFERROR(選手[[#This Row],[氏名]],"")</f>
        <v/>
      </c>
      <c r="J1152" t="str">
        <f>IFERROR(選手[[#This Row],[氏名カナ]],"")</f>
        <v/>
      </c>
      <c r="K1152" t="str">
        <f>IFERROR(選手[[#This Row],[所属名称１]],"")</f>
        <v/>
      </c>
      <c r="L1152" t="str">
        <f>IFERROR(選手[[#This Row],[学校コード]],"")</f>
        <v/>
      </c>
      <c r="M1152" t="str">
        <f>IFERROR(VLOOKUP(L1152,色々!G:H,2,0),"")</f>
        <v/>
      </c>
      <c r="N1152" t="str">
        <f>IFERROR(選手[[#This Row],[学年]],"")</f>
        <v/>
      </c>
      <c r="O1152" s="10" t="str">
        <f>IFERROR(選手[[#This Row],[生年月日]],"")</f>
        <v/>
      </c>
      <c r="P1152" s="150" t="str">
        <f t="shared" si="17"/>
        <v/>
      </c>
    </row>
    <row r="1153" spans="6:16" ht="20.100000000000001" customHeight="1" x14ac:dyDescent="0.15">
      <c r="F1153" t="str">
        <f>IFERROR(選手[[#This Row],[選手番号]],"")</f>
        <v/>
      </c>
      <c r="G1153" t="str">
        <f>IFERROR(選手[[#This Row],[性別コード]],"")</f>
        <v/>
      </c>
      <c r="H1153" t="str">
        <f>IFERROR(VLOOKUP(G1153,色々!P:Q,2,0),"")</f>
        <v/>
      </c>
      <c r="I1153" t="str">
        <f>IFERROR(選手[[#This Row],[氏名]],"")</f>
        <v/>
      </c>
      <c r="J1153" t="str">
        <f>IFERROR(選手[[#This Row],[氏名カナ]],"")</f>
        <v/>
      </c>
      <c r="K1153" t="str">
        <f>IFERROR(選手[[#This Row],[所属名称１]],"")</f>
        <v/>
      </c>
      <c r="L1153" t="str">
        <f>IFERROR(選手[[#This Row],[学校コード]],"")</f>
        <v/>
      </c>
      <c r="M1153" t="str">
        <f>IFERROR(VLOOKUP(L1153,色々!G:H,2,0),"")</f>
        <v/>
      </c>
      <c r="N1153" t="str">
        <f>IFERROR(選手[[#This Row],[学年]],"")</f>
        <v/>
      </c>
      <c r="O1153" s="10" t="str">
        <f>IFERROR(選手[[#This Row],[生年月日]],"")</f>
        <v/>
      </c>
      <c r="P1153" s="150" t="str">
        <f t="shared" si="17"/>
        <v/>
      </c>
    </row>
    <row r="1154" spans="6:16" ht="20.100000000000001" customHeight="1" x14ac:dyDescent="0.15">
      <c r="F1154" t="str">
        <f>IFERROR(選手[[#This Row],[選手番号]],"")</f>
        <v/>
      </c>
      <c r="G1154" t="str">
        <f>IFERROR(選手[[#This Row],[性別コード]],"")</f>
        <v/>
      </c>
      <c r="H1154" t="str">
        <f>IFERROR(VLOOKUP(G1154,色々!P:Q,2,0),"")</f>
        <v/>
      </c>
      <c r="I1154" t="str">
        <f>IFERROR(選手[[#This Row],[氏名]],"")</f>
        <v/>
      </c>
      <c r="J1154" t="str">
        <f>IFERROR(選手[[#This Row],[氏名カナ]],"")</f>
        <v/>
      </c>
      <c r="K1154" t="str">
        <f>IFERROR(選手[[#This Row],[所属名称１]],"")</f>
        <v/>
      </c>
      <c r="L1154" t="str">
        <f>IFERROR(選手[[#This Row],[学校コード]],"")</f>
        <v/>
      </c>
      <c r="M1154" t="str">
        <f>IFERROR(VLOOKUP(L1154,色々!G:H,2,0),"")</f>
        <v/>
      </c>
      <c r="N1154" t="str">
        <f>IFERROR(選手[[#This Row],[学年]],"")</f>
        <v/>
      </c>
      <c r="O1154" s="10" t="str">
        <f>IFERROR(選手[[#This Row],[生年月日]],"")</f>
        <v/>
      </c>
      <c r="P1154" s="150" t="str">
        <f t="shared" si="17"/>
        <v/>
      </c>
    </row>
    <row r="1155" spans="6:16" ht="20.100000000000001" customHeight="1" x14ac:dyDescent="0.15">
      <c r="F1155" t="str">
        <f>IFERROR(選手[[#This Row],[選手番号]],"")</f>
        <v/>
      </c>
      <c r="G1155" t="str">
        <f>IFERROR(選手[[#This Row],[性別コード]],"")</f>
        <v/>
      </c>
      <c r="H1155" t="str">
        <f>IFERROR(VLOOKUP(G1155,色々!P:Q,2,0),"")</f>
        <v/>
      </c>
      <c r="I1155" t="str">
        <f>IFERROR(選手[[#This Row],[氏名]],"")</f>
        <v/>
      </c>
      <c r="J1155" t="str">
        <f>IFERROR(選手[[#This Row],[氏名カナ]],"")</f>
        <v/>
      </c>
      <c r="K1155" t="str">
        <f>IFERROR(選手[[#This Row],[所属名称１]],"")</f>
        <v/>
      </c>
      <c r="L1155" t="str">
        <f>IFERROR(選手[[#This Row],[学校コード]],"")</f>
        <v/>
      </c>
      <c r="M1155" t="str">
        <f>IFERROR(VLOOKUP(L1155,色々!G:H,2,0),"")</f>
        <v/>
      </c>
      <c r="N1155" t="str">
        <f>IFERROR(選手[[#This Row],[学年]],"")</f>
        <v/>
      </c>
      <c r="O1155" s="10" t="str">
        <f>IFERROR(選手[[#This Row],[生年月日]],"")</f>
        <v/>
      </c>
      <c r="P1155" s="150" t="str">
        <f t="shared" ref="P1155:P1218" si="18">IFERROR(DATEDIF(O1155,$O$1,"y"),"")</f>
        <v/>
      </c>
    </row>
    <row r="1156" spans="6:16" ht="20.100000000000001" customHeight="1" x14ac:dyDescent="0.15">
      <c r="F1156" t="str">
        <f>IFERROR(選手[[#This Row],[選手番号]],"")</f>
        <v/>
      </c>
      <c r="G1156" t="str">
        <f>IFERROR(選手[[#This Row],[性別コード]],"")</f>
        <v/>
      </c>
      <c r="H1156" t="str">
        <f>IFERROR(VLOOKUP(G1156,色々!P:Q,2,0),"")</f>
        <v/>
      </c>
      <c r="I1156" t="str">
        <f>IFERROR(選手[[#This Row],[氏名]],"")</f>
        <v/>
      </c>
      <c r="J1156" t="str">
        <f>IFERROR(選手[[#This Row],[氏名カナ]],"")</f>
        <v/>
      </c>
      <c r="K1156" t="str">
        <f>IFERROR(選手[[#This Row],[所属名称１]],"")</f>
        <v/>
      </c>
      <c r="L1156" t="str">
        <f>IFERROR(選手[[#This Row],[学校コード]],"")</f>
        <v/>
      </c>
      <c r="M1156" t="str">
        <f>IFERROR(VLOOKUP(L1156,色々!G:H,2,0),"")</f>
        <v/>
      </c>
      <c r="N1156" t="str">
        <f>IFERROR(選手[[#This Row],[学年]],"")</f>
        <v/>
      </c>
      <c r="O1156" s="10" t="str">
        <f>IFERROR(選手[[#This Row],[生年月日]],"")</f>
        <v/>
      </c>
      <c r="P1156" s="150" t="str">
        <f t="shared" si="18"/>
        <v/>
      </c>
    </row>
    <row r="1157" spans="6:16" ht="20.100000000000001" customHeight="1" x14ac:dyDescent="0.15">
      <c r="F1157" t="str">
        <f>IFERROR(選手[[#This Row],[選手番号]],"")</f>
        <v/>
      </c>
      <c r="G1157" t="str">
        <f>IFERROR(選手[[#This Row],[性別コード]],"")</f>
        <v/>
      </c>
      <c r="H1157" t="str">
        <f>IFERROR(VLOOKUP(G1157,色々!P:Q,2,0),"")</f>
        <v/>
      </c>
      <c r="I1157" t="str">
        <f>IFERROR(選手[[#This Row],[氏名]],"")</f>
        <v/>
      </c>
      <c r="J1157" t="str">
        <f>IFERROR(選手[[#This Row],[氏名カナ]],"")</f>
        <v/>
      </c>
      <c r="K1157" t="str">
        <f>IFERROR(選手[[#This Row],[所属名称１]],"")</f>
        <v/>
      </c>
      <c r="L1157" t="str">
        <f>IFERROR(選手[[#This Row],[学校コード]],"")</f>
        <v/>
      </c>
      <c r="M1157" t="str">
        <f>IFERROR(VLOOKUP(L1157,色々!G:H,2,0),"")</f>
        <v/>
      </c>
      <c r="N1157" t="str">
        <f>IFERROR(選手[[#This Row],[学年]],"")</f>
        <v/>
      </c>
      <c r="O1157" s="10" t="str">
        <f>IFERROR(選手[[#This Row],[生年月日]],"")</f>
        <v/>
      </c>
      <c r="P1157" s="150" t="str">
        <f t="shared" si="18"/>
        <v/>
      </c>
    </row>
    <row r="1158" spans="6:16" ht="20.100000000000001" customHeight="1" x14ac:dyDescent="0.15">
      <c r="F1158" t="str">
        <f>IFERROR(選手[[#This Row],[選手番号]],"")</f>
        <v/>
      </c>
      <c r="G1158" t="str">
        <f>IFERROR(選手[[#This Row],[性別コード]],"")</f>
        <v/>
      </c>
      <c r="H1158" t="str">
        <f>IFERROR(VLOOKUP(G1158,色々!P:Q,2,0),"")</f>
        <v/>
      </c>
      <c r="I1158" t="str">
        <f>IFERROR(選手[[#This Row],[氏名]],"")</f>
        <v/>
      </c>
      <c r="J1158" t="str">
        <f>IFERROR(選手[[#This Row],[氏名カナ]],"")</f>
        <v/>
      </c>
      <c r="K1158" t="str">
        <f>IFERROR(選手[[#This Row],[所属名称１]],"")</f>
        <v/>
      </c>
      <c r="L1158" t="str">
        <f>IFERROR(選手[[#This Row],[学校コード]],"")</f>
        <v/>
      </c>
      <c r="M1158" t="str">
        <f>IFERROR(VLOOKUP(L1158,色々!G:H,2,0),"")</f>
        <v/>
      </c>
      <c r="N1158" t="str">
        <f>IFERROR(選手[[#This Row],[学年]],"")</f>
        <v/>
      </c>
      <c r="O1158" s="10" t="str">
        <f>IFERROR(選手[[#This Row],[生年月日]],"")</f>
        <v/>
      </c>
      <c r="P1158" s="150" t="str">
        <f t="shared" si="18"/>
        <v/>
      </c>
    </row>
    <row r="1159" spans="6:16" ht="20.100000000000001" customHeight="1" x14ac:dyDescent="0.15">
      <c r="F1159" t="str">
        <f>IFERROR(選手[[#This Row],[選手番号]],"")</f>
        <v/>
      </c>
      <c r="G1159" t="str">
        <f>IFERROR(選手[[#This Row],[性別コード]],"")</f>
        <v/>
      </c>
      <c r="H1159" t="str">
        <f>IFERROR(VLOOKUP(G1159,色々!P:Q,2,0),"")</f>
        <v/>
      </c>
      <c r="I1159" t="str">
        <f>IFERROR(選手[[#This Row],[氏名]],"")</f>
        <v/>
      </c>
      <c r="J1159" t="str">
        <f>IFERROR(選手[[#This Row],[氏名カナ]],"")</f>
        <v/>
      </c>
      <c r="K1159" t="str">
        <f>IFERROR(選手[[#This Row],[所属名称１]],"")</f>
        <v/>
      </c>
      <c r="L1159" t="str">
        <f>IFERROR(選手[[#This Row],[学校コード]],"")</f>
        <v/>
      </c>
      <c r="M1159" t="str">
        <f>IFERROR(VLOOKUP(L1159,色々!G:H,2,0),"")</f>
        <v/>
      </c>
      <c r="N1159" t="str">
        <f>IFERROR(選手[[#This Row],[学年]],"")</f>
        <v/>
      </c>
      <c r="O1159" s="10" t="str">
        <f>IFERROR(選手[[#This Row],[生年月日]],"")</f>
        <v/>
      </c>
      <c r="P1159" s="150" t="str">
        <f t="shared" si="18"/>
        <v/>
      </c>
    </row>
    <row r="1160" spans="6:16" ht="20.100000000000001" customHeight="1" x14ac:dyDescent="0.15">
      <c r="F1160" t="str">
        <f>IFERROR(選手[[#This Row],[選手番号]],"")</f>
        <v/>
      </c>
      <c r="G1160" t="str">
        <f>IFERROR(選手[[#This Row],[性別コード]],"")</f>
        <v/>
      </c>
      <c r="H1160" t="str">
        <f>IFERROR(VLOOKUP(G1160,色々!P:Q,2,0),"")</f>
        <v/>
      </c>
      <c r="I1160" t="str">
        <f>IFERROR(選手[[#This Row],[氏名]],"")</f>
        <v/>
      </c>
      <c r="J1160" t="str">
        <f>IFERROR(選手[[#This Row],[氏名カナ]],"")</f>
        <v/>
      </c>
      <c r="K1160" t="str">
        <f>IFERROR(選手[[#This Row],[所属名称１]],"")</f>
        <v/>
      </c>
      <c r="L1160" t="str">
        <f>IFERROR(選手[[#This Row],[学校コード]],"")</f>
        <v/>
      </c>
      <c r="M1160" t="str">
        <f>IFERROR(VLOOKUP(L1160,色々!G:H,2,0),"")</f>
        <v/>
      </c>
      <c r="N1160" t="str">
        <f>IFERROR(選手[[#This Row],[学年]],"")</f>
        <v/>
      </c>
      <c r="O1160" s="10" t="str">
        <f>IFERROR(選手[[#This Row],[生年月日]],"")</f>
        <v/>
      </c>
      <c r="P1160" s="150" t="str">
        <f t="shared" si="18"/>
        <v/>
      </c>
    </row>
    <row r="1161" spans="6:16" ht="20.100000000000001" customHeight="1" x14ac:dyDescent="0.15">
      <c r="F1161" t="str">
        <f>IFERROR(選手[[#This Row],[選手番号]],"")</f>
        <v/>
      </c>
      <c r="G1161" t="str">
        <f>IFERROR(選手[[#This Row],[性別コード]],"")</f>
        <v/>
      </c>
      <c r="H1161" t="str">
        <f>IFERROR(VLOOKUP(G1161,色々!P:Q,2,0),"")</f>
        <v/>
      </c>
      <c r="I1161" t="str">
        <f>IFERROR(選手[[#This Row],[氏名]],"")</f>
        <v/>
      </c>
      <c r="J1161" t="str">
        <f>IFERROR(選手[[#This Row],[氏名カナ]],"")</f>
        <v/>
      </c>
      <c r="K1161" t="str">
        <f>IFERROR(選手[[#This Row],[所属名称１]],"")</f>
        <v/>
      </c>
      <c r="L1161" t="str">
        <f>IFERROR(選手[[#This Row],[学校コード]],"")</f>
        <v/>
      </c>
      <c r="M1161" t="str">
        <f>IFERROR(VLOOKUP(L1161,色々!G:H,2,0),"")</f>
        <v/>
      </c>
      <c r="N1161" t="str">
        <f>IFERROR(選手[[#This Row],[学年]],"")</f>
        <v/>
      </c>
      <c r="O1161" s="10" t="str">
        <f>IFERROR(選手[[#This Row],[生年月日]],"")</f>
        <v/>
      </c>
      <c r="P1161" s="150" t="str">
        <f t="shared" si="18"/>
        <v/>
      </c>
    </row>
    <row r="1162" spans="6:16" ht="20.100000000000001" customHeight="1" x14ac:dyDescent="0.15">
      <c r="F1162" t="str">
        <f>IFERROR(選手[[#This Row],[選手番号]],"")</f>
        <v/>
      </c>
      <c r="G1162" t="str">
        <f>IFERROR(選手[[#This Row],[性別コード]],"")</f>
        <v/>
      </c>
      <c r="H1162" t="str">
        <f>IFERROR(VLOOKUP(G1162,色々!P:Q,2,0),"")</f>
        <v/>
      </c>
      <c r="I1162" t="str">
        <f>IFERROR(選手[[#This Row],[氏名]],"")</f>
        <v/>
      </c>
      <c r="J1162" t="str">
        <f>IFERROR(選手[[#This Row],[氏名カナ]],"")</f>
        <v/>
      </c>
      <c r="K1162" t="str">
        <f>IFERROR(選手[[#This Row],[所属名称１]],"")</f>
        <v/>
      </c>
      <c r="L1162" t="str">
        <f>IFERROR(選手[[#This Row],[学校コード]],"")</f>
        <v/>
      </c>
      <c r="M1162" t="str">
        <f>IFERROR(VLOOKUP(L1162,色々!G:H,2,0),"")</f>
        <v/>
      </c>
      <c r="N1162" t="str">
        <f>IFERROR(選手[[#This Row],[学年]],"")</f>
        <v/>
      </c>
      <c r="O1162" s="10" t="str">
        <f>IFERROR(選手[[#This Row],[生年月日]],"")</f>
        <v/>
      </c>
      <c r="P1162" s="150" t="str">
        <f t="shared" si="18"/>
        <v/>
      </c>
    </row>
    <row r="1163" spans="6:16" ht="20.100000000000001" customHeight="1" x14ac:dyDescent="0.15">
      <c r="F1163" t="str">
        <f>IFERROR(選手[[#This Row],[選手番号]],"")</f>
        <v/>
      </c>
      <c r="G1163" t="str">
        <f>IFERROR(選手[[#This Row],[性別コード]],"")</f>
        <v/>
      </c>
      <c r="H1163" t="str">
        <f>IFERROR(VLOOKUP(G1163,色々!P:Q,2,0),"")</f>
        <v/>
      </c>
      <c r="I1163" t="str">
        <f>IFERROR(選手[[#This Row],[氏名]],"")</f>
        <v/>
      </c>
      <c r="J1163" t="str">
        <f>IFERROR(選手[[#This Row],[氏名カナ]],"")</f>
        <v/>
      </c>
      <c r="K1163" t="str">
        <f>IFERROR(選手[[#This Row],[所属名称１]],"")</f>
        <v/>
      </c>
      <c r="L1163" t="str">
        <f>IFERROR(選手[[#This Row],[学校コード]],"")</f>
        <v/>
      </c>
      <c r="M1163" t="str">
        <f>IFERROR(VLOOKUP(L1163,色々!G:H,2,0),"")</f>
        <v/>
      </c>
      <c r="N1163" t="str">
        <f>IFERROR(選手[[#This Row],[学年]],"")</f>
        <v/>
      </c>
      <c r="O1163" s="10" t="str">
        <f>IFERROR(選手[[#This Row],[生年月日]],"")</f>
        <v/>
      </c>
      <c r="P1163" s="150" t="str">
        <f t="shared" si="18"/>
        <v/>
      </c>
    </row>
    <row r="1164" spans="6:16" ht="20.100000000000001" customHeight="1" x14ac:dyDescent="0.15">
      <c r="F1164" t="str">
        <f>IFERROR(選手[[#This Row],[選手番号]],"")</f>
        <v/>
      </c>
      <c r="G1164" t="str">
        <f>IFERROR(選手[[#This Row],[性別コード]],"")</f>
        <v/>
      </c>
      <c r="H1164" t="str">
        <f>IFERROR(VLOOKUP(G1164,色々!P:Q,2,0),"")</f>
        <v/>
      </c>
      <c r="I1164" t="str">
        <f>IFERROR(選手[[#This Row],[氏名]],"")</f>
        <v/>
      </c>
      <c r="J1164" t="str">
        <f>IFERROR(選手[[#This Row],[氏名カナ]],"")</f>
        <v/>
      </c>
      <c r="K1164" t="str">
        <f>IFERROR(選手[[#This Row],[所属名称１]],"")</f>
        <v/>
      </c>
      <c r="L1164" t="str">
        <f>IFERROR(選手[[#This Row],[学校コード]],"")</f>
        <v/>
      </c>
      <c r="M1164" t="str">
        <f>IFERROR(VLOOKUP(L1164,色々!G:H,2,0),"")</f>
        <v/>
      </c>
      <c r="N1164" t="str">
        <f>IFERROR(選手[[#This Row],[学年]],"")</f>
        <v/>
      </c>
      <c r="O1164" s="10" t="str">
        <f>IFERROR(選手[[#This Row],[生年月日]],"")</f>
        <v/>
      </c>
      <c r="P1164" s="150" t="str">
        <f t="shared" si="18"/>
        <v/>
      </c>
    </row>
    <row r="1165" spans="6:16" ht="20.100000000000001" customHeight="1" x14ac:dyDescent="0.15">
      <c r="F1165" t="str">
        <f>IFERROR(選手[[#This Row],[選手番号]],"")</f>
        <v/>
      </c>
      <c r="G1165" t="str">
        <f>IFERROR(選手[[#This Row],[性別コード]],"")</f>
        <v/>
      </c>
      <c r="H1165" t="str">
        <f>IFERROR(VLOOKUP(G1165,色々!P:Q,2,0),"")</f>
        <v/>
      </c>
      <c r="I1165" t="str">
        <f>IFERROR(選手[[#This Row],[氏名]],"")</f>
        <v/>
      </c>
      <c r="J1165" t="str">
        <f>IFERROR(選手[[#This Row],[氏名カナ]],"")</f>
        <v/>
      </c>
      <c r="K1165" t="str">
        <f>IFERROR(選手[[#This Row],[所属名称１]],"")</f>
        <v/>
      </c>
      <c r="L1165" t="str">
        <f>IFERROR(選手[[#This Row],[学校コード]],"")</f>
        <v/>
      </c>
      <c r="M1165" t="str">
        <f>IFERROR(VLOOKUP(L1165,色々!G:H,2,0),"")</f>
        <v/>
      </c>
      <c r="N1165" t="str">
        <f>IFERROR(選手[[#This Row],[学年]],"")</f>
        <v/>
      </c>
      <c r="O1165" s="10" t="str">
        <f>IFERROR(選手[[#This Row],[生年月日]],"")</f>
        <v/>
      </c>
      <c r="P1165" s="150" t="str">
        <f t="shared" si="18"/>
        <v/>
      </c>
    </row>
    <row r="1166" spans="6:16" ht="20.100000000000001" customHeight="1" x14ac:dyDescent="0.15">
      <c r="F1166" t="str">
        <f>IFERROR(選手[[#This Row],[選手番号]],"")</f>
        <v/>
      </c>
      <c r="G1166" t="str">
        <f>IFERROR(選手[[#This Row],[性別コード]],"")</f>
        <v/>
      </c>
      <c r="H1166" t="str">
        <f>IFERROR(VLOOKUP(G1166,色々!P:Q,2,0),"")</f>
        <v/>
      </c>
      <c r="I1166" t="str">
        <f>IFERROR(選手[[#This Row],[氏名]],"")</f>
        <v/>
      </c>
      <c r="J1166" t="str">
        <f>IFERROR(選手[[#This Row],[氏名カナ]],"")</f>
        <v/>
      </c>
      <c r="K1166" t="str">
        <f>IFERROR(選手[[#This Row],[所属名称１]],"")</f>
        <v/>
      </c>
      <c r="L1166" t="str">
        <f>IFERROR(選手[[#This Row],[学校コード]],"")</f>
        <v/>
      </c>
      <c r="M1166" t="str">
        <f>IFERROR(VLOOKUP(L1166,色々!G:H,2,0),"")</f>
        <v/>
      </c>
      <c r="N1166" t="str">
        <f>IFERROR(選手[[#This Row],[学年]],"")</f>
        <v/>
      </c>
      <c r="O1166" s="10" t="str">
        <f>IFERROR(選手[[#This Row],[生年月日]],"")</f>
        <v/>
      </c>
      <c r="P1166" s="150" t="str">
        <f t="shared" si="18"/>
        <v/>
      </c>
    </row>
    <row r="1167" spans="6:16" ht="20.100000000000001" customHeight="1" x14ac:dyDescent="0.15">
      <c r="F1167" t="str">
        <f>IFERROR(選手[[#This Row],[選手番号]],"")</f>
        <v/>
      </c>
      <c r="G1167" t="str">
        <f>IFERROR(選手[[#This Row],[性別コード]],"")</f>
        <v/>
      </c>
      <c r="H1167" t="str">
        <f>IFERROR(VLOOKUP(G1167,色々!P:Q,2,0),"")</f>
        <v/>
      </c>
      <c r="I1167" t="str">
        <f>IFERROR(選手[[#This Row],[氏名]],"")</f>
        <v/>
      </c>
      <c r="J1167" t="str">
        <f>IFERROR(選手[[#This Row],[氏名カナ]],"")</f>
        <v/>
      </c>
      <c r="K1167" t="str">
        <f>IFERROR(選手[[#This Row],[所属名称１]],"")</f>
        <v/>
      </c>
      <c r="L1167" t="str">
        <f>IFERROR(選手[[#This Row],[学校コード]],"")</f>
        <v/>
      </c>
      <c r="M1167" t="str">
        <f>IFERROR(VLOOKUP(L1167,色々!G:H,2,0),"")</f>
        <v/>
      </c>
      <c r="N1167" t="str">
        <f>IFERROR(選手[[#This Row],[学年]],"")</f>
        <v/>
      </c>
      <c r="O1167" s="10" t="str">
        <f>IFERROR(選手[[#This Row],[生年月日]],"")</f>
        <v/>
      </c>
      <c r="P1167" s="150" t="str">
        <f t="shared" si="18"/>
        <v/>
      </c>
    </row>
    <row r="1168" spans="6:16" ht="20.100000000000001" customHeight="1" x14ac:dyDescent="0.15">
      <c r="F1168" t="str">
        <f>IFERROR(選手[[#This Row],[選手番号]],"")</f>
        <v/>
      </c>
      <c r="G1168" t="str">
        <f>IFERROR(選手[[#This Row],[性別コード]],"")</f>
        <v/>
      </c>
      <c r="H1168" t="str">
        <f>IFERROR(VLOOKUP(G1168,色々!P:Q,2,0),"")</f>
        <v/>
      </c>
      <c r="I1168" t="str">
        <f>IFERROR(選手[[#This Row],[氏名]],"")</f>
        <v/>
      </c>
      <c r="J1168" t="str">
        <f>IFERROR(選手[[#This Row],[氏名カナ]],"")</f>
        <v/>
      </c>
      <c r="K1168" t="str">
        <f>IFERROR(選手[[#This Row],[所属名称１]],"")</f>
        <v/>
      </c>
      <c r="L1168" t="str">
        <f>IFERROR(選手[[#This Row],[学校コード]],"")</f>
        <v/>
      </c>
      <c r="M1168" t="str">
        <f>IFERROR(VLOOKUP(L1168,色々!G:H,2,0),"")</f>
        <v/>
      </c>
      <c r="N1168" t="str">
        <f>IFERROR(選手[[#This Row],[学年]],"")</f>
        <v/>
      </c>
      <c r="O1168" s="10" t="str">
        <f>IFERROR(選手[[#This Row],[生年月日]],"")</f>
        <v/>
      </c>
      <c r="P1168" s="150" t="str">
        <f t="shared" si="18"/>
        <v/>
      </c>
    </row>
    <row r="1169" spans="6:16" ht="20.100000000000001" customHeight="1" x14ac:dyDescent="0.15">
      <c r="F1169" t="str">
        <f>IFERROR(選手[[#This Row],[選手番号]],"")</f>
        <v/>
      </c>
      <c r="G1169" t="str">
        <f>IFERROR(選手[[#This Row],[性別コード]],"")</f>
        <v/>
      </c>
      <c r="H1169" t="str">
        <f>IFERROR(VLOOKUP(G1169,色々!P:Q,2,0),"")</f>
        <v/>
      </c>
      <c r="I1169" t="str">
        <f>IFERROR(選手[[#This Row],[氏名]],"")</f>
        <v/>
      </c>
      <c r="J1169" t="str">
        <f>IFERROR(選手[[#This Row],[氏名カナ]],"")</f>
        <v/>
      </c>
      <c r="K1169" t="str">
        <f>IFERROR(選手[[#This Row],[所属名称１]],"")</f>
        <v/>
      </c>
      <c r="L1169" t="str">
        <f>IFERROR(選手[[#This Row],[学校コード]],"")</f>
        <v/>
      </c>
      <c r="M1169" t="str">
        <f>IFERROR(VLOOKUP(L1169,色々!G:H,2,0),"")</f>
        <v/>
      </c>
      <c r="N1169" t="str">
        <f>IFERROR(選手[[#This Row],[学年]],"")</f>
        <v/>
      </c>
      <c r="O1169" s="10" t="str">
        <f>IFERROR(選手[[#This Row],[生年月日]],"")</f>
        <v/>
      </c>
      <c r="P1169" s="150" t="str">
        <f t="shared" si="18"/>
        <v/>
      </c>
    </row>
    <row r="1170" spans="6:16" ht="20.100000000000001" customHeight="1" x14ac:dyDescent="0.15">
      <c r="F1170" t="str">
        <f>IFERROR(選手[[#This Row],[選手番号]],"")</f>
        <v/>
      </c>
      <c r="G1170" t="str">
        <f>IFERROR(選手[[#This Row],[性別コード]],"")</f>
        <v/>
      </c>
      <c r="H1170" t="str">
        <f>IFERROR(VLOOKUP(G1170,色々!P:Q,2,0),"")</f>
        <v/>
      </c>
      <c r="I1170" t="str">
        <f>IFERROR(選手[[#This Row],[氏名]],"")</f>
        <v/>
      </c>
      <c r="J1170" t="str">
        <f>IFERROR(選手[[#This Row],[氏名カナ]],"")</f>
        <v/>
      </c>
      <c r="K1170" t="str">
        <f>IFERROR(選手[[#This Row],[所属名称１]],"")</f>
        <v/>
      </c>
      <c r="L1170" t="str">
        <f>IFERROR(選手[[#This Row],[学校コード]],"")</f>
        <v/>
      </c>
      <c r="M1170" t="str">
        <f>IFERROR(VLOOKUP(L1170,色々!G:H,2,0),"")</f>
        <v/>
      </c>
      <c r="N1170" t="str">
        <f>IFERROR(選手[[#This Row],[学年]],"")</f>
        <v/>
      </c>
      <c r="O1170" s="10" t="str">
        <f>IFERROR(選手[[#This Row],[生年月日]],"")</f>
        <v/>
      </c>
      <c r="P1170" s="150" t="str">
        <f t="shared" si="18"/>
        <v/>
      </c>
    </row>
    <row r="1171" spans="6:16" ht="20.100000000000001" customHeight="1" x14ac:dyDescent="0.15">
      <c r="F1171" t="str">
        <f>IFERROR(選手[[#This Row],[選手番号]],"")</f>
        <v/>
      </c>
      <c r="G1171" t="str">
        <f>IFERROR(選手[[#This Row],[性別コード]],"")</f>
        <v/>
      </c>
      <c r="H1171" t="str">
        <f>IFERROR(VLOOKUP(G1171,色々!P:Q,2,0),"")</f>
        <v/>
      </c>
      <c r="I1171" t="str">
        <f>IFERROR(選手[[#This Row],[氏名]],"")</f>
        <v/>
      </c>
      <c r="J1171" t="str">
        <f>IFERROR(選手[[#This Row],[氏名カナ]],"")</f>
        <v/>
      </c>
      <c r="K1171" t="str">
        <f>IFERROR(選手[[#This Row],[所属名称１]],"")</f>
        <v/>
      </c>
      <c r="L1171" t="str">
        <f>IFERROR(選手[[#This Row],[学校コード]],"")</f>
        <v/>
      </c>
      <c r="M1171" t="str">
        <f>IFERROR(VLOOKUP(L1171,色々!G:H,2,0),"")</f>
        <v/>
      </c>
      <c r="N1171" t="str">
        <f>IFERROR(選手[[#This Row],[学年]],"")</f>
        <v/>
      </c>
      <c r="O1171" s="10" t="str">
        <f>IFERROR(選手[[#This Row],[生年月日]],"")</f>
        <v/>
      </c>
      <c r="P1171" s="150" t="str">
        <f t="shared" si="18"/>
        <v/>
      </c>
    </row>
    <row r="1172" spans="6:16" ht="20.100000000000001" customHeight="1" x14ac:dyDescent="0.15">
      <c r="F1172" t="str">
        <f>IFERROR(選手[[#This Row],[選手番号]],"")</f>
        <v/>
      </c>
      <c r="G1172" t="str">
        <f>IFERROR(選手[[#This Row],[性別コード]],"")</f>
        <v/>
      </c>
      <c r="H1172" t="str">
        <f>IFERROR(VLOOKUP(G1172,色々!P:Q,2,0),"")</f>
        <v/>
      </c>
      <c r="I1172" t="str">
        <f>IFERROR(選手[[#This Row],[氏名]],"")</f>
        <v/>
      </c>
      <c r="J1172" t="str">
        <f>IFERROR(選手[[#This Row],[氏名カナ]],"")</f>
        <v/>
      </c>
      <c r="K1172" t="str">
        <f>IFERROR(選手[[#This Row],[所属名称１]],"")</f>
        <v/>
      </c>
      <c r="L1172" t="str">
        <f>IFERROR(選手[[#This Row],[学校コード]],"")</f>
        <v/>
      </c>
      <c r="M1172" t="str">
        <f>IFERROR(VLOOKUP(L1172,色々!G:H,2,0),"")</f>
        <v/>
      </c>
      <c r="N1172" t="str">
        <f>IFERROR(選手[[#This Row],[学年]],"")</f>
        <v/>
      </c>
      <c r="O1172" s="10" t="str">
        <f>IFERROR(選手[[#This Row],[生年月日]],"")</f>
        <v/>
      </c>
      <c r="P1172" s="150" t="str">
        <f t="shared" si="18"/>
        <v/>
      </c>
    </row>
    <row r="1173" spans="6:16" ht="20.100000000000001" customHeight="1" x14ac:dyDescent="0.15">
      <c r="F1173" t="str">
        <f>IFERROR(選手[[#This Row],[選手番号]],"")</f>
        <v/>
      </c>
      <c r="G1173" t="str">
        <f>IFERROR(選手[[#This Row],[性別コード]],"")</f>
        <v/>
      </c>
      <c r="H1173" t="str">
        <f>IFERROR(VLOOKUP(G1173,色々!P:Q,2,0),"")</f>
        <v/>
      </c>
      <c r="I1173" t="str">
        <f>IFERROR(選手[[#This Row],[氏名]],"")</f>
        <v/>
      </c>
      <c r="J1173" t="str">
        <f>IFERROR(選手[[#This Row],[氏名カナ]],"")</f>
        <v/>
      </c>
      <c r="K1173" t="str">
        <f>IFERROR(選手[[#This Row],[所属名称１]],"")</f>
        <v/>
      </c>
      <c r="L1173" t="str">
        <f>IFERROR(選手[[#This Row],[学校コード]],"")</f>
        <v/>
      </c>
      <c r="M1173" t="str">
        <f>IFERROR(VLOOKUP(L1173,色々!G:H,2,0),"")</f>
        <v/>
      </c>
      <c r="N1173" t="str">
        <f>IFERROR(選手[[#This Row],[学年]],"")</f>
        <v/>
      </c>
      <c r="O1173" s="10" t="str">
        <f>IFERROR(選手[[#This Row],[生年月日]],"")</f>
        <v/>
      </c>
      <c r="P1173" s="150" t="str">
        <f t="shared" si="18"/>
        <v/>
      </c>
    </row>
    <row r="1174" spans="6:16" ht="20.100000000000001" customHeight="1" x14ac:dyDescent="0.15">
      <c r="F1174" t="str">
        <f>IFERROR(選手[[#This Row],[選手番号]],"")</f>
        <v/>
      </c>
      <c r="G1174" t="str">
        <f>IFERROR(選手[[#This Row],[性別コード]],"")</f>
        <v/>
      </c>
      <c r="H1174" t="str">
        <f>IFERROR(VLOOKUP(G1174,色々!P:Q,2,0),"")</f>
        <v/>
      </c>
      <c r="I1174" t="str">
        <f>IFERROR(選手[[#This Row],[氏名]],"")</f>
        <v/>
      </c>
      <c r="J1174" t="str">
        <f>IFERROR(選手[[#This Row],[氏名カナ]],"")</f>
        <v/>
      </c>
      <c r="K1174" t="str">
        <f>IFERROR(選手[[#This Row],[所属名称１]],"")</f>
        <v/>
      </c>
      <c r="L1174" t="str">
        <f>IFERROR(選手[[#This Row],[学校コード]],"")</f>
        <v/>
      </c>
      <c r="M1174" t="str">
        <f>IFERROR(VLOOKUP(L1174,色々!G:H,2,0),"")</f>
        <v/>
      </c>
      <c r="N1174" t="str">
        <f>IFERROR(選手[[#This Row],[学年]],"")</f>
        <v/>
      </c>
      <c r="O1174" s="10" t="str">
        <f>IFERROR(選手[[#This Row],[生年月日]],"")</f>
        <v/>
      </c>
      <c r="P1174" s="150" t="str">
        <f t="shared" si="18"/>
        <v/>
      </c>
    </row>
    <row r="1175" spans="6:16" ht="20.100000000000001" customHeight="1" x14ac:dyDescent="0.15">
      <c r="F1175" t="str">
        <f>IFERROR(選手[[#This Row],[選手番号]],"")</f>
        <v/>
      </c>
      <c r="G1175" t="str">
        <f>IFERROR(選手[[#This Row],[性別コード]],"")</f>
        <v/>
      </c>
      <c r="H1175" t="str">
        <f>IFERROR(VLOOKUP(G1175,色々!P:Q,2,0),"")</f>
        <v/>
      </c>
      <c r="I1175" t="str">
        <f>IFERROR(選手[[#This Row],[氏名]],"")</f>
        <v/>
      </c>
      <c r="J1175" t="str">
        <f>IFERROR(選手[[#This Row],[氏名カナ]],"")</f>
        <v/>
      </c>
      <c r="K1175" t="str">
        <f>IFERROR(選手[[#This Row],[所属名称１]],"")</f>
        <v/>
      </c>
      <c r="L1175" t="str">
        <f>IFERROR(選手[[#This Row],[学校コード]],"")</f>
        <v/>
      </c>
      <c r="M1175" t="str">
        <f>IFERROR(VLOOKUP(L1175,色々!G:H,2,0),"")</f>
        <v/>
      </c>
      <c r="N1175" t="str">
        <f>IFERROR(選手[[#This Row],[学年]],"")</f>
        <v/>
      </c>
      <c r="O1175" s="10" t="str">
        <f>IFERROR(選手[[#This Row],[生年月日]],"")</f>
        <v/>
      </c>
      <c r="P1175" s="150" t="str">
        <f t="shared" si="18"/>
        <v/>
      </c>
    </row>
    <row r="1176" spans="6:16" ht="20.100000000000001" customHeight="1" x14ac:dyDescent="0.15">
      <c r="F1176" t="str">
        <f>IFERROR(選手[[#This Row],[選手番号]],"")</f>
        <v/>
      </c>
      <c r="G1176" t="str">
        <f>IFERROR(選手[[#This Row],[性別コード]],"")</f>
        <v/>
      </c>
      <c r="H1176" t="str">
        <f>IFERROR(VLOOKUP(G1176,色々!P:Q,2,0),"")</f>
        <v/>
      </c>
      <c r="I1176" t="str">
        <f>IFERROR(選手[[#This Row],[氏名]],"")</f>
        <v/>
      </c>
      <c r="J1176" t="str">
        <f>IFERROR(選手[[#This Row],[氏名カナ]],"")</f>
        <v/>
      </c>
      <c r="K1176" t="str">
        <f>IFERROR(選手[[#This Row],[所属名称１]],"")</f>
        <v/>
      </c>
      <c r="L1176" t="str">
        <f>IFERROR(選手[[#This Row],[学校コード]],"")</f>
        <v/>
      </c>
      <c r="M1176" t="str">
        <f>IFERROR(VLOOKUP(L1176,色々!G:H,2,0),"")</f>
        <v/>
      </c>
      <c r="N1176" t="str">
        <f>IFERROR(選手[[#This Row],[学年]],"")</f>
        <v/>
      </c>
      <c r="O1176" s="10" t="str">
        <f>IFERROR(選手[[#This Row],[生年月日]],"")</f>
        <v/>
      </c>
      <c r="P1176" s="150" t="str">
        <f t="shared" si="18"/>
        <v/>
      </c>
    </row>
    <row r="1177" spans="6:16" ht="20.100000000000001" customHeight="1" x14ac:dyDescent="0.15">
      <c r="F1177" t="str">
        <f>IFERROR(選手[[#This Row],[選手番号]],"")</f>
        <v/>
      </c>
      <c r="G1177" t="str">
        <f>IFERROR(選手[[#This Row],[性別コード]],"")</f>
        <v/>
      </c>
      <c r="H1177" t="str">
        <f>IFERROR(VLOOKUP(G1177,色々!P:Q,2,0),"")</f>
        <v/>
      </c>
      <c r="I1177" t="str">
        <f>IFERROR(選手[[#This Row],[氏名]],"")</f>
        <v/>
      </c>
      <c r="J1177" t="str">
        <f>IFERROR(選手[[#This Row],[氏名カナ]],"")</f>
        <v/>
      </c>
      <c r="K1177" t="str">
        <f>IFERROR(選手[[#This Row],[所属名称１]],"")</f>
        <v/>
      </c>
      <c r="L1177" t="str">
        <f>IFERROR(選手[[#This Row],[学校コード]],"")</f>
        <v/>
      </c>
      <c r="M1177" t="str">
        <f>IFERROR(VLOOKUP(L1177,色々!G:H,2,0),"")</f>
        <v/>
      </c>
      <c r="N1177" t="str">
        <f>IFERROR(選手[[#This Row],[学年]],"")</f>
        <v/>
      </c>
      <c r="O1177" s="10" t="str">
        <f>IFERROR(選手[[#This Row],[生年月日]],"")</f>
        <v/>
      </c>
      <c r="P1177" s="150" t="str">
        <f t="shared" si="18"/>
        <v/>
      </c>
    </row>
    <row r="1178" spans="6:16" ht="20.100000000000001" customHeight="1" x14ac:dyDescent="0.15">
      <c r="F1178" t="str">
        <f>IFERROR(選手[[#This Row],[選手番号]],"")</f>
        <v/>
      </c>
      <c r="G1178" t="str">
        <f>IFERROR(選手[[#This Row],[性別コード]],"")</f>
        <v/>
      </c>
      <c r="H1178" t="str">
        <f>IFERROR(VLOOKUP(G1178,色々!P:Q,2,0),"")</f>
        <v/>
      </c>
      <c r="I1178" t="str">
        <f>IFERROR(選手[[#This Row],[氏名]],"")</f>
        <v/>
      </c>
      <c r="J1178" t="str">
        <f>IFERROR(選手[[#This Row],[氏名カナ]],"")</f>
        <v/>
      </c>
      <c r="K1178" t="str">
        <f>IFERROR(選手[[#This Row],[所属名称１]],"")</f>
        <v/>
      </c>
      <c r="L1178" t="str">
        <f>IFERROR(選手[[#This Row],[学校コード]],"")</f>
        <v/>
      </c>
      <c r="M1178" t="str">
        <f>IFERROR(VLOOKUP(L1178,色々!G:H,2,0),"")</f>
        <v/>
      </c>
      <c r="N1178" t="str">
        <f>IFERROR(選手[[#This Row],[学年]],"")</f>
        <v/>
      </c>
      <c r="O1178" s="10" t="str">
        <f>IFERROR(選手[[#This Row],[生年月日]],"")</f>
        <v/>
      </c>
      <c r="P1178" s="150" t="str">
        <f t="shared" si="18"/>
        <v/>
      </c>
    </row>
    <row r="1179" spans="6:16" ht="20.100000000000001" customHeight="1" x14ac:dyDescent="0.15">
      <c r="F1179" t="str">
        <f>IFERROR(選手[[#This Row],[選手番号]],"")</f>
        <v/>
      </c>
      <c r="G1179" t="str">
        <f>IFERROR(選手[[#This Row],[性別コード]],"")</f>
        <v/>
      </c>
      <c r="H1179" t="str">
        <f>IFERROR(VLOOKUP(G1179,色々!P:Q,2,0),"")</f>
        <v/>
      </c>
      <c r="I1179" t="str">
        <f>IFERROR(選手[[#This Row],[氏名]],"")</f>
        <v/>
      </c>
      <c r="J1179" t="str">
        <f>IFERROR(選手[[#This Row],[氏名カナ]],"")</f>
        <v/>
      </c>
      <c r="K1179" t="str">
        <f>IFERROR(選手[[#This Row],[所属名称１]],"")</f>
        <v/>
      </c>
      <c r="L1179" t="str">
        <f>IFERROR(選手[[#This Row],[学校コード]],"")</f>
        <v/>
      </c>
      <c r="M1179" t="str">
        <f>IFERROR(VLOOKUP(L1179,色々!G:H,2,0),"")</f>
        <v/>
      </c>
      <c r="N1179" t="str">
        <f>IFERROR(選手[[#This Row],[学年]],"")</f>
        <v/>
      </c>
      <c r="O1179" s="10" t="str">
        <f>IFERROR(選手[[#This Row],[生年月日]],"")</f>
        <v/>
      </c>
      <c r="P1179" s="150" t="str">
        <f t="shared" si="18"/>
        <v/>
      </c>
    </row>
    <row r="1180" spans="6:16" ht="20.100000000000001" customHeight="1" x14ac:dyDescent="0.15">
      <c r="F1180" t="str">
        <f>IFERROR(選手[[#This Row],[選手番号]],"")</f>
        <v/>
      </c>
      <c r="G1180" t="str">
        <f>IFERROR(選手[[#This Row],[性別コード]],"")</f>
        <v/>
      </c>
      <c r="H1180" t="str">
        <f>IFERROR(VLOOKUP(G1180,色々!P:Q,2,0),"")</f>
        <v/>
      </c>
      <c r="I1180" t="str">
        <f>IFERROR(選手[[#This Row],[氏名]],"")</f>
        <v/>
      </c>
      <c r="J1180" t="str">
        <f>IFERROR(選手[[#This Row],[氏名カナ]],"")</f>
        <v/>
      </c>
      <c r="K1180" t="str">
        <f>IFERROR(選手[[#This Row],[所属名称１]],"")</f>
        <v/>
      </c>
      <c r="L1180" t="str">
        <f>IFERROR(選手[[#This Row],[学校コード]],"")</f>
        <v/>
      </c>
      <c r="M1180" t="str">
        <f>IFERROR(VLOOKUP(L1180,色々!G:H,2,0),"")</f>
        <v/>
      </c>
      <c r="N1180" t="str">
        <f>IFERROR(選手[[#This Row],[学年]],"")</f>
        <v/>
      </c>
      <c r="O1180" s="10" t="str">
        <f>IFERROR(選手[[#This Row],[生年月日]],"")</f>
        <v/>
      </c>
      <c r="P1180" s="150" t="str">
        <f t="shared" si="18"/>
        <v/>
      </c>
    </row>
    <row r="1181" spans="6:16" ht="20.100000000000001" customHeight="1" x14ac:dyDescent="0.15">
      <c r="F1181" t="str">
        <f>IFERROR(選手[[#This Row],[選手番号]],"")</f>
        <v/>
      </c>
      <c r="G1181" t="str">
        <f>IFERROR(選手[[#This Row],[性別コード]],"")</f>
        <v/>
      </c>
      <c r="H1181" t="str">
        <f>IFERROR(VLOOKUP(G1181,色々!P:Q,2,0),"")</f>
        <v/>
      </c>
      <c r="I1181" t="str">
        <f>IFERROR(選手[[#This Row],[氏名]],"")</f>
        <v/>
      </c>
      <c r="J1181" t="str">
        <f>IFERROR(選手[[#This Row],[氏名カナ]],"")</f>
        <v/>
      </c>
      <c r="K1181" t="str">
        <f>IFERROR(選手[[#This Row],[所属名称１]],"")</f>
        <v/>
      </c>
      <c r="L1181" t="str">
        <f>IFERROR(選手[[#This Row],[学校コード]],"")</f>
        <v/>
      </c>
      <c r="M1181" t="str">
        <f>IFERROR(VLOOKUP(L1181,色々!G:H,2,0),"")</f>
        <v/>
      </c>
      <c r="N1181" t="str">
        <f>IFERROR(選手[[#This Row],[学年]],"")</f>
        <v/>
      </c>
      <c r="O1181" s="10" t="str">
        <f>IFERROR(選手[[#This Row],[生年月日]],"")</f>
        <v/>
      </c>
      <c r="P1181" s="150" t="str">
        <f t="shared" si="18"/>
        <v/>
      </c>
    </row>
    <row r="1182" spans="6:16" ht="20.100000000000001" customHeight="1" x14ac:dyDescent="0.15">
      <c r="F1182" t="str">
        <f>IFERROR(選手[[#This Row],[選手番号]],"")</f>
        <v/>
      </c>
      <c r="G1182" t="str">
        <f>IFERROR(選手[[#This Row],[性別コード]],"")</f>
        <v/>
      </c>
      <c r="H1182" t="str">
        <f>IFERROR(VLOOKUP(G1182,色々!P:Q,2,0),"")</f>
        <v/>
      </c>
      <c r="I1182" t="str">
        <f>IFERROR(選手[[#This Row],[氏名]],"")</f>
        <v/>
      </c>
      <c r="J1182" t="str">
        <f>IFERROR(選手[[#This Row],[氏名カナ]],"")</f>
        <v/>
      </c>
      <c r="K1182" t="str">
        <f>IFERROR(選手[[#This Row],[所属名称１]],"")</f>
        <v/>
      </c>
      <c r="L1182" t="str">
        <f>IFERROR(選手[[#This Row],[学校コード]],"")</f>
        <v/>
      </c>
      <c r="M1182" t="str">
        <f>IFERROR(VLOOKUP(L1182,色々!G:H,2,0),"")</f>
        <v/>
      </c>
      <c r="N1182" t="str">
        <f>IFERROR(選手[[#This Row],[学年]],"")</f>
        <v/>
      </c>
      <c r="O1182" s="10" t="str">
        <f>IFERROR(選手[[#This Row],[生年月日]],"")</f>
        <v/>
      </c>
      <c r="P1182" s="150" t="str">
        <f t="shared" si="18"/>
        <v/>
      </c>
    </row>
    <row r="1183" spans="6:16" ht="20.100000000000001" customHeight="1" x14ac:dyDescent="0.15">
      <c r="F1183" t="str">
        <f>IFERROR(選手[[#This Row],[選手番号]],"")</f>
        <v/>
      </c>
      <c r="G1183" t="str">
        <f>IFERROR(選手[[#This Row],[性別コード]],"")</f>
        <v/>
      </c>
      <c r="H1183" t="str">
        <f>IFERROR(VLOOKUP(G1183,色々!P:Q,2,0),"")</f>
        <v/>
      </c>
      <c r="I1183" t="str">
        <f>IFERROR(選手[[#This Row],[氏名]],"")</f>
        <v/>
      </c>
      <c r="J1183" t="str">
        <f>IFERROR(選手[[#This Row],[氏名カナ]],"")</f>
        <v/>
      </c>
      <c r="K1183" t="str">
        <f>IFERROR(選手[[#This Row],[所属名称１]],"")</f>
        <v/>
      </c>
      <c r="L1183" t="str">
        <f>IFERROR(選手[[#This Row],[学校コード]],"")</f>
        <v/>
      </c>
      <c r="M1183" t="str">
        <f>IFERROR(VLOOKUP(L1183,色々!G:H,2,0),"")</f>
        <v/>
      </c>
      <c r="N1183" t="str">
        <f>IFERROR(選手[[#This Row],[学年]],"")</f>
        <v/>
      </c>
      <c r="O1183" s="10" t="str">
        <f>IFERROR(選手[[#This Row],[生年月日]],"")</f>
        <v/>
      </c>
      <c r="P1183" s="150" t="str">
        <f t="shared" si="18"/>
        <v/>
      </c>
    </row>
    <row r="1184" spans="6:16" ht="20.100000000000001" customHeight="1" x14ac:dyDescent="0.15">
      <c r="F1184" t="str">
        <f>IFERROR(選手[[#This Row],[選手番号]],"")</f>
        <v/>
      </c>
      <c r="G1184" t="str">
        <f>IFERROR(選手[[#This Row],[性別コード]],"")</f>
        <v/>
      </c>
      <c r="H1184" t="str">
        <f>IFERROR(VLOOKUP(G1184,色々!P:Q,2,0),"")</f>
        <v/>
      </c>
      <c r="I1184" t="str">
        <f>IFERROR(選手[[#This Row],[氏名]],"")</f>
        <v/>
      </c>
      <c r="J1184" t="str">
        <f>IFERROR(選手[[#This Row],[氏名カナ]],"")</f>
        <v/>
      </c>
      <c r="K1184" t="str">
        <f>IFERROR(選手[[#This Row],[所属名称１]],"")</f>
        <v/>
      </c>
      <c r="L1184" t="str">
        <f>IFERROR(選手[[#This Row],[学校コード]],"")</f>
        <v/>
      </c>
      <c r="M1184" t="str">
        <f>IFERROR(VLOOKUP(L1184,色々!G:H,2,0),"")</f>
        <v/>
      </c>
      <c r="N1184" t="str">
        <f>IFERROR(選手[[#This Row],[学年]],"")</f>
        <v/>
      </c>
      <c r="O1184" s="10" t="str">
        <f>IFERROR(選手[[#This Row],[生年月日]],"")</f>
        <v/>
      </c>
      <c r="P1184" s="150" t="str">
        <f t="shared" si="18"/>
        <v/>
      </c>
    </row>
    <row r="1185" spans="6:16" ht="20.100000000000001" customHeight="1" x14ac:dyDescent="0.15">
      <c r="F1185" t="str">
        <f>IFERROR(選手[[#This Row],[選手番号]],"")</f>
        <v/>
      </c>
      <c r="G1185" t="str">
        <f>IFERROR(選手[[#This Row],[性別コード]],"")</f>
        <v/>
      </c>
      <c r="H1185" t="str">
        <f>IFERROR(VLOOKUP(G1185,色々!P:Q,2,0),"")</f>
        <v/>
      </c>
      <c r="I1185" t="str">
        <f>IFERROR(選手[[#This Row],[氏名]],"")</f>
        <v/>
      </c>
      <c r="J1185" t="str">
        <f>IFERROR(選手[[#This Row],[氏名カナ]],"")</f>
        <v/>
      </c>
      <c r="K1185" t="str">
        <f>IFERROR(選手[[#This Row],[所属名称１]],"")</f>
        <v/>
      </c>
      <c r="L1185" t="str">
        <f>IFERROR(選手[[#This Row],[学校コード]],"")</f>
        <v/>
      </c>
      <c r="M1185" t="str">
        <f>IFERROR(VLOOKUP(L1185,色々!G:H,2,0),"")</f>
        <v/>
      </c>
      <c r="N1185" t="str">
        <f>IFERROR(選手[[#This Row],[学年]],"")</f>
        <v/>
      </c>
      <c r="O1185" s="10" t="str">
        <f>IFERROR(選手[[#This Row],[生年月日]],"")</f>
        <v/>
      </c>
      <c r="P1185" s="150" t="str">
        <f t="shared" si="18"/>
        <v/>
      </c>
    </row>
    <row r="1186" spans="6:16" ht="20.100000000000001" customHeight="1" x14ac:dyDescent="0.15">
      <c r="F1186" t="str">
        <f>IFERROR(選手[[#This Row],[選手番号]],"")</f>
        <v/>
      </c>
      <c r="G1186" t="str">
        <f>IFERROR(選手[[#This Row],[性別コード]],"")</f>
        <v/>
      </c>
      <c r="H1186" t="str">
        <f>IFERROR(VLOOKUP(G1186,色々!P:Q,2,0),"")</f>
        <v/>
      </c>
      <c r="I1186" t="str">
        <f>IFERROR(選手[[#This Row],[氏名]],"")</f>
        <v/>
      </c>
      <c r="J1186" t="str">
        <f>IFERROR(選手[[#This Row],[氏名カナ]],"")</f>
        <v/>
      </c>
      <c r="K1186" t="str">
        <f>IFERROR(選手[[#This Row],[所属名称１]],"")</f>
        <v/>
      </c>
      <c r="L1186" t="str">
        <f>IFERROR(選手[[#This Row],[学校コード]],"")</f>
        <v/>
      </c>
      <c r="M1186" t="str">
        <f>IFERROR(VLOOKUP(L1186,色々!G:H,2,0),"")</f>
        <v/>
      </c>
      <c r="N1186" t="str">
        <f>IFERROR(選手[[#This Row],[学年]],"")</f>
        <v/>
      </c>
      <c r="O1186" s="10" t="str">
        <f>IFERROR(選手[[#This Row],[生年月日]],"")</f>
        <v/>
      </c>
      <c r="P1186" s="150" t="str">
        <f t="shared" si="18"/>
        <v/>
      </c>
    </row>
    <row r="1187" spans="6:16" ht="20.100000000000001" customHeight="1" x14ac:dyDescent="0.15">
      <c r="F1187" t="str">
        <f>IFERROR(選手[[#This Row],[選手番号]],"")</f>
        <v/>
      </c>
      <c r="G1187" t="str">
        <f>IFERROR(選手[[#This Row],[性別コード]],"")</f>
        <v/>
      </c>
      <c r="H1187" t="str">
        <f>IFERROR(VLOOKUP(G1187,色々!P:Q,2,0),"")</f>
        <v/>
      </c>
      <c r="I1187" t="str">
        <f>IFERROR(選手[[#This Row],[氏名]],"")</f>
        <v/>
      </c>
      <c r="J1187" t="str">
        <f>IFERROR(選手[[#This Row],[氏名カナ]],"")</f>
        <v/>
      </c>
      <c r="K1187" t="str">
        <f>IFERROR(選手[[#This Row],[所属名称１]],"")</f>
        <v/>
      </c>
      <c r="L1187" t="str">
        <f>IFERROR(選手[[#This Row],[学校コード]],"")</f>
        <v/>
      </c>
      <c r="M1187" t="str">
        <f>IFERROR(VLOOKUP(L1187,色々!G:H,2,0),"")</f>
        <v/>
      </c>
      <c r="N1187" t="str">
        <f>IFERROR(選手[[#This Row],[学年]],"")</f>
        <v/>
      </c>
      <c r="O1187" s="10" t="str">
        <f>IFERROR(選手[[#This Row],[生年月日]],"")</f>
        <v/>
      </c>
      <c r="P1187" s="150" t="str">
        <f t="shared" si="18"/>
        <v/>
      </c>
    </row>
    <row r="1188" spans="6:16" ht="20.100000000000001" customHeight="1" x14ac:dyDescent="0.15">
      <c r="F1188" t="str">
        <f>IFERROR(選手[[#This Row],[選手番号]],"")</f>
        <v/>
      </c>
      <c r="G1188" t="str">
        <f>IFERROR(選手[[#This Row],[性別コード]],"")</f>
        <v/>
      </c>
      <c r="H1188" t="str">
        <f>IFERROR(VLOOKUP(G1188,色々!P:Q,2,0),"")</f>
        <v/>
      </c>
      <c r="I1188" t="str">
        <f>IFERROR(選手[[#This Row],[氏名]],"")</f>
        <v/>
      </c>
      <c r="J1188" t="str">
        <f>IFERROR(選手[[#This Row],[氏名カナ]],"")</f>
        <v/>
      </c>
      <c r="K1188" t="str">
        <f>IFERROR(選手[[#This Row],[所属名称１]],"")</f>
        <v/>
      </c>
      <c r="L1188" t="str">
        <f>IFERROR(選手[[#This Row],[学校コード]],"")</f>
        <v/>
      </c>
      <c r="M1188" t="str">
        <f>IFERROR(VLOOKUP(L1188,色々!G:H,2,0),"")</f>
        <v/>
      </c>
      <c r="N1188" t="str">
        <f>IFERROR(選手[[#This Row],[学年]],"")</f>
        <v/>
      </c>
      <c r="O1188" s="10" t="str">
        <f>IFERROR(選手[[#This Row],[生年月日]],"")</f>
        <v/>
      </c>
      <c r="P1188" s="150" t="str">
        <f t="shared" si="18"/>
        <v/>
      </c>
    </row>
    <row r="1189" spans="6:16" ht="20.100000000000001" customHeight="1" x14ac:dyDescent="0.15">
      <c r="F1189" t="str">
        <f>IFERROR(選手[[#This Row],[選手番号]],"")</f>
        <v/>
      </c>
      <c r="G1189" t="str">
        <f>IFERROR(選手[[#This Row],[性別コード]],"")</f>
        <v/>
      </c>
      <c r="H1189" t="str">
        <f>IFERROR(VLOOKUP(G1189,色々!P:Q,2,0),"")</f>
        <v/>
      </c>
      <c r="I1189" t="str">
        <f>IFERROR(選手[[#This Row],[氏名]],"")</f>
        <v/>
      </c>
      <c r="J1189" t="str">
        <f>IFERROR(選手[[#This Row],[氏名カナ]],"")</f>
        <v/>
      </c>
      <c r="K1189" t="str">
        <f>IFERROR(選手[[#This Row],[所属名称１]],"")</f>
        <v/>
      </c>
      <c r="L1189" t="str">
        <f>IFERROR(選手[[#This Row],[学校コード]],"")</f>
        <v/>
      </c>
      <c r="M1189" t="str">
        <f>IFERROR(VLOOKUP(L1189,色々!G:H,2,0),"")</f>
        <v/>
      </c>
      <c r="N1189" t="str">
        <f>IFERROR(選手[[#This Row],[学年]],"")</f>
        <v/>
      </c>
      <c r="O1189" s="10" t="str">
        <f>IFERROR(選手[[#This Row],[生年月日]],"")</f>
        <v/>
      </c>
      <c r="P1189" s="150" t="str">
        <f t="shared" si="18"/>
        <v/>
      </c>
    </row>
    <row r="1190" spans="6:16" ht="20.100000000000001" customHeight="1" x14ac:dyDescent="0.15">
      <c r="F1190" t="str">
        <f>IFERROR(選手[[#This Row],[選手番号]],"")</f>
        <v/>
      </c>
      <c r="G1190" t="str">
        <f>IFERROR(選手[[#This Row],[性別コード]],"")</f>
        <v/>
      </c>
      <c r="H1190" t="str">
        <f>IFERROR(VLOOKUP(G1190,色々!P:Q,2,0),"")</f>
        <v/>
      </c>
      <c r="I1190" t="str">
        <f>IFERROR(選手[[#This Row],[氏名]],"")</f>
        <v/>
      </c>
      <c r="J1190" t="str">
        <f>IFERROR(選手[[#This Row],[氏名カナ]],"")</f>
        <v/>
      </c>
      <c r="K1190" t="str">
        <f>IFERROR(選手[[#This Row],[所属名称１]],"")</f>
        <v/>
      </c>
      <c r="L1190" t="str">
        <f>IFERROR(選手[[#This Row],[学校コード]],"")</f>
        <v/>
      </c>
      <c r="M1190" t="str">
        <f>IFERROR(VLOOKUP(L1190,色々!G:H,2,0),"")</f>
        <v/>
      </c>
      <c r="N1190" t="str">
        <f>IFERROR(選手[[#This Row],[学年]],"")</f>
        <v/>
      </c>
      <c r="O1190" s="10" t="str">
        <f>IFERROR(選手[[#This Row],[生年月日]],"")</f>
        <v/>
      </c>
      <c r="P1190" s="150" t="str">
        <f t="shared" si="18"/>
        <v/>
      </c>
    </row>
    <row r="1191" spans="6:16" ht="20.100000000000001" customHeight="1" x14ac:dyDescent="0.15">
      <c r="F1191" t="str">
        <f>IFERROR(選手[[#This Row],[選手番号]],"")</f>
        <v/>
      </c>
      <c r="G1191" t="str">
        <f>IFERROR(選手[[#This Row],[性別コード]],"")</f>
        <v/>
      </c>
      <c r="H1191" t="str">
        <f>IFERROR(VLOOKUP(G1191,色々!P:Q,2,0),"")</f>
        <v/>
      </c>
      <c r="I1191" t="str">
        <f>IFERROR(選手[[#This Row],[氏名]],"")</f>
        <v/>
      </c>
      <c r="J1191" t="str">
        <f>IFERROR(選手[[#This Row],[氏名カナ]],"")</f>
        <v/>
      </c>
      <c r="K1191" t="str">
        <f>IFERROR(選手[[#This Row],[所属名称１]],"")</f>
        <v/>
      </c>
      <c r="L1191" t="str">
        <f>IFERROR(選手[[#This Row],[学校コード]],"")</f>
        <v/>
      </c>
      <c r="M1191" t="str">
        <f>IFERROR(VLOOKUP(L1191,色々!G:H,2,0),"")</f>
        <v/>
      </c>
      <c r="N1191" t="str">
        <f>IFERROR(選手[[#This Row],[学年]],"")</f>
        <v/>
      </c>
      <c r="O1191" s="10" t="str">
        <f>IFERROR(選手[[#This Row],[生年月日]],"")</f>
        <v/>
      </c>
      <c r="P1191" s="150" t="str">
        <f t="shared" si="18"/>
        <v/>
      </c>
    </row>
    <row r="1192" spans="6:16" ht="20.100000000000001" customHeight="1" x14ac:dyDescent="0.15">
      <c r="F1192" t="str">
        <f>IFERROR(選手[[#This Row],[選手番号]],"")</f>
        <v/>
      </c>
      <c r="G1192" t="str">
        <f>IFERROR(選手[[#This Row],[性別コード]],"")</f>
        <v/>
      </c>
      <c r="H1192" t="str">
        <f>IFERROR(VLOOKUP(G1192,色々!P:Q,2,0),"")</f>
        <v/>
      </c>
      <c r="I1192" t="str">
        <f>IFERROR(選手[[#This Row],[氏名]],"")</f>
        <v/>
      </c>
      <c r="J1192" t="str">
        <f>IFERROR(選手[[#This Row],[氏名カナ]],"")</f>
        <v/>
      </c>
      <c r="K1192" t="str">
        <f>IFERROR(選手[[#This Row],[所属名称１]],"")</f>
        <v/>
      </c>
      <c r="L1192" t="str">
        <f>IFERROR(選手[[#This Row],[学校コード]],"")</f>
        <v/>
      </c>
      <c r="M1192" t="str">
        <f>IFERROR(VLOOKUP(L1192,色々!G:H,2,0),"")</f>
        <v/>
      </c>
      <c r="N1192" t="str">
        <f>IFERROR(選手[[#This Row],[学年]],"")</f>
        <v/>
      </c>
      <c r="O1192" s="10" t="str">
        <f>IFERROR(選手[[#This Row],[生年月日]],"")</f>
        <v/>
      </c>
      <c r="P1192" s="150" t="str">
        <f t="shared" si="18"/>
        <v/>
      </c>
    </row>
    <row r="1193" spans="6:16" ht="20.100000000000001" customHeight="1" x14ac:dyDescent="0.15">
      <c r="F1193" t="str">
        <f>IFERROR(選手[[#This Row],[選手番号]],"")</f>
        <v/>
      </c>
      <c r="G1193" t="str">
        <f>IFERROR(選手[[#This Row],[性別コード]],"")</f>
        <v/>
      </c>
      <c r="H1193" t="str">
        <f>IFERROR(VLOOKUP(G1193,色々!P:Q,2,0),"")</f>
        <v/>
      </c>
      <c r="I1193" t="str">
        <f>IFERROR(選手[[#This Row],[氏名]],"")</f>
        <v/>
      </c>
      <c r="J1193" t="str">
        <f>IFERROR(選手[[#This Row],[氏名カナ]],"")</f>
        <v/>
      </c>
      <c r="K1193" t="str">
        <f>IFERROR(選手[[#This Row],[所属名称１]],"")</f>
        <v/>
      </c>
      <c r="L1193" t="str">
        <f>IFERROR(選手[[#This Row],[学校コード]],"")</f>
        <v/>
      </c>
      <c r="M1193" t="str">
        <f>IFERROR(VLOOKUP(L1193,色々!G:H,2,0),"")</f>
        <v/>
      </c>
      <c r="N1193" t="str">
        <f>IFERROR(選手[[#This Row],[学年]],"")</f>
        <v/>
      </c>
      <c r="O1193" s="10" t="str">
        <f>IFERROR(選手[[#This Row],[生年月日]],"")</f>
        <v/>
      </c>
      <c r="P1193" s="150" t="str">
        <f t="shared" si="18"/>
        <v/>
      </c>
    </row>
    <row r="1194" spans="6:16" ht="20.100000000000001" customHeight="1" x14ac:dyDescent="0.15">
      <c r="F1194" t="str">
        <f>IFERROR(選手[[#This Row],[選手番号]],"")</f>
        <v/>
      </c>
      <c r="G1194" t="str">
        <f>IFERROR(選手[[#This Row],[性別コード]],"")</f>
        <v/>
      </c>
      <c r="H1194" t="str">
        <f>IFERROR(VLOOKUP(G1194,色々!P:Q,2,0),"")</f>
        <v/>
      </c>
      <c r="I1194" t="str">
        <f>IFERROR(選手[[#This Row],[氏名]],"")</f>
        <v/>
      </c>
      <c r="J1194" t="str">
        <f>IFERROR(選手[[#This Row],[氏名カナ]],"")</f>
        <v/>
      </c>
      <c r="K1194" t="str">
        <f>IFERROR(選手[[#This Row],[所属名称１]],"")</f>
        <v/>
      </c>
      <c r="L1194" t="str">
        <f>IFERROR(選手[[#This Row],[学校コード]],"")</f>
        <v/>
      </c>
      <c r="M1194" t="str">
        <f>IFERROR(VLOOKUP(L1194,色々!G:H,2,0),"")</f>
        <v/>
      </c>
      <c r="N1194" t="str">
        <f>IFERROR(選手[[#This Row],[学年]],"")</f>
        <v/>
      </c>
      <c r="O1194" s="10" t="str">
        <f>IFERROR(選手[[#This Row],[生年月日]],"")</f>
        <v/>
      </c>
      <c r="P1194" s="150" t="str">
        <f t="shared" si="18"/>
        <v/>
      </c>
    </row>
    <row r="1195" spans="6:16" ht="20.100000000000001" customHeight="1" x14ac:dyDescent="0.15">
      <c r="F1195" t="str">
        <f>IFERROR(選手[[#This Row],[選手番号]],"")</f>
        <v/>
      </c>
      <c r="G1195" t="str">
        <f>IFERROR(選手[[#This Row],[性別コード]],"")</f>
        <v/>
      </c>
      <c r="H1195" t="str">
        <f>IFERROR(VLOOKUP(G1195,色々!P:Q,2,0),"")</f>
        <v/>
      </c>
      <c r="I1195" t="str">
        <f>IFERROR(選手[[#This Row],[氏名]],"")</f>
        <v/>
      </c>
      <c r="J1195" t="str">
        <f>IFERROR(選手[[#This Row],[氏名カナ]],"")</f>
        <v/>
      </c>
      <c r="K1195" t="str">
        <f>IFERROR(選手[[#This Row],[所属名称１]],"")</f>
        <v/>
      </c>
      <c r="L1195" t="str">
        <f>IFERROR(選手[[#This Row],[学校コード]],"")</f>
        <v/>
      </c>
      <c r="M1195" t="str">
        <f>IFERROR(VLOOKUP(L1195,色々!G:H,2,0),"")</f>
        <v/>
      </c>
      <c r="N1195" t="str">
        <f>IFERROR(選手[[#This Row],[学年]],"")</f>
        <v/>
      </c>
      <c r="O1195" s="10" t="str">
        <f>IFERROR(選手[[#This Row],[生年月日]],"")</f>
        <v/>
      </c>
      <c r="P1195" s="150" t="str">
        <f t="shared" si="18"/>
        <v/>
      </c>
    </row>
    <row r="1196" spans="6:16" ht="20.100000000000001" customHeight="1" x14ac:dyDescent="0.15">
      <c r="F1196" t="str">
        <f>IFERROR(選手[[#This Row],[選手番号]],"")</f>
        <v/>
      </c>
      <c r="G1196" t="str">
        <f>IFERROR(選手[[#This Row],[性別コード]],"")</f>
        <v/>
      </c>
      <c r="H1196" t="str">
        <f>IFERROR(VLOOKUP(G1196,色々!P:Q,2,0),"")</f>
        <v/>
      </c>
      <c r="I1196" t="str">
        <f>IFERROR(選手[[#This Row],[氏名]],"")</f>
        <v/>
      </c>
      <c r="J1196" t="str">
        <f>IFERROR(選手[[#This Row],[氏名カナ]],"")</f>
        <v/>
      </c>
      <c r="K1196" t="str">
        <f>IFERROR(選手[[#This Row],[所属名称１]],"")</f>
        <v/>
      </c>
      <c r="L1196" t="str">
        <f>IFERROR(選手[[#This Row],[学校コード]],"")</f>
        <v/>
      </c>
      <c r="M1196" t="str">
        <f>IFERROR(VLOOKUP(L1196,色々!G:H,2,0),"")</f>
        <v/>
      </c>
      <c r="N1196" t="str">
        <f>IFERROR(選手[[#This Row],[学年]],"")</f>
        <v/>
      </c>
      <c r="O1196" s="10" t="str">
        <f>IFERROR(選手[[#This Row],[生年月日]],"")</f>
        <v/>
      </c>
      <c r="P1196" s="150" t="str">
        <f t="shared" si="18"/>
        <v/>
      </c>
    </row>
    <row r="1197" spans="6:16" ht="20.100000000000001" customHeight="1" x14ac:dyDescent="0.15">
      <c r="F1197" t="str">
        <f>IFERROR(選手[[#This Row],[選手番号]],"")</f>
        <v/>
      </c>
      <c r="G1197" t="str">
        <f>IFERROR(選手[[#This Row],[性別コード]],"")</f>
        <v/>
      </c>
      <c r="H1197" t="str">
        <f>IFERROR(VLOOKUP(G1197,色々!P:Q,2,0),"")</f>
        <v/>
      </c>
      <c r="I1197" t="str">
        <f>IFERROR(選手[[#This Row],[氏名]],"")</f>
        <v/>
      </c>
      <c r="J1197" t="str">
        <f>IFERROR(選手[[#This Row],[氏名カナ]],"")</f>
        <v/>
      </c>
      <c r="K1197" t="str">
        <f>IFERROR(選手[[#This Row],[所属名称１]],"")</f>
        <v/>
      </c>
      <c r="L1197" t="str">
        <f>IFERROR(選手[[#This Row],[学校コード]],"")</f>
        <v/>
      </c>
      <c r="M1197" t="str">
        <f>IFERROR(VLOOKUP(L1197,色々!G:H,2,0),"")</f>
        <v/>
      </c>
      <c r="N1197" t="str">
        <f>IFERROR(選手[[#This Row],[学年]],"")</f>
        <v/>
      </c>
      <c r="O1197" s="10" t="str">
        <f>IFERROR(選手[[#This Row],[生年月日]],"")</f>
        <v/>
      </c>
      <c r="P1197" s="150" t="str">
        <f t="shared" si="18"/>
        <v/>
      </c>
    </row>
    <row r="1198" spans="6:16" ht="20.100000000000001" customHeight="1" x14ac:dyDescent="0.15">
      <c r="F1198" t="str">
        <f>IFERROR(選手[[#This Row],[選手番号]],"")</f>
        <v/>
      </c>
      <c r="G1198" t="str">
        <f>IFERROR(選手[[#This Row],[性別コード]],"")</f>
        <v/>
      </c>
      <c r="H1198" t="str">
        <f>IFERROR(VLOOKUP(G1198,色々!P:Q,2,0),"")</f>
        <v/>
      </c>
      <c r="I1198" t="str">
        <f>IFERROR(選手[[#This Row],[氏名]],"")</f>
        <v/>
      </c>
      <c r="J1198" t="str">
        <f>IFERROR(選手[[#This Row],[氏名カナ]],"")</f>
        <v/>
      </c>
      <c r="K1198" t="str">
        <f>IFERROR(選手[[#This Row],[所属名称１]],"")</f>
        <v/>
      </c>
      <c r="L1198" t="str">
        <f>IFERROR(選手[[#This Row],[学校コード]],"")</f>
        <v/>
      </c>
      <c r="M1198" t="str">
        <f>IFERROR(VLOOKUP(L1198,色々!G:H,2,0),"")</f>
        <v/>
      </c>
      <c r="N1198" t="str">
        <f>IFERROR(選手[[#This Row],[学年]],"")</f>
        <v/>
      </c>
      <c r="O1198" s="10" t="str">
        <f>IFERROR(選手[[#This Row],[生年月日]],"")</f>
        <v/>
      </c>
      <c r="P1198" s="150" t="str">
        <f t="shared" si="18"/>
        <v/>
      </c>
    </row>
    <row r="1199" spans="6:16" ht="20.100000000000001" customHeight="1" x14ac:dyDescent="0.15">
      <c r="F1199" t="str">
        <f>IFERROR(選手[[#This Row],[選手番号]],"")</f>
        <v/>
      </c>
      <c r="G1199" t="str">
        <f>IFERROR(選手[[#This Row],[性別コード]],"")</f>
        <v/>
      </c>
      <c r="H1199" t="str">
        <f>IFERROR(VLOOKUP(G1199,色々!P:Q,2,0),"")</f>
        <v/>
      </c>
      <c r="I1199" t="str">
        <f>IFERROR(選手[[#This Row],[氏名]],"")</f>
        <v/>
      </c>
      <c r="J1199" t="str">
        <f>IFERROR(選手[[#This Row],[氏名カナ]],"")</f>
        <v/>
      </c>
      <c r="K1199" t="str">
        <f>IFERROR(選手[[#This Row],[所属名称１]],"")</f>
        <v/>
      </c>
      <c r="L1199" t="str">
        <f>IFERROR(選手[[#This Row],[学校コード]],"")</f>
        <v/>
      </c>
      <c r="M1199" t="str">
        <f>IFERROR(VLOOKUP(L1199,色々!G:H,2,0),"")</f>
        <v/>
      </c>
      <c r="N1199" t="str">
        <f>IFERROR(選手[[#This Row],[学年]],"")</f>
        <v/>
      </c>
      <c r="O1199" s="10" t="str">
        <f>IFERROR(選手[[#This Row],[生年月日]],"")</f>
        <v/>
      </c>
      <c r="P1199" s="150" t="str">
        <f t="shared" si="18"/>
        <v/>
      </c>
    </row>
    <row r="1200" spans="6:16" ht="20.100000000000001" customHeight="1" x14ac:dyDescent="0.15">
      <c r="F1200" t="str">
        <f>IFERROR(選手[[#This Row],[選手番号]],"")</f>
        <v/>
      </c>
      <c r="G1200" t="str">
        <f>IFERROR(選手[[#This Row],[性別コード]],"")</f>
        <v/>
      </c>
      <c r="H1200" t="str">
        <f>IFERROR(VLOOKUP(G1200,色々!P:Q,2,0),"")</f>
        <v/>
      </c>
      <c r="I1200" t="str">
        <f>IFERROR(選手[[#This Row],[氏名]],"")</f>
        <v/>
      </c>
      <c r="J1200" t="str">
        <f>IFERROR(選手[[#This Row],[氏名カナ]],"")</f>
        <v/>
      </c>
      <c r="K1200" t="str">
        <f>IFERROR(選手[[#This Row],[所属名称１]],"")</f>
        <v/>
      </c>
      <c r="L1200" t="str">
        <f>IFERROR(選手[[#This Row],[学校コード]],"")</f>
        <v/>
      </c>
      <c r="M1200" t="str">
        <f>IFERROR(VLOOKUP(L1200,色々!G:H,2,0),"")</f>
        <v/>
      </c>
      <c r="N1200" t="str">
        <f>IFERROR(選手[[#This Row],[学年]],"")</f>
        <v/>
      </c>
      <c r="O1200" s="10" t="str">
        <f>IFERROR(選手[[#This Row],[生年月日]],"")</f>
        <v/>
      </c>
      <c r="P1200" s="150" t="str">
        <f t="shared" si="18"/>
        <v/>
      </c>
    </row>
    <row r="1201" spans="6:16" ht="20.100000000000001" customHeight="1" x14ac:dyDescent="0.15">
      <c r="F1201" t="str">
        <f>IFERROR(選手[[#This Row],[選手番号]],"")</f>
        <v/>
      </c>
      <c r="G1201" t="str">
        <f>IFERROR(選手[[#This Row],[性別コード]],"")</f>
        <v/>
      </c>
      <c r="H1201" t="str">
        <f>IFERROR(VLOOKUP(G1201,色々!P:Q,2,0),"")</f>
        <v/>
      </c>
      <c r="I1201" t="str">
        <f>IFERROR(選手[[#This Row],[氏名]],"")</f>
        <v/>
      </c>
      <c r="J1201" t="str">
        <f>IFERROR(選手[[#This Row],[氏名カナ]],"")</f>
        <v/>
      </c>
      <c r="K1201" t="str">
        <f>IFERROR(選手[[#This Row],[所属名称１]],"")</f>
        <v/>
      </c>
      <c r="L1201" t="str">
        <f>IFERROR(選手[[#This Row],[学校コード]],"")</f>
        <v/>
      </c>
      <c r="M1201" t="str">
        <f>IFERROR(VLOOKUP(L1201,色々!G:H,2,0),"")</f>
        <v/>
      </c>
      <c r="N1201" t="str">
        <f>IFERROR(選手[[#This Row],[学年]],"")</f>
        <v/>
      </c>
      <c r="O1201" s="10" t="str">
        <f>IFERROR(選手[[#This Row],[生年月日]],"")</f>
        <v/>
      </c>
      <c r="P1201" s="150" t="str">
        <f t="shared" si="18"/>
        <v/>
      </c>
    </row>
    <row r="1202" spans="6:16" ht="20.100000000000001" customHeight="1" x14ac:dyDescent="0.15">
      <c r="F1202" t="str">
        <f>IFERROR(選手[[#This Row],[選手番号]],"")</f>
        <v/>
      </c>
      <c r="G1202" t="str">
        <f>IFERROR(選手[[#This Row],[性別コード]],"")</f>
        <v/>
      </c>
      <c r="H1202" t="str">
        <f>IFERROR(VLOOKUP(G1202,色々!P:Q,2,0),"")</f>
        <v/>
      </c>
      <c r="I1202" t="str">
        <f>IFERROR(選手[[#This Row],[氏名]],"")</f>
        <v/>
      </c>
      <c r="J1202" t="str">
        <f>IFERROR(選手[[#This Row],[氏名カナ]],"")</f>
        <v/>
      </c>
      <c r="K1202" t="str">
        <f>IFERROR(選手[[#This Row],[所属名称１]],"")</f>
        <v/>
      </c>
      <c r="L1202" t="str">
        <f>IFERROR(選手[[#This Row],[学校コード]],"")</f>
        <v/>
      </c>
      <c r="M1202" t="str">
        <f>IFERROR(VLOOKUP(L1202,色々!G:H,2,0),"")</f>
        <v/>
      </c>
      <c r="N1202" t="str">
        <f>IFERROR(選手[[#This Row],[学年]],"")</f>
        <v/>
      </c>
      <c r="O1202" s="10" t="str">
        <f>IFERROR(選手[[#This Row],[生年月日]],"")</f>
        <v/>
      </c>
      <c r="P1202" s="150" t="str">
        <f t="shared" si="18"/>
        <v/>
      </c>
    </row>
    <row r="1203" spans="6:16" ht="20.100000000000001" customHeight="1" x14ac:dyDescent="0.15">
      <c r="F1203" t="str">
        <f>IFERROR(選手[[#This Row],[選手番号]],"")</f>
        <v/>
      </c>
      <c r="G1203" t="str">
        <f>IFERROR(選手[[#This Row],[性別コード]],"")</f>
        <v/>
      </c>
      <c r="H1203" t="str">
        <f>IFERROR(VLOOKUP(G1203,色々!P:Q,2,0),"")</f>
        <v/>
      </c>
      <c r="I1203" t="str">
        <f>IFERROR(選手[[#This Row],[氏名]],"")</f>
        <v/>
      </c>
      <c r="J1203" t="str">
        <f>IFERROR(選手[[#This Row],[氏名カナ]],"")</f>
        <v/>
      </c>
      <c r="K1203" t="str">
        <f>IFERROR(選手[[#This Row],[所属名称１]],"")</f>
        <v/>
      </c>
      <c r="L1203" t="str">
        <f>IFERROR(選手[[#This Row],[学校コード]],"")</f>
        <v/>
      </c>
      <c r="M1203" t="str">
        <f>IFERROR(VLOOKUP(L1203,色々!G:H,2,0),"")</f>
        <v/>
      </c>
      <c r="N1203" t="str">
        <f>IFERROR(選手[[#This Row],[学年]],"")</f>
        <v/>
      </c>
      <c r="O1203" s="10" t="str">
        <f>IFERROR(選手[[#This Row],[生年月日]],"")</f>
        <v/>
      </c>
      <c r="P1203" s="150" t="str">
        <f t="shared" si="18"/>
        <v/>
      </c>
    </row>
    <row r="1204" spans="6:16" ht="20.100000000000001" customHeight="1" x14ac:dyDescent="0.15">
      <c r="F1204" t="str">
        <f>IFERROR(選手[[#This Row],[選手番号]],"")</f>
        <v/>
      </c>
      <c r="G1204" t="str">
        <f>IFERROR(選手[[#This Row],[性別コード]],"")</f>
        <v/>
      </c>
      <c r="H1204" t="str">
        <f>IFERROR(VLOOKUP(G1204,色々!P:Q,2,0),"")</f>
        <v/>
      </c>
      <c r="I1204" t="str">
        <f>IFERROR(選手[[#This Row],[氏名]],"")</f>
        <v/>
      </c>
      <c r="J1204" t="str">
        <f>IFERROR(選手[[#This Row],[氏名カナ]],"")</f>
        <v/>
      </c>
      <c r="K1204" t="str">
        <f>IFERROR(選手[[#This Row],[所属名称１]],"")</f>
        <v/>
      </c>
      <c r="L1204" t="str">
        <f>IFERROR(選手[[#This Row],[学校コード]],"")</f>
        <v/>
      </c>
      <c r="M1204" t="str">
        <f>IFERROR(VLOOKUP(L1204,色々!G:H,2,0),"")</f>
        <v/>
      </c>
      <c r="N1204" t="str">
        <f>IFERROR(選手[[#This Row],[学年]],"")</f>
        <v/>
      </c>
      <c r="O1204" s="10" t="str">
        <f>IFERROR(選手[[#This Row],[生年月日]],"")</f>
        <v/>
      </c>
      <c r="P1204" s="150" t="str">
        <f t="shared" si="18"/>
        <v/>
      </c>
    </row>
    <row r="1205" spans="6:16" ht="20.100000000000001" customHeight="1" x14ac:dyDescent="0.15">
      <c r="F1205" t="str">
        <f>IFERROR(選手[[#This Row],[選手番号]],"")</f>
        <v/>
      </c>
      <c r="G1205" t="str">
        <f>IFERROR(選手[[#This Row],[性別コード]],"")</f>
        <v/>
      </c>
      <c r="H1205" t="str">
        <f>IFERROR(VLOOKUP(G1205,色々!P:Q,2,0),"")</f>
        <v/>
      </c>
      <c r="I1205" t="str">
        <f>IFERROR(選手[[#This Row],[氏名]],"")</f>
        <v/>
      </c>
      <c r="J1205" t="str">
        <f>IFERROR(選手[[#This Row],[氏名カナ]],"")</f>
        <v/>
      </c>
      <c r="K1205" t="str">
        <f>IFERROR(選手[[#This Row],[所属名称１]],"")</f>
        <v/>
      </c>
      <c r="L1205" t="str">
        <f>IFERROR(選手[[#This Row],[学校コード]],"")</f>
        <v/>
      </c>
      <c r="M1205" t="str">
        <f>IFERROR(VLOOKUP(L1205,色々!G:H,2,0),"")</f>
        <v/>
      </c>
      <c r="N1205" t="str">
        <f>IFERROR(選手[[#This Row],[学年]],"")</f>
        <v/>
      </c>
      <c r="O1205" s="10" t="str">
        <f>IFERROR(選手[[#This Row],[生年月日]],"")</f>
        <v/>
      </c>
      <c r="P1205" s="150" t="str">
        <f t="shared" si="18"/>
        <v/>
      </c>
    </row>
    <row r="1206" spans="6:16" ht="20.100000000000001" customHeight="1" x14ac:dyDescent="0.15">
      <c r="F1206" t="str">
        <f>IFERROR(選手[[#This Row],[選手番号]],"")</f>
        <v/>
      </c>
      <c r="G1206" t="str">
        <f>IFERROR(選手[[#This Row],[性別コード]],"")</f>
        <v/>
      </c>
      <c r="H1206" t="str">
        <f>IFERROR(VLOOKUP(G1206,色々!P:Q,2,0),"")</f>
        <v/>
      </c>
      <c r="I1206" t="str">
        <f>IFERROR(選手[[#This Row],[氏名]],"")</f>
        <v/>
      </c>
      <c r="J1206" t="str">
        <f>IFERROR(選手[[#This Row],[氏名カナ]],"")</f>
        <v/>
      </c>
      <c r="K1206" t="str">
        <f>IFERROR(選手[[#This Row],[所属名称１]],"")</f>
        <v/>
      </c>
      <c r="L1206" t="str">
        <f>IFERROR(選手[[#This Row],[学校コード]],"")</f>
        <v/>
      </c>
      <c r="M1206" t="str">
        <f>IFERROR(VLOOKUP(L1206,色々!G:H,2,0),"")</f>
        <v/>
      </c>
      <c r="N1206" t="str">
        <f>IFERROR(選手[[#This Row],[学年]],"")</f>
        <v/>
      </c>
      <c r="O1206" s="10" t="str">
        <f>IFERROR(選手[[#This Row],[生年月日]],"")</f>
        <v/>
      </c>
      <c r="P1206" s="150" t="str">
        <f t="shared" si="18"/>
        <v/>
      </c>
    </row>
    <row r="1207" spans="6:16" ht="20.100000000000001" customHeight="1" x14ac:dyDescent="0.15">
      <c r="F1207" t="str">
        <f>IFERROR(選手[[#This Row],[選手番号]],"")</f>
        <v/>
      </c>
      <c r="G1207" t="str">
        <f>IFERROR(選手[[#This Row],[性別コード]],"")</f>
        <v/>
      </c>
      <c r="H1207" t="str">
        <f>IFERROR(VLOOKUP(G1207,色々!P:Q,2,0),"")</f>
        <v/>
      </c>
      <c r="I1207" t="str">
        <f>IFERROR(選手[[#This Row],[氏名]],"")</f>
        <v/>
      </c>
      <c r="J1207" t="str">
        <f>IFERROR(選手[[#This Row],[氏名カナ]],"")</f>
        <v/>
      </c>
      <c r="K1207" t="str">
        <f>IFERROR(選手[[#This Row],[所属名称１]],"")</f>
        <v/>
      </c>
      <c r="L1207" t="str">
        <f>IFERROR(選手[[#This Row],[学校コード]],"")</f>
        <v/>
      </c>
      <c r="M1207" t="str">
        <f>IFERROR(VLOOKUP(L1207,色々!G:H,2,0),"")</f>
        <v/>
      </c>
      <c r="N1207" t="str">
        <f>IFERROR(選手[[#This Row],[学年]],"")</f>
        <v/>
      </c>
      <c r="O1207" s="10" t="str">
        <f>IFERROR(選手[[#This Row],[生年月日]],"")</f>
        <v/>
      </c>
      <c r="P1207" s="150" t="str">
        <f t="shared" si="18"/>
        <v/>
      </c>
    </row>
    <row r="1208" spans="6:16" ht="20.100000000000001" customHeight="1" x14ac:dyDescent="0.15">
      <c r="F1208" t="str">
        <f>IFERROR(選手[[#This Row],[選手番号]],"")</f>
        <v/>
      </c>
      <c r="G1208" t="str">
        <f>IFERROR(選手[[#This Row],[性別コード]],"")</f>
        <v/>
      </c>
      <c r="H1208" t="str">
        <f>IFERROR(VLOOKUP(G1208,色々!P:Q,2,0),"")</f>
        <v/>
      </c>
      <c r="I1208" t="str">
        <f>IFERROR(選手[[#This Row],[氏名]],"")</f>
        <v/>
      </c>
      <c r="J1208" t="str">
        <f>IFERROR(選手[[#This Row],[氏名カナ]],"")</f>
        <v/>
      </c>
      <c r="K1208" t="str">
        <f>IFERROR(選手[[#This Row],[所属名称１]],"")</f>
        <v/>
      </c>
      <c r="L1208" t="str">
        <f>IFERROR(選手[[#This Row],[学校コード]],"")</f>
        <v/>
      </c>
      <c r="M1208" t="str">
        <f>IFERROR(VLOOKUP(L1208,色々!G:H,2,0),"")</f>
        <v/>
      </c>
      <c r="N1208" t="str">
        <f>IFERROR(選手[[#This Row],[学年]],"")</f>
        <v/>
      </c>
      <c r="O1208" s="10" t="str">
        <f>IFERROR(選手[[#This Row],[生年月日]],"")</f>
        <v/>
      </c>
      <c r="P1208" s="150" t="str">
        <f t="shared" si="18"/>
        <v/>
      </c>
    </row>
    <row r="1209" spans="6:16" ht="20.100000000000001" customHeight="1" x14ac:dyDescent="0.15">
      <c r="F1209" t="str">
        <f>IFERROR(選手[[#This Row],[選手番号]],"")</f>
        <v/>
      </c>
      <c r="G1209" t="str">
        <f>IFERROR(選手[[#This Row],[性別コード]],"")</f>
        <v/>
      </c>
      <c r="H1209" t="str">
        <f>IFERROR(VLOOKUP(G1209,色々!P:Q,2,0),"")</f>
        <v/>
      </c>
      <c r="I1209" t="str">
        <f>IFERROR(選手[[#This Row],[氏名]],"")</f>
        <v/>
      </c>
      <c r="J1209" t="str">
        <f>IFERROR(選手[[#This Row],[氏名カナ]],"")</f>
        <v/>
      </c>
      <c r="K1209" t="str">
        <f>IFERROR(選手[[#This Row],[所属名称１]],"")</f>
        <v/>
      </c>
      <c r="L1209" t="str">
        <f>IFERROR(選手[[#This Row],[学校コード]],"")</f>
        <v/>
      </c>
      <c r="M1209" t="str">
        <f>IFERROR(VLOOKUP(L1209,色々!G:H,2,0),"")</f>
        <v/>
      </c>
      <c r="N1209" t="str">
        <f>IFERROR(選手[[#This Row],[学年]],"")</f>
        <v/>
      </c>
      <c r="O1209" s="10" t="str">
        <f>IFERROR(選手[[#This Row],[生年月日]],"")</f>
        <v/>
      </c>
      <c r="P1209" s="150" t="str">
        <f t="shared" si="18"/>
        <v/>
      </c>
    </row>
    <row r="1210" spans="6:16" ht="20.100000000000001" customHeight="1" x14ac:dyDescent="0.15">
      <c r="F1210" t="str">
        <f>IFERROR(選手[[#This Row],[選手番号]],"")</f>
        <v/>
      </c>
      <c r="G1210" t="str">
        <f>IFERROR(選手[[#This Row],[性別コード]],"")</f>
        <v/>
      </c>
      <c r="H1210" t="str">
        <f>IFERROR(VLOOKUP(G1210,色々!P:Q,2,0),"")</f>
        <v/>
      </c>
      <c r="I1210" t="str">
        <f>IFERROR(選手[[#This Row],[氏名]],"")</f>
        <v/>
      </c>
      <c r="J1210" t="str">
        <f>IFERROR(選手[[#This Row],[氏名カナ]],"")</f>
        <v/>
      </c>
      <c r="K1210" t="str">
        <f>IFERROR(選手[[#This Row],[所属名称１]],"")</f>
        <v/>
      </c>
      <c r="L1210" t="str">
        <f>IFERROR(選手[[#This Row],[学校コード]],"")</f>
        <v/>
      </c>
      <c r="M1210" t="str">
        <f>IFERROR(VLOOKUP(L1210,色々!G:H,2,0),"")</f>
        <v/>
      </c>
      <c r="N1210" t="str">
        <f>IFERROR(選手[[#This Row],[学年]],"")</f>
        <v/>
      </c>
      <c r="O1210" s="10" t="str">
        <f>IFERROR(選手[[#This Row],[生年月日]],"")</f>
        <v/>
      </c>
      <c r="P1210" s="150" t="str">
        <f t="shared" si="18"/>
        <v/>
      </c>
    </row>
    <row r="1211" spans="6:16" ht="20.100000000000001" customHeight="1" x14ac:dyDescent="0.15">
      <c r="F1211" t="str">
        <f>IFERROR(選手[[#This Row],[選手番号]],"")</f>
        <v/>
      </c>
      <c r="G1211" t="str">
        <f>IFERROR(選手[[#This Row],[性別コード]],"")</f>
        <v/>
      </c>
      <c r="H1211" t="str">
        <f>IFERROR(VLOOKUP(G1211,色々!P:Q,2,0),"")</f>
        <v/>
      </c>
      <c r="I1211" t="str">
        <f>IFERROR(選手[[#This Row],[氏名]],"")</f>
        <v/>
      </c>
      <c r="J1211" t="str">
        <f>IFERROR(選手[[#This Row],[氏名カナ]],"")</f>
        <v/>
      </c>
      <c r="K1211" t="str">
        <f>IFERROR(選手[[#This Row],[所属名称１]],"")</f>
        <v/>
      </c>
      <c r="L1211" t="str">
        <f>IFERROR(選手[[#This Row],[学校コード]],"")</f>
        <v/>
      </c>
      <c r="M1211" t="str">
        <f>IFERROR(VLOOKUP(L1211,色々!G:H,2,0),"")</f>
        <v/>
      </c>
      <c r="N1211" t="str">
        <f>IFERROR(選手[[#This Row],[学年]],"")</f>
        <v/>
      </c>
      <c r="O1211" s="10" t="str">
        <f>IFERROR(選手[[#This Row],[生年月日]],"")</f>
        <v/>
      </c>
      <c r="P1211" s="150" t="str">
        <f t="shared" si="18"/>
        <v/>
      </c>
    </row>
    <row r="1212" spans="6:16" ht="20.100000000000001" customHeight="1" x14ac:dyDescent="0.15">
      <c r="F1212" t="str">
        <f>IFERROR(選手[[#This Row],[選手番号]],"")</f>
        <v/>
      </c>
      <c r="G1212" t="str">
        <f>IFERROR(選手[[#This Row],[性別コード]],"")</f>
        <v/>
      </c>
      <c r="H1212" t="str">
        <f>IFERROR(VLOOKUP(G1212,色々!P:Q,2,0),"")</f>
        <v/>
      </c>
      <c r="I1212" t="str">
        <f>IFERROR(選手[[#This Row],[氏名]],"")</f>
        <v/>
      </c>
      <c r="J1212" t="str">
        <f>IFERROR(選手[[#This Row],[氏名カナ]],"")</f>
        <v/>
      </c>
      <c r="K1212" t="str">
        <f>IFERROR(選手[[#This Row],[所属名称１]],"")</f>
        <v/>
      </c>
      <c r="L1212" t="str">
        <f>IFERROR(選手[[#This Row],[学校コード]],"")</f>
        <v/>
      </c>
      <c r="M1212" t="str">
        <f>IFERROR(VLOOKUP(L1212,色々!G:H,2,0),"")</f>
        <v/>
      </c>
      <c r="N1212" t="str">
        <f>IFERROR(選手[[#This Row],[学年]],"")</f>
        <v/>
      </c>
      <c r="O1212" s="10" t="str">
        <f>IFERROR(選手[[#This Row],[生年月日]],"")</f>
        <v/>
      </c>
      <c r="P1212" s="150" t="str">
        <f t="shared" si="18"/>
        <v/>
      </c>
    </row>
    <row r="1213" spans="6:16" ht="20.100000000000001" customHeight="1" x14ac:dyDescent="0.15">
      <c r="F1213" t="str">
        <f>IFERROR(選手[[#This Row],[選手番号]],"")</f>
        <v/>
      </c>
      <c r="G1213" t="str">
        <f>IFERROR(選手[[#This Row],[性別コード]],"")</f>
        <v/>
      </c>
      <c r="H1213" t="str">
        <f>IFERROR(VLOOKUP(G1213,色々!P:Q,2,0),"")</f>
        <v/>
      </c>
      <c r="I1213" t="str">
        <f>IFERROR(選手[[#This Row],[氏名]],"")</f>
        <v/>
      </c>
      <c r="J1213" t="str">
        <f>IFERROR(選手[[#This Row],[氏名カナ]],"")</f>
        <v/>
      </c>
      <c r="K1213" t="str">
        <f>IFERROR(選手[[#This Row],[所属名称１]],"")</f>
        <v/>
      </c>
      <c r="L1213" t="str">
        <f>IFERROR(選手[[#This Row],[学校コード]],"")</f>
        <v/>
      </c>
      <c r="M1213" t="str">
        <f>IFERROR(VLOOKUP(L1213,色々!G:H,2,0),"")</f>
        <v/>
      </c>
      <c r="N1213" t="str">
        <f>IFERROR(選手[[#This Row],[学年]],"")</f>
        <v/>
      </c>
      <c r="O1213" s="10" t="str">
        <f>IFERROR(選手[[#This Row],[生年月日]],"")</f>
        <v/>
      </c>
      <c r="P1213" s="150" t="str">
        <f t="shared" si="18"/>
        <v/>
      </c>
    </row>
    <row r="1214" spans="6:16" ht="20.100000000000001" customHeight="1" x14ac:dyDescent="0.15">
      <c r="F1214" t="str">
        <f>IFERROR(選手[[#This Row],[選手番号]],"")</f>
        <v/>
      </c>
      <c r="G1214" t="str">
        <f>IFERROR(選手[[#This Row],[性別コード]],"")</f>
        <v/>
      </c>
      <c r="H1214" t="str">
        <f>IFERROR(VLOOKUP(G1214,色々!P:Q,2,0),"")</f>
        <v/>
      </c>
      <c r="I1214" t="str">
        <f>IFERROR(選手[[#This Row],[氏名]],"")</f>
        <v/>
      </c>
      <c r="J1214" t="str">
        <f>IFERROR(選手[[#This Row],[氏名カナ]],"")</f>
        <v/>
      </c>
      <c r="K1214" t="str">
        <f>IFERROR(選手[[#This Row],[所属名称１]],"")</f>
        <v/>
      </c>
      <c r="L1214" t="str">
        <f>IFERROR(選手[[#This Row],[学校コード]],"")</f>
        <v/>
      </c>
      <c r="M1214" t="str">
        <f>IFERROR(VLOOKUP(L1214,色々!G:H,2,0),"")</f>
        <v/>
      </c>
      <c r="N1214" t="str">
        <f>IFERROR(選手[[#This Row],[学年]],"")</f>
        <v/>
      </c>
      <c r="O1214" s="10" t="str">
        <f>IFERROR(選手[[#This Row],[生年月日]],"")</f>
        <v/>
      </c>
      <c r="P1214" s="150" t="str">
        <f t="shared" si="18"/>
        <v/>
      </c>
    </row>
    <row r="1215" spans="6:16" ht="20.100000000000001" customHeight="1" x14ac:dyDescent="0.15">
      <c r="F1215" t="str">
        <f>IFERROR(選手[[#This Row],[選手番号]],"")</f>
        <v/>
      </c>
      <c r="G1215" t="str">
        <f>IFERROR(選手[[#This Row],[性別コード]],"")</f>
        <v/>
      </c>
      <c r="H1215" t="str">
        <f>IFERROR(VLOOKUP(G1215,色々!P:Q,2,0),"")</f>
        <v/>
      </c>
      <c r="I1215" t="str">
        <f>IFERROR(選手[[#This Row],[氏名]],"")</f>
        <v/>
      </c>
      <c r="J1215" t="str">
        <f>IFERROR(選手[[#This Row],[氏名カナ]],"")</f>
        <v/>
      </c>
      <c r="K1215" t="str">
        <f>IFERROR(選手[[#This Row],[所属名称１]],"")</f>
        <v/>
      </c>
      <c r="L1215" t="str">
        <f>IFERROR(選手[[#This Row],[学校コード]],"")</f>
        <v/>
      </c>
      <c r="M1215" t="str">
        <f>IFERROR(VLOOKUP(L1215,色々!G:H,2,0),"")</f>
        <v/>
      </c>
      <c r="N1215" t="str">
        <f>IFERROR(選手[[#This Row],[学年]],"")</f>
        <v/>
      </c>
      <c r="O1215" s="10" t="str">
        <f>IFERROR(選手[[#This Row],[生年月日]],"")</f>
        <v/>
      </c>
      <c r="P1215" s="150" t="str">
        <f t="shared" si="18"/>
        <v/>
      </c>
    </row>
    <row r="1216" spans="6:16" ht="20.100000000000001" customHeight="1" x14ac:dyDescent="0.15">
      <c r="F1216" t="str">
        <f>IFERROR(選手[[#This Row],[選手番号]],"")</f>
        <v/>
      </c>
      <c r="G1216" t="str">
        <f>IFERROR(選手[[#This Row],[性別コード]],"")</f>
        <v/>
      </c>
      <c r="H1216" t="str">
        <f>IFERROR(VLOOKUP(G1216,色々!P:Q,2,0),"")</f>
        <v/>
      </c>
      <c r="I1216" t="str">
        <f>IFERROR(選手[[#This Row],[氏名]],"")</f>
        <v/>
      </c>
      <c r="J1216" t="str">
        <f>IFERROR(選手[[#This Row],[氏名カナ]],"")</f>
        <v/>
      </c>
      <c r="K1216" t="str">
        <f>IFERROR(選手[[#This Row],[所属名称１]],"")</f>
        <v/>
      </c>
      <c r="L1216" t="str">
        <f>IFERROR(選手[[#This Row],[学校コード]],"")</f>
        <v/>
      </c>
      <c r="M1216" t="str">
        <f>IFERROR(VLOOKUP(L1216,色々!G:H,2,0),"")</f>
        <v/>
      </c>
      <c r="N1216" t="str">
        <f>IFERROR(選手[[#This Row],[学年]],"")</f>
        <v/>
      </c>
      <c r="O1216" s="10" t="str">
        <f>IFERROR(選手[[#This Row],[生年月日]],"")</f>
        <v/>
      </c>
      <c r="P1216" s="150" t="str">
        <f t="shared" si="18"/>
        <v/>
      </c>
    </row>
    <row r="1217" spans="6:16" ht="20.100000000000001" customHeight="1" x14ac:dyDescent="0.15">
      <c r="F1217" t="str">
        <f>IFERROR(選手[[#This Row],[選手番号]],"")</f>
        <v/>
      </c>
      <c r="G1217" t="str">
        <f>IFERROR(選手[[#This Row],[性別コード]],"")</f>
        <v/>
      </c>
      <c r="H1217" t="str">
        <f>IFERROR(VLOOKUP(G1217,色々!P:Q,2,0),"")</f>
        <v/>
      </c>
      <c r="I1217" t="str">
        <f>IFERROR(選手[[#This Row],[氏名]],"")</f>
        <v/>
      </c>
      <c r="J1217" t="str">
        <f>IFERROR(選手[[#This Row],[氏名カナ]],"")</f>
        <v/>
      </c>
      <c r="K1217" t="str">
        <f>IFERROR(選手[[#This Row],[所属名称１]],"")</f>
        <v/>
      </c>
      <c r="L1217" t="str">
        <f>IFERROR(選手[[#This Row],[学校コード]],"")</f>
        <v/>
      </c>
      <c r="M1217" t="str">
        <f>IFERROR(VLOOKUP(L1217,色々!G:H,2,0),"")</f>
        <v/>
      </c>
      <c r="N1217" t="str">
        <f>IFERROR(選手[[#This Row],[学年]],"")</f>
        <v/>
      </c>
      <c r="O1217" s="10" t="str">
        <f>IFERROR(選手[[#This Row],[生年月日]],"")</f>
        <v/>
      </c>
      <c r="P1217" s="150" t="str">
        <f t="shared" si="18"/>
        <v/>
      </c>
    </row>
    <row r="1218" spans="6:16" ht="20.100000000000001" customHeight="1" x14ac:dyDescent="0.15">
      <c r="F1218" t="str">
        <f>IFERROR(選手[[#This Row],[選手番号]],"")</f>
        <v/>
      </c>
      <c r="G1218" t="str">
        <f>IFERROR(選手[[#This Row],[性別コード]],"")</f>
        <v/>
      </c>
      <c r="H1218" t="str">
        <f>IFERROR(VLOOKUP(G1218,色々!P:Q,2,0),"")</f>
        <v/>
      </c>
      <c r="I1218" t="str">
        <f>IFERROR(選手[[#This Row],[氏名]],"")</f>
        <v/>
      </c>
      <c r="J1218" t="str">
        <f>IFERROR(選手[[#This Row],[氏名カナ]],"")</f>
        <v/>
      </c>
      <c r="K1218" t="str">
        <f>IFERROR(選手[[#This Row],[所属名称１]],"")</f>
        <v/>
      </c>
      <c r="L1218" t="str">
        <f>IFERROR(選手[[#This Row],[学校コード]],"")</f>
        <v/>
      </c>
      <c r="M1218" t="str">
        <f>IFERROR(VLOOKUP(L1218,色々!G:H,2,0),"")</f>
        <v/>
      </c>
      <c r="N1218" t="str">
        <f>IFERROR(選手[[#This Row],[学年]],"")</f>
        <v/>
      </c>
      <c r="O1218" s="10" t="str">
        <f>IFERROR(選手[[#This Row],[生年月日]],"")</f>
        <v/>
      </c>
      <c r="P1218" s="150" t="str">
        <f t="shared" si="18"/>
        <v/>
      </c>
    </row>
    <row r="1219" spans="6:16" ht="20.100000000000001" customHeight="1" x14ac:dyDescent="0.15">
      <c r="F1219" t="str">
        <f>IFERROR(選手[[#This Row],[選手番号]],"")</f>
        <v/>
      </c>
      <c r="G1219" t="str">
        <f>IFERROR(選手[[#This Row],[性別コード]],"")</f>
        <v/>
      </c>
      <c r="H1219" t="str">
        <f>IFERROR(VLOOKUP(G1219,色々!P:Q,2,0),"")</f>
        <v/>
      </c>
      <c r="I1219" t="str">
        <f>IFERROR(選手[[#This Row],[氏名]],"")</f>
        <v/>
      </c>
      <c r="J1219" t="str">
        <f>IFERROR(選手[[#This Row],[氏名カナ]],"")</f>
        <v/>
      </c>
      <c r="K1219" t="str">
        <f>IFERROR(選手[[#This Row],[所属名称１]],"")</f>
        <v/>
      </c>
      <c r="L1219" t="str">
        <f>IFERROR(選手[[#This Row],[学校コード]],"")</f>
        <v/>
      </c>
      <c r="M1219" t="str">
        <f>IFERROR(VLOOKUP(L1219,色々!G:H,2,0),"")</f>
        <v/>
      </c>
      <c r="N1219" t="str">
        <f>IFERROR(選手[[#This Row],[学年]],"")</f>
        <v/>
      </c>
      <c r="O1219" s="10" t="str">
        <f>IFERROR(選手[[#This Row],[生年月日]],"")</f>
        <v/>
      </c>
      <c r="P1219" s="150" t="str">
        <f t="shared" ref="P1219:P1282" si="19">IFERROR(DATEDIF(O1219,$O$1,"y"),"")</f>
        <v/>
      </c>
    </row>
    <row r="1220" spans="6:16" ht="20.100000000000001" customHeight="1" x14ac:dyDescent="0.15">
      <c r="F1220" t="str">
        <f>IFERROR(選手[[#This Row],[選手番号]],"")</f>
        <v/>
      </c>
      <c r="G1220" t="str">
        <f>IFERROR(選手[[#This Row],[性別コード]],"")</f>
        <v/>
      </c>
      <c r="H1220" t="str">
        <f>IFERROR(VLOOKUP(G1220,色々!P:Q,2,0),"")</f>
        <v/>
      </c>
      <c r="I1220" t="str">
        <f>IFERROR(選手[[#This Row],[氏名]],"")</f>
        <v/>
      </c>
      <c r="J1220" t="str">
        <f>IFERROR(選手[[#This Row],[氏名カナ]],"")</f>
        <v/>
      </c>
      <c r="K1220" t="str">
        <f>IFERROR(選手[[#This Row],[所属名称１]],"")</f>
        <v/>
      </c>
      <c r="L1220" t="str">
        <f>IFERROR(選手[[#This Row],[学校コード]],"")</f>
        <v/>
      </c>
      <c r="M1220" t="str">
        <f>IFERROR(VLOOKUP(L1220,色々!G:H,2,0),"")</f>
        <v/>
      </c>
      <c r="N1220" t="str">
        <f>IFERROR(選手[[#This Row],[学年]],"")</f>
        <v/>
      </c>
      <c r="O1220" s="10" t="str">
        <f>IFERROR(選手[[#This Row],[生年月日]],"")</f>
        <v/>
      </c>
      <c r="P1220" s="150" t="str">
        <f t="shared" si="19"/>
        <v/>
      </c>
    </row>
    <row r="1221" spans="6:16" ht="20.100000000000001" customHeight="1" x14ac:dyDescent="0.15">
      <c r="F1221" t="str">
        <f>IFERROR(選手[[#This Row],[選手番号]],"")</f>
        <v/>
      </c>
      <c r="G1221" t="str">
        <f>IFERROR(選手[[#This Row],[性別コード]],"")</f>
        <v/>
      </c>
      <c r="H1221" t="str">
        <f>IFERROR(VLOOKUP(G1221,色々!P:Q,2,0),"")</f>
        <v/>
      </c>
      <c r="I1221" t="str">
        <f>IFERROR(選手[[#This Row],[氏名]],"")</f>
        <v/>
      </c>
      <c r="J1221" t="str">
        <f>IFERROR(選手[[#This Row],[氏名カナ]],"")</f>
        <v/>
      </c>
      <c r="K1221" t="str">
        <f>IFERROR(選手[[#This Row],[所属名称１]],"")</f>
        <v/>
      </c>
      <c r="L1221" t="str">
        <f>IFERROR(選手[[#This Row],[学校コード]],"")</f>
        <v/>
      </c>
      <c r="M1221" t="str">
        <f>IFERROR(VLOOKUP(L1221,色々!G:H,2,0),"")</f>
        <v/>
      </c>
      <c r="N1221" t="str">
        <f>IFERROR(選手[[#This Row],[学年]],"")</f>
        <v/>
      </c>
      <c r="O1221" s="10" t="str">
        <f>IFERROR(選手[[#This Row],[生年月日]],"")</f>
        <v/>
      </c>
      <c r="P1221" s="150" t="str">
        <f t="shared" si="19"/>
        <v/>
      </c>
    </row>
    <row r="1222" spans="6:16" ht="20.100000000000001" customHeight="1" x14ac:dyDescent="0.15">
      <c r="F1222" t="str">
        <f>IFERROR(選手[[#This Row],[選手番号]],"")</f>
        <v/>
      </c>
      <c r="G1222" t="str">
        <f>IFERROR(選手[[#This Row],[性別コード]],"")</f>
        <v/>
      </c>
      <c r="H1222" t="str">
        <f>IFERROR(VLOOKUP(G1222,色々!P:Q,2,0),"")</f>
        <v/>
      </c>
      <c r="I1222" t="str">
        <f>IFERROR(選手[[#This Row],[氏名]],"")</f>
        <v/>
      </c>
      <c r="J1222" t="str">
        <f>IFERROR(選手[[#This Row],[氏名カナ]],"")</f>
        <v/>
      </c>
      <c r="K1222" t="str">
        <f>IFERROR(選手[[#This Row],[所属名称１]],"")</f>
        <v/>
      </c>
      <c r="L1222" t="str">
        <f>IFERROR(選手[[#This Row],[学校コード]],"")</f>
        <v/>
      </c>
      <c r="M1222" t="str">
        <f>IFERROR(VLOOKUP(L1222,色々!G:H,2,0),"")</f>
        <v/>
      </c>
      <c r="N1222" t="str">
        <f>IFERROR(選手[[#This Row],[学年]],"")</f>
        <v/>
      </c>
      <c r="O1222" s="10" t="str">
        <f>IFERROR(選手[[#This Row],[生年月日]],"")</f>
        <v/>
      </c>
      <c r="P1222" s="150" t="str">
        <f t="shared" si="19"/>
        <v/>
      </c>
    </row>
    <row r="1223" spans="6:16" ht="20.100000000000001" customHeight="1" x14ac:dyDescent="0.15">
      <c r="F1223" t="str">
        <f>IFERROR(選手[[#This Row],[選手番号]],"")</f>
        <v/>
      </c>
      <c r="G1223" t="str">
        <f>IFERROR(選手[[#This Row],[性別コード]],"")</f>
        <v/>
      </c>
      <c r="H1223" t="str">
        <f>IFERROR(VLOOKUP(G1223,色々!P:Q,2,0),"")</f>
        <v/>
      </c>
      <c r="I1223" t="str">
        <f>IFERROR(選手[[#This Row],[氏名]],"")</f>
        <v/>
      </c>
      <c r="J1223" t="str">
        <f>IFERROR(選手[[#This Row],[氏名カナ]],"")</f>
        <v/>
      </c>
      <c r="K1223" t="str">
        <f>IFERROR(選手[[#This Row],[所属名称１]],"")</f>
        <v/>
      </c>
      <c r="L1223" t="str">
        <f>IFERROR(選手[[#This Row],[学校コード]],"")</f>
        <v/>
      </c>
      <c r="M1223" t="str">
        <f>IFERROR(VLOOKUP(L1223,色々!G:H,2,0),"")</f>
        <v/>
      </c>
      <c r="N1223" t="str">
        <f>IFERROR(選手[[#This Row],[学年]],"")</f>
        <v/>
      </c>
      <c r="O1223" s="10" t="str">
        <f>IFERROR(選手[[#This Row],[生年月日]],"")</f>
        <v/>
      </c>
      <c r="P1223" s="150" t="str">
        <f t="shared" si="19"/>
        <v/>
      </c>
    </row>
    <row r="1224" spans="6:16" ht="20.100000000000001" customHeight="1" x14ac:dyDescent="0.15">
      <c r="F1224" t="str">
        <f>IFERROR(選手[[#This Row],[選手番号]],"")</f>
        <v/>
      </c>
      <c r="G1224" t="str">
        <f>IFERROR(選手[[#This Row],[性別コード]],"")</f>
        <v/>
      </c>
      <c r="H1224" t="str">
        <f>IFERROR(VLOOKUP(G1224,色々!P:Q,2,0),"")</f>
        <v/>
      </c>
      <c r="I1224" t="str">
        <f>IFERROR(選手[[#This Row],[氏名]],"")</f>
        <v/>
      </c>
      <c r="J1224" t="str">
        <f>IFERROR(選手[[#This Row],[氏名カナ]],"")</f>
        <v/>
      </c>
      <c r="K1224" t="str">
        <f>IFERROR(選手[[#This Row],[所属名称１]],"")</f>
        <v/>
      </c>
      <c r="L1224" t="str">
        <f>IFERROR(選手[[#This Row],[学校コード]],"")</f>
        <v/>
      </c>
      <c r="M1224" t="str">
        <f>IFERROR(VLOOKUP(L1224,色々!G:H,2,0),"")</f>
        <v/>
      </c>
      <c r="N1224" t="str">
        <f>IFERROR(選手[[#This Row],[学年]],"")</f>
        <v/>
      </c>
      <c r="O1224" s="10" t="str">
        <f>IFERROR(選手[[#This Row],[生年月日]],"")</f>
        <v/>
      </c>
      <c r="P1224" s="150" t="str">
        <f t="shared" si="19"/>
        <v/>
      </c>
    </row>
    <row r="1225" spans="6:16" ht="20.100000000000001" customHeight="1" x14ac:dyDescent="0.15">
      <c r="F1225" t="str">
        <f>IFERROR(選手[[#This Row],[選手番号]],"")</f>
        <v/>
      </c>
      <c r="G1225" t="str">
        <f>IFERROR(選手[[#This Row],[性別コード]],"")</f>
        <v/>
      </c>
      <c r="H1225" t="str">
        <f>IFERROR(VLOOKUP(G1225,色々!P:Q,2,0),"")</f>
        <v/>
      </c>
      <c r="I1225" t="str">
        <f>IFERROR(選手[[#This Row],[氏名]],"")</f>
        <v/>
      </c>
      <c r="J1225" t="str">
        <f>IFERROR(選手[[#This Row],[氏名カナ]],"")</f>
        <v/>
      </c>
      <c r="K1225" t="str">
        <f>IFERROR(選手[[#This Row],[所属名称１]],"")</f>
        <v/>
      </c>
      <c r="L1225" t="str">
        <f>IFERROR(選手[[#This Row],[学校コード]],"")</f>
        <v/>
      </c>
      <c r="M1225" t="str">
        <f>IFERROR(VLOOKUP(L1225,色々!G:H,2,0),"")</f>
        <v/>
      </c>
      <c r="N1225" t="str">
        <f>IFERROR(選手[[#This Row],[学年]],"")</f>
        <v/>
      </c>
      <c r="O1225" s="10" t="str">
        <f>IFERROR(選手[[#This Row],[生年月日]],"")</f>
        <v/>
      </c>
      <c r="P1225" s="150" t="str">
        <f t="shared" si="19"/>
        <v/>
      </c>
    </row>
    <row r="1226" spans="6:16" ht="20.100000000000001" customHeight="1" x14ac:dyDescent="0.15">
      <c r="F1226" t="str">
        <f>IFERROR(選手[[#This Row],[選手番号]],"")</f>
        <v/>
      </c>
      <c r="G1226" t="str">
        <f>IFERROR(選手[[#This Row],[性別コード]],"")</f>
        <v/>
      </c>
      <c r="H1226" t="str">
        <f>IFERROR(VLOOKUP(G1226,色々!P:Q,2,0),"")</f>
        <v/>
      </c>
      <c r="I1226" t="str">
        <f>IFERROR(選手[[#This Row],[氏名]],"")</f>
        <v/>
      </c>
      <c r="J1226" t="str">
        <f>IFERROR(選手[[#This Row],[氏名カナ]],"")</f>
        <v/>
      </c>
      <c r="K1226" t="str">
        <f>IFERROR(選手[[#This Row],[所属名称１]],"")</f>
        <v/>
      </c>
      <c r="L1226" t="str">
        <f>IFERROR(選手[[#This Row],[学校コード]],"")</f>
        <v/>
      </c>
      <c r="M1226" t="str">
        <f>IFERROR(VLOOKUP(L1226,色々!G:H,2,0),"")</f>
        <v/>
      </c>
      <c r="N1226" t="str">
        <f>IFERROR(選手[[#This Row],[学年]],"")</f>
        <v/>
      </c>
      <c r="O1226" s="10" t="str">
        <f>IFERROR(選手[[#This Row],[生年月日]],"")</f>
        <v/>
      </c>
      <c r="P1226" s="150" t="str">
        <f t="shared" si="19"/>
        <v/>
      </c>
    </row>
    <row r="1227" spans="6:16" ht="20.100000000000001" customHeight="1" x14ac:dyDescent="0.15">
      <c r="F1227" t="str">
        <f>IFERROR(選手[[#This Row],[選手番号]],"")</f>
        <v/>
      </c>
      <c r="G1227" t="str">
        <f>IFERROR(選手[[#This Row],[性別コード]],"")</f>
        <v/>
      </c>
      <c r="H1227" t="str">
        <f>IFERROR(VLOOKUP(G1227,色々!P:Q,2,0),"")</f>
        <v/>
      </c>
      <c r="I1227" t="str">
        <f>IFERROR(選手[[#This Row],[氏名]],"")</f>
        <v/>
      </c>
      <c r="J1227" t="str">
        <f>IFERROR(選手[[#This Row],[氏名カナ]],"")</f>
        <v/>
      </c>
      <c r="K1227" t="str">
        <f>IFERROR(選手[[#This Row],[所属名称１]],"")</f>
        <v/>
      </c>
      <c r="L1227" t="str">
        <f>IFERROR(選手[[#This Row],[学校コード]],"")</f>
        <v/>
      </c>
      <c r="M1227" t="str">
        <f>IFERROR(VLOOKUP(L1227,色々!G:H,2,0),"")</f>
        <v/>
      </c>
      <c r="N1227" t="str">
        <f>IFERROR(選手[[#This Row],[学年]],"")</f>
        <v/>
      </c>
      <c r="O1227" s="10" t="str">
        <f>IFERROR(選手[[#This Row],[生年月日]],"")</f>
        <v/>
      </c>
      <c r="P1227" s="150" t="str">
        <f t="shared" si="19"/>
        <v/>
      </c>
    </row>
    <row r="1228" spans="6:16" ht="20.100000000000001" customHeight="1" x14ac:dyDescent="0.15">
      <c r="F1228" t="str">
        <f>IFERROR(選手[[#This Row],[選手番号]],"")</f>
        <v/>
      </c>
      <c r="G1228" t="str">
        <f>IFERROR(選手[[#This Row],[性別コード]],"")</f>
        <v/>
      </c>
      <c r="H1228" t="str">
        <f>IFERROR(VLOOKUP(G1228,色々!P:Q,2,0),"")</f>
        <v/>
      </c>
      <c r="I1228" t="str">
        <f>IFERROR(選手[[#This Row],[氏名]],"")</f>
        <v/>
      </c>
      <c r="J1228" t="str">
        <f>IFERROR(選手[[#This Row],[氏名カナ]],"")</f>
        <v/>
      </c>
      <c r="K1228" t="str">
        <f>IFERROR(選手[[#This Row],[所属名称１]],"")</f>
        <v/>
      </c>
      <c r="L1228" t="str">
        <f>IFERROR(選手[[#This Row],[学校コード]],"")</f>
        <v/>
      </c>
      <c r="M1228" t="str">
        <f>IFERROR(VLOOKUP(L1228,色々!G:H,2,0),"")</f>
        <v/>
      </c>
      <c r="N1228" t="str">
        <f>IFERROR(選手[[#This Row],[学年]],"")</f>
        <v/>
      </c>
      <c r="O1228" s="10" t="str">
        <f>IFERROR(選手[[#This Row],[生年月日]],"")</f>
        <v/>
      </c>
      <c r="P1228" s="150" t="str">
        <f t="shared" si="19"/>
        <v/>
      </c>
    </row>
    <row r="1229" spans="6:16" ht="20.100000000000001" customHeight="1" x14ac:dyDescent="0.15">
      <c r="F1229" t="str">
        <f>IFERROR(選手[[#This Row],[選手番号]],"")</f>
        <v/>
      </c>
      <c r="G1229" t="str">
        <f>IFERROR(選手[[#This Row],[性別コード]],"")</f>
        <v/>
      </c>
      <c r="H1229" t="str">
        <f>IFERROR(VLOOKUP(G1229,色々!P:Q,2,0),"")</f>
        <v/>
      </c>
      <c r="I1229" t="str">
        <f>IFERROR(選手[[#This Row],[氏名]],"")</f>
        <v/>
      </c>
      <c r="J1229" t="str">
        <f>IFERROR(選手[[#This Row],[氏名カナ]],"")</f>
        <v/>
      </c>
      <c r="K1229" t="str">
        <f>IFERROR(選手[[#This Row],[所属名称１]],"")</f>
        <v/>
      </c>
      <c r="L1229" t="str">
        <f>IFERROR(選手[[#This Row],[学校コード]],"")</f>
        <v/>
      </c>
      <c r="M1229" t="str">
        <f>IFERROR(VLOOKUP(L1229,色々!G:H,2,0),"")</f>
        <v/>
      </c>
      <c r="N1229" t="str">
        <f>IFERROR(選手[[#This Row],[学年]],"")</f>
        <v/>
      </c>
      <c r="O1229" s="10" t="str">
        <f>IFERROR(選手[[#This Row],[生年月日]],"")</f>
        <v/>
      </c>
      <c r="P1229" s="150" t="str">
        <f t="shared" si="19"/>
        <v/>
      </c>
    </row>
    <row r="1230" spans="6:16" ht="20.100000000000001" customHeight="1" x14ac:dyDescent="0.15">
      <c r="F1230" t="str">
        <f>IFERROR(選手[[#This Row],[選手番号]],"")</f>
        <v/>
      </c>
      <c r="G1230" t="str">
        <f>IFERROR(選手[[#This Row],[性別コード]],"")</f>
        <v/>
      </c>
      <c r="H1230" t="str">
        <f>IFERROR(VLOOKUP(G1230,色々!P:Q,2,0),"")</f>
        <v/>
      </c>
      <c r="I1230" t="str">
        <f>IFERROR(選手[[#This Row],[氏名]],"")</f>
        <v/>
      </c>
      <c r="J1230" t="str">
        <f>IFERROR(選手[[#This Row],[氏名カナ]],"")</f>
        <v/>
      </c>
      <c r="K1230" t="str">
        <f>IFERROR(選手[[#This Row],[所属名称１]],"")</f>
        <v/>
      </c>
      <c r="L1230" t="str">
        <f>IFERROR(選手[[#This Row],[学校コード]],"")</f>
        <v/>
      </c>
      <c r="M1230" t="str">
        <f>IFERROR(VLOOKUP(L1230,色々!G:H,2,0),"")</f>
        <v/>
      </c>
      <c r="N1230" t="str">
        <f>IFERROR(選手[[#This Row],[学年]],"")</f>
        <v/>
      </c>
      <c r="O1230" s="10" t="str">
        <f>IFERROR(選手[[#This Row],[生年月日]],"")</f>
        <v/>
      </c>
      <c r="P1230" s="150" t="str">
        <f t="shared" si="19"/>
        <v/>
      </c>
    </row>
    <row r="1231" spans="6:16" ht="20.100000000000001" customHeight="1" x14ac:dyDescent="0.15">
      <c r="F1231" t="str">
        <f>IFERROR(選手[[#This Row],[選手番号]],"")</f>
        <v/>
      </c>
      <c r="G1231" t="str">
        <f>IFERROR(選手[[#This Row],[性別コード]],"")</f>
        <v/>
      </c>
      <c r="H1231" t="str">
        <f>IFERROR(VLOOKUP(G1231,色々!P:Q,2,0),"")</f>
        <v/>
      </c>
      <c r="I1231" t="str">
        <f>IFERROR(選手[[#This Row],[氏名]],"")</f>
        <v/>
      </c>
      <c r="J1231" t="str">
        <f>IFERROR(選手[[#This Row],[氏名カナ]],"")</f>
        <v/>
      </c>
      <c r="K1231" t="str">
        <f>IFERROR(選手[[#This Row],[所属名称１]],"")</f>
        <v/>
      </c>
      <c r="L1231" t="str">
        <f>IFERROR(選手[[#This Row],[学校コード]],"")</f>
        <v/>
      </c>
      <c r="M1231" t="str">
        <f>IFERROR(VLOOKUP(L1231,色々!G:H,2,0),"")</f>
        <v/>
      </c>
      <c r="N1231" t="str">
        <f>IFERROR(選手[[#This Row],[学年]],"")</f>
        <v/>
      </c>
      <c r="O1231" s="10" t="str">
        <f>IFERROR(選手[[#This Row],[生年月日]],"")</f>
        <v/>
      </c>
      <c r="P1231" s="150" t="str">
        <f t="shared" si="19"/>
        <v/>
      </c>
    </row>
    <row r="1232" spans="6:16" ht="20.100000000000001" customHeight="1" x14ac:dyDescent="0.15">
      <c r="F1232" t="str">
        <f>IFERROR(選手[[#This Row],[選手番号]],"")</f>
        <v/>
      </c>
      <c r="G1232" t="str">
        <f>IFERROR(選手[[#This Row],[性別コード]],"")</f>
        <v/>
      </c>
      <c r="H1232" t="str">
        <f>IFERROR(VLOOKUP(G1232,色々!P:Q,2,0),"")</f>
        <v/>
      </c>
      <c r="I1232" t="str">
        <f>IFERROR(選手[[#This Row],[氏名]],"")</f>
        <v/>
      </c>
      <c r="J1232" t="str">
        <f>IFERROR(選手[[#This Row],[氏名カナ]],"")</f>
        <v/>
      </c>
      <c r="K1232" t="str">
        <f>IFERROR(選手[[#This Row],[所属名称１]],"")</f>
        <v/>
      </c>
      <c r="L1232" t="str">
        <f>IFERROR(選手[[#This Row],[学校コード]],"")</f>
        <v/>
      </c>
      <c r="M1232" t="str">
        <f>IFERROR(VLOOKUP(L1232,色々!G:H,2,0),"")</f>
        <v/>
      </c>
      <c r="N1232" t="str">
        <f>IFERROR(選手[[#This Row],[学年]],"")</f>
        <v/>
      </c>
      <c r="O1232" s="10" t="str">
        <f>IFERROR(選手[[#This Row],[生年月日]],"")</f>
        <v/>
      </c>
      <c r="P1232" s="150" t="str">
        <f t="shared" si="19"/>
        <v/>
      </c>
    </row>
    <row r="1233" spans="6:16" ht="20.100000000000001" customHeight="1" x14ac:dyDescent="0.15">
      <c r="F1233" t="str">
        <f>IFERROR(選手[[#This Row],[選手番号]],"")</f>
        <v/>
      </c>
      <c r="G1233" t="str">
        <f>IFERROR(選手[[#This Row],[性別コード]],"")</f>
        <v/>
      </c>
      <c r="H1233" t="str">
        <f>IFERROR(VLOOKUP(G1233,色々!P:Q,2,0),"")</f>
        <v/>
      </c>
      <c r="I1233" t="str">
        <f>IFERROR(選手[[#This Row],[氏名]],"")</f>
        <v/>
      </c>
      <c r="J1233" t="str">
        <f>IFERROR(選手[[#This Row],[氏名カナ]],"")</f>
        <v/>
      </c>
      <c r="K1233" t="str">
        <f>IFERROR(選手[[#This Row],[所属名称１]],"")</f>
        <v/>
      </c>
      <c r="L1233" t="str">
        <f>IFERROR(選手[[#This Row],[学校コード]],"")</f>
        <v/>
      </c>
      <c r="M1233" t="str">
        <f>IFERROR(VLOOKUP(L1233,色々!G:H,2,0),"")</f>
        <v/>
      </c>
      <c r="N1233" t="str">
        <f>IFERROR(選手[[#This Row],[学年]],"")</f>
        <v/>
      </c>
      <c r="O1233" s="10" t="str">
        <f>IFERROR(選手[[#This Row],[生年月日]],"")</f>
        <v/>
      </c>
      <c r="P1233" s="150" t="str">
        <f t="shared" si="19"/>
        <v/>
      </c>
    </row>
    <row r="1234" spans="6:16" ht="20.100000000000001" customHeight="1" x14ac:dyDescent="0.15">
      <c r="F1234" t="str">
        <f>IFERROR(選手[[#This Row],[選手番号]],"")</f>
        <v/>
      </c>
      <c r="G1234" t="str">
        <f>IFERROR(選手[[#This Row],[性別コード]],"")</f>
        <v/>
      </c>
      <c r="H1234" t="str">
        <f>IFERROR(VLOOKUP(G1234,色々!P:Q,2,0),"")</f>
        <v/>
      </c>
      <c r="I1234" t="str">
        <f>IFERROR(選手[[#This Row],[氏名]],"")</f>
        <v/>
      </c>
      <c r="J1234" t="str">
        <f>IFERROR(選手[[#This Row],[氏名カナ]],"")</f>
        <v/>
      </c>
      <c r="K1234" t="str">
        <f>IFERROR(選手[[#This Row],[所属名称１]],"")</f>
        <v/>
      </c>
      <c r="L1234" t="str">
        <f>IFERROR(選手[[#This Row],[学校コード]],"")</f>
        <v/>
      </c>
      <c r="M1234" t="str">
        <f>IFERROR(VLOOKUP(L1234,色々!G:H,2,0),"")</f>
        <v/>
      </c>
      <c r="N1234" t="str">
        <f>IFERROR(選手[[#This Row],[学年]],"")</f>
        <v/>
      </c>
      <c r="O1234" s="10" t="str">
        <f>IFERROR(選手[[#This Row],[生年月日]],"")</f>
        <v/>
      </c>
      <c r="P1234" s="150" t="str">
        <f t="shared" si="19"/>
        <v/>
      </c>
    </row>
    <row r="1235" spans="6:16" ht="20.100000000000001" customHeight="1" x14ac:dyDescent="0.15">
      <c r="F1235" t="str">
        <f>IFERROR(選手[[#This Row],[選手番号]],"")</f>
        <v/>
      </c>
      <c r="G1235" t="str">
        <f>IFERROR(選手[[#This Row],[性別コード]],"")</f>
        <v/>
      </c>
      <c r="H1235" t="str">
        <f>IFERROR(VLOOKUP(G1235,色々!P:Q,2,0),"")</f>
        <v/>
      </c>
      <c r="I1235" t="str">
        <f>IFERROR(選手[[#This Row],[氏名]],"")</f>
        <v/>
      </c>
      <c r="J1235" t="str">
        <f>IFERROR(選手[[#This Row],[氏名カナ]],"")</f>
        <v/>
      </c>
      <c r="K1235" t="str">
        <f>IFERROR(選手[[#This Row],[所属名称１]],"")</f>
        <v/>
      </c>
      <c r="L1235" t="str">
        <f>IFERROR(選手[[#This Row],[学校コード]],"")</f>
        <v/>
      </c>
      <c r="M1235" t="str">
        <f>IFERROR(VLOOKUP(L1235,色々!G:H,2,0),"")</f>
        <v/>
      </c>
      <c r="N1235" t="str">
        <f>IFERROR(選手[[#This Row],[学年]],"")</f>
        <v/>
      </c>
      <c r="O1235" s="10" t="str">
        <f>IFERROR(選手[[#This Row],[生年月日]],"")</f>
        <v/>
      </c>
      <c r="P1235" s="150" t="str">
        <f t="shared" si="19"/>
        <v/>
      </c>
    </row>
    <row r="1236" spans="6:16" ht="20.100000000000001" customHeight="1" x14ac:dyDescent="0.15">
      <c r="F1236" t="str">
        <f>IFERROR(選手[[#This Row],[選手番号]],"")</f>
        <v/>
      </c>
      <c r="G1236" t="str">
        <f>IFERROR(選手[[#This Row],[性別コード]],"")</f>
        <v/>
      </c>
      <c r="H1236" t="str">
        <f>IFERROR(VLOOKUP(G1236,色々!P:Q,2,0),"")</f>
        <v/>
      </c>
      <c r="I1236" t="str">
        <f>IFERROR(選手[[#This Row],[氏名]],"")</f>
        <v/>
      </c>
      <c r="J1236" t="str">
        <f>IFERROR(選手[[#This Row],[氏名カナ]],"")</f>
        <v/>
      </c>
      <c r="K1236" t="str">
        <f>IFERROR(選手[[#This Row],[所属名称１]],"")</f>
        <v/>
      </c>
      <c r="L1236" t="str">
        <f>IFERROR(選手[[#This Row],[学校コード]],"")</f>
        <v/>
      </c>
      <c r="M1236" t="str">
        <f>IFERROR(VLOOKUP(L1236,色々!G:H,2,0),"")</f>
        <v/>
      </c>
      <c r="N1236" t="str">
        <f>IFERROR(選手[[#This Row],[学年]],"")</f>
        <v/>
      </c>
      <c r="O1236" s="10" t="str">
        <f>IFERROR(選手[[#This Row],[生年月日]],"")</f>
        <v/>
      </c>
      <c r="P1236" s="150" t="str">
        <f t="shared" si="19"/>
        <v/>
      </c>
    </row>
    <row r="1237" spans="6:16" ht="20.100000000000001" customHeight="1" x14ac:dyDescent="0.15">
      <c r="F1237" t="str">
        <f>IFERROR(選手[[#This Row],[選手番号]],"")</f>
        <v/>
      </c>
      <c r="G1237" t="str">
        <f>IFERROR(選手[[#This Row],[性別コード]],"")</f>
        <v/>
      </c>
      <c r="H1237" t="str">
        <f>IFERROR(VLOOKUP(G1237,色々!P:Q,2,0),"")</f>
        <v/>
      </c>
      <c r="I1237" t="str">
        <f>IFERROR(選手[[#This Row],[氏名]],"")</f>
        <v/>
      </c>
      <c r="J1237" t="str">
        <f>IFERROR(選手[[#This Row],[氏名カナ]],"")</f>
        <v/>
      </c>
      <c r="K1237" t="str">
        <f>IFERROR(選手[[#This Row],[所属名称１]],"")</f>
        <v/>
      </c>
      <c r="L1237" t="str">
        <f>IFERROR(選手[[#This Row],[学校コード]],"")</f>
        <v/>
      </c>
      <c r="M1237" t="str">
        <f>IFERROR(VLOOKUP(L1237,色々!G:H,2,0),"")</f>
        <v/>
      </c>
      <c r="N1237" t="str">
        <f>IFERROR(選手[[#This Row],[学年]],"")</f>
        <v/>
      </c>
      <c r="O1237" s="10" t="str">
        <f>IFERROR(選手[[#This Row],[生年月日]],"")</f>
        <v/>
      </c>
      <c r="P1237" s="150" t="str">
        <f t="shared" si="19"/>
        <v/>
      </c>
    </row>
    <row r="1238" spans="6:16" ht="20.100000000000001" customHeight="1" x14ac:dyDescent="0.15">
      <c r="F1238" t="str">
        <f>IFERROR(選手[[#This Row],[選手番号]],"")</f>
        <v/>
      </c>
      <c r="G1238" t="str">
        <f>IFERROR(選手[[#This Row],[性別コード]],"")</f>
        <v/>
      </c>
      <c r="H1238" t="str">
        <f>IFERROR(VLOOKUP(G1238,色々!P:Q,2,0),"")</f>
        <v/>
      </c>
      <c r="I1238" t="str">
        <f>IFERROR(選手[[#This Row],[氏名]],"")</f>
        <v/>
      </c>
      <c r="J1238" t="str">
        <f>IFERROR(選手[[#This Row],[氏名カナ]],"")</f>
        <v/>
      </c>
      <c r="K1238" t="str">
        <f>IFERROR(選手[[#This Row],[所属名称１]],"")</f>
        <v/>
      </c>
      <c r="L1238" t="str">
        <f>IFERROR(選手[[#This Row],[学校コード]],"")</f>
        <v/>
      </c>
      <c r="M1238" t="str">
        <f>IFERROR(VLOOKUP(L1238,色々!G:H,2,0),"")</f>
        <v/>
      </c>
      <c r="N1238" t="str">
        <f>IFERROR(選手[[#This Row],[学年]],"")</f>
        <v/>
      </c>
      <c r="O1238" s="10" t="str">
        <f>IFERROR(選手[[#This Row],[生年月日]],"")</f>
        <v/>
      </c>
      <c r="P1238" s="150" t="str">
        <f t="shared" si="19"/>
        <v/>
      </c>
    </row>
    <row r="1239" spans="6:16" ht="20.100000000000001" customHeight="1" x14ac:dyDescent="0.15">
      <c r="F1239" t="str">
        <f>IFERROR(選手[[#This Row],[選手番号]],"")</f>
        <v/>
      </c>
      <c r="G1239" t="str">
        <f>IFERROR(選手[[#This Row],[性別コード]],"")</f>
        <v/>
      </c>
      <c r="H1239" t="str">
        <f>IFERROR(VLOOKUP(G1239,色々!P:Q,2,0),"")</f>
        <v/>
      </c>
      <c r="I1239" t="str">
        <f>IFERROR(選手[[#This Row],[氏名]],"")</f>
        <v/>
      </c>
      <c r="J1239" t="str">
        <f>IFERROR(選手[[#This Row],[氏名カナ]],"")</f>
        <v/>
      </c>
      <c r="K1239" t="str">
        <f>IFERROR(選手[[#This Row],[所属名称１]],"")</f>
        <v/>
      </c>
      <c r="L1239" t="str">
        <f>IFERROR(選手[[#This Row],[学校コード]],"")</f>
        <v/>
      </c>
      <c r="M1239" t="str">
        <f>IFERROR(VLOOKUP(L1239,色々!G:H,2,0),"")</f>
        <v/>
      </c>
      <c r="N1239" t="str">
        <f>IFERROR(選手[[#This Row],[学年]],"")</f>
        <v/>
      </c>
      <c r="O1239" s="10" t="str">
        <f>IFERROR(選手[[#This Row],[生年月日]],"")</f>
        <v/>
      </c>
      <c r="P1239" s="150" t="str">
        <f t="shared" si="19"/>
        <v/>
      </c>
    </row>
    <row r="1240" spans="6:16" ht="20.100000000000001" customHeight="1" x14ac:dyDescent="0.15">
      <c r="F1240" t="str">
        <f>IFERROR(選手[[#This Row],[選手番号]],"")</f>
        <v/>
      </c>
      <c r="G1240" t="str">
        <f>IFERROR(選手[[#This Row],[性別コード]],"")</f>
        <v/>
      </c>
      <c r="H1240" t="str">
        <f>IFERROR(VLOOKUP(G1240,色々!P:Q,2,0),"")</f>
        <v/>
      </c>
      <c r="I1240" t="str">
        <f>IFERROR(選手[[#This Row],[氏名]],"")</f>
        <v/>
      </c>
      <c r="J1240" t="str">
        <f>IFERROR(選手[[#This Row],[氏名カナ]],"")</f>
        <v/>
      </c>
      <c r="K1240" t="str">
        <f>IFERROR(選手[[#This Row],[所属名称１]],"")</f>
        <v/>
      </c>
      <c r="L1240" t="str">
        <f>IFERROR(選手[[#This Row],[学校コード]],"")</f>
        <v/>
      </c>
      <c r="M1240" t="str">
        <f>IFERROR(VLOOKUP(L1240,色々!G:H,2,0),"")</f>
        <v/>
      </c>
      <c r="N1240" t="str">
        <f>IFERROR(選手[[#This Row],[学年]],"")</f>
        <v/>
      </c>
      <c r="O1240" s="10" t="str">
        <f>IFERROR(選手[[#This Row],[生年月日]],"")</f>
        <v/>
      </c>
      <c r="P1240" s="150" t="str">
        <f t="shared" si="19"/>
        <v/>
      </c>
    </row>
    <row r="1241" spans="6:16" ht="20.100000000000001" customHeight="1" x14ac:dyDescent="0.15">
      <c r="F1241" t="str">
        <f>IFERROR(選手[[#This Row],[選手番号]],"")</f>
        <v/>
      </c>
      <c r="G1241" t="str">
        <f>IFERROR(選手[[#This Row],[性別コード]],"")</f>
        <v/>
      </c>
      <c r="H1241" t="str">
        <f>IFERROR(VLOOKUP(G1241,色々!P:Q,2,0),"")</f>
        <v/>
      </c>
      <c r="I1241" t="str">
        <f>IFERROR(選手[[#This Row],[氏名]],"")</f>
        <v/>
      </c>
      <c r="J1241" t="str">
        <f>IFERROR(選手[[#This Row],[氏名カナ]],"")</f>
        <v/>
      </c>
      <c r="K1241" t="str">
        <f>IFERROR(選手[[#This Row],[所属名称１]],"")</f>
        <v/>
      </c>
      <c r="L1241" t="str">
        <f>IFERROR(選手[[#This Row],[学校コード]],"")</f>
        <v/>
      </c>
      <c r="M1241" t="str">
        <f>IFERROR(VLOOKUP(L1241,色々!G:H,2,0),"")</f>
        <v/>
      </c>
      <c r="N1241" t="str">
        <f>IFERROR(選手[[#This Row],[学年]],"")</f>
        <v/>
      </c>
      <c r="O1241" s="10" t="str">
        <f>IFERROR(選手[[#This Row],[生年月日]],"")</f>
        <v/>
      </c>
      <c r="P1241" s="150" t="str">
        <f t="shared" si="19"/>
        <v/>
      </c>
    </row>
    <row r="1242" spans="6:16" ht="20.100000000000001" customHeight="1" x14ac:dyDescent="0.15">
      <c r="F1242" t="str">
        <f>IFERROR(選手[[#This Row],[選手番号]],"")</f>
        <v/>
      </c>
      <c r="G1242" t="str">
        <f>IFERROR(選手[[#This Row],[性別コード]],"")</f>
        <v/>
      </c>
      <c r="H1242" t="str">
        <f>IFERROR(VLOOKUP(G1242,色々!P:Q,2,0),"")</f>
        <v/>
      </c>
      <c r="I1242" t="str">
        <f>IFERROR(選手[[#This Row],[氏名]],"")</f>
        <v/>
      </c>
      <c r="J1242" t="str">
        <f>IFERROR(選手[[#This Row],[氏名カナ]],"")</f>
        <v/>
      </c>
      <c r="K1242" t="str">
        <f>IFERROR(選手[[#This Row],[所属名称１]],"")</f>
        <v/>
      </c>
      <c r="L1242" t="str">
        <f>IFERROR(選手[[#This Row],[学校コード]],"")</f>
        <v/>
      </c>
      <c r="M1242" t="str">
        <f>IFERROR(VLOOKUP(L1242,色々!G:H,2,0),"")</f>
        <v/>
      </c>
      <c r="N1242" t="str">
        <f>IFERROR(選手[[#This Row],[学年]],"")</f>
        <v/>
      </c>
      <c r="O1242" s="10" t="str">
        <f>IFERROR(選手[[#This Row],[生年月日]],"")</f>
        <v/>
      </c>
      <c r="P1242" s="150" t="str">
        <f t="shared" si="19"/>
        <v/>
      </c>
    </row>
    <row r="1243" spans="6:16" ht="20.100000000000001" customHeight="1" x14ac:dyDescent="0.15">
      <c r="F1243" t="str">
        <f>IFERROR(選手[[#This Row],[選手番号]],"")</f>
        <v/>
      </c>
      <c r="G1243" t="str">
        <f>IFERROR(選手[[#This Row],[性別コード]],"")</f>
        <v/>
      </c>
      <c r="H1243" t="str">
        <f>IFERROR(VLOOKUP(G1243,色々!P:Q,2,0),"")</f>
        <v/>
      </c>
      <c r="I1243" t="str">
        <f>IFERROR(選手[[#This Row],[氏名]],"")</f>
        <v/>
      </c>
      <c r="J1243" t="str">
        <f>IFERROR(選手[[#This Row],[氏名カナ]],"")</f>
        <v/>
      </c>
      <c r="K1243" t="str">
        <f>IFERROR(選手[[#This Row],[所属名称１]],"")</f>
        <v/>
      </c>
      <c r="L1243" t="str">
        <f>IFERROR(選手[[#This Row],[学校コード]],"")</f>
        <v/>
      </c>
      <c r="M1243" t="str">
        <f>IFERROR(VLOOKUP(L1243,色々!G:H,2,0),"")</f>
        <v/>
      </c>
      <c r="N1243" t="str">
        <f>IFERROR(選手[[#This Row],[学年]],"")</f>
        <v/>
      </c>
      <c r="O1243" s="10" t="str">
        <f>IFERROR(選手[[#This Row],[生年月日]],"")</f>
        <v/>
      </c>
      <c r="P1243" s="150" t="str">
        <f t="shared" si="19"/>
        <v/>
      </c>
    </row>
    <row r="1244" spans="6:16" ht="20.100000000000001" customHeight="1" x14ac:dyDescent="0.15">
      <c r="F1244" t="str">
        <f>IFERROR(選手[[#This Row],[選手番号]],"")</f>
        <v/>
      </c>
      <c r="G1244" t="str">
        <f>IFERROR(選手[[#This Row],[性別コード]],"")</f>
        <v/>
      </c>
      <c r="H1244" t="str">
        <f>IFERROR(VLOOKUP(G1244,色々!P:Q,2,0),"")</f>
        <v/>
      </c>
      <c r="I1244" t="str">
        <f>IFERROR(選手[[#This Row],[氏名]],"")</f>
        <v/>
      </c>
      <c r="J1244" t="str">
        <f>IFERROR(選手[[#This Row],[氏名カナ]],"")</f>
        <v/>
      </c>
      <c r="K1244" t="str">
        <f>IFERROR(選手[[#This Row],[所属名称１]],"")</f>
        <v/>
      </c>
      <c r="L1244" t="str">
        <f>IFERROR(選手[[#This Row],[学校コード]],"")</f>
        <v/>
      </c>
      <c r="M1244" t="str">
        <f>IFERROR(VLOOKUP(L1244,色々!G:H,2,0),"")</f>
        <v/>
      </c>
      <c r="N1244" t="str">
        <f>IFERROR(選手[[#This Row],[学年]],"")</f>
        <v/>
      </c>
      <c r="O1244" s="10" t="str">
        <f>IFERROR(選手[[#This Row],[生年月日]],"")</f>
        <v/>
      </c>
      <c r="P1244" s="150" t="str">
        <f t="shared" si="19"/>
        <v/>
      </c>
    </row>
    <row r="1245" spans="6:16" ht="20.100000000000001" customHeight="1" x14ac:dyDescent="0.15">
      <c r="F1245" t="str">
        <f>IFERROR(選手[[#This Row],[選手番号]],"")</f>
        <v/>
      </c>
      <c r="G1245" t="str">
        <f>IFERROR(選手[[#This Row],[性別コード]],"")</f>
        <v/>
      </c>
      <c r="H1245" t="str">
        <f>IFERROR(VLOOKUP(G1245,色々!P:Q,2,0),"")</f>
        <v/>
      </c>
      <c r="I1245" t="str">
        <f>IFERROR(選手[[#This Row],[氏名]],"")</f>
        <v/>
      </c>
      <c r="J1245" t="str">
        <f>IFERROR(選手[[#This Row],[氏名カナ]],"")</f>
        <v/>
      </c>
      <c r="K1245" t="str">
        <f>IFERROR(選手[[#This Row],[所属名称１]],"")</f>
        <v/>
      </c>
      <c r="L1245" t="str">
        <f>IFERROR(選手[[#This Row],[学校コード]],"")</f>
        <v/>
      </c>
      <c r="M1245" t="str">
        <f>IFERROR(VLOOKUP(L1245,色々!G:H,2,0),"")</f>
        <v/>
      </c>
      <c r="N1245" t="str">
        <f>IFERROR(選手[[#This Row],[学年]],"")</f>
        <v/>
      </c>
      <c r="O1245" s="10" t="str">
        <f>IFERROR(選手[[#This Row],[生年月日]],"")</f>
        <v/>
      </c>
      <c r="P1245" s="150" t="str">
        <f t="shared" si="19"/>
        <v/>
      </c>
    </row>
    <row r="1246" spans="6:16" ht="20.100000000000001" customHeight="1" x14ac:dyDescent="0.15">
      <c r="F1246" t="str">
        <f>IFERROR(選手[[#This Row],[選手番号]],"")</f>
        <v/>
      </c>
      <c r="G1246" t="str">
        <f>IFERROR(選手[[#This Row],[性別コード]],"")</f>
        <v/>
      </c>
      <c r="H1246" t="str">
        <f>IFERROR(VLOOKUP(G1246,色々!P:Q,2,0),"")</f>
        <v/>
      </c>
      <c r="I1246" t="str">
        <f>IFERROR(選手[[#This Row],[氏名]],"")</f>
        <v/>
      </c>
      <c r="J1246" t="str">
        <f>IFERROR(選手[[#This Row],[氏名カナ]],"")</f>
        <v/>
      </c>
      <c r="K1246" t="str">
        <f>IFERROR(選手[[#This Row],[所属名称１]],"")</f>
        <v/>
      </c>
      <c r="L1246" t="str">
        <f>IFERROR(選手[[#This Row],[学校コード]],"")</f>
        <v/>
      </c>
      <c r="M1246" t="str">
        <f>IFERROR(VLOOKUP(L1246,色々!G:H,2,0),"")</f>
        <v/>
      </c>
      <c r="N1246" t="str">
        <f>IFERROR(選手[[#This Row],[学年]],"")</f>
        <v/>
      </c>
      <c r="O1246" s="10" t="str">
        <f>IFERROR(選手[[#This Row],[生年月日]],"")</f>
        <v/>
      </c>
      <c r="P1246" s="150" t="str">
        <f t="shared" si="19"/>
        <v/>
      </c>
    </row>
    <row r="1247" spans="6:16" ht="20.100000000000001" customHeight="1" x14ac:dyDescent="0.15">
      <c r="F1247" t="str">
        <f>IFERROR(選手[[#This Row],[選手番号]],"")</f>
        <v/>
      </c>
      <c r="G1247" t="str">
        <f>IFERROR(選手[[#This Row],[性別コード]],"")</f>
        <v/>
      </c>
      <c r="H1247" t="str">
        <f>IFERROR(VLOOKUP(G1247,色々!P:Q,2,0),"")</f>
        <v/>
      </c>
      <c r="I1247" t="str">
        <f>IFERROR(選手[[#This Row],[氏名]],"")</f>
        <v/>
      </c>
      <c r="J1247" t="str">
        <f>IFERROR(選手[[#This Row],[氏名カナ]],"")</f>
        <v/>
      </c>
      <c r="K1247" t="str">
        <f>IFERROR(選手[[#This Row],[所属名称１]],"")</f>
        <v/>
      </c>
      <c r="L1247" t="str">
        <f>IFERROR(選手[[#This Row],[学校コード]],"")</f>
        <v/>
      </c>
      <c r="M1247" t="str">
        <f>IFERROR(VLOOKUP(L1247,色々!G:H,2,0),"")</f>
        <v/>
      </c>
      <c r="N1247" t="str">
        <f>IFERROR(選手[[#This Row],[学年]],"")</f>
        <v/>
      </c>
      <c r="O1247" s="10" t="str">
        <f>IFERROR(選手[[#This Row],[生年月日]],"")</f>
        <v/>
      </c>
      <c r="P1247" s="150" t="str">
        <f t="shared" si="19"/>
        <v/>
      </c>
    </row>
    <row r="1248" spans="6:16" ht="20.100000000000001" customHeight="1" x14ac:dyDescent="0.15">
      <c r="F1248" t="str">
        <f>IFERROR(選手[[#This Row],[選手番号]],"")</f>
        <v/>
      </c>
      <c r="G1248" t="str">
        <f>IFERROR(選手[[#This Row],[性別コード]],"")</f>
        <v/>
      </c>
      <c r="H1248" t="str">
        <f>IFERROR(VLOOKUP(G1248,色々!P:Q,2,0),"")</f>
        <v/>
      </c>
      <c r="I1248" t="str">
        <f>IFERROR(選手[[#This Row],[氏名]],"")</f>
        <v/>
      </c>
      <c r="J1248" t="str">
        <f>IFERROR(選手[[#This Row],[氏名カナ]],"")</f>
        <v/>
      </c>
      <c r="K1248" t="str">
        <f>IFERROR(選手[[#This Row],[所属名称１]],"")</f>
        <v/>
      </c>
      <c r="L1248" t="str">
        <f>IFERROR(選手[[#This Row],[学校コード]],"")</f>
        <v/>
      </c>
      <c r="M1248" t="str">
        <f>IFERROR(VLOOKUP(L1248,色々!G:H,2,0),"")</f>
        <v/>
      </c>
      <c r="N1248" t="str">
        <f>IFERROR(選手[[#This Row],[学年]],"")</f>
        <v/>
      </c>
      <c r="O1248" s="10" t="str">
        <f>IFERROR(選手[[#This Row],[生年月日]],"")</f>
        <v/>
      </c>
      <c r="P1248" s="150" t="str">
        <f t="shared" si="19"/>
        <v/>
      </c>
    </row>
    <row r="1249" spans="6:16" ht="20.100000000000001" customHeight="1" x14ac:dyDescent="0.15">
      <c r="F1249" t="str">
        <f>IFERROR(選手[[#This Row],[選手番号]],"")</f>
        <v/>
      </c>
      <c r="G1249" t="str">
        <f>IFERROR(選手[[#This Row],[性別コード]],"")</f>
        <v/>
      </c>
      <c r="H1249" t="str">
        <f>IFERROR(VLOOKUP(G1249,色々!P:Q,2,0),"")</f>
        <v/>
      </c>
      <c r="I1249" t="str">
        <f>IFERROR(選手[[#This Row],[氏名]],"")</f>
        <v/>
      </c>
      <c r="J1249" t="str">
        <f>IFERROR(選手[[#This Row],[氏名カナ]],"")</f>
        <v/>
      </c>
      <c r="K1249" t="str">
        <f>IFERROR(選手[[#This Row],[所属名称１]],"")</f>
        <v/>
      </c>
      <c r="L1249" t="str">
        <f>IFERROR(選手[[#This Row],[学校コード]],"")</f>
        <v/>
      </c>
      <c r="M1249" t="str">
        <f>IFERROR(VLOOKUP(L1249,色々!G:H,2,0),"")</f>
        <v/>
      </c>
      <c r="N1249" t="str">
        <f>IFERROR(選手[[#This Row],[学年]],"")</f>
        <v/>
      </c>
      <c r="O1249" s="10" t="str">
        <f>IFERROR(選手[[#This Row],[生年月日]],"")</f>
        <v/>
      </c>
      <c r="P1249" s="150" t="str">
        <f t="shared" si="19"/>
        <v/>
      </c>
    </row>
    <row r="1250" spans="6:16" ht="20.100000000000001" customHeight="1" x14ac:dyDescent="0.15">
      <c r="F1250" t="str">
        <f>IFERROR(選手[[#This Row],[選手番号]],"")</f>
        <v/>
      </c>
      <c r="G1250" t="str">
        <f>IFERROR(選手[[#This Row],[性別コード]],"")</f>
        <v/>
      </c>
      <c r="H1250" t="str">
        <f>IFERROR(VLOOKUP(G1250,色々!P:Q,2,0),"")</f>
        <v/>
      </c>
      <c r="I1250" t="str">
        <f>IFERROR(選手[[#This Row],[氏名]],"")</f>
        <v/>
      </c>
      <c r="J1250" t="str">
        <f>IFERROR(選手[[#This Row],[氏名カナ]],"")</f>
        <v/>
      </c>
      <c r="K1250" t="str">
        <f>IFERROR(選手[[#This Row],[所属名称１]],"")</f>
        <v/>
      </c>
      <c r="L1250" t="str">
        <f>IFERROR(選手[[#This Row],[学校コード]],"")</f>
        <v/>
      </c>
      <c r="M1250" t="str">
        <f>IFERROR(VLOOKUP(L1250,色々!G:H,2,0),"")</f>
        <v/>
      </c>
      <c r="N1250" t="str">
        <f>IFERROR(選手[[#This Row],[学年]],"")</f>
        <v/>
      </c>
      <c r="O1250" s="10" t="str">
        <f>IFERROR(選手[[#This Row],[生年月日]],"")</f>
        <v/>
      </c>
      <c r="P1250" s="150" t="str">
        <f t="shared" si="19"/>
        <v/>
      </c>
    </row>
    <row r="1251" spans="6:16" ht="20.100000000000001" customHeight="1" x14ac:dyDescent="0.15">
      <c r="F1251" t="str">
        <f>IFERROR(選手[[#This Row],[選手番号]],"")</f>
        <v/>
      </c>
      <c r="G1251" t="str">
        <f>IFERROR(選手[[#This Row],[性別コード]],"")</f>
        <v/>
      </c>
      <c r="H1251" t="str">
        <f>IFERROR(VLOOKUP(G1251,色々!P:Q,2,0),"")</f>
        <v/>
      </c>
      <c r="I1251" t="str">
        <f>IFERROR(選手[[#This Row],[氏名]],"")</f>
        <v/>
      </c>
      <c r="J1251" t="str">
        <f>IFERROR(選手[[#This Row],[氏名カナ]],"")</f>
        <v/>
      </c>
      <c r="K1251" t="str">
        <f>IFERROR(選手[[#This Row],[所属名称１]],"")</f>
        <v/>
      </c>
      <c r="L1251" t="str">
        <f>IFERROR(選手[[#This Row],[学校コード]],"")</f>
        <v/>
      </c>
      <c r="M1251" t="str">
        <f>IFERROR(VLOOKUP(L1251,色々!G:H,2,0),"")</f>
        <v/>
      </c>
      <c r="N1251" t="str">
        <f>IFERROR(選手[[#This Row],[学年]],"")</f>
        <v/>
      </c>
      <c r="O1251" s="10" t="str">
        <f>IFERROR(選手[[#This Row],[生年月日]],"")</f>
        <v/>
      </c>
      <c r="P1251" s="150" t="str">
        <f t="shared" si="19"/>
        <v/>
      </c>
    </row>
    <row r="1252" spans="6:16" ht="20.100000000000001" customHeight="1" x14ac:dyDescent="0.15">
      <c r="F1252" t="str">
        <f>IFERROR(選手[[#This Row],[選手番号]],"")</f>
        <v/>
      </c>
      <c r="G1252" t="str">
        <f>IFERROR(選手[[#This Row],[性別コード]],"")</f>
        <v/>
      </c>
      <c r="H1252" t="str">
        <f>IFERROR(VLOOKUP(G1252,色々!P:Q,2,0),"")</f>
        <v/>
      </c>
      <c r="I1252" t="str">
        <f>IFERROR(選手[[#This Row],[氏名]],"")</f>
        <v/>
      </c>
      <c r="J1252" t="str">
        <f>IFERROR(選手[[#This Row],[氏名カナ]],"")</f>
        <v/>
      </c>
      <c r="K1252" t="str">
        <f>IFERROR(選手[[#This Row],[所属名称１]],"")</f>
        <v/>
      </c>
      <c r="L1252" t="str">
        <f>IFERROR(選手[[#This Row],[学校コード]],"")</f>
        <v/>
      </c>
      <c r="M1252" t="str">
        <f>IFERROR(VLOOKUP(L1252,色々!G:H,2,0),"")</f>
        <v/>
      </c>
      <c r="N1252" t="str">
        <f>IFERROR(選手[[#This Row],[学年]],"")</f>
        <v/>
      </c>
      <c r="O1252" s="10" t="str">
        <f>IFERROR(選手[[#This Row],[生年月日]],"")</f>
        <v/>
      </c>
      <c r="P1252" s="150" t="str">
        <f t="shared" si="19"/>
        <v/>
      </c>
    </row>
    <row r="1253" spans="6:16" ht="20.100000000000001" customHeight="1" x14ac:dyDescent="0.15">
      <c r="F1253" t="str">
        <f>IFERROR(選手[[#This Row],[選手番号]],"")</f>
        <v/>
      </c>
      <c r="G1253" t="str">
        <f>IFERROR(選手[[#This Row],[性別コード]],"")</f>
        <v/>
      </c>
      <c r="H1253" t="str">
        <f>IFERROR(VLOOKUP(G1253,色々!P:Q,2,0),"")</f>
        <v/>
      </c>
      <c r="I1253" t="str">
        <f>IFERROR(選手[[#This Row],[氏名]],"")</f>
        <v/>
      </c>
      <c r="J1253" t="str">
        <f>IFERROR(選手[[#This Row],[氏名カナ]],"")</f>
        <v/>
      </c>
      <c r="K1253" t="str">
        <f>IFERROR(選手[[#This Row],[所属名称１]],"")</f>
        <v/>
      </c>
      <c r="L1253" t="str">
        <f>IFERROR(選手[[#This Row],[学校コード]],"")</f>
        <v/>
      </c>
      <c r="M1253" t="str">
        <f>IFERROR(VLOOKUP(L1253,色々!G:H,2,0),"")</f>
        <v/>
      </c>
      <c r="N1253" t="str">
        <f>IFERROR(選手[[#This Row],[学年]],"")</f>
        <v/>
      </c>
      <c r="O1253" s="10" t="str">
        <f>IFERROR(選手[[#This Row],[生年月日]],"")</f>
        <v/>
      </c>
      <c r="P1253" s="150" t="str">
        <f t="shared" si="19"/>
        <v/>
      </c>
    </row>
    <row r="1254" spans="6:16" ht="20.100000000000001" customHeight="1" x14ac:dyDescent="0.15">
      <c r="F1254" t="str">
        <f>IFERROR(選手[[#This Row],[選手番号]],"")</f>
        <v/>
      </c>
      <c r="G1254" t="str">
        <f>IFERROR(選手[[#This Row],[性別コード]],"")</f>
        <v/>
      </c>
      <c r="H1254" t="str">
        <f>IFERROR(VLOOKUP(G1254,色々!P:Q,2,0),"")</f>
        <v/>
      </c>
      <c r="I1254" t="str">
        <f>IFERROR(選手[[#This Row],[氏名]],"")</f>
        <v/>
      </c>
      <c r="J1254" t="str">
        <f>IFERROR(選手[[#This Row],[氏名カナ]],"")</f>
        <v/>
      </c>
      <c r="K1254" t="str">
        <f>IFERROR(選手[[#This Row],[所属名称１]],"")</f>
        <v/>
      </c>
      <c r="L1254" t="str">
        <f>IFERROR(選手[[#This Row],[学校コード]],"")</f>
        <v/>
      </c>
      <c r="M1254" t="str">
        <f>IFERROR(VLOOKUP(L1254,色々!G:H,2,0),"")</f>
        <v/>
      </c>
      <c r="N1254" t="str">
        <f>IFERROR(選手[[#This Row],[学年]],"")</f>
        <v/>
      </c>
      <c r="O1254" s="10" t="str">
        <f>IFERROR(選手[[#This Row],[生年月日]],"")</f>
        <v/>
      </c>
      <c r="P1254" s="150" t="str">
        <f t="shared" si="19"/>
        <v/>
      </c>
    </row>
    <row r="1255" spans="6:16" ht="20.100000000000001" customHeight="1" x14ac:dyDescent="0.15">
      <c r="F1255" t="str">
        <f>IFERROR(選手[[#This Row],[選手番号]],"")</f>
        <v/>
      </c>
      <c r="G1255" t="str">
        <f>IFERROR(選手[[#This Row],[性別コード]],"")</f>
        <v/>
      </c>
      <c r="H1255" t="str">
        <f>IFERROR(VLOOKUP(G1255,色々!P:Q,2,0),"")</f>
        <v/>
      </c>
      <c r="I1255" t="str">
        <f>IFERROR(選手[[#This Row],[氏名]],"")</f>
        <v/>
      </c>
      <c r="J1255" t="str">
        <f>IFERROR(選手[[#This Row],[氏名カナ]],"")</f>
        <v/>
      </c>
      <c r="K1255" t="str">
        <f>IFERROR(選手[[#This Row],[所属名称１]],"")</f>
        <v/>
      </c>
      <c r="L1255" t="str">
        <f>IFERROR(選手[[#This Row],[学校コード]],"")</f>
        <v/>
      </c>
      <c r="M1255" t="str">
        <f>IFERROR(VLOOKUP(L1255,色々!G:H,2,0),"")</f>
        <v/>
      </c>
      <c r="N1255" t="str">
        <f>IFERROR(選手[[#This Row],[学年]],"")</f>
        <v/>
      </c>
      <c r="O1255" s="10" t="str">
        <f>IFERROR(選手[[#This Row],[生年月日]],"")</f>
        <v/>
      </c>
      <c r="P1255" s="150" t="str">
        <f t="shared" si="19"/>
        <v/>
      </c>
    </row>
    <row r="1256" spans="6:16" ht="20.100000000000001" customHeight="1" x14ac:dyDescent="0.15">
      <c r="F1256" t="str">
        <f>IFERROR(選手[[#This Row],[選手番号]],"")</f>
        <v/>
      </c>
      <c r="G1256" t="str">
        <f>IFERROR(選手[[#This Row],[性別コード]],"")</f>
        <v/>
      </c>
      <c r="H1256" t="str">
        <f>IFERROR(VLOOKUP(G1256,色々!P:Q,2,0),"")</f>
        <v/>
      </c>
      <c r="I1256" t="str">
        <f>IFERROR(選手[[#This Row],[氏名]],"")</f>
        <v/>
      </c>
      <c r="J1256" t="str">
        <f>IFERROR(選手[[#This Row],[氏名カナ]],"")</f>
        <v/>
      </c>
      <c r="K1256" t="str">
        <f>IFERROR(選手[[#This Row],[所属名称１]],"")</f>
        <v/>
      </c>
      <c r="L1256" t="str">
        <f>IFERROR(選手[[#This Row],[学校コード]],"")</f>
        <v/>
      </c>
      <c r="M1256" t="str">
        <f>IFERROR(VLOOKUP(L1256,色々!G:H,2,0),"")</f>
        <v/>
      </c>
      <c r="N1256" t="str">
        <f>IFERROR(選手[[#This Row],[学年]],"")</f>
        <v/>
      </c>
      <c r="O1256" s="10" t="str">
        <f>IFERROR(選手[[#This Row],[生年月日]],"")</f>
        <v/>
      </c>
      <c r="P1256" s="150" t="str">
        <f t="shared" si="19"/>
        <v/>
      </c>
    </row>
    <row r="1257" spans="6:16" ht="20.100000000000001" customHeight="1" x14ac:dyDescent="0.15">
      <c r="F1257" t="str">
        <f>IFERROR(選手[[#This Row],[選手番号]],"")</f>
        <v/>
      </c>
      <c r="G1257" t="str">
        <f>IFERROR(選手[[#This Row],[性別コード]],"")</f>
        <v/>
      </c>
      <c r="H1257" t="str">
        <f>IFERROR(VLOOKUP(G1257,色々!P:Q,2,0),"")</f>
        <v/>
      </c>
      <c r="I1257" t="str">
        <f>IFERROR(選手[[#This Row],[氏名]],"")</f>
        <v/>
      </c>
      <c r="J1257" t="str">
        <f>IFERROR(選手[[#This Row],[氏名カナ]],"")</f>
        <v/>
      </c>
      <c r="K1257" t="str">
        <f>IFERROR(選手[[#This Row],[所属名称１]],"")</f>
        <v/>
      </c>
      <c r="L1257" t="str">
        <f>IFERROR(選手[[#This Row],[学校コード]],"")</f>
        <v/>
      </c>
      <c r="M1257" t="str">
        <f>IFERROR(VLOOKUP(L1257,色々!G:H,2,0),"")</f>
        <v/>
      </c>
      <c r="N1257" t="str">
        <f>IFERROR(選手[[#This Row],[学年]],"")</f>
        <v/>
      </c>
      <c r="O1257" s="10" t="str">
        <f>IFERROR(選手[[#This Row],[生年月日]],"")</f>
        <v/>
      </c>
      <c r="P1257" s="150" t="str">
        <f t="shared" si="19"/>
        <v/>
      </c>
    </row>
    <row r="1258" spans="6:16" ht="20.100000000000001" customHeight="1" x14ac:dyDescent="0.15">
      <c r="F1258" t="str">
        <f>IFERROR(選手[[#This Row],[選手番号]],"")</f>
        <v/>
      </c>
      <c r="G1258" t="str">
        <f>IFERROR(選手[[#This Row],[性別コード]],"")</f>
        <v/>
      </c>
      <c r="H1258" t="str">
        <f>IFERROR(VLOOKUP(G1258,色々!P:Q,2,0),"")</f>
        <v/>
      </c>
      <c r="I1258" t="str">
        <f>IFERROR(選手[[#This Row],[氏名]],"")</f>
        <v/>
      </c>
      <c r="J1258" t="str">
        <f>IFERROR(選手[[#This Row],[氏名カナ]],"")</f>
        <v/>
      </c>
      <c r="K1258" t="str">
        <f>IFERROR(選手[[#This Row],[所属名称１]],"")</f>
        <v/>
      </c>
      <c r="L1258" t="str">
        <f>IFERROR(選手[[#This Row],[学校コード]],"")</f>
        <v/>
      </c>
      <c r="M1258" t="str">
        <f>IFERROR(VLOOKUP(L1258,色々!G:H,2,0),"")</f>
        <v/>
      </c>
      <c r="N1258" t="str">
        <f>IFERROR(選手[[#This Row],[学年]],"")</f>
        <v/>
      </c>
      <c r="O1258" s="10" t="str">
        <f>IFERROR(選手[[#This Row],[生年月日]],"")</f>
        <v/>
      </c>
      <c r="P1258" s="150" t="str">
        <f t="shared" si="19"/>
        <v/>
      </c>
    </row>
    <row r="1259" spans="6:16" ht="20.100000000000001" customHeight="1" x14ac:dyDescent="0.15">
      <c r="F1259" t="str">
        <f>IFERROR(選手[[#This Row],[選手番号]],"")</f>
        <v/>
      </c>
      <c r="G1259" t="str">
        <f>IFERROR(選手[[#This Row],[性別コード]],"")</f>
        <v/>
      </c>
      <c r="H1259" t="str">
        <f>IFERROR(VLOOKUP(G1259,色々!P:Q,2,0),"")</f>
        <v/>
      </c>
      <c r="I1259" t="str">
        <f>IFERROR(選手[[#This Row],[氏名]],"")</f>
        <v/>
      </c>
      <c r="J1259" t="str">
        <f>IFERROR(選手[[#This Row],[氏名カナ]],"")</f>
        <v/>
      </c>
      <c r="K1259" t="str">
        <f>IFERROR(選手[[#This Row],[所属名称１]],"")</f>
        <v/>
      </c>
      <c r="L1259" t="str">
        <f>IFERROR(選手[[#This Row],[学校コード]],"")</f>
        <v/>
      </c>
      <c r="M1259" t="str">
        <f>IFERROR(VLOOKUP(L1259,色々!G:H,2,0),"")</f>
        <v/>
      </c>
      <c r="N1259" t="str">
        <f>IFERROR(選手[[#This Row],[学年]],"")</f>
        <v/>
      </c>
      <c r="O1259" s="10" t="str">
        <f>IFERROR(選手[[#This Row],[生年月日]],"")</f>
        <v/>
      </c>
      <c r="P1259" s="150" t="str">
        <f t="shared" si="19"/>
        <v/>
      </c>
    </row>
    <row r="1260" spans="6:16" ht="20.100000000000001" customHeight="1" x14ac:dyDescent="0.15">
      <c r="F1260" t="str">
        <f>IFERROR(選手[[#This Row],[選手番号]],"")</f>
        <v/>
      </c>
      <c r="G1260" t="str">
        <f>IFERROR(選手[[#This Row],[性別コード]],"")</f>
        <v/>
      </c>
      <c r="H1260" t="str">
        <f>IFERROR(VLOOKUP(G1260,色々!P:Q,2,0),"")</f>
        <v/>
      </c>
      <c r="I1260" t="str">
        <f>IFERROR(選手[[#This Row],[氏名]],"")</f>
        <v/>
      </c>
      <c r="J1260" t="str">
        <f>IFERROR(選手[[#This Row],[氏名カナ]],"")</f>
        <v/>
      </c>
      <c r="K1260" t="str">
        <f>IFERROR(選手[[#This Row],[所属名称１]],"")</f>
        <v/>
      </c>
      <c r="L1260" t="str">
        <f>IFERROR(選手[[#This Row],[学校コード]],"")</f>
        <v/>
      </c>
      <c r="M1260" t="str">
        <f>IFERROR(VLOOKUP(L1260,色々!G:H,2,0),"")</f>
        <v/>
      </c>
      <c r="N1260" t="str">
        <f>IFERROR(選手[[#This Row],[学年]],"")</f>
        <v/>
      </c>
      <c r="O1260" s="10" t="str">
        <f>IFERROR(選手[[#This Row],[生年月日]],"")</f>
        <v/>
      </c>
      <c r="P1260" s="150" t="str">
        <f t="shared" si="19"/>
        <v/>
      </c>
    </row>
    <row r="1261" spans="6:16" ht="20.100000000000001" customHeight="1" x14ac:dyDescent="0.15">
      <c r="F1261" t="str">
        <f>IFERROR(選手[[#This Row],[選手番号]],"")</f>
        <v/>
      </c>
      <c r="G1261" t="str">
        <f>IFERROR(選手[[#This Row],[性別コード]],"")</f>
        <v/>
      </c>
      <c r="H1261" t="str">
        <f>IFERROR(VLOOKUP(G1261,色々!P:Q,2,0),"")</f>
        <v/>
      </c>
      <c r="I1261" t="str">
        <f>IFERROR(選手[[#This Row],[氏名]],"")</f>
        <v/>
      </c>
      <c r="J1261" t="str">
        <f>IFERROR(選手[[#This Row],[氏名カナ]],"")</f>
        <v/>
      </c>
      <c r="K1261" t="str">
        <f>IFERROR(選手[[#This Row],[所属名称１]],"")</f>
        <v/>
      </c>
      <c r="L1261" t="str">
        <f>IFERROR(選手[[#This Row],[学校コード]],"")</f>
        <v/>
      </c>
      <c r="M1261" t="str">
        <f>IFERROR(VLOOKUP(L1261,色々!G:H,2,0),"")</f>
        <v/>
      </c>
      <c r="N1261" t="str">
        <f>IFERROR(選手[[#This Row],[学年]],"")</f>
        <v/>
      </c>
      <c r="O1261" s="10" t="str">
        <f>IFERROR(選手[[#This Row],[生年月日]],"")</f>
        <v/>
      </c>
      <c r="P1261" s="150" t="str">
        <f t="shared" si="19"/>
        <v/>
      </c>
    </row>
    <row r="1262" spans="6:16" ht="20.100000000000001" customHeight="1" x14ac:dyDescent="0.15">
      <c r="F1262" t="str">
        <f>IFERROR(選手[[#This Row],[選手番号]],"")</f>
        <v/>
      </c>
      <c r="G1262" t="str">
        <f>IFERROR(選手[[#This Row],[性別コード]],"")</f>
        <v/>
      </c>
      <c r="H1262" t="str">
        <f>IFERROR(VLOOKUP(G1262,色々!P:Q,2,0),"")</f>
        <v/>
      </c>
      <c r="I1262" t="str">
        <f>IFERROR(選手[[#This Row],[氏名]],"")</f>
        <v/>
      </c>
      <c r="J1262" t="str">
        <f>IFERROR(選手[[#This Row],[氏名カナ]],"")</f>
        <v/>
      </c>
      <c r="K1262" t="str">
        <f>IFERROR(選手[[#This Row],[所属名称１]],"")</f>
        <v/>
      </c>
      <c r="L1262" t="str">
        <f>IFERROR(選手[[#This Row],[学校コード]],"")</f>
        <v/>
      </c>
      <c r="M1262" t="str">
        <f>IFERROR(VLOOKUP(L1262,色々!G:H,2,0),"")</f>
        <v/>
      </c>
      <c r="N1262" t="str">
        <f>IFERROR(選手[[#This Row],[学年]],"")</f>
        <v/>
      </c>
      <c r="O1262" s="10" t="str">
        <f>IFERROR(選手[[#This Row],[生年月日]],"")</f>
        <v/>
      </c>
      <c r="P1262" s="150" t="str">
        <f t="shared" si="19"/>
        <v/>
      </c>
    </row>
    <row r="1263" spans="6:16" ht="20.100000000000001" customHeight="1" x14ac:dyDescent="0.15">
      <c r="F1263" t="str">
        <f>IFERROR(選手[[#This Row],[選手番号]],"")</f>
        <v/>
      </c>
      <c r="G1263" t="str">
        <f>IFERROR(選手[[#This Row],[性別コード]],"")</f>
        <v/>
      </c>
      <c r="H1263" t="str">
        <f>IFERROR(VLOOKUP(G1263,色々!P:Q,2,0),"")</f>
        <v/>
      </c>
      <c r="I1263" t="str">
        <f>IFERROR(選手[[#This Row],[氏名]],"")</f>
        <v/>
      </c>
      <c r="J1263" t="str">
        <f>IFERROR(選手[[#This Row],[氏名カナ]],"")</f>
        <v/>
      </c>
      <c r="K1263" t="str">
        <f>IFERROR(選手[[#This Row],[所属名称１]],"")</f>
        <v/>
      </c>
      <c r="L1263" t="str">
        <f>IFERROR(選手[[#This Row],[学校コード]],"")</f>
        <v/>
      </c>
      <c r="M1263" t="str">
        <f>IFERROR(VLOOKUP(L1263,色々!G:H,2,0),"")</f>
        <v/>
      </c>
      <c r="N1263" t="str">
        <f>IFERROR(選手[[#This Row],[学年]],"")</f>
        <v/>
      </c>
      <c r="O1263" s="10" t="str">
        <f>IFERROR(選手[[#This Row],[生年月日]],"")</f>
        <v/>
      </c>
      <c r="P1263" s="150" t="str">
        <f t="shared" si="19"/>
        <v/>
      </c>
    </row>
    <row r="1264" spans="6:16" ht="20.100000000000001" customHeight="1" x14ac:dyDescent="0.15">
      <c r="F1264" t="str">
        <f>IFERROR(選手[[#This Row],[選手番号]],"")</f>
        <v/>
      </c>
      <c r="G1264" t="str">
        <f>IFERROR(選手[[#This Row],[性別コード]],"")</f>
        <v/>
      </c>
      <c r="H1264" t="str">
        <f>IFERROR(VLOOKUP(G1264,色々!P:Q,2,0),"")</f>
        <v/>
      </c>
      <c r="I1264" t="str">
        <f>IFERROR(選手[[#This Row],[氏名]],"")</f>
        <v/>
      </c>
      <c r="J1264" t="str">
        <f>IFERROR(選手[[#This Row],[氏名カナ]],"")</f>
        <v/>
      </c>
      <c r="K1264" t="str">
        <f>IFERROR(選手[[#This Row],[所属名称１]],"")</f>
        <v/>
      </c>
      <c r="L1264" t="str">
        <f>IFERROR(選手[[#This Row],[学校コード]],"")</f>
        <v/>
      </c>
      <c r="M1264" t="str">
        <f>IFERROR(VLOOKUP(L1264,色々!G:H,2,0),"")</f>
        <v/>
      </c>
      <c r="N1264" t="str">
        <f>IFERROR(選手[[#This Row],[学年]],"")</f>
        <v/>
      </c>
      <c r="O1264" s="10" t="str">
        <f>IFERROR(選手[[#This Row],[生年月日]],"")</f>
        <v/>
      </c>
      <c r="P1264" s="150" t="str">
        <f t="shared" si="19"/>
        <v/>
      </c>
    </row>
    <row r="1265" spans="6:16" ht="20.100000000000001" customHeight="1" x14ac:dyDescent="0.15">
      <c r="F1265" t="str">
        <f>IFERROR(選手[[#This Row],[選手番号]],"")</f>
        <v/>
      </c>
      <c r="G1265" t="str">
        <f>IFERROR(選手[[#This Row],[性別コード]],"")</f>
        <v/>
      </c>
      <c r="H1265" t="str">
        <f>IFERROR(VLOOKUP(G1265,色々!P:Q,2,0),"")</f>
        <v/>
      </c>
      <c r="I1265" t="str">
        <f>IFERROR(選手[[#This Row],[氏名]],"")</f>
        <v/>
      </c>
      <c r="J1265" t="str">
        <f>IFERROR(選手[[#This Row],[氏名カナ]],"")</f>
        <v/>
      </c>
      <c r="K1265" t="str">
        <f>IFERROR(選手[[#This Row],[所属名称１]],"")</f>
        <v/>
      </c>
      <c r="L1265" t="str">
        <f>IFERROR(選手[[#This Row],[学校コード]],"")</f>
        <v/>
      </c>
      <c r="M1265" t="str">
        <f>IFERROR(VLOOKUP(L1265,色々!G:H,2,0),"")</f>
        <v/>
      </c>
      <c r="N1265" t="str">
        <f>IFERROR(選手[[#This Row],[学年]],"")</f>
        <v/>
      </c>
      <c r="O1265" s="10" t="str">
        <f>IFERROR(選手[[#This Row],[生年月日]],"")</f>
        <v/>
      </c>
      <c r="P1265" s="150" t="str">
        <f t="shared" si="19"/>
        <v/>
      </c>
    </row>
    <row r="1266" spans="6:16" ht="20.100000000000001" customHeight="1" x14ac:dyDescent="0.15">
      <c r="F1266" t="str">
        <f>IFERROR(選手[[#This Row],[選手番号]],"")</f>
        <v/>
      </c>
      <c r="G1266" t="str">
        <f>IFERROR(選手[[#This Row],[性別コード]],"")</f>
        <v/>
      </c>
      <c r="H1266" t="str">
        <f>IFERROR(VLOOKUP(G1266,色々!P:Q,2,0),"")</f>
        <v/>
      </c>
      <c r="I1266" t="str">
        <f>IFERROR(選手[[#This Row],[氏名]],"")</f>
        <v/>
      </c>
      <c r="J1266" t="str">
        <f>IFERROR(選手[[#This Row],[氏名カナ]],"")</f>
        <v/>
      </c>
      <c r="K1266" t="str">
        <f>IFERROR(選手[[#This Row],[所属名称１]],"")</f>
        <v/>
      </c>
      <c r="L1266" t="str">
        <f>IFERROR(選手[[#This Row],[学校コード]],"")</f>
        <v/>
      </c>
      <c r="M1266" t="str">
        <f>IFERROR(VLOOKUP(L1266,色々!G:H,2,0),"")</f>
        <v/>
      </c>
      <c r="N1266" t="str">
        <f>IFERROR(選手[[#This Row],[学年]],"")</f>
        <v/>
      </c>
      <c r="O1266" s="10" t="str">
        <f>IFERROR(選手[[#This Row],[生年月日]],"")</f>
        <v/>
      </c>
      <c r="P1266" s="150" t="str">
        <f t="shared" si="19"/>
        <v/>
      </c>
    </row>
    <row r="1267" spans="6:16" ht="20.100000000000001" customHeight="1" x14ac:dyDescent="0.15">
      <c r="F1267" t="str">
        <f>IFERROR(選手[[#This Row],[選手番号]],"")</f>
        <v/>
      </c>
      <c r="G1267" t="str">
        <f>IFERROR(選手[[#This Row],[性別コード]],"")</f>
        <v/>
      </c>
      <c r="H1267" t="str">
        <f>IFERROR(VLOOKUP(G1267,色々!P:Q,2,0),"")</f>
        <v/>
      </c>
      <c r="I1267" t="str">
        <f>IFERROR(選手[[#This Row],[氏名]],"")</f>
        <v/>
      </c>
      <c r="J1267" t="str">
        <f>IFERROR(選手[[#This Row],[氏名カナ]],"")</f>
        <v/>
      </c>
      <c r="K1267" t="str">
        <f>IFERROR(選手[[#This Row],[所属名称１]],"")</f>
        <v/>
      </c>
      <c r="L1267" t="str">
        <f>IFERROR(選手[[#This Row],[学校コード]],"")</f>
        <v/>
      </c>
      <c r="M1267" t="str">
        <f>IFERROR(VLOOKUP(L1267,色々!G:H,2,0),"")</f>
        <v/>
      </c>
      <c r="N1267" t="str">
        <f>IFERROR(選手[[#This Row],[学年]],"")</f>
        <v/>
      </c>
      <c r="O1267" s="10" t="str">
        <f>IFERROR(選手[[#This Row],[生年月日]],"")</f>
        <v/>
      </c>
      <c r="P1267" s="150" t="str">
        <f t="shared" si="19"/>
        <v/>
      </c>
    </row>
    <row r="1268" spans="6:16" ht="20.100000000000001" customHeight="1" x14ac:dyDescent="0.15">
      <c r="F1268" t="str">
        <f>IFERROR(選手[[#This Row],[選手番号]],"")</f>
        <v/>
      </c>
      <c r="G1268" t="str">
        <f>IFERROR(選手[[#This Row],[性別コード]],"")</f>
        <v/>
      </c>
      <c r="H1268" t="str">
        <f>IFERROR(VLOOKUP(G1268,色々!P:Q,2,0),"")</f>
        <v/>
      </c>
      <c r="I1268" t="str">
        <f>IFERROR(選手[[#This Row],[氏名]],"")</f>
        <v/>
      </c>
      <c r="J1268" t="str">
        <f>IFERROR(選手[[#This Row],[氏名カナ]],"")</f>
        <v/>
      </c>
      <c r="K1268" t="str">
        <f>IFERROR(選手[[#This Row],[所属名称１]],"")</f>
        <v/>
      </c>
      <c r="L1268" t="str">
        <f>IFERROR(選手[[#This Row],[学校コード]],"")</f>
        <v/>
      </c>
      <c r="M1268" t="str">
        <f>IFERROR(VLOOKUP(L1268,色々!G:H,2,0),"")</f>
        <v/>
      </c>
      <c r="N1268" t="str">
        <f>IFERROR(選手[[#This Row],[学年]],"")</f>
        <v/>
      </c>
      <c r="O1268" s="10" t="str">
        <f>IFERROR(選手[[#This Row],[生年月日]],"")</f>
        <v/>
      </c>
      <c r="P1268" s="150" t="str">
        <f t="shared" si="19"/>
        <v/>
      </c>
    </row>
    <row r="1269" spans="6:16" ht="20.100000000000001" customHeight="1" x14ac:dyDescent="0.15">
      <c r="F1269" t="str">
        <f>IFERROR(選手[[#This Row],[選手番号]],"")</f>
        <v/>
      </c>
      <c r="G1269" t="str">
        <f>IFERROR(選手[[#This Row],[性別コード]],"")</f>
        <v/>
      </c>
      <c r="H1269" t="str">
        <f>IFERROR(VLOOKUP(G1269,色々!P:Q,2,0),"")</f>
        <v/>
      </c>
      <c r="I1269" t="str">
        <f>IFERROR(選手[[#This Row],[氏名]],"")</f>
        <v/>
      </c>
      <c r="J1269" t="str">
        <f>IFERROR(選手[[#This Row],[氏名カナ]],"")</f>
        <v/>
      </c>
      <c r="K1269" t="str">
        <f>IFERROR(選手[[#This Row],[所属名称１]],"")</f>
        <v/>
      </c>
      <c r="L1269" t="str">
        <f>IFERROR(選手[[#This Row],[学校コード]],"")</f>
        <v/>
      </c>
      <c r="M1269" t="str">
        <f>IFERROR(VLOOKUP(L1269,色々!G:H,2,0),"")</f>
        <v/>
      </c>
      <c r="N1269" t="str">
        <f>IFERROR(選手[[#This Row],[学年]],"")</f>
        <v/>
      </c>
      <c r="O1269" s="10" t="str">
        <f>IFERROR(選手[[#This Row],[生年月日]],"")</f>
        <v/>
      </c>
      <c r="P1269" s="150" t="str">
        <f t="shared" si="19"/>
        <v/>
      </c>
    </row>
    <row r="1270" spans="6:16" ht="20.100000000000001" customHeight="1" x14ac:dyDescent="0.15">
      <c r="F1270" t="str">
        <f>IFERROR(選手[[#This Row],[選手番号]],"")</f>
        <v/>
      </c>
      <c r="G1270" t="str">
        <f>IFERROR(選手[[#This Row],[性別コード]],"")</f>
        <v/>
      </c>
      <c r="H1270" t="str">
        <f>IFERROR(VLOOKUP(G1270,色々!P:Q,2,0),"")</f>
        <v/>
      </c>
      <c r="I1270" t="str">
        <f>IFERROR(選手[[#This Row],[氏名]],"")</f>
        <v/>
      </c>
      <c r="J1270" t="str">
        <f>IFERROR(選手[[#This Row],[氏名カナ]],"")</f>
        <v/>
      </c>
      <c r="K1270" t="str">
        <f>IFERROR(選手[[#This Row],[所属名称１]],"")</f>
        <v/>
      </c>
      <c r="L1270" t="str">
        <f>IFERROR(選手[[#This Row],[学校コード]],"")</f>
        <v/>
      </c>
      <c r="M1270" t="str">
        <f>IFERROR(VLOOKUP(L1270,色々!G:H,2,0),"")</f>
        <v/>
      </c>
      <c r="N1270" t="str">
        <f>IFERROR(選手[[#This Row],[学年]],"")</f>
        <v/>
      </c>
      <c r="O1270" s="10" t="str">
        <f>IFERROR(選手[[#This Row],[生年月日]],"")</f>
        <v/>
      </c>
      <c r="P1270" s="150" t="str">
        <f t="shared" si="19"/>
        <v/>
      </c>
    </row>
    <row r="1271" spans="6:16" ht="20.100000000000001" customHeight="1" x14ac:dyDescent="0.15">
      <c r="F1271" t="str">
        <f>IFERROR(選手[[#This Row],[選手番号]],"")</f>
        <v/>
      </c>
      <c r="G1271" t="str">
        <f>IFERROR(選手[[#This Row],[性別コード]],"")</f>
        <v/>
      </c>
      <c r="H1271" t="str">
        <f>IFERROR(VLOOKUP(G1271,色々!P:Q,2,0),"")</f>
        <v/>
      </c>
      <c r="I1271" t="str">
        <f>IFERROR(選手[[#This Row],[氏名]],"")</f>
        <v/>
      </c>
      <c r="J1271" t="str">
        <f>IFERROR(選手[[#This Row],[氏名カナ]],"")</f>
        <v/>
      </c>
      <c r="K1271" t="str">
        <f>IFERROR(選手[[#This Row],[所属名称１]],"")</f>
        <v/>
      </c>
      <c r="L1271" t="str">
        <f>IFERROR(選手[[#This Row],[学校コード]],"")</f>
        <v/>
      </c>
      <c r="M1271" t="str">
        <f>IFERROR(VLOOKUP(L1271,色々!G:H,2,0),"")</f>
        <v/>
      </c>
      <c r="N1271" t="str">
        <f>IFERROR(選手[[#This Row],[学年]],"")</f>
        <v/>
      </c>
      <c r="O1271" s="10" t="str">
        <f>IFERROR(選手[[#This Row],[生年月日]],"")</f>
        <v/>
      </c>
      <c r="P1271" s="150" t="str">
        <f t="shared" si="19"/>
        <v/>
      </c>
    </row>
    <row r="1272" spans="6:16" ht="20.100000000000001" customHeight="1" x14ac:dyDescent="0.15">
      <c r="F1272" t="str">
        <f>IFERROR(選手[[#This Row],[選手番号]],"")</f>
        <v/>
      </c>
      <c r="G1272" t="str">
        <f>IFERROR(選手[[#This Row],[性別コード]],"")</f>
        <v/>
      </c>
      <c r="H1272" t="str">
        <f>IFERROR(VLOOKUP(G1272,色々!P:Q,2,0),"")</f>
        <v/>
      </c>
      <c r="I1272" t="str">
        <f>IFERROR(選手[[#This Row],[氏名]],"")</f>
        <v/>
      </c>
      <c r="J1272" t="str">
        <f>IFERROR(選手[[#This Row],[氏名カナ]],"")</f>
        <v/>
      </c>
      <c r="K1272" t="str">
        <f>IFERROR(選手[[#This Row],[所属名称１]],"")</f>
        <v/>
      </c>
      <c r="L1272" t="str">
        <f>IFERROR(選手[[#This Row],[学校コード]],"")</f>
        <v/>
      </c>
      <c r="M1272" t="str">
        <f>IFERROR(VLOOKUP(L1272,色々!G:H,2,0),"")</f>
        <v/>
      </c>
      <c r="N1272" t="str">
        <f>IFERROR(選手[[#This Row],[学年]],"")</f>
        <v/>
      </c>
      <c r="O1272" s="10" t="str">
        <f>IFERROR(選手[[#This Row],[生年月日]],"")</f>
        <v/>
      </c>
      <c r="P1272" s="150" t="str">
        <f t="shared" si="19"/>
        <v/>
      </c>
    </row>
    <row r="1273" spans="6:16" ht="20.100000000000001" customHeight="1" x14ac:dyDescent="0.15">
      <c r="F1273" t="str">
        <f>IFERROR(選手[[#This Row],[選手番号]],"")</f>
        <v/>
      </c>
      <c r="G1273" t="str">
        <f>IFERROR(選手[[#This Row],[性別コード]],"")</f>
        <v/>
      </c>
      <c r="H1273" t="str">
        <f>IFERROR(VLOOKUP(G1273,色々!P:Q,2,0),"")</f>
        <v/>
      </c>
      <c r="I1273" t="str">
        <f>IFERROR(選手[[#This Row],[氏名]],"")</f>
        <v/>
      </c>
      <c r="J1273" t="str">
        <f>IFERROR(選手[[#This Row],[氏名カナ]],"")</f>
        <v/>
      </c>
      <c r="K1273" t="str">
        <f>IFERROR(選手[[#This Row],[所属名称１]],"")</f>
        <v/>
      </c>
      <c r="L1273" t="str">
        <f>IFERROR(選手[[#This Row],[学校コード]],"")</f>
        <v/>
      </c>
      <c r="M1273" t="str">
        <f>IFERROR(VLOOKUP(L1273,色々!G:H,2,0),"")</f>
        <v/>
      </c>
      <c r="N1273" t="str">
        <f>IFERROR(選手[[#This Row],[学年]],"")</f>
        <v/>
      </c>
      <c r="O1273" s="10" t="str">
        <f>IFERROR(選手[[#This Row],[生年月日]],"")</f>
        <v/>
      </c>
      <c r="P1273" s="150" t="str">
        <f t="shared" si="19"/>
        <v/>
      </c>
    </row>
    <row r="1274" spans="6:16" ht="20.100000000000001" customHeight="1" x14ac:dyDescent="0.15">
      <c r="F1274" t="str">
        <f>IFERROR(選手[[#This Row],[選手番号]],"")</f>
        <v/>
      </c>
      <c r="G1274" t="str">
        <f>IFERROR(選手[[#This Row],[性別コード]],"")</f>
        <v/>
      </c>
      <c r="H1274" t="str">
        <f>IFERROR(VLOOKUP(G1274,色々!P:Q,2,0),"")</f>
        <v/>
      </c>
      <c r="I1274" t="str">
        <f>IFERROR(選手[[#This Row],[氏名]],"")</f>
        <v/>
      </c>
      <c r="J1274" t="str">
        <f>IFERROR(選手[[#This Row],[氏名カナ]],"")</f>
        <v/>
      </c>
      <c r="K1274" t="str">
        <f>IFERROR(選手[[#This Row],[所属名称１]],"")</f>
        <v/>
      </c>
      <c r="L1274" t="str">
        <f>IFERROR(選手[[#This Row],[学校コード]],"")</f>
        <v/>
      </c>
      <c r="M1274" t="str">
        <f>IFERROR(VLOOKUP(L1274,色々!G:H,2,0),"")</f>
        <v/>
      </c>
      <c r="N1274" t="str">
        <f>IFERROR(選手[[#This Row],[学年]],"")</f>
        <v/>
      </c>
      <c r="O1274" s="10" t="str">
        <f>IFERROR(選手[[#This Row],[生年月日]],"")</f>
        <v/>
      </c>
      <c r="P1274" s="150" t="str">
        <f t="shared" si="19"/>
        <v/>
      </c>
    </row>
    <row r="1275" spans="6:16" ht="20.100000000000001" customHeight="1" x14ac:dyDescent="0.15">
      <c r="F1275" t="str">
        <f>IFERROR(選手[[#This Row],[選手番号]],"")</f>
        <v/>
      </c>
      <c r="G1275" t="str">
        <f>IFERROR(選手[[#This Row],[性別コード]],"")</f>
        <v/>
      </c>
      <c r="H1275" t="str">
        <f>IFERROR(VLOOKUP(G1275,色々!P:Q,2,0),"")</f>
        <v/>
      </c>
      <c r="I1275" t="str">
        <f>IFERROR(選手[[#This Row],[氏名]],"")</f>
        <v/>
      </c>
      <c r="J1275" t="str">
        <f>IFERROR(選手[[#This Row],[氏名カナ]],"")</f>
        <v/>
      </c>
      <c r="K1275" t="str">
        <f>IFERROR(選手[[#This Row],[所属名称１]],"")</f>
        <v/>
      </c>
      <c r="L1275" t="str">
        <f>IFERROR(選手[[#This Row],[学校コード]],"")</f>
        <v/>
      </c>
      <c r="M1275" t="str">
        <f>IFERROR(VLOOKUP(L1275,色々!G:H,2,0),"")</f>
        <v/>
      </c>
      <c r="N1275" t="str">
        <f>IFERROR(選手[[#This Row],[学年]],"")</f>
        <v/>
      </c>
      <c r="O1275" s="10" t="str">
        <f>IFERROR(選手[[#This Row],[生年月日]],"")</f>
        <v/>
      </c>
      <c r="P1275" s="150" t="str">
        <f t="shared" si="19"/>
        <v/>
      </c>
    </row>
    <row r="1276" spans="6:16" ht="20.100000000000001" customHeight="1" x14ac:dyDescent="0.15">
      <c r="F1276" t="str">
        <f>IFERROR(選手[[#This Row],[選手番号]],"")</f>
        <v/>
      </c>
      <c r="G1276" t="str">
        <f>IFERROR(選手[[#This Row],[性別コード]],"")</f>
        <v/>
      </c>
      <c r="H1276" t="str">
        <f>IFERROR(VLOOKUP(G1276,色々!P:Q,2,0),"")</f>
        <v/>
      </c>
      <c r="I1276" t="str">
        <f>IFERROR(選手[[#This Row],[氏名]],"")</f>
        <v/>
      </c>
      <c r="J1276" t="str">
        <f>IFERROR(選手[[#This Row],[氏名カナ]],"")</f>
        <v/>
      </c>
      <c r="K1276" t="str">
        <f>IFERROR(選手[[#This Row],[所属名称１]],"")</f>
        <v/>
      </c>
      <c r="L1276" t="str">
        <f>IFERROR(選手[[#This Row],[学校コード]],"")</f>
        <v/>
      </c>
      <c r="M1276" t="str">
        <f>IFERROR(VLOOKUP(L1276,色々!G:H,2,0),"")</f>
        <v/>
      </c>
      <c r="N1276" t="str">
        <f>IFERROR(選手[[#This Row],[学年]],"")</f>
        <v/>
      </c>
      <c r="O1276" s="10" t="str">
        <f>IFERROR(選手[[#This Row],[生年月日]],"")</f>
        <v/>
      </c>
      <c r="P1276" s="150" t="str">
        <f t="shared" si="19"/>
        <v/>
      </c>
    </row>
    <row r="1277" spans="6:16" ht="20.100000000000001" customHeight="1" x14ac:dyDescent="0.15">
      <c r="F1277" t="str">
        <f>IFERROR(選手[[#This Row],[選手番号]],"")</f>
        <v/>
      </c>
      <c r="G1277" t="str">
        <f>IFERROR(選手[[#This Row],[性別コード]],"")</f>
        <v/>
      </c>
      <c r="H1277" t="str">
        <f>IFERROR(VLOOKUP(G1277,色々!P:Q,2,0),"")</f>
        <v/>
      </c>
      <c r="I1277" t="str">
        <f>IFERROR(選手[[#This Row],[氏名]],"")</f>
        <v/>
      </c>
      <c r="J1277" t="str">
        <f>IFERROR(選手[[#This Row],[氏名カナ]],"")</f>
        <v/>
      </c>
      <c r="K1277" t="str">
        <f>IFERROR(選手[[#This Row],[所属名称１]],"")</f>
        <v/>
      </c>
      <c r="L1277" t="str">
        <f>IFERROR(選手[[#This Row],[学校コード]],"")</f>
        <v/>
      </c>
      <c r="M1277" t="str">
        <f>IFERROR(VLOOKUP(L1277,色々!G:H,2,0),"")</f>
        <v/>
      </c>
      <c r="N1277" t="str">
        <f>IFERROR(選手[[#This Row],[学年]],"")</f>
        <v/>
      </c>
      <c r="O1277" s="10" t="str">
        <f>IFERROR(選手[[#This Row],[生年月日]],"")</f>
        <v/>
      </c>
      <c r="P1277" s="150" t="str">
        <f t="shared" si="19"/>
        <v/>
      </c>
    </row>
    <row r="1278" spans="6:16" ht="20.100000000000001" customHeight="1" x14ac:dyDescent="0.15">
      <c r="F1278" t="str">
        <f>IFERROR(選手[[#This Row],[選手番号]],"")</f>
        <v/>
      </c>
      <c r="G1278" t="str">
        <f>IFERROR(選手[[#This Row],[性別コード]],"")</f>
        <v/>
      </c>
      <c r="H1278" t="str">
        <f>IFERROR(VLOOKUP(G1278,色々!P:Q,2,0),"")</f>
        <v/>
      </c>
      <c r="I1278" t="str">
        <f>IFERROR(選手[[#This Row],[氏名]],"")</f>
        <v/>
      </c>
      <c r="J1278" t="str">
        <f>IFERROR(選手[[#This Row],[氏名カナ]],"")</f>
        <v/>
      </c>
      <c r="K1278" t="str">
        <f>IFERROR(選手[[#This Row],[所属名称１]],"")</f>
        <v/>
      </c>
      <c r="L1278" t="str">
        <f>IFERROR(選手[[#This Row],[学校コード]],"")</f>
        <v/>
      </c>
      <c r="M1278" t="str">
        <f>IFERROR(VLOOKUP(L1278,色々!G:H,2,0),"")</f>
        <v/>
      </c>
      <c r="N1278" t="str">
        <f>IFERROR(選手[[#This Row],[学年]],"")</f>
        <v/>
      </c>
      <c r="O1278" s="10" t="str">
        <f>IFERROR(選手[[#This Row],[生年月日]],"")</f>
        <v/>
      </c>
      <c r="P1278" s="150" t="str">
        <f t="shared" si="19"/>
        <v/>
      </c>
    </row>
    <row r="1279" spans="6:16" ht="20.100000000000001" customHeight="1" x14ac:dyDescent="0.15">
      <c r="F1279" t="str">
        <f>IFERROR(選手[[#This Row],[選手番号]],"")</f>
        <v/>
      </c>
      <c r="G1279" t="str">
        <f>IFERROR(選手[[#This Row],[性別コード]],"")</f>
        <v/>
      </c>
      <c r="H1279" t="str">
        <f>IFERROR(VLOOKUP(G1279,色々!P:Q,2,0),"")</f>
        <v/>
      </c>
      <c r="I1279" t="str">
        <f>IFERROR(選手[[#This Row],[氏名]],"")</f>
        <v/>
      </c>
      <c r="J1279" t="str">
        <f>IFERROR(選手[[#This Row],[氏名カナ]],"")</f>
        <v/>
      </c>
      <c r="K1279" t="str">
        <f>IFERROR(選手[[#This Row],[所属名称１]],"")</f>
        <v/>
      </c>
      <c r="L1279" t="str">
        <f>IFERROR(選手[[#This Row],[学校コード]],"")</f>
        <v/>
      </c>
      <c r="M1279" t="str">
        <f>IFERROR(VLOOKUP(L1279,色々!G:H,2,0),"")</f>
        <v/>
      </c>
      <c r="N1279" t="str">
        <f>IFERROR(選手[[#This Row],[学年]],"")</f>
        <v/>
      </c>
      <c r="O1279" s="10" t="str">
        <f>IFERROR(選手[[#This Row],[生年月日]],"")</f>
        <v/>
      </c>
      <c r="P1279" s="150" t="str">
        <f t="shared" si="19"/>
        <v/>
      </c>
    </row>
    <row r="1280" spans="6:16" ht="20.100000000000001" customHeight="1" x14ac:dyDescent="0.15">
      <c r="F1280" t="str">
        <f>IFERROR(選手[[#This Row],[選手番号]],"")</f>
        <v/>
      </c>
      <c r="G1280" t="str">
        <f>IFERROR(選手[[#This Row],[性別コード]],"")</f>
        <v/>
      </c>
      <c r="H1280" t="str">
        <f>IFERROR(VLOOKUP(G1280,色々!P:Q,2,0),"")</f>
        <v/>
      </c>
      <c r="I1280" t="str">
        <f>IFERROR(選手[[#This Row],[氏名]],"")</f>
        <v/>
      </c>
      <c r="J1280" t="str">
        <f>IFERROR(選手[[#This Row],[氏名カナ]],"")</f>
        <v/>
      </c>
      <c r="K1280" t="str">
        <f>IFERROR(選手[[#This Row],[所属名称１]],"")</f>
        <v/>
      </c>
      <c r="L1280" t="str">
        <f>IFERROR(選手[[#This Row],[学校コード]],"")</f>
        <v/>
      </c>
      <c r="M1280" t="str">
        <f>IFERROR(VLOOKUP(L1280,色々!G:H,2,0),"")</f>
        <v/>
      </c>
      <c r="N1280" t="str">
        <f>IFERROR(選手[[#This Row],[学年]],"")</f>
        <v/>
      </c>
      <c r="O1280" s="10" t="str">
        <f>IFERROR(選手[[#This Row],[生年月日]],"")</f>
        <v/>
      </c>
      <c r="P1280" s="150" t="str">
        <f t="shared" si="19"/>
        <v/>
      </c>
    </row>
    <row r="1281" spans="6:16" ht="20.100000000000001" customHeight="1" x14ac:dyDescent="0.15">
      <c r="F1281" t="str">
        <f>IFERROR(選手[[#This Row],[選手番号]],"")</f>
        <v/>
      </c>
      <c r="G1281" t="str">
        <f>IFERROR(選手[[#This Row],[性別コード]],"")</f>
        <v/>
      </c>
      <c r="H1281" t="str">
        <f>IFERROR(VLOOKUP(G1281,色々!P:Q,2,0),"")</f>
        <v/>
      </c>
      <c r="I1281" t="str">
        <f>IFERROR(選手[[#This Row],[氏名]],"")</f>
        <v/>
      </c>
      <c r="J1281" t="str">
        <f>IFERROR(選手[[#This Row],[氏名カナ]],"")</f>
        <v/>
      </c>
      <c r="K1281" t="str">
        <f>IFERROR(選手[[#This Row],[所属名称１]],"")</f>
        <v/>
      </c>
      <c r="L1281" t="str">
        <f>IFERROR(選手[[#This Row],[学校コード]],"")</f>
        <v/>
      </c>
      <c r="M1281" t="str">
        <f>IFERROR(VLOOKUP(L1281,色々!G:H,2,0),"")</f>
        <v/>
      </c>
      <c r="N1281" t="str">
        <f>IFERROR(選手[[#This Row],[学年]],"")</f>
        <v/>
      </c>
      <c r="O1281" s="10" t="str">
        <f>IFERROR(選手[[#This Row],[生年月日]],"")</f>
        <v/>
      </c>
      <c r="P1281" s="150" t="str">
        <f t="shared" si="19"/>
        <v/>
      </c>
    </row>
    <row r="1282" spans="6:16" ht="20.100000000000001" customHeight="1" x14ac:dyDescent="0.15">
      <c r="F1282" t="str">
        <f>IFERROR(選手[[#This Row],[選手番号]],"")</f>
        <v/>
      </c>
      <c r="G1282" t="str">
        <f>IFERROR(選手[[#This Row],[性別コード]],"")</f>
        <v/>
      </c>
      <c r="H1282" t="str">
        <f>IFERROR(VLOOKUP(G1282,色々!P:Q,2,0),"")</f>
        <v/>
      </c>
      <c r="I1282" t="str">
        <f>IFERROR(選手[[#This Row],[氏名]],"")</f>
        <v/>
      </c>
      <c r="J1282" t="str">
        <f>IFERROR(選手[[#This Row],[氏名カナ]],"")</f>
        <v/>
      </c>
      <c r="K1282" t="str">
        <f>IFERROR(選手[[#This Row],[所属名称１]],"")</f>
        <v/>
      </c>
      <c r="L1282" t="str">
        <f>IFERROR(選手[[#This Row],[学校コード]],"")</f>
        <v/>
      </c>
      <c r="M1282" t="str">
        <f>IFERROR(VLOOKUP(L1282,色々!G:H,2,0),"")</f>
        <v/>
      </c>
      <c r="N1282" t="str">
        <f>IFERROR(選手[[#This Row],[学年]],"")</f>
        <v/>
      </c>
      <c r="O1282" s="10" t="str">
        <f>IFERROR(選手[[#This Row],[生年月日]],"")</f>
        <v/>
      </c>
      <c r="P1282" s="150" t="str">
        <f t="shared" si="19"/>
        <v/>
      </c>
    </row>
    <row r="1283" spans="6:16" ht="20.100000000000001" customHeight="1" x14ac:dyDescent="0.15">
      <c r="F1283" t="str">
        <f>IFERROR(選手[[#This Row],[選手番号]],"")</f>
        <v/>
      </c>
      <c r="G1283" t="str">
        <f>IFERROR(選手[[#This Row],[性別コード]],"")</f>
        <v/>
      </c>
      <c r="H1283" t="str">
        <f>IFERROR(VLOOKUP(G1283,色々!P:Q,2,0),"")</f>
        <v/>
      </c>
      <c r="I1283" t="str">
        <f>IFERROR(選手[[#This Row],[氏名]],"")</f>
        <v/>
      </c>
      <c r="J1283" t="str">
        <f>IFERROR(選手[[#This Row],[氏名カナ]],"")</f>
        <v/>
      </c>
      <c r="K1283" t="str">
        <f>IFERROR(選手[[#This Row],[所属名称１]],"")</f>
        <v/>
      </c>
      <c r="L1283" t="str">
        <f>IFERROR(選手[[#This Row],[学校コード]],"")</f>
        <v/>
      </c>
      <c r="M1283" t="str">
        <f>IFERROR(VLOOKUP(L1283,色々!G:H,2,0),"")</f>
        <v/>
      </c>
      <c r="N1283" t="str">
        <f>IFERROR(選手[[#This Row],[学年]],"")</f>
        <v/>
      </c>
      <c r="O1283" s="10" t="str">
        <f>IFERROR(選手[[#This Row],[生年月日]],"")</f>
        <v/>
      </c>
      <c r="P1283" s="150" t="str">
        <f t="shared" ref="P1283:P1346" si="20">IFERROR(DATEDIF(O1283,$O$1,"y"),"")</f>
        <v/>
      </c>
    </row>
    <row r="1284" spans="6:16" ht="20.100000000000001" customHeight="1" x14ac:dyDescent="0.15">
      <c r="F1284" t="str">
        <f>IFERROR(選手[[#This Row],[選手番号]],"")</f>
        <v/>
      </c>
      <c r="G1284" t="str">
        <f>IFERROR(選手[[#This Row],[性別コード]],"")</f>
        <v/>
      </c>
      <c r="H1284" t="str">
        <f>IFERROR(VLOOKUP(G1284,色々!P:Q,2,0),"")</f>
        <v/>
      </c>
      <c r="I1284" t="str">
        <f>IFERROR(選手[[#This Row],[氏名]],"")</f>
        <v/>
      </c>
      <c r="J1284" t="str">
        <f>IFERROR(選手[[#This Row],[氏名カナ]],"")</f>
        <v/>
      </c>
      <c r="K1284" t="str">
        <f>IFERROR(選手[[#This Row],[所属名称１]],"")</f>
        <v/>
      </c>
      <c r="L1284" t="str">
        <f>IFERROR(選手[[#This Row],[学校コード]],"")</f>
        <v/>
      </c>
      <c r="M1284" t="str">
        <f>IFERROR(VLOOKUP(L1284,色々!G:H,2,0),"")</f>
        <v/>
      </c>
      <c r="N1284" t="str">
        <f>IFERROR(選手[[#This Row],[学年]],"")</f>
        <v/>
      </c>
      <c r="O1284" s="10" t="str">
        <f>IFERROR(選手[[#This Row],[生年月日]],"")</f>
        <v/>
      </c>
      <c r="P1284" s="150" t="str">
        <f t="shared" si="20"/>
        <v/>
      </c>
    </row>
    <row r="1285" spans="6:16" ht="20.100000000000001" customHeight="1" x14ac:dyDescent="0.15">
      <c r="F1285" t="str">
        <f>IFERROR(選手[[#This Row],[選手番号]],"")</f>
        <v/>
      </c>
      <c r="G1285" t="str">
        <f>IFERROR(選手[[#This Row],[性別コード]],"")</f>
        <v/>
      </c>
      <c r="H1285" t="str">
        <f>IFERROR(VLOOKUP(G1285,色々!P:Q,2,0),"")</f>
        <v/>
      </c>
      <c r="I1285" t="str">
        <f>IFERROR(選手[[#This Row],[氏名]],"")</f>
        <v/>
      </c>
      <c r="J1285" t="str">
        <f>IFERROR(選手[[#This Row],[氏名カナ]],"")</f>
        <v/>
      </c>
      <c r="K1285" t="str">
        <f>IFERROR(選手[[#This Row],[所属名称１]],"")</f>
        <v/>
      </c>
      <c r="L1285" t="str">
        <f>IFERROR(選手[[#This Row],[学校コード]],"")</f>
        <v/>
      </c>
      <c r="M1285" t="str">
        <f>IFERROR(VLOOKUP(L1285,色々!G:H,2,0),"")</f>
        <v/>
      </c>
      <c r="N1285" t="str">
        <f>IFERROR(選手[[#This Row],[学年]],"")</f>
        <v/>
      </c>
      <c r="O1285" s="10" t="str">
        <f>IFERROR(選手[[#This Row],[生年月日]],"")</f>
        <v/>
      </c>
      <c r="P1285" s="150" t="str">
        <f t="shared" si="20"/>
        <v/>
      </c>
    </row>
    <row r="1286" spans="6:16" ht="20.100000000000001" customHeight="1" x14ac:dyDescent="0.15">
      <c r="F1286" t="str">
        <f>IFERROR(選手[[#This Row],[選手番号]],"")</f>
        <v/>
      </c>
      <c r="G1286" t="str">
        <f>IFERROR(選手[[#This Row],[性別コード]],"")</f>
        <v/>
      </c>
      <c r="H1286" t="str">
        <f>IFERROR(VLOOKUP(G1286,色々!P:Q,2,0),"")</f>
        <v/>
      </c>
      <c r="I1286" t="str">
        <f>IFERROR(選手[[#This Row],[氏名]],"")</f>
        <v/>
      </c>
      <c r="J1286" t="str">
        <f>IFERROR(選手[[#This Row],[氏名カナ]],"")</f>
        <v/>
      </c>
      <c r="K1286" t="str">
        <f>IFERROR(選手[[#This Row],[所属名称１]],"")</f>
        <v/>
      </c>
      <c r="L1286" t="str">
        <f>IFERROR(選手[[#This Row],[学校コード]],"")</f>
        <v/>
      </c>
      <c r="M1286" t="str">
        <f>IFERROR(VLOOKUP(L1286,色々!G:H,2,0),"")</f>
        <v/>
      </c>
      <c r="N1286" t="str">
        <f>IFERROR(選手[[#This Row],[学年]],"")</f>
        <v/>
      </c>
      <c r="O1286" s="10" t="str">
        <f>IFERROR(選手[[#This Row],[生年月日]],"")</f>
        <v/>
      </c>
      <c r="P1286" s="150" t="str">
        <f t="shared" si="20"/>
        <v/>
      </c>
    </row>
    <row r="1287" spans="6:16" ht="20.100000000000001" customHeight="1" x14ac:dyDescent="0.15">
      <c r="F1287" t="str">
        <f>IFERROR(選手[[#This Row],[選手番号]],"")</f>
        <v/>
      </c>
      <c r="G1287" t="str">
        <f>IFERROR(選手[[#This Row],[性別コード]],"")</f>
        <v/>
      </c>
      <c r="H1287" t="str">
        <f>IFERROR(VLOOKUP(G1287,色々!P:Q,2,0),"")</f>
        <v/>
      </c>
      <c r="I1287" t="str">
        <f>IFERROR(選手[[#This Row],[氏名]],"")</f>
        <v/>
      </c>
      <c r="J1287" t="str">
        <f>IFERROR(選手[[#This Row],[氏名カナ]],"")</f>
        <v/>
      </c>
      <c r="K1287" t="str">
        <f>IFERROR(選手[[#This Row],[所属名称１]],"")</f>
        <v/>
      </c>
      <c r="L1287" t="str">
        <f>IFERROR(選手[[#This Row],[学校コード]],"")</f>
        <v/>
      </c>
      <c r="M1287" t="str">
        <f>IFERROR(VLOOKUP(L1287,色々!G:H,2,0),"")</f>
        <v/>
      </c>
      <c r="N1287" t="str">
        <f>IFERROR(選手[[#This Row],[学年]],"")</f>
        <v/>
      </c>
      <c r="O1287" s="10" t="str">
        <f>IFERROR(選手[[#This Row],[生年月日]],"")</f>
        <v/>
      </c>
      <c r="P1287" s="150" t="str">
        <f t="shared" si="20"/>
        <v/>
      </c>
    </row>
    <row r="1288" spans="6:16" ht="20.100000000000001" customHeight="1" x14ac:dyDescent="0.15">
      <c r="F1288" t="str">
        <f>IFERROR(選手[[#This Row],[選手番号]],"")</f>
        <v/>
      </c>
      <c r="G1288" t="str">
        <f>IFERROR(選手[[#This Row],[性別コード]],"")</f>
        <v/>
      </c>
      <c r="H1288" t="str">
        <f>IFERROR(VLOOKUP(G1288,色々!P:Q,2,0),"")</f>
        <v/>
      </c>
      <c r="I1288" t="str">
        <f>IFERROR(選手[[#This Row],[氏名]],"")</f>
        <v/>
      </c>
      <c r="J1288" t="str">
        <f>IFERROR(選手[[#This Row],[氏名カナ]],"")</f>
        <v/>
      </c>
      <c r="K1288" t="str">
        <f>IFERROR(選手[[#This Row],[所属名称１]],"")</f>
        <v/>
      </c>
      <c r="L1288" t="str">
        <f>IFERROR(選手[[#This Row],[学校コード]],"")</f>
        <v/>
      </c>
      <c r="M1288" t="str">
        <f>IFERROR(VLOOKUP(L1288,色々!G:H,2,0),"")</f>
        <v/>
      </c>
      <c r="N1288" t="str">
        <f>IFERROR(選手[[#This Row],[学年]],"")</f>
        <v/>
      </c>
      <c r="O1288" s="10" t="str">
        <f>IFERROR(選手[[#This Row],[生年月日]],"")</f>
        <v/>
      </c>
      <c r="P1288" s="150" t="str">
        <f t="shared" si="20"/>
        <v/>
      </c>
    </row>
    <row r="1289" spans="6:16" ht="20.100000000000001" customHeight="1" x14ac:dyDescent="0.15">
      <c r="F1289" t="str">
        <f>IFERROR(選手[[#This Row],[選手番号]],"")</f>
        <v/>
      </c>
      <c r="G1289" t="str">
        <f>IFERROR(選手[[#This Row],[性別コード]],"")</f>
        <v/>
      </c>
      <c r="H1289" t="str">
        <f>IFERROR(VLOOKUP(G1289,色々!P:Q,2,0),"")</f>
        <v/>
      </c>
      <c r="I1289" t="str">
        <f>IFERROR(選手[[#This Row],[氏名]],"")</f>
        <v/>
      </c>
      <c r="J1289" t="str">
        <f>IFERROR(選手[[#This Row],[氏名カナ]],"")</f>
        <v/>
      </c>
      <c r="K1289" t="str">
        <f>IFERROR(選手[[#This Row],[所属名称１]],"")</f>
        <v/>
      </c>
      <c r="L1289" t="str">
        <f>IFERROR(選手[[#This Row],[学校コード]],"")</f>
        <v/>
      </c>
      <c r="M1289" t="str">
        <f>IFERROR(VLOOKUP(L1289,色々!G:H,2,0),"")</f>
        <v/>
      </c>
      <c r="N1289" t="str">
        <f>IFERROR(選手[[#This Row],[学年]],"")</f>
        <v/>
      </c>
      <c r="O1289" s="10" t="str">
        <f>IFERROR(選手[[#This Row],[生年月日]],"")</f>
        <v/>
      </c>
      <c r="P1289" s="150" t="str">
        <f t="shared" si="20"/>
        <v/>
      </c>
    </row>
    <row r="1290" spans="6:16" ht="20.100000000000001" customHeight="1" x14ac:dyDescent="0.15">
      <c r="F1290" t="str">
        <f>IFERROR(選手[[#This Row],[選手番号]],"")</f>
        <v/>
      </c>
      <c r="G1290" t="str">
        <f>IFERROR(選手[[#This Row],[性別コード]],"")</f>
        <v/>
      </c>
      <c r="H1290" t="str">
        <f>IFERROR(VLOOKUP(G1290,色々!P:Q,2,0),"")</f>
        <v/>
      </c>
      <c r="I1290" t="str">
        <f>IFERROR(選手[[#This Row],[氏名]],"")</f>
        <v/>
      </c>
      <c r="J1290" t="str">
        <f>IFERROR(選手[[#This Row],[氏名カナ]],"")</f>
        <v/>
      </c>
      <c r="K1290" t="str">
        <f>IFERROR(選手[[#This Row],[所属名称１]],"")</f>
        <v/>
      </c>
      <c r="L1290" t="str">
        <f>IFERROR(選手[[#This Row],[学校コード]],"")</f>
        <v/>
      </c>
      <c r="M1290" t="str">
        <f>IFERROR(VLOOKUP(L1290,色々!G:H,2,0),"")</f>
        <v/>
      </c>
      <c r="N1290" t="str">
        <f>IFERROR(選手[[#This Row],[学年]],"")</f>
        <v/>
      </c>
      <c r="O1290" s="10" t="str">
        <f>IFERROR(選手[[#This Row],[生年月日]],"")</f>
        <v/>
      </c>
      <c r="P1290" s="150" t="str">
        <f t="shared" si="20"/>
        <v/>
      </c>
    </row>
    <row r="1291" spans="6:16" ht="20.100000000000001" customHeight="1" x14ac:dyDescent="0.15">
      <c r="F1291" t="str">
        <f>IFERROR(選手[[#This Row],[選手番号]],"")</f>
        <v/>
      </c>
      <c r="G1291" t="str">
        <f>IFERROR(選手[[#This Row],[性別コード]],"")</f>
        <v/>
      </c>
      <c r="H1291" t="str">
        <f>IFERROR(VLOOKUP(G1291,色々!P:Q,2,0),"")</f>
        <v/>
      </c>
      <c r="I1291" t="str">
        <f>IFERROR(選手[[#This Row],[氏名]],"")</f>
        <v/>
      </c>
      <c r="J1291" t="str">
        <f>IFERROR(選手[[#This Row],[氏名カナ]],"")</f>
        <v/>
      </c>
      <c r="K1291" t="str">
        <f>IFERROR(選手[[#This Row],[所属名称１]],"")</f>
        <v/>
      </c>
      <c r="L1291" t="str">
        <f>IFERROR(選手[[#This Row],[学校コード]],"")</f>
        <v/>
      </c>
      <c r="M1291" t="str">
        <f>IFERROR(VLOOKUP(L1291,色々!G:H,2,0),"")</f>
        <v/>
      </c>
      <c r="N1291" t="str">
        <f>IFERROR(選手[[#This Row],[学年]],"")</f>
        <v/>
      </c>
      <c r="O1291" s="10" t="str">
        <f>IFERROR(選手[[#This Row],[生年月日]],"")</f>
        <v/>
      </c>
      <c r="P1291" s="150" t="str">
        <f t="shared" si="20"/>
        <v/>
      </c>
    </row>
    <row r="1292" spans="6:16" ht="20.100000000000001" customHeight="1" x14ac:dyDescent="0.15">
      <c r="F1292" t="str">
        <f>IFERROR(選手[[#This Row],[選手番号]],"")</f>
        <v/>
      </c>
      <c r="G1292" t="str">
        <f>IFERROR(選手[[#This Row],[性別コード]],"")</f>
        <v/>
      </c>
      <c r="H1292" t="str">
        <f>IFERROR(VLOOKUP(G1292,色々!P:Q,2,0),"")</f>
        <v/>
      </c>
      <c r="I1292" t="str">
        <f>IFERROR(選手[[#This Row],[氏名]],"")</f>
        <v/>
      </c>
      <c r="J1292" t="str">
        <f>IFERROR(選手[[#This Row],[氏名カナ]],"")</f>
        <v/>
      </c>
      <c r="K1292" t="str">
        <f>IFERROR(選手[[#This Row],[所属名称１]],"")</f>
        <v/>
      </c>
      <c r="L1292" t="str">
        <f>IFERROR(選手[[#This Row],[学校コード]],"")</f>
        <v/>
      </c>
      <c r="M1292" t="str">
        <f>IFERROR(VLOOKUP(L1292,色々!G:H,2,0),"")</f>
        <v/>
      </c>
      <c r="N1292" t="str">
        <f>IFERROR(選手[[#This Row],[学年]],"")</f>
        <v/>
      </c>
      <c r="O1292" s="10" t="str">
        <f>IFERROR(選手[[#This Row],[生年月日]],"")</f>
        <v/>
      </c>
      <c r="P1292" s="150" t="str">
        <f t="shared" si="20"/>
        <v/>
      </c>
    </row>
    <row r="1293" spans="6:16" ht="20.100000000000001" customHeight="1" x14ac:dyDescent="0.15">
      <c r="F1293" t="str">
        <f>IFERROR(選手[[#This Row],[選手番号]],"")</f>
        <v/>
      </c>
      <c r="G1293" t="str">
        <f>IFERROR(選手[[#This Row],[性別コード]],"")</f>
        <v/>
      </c>
      <c r="H1293" t="str">
        <f>IFERROR(VLOOKUP(G1293,色々!P:Q,2,0),"")</f>
        <v/>
      </c>
      <c r="I1293" t="str">
        <f>IFERROR(選手[[#This Row],[氏名]],"")</f>
        <v/>
      </c>
      <c r="J1293" t="str">
        <f>IFERROR(選手[[#This Row],[氏名カナ]],"")</f>
        <v/>
      </c>
      <c r="K1293" t="str">
        <f>IFERROR(選手[[#This Row],[所属名称１]],"")</f>
        <v/>
      </c>
      <c r="L1293" t="str">
        <f>IFERROR(選手[[#This Row],[学校コード]],"")</f>
        <v/>
      </c>
      <c r="M1293" t="str">
        <f>IFERROR(VLOOKUP(L1293,色々!G:H,2,0),"")</f>
        <v/>
      </c>
      <c r="N1293" t="str">
        <f>IFERROR(選手[[#This Row],[学年]],"")</f>
        <v/>
      </c>
      <c r="O1293" s="10" t="str">
        <f>IFERROR(選手[[#This Row],[生年月日]],"")</f>
        <v/>
      </c>
      <c r="P1293" s="150" t="str">
        <f t="shared" si="20"/>
        <v/>
      </c>
    </row>
    <row r="1294" spans="6:16" ht="20.100000000000001" customHeight="1" x14ac:dyDescent="0.15">
      <c r="F1294" t="str">
        <f>IFERROR(選手[[#This Row],[選手番号]],"")</f>
        <v/>
      </c>
      <c r="G1294" t="str">
        <f>IFERROR(選手[[#This Row],[性別コード]],"")</f>
        <v/>
      </c>
      <c r="H1294" t="str">
        <f>IFERROR(VLOOKUP(G1294,色々!P:Q,2,0),"")</f>
        <v/>
      </c>
      <c r="I1294" t="str">
        <f>IFERROR(選手[[#This Row],[氏名]],"")</f>
        <v/>
      </c>
      <c r="J1294" t="str">
        <f>IFERROR(選手[[#This Row],[氏名カナ]],"")</f>
        <v/>
      </c>
      <c r="K1294" t="str">
        <f>IFERROR(選手[[#This Row],[所属名称１]],"")</f>
        <v/>
      </c>
      <c r="L1294" t="str">
        <f>IFERROR(選手[[#This Row],[学校コード]],"")</f>
        <v/>
      </c>
      <c r="M1294" t="str">
        <f>IFERROR(VLOOKUP(L1294,色々!G:H,2,0),"")</f>
        <v/>
      </c>
      <c r="N1294" t="str">
        <f>IFERROR(選手[[#This Row],[学年]],"")</f>
        <v/>
      </c>
      <c r="O1294" s="10" t="str">
        <f>IFERROR(選手[[#This Row],[生年月日]],"")</f>
        <v/>
      </c>
      <c r="P1294" s="150" t="str">
        <f t="shared" si="20"/>
        <v/>
      </c>
    </row>
    <row r="1295" spans="6:16" ht="20.100000000000001" customHeight="1" x14ac:dyDescent="0.15">
      <c r="F1295" t="str">
        <f>IFERROR(選手[[#This Row],[選手番号]],"")</f>
        <v/>
      </c>
      <c r="G1295" t="str">
        <f>IFERROR(選手[[#This Row],[性別コード]],"")</f>
        <v/>
      </c>
      <c r="H1295" t="str">
        <f>IFERROR(VLOOKUP(G1295,色々!P:Q,2,0),"")</f>
        <v/>
      </c>
      <c r="I1295" t="str">
        <f>IFERROR(選手[[#This Row],[氏名]],"")</f>
        <v/>
      </c>
      <c r="J1295" t="str">
        <f>IFERROR(選手[[#This Row],[氏名カナ]],"")</f>
        <v/>
      </c>
      <c r="K1295" t="str">
        <f>IFERROR(選手[[#This Row],[所属名称１]],"")</f>
        <v/>
      </c>
      <c r="L1295" t="str">
        <f>IFERROR(選手[[#This Row],[学校コード]],"")</f>
        <v/>
      </c>
      <c r="M1295" t="str">
        <f>IFERROR(VLOOKUP(L1295,色々!G:H,2,0),"")</f>
        <v/>
      </c>
      <c r="N1295" t="str">
        <f>IFERROR(選手[[#This Row],[学年]],"")</f>
        <v/>
      </c>
      <c r="O1295" s="10" t="str">
        <f>IFERROR(選手[[#This Row],[生年月日]],"")</f>
        <v/>
      </c>
      <c r="P1295" s="150" t="str">
        <f t="shared" si="20"/>
        <v/>
      </c>
    </row>
    <row r="1296" spans="6:16" ht="20.100000000000001" customHeight="1" x14ac:dyDescent="0.15">
      <c r="F1296" t="str">
        <f>IFERROR(選手[[#This Row],[選手番号]],"")</f>
        <v/>
      </c>
      <c r="G1296" t="str">
        <f>IFERROR(選手[[#This Row],[性別コード]],"")</f>
        <v/>
      </c>
      <c r="H1296" t="str">
        <f>IFERROR(VLOOKUP(G1296,色々!P:Q,2,0),"")</f>
        <v/>
      </c>
      <c r="I1296" t="str">
        <f>IFERROR(選手[[#This Row],[氏名]],"")</f>
        <v/>
      </c>
      <c r="J1296" t="str">
        <f>IFERROR(選手[[#This Row],[氏名カナ]],"")</f>
        <v/>
      </c>
      <c r="K1296" t="str">
        <f>IFERROR(選手[[#This Row],[所属名称１]],"")</f>
        <v/>
      </c>
      <c r="L1296" t="str">
        <f>IFERROR(選手[[#This Row],[学校コード]],"")</f>
        <v/>
      </c>
      <c r="M1296" t="str">
        <f>IFERROR(VLOOKUP(L1296,色々!G:H,2,0),"")</f>
        <v/>
      </c>
      <c r="N1296" t="str">
        <f>IFERROR(選手[[#This Row],[学年]],"")</f>
        <v/>
      </c>
      <c r="O1296" s="10" t="str">
        <f>IFERROR(選手[[#This Row],[生年月日]],"")</f>
        <v/>
      </c>
      <c r="P1296" s="150" t="str">
        <f t="shared" si="20"/>
        <v/>
      </c>
    </row>
    <row r="1297" spans="6:16" ht="20.100000000000001" customHeight="1" x14ac:dyDescent="0.15">
      <c r="F1297" t="str">
        <f>IFERROR(選手[[#This Row],[選手番号]],"")</f>
        <v/>
      </c>
      <c r="G1297" t="str">
        <f>IFERROR(選手[[#This Row],[性別コード]],"")</f>
        <v/>
      </c>
      <c r="H1297" t="str">
        <f>IFERROR(VLOOKUP(G1297,色々!P:Q,2,0),"")</f>
        <v/>
      </c>
      <c r="I1297" t="str">
        <f>IFERROR(選手[[#This Row],[氏名]],"")</f>
        <v/>
      </c>
      <c r="J1297" t="str">
        <f>IFERROR(選手[[#This Row],[氏名カナ]],"")</f>
        <v/>
      </c>
      <c r="K1297" t="str">
        <f>IFERROR(選手[[#This Row],[所属名称１]],"")</f>
        <v/>
      </c>
      <c r="L1297" t="str">
        <f>IFERROR(選手[[#This Row],[学校コード]],"")</f>
        <v/>
      </c>
      <c r="M1297" t="str">
        <f>IFERROR(VLOOKUP(L1297,色々!G:H,2,0),"")</f>
        <v/>
      </c>
      <c r="N1297" t="str">
        <f>IFERROR(選手[[#This Row],[学年]],"")</f>
        <v/>
      </c>
      <c r="O1297" s="10" t="str">
        <f>IFERROR(選手[[#This Row],[生年月日]],"")</f>
        <v/>
      </c>
      <c r="P1297" s="150" t="str">
        <f t="shared" si="20"/>
        <v/>
      </c>
    </row>
    <row r="1298" spans="6:16" ht="20.100000000000001" customHeight="1" x14ac:dyDescent="0.15">
      <c r="F1298" t="str">
        <f>IFERROR(選手[[#This Row],[選手番号]],"")</f>
        <v/>
      </c>
      <c r="G1298" t="str">
        <f>IFERROR(選手[[#This Row],[性別コード]],"")</f>
        <v/>
      </c>
      <c r="H1298" t="str">
        <f>IFERROR(VLOOKUP(G1298,色々!P:Q,2,0),"")</f>
        <v/>
      </c>
      <c r="I1298" t="str">
        <f>IFERROR(選手[[#This Row],[氏名]],"")</f>
        <v/>
      </c>
      <c r="J1298" t="str">
        <f>IFERROR(選手[[#This Row],[氏名カナ]],"")</f>
        <v/>
      </c>
      <c r="K1298" t="str">
        <f>IFERROR(選手[[#This Row],[所属名称１]],"")</f>
        <v/>
      </c>
      <c r="L1298" t="str">
        <f>IFERROR(選手[[#This Row],[学校コード]],"")</f>
        <v/>
      </c>
      <c r="M1298" t="str">
        <f>IFERROR(VLOOKUP(L1298,色々!G:H,2,0),"")</f>
        <v/>
      </c>
      <c r="N1298" t="str">
        <f>IFERROR(選手[[#This Row],[学年]],"")</f>
        <v/>
      </c>
      <c r="O1298" s="10" t="str">
        <f>IFERROR(選手[[#This Row],[生年月日]],"")</f>
        <v/>
      </c>
      <c r="P1298" s="150" t="str">
        <f t="shared" si="20"/>
        <v/>
      </c>
    </row>
    <row r="1299" spans="6:16" ht="20.100000000000001" customHeight="1" x14ac:dyDescent="0.15">
      <c r="F1299" t="str">
        <f>IFERROR(選手[[#This Row],[選手番号]],"")</f>
        <v/>
      </c>
      <c r="G1299" t="str">
        <f>IFERROR(選手[[#This Row],[性別コード]],"")</f>
        <v/>
      </c>
      <c r="H1299" t="str">
        <f>IFERROR(VLOOKUP(G1299,色々!P:Q,2,0),"")</f>
        <v/>
      </c>
      <c r="I1299" t="str">
        <f>IFERROR(選手[[#This Row],[氏名]],"")</f>
        <v/>
      </c>
      <c r="J1299" t="str">
        <f>IFERROR(選手[[#This Row],[氏名カナ]],"")</f>
        <v/>
      </c>
      <c r="K1299" t="str">
        <f>IFERROR(選手[[#This Row],[所属名称１]],"")</f>
        <v/>
      </c>
      <c r="L1299" t="str">
        <f>IFERROR(選手[[#This Row],[学校コード]],"")</f>
        <v/>
      </c>
      <c r="M1299" t="str">
        <f>IFERROR(VLOOKUP(L1299,色々!G:H,2,0),"")</f>
        <v/>
      </c>
      <c r="N1299" t="str">
        <f>IFERROR(選手[[#This Row],[学年]],"")</f>
        <v/>
      </c>
      <c r="O1299" s="10" t="str">
        <f>IFERROR(選手[[#This Row],[生年月日]],"")</f>
        <v/>
      </c>
      <c r="P1299" s="150" t="str">
        <f t="shared" si="20"/>
        <v/>
      </c>
    </row>
    <row r="1300" spans="6:16" ht="20.100000000000001" customHeight="1" x14ac:dyDescent="0.15">
      <c r="F1300" t="str">
        <f>IFERROR(選手[[#This Row],[選手番号]],"")</f>
        <v/>
      </c>
      <c r="G1300" t="str">
        <f>IFERROR(選手[[#This Row],[性別コード]],"")</f>
        <v/>
      </c>
      <c r="H1300" t="str">
        <f>IFERROR(VLOOKUP(G1300,色々!P:Q,2,0),"")</f>
        <v/>
      </c>
      <c r="I1300" t="str">
        <f>IFERROR(選手[[#This Row],[氏名]],"")</f>
        <v/>
      </c>
      <c r="J1300" t="str">
        <f>IFERROR(選手[[#This Row],[氏名カナ]],"")</f>
        <v/>
      </c>
      <c r="K1300" t="str">
        <f>IFERROR(選手[[#This Row],[所属名称１]],"")</f>
        <v/>
      </c>
      <c r="L1300" t="str">
        <f>IFERROR(選手[[#This Row],[学校コード]],"")</f>
        <v/>
      </c>
      <c r="M1300" t="str">
        <f>IFERROR(VLOOKUP(L1300,色々!G:H,2,0),"")</f>
        <v/>
      </c>
      <c r="N1300" t="str">
        <f>IFERROR(選手[[#This Row],[学年]],"")</f>
        <v/>
      </c>
      <c r="O1300" s="10" t="str">
        <f>IFERROR(選手[[#This Row],[生年月日]],"")</f>
        <v/>
      </c>
      <c r="P1300" s="150" t="str">
        <f t="shared" si="20"/>
        <v/>
      </c>
    </row>
    <row r="1301" spans="6:16" ht="20.100000000000001" customHeight="1" x14ac:dyDescent="0.15">
      <c r="F1301" t="str">
        <f>IFERROR(選手[[#This Row],[選手番号]],"")</f>
        <v/>
      </c>
      <c r="G1301" t="str">
        <f>IFERROR(選手[[#This Row],[性別コード]],"")</f>
        <v/>
      </c>
      <c r="H1301" t="str">
        <f>IFERROR(VLOOKUP(G1301,色々!P:Q,2,0),"")</f>
        <v/>
      </c>
      <c r="I1301" t="str">
        <f>IFERROR(選手[[#This Row],[氏名]],"")</f>
        <v/>
      </c>
      <c r="J1301" t="str">
        <f>IFERROR(選手[[#This Row],[氏名カナ]],"")</f>
        <v/>
      </c>
      <c r="K1301" t="str">
        <f>IFERROR(選手[[#This Row],[所属名称１]],"")</f>
        <v/>
      </c>
      <c r="L1301" t="str">
        <f>IFERROR(選手[[#This Row],[学校コード]],"")</f>
        <v/>
      </c>
      <c r="M1301" t="str">
        <f>IFERROR(VLOOKUP(L1301,色々!G:H,2,0),"")</f>
        <v/>
      </c>
      <c r="N1301" t="str">
        <f>IFERROR(選手[[#This Row],[学年]],"")</f>
        <v/>
      </c>
      <c r="O1301" s="10" t="str">
        <f>IFERROR(選手[[#This Row],[生年月日]],"")</f>
        <v/>
      </c>
      <c r="P1301" s="150" t="str">
        <f t="shared" si="20"/>
        <v/>
      </c>
    </row>
    <row r="1302" spans="6:16" ht="20.100000000000001" customHeight="1" x14ac:dyDescent="0.15">
      <c r="F1302" t="str">
        <f>IFERROR(選手[[#This Row],[選手番号]],"")</f>
        <v/>
      </c>
      <c r="G1302" t="str">
        <f>IFERROR(選手[[#This Row],[性別コード]],"")</f>
        <v/>
      </c>
      <c r="H1302" t="str">
        <f>IFERROR(VLOOKUP(G1302,色々!P:Q,2,0),"")</f>
        <v/>
      </c>
      <c r="I1302" t="str">
        <f>IFERROR(選手[[#This Row],[氏名]],"")</f>
        <v/>
      </c>
      <c r="J1302" t="str">
        <f>IFERROR(選手[[#This Row],[氏名カナ]],"")</f>
        <v/>
      </c>
      <c r="K1302" t="str">
        <f>IFERROR(選手[[#This Row],[所属名称１]],"")</f>
        <v/>
      </c>
      <c r="L1302" t="str">
        <f>IFERROR(選手[[#This Row],[学校コード]],"")</f>
        <v/>
      </c>
      <c r="M1302" t="str">
        <f>IFERROR(VLOOKUP(L1302,色々!G:H,2,0),"")</f>
        <v/>
      </c>
      <c r="N1302" t="str">
        <f>IFERROR(選手[[#This Row],[学年]],"")</f>
        <v/>
      </c>
      <c r="O1302" s="10" t="str">
        <f>IFERROR(選手[[#This Row],[生年月日]],"")</f>
        <v/>
      </c>
      <c r="P1302" s="150" t="str">
        <f t="shared" si="20"/>
        <v/>
      </c>
    </row>
    <row r="1303" spans="6:16" ht="20.100000000000001" customHeight="1" x14ac:dyDescent="0.15">
      <c r="F1303" t="str">
        <f>IFERROR(選手[[#This Row],[選手番号]],"")</f>
        <v/>
      </c>
      <c r="G1303" t="str">
        <f>IFERROR(選手[[#This Row],[性別コード]],"")</f>
        <v/>
      </c>
      <c r="H1303" t="str">
        <f>IFERROR(VLOOKUP(G1303,色々!P:Q,2,0),"")</f>
        <v/>
      </c>
      <c r="I1303" t="str">
        <f>IFERROR(選手[[#This Row],[氏名]],"")</f>
        <v/>
      </c>
      <c r="J1303" t="str">
        <f>IFERROR(選手[[#This Row],[氏名カナ]],"")</f>
        <v/>
      </c>
      <c r="K1303" t="str">
        <f>IFERROR(選手[[#This Row],[所属名称１]],"")</f>
        <v/>
      </c>
      <c r="L1303" t="str">
        <f>IFERROR(選手[[#This Row],[学校コード]],"")</f>
        <v/>
      </c>
      <c r="M1303" t="str">
        <f>IFERROR(VLOOKUP(L1303,色々!G:H,2,0),"")</f>
        <v/>
      </c>
      <c r="N1303" t="str">
        <f>IFERROR(選手[[#This Row],[学年]],"")</f>
        <v/>
      </c>
      <c r="O1303" s="10" t="str">
        <f>IFERROR(選手[[#This Row],[生年月日]],"")</f>
        <v/>
      </c>
      <c r="P1303" s="150" t="str">
        <f t="shared" si="20"/>
        <v/>
      </c>
    </row>
    <row r="1304" spans="6:16" ht="20.100000000000001" customHeight="1" x14ac:dyDescent="0.15">
      <c r="F1304" t="str">
        <f>IFERROR(選手[[#This Row],[選手番号]],"")</f>
        <v/>
      </c>
      <c r="G1304" t="str">
        <f>IFERROR(選手[[#This Row],[性別コード]],"")</f>
        <v/>
      </c>
      <c r="H1304" t="str">
        <f>IFERROR(VLOOKUP(G1304,色々!P:Q,2,0),"")</f>
        <v/>
      </c>
      <c r="I1304" t="str">
        <f>IFERROR(選手[[#This Row],[氏名]],"")</f>
        <v/>
      </c>
      <c r="J1304" t="str">
        <f>IFERROR(選手[[#This Row],[氏名カナ]],"")</f>
        <v/>
      </c>
      <c r="K1304" t="str">
        <f>IFERROR(選手[[#This Row],[所属名称１]],"")</f>
        <v/>
      </c>
      <c r="L1304" t="str">
        <f>IFERROR(選手[[#This Row],[学校コード]],"")</f>
        <v/>
      </c>
      <c r="M1304" t="str">
        <f>IFERROR(VLOOKUP(L1304,色々!G:H,2,0),"")</f>
        <v/>
      </c>
      <c r="N1304" t="str">
        <f>IFERROR(選手[[#This Row],[学年]],"")</f>
        <v/>
      </c>
      <c r="O1304" s="10" t="str">
        <f>IFERROR(選手[[#This Row],[生年月日]],"")</f>
        <v/>
      </c>
      <c r="P1304" s="150" t="str">
        <f t="shared" si="20"/>
        <v/>
      </c>
    </row>
    <row r="1305" spans="6:16" ht="20.100000000000001" customHeight="1" x14ac:dyDescent="0.15">
      <c r="F1305" t="str">
        <f>IFERROR(選手[[#This Row],[選手番号]],"")</f>
        <v/>
      </c>
      <c r="G1305" t="str">
        <f>IFERROR(選手[[#This Row],[性別コード]],"")</f>
        <v/>
      </c>
      <c r="H1305" t="str">
        <f>IFERROR(VLOOKUP(G1305,色々!P:Q,2,0),"")</f>
        <v/>
      </c>
      <c r="I1305" t="str">
        <f>IFERROR(選手[[#This Row],[氏名]],"")</f>
        <v/>
      </c>
      <c r="J1305" t="str">
        <f>IFERROR(選手[[#This Row],[氏名カナ]],"")</f>
        <v/>
      </c>
      <c r="K1305" t="str">
        <f>IFERROR(選手[[#This Row],[所属名称１]],"")</f>
        <v/>
      </c>
      <c r="L1305" t="str">
        <f>IFERROR(選手[[#This Row],[学校コード]],"")</f>
        <v/>
      </c>
      <c r="M1305" t="str">
        <f>IFERROR(VLOOKUP(L1305,色々!G:H,2,0),"")</f>
        <v/>
      </c>
      <c r="N1305" t="str">
        <f>IFERROR(選手[[#This Row],[学年]],"")</f>
        <v/>
      </c>
      <c r="O1305" s="10" t="str">
        <f>IFERROR(選手[[#This Row],[生年月日]],"")</f>
        <v/>
      </c>
      <c r="P1305" s="150" t="str">
        <f t="shared" si="20"/>
        <v/>
      </c>
    </row>
    <row r="1306" spans="6:16" ht="20.100000000000001" customHeight="1" x14ac:dyDescent="0.15">
      <c r="F1306" t="str">
        <f>IFERROR(選手[[#This Row],[選手番号]],"")</f>
        <v/>
      </c>
      <c r="G1306" t="str">
        <f>IFERROR(選手[[#This Row],[性別コード]],"")</f>
        <v/>
      </c>
      <c r="H1306" t="str">
        <f>IFERROR(VLOOKUP(G1306,色々!P:Q,2,0),"")</f>
        <v/>
      </c>
      <c r="I1306" t="str">
        <f>IFERROR(選手[[#This Row],[氏名]],"")</f>
        <v/>
      </c>
      <c r="J1306" t="str">
        <f>IFERROR(選手[[#This Row],[氏名カナ]],"")</f>
        <v/>
      </c>
      <c r="K1306" t="str">
        <f>IFERROR(選手[[#This Row],[所属名称１]],"")</f>
        <v/>
      </c>
      <c r="L1306" t="str">
        <f>IFERROR(選手[[#This Row],[学校コード]],"")</f>
        <v/>
      </c>
      <c r="M1306" t="str">
        <f>IFERROR(VLOOKUP(L1306,色々!G:H,2,0),"")</f>
        <v/>
      </c>
      <c r="N1306" t="str">
        <f>IFERROR(選手[[#This Row],[学年]],"")</f>
        <v/>
      </c>
      <c r="O1306" s="10" t="str">
        <f>IFERROR(選手[[#This Row],[生年月日]],"")</f>
        <v/>
      </c>
      <c r="P1306" s="150" t="str">
        <f t="shared" si="20"/>
        <v/>
      </c>
    </row>
    <row r="1307" spans="6:16" ht="20.100000000000001" customHeight="1" x14ac:dyDescent="0.15">
      <c r="F1307" t="str">
        <f>IFERROR(選手[[#This Row],[選手番号]],"")</f>
        <v/>
      </c>
      <c r="G1307" t="str">
        <f>IFERROR(選手[[#This Row],[性別コード]],"")</f>
        <v/>
      </c>
      <c r="H1307" t="str">
        <f>IFERROR(VLOOKUP(G1307,色々!P:Q,2,0),"")</f>
        <v/>
      </c>
      <c r="I1307" t="str">
        <f>IFERROR(選手[[#This Row],[氏名]],"")</f>
        <v/>
      </c>
      <c r="J1307" t="str">
        <f>IFERROR(選手[[#This Row],[氏名カナ]],"")</f>
        <v/>
      </c>
      <c r="K1307" t="str">
        <f>IFERROR(選手[[#This Row],[所属名称１]],"")</f>
        <v/>
      </c>
      <c r="L1307" t="str">
        <f>IFERROR(選手[[#This Row],[学校コード]],"")</f>
        <v/>
      </c>
      <c r="M1307" t="str">
        <f>IFERROR(VLOOKUP(L1307,色々!G:H,2,0),"")</f>
        <v/>
      </c>
      <c r="N1307" t="str">
        <f>IFERROR(選手[[#This Row],[学年]],"")</f>
        <v/>
      </c>
      <c r="O1307" s="10" t="str">
        <f>IFERROR(選手[[#This Row],[生年月日]],"")</f>
        <v/>
      </c>
      <c r="P1307" s="150" t="str">
        <f t="shared" si="20"/>
        <v/>
      </c>
    </row>
    <row r="1308" spans="6:16" ht="20.100000000000001" customHeight="1" x14ac:dyDescent="0.15">
      <c r="F1308" t="str">
        <f>IFERROR(選手[[#This Row],[選手番号]],"")</f>
        <v/>
      </c>
      <c r="G1308" t="str">
        <f>IFERROR(選手[[#This Row],[性別コード]],"")</f>
        <v/>
      </c>
      <c r="H1308" t="str">
        <f>IFERROR(VLOOKUP(G1308,色々!P:Q,2,0),"")</f>
        <v/>
      </c>
      <c r="I1308" t="str">
        <f>IFERROR(選手[[#This Row],[氏名]],"")</f>
        <v/>
      </c>
      <c r="J1308" t="str">
        <f>IFERROR(選手[[#This Row],[氏名カナ]],"")</f>
        <v/>
      </c>
      <c r="K1308" t="str">
        <f>IFERROR(選手[[#This Row],[所属名称１]],"")</f>
        <v/>
      </c>
      <c r="L1308" t="str">
        <f>IFERROR(選手[[#This Row],[学校コード]],"")</f>
        <v/>
      </c>
      <c r="M1308" t="str">
        <f>IFERROR(VLOOKUP(L1308,色々!G:H,2,0),"")</f>
        <v/>
      </c>
      <c r="N1308" t="str">
        <f>IFERROR(選手[[#This Row],[学年]],"")</f>
        <v/>
      </c>
      <c r="O1308" s="10" t="str">
        <f>IFERROR(選手[[#This Row],[生年月日]],"")</f>
        <v/>
      </c>
      <c r="P1308" s="150" t="str">
        <f t="shared" si="20"/>
        <v/>
      </c>
    </row>
    <row r="1309" spans="6:16" ht="20.100000000000001" customHeight="1" x14ac:dyDescent="0.15">
      <c r="F1309" t="str">
        <f>IFERROR(選手[[#This Row],[選手番号]],"")</f>
        <v/>
      </c>
      <c r="G1309" t="str">
        <f>IFERROR(選手[[#This Row],[性別コード]],"")</f>
        <v/>
      </c>
      <c r="H1309" t="str">
        <f>IFERROR(VLOOKUP(G1309,色々!P:Q,2,0),"")</f>
        <v/>
      </c>
      <c r="I1309" t="str">
        <f>IFERROR(選手[[#This Row],[氏名]],"")</f>
        <v/>
      </c>
      <c r="J1309" t="str">
        <f>IFERROR(選手[[#This Row],[氏名カナ]],"")</f>
        <v/>
      </c>
      <c r="K1309" t="str">
        <f>IFERROR(選手[[#This Row],[所属名称１]],"")</f>
        <v/>
      </c>
      <c r="L1309" t="str">
        <f>IFERROR(選手[[#This Row],[学校コード]],"")</f>
        <v/>
      </c>
      <c r="M1309" t="str">
        <f>IFERROR(VLOOKUP(L1309,色々!G:H,2,0),"")</f>
        <v/>
      </c>
      <c r="N1309" t="str">
        <f>IFERROR(選手[[#This Row],[学年]],"")</f>
        <v/>
      </c>
      <c r="O1309" s="10" t="str">
        <f>IFERROR(選手[[#This Row],[生年月日]],"")</f>
        <v/>
      </c>
      <c r="P1309" s="150" t="str">
        <f t="shared" si="20"/>
        <v/>
      </c>
    </row>
    <row r="1310" spans="6:16" ht="20.100000000000001" customHeight="1" x14ac:dyDescent="0.15">
      <c r="F1310" t="str">
        <f>IFERROR(選手[[#This Row],[選手番号]],"")</f>
        <v/>
      </c>
      <c r="G1310" t="str">
        <f>IFERROR(選手[[#This Row],[性別コード]],"")</f>
        <v/>
      </c>
      <c r="H1310" t="str">
        <f>IFERROR(VLOOKUP(G1310,色々!P:Q,2,0),"")</f>
        <v/>
      </c>
      <c r="I1310" t="str">
        <f>IFERROR(選手[[#This Row],[氏名]],"")</f>
        <v/>
      </c>
      <c r="J1310" t="str">
        <f>IFERROR(選手[[#This Row],[氏名カナ]],"")</f>
        <v/>
      </c>
      <c r="K1310" t="str">
        <f>IFERROR(選手[[#This Row],[所属名称１]],"")</f>
        <v/>
      </c>
      <c r="L1310" t="str">
        <f>IFERROR(選手[[#This Row],[学校コード]],"")</f>
        <v/>
      </c>
      <c r="M1310" t="str">
        <f>IFERROR(VLOOKUP(L1310,色々!G:H,2,0),"")</f>
        <v/>
      </c>
      <c r="N1310" t="str">
        <f>IFERROR(選手[[#This Row],[学年]],"")</f>
        <v/>
      </c>
      <c r="O1310" s="10" t="str">
        <f>IFERROR(選手[[#This Row],[生年月日]],"")</f>
        <v/>
      </c>
      <c r="P1310" s="150" t="str">
        <f t="shared" si="20"/>
        <v/>
      </c>
    </row>
    <row r="1311" spans="6:16" ht="20.100000000000001" customHeight="1" x14ac:dyDescent="0.15">
      <c r="F1311" t="str">
        <f>IFERROR(選手[[#This Row],[選手番号]],"")</f>
        <v/>
      </c>
      <c r="G1311" t="str">
        <f>IFERROR(選手[[#This Row],[性別コード]],"")</f>
        <v/>
      </c>
      <c r="H1311" t="str">
        <f>IFERROR(VLOOKUP(G1311,色々!P:Q,2,0),"")</f>
        <v/>
      </c>
      <c r="I1311" t="str">
        <f>IFERROR(選手[[#This Row],[氏名]],"")</f>
        <v/>
      </c>
      <c r="J1311" t="str">
        <f>IFERROR(選手[[#This Row],[氏名カナ]],"")</f>
        <v/>
      </c>
      <c r="K1311" t="str">
        <f>IFERROR(選手[[#This Row],[所属名称１]],"")</f>
        <v/>
      </c>
      <c r="L1311" t="str">
        <f>IFERROR(選手[[#This Row],[学校コード]],"")</f>
        <v/>
      </c>
      <c r="M1311" t="str">
        <f>IFERROR(VLOOKUP(L1311,色々!G:H,2,0),"")</f>
        <v/>
      </c>
      <c r="N1311" t="str">
        <f>IFERROR(選手[[#This Row],[学年]],"")</f>
        <v/>
      </c>
      <c r="O1311" s="10" t="str">
        <f>IFERROR(選手[[#This Row],[生年月日]],"")</f>
        <v/>
      </c>
      <c r="P1311" s="150" t="str">
        <f t="shared" si="20"/>
        <v/>
      </c>
    </row>
    <row r="1312" spans="6:16" ht="20.100000000000001" customHeight="1" x14ac:dyDescent="0.15">
      <c r="F1312" t="str">
        <f>IFERROR(選手[[#This Row],[選手番号]],"")</f>
        <v/>
      </c>
      <c r="G1312" t="str">
        <f>IFERROR(選手[[#This Row],[性別コード]],"")</f>
        <v/>
      </c>
      <c r="H1312" t="str">
        <f>IFERROR(VLOOKUP(G1312,色々!P:Q,2,0),"")</f>
        <v/>
      </c>
      <c r="I1312" t="str">
        <f>IFERROR(選手[[#This Row],[氏名]],"")</f>
        <v/>
      </c>
      <c r="J1312" t="str">
        <f>IFERROR(選手[[#This Row],[氏名カナ]],"")</f>
        <v/>
      </c>
      <c r="K1312" t="str">
        <f>IFERROR(選手[[#This Row],[所属名称１]],"")</f>
        <v/>
      </c>
      <c r="L1312" t="str">
        <f>IFERROR(選手[[#This Row],[学校コード]],"")</f>
        <v/>
      </c>
      <c r="M1312" t="str">
        <f>IFERROR(VLOOKUP(L1312,色々!G:H,2,0),"")</f>
        <v/>
      </c>
      <c r="N1312" t="str">
        <f>IFERROR(選手[[#This Row],[学年]],"")</f>
        <v/>
      </c>
      <c r="O1312" s="10" t="str">
        <f>IFERROR(選手[[#This Row],[生年月日]],"")</f>
        <v/>
      </c>
      <c r="P1312" s="150" t="str">
        <f t="shared" si="20"/>
        <v/>
      </c>
    </row>
    <row r="1313" spans="6:16" ht="20.100000000000001" customHeight="1" x14ac:dyDescent="0.15">
      <c r="F1313" t="str">
        <f>IFERROR(選手[[#This Row],[選手番号]],"")</f>
        <v/>
      </c>
      <c r="G1313" t="str">
        <f>IFERROR(選手[[#This Row],[性別コード]],"")</f>
        <v/>
      </c>
      <c r="H1313" t="str">
        <f>IFERROR(VLOOKUP(G1313,色々!P:Q,2,0),"")</f>
        <v/>
      </c>
      <c r="I1313" t="str">
        <f>IFERROR(選手[[#This Row],[氏名]],"")</f>
        <v/>
      </c>
      <c r="J1313" t="str">
        <f>IFERROR(選手[[#This Row],[氏名カナ]],"")</f>
        <v/>
      </c>
      <c r="K1313" t="str">
        <f>IFERROR(選手[[#This Row],[所属名称１]],"")</f>
        <v/>
      </c>
      <c r="L1313" t="str">
        <f>IFERROR(選手[[#This Row],[学校コード]],"")</f>
        <v/>
      </c>
      <c r="M1313" t="str">
        <f>IFERROR(VLOOKUP(L1313,色々!G:H,2,0),"")</f>
        <v/>
      </c>
      <c r="N1313" t="str">
        <f>IFERROR(選手[[#This Row],[学年]],"")</f>
        <v/>
      </c>
      <c r="O1313" s="10" t="str">
        <f>IFERROR(選手[[#This Row],[生年月日]],"")</f>
        <v/>
      </c>
      <c r="P1313" s="150" t="str">
        <f t="shared" si="20"/>
        <v/>
      </c>
    </row>
    <row r="1314" spans="6:16" ht="20.100000000000001" customHeight="1" x14ac:dyDescent="0.15">
      <c r="F1314" t="str">
        <f>IFERROR(選手[[#This Row],[選手番号]],"")</f>
        <v/>
      </c>
      <c r="G1314" t="str">
        <f>IFERROR(選手[[#This Row],[性別コード]],"")</f>
        <v/>
      </c>
      <c r="H1314" t="str">
        <f>IFERROR(VLOOKUP(G1314,色々!P:Q,2,0),"")</f>
        <v/>
      </c>
      <c r="I1314" t="str">
        <f>IFERROR(選手[[#This Row],[氏名]],"")</f>
        <v/>
      </c>
      <c r="J1314" t="str">
        <f>IFERROR(選手[[#This Row],[氏名カナ]],"")</f>
        <v/>
      </c>
      <c r="K1314" t="str">
        <f>IFERROR(選手[[#This Row],[所属名称１]],"")</f>
        <v/>
      </c>
      <c r="L1314" t="str">
        <f>IFERROR(選手[[#This Row],[学校コード]],"")</f>
        <v/>
      </c>
      <c r="M1314" t="str">
        <f>IFERROR(VLOOKUP(L1314,色々!G:H,2,0),"")</f>
        <v/>
      </c>
      <c r="N1314" t="str">
        <f>IFERROR(選手[[#This Row],[学年]],"")</f>
        <v/>
      </c>
      <c r="O1314" s="10" t="str">
        <f>IFERROR(選手[[#This Row],[生年月日]],"")</f>
        <v/>
      </c>
      <c r="P1314" s="150" t="str">
        <f t="shared" si="20"/>
        <v/>
      </c>
    </row>
    <row r="1315" spans="6:16" ht="20.100000000000001" customHeight="1" x14ac:dyDescent="0.15">
      <c r="F1315" t="str">
        <f>IFERROR(選手[[#This Row],[選手番号]],"")</f>
        <v/>
      </c>
      <c r="G1315" t="str">
        <f>IFERROR(選手[[#This Row],[性別コード]],"")</f>
        <v/>
      </c>
      <c r="H1315" t="str">
        <f>IFERROR(VLOOKUP(G1315,色々!P:Q,2,0),"")</f>
        <v/>
      </c>
      <c r="I1315" t="str">
        <f>IFERROR(選手[[#This Row],[氏名]],"")</f>
        <v/>
      </c>
      <c r="J1315" t="str">
        <f>IFERROR(選手[[#This Row],[氏名カナ]],"")</f>
        <v/>
      </c>
      <c r="K1315" t="str">
        <f>IFERROR(選手[[#This Row],[所属名称１]],"")</f>
        <v/>
      </c>
      <c r="L1315" t="str">
        <f>IFERROR(選手[[#This Row],[学校コード]],"")</f>
        <v/>
      </c>
      <c r="M1315" t="str">
        <f>IFERROR(VLOOKUP(L1315,色々!G:H,2,0),"")</f>
        <v/>
      </c>
      <c r="N1315" t="str">
        <f>IFERROR(選手[[#This Row],[学年]],"")</f>
        <v/>
      </c>
      <c r="O1315" s="10" t="str">
        <f>IFERROR(選手[[#This Row],[生年月日]],"")</f>
        <v/>
      </c>
      <c r="P1315" s="150" t="str">
        <f t="shared" si="20"/>
        <v/>
      </c>
    </row>
    <row r="1316" spans="6:16" ht="20.100000000000001" customHeight="1" x14ac:dyDescent="0.15">
      <c r="F1316" t="str">
        <f>IFERROR(選手[[#This Row],[選手番号]],"")</f>
        <v/>
      </c>
      <c r="G1316" t="str">
        <f>IFERROR(選手[[#This Row],[性別コード]],"")</f>
        <v/>
      </c>
      <c r="H1316" t="str">
        <f>IFERROR(VLOOKUP(G1316,色々!P:Q,2,0),"")</f>
        <v/>
      </c>
      <c r="I1316" t="str">
        <f>IFERROR(選手[[#This Row],[氏名]],"")</f>
        <v/>
      </c>
      <c r="J1316" t="str">
        <f>IFERROR(選手[[#This Row],[氏名カナ]],"")</f>
        <v/>
      </c>
      <c r="K1316" t="str">
        <f>IFERROR(選手[[#This Row],[所属名称１]],"")</f>
        <v/>
      </c>
      <c r="L1316" t="str">
        <f>IFERROR(選手[[#This Row],[学校コード]],"")</f>
        <v/>
      </c>
      <c r="M1316" t="str">
        <f>IFERROR(VLOOKUP(L1316,色々!G:H,2,0),"")</f>
        <v/>
      </c>
      <c r="N1316" t="str">
        <f>IFERROR(選手[[#This Row],[学年]],"")</f>
        <v/>
      </c>
      <c r="O1316" s="10" t="str">
        <f>IFERROR(選手[[#This Row],[生年月日]],"")</f>
        <v/>
      </c>
      <c r="P1316" s="150" t="str">
        <f t="shared" si="20"/>
        <v/>
      </c>
    </row>
    <row r="1317" spans="6:16" ht="20.100000000000001" customHeight="1" x14ac:dyDescent="0.15">
      <c r="F1317" t="str">
        <f>IFERROR(選手[[#This Row],[選手番号]],"")</f>
        <v/>
      </c>
      <c r="G1317" t="str">
        <f>IFERROR(選手[[#This Row],[性別コード]],"")</f>
        <v/>
      </c>
      <c r="H1317" t="str">
        <f>IFERROR(VLOOKUP(G1317,色々!P:Q,2,0),"")</f>
        <v/>
      </c>
      <c r="I1317" t="str">
        <f>IFERROR(選手[[#This Row],[氏名]],"")</f>
        <v/>
      </c>
      <c r="J1317" t="str">
        <f>IFERROR(選手[[#This Row],[氏名カナ]],"")</f>
        <v/>
      </c>
      <c r="K1317" t="str">
        <f>IFERROR(選手[[#This Row],[所属名称１]],"")</f>
        <v/>
      </c>
      <c r="L1317" t="str">
        <f>IFERROR(選手[[#This Row],[学校コード]],"")</f>
        <v/>
      </c>
      <c r="M1317" t="str">
        <f>IFERROR(VLOOKUP(L1317,色々!G:H,2,0),"")</f>
        <v/>
      </c>
      <c r="N1317" t="str">
        <f>IFERROR(選手[[#This Row],[学年]],"")</f>
        <v/>
      </c>
      <c r="O1317" s="10" t="str">
        <f>IFERROR(選手[[#This Row],[生年月日]],"")</f>
        <v/>
      </c>
      <c r="P1317" s="150" t="str">
        <f t="shared" si="20"/>
        <v/>
      </c>
    </row>
    <row r="1318" spans="6:16" ht="20.100000000000001" customHeight="1" x14ac:dyDescent="0.15">
      <c r="F1318" t="str">
        <f>IFERROR(選手[[#This Row],[選手番号]],"")</f>
        <v/>
      </c>
      <c r="G1318" t="str">
        <f>IFERROR(選手[[#This Row],[性別コード]],"")</f>
        <v/>
      </c>
      <c r="H1318" t="str">
        <f>IFERROR(VLOOKUP(G1318,色々!P:Q,2,0),"")</f>
        <v/>
      </c>
      <c r="I1318" t="str">
        <f>IFERROR(選手[[#This Row],[氏名]],"")</f>
        <v/>
      </c>
      <c r="J1318" t="str">
        <f>IFERROR(選手[[#This Row],[氏名カナ]],"")</f>
        <v/>
      </c>
      <c r="K1318" t="str">
        <f>IFERROR(選手[[#This Row],[所属名称１]],"")</f>
        <v/>
      </c>
      <c r="L1318" t="str">
        <f>IFERROR(選手[[#This Row],[学校コード]],"")</f>
        <v/>
      </c>
      <c r="M1318" t="str">
        <f>IFERROR(VLOOKUP(L1318,色々!G:H,2,0),"")</f>
        <v/>
      </c>
      <c r="N1318" t="str">
        <f>IFERROR(選手[[#This Row],[学年]],"")</f>
        <v/>
      </c>
      <c r="O1318" s="10" t="str">
        <f>IFERROR(選手[[#This Row],[生年月日]],"")</f>
        <v/>
      </c>
      <c r="P1318" s="150" t="str">
        <f t="shared" si="20"/>
        <v/>
      </c>
    </row>
    <row r="1319" spans="6:16" ht="20.100000000000001" customHeight="1" x14ac:dyDescent="0.15">
      <c r="F1319" t="str">
        <f>IFERROR(選手[[#This Row],[選手番号]],"")</f>
        <v/>
      </c>
      <c r="G1319" t="str">
        <f>IFERROR(選手[[#This Row],[性別コード]],"")</f>
        <v/>
      </c>
      <c r="H1319" t="str">
        <f>IFERROR(VLOOKUP(G1319,色々!P:Q,2,0),"")</f>
        <v/>
      </c>
      <c r="I1319" t="str">
        <f>IFERROR(選手[[#This Row],[氏名]],"")</f>
        <v/>
      </c>
      <c r="J1319" t="str">
        <f>IFERROR(選手[[#This Row],[氏名カナ]],"")</f>
        <v/>
      </c>
      <c r="K1319" t="str">
        <f>IFERROR(選手[[#This Row],[所属名称１]],"")</f>
        <v/>
      </c>
      <c r="L1319" t="str">
        <f>IFERROR(選手[[#This Row],[学校コード]],"")</f>
        <v/>
      </c>
      <c r="M1319" t="str">
        <f>IFERROR(VLOOKUP(L1319,色々!G:H,2,0),"")</f>
        <v/>
      </c>
      <c r="N1319" t="str">
        <f>IFERROR(選手[[#This Row],[学年]],"")</f>
        <v/>
      </c>
      <c r="O1319" s="10" t="str">
        <f>IFERROR(選手[[#This Row],[生年月日]],"")</f>
        <v/>
      </c>
      <c r="P1319" s="150" t="str">
        <f t="shared" si="20"/>
        <v/>
      </c>
    </row>
    <row r="1320" spans="6:16" ht="20.100000000000001" customHeight="1" x14ac:dyDescent="0.15">
      <c r="F1320" t="str">
        <f>IFERROR(選手[[#This Row],[選手番号]],"")</f>
        <v/>
      </c>
      <c r="G1320" t="str">
        <f>IFERROR(選手[[#This Row],[性別コード]],"")</f>
        <v/>
      </c>
      <c r="H1320" t="str">
        <f>IFERROR(VLOOKUP(G1320,色々!P:Q,2,0),"")</f>
        <v/>
      </c>
      <c r="I1320" t="str">
        <f>IFERROR(選手[[#This Row],[氏名]],"")</f>
        <v/>
      </c>
      <c r="J1320" t="str">
        <f>IFERROR(選手[[#This Row],[氏名カナ]],"")</f>
        <v/>
      </c>
      <c r="K1320" t="str">
        <f>IFERROR(選手[[#This Row],[所属名称１]],"")</f>
        <v/>
      </c>
      <c r="L1320" t="str">
        <f>IFERROR(選手[[#This Row],[学校コード]],"")</f>
        <v/>
      </c>
      <c r="M1320" t="str">
        <f>IFERROR(VLOOKUP(L1320,色々!G:H,2,0),"")</f>
        <v/>
      </c>
      <c r="N1320" t="str">
        <f>IFERROR(選手[[#This Row],[学年]],"")</f>
        <v/>
      </c>
      <c r="O1320" s="10" t="str">
        <f>IFERROR(選手[[#This Row],[生年月日]],"")</f>
        <v/>
      </c>
      <c r="P1320" s="150" t="str">
        <f t="shared" si="20"/>
        <v/>
      </c>
    </row>
    <row r="1321" spans="6:16" ht="20.100000000000001" customHeight="1" x14ac:dyDescent="0.15">
      <c r="F1321" t="str">
        <f>IFERROR(選手[[#This Row],[選手番号]],"")</f>
        <v/>
      </c>
      <c r="G1321" t="str">
        <f>IFERROR(選手[[#This Row],[性別コード]],"")</f>
        <v/>
      </c>
      <c r="H1321" t="str">
        <f>IFERROR(VLOOKUP(G1321,色々!P:Q,2,0),"")</f>
        <v/>
      </c>
      <c r="I1321" t="str">
        <f>IFERROR(選手[[#This Row],[氏名]],"")</f>
        <v/>
      </c>
      <c r="J1321" t="str">
        <f>IFERROR(選手[[#This Row],[氏名カナ]],"")</f>
        <v/>
      </c>
      <c r="K1321" t="str">
        <f>IFERROR(選手[[#This Row],[所属名称１]],"")</f>
        <v/>
      </c>
      <c r="L1321" t="str">
        <f>IFERROR(選手[[#This Row],[学校コード]],"")</f>
        <v/>
      </c>
      <c r="M1321" t="str">
        <f>IFERROR(VLOOKUP(L1321,色々!G:H,2,0),"")</f>
        <v/>
      </c>
      <c r="N1321" t="str">
        <f>IFERROR(選手[[#This Row],[学年]],"")</f>
        <v/>
      </c>
      <c r="O1321" s="10" t="str">
        <f>IFERROR(選手[[#This Row],[生年月日]],"")</f>
        <v/>
      </c>
      <c r="P1321" s="150" t="str">
        <f t="shared" si="20"/>
        <v/>
      </c>
    </row>
    <row r="1322" spans="6:16" ht="20.100000000000001" customHeight="1" x14ac:dyDescent="0.15">
      <c r="F1322" t="str">
        <f>IFERROR(選手[[#This Row],[選手番号]],"")</f>
        <v/>
      </c>
      <c r="G1322" t="str">
        <f>IFERROR(選手[[#This Row],[性別コード]],"")</f>
        <v/>
      </c>
      <c r="H1322" t="str">
        <f>IFERROR(VLOOKUP(G1322,色々!P:Q,2,0),"")</f>
        <v/>
      </c>
      <c r="I1322" t="str">
        <f>IFERROR(選手[[#This Row],[氏名]],"")</f>
        <v/>
      </c>
      <c r="J1322" t="str">
        <f>IFERROR(選手[[#This Row],[氏名カナ]],"")</f>
        <v/>
      </c>
      <c r="K1322" t="str">
        <f>IFERROR(選手[[#This Row],[所属名称１]],"")</f>
        <v/>
      </c>
      <c r="L1322" t="str">
        <f>IFERROR(選手[[#This Row],[学校コード]],"")</f>
        <v/>
      </c>
      <c r="M1322" t="str">
        <f>IFERROR(VLOOKUP(L1322,色々!G:H,2,0),"")</f>
        <v/>
      </c>
      <c r="N1322" t="str">
        <f>IFERROR(選手[[#This Row],[学年]],"")</f>
        <v/>
      </c>
      <c r="O1322" s="10" t="str">
        <f>IFERROR(選手[[#This Row],[生年月日]],"")</f>
        <v/>
      </c>
      <c r="P1322" s="150" t="str">
        <f t="shared" si="20"/>
        <v/>
      </c>
    </row>
    <row r="1323" spans="6:16" ht="20.100000000000001" customHeight="1" x14ac:dyDescent="0.15">
      <c r="F1323" t="str">
        <f>IFERROR(選手[[#This Row],[選手番号]],"")</f>
        <v/>
      </c>
      <c r="G1323" t="str">
        <f>IFERROR(選手[[#This Row],[性別コード]],"")</f>
        <v/>
      </c>
      <c r="H1323" t="str">
        <f>IFERROR(VLOOKUP(G1323,色々!P:Q,2,0),"")</f>
        <v/>
      </c>
      <c r="I1323" t="str">
        <f>IFERROR(選手[[#This Row],[氏名]],"")</f>
        <v/>
      </c>
      <c r="J1323" t="str">
        <f>IFERROR(選手[[#This Row],[氏名カナ]],"")</f>
        <v/>
      </c>
      <c r="K1323" t="str">
        <f>IFERROR(選手[[#This Row],[所属名称１]],"")</f>
        <v/>
      </c>
      <c r="L1323" t="str">
        <f>IFERROR(選手[[#This Row],[学校コード]],"")</f>
        <v/>
      </c>
      <c r="M1323" t="str">
        <f>IFERROR(VLOOKUP(L1323,色々!G:H,2,0),"")</f>
        <v/>
      </c>
      <c r="N1323" t="str">
        <f>IFERROR(選手[[#This Row],[学年]],"")</f>
        <v/>
      </c>
      <c r="O1323" s="10" t="str">
        <f>IFERROR(選手[[#This Row],[生年月日]],"")</f>
        <v/>
      </c>
      <c r="P1323" s="150" t="str">
        <f t="shared" si="20"/>
        <v/>
      </c>
    </row>
    <row r="1324" spans="6:16" ht="20.100000000000001" customHeight="1" x14ac:dyDescent="0.15">
      <c r="F1324" t="str">
        <f>IFERROR(選手[[#This Row],[選手番号]],"")</f>
        <v/>
      </c>
      <c r="G1324" t="str">
        <f>IFERROR(選手[[#This Row],[性別コード]],"")</f>
        <v/>
      </c>
      <c r="H1324" t="str">
        <f>IFERROR(VLOOKUP(G1324,色々!P:Q,2,0),"")</f>
        <v/>
      </c>
      <c r="I1324" t="str">
        <f>IFERROR(選手[[#This Row],[氏名]],"")</f>
        <v/>
      </c>
      <c r="J1324" t="str">
        <f>IFERROR(選手[[#This Row],[氏名カナ]],"")</f>
        <v/>
      </c>
      <c r="K1324" t="str">
        <f>IFERROR(選手[[#This Row],[所属名称１]],"")</f>
        <v/>
      </c>
      <c r="L1324" t="str">
        <f>IFERROR(選手[[#This Row],[学校コード]],"")</f>
        <v/>
      </c>
      <c r="M1324" t="str">
        <f>IFERROR(VLOOKUP(L1324,色々!G:H,2,0),"")</f>
        <v/>
      </c>
      <c r="N1324" t="str">
        <f>IFERROR(選手[[#This Row],[学年]],"")</f>
        <v/>
      </c>
      <c r="O1324" s="10" t="str">
        <f>IFERROR(選手[[#This Row],[生年月日]],"")</f>
        <v/>
      </c>
      <c r="P1324" s="150" t="str">
        <f t="shared" si="20"/>
        <v/>
      </c>
    </row>
    <row r="1325" spans="6:16" ht="20.100000000000001" customHeight="1" x14ac:dyDescent="0.15">
      <c r="F1325" t="str">
        <f>IFERROR(選手[[#This Row],[選手番号]],"")</f>
        <v/>
      </c>
      <c r="G1325" t="str">
        <f>IFERROR(選手[[#This Row],[性別コード]],"")</f>
        <v/>
      </c>
      <c r="H1325" t="str">
        <f>IFERROR(VLOOKUP(G1325,色々!P:Q,2,0),"")</f>
        <v/>
      </c>
      <c r="I1325" t="str">
        <f>IFERROR(選手[[#This Row],[氏名]],"")</f>
        <v/>
      </c>
      <c r="J1325" t="str">
        <f>IFERROR(選手[[#This Row],[氏名カナ]],"")</f>
        <v/>
      </c>
      <c r="K1325" t="str">
        <f>IFERROR(選手[[#This Row],[所属名称１]],"")</f>
        <v/>
      </c>
      <c r="L1325" t="str">
        <f>IFERROR(選手[[#This Row],[学校コード]],"")</f>
        <v/>
      </c>
      <c r="M1325" t="str">
        <f>IFERROR(VLOOKUP(L1325,色々!G:H,2,0),"")</f>
        <v/>
      </c>
      <c r="N1325" t="str">
        <f>IFERROR(選手[[#This Row],[学年]],"")</f>
        <v/>
      </c>
      <c r="O1325" s="10" t="str">
        <f>IFERROR(選手[[#This Row],[生年月日]],"")</f>
        <v/>
      </c>
      <c r="P1325" s="150" t="str">
        <f t="shared" si="20"/>
        <v/>
      </c>
    </row>
    <row r="1326" spans="6:16" ht="20.100000000000001" customHeight="1" x14ac:dyDescent="0.15">
      <c r="F1326" t="str">
        <f>IFERROR(選手[[#This Row],[選手番号]],"")</f>
        <v/>
      </c>
      <c r="G1326" t="str">
        <f>IFERROR(選手[[#This Row],[性別コード]],"")</f>
        <v/>
      </c>
      <c r="H1326" t="str">
        <f>IFERROR(VLOOKUP(G1326,色々!P:Q,2,0),"")</f>
        <v/>
      </c>
      <c r="I1326" t="str">
        <f>IFERROR(選手[[#This Row],[氏名]],"")</f>
        <v/>
      </c>
      <c r="J1326" t="str">
        <f>IFERROR(選手[[#This Row],[氏名カナ]],"")</f>
        <v/>
      </c>
      <c r="K1326" t="str">
        <f>IFERROR(選手[[#This Row],[所属名称１]],"")</f>
        <v/>
      </c>
      <c r="L1326" t="str">
        <f>IFERROR(選手[[#This Row],[学校コード]],"")</f>
        <v/>
      </c>
      <c r="M1326" t="str">
        <f>IFERROR(VLOOKUP(L1326,色々!G:H,2,0),"")</f>
        <v/>
      </c>
      <c r="N1326" t="str">
        <f>IFERROR(選手[[#This Row],[学年]],"")</f>
        <v/>
      </c>
      <c r="O1326" s="10" t="str">
        <f>IFERROR(選手[[#This Row],[生年月日]],"")</f>
        <v/>
      </c>
      <c r="P1326" s="150" t="str">
        <f t="shared" si="20"/>
        <v/>
      </c>
    </row>
    <row r="1327" spans="6:16" ht="20.100000000000001" customHeight="1" x14ac:dyDescent="0.15">
      <c r="F1327" t="str">
        <f>IFERROR(選手[[#This Row],[選手番号]],"")</f>
        <v/>
      </c>
      <c r="G1327" t="str">
        <f>IFERROR(選手[[#This Row],[性別コード]],"")</f>
        <v/>
      </c>
      <c r="H1327" t="str">
        <f>IFERROR(VLOOKUP(G1327,色々!P:Q,2,0),"")</f>
        <v/>
      </c>
      <c r="I1327" t="str">
        <f>IFERROR(選手[[#This Row],[氏名]],"")</f>
        <v/>
      </c>
      <c r="J1327" t="str">
        <f>IFERROR(選手[[#This Row],[氏名カナ]],"")</f>
        <v/>
      </c>
      <c r="K1327" t="str">
        <f>IFERROR(選手[[#This Row],[所属名称１]],"")</f>
        <v/>
      </c>
      <c r="L1327" t="str">
        <f>IFERROR(選手[[#This Row],[学校コード]],"")</f>
        <v/>
      </c>
      <c r="M1327" t="str">
        <f>IFERROR(VLOOKUP(L1327,色々!G:H,2,0),"")</f>
        <v/>
      </c>
      <c r="N1327" t="str">
        <f>IFERROR(選手[[#This Row],[学年]],"")</f>
        <v/>
      </c>
      <c r="O1327" s="10" t="str">
        <f>IFERROR(選手[[#This Row],[生年月日]],"")</f>
        <v/>
      </c>
      <c r="P1327" s="150" t="str">
        <f t="shared" si="20"/>
        <v/>
      </c>
    </row>
    <row r="1328" spans="6:16" ht="20.100000000000001" customHeight="1" x14ac:dyDescent="0.15">
      <c r="F1328" t="str">
        <f>IFERROR(選手[[#This Row],[選手番号]],"")</f>
        <v/>
      </c>
      <c r="G1328" t="str">
        <f>IFERROR(選手[[#This Row],[性別コード]],"")</f>
        <v/>
      </c>
      <c r="H1328" t="str">
        <f>IFERROR(VLOOKUP(G1328,色々!P:Q,2,0),"")</f>
        <v/>
      </c>
      <c r="I1328" t="str">
        <f>IFERROR(選手[[#This Row],[氏名]],"")</f>
        <v/>
      </c>
      <c r="J1328" t="str">
        <f>IFERROR(選手[[#This Row],[氏名カナ]],"")</f>
        <v/>
      </c>
      <c r="K1328" t="str">
        <f>IFERROR(選手[[#This Row],[所属名称１]],"")</f>
        <v/>
      </c>
      <c r="L1328" t="str">
        <f>IFERROR(選手[[#This Row],[学校コード]],"")</f>
        <v/>
      </c>
      <c r="M1328" t="str">
        <f>IFERROR(VLOOKUP(L1328,色々!G:H,2,0),"")</f>
        <v/>
      </c>
      <c r="N1328" t="str">
        <f>IFERROR(選手[[#This Row],[学年]],"")</f>
        <v/>
      </c>
      <c r="O1328" s="10" t="str">
        <f>IFERROR(選手[[#This Row],[生年月日]],"")</f>
        <v/>
      </c>
      <c r="P1328" s="150" t="str">
        <f t="shared" si="20"/>
        <v/>
      </c>
    </row>
    <row r="1329" spans="6:16" ht="20.100000000000001" customHeight="1" x14ac:dyDescent="0.15">
      <c r="F1329" t="str">
        <f>IFERROR(選手[[#This Row],[選手番号]],"")</f>
        <v/>
      </c>
      <c r="G1329" t="str">
        <f>IFERROR(選手[[#This Row],[性別コード]],"")</f>
        <v/>
      </c>
      <c r="H1329" t="str">
        <f>IFERROR(VLOOKUP(G1329,色々!P:Q,2,0),"")</f>
        <v/>
      </c>
      <c r="I1329" t="str">
        <f>IFERROR(選手[[#This Row],[氏名]],"")</f>
        <v/>
      </c>
      <c r="J1329" t="str">
        <f>IFERROR(選手[[#This Row],[氏名カナ]],"")</f>
        <v/>
      </c>
      <c r="K1329" t="str">
        <f>IFERROR(選手[[#This Row],[所属名称１]],"")</f>
        <v/>
      </c>
      <c r="L1329" t="str">
        <f>IFERROR(選手[[#This Row],[学校コード]],"")</f>
        <v/>
      </c>
      <c r="M1329" t="str">
        <f>IFERROR(VLOOKUP(L1329,色々!G:H,2,0),"")</f>
        <v/>
      </c>
      <c r="N1329" t="str">
        <f>IFERROR(選手[[#This Row],[学年]],"")</f>
        <v/>
      </c>
      <c r="O1329" s="10" t="str">
        <f>IFERROR(選手[[#This Row],[生年月日]],"")</f>
        <v/>
      </c>
      <c r="P1329" s="150" t="str">
        <f t="shared" si="20"/>
        <v/>
      </c>
    </row>
    <row r="1330" spans="6:16" ht="20.100000000000001" customHeight="1" x14ac:dyDescent="0.15">
      <c r="F1330" t="str">
        <f>IFERROR(選手[[#This Row],[選手番号]],"")</f>
        <v/>
      </c>
      <c r="G1330" t="str">
        <f>IFERROR(選手[[#This Row],[性別コード]],"")</f>
        <v/>
      </c>
      <c r="H1330" t="str">
        <f>IFERROR(VLOOKUP(G1330,色々!P:Q,2,0),"")</f>
        <v/>
      </c>
      <c r="I1330" t="str">
        <f>IFERROR(選手[[#This Row],[氏名]],"")</f>
        <v/>
      </c>
      <c r="J1330" t="str">
        <f>IFERROR(選手[[#This Row],[氏名カナ]],"")</f>
        <v/>
      </c>
      <c r="K1330" t="str">
        <f>IFERROR(選手[[#This Row],[所属名称１]],"")</f>
        <v/>
      </c>
      <c r="L1330" t="str">
        <f>IFERROR(選手[[#This Row],[学校コード]],"")</f>
        <v/>
      </c>
      <c r="M1330" t="str">
        <f>IFERROR(VLOOKUP(L1330,色々!G:H,2,0),"")</f>
        <v/>
      </c>
      <c r="N1330" t="str">
        <f>IFERROR(選手[[#This Row],[学年]],"")</f>
        <v/>
      </c>
      <c r="O1330" s="10" t="str">
        <f>IFERROR(選手[[#This Row],[生年月日]],"")</f>
        <v/>
      </c>
      <c r="P1330" s="150" t="str">
        <f t="shared" si="20"/>
        <v/>
      </c>
    </row>
    <row r="1331" spans="6:16" ht="20.100000000000001" customHeight="1" x14ac:dyDescent="0.15">
      <c r="F1331" t="str">
        <f>IFERROR(選手[[#This Row],[選手番号]],"")</f>
        <v/>
      </c>
      <c r="G1331" t="str">
        <f>IFERROR(選手[[#This Row],[性別コード]],"")</f>
        <v/>
      </c>
      <c r="H1331" t="str">
        <f>IFERROR(VLOOKUP(G1331,色々!P:Q,2,0),"")</f>
        <v/>
      </c>
      <c r="I1331" t="str">
        <f>IFERROR(選手[[#This Row],[氏名]],"")</f>
        <v/>
      </c>
      <c r="J1331" t="str">
        <f>IFERROR(選手[[#This Row],[氏名カナ]],"")</f>
        <v/>
      </c>
      <c r="K1331" t="str">
        <f>IFERROR(選手[[#This Row],[所属名称１]],"")</f>
        <v/>
      </c>
      <c r="L1331" t="str">
        <f>IFERROR(選手[[#This Row],[学校コード]],"")</f>
        <v/>
      </c>
      <c r="M1331" t="str">
        <f>IFERROR(VLOOKUP(L1331,色々!G:H,2,0),"")</f>
        <v/>
      </c>
      <c r="N1331" t="str">
        <f>IFERROR(選手[[#This Row],[学年]],"")</f>
        <v/>
      </c>
      <c r="O1331" s="10" t="str">
        <f>IFERROR(選手[[#This Row],[生年月日]],"")</f>
        <v/>
      </c>
      <c r="P1331" s="150" t="str">
        <f t="shared" si="20"/>
        <v/>
      </c>
    </row>
    <row r="1332" spans="6:16" ht="20.100000000000001" customHeight="1" x14ac:dyDescent="0.15">
      <c r="F1332" t="str">
        <f>IFERROR(選手[[#This Row],[選手番号]],"")</f>
        <v/>
      </c>
      <c r="G1332" t="str">
        <f>IFERROR(選手[[#This Row],[性別コード]],"")</f>
        <v/>
      </c>
      <c r="H1332" t="str">
        <f>IFERROR(VLOOKUP(G1332,色々!P:Q,2,0),"")</f>
        <v/>
      </c>
      <c r="I1332" t="str">
        <f>IFERROR(選手[[#This Row],[氏名]],"")</f>
        <v/>
      </c>
      <c r="J1332" t="str">
        <f>IFERROR(選手[[#This Row],[氏名カナ]],"")</f>
        <v/>
      </c>
      <c r="K1332" t="str">
        <f>IFERROR(選手[[#This Row],[所属名称１]],"")</f>
        <v/>
      </c>
      <c r="L1332" t="str">
        <f>IFERROR(選手[[#This Row],[学校コード]],"")</f>
        <v/>
      </c>
      <c r="M1332" t="str">
        <f>IFERROR(VLOOKUP(L1332,色々!G:H,2,0),"")</f>
        <v/>
      </c>
      <c r="N1332" t="str">
        <f>IFERROR(選手[[#This Row],[学年]],"")</f>
        <v/>
      </c>
      <c r="O1332" s="10" t="str">
        <f>IFERROR(選手[[#This Row],[生年月日]],"")</f>
        <v/>
      </c>
      <c r="P1332" s="150" t="str">
        <f t="shared" si="20"/>
        <v/>
      </c>
    </row>
    <row r="1333" spans="6:16" ht="20.100000000000001" customHeight="1" x14ac:dyDescent="0.15">
      <c r="F1333" t="str">
        <f>IFERROR(選手[[#This Row],[選手番号]],"")</f>
        <v/>
      </c>
      <c r="G1333" t="str">
        <f>IFERROR(選手[[#This Row],[性別コード]],"")</f>
        <v/>
      </c>
      <c r="H1333" t="str">
        <f>IFERROR(VLOOKUP(G1333,色々!P:Q,2,0),"")</f>
        <v/>
      </c>
      <c r="I1333" t="str">
        <f>IFERROR(選手[[#This Row],[氏名]],"")</f>
        <v/>
      </c>
      <c r="J1333" t="str">
        <f>IFERROR(選手[[#This Row],[氏名カナ]],"")</f>
        <v/>
      </c>
      <c r="K1333" t="str">
        <f>IFERROR(選手[[#This Row],[所属名称１]],"")</f>
        <v/>
      </c>
      <c r="L1333" t="str">
        <f>IFERROR(選手[[#This Row],[学校コード]],"")</f>
        <v/>
      </c>
      <c r="M1333" t="str">
        <f>IFERROR(VLOOKUP(L1333,色々!G:H,2,0),"")</f>
        <v/>
      </c>
      <c r="N1333" t="str">
        <f>IFERROR(選手[[#This Row],[学年]],"")</f>
        <v/>
      </c>
      <c r="O1333" s="10" t="str">
        <f>IFERROR(選手[[#This Row],[生年月日]],"")</f>
        <v/>
      </c>
      <c r="P1333" s="150" t="str">
        <f t="shared" si="20"/>
        <v/>
      </c>
    </row>
    <row r="1334" spans="6:16" ht="20.100000000000001" customHeight="1" x14ac:dyDescent="0.15">
      <c r="F1334" t="str">
        <f>IFERROR(選手[[#This Row],[選手番号]],"")</f>
        <v/>
      </c>
      <c r="G1334" t="str">
        <f>IFERROR(選手[[#This Row],[性別コード]],"")</f>
        <v/>
      </c>
      <c r="H1334" t="str">
        <f>IFERROR(VLOOKUP(G1334,色々!P:Q,2,0),"")</f>
        <v/>
      </c>
      <c r="I1334" t="str">
        <f>IFERROR(選手[[#This Row],[氏名]],"")</f>
        <v/>
      </c>
      <c r="J1334" t="str">
        <f>IFERROR(選手[[#This Row],[氏名カナ]],"")</f>
        <v/>
      </c>
      <c r="K1334" t="str">
        <f>IFERROR(選手[[#This Row],[所属名称１]],"")</f>
        <v/>
      </c>
      <c r="L1334" t="str">
        <f>IFERROR(選手[[#This Row],[学校コード]],"")</f>
        <v/>
      </c>
      <c r="M1334" t="str">
        <f>IFERROR(VLOOKUP(L1334,色々!G:H,2,0),"")</f>
        <v/>
      </c>
      <c r="N1334" t="str">
        <f>IFERROR(選手[[#This Row],[学年]],"")</f>
        <v/>
      </c>
      <c r="O1334" s="10" t="str">
        <f>IFERROR(選手[[#This Row],[生年月日]],"")</f>
        <v/>
      </c>
      <c r="P1334" s="150" t="str">
        <f t="shared" si="20"/>
        <v/>
      </c>
    </row>
    <row r="1335" spans="6:16" ht="20.100000000000001" customHeight="1" x14ac:dyDescent="0.15">
      <c r="F1335" t="str">
        <f>IFERROR(選手[[#This Row],[選手番号]],"")</f>
        <v/>
      </c>
      <c r="G1335" t="str">
        <f>IFERROR(選手[[#This Row],[性別コード]],"")</f>
        <v/>
      </c>
      <c r="H1335" t="str">
        <f>IFERROR(VLOOKUP(G1335,色々!P:Q,2,0),"")</f>
        <v/>
      </c>
      <c r="I1335" t="str">
        <f>IFERROR(選手[[#This Row],[氏名]],"")</f>
        <v/>
      </c>
      <c r="J1335" t="str">
        <f>IFERROR(選手[[#This Row],[氏名カナ]],"")</f>
        <v/>
      </c>
      <c r="K1335" t="str">
        <f>IFERROR(選手[[#This Row],[所属名称１]],"")</f>
        <v/>
      </c>
      <c r="L1335" t="str">
        <f>IFERROR(選手[[#This Row],[学校コード]],"")</f>
        <v/>
      </c>
      <c r="M1335" t="str">
        <f>IFERROR(VLOOKUP(L1335,色々!G:H,2,0),"")</f>
        <v/>
      </c>
      <c r="N1335" t="str">
        <f>IFERROR(選手[[#This Row],[学年]],"")</f>
        <v/>
      </c>
      <c r="O1335" s="10" t="str">
        <f>IFERROR(選手[[#This Row],[生年月日]],"")</f>
        <v/>
      </c>
      <c r="P1335" s="150" t="str">
        <f t="shared" si="20"/>
        <v/>
      </c>
    </row>
    <row r="1336" spans="6:16" ht="20.100000000000001" customHeight="1" x14ac:dyDescent="0.15">
      <c r="F1336" t="str">
        <f>IFERROR(選手[[#This Row],[選手番号]],"")</f>
        <v/>
      </c>
      <c r="G1336" t="str">
        <f>IFERROR(選手[[#This Row],[性別コード]],"")</f>
        <v/>
      </c>
      <c r="H1336" t="str">
        <f>IFERROR(VLOOKUP(G1336,色々!P:Q,2,0),"")</f>
        <v/>
      </c>
      <c r="I1336" t="str">
        <f>IFERROR(選手[[#This Row],[氏名]],"")</f>
        <v/>
      </c>
      <c r="J1336" t="str">
        <f>IFERROR(選手[[#This Row],[氏名カナ]],"")</f>
        <v/>
      </c>
      <c r="K1336" t="str">
        <f>IFERROR(選手[[#This Row],[所属名称１]],"")</f>
        <v/>
      </c>
      <c r="L1336" t="str">
        <f>IFERROR(選手[[#This Row],[学校コード]],"")</f>
        <v/>
      </c>
      <c r="M1336" t="str">
        <f>IFERROR(VLOOKUP(L1336,色々!G:H,2,0),"")</f>
        <v/>
      </c>
      <c r="N1336" t="str">
        <f>IFERROR(選手[[#This Row],[学年]],"")</f>
        <v/>
      </c>
      <c r="O1336" s="10" t="str">
        <f>IFERROR(選手[[#This Row],[生年月日]],"")</f>
        <v/>
      </c>
      <c r="P1336" s="150" t="str">
        <f t="shared" si="20"/>
        <v/>
      </c>
    </row>
    <row r="1337" spans="6:16" ht="20.100000000000001" customHeight="1" x14ac:dyDescent="0.15">
      <c r="F1337" t="str">
        <f>IFERROR(選手[[#This Row],[選手番号]],"")</f>
        <v/>
      </c>
      <c r="G1337" t="str">
        <f>IFERROR(選手[[#This Row],[性別コード]],"")</f>
        <v/>
      </c>
      <c r="H1337" t="str">
        <f>IFERROR(VLOOKUP(G1337,色々!P:Q,2,0),"")</f>
        <v/>
      </c>
      <c r="I1337" t="str">
        <f>IFERROR(選手[[#This Row],[氏名]],"")</f>
        <v/>
      </c>
      <c r="J1337" t="str">
        <f>IFERROR(選手[[#This Row],[氏名カナ]],"")</f>
        <v/>
      </c>
      <c r="K1337" t="str">
        <f>IFERROR(選手[[#This Row],[所属名称１]],"")</f>
        <v/>
      </c>
      <c r="L1337" t="str">
        <f>IFERROR(選手[[#This Row],[学校コード]],"")</f>
        <v/>
      </c>
      <c r="M1337" t="str">
        <f>IFERROR(VLOOKUP(L1337,色々!G:H,2,0),"")</f>
        <v/>
      </c>
      <c r="N1337" t="str">
        <f>IFERROR(選手[[#This Row],[学年]],"")</f>
        <v/>
      </c>
      <c r="O1337" s="10" t="str">
        <f>IFERROR(選手[[#This Row],[生年月日]],"")</f>
        <v/>
      </c>
      <c r="P1337" s="150" t="str">
        <f t="shared" si="20"/>
        <v/>
      </c>
    </row>
    <row r="1338" spans="6:16" ht="20.100000000000001" customHeight="1" x14ac:dyDescent="0.15">
      <c r="F1338" t="str">
        <f>IFERROR(選手[[#This Row],[選手番号]],"")</f>
        <v/>
      </c>
      <c r="G1338" t="str">
        <f>IFERROR(選手[[#This Row],[性別コード]],"")</f>
        <v/>
      </c>
      <c r="H1338" t="str">
        <f>IFERROR(VLOOKUP(G1338,色々!P:Q,2,0),"")</f>
        <v/>
      </c>
      <c r="I1338" t="str">
        <f>IFERROR(選手[[#This Row],[氏名]],"")</f>
        <v/>
      </c>
      <c r="J1338" t="str">
        <f>IFERROR(選手[[#This Row],[氏名カナ]],"")</f>
        <v/>
      </c>
      <c r="K1338" t="str">
        <f>IFERROR(選手[[#This Row],[所属名称１]],"")</f>
        <v/>
      </c>
      <c r="L1338" t="str">
        <f>IFERROR(選手[[#This Row],[学校コード]],"")</f>
        <v/>
      </c>
      <c r="M1338" t="str">
        <f>IFERROR(VLOOKUP(L1338,色々!G:H,2,0),"")</f>
        <v/>
      </c>
      <c r="N1338" t="str">
        <f>IFERROR(選手[[#This Row],[学年]],"")</f>
        <v/>
      </c>
      <c r="O1338" s="10" t="str">
        <f>IFERROR(選手[[#This Row],[生年月日]],"")</f>
        <v/>
      </c>
      <c r="P1338" s="150" t="str">
        <f t="shared" si="20"/>
        <v/>
      </c>
    </row>
    <row r="1339" spans="6:16" ht="20.100000000000001" customHeight="1" x14ac:dyDescent="0.15">
      <c r="F1339" t="str">
        <f>IFERROR(選手[[#This Row],[選手番号]],"")</f>
        <v/>
      </c>
      <c r="G1339" t="str">
        <f>IFERROR(選手[[#This Row],[性別コード]],"")</f>
        <v/>
      </c>
      <c r="H1339" t="str">
        <f>IFERROR(VLOOKUP(G1339,色々!P:Q,2,0),"")</f>
        <v/>
      </c>
      <c r="I1339" t="str">
        <f>IFERROR(選手[[#This Row],[氏名]],"")</f>
        <v/>
      </c>
      <c r="J1339" t="str">
        <f>IFERROR(選手[[#This Row],[氏名カナ]],"")</f>
        <v/>
      </c>
      <c r="K1339" t="str">
        <f>IFERROR(選手[[#This Row],[所属名称１]],"")</f>
        <v/>
      </c>
      <c r="L1339" t="str">
        <f>IFERROR(選手[[#This Row],[学校コード]],"")</f>
        <v/>
      </c>
      <c r="M1339" t="str">
        <f>IFERROR(VLOOKUP(L1339,色々!G:H,2,0),"")</f>
        <v/>
      </c>
      <c r="N1339" t="str">
        <f>IFERROR(選手[[#This Row],[学年]],"")</f>
        <v/>
      </c>
      <c r="O1339" s="10" t="str">
        <f>IFERROR(選手[[#This Row],[生年月日]],"")</f>
        <v/>
      </c>
      <c r="P1339" s="150" t="str">
        <f t="shared" si="20"/>
        <v/>
      </c>
    </row>
    <row r="1340" spans="6:16" ht="20.100000000000001" customHeight="1" x14ac:dyDescent="0.15">
      <c r="F1340" t="str">
        <f>IFERROR(選手[[#This Row],[選手番号]],"")</f>
        <v/>
      </c>
      <c r="G1340" t="str">
        <f>IFERROR(選手[[#This Row],[性別コード]],"")</f>
        <v/>
      </c>
      <c r="H1340" t="str">
        <f>IFERROR(VLOOKUP(G1340,色々!P:Q,2,0),"")</f>
        <v/>
      </c>
      <c r="I1340" t="str">
        <f>IFERROR(選手[[#This Row],[氏名]],"")</f>
        <v/>
      </c>
      <c r="J1340" t="str">
        <f>IFERROR(選手[[#This Row],[氏名カナ]],"")</f>
        <v/>
      </c>
      <c r="K1340" t="str">
        <f>IFERROR(選手[[#This Row],[所属名称１]],"")</f>
        <v/>
      </c>
      <c r="L1340" t="str">
        <f>IFERROR(選手[[#This Row],[学校コード]],"")</f>
        <v/>
      </c>
      <c r="M1340" t="str">
        <f>IFERROR(VLOOKUP(L1340,色々!G:H,2,0),"")</f>
        <v/>
      </c>
      <c r="N1340" t="str">
        <f>IFERROR(選手[[#This Row],[学年]],"")</f>
        <v/>
      </c>
      <c r="O1340" s="10" t="str">
        <f>IFERROR(選手[[#This Row],[生年月日]],"")</f>
        <v/>
      </c>
      <c r="P1340" s="150" t="str">
        <f t="shared" si="20"/>
        <v/>
      </c>
    </row>
    <row r="1341" spans="6:16" ht="20.100000000000001" customHeight="1" x14ac:dyDescent="0.15">
      <c r="F1341" t="str">
        <f>IFERROR(選手[[#This Row],[選手番号]],"")</f>
        <v/>
      </c>
      <c r="G1341" t="str">
        <f>IFERROR(選手[[#This Row],[性別コード]],"")</f>
        <v/>
      </c>
      <c r="H1341" t="str">
        <f>IFERROR(VLOOKUP(G1341,色々!P:Q,2,0),"")</f>
        <v/>
      </c>
      <c r="I1341" t="str">
        <f>IFERROR(選手[[#This Row],[氏名]],"")</f>
        <v/>
      </c>
      <c r="J1341" t="str">
        <f>IFERROR(選手[[#This Row],[氏名カナ]],"")</f>
        <v/>
      </c>
      <c r="K1341" t="str">
        <f>IFERROR(選手[[#This Row],[所属名称１]],"")</f>
        <v/>
      </c>
      <c r="L1341" t="str">
        <f>IFERROR(選手[[#This Row],[学校コード]],"")</f>
        <v/>
      </c>
      <c r="M1341" t="str">
        <f>IFERROR(VLOOKUP(L1341,色々!G:H,2,0),"")</f>
        <v/>
      </c>
      <c r="N1341" t="str">
        <f>IFERROR(選手[[#This Row],[学年]],"")</f>
        <v/>
      </c>
      <c r="O1341" s="10" t="str">
        <f>IFERROR(選手[[#This Row],[生年月日]],"")</f>
        <v/>
      </c>
      <c r="P1341" s="150" t="str">
        <f t="shared" si="20"/>
        <v/>
      </c>
    </row>
    <row r="1342" spans="6:16" ht="20.100000000000001" customHeight="1" x14ac:dyDescent="0.15">
      <c r="F1342" t="str">
        <f>IFERROR(選手[[#This Row],[選手番号]],"")</f>
        <v/>
      </c>
      <c r="G1342" t="str">
        <f>IFERROR(選手[[#This Row],[性別コード]],"")</f>
        <v/>
      </c>
      <c r="H1342" t="str">
        <f>IFERROR(VLOOKUP(G1342,色々!P:Q,2,0),"")</f>
        <v/>
      </c>
      <c r="I1342" t="str">
        <f>IFERROR(選手[[#This Row],[氏名]],"")</f>
        <v/>
      </c>
      <c r="J1342" t="str">
        <f>IFERROR(選手[[#This Row],[氏名カナ]],"")</f>
        <v/>
      </c>
      <c r="K1342" t="str">
        <f>IFERROR(選手[[#This Row],[所属名称１]],"")</f>
        <v/>
      </c>
      <c r="L1342" t="str">
        <f>IFERROR(選手[[#This Row],[学校コード]],"")</f>
        <v/>
      </c>
      <c r="M1342" t="str">
        <f>IFERROR(VLOOKUP(L1342,色々!G:H,2,0),"")</f>
        <v/>
      </c>
      <c r="N1342" t="str">
        <f>IFERROR(選手[[#This Row],[学年]],"")</f>
        <v/>
      </c>
      <c r="O1342" s="10" t="str">
        <f>IFERROR(選手[[#This Row],[生年月日]],"")</f>
        <v/>
      </c>
      <c r="P1342" s="150" t="str">
        <f t="shared" si="20"/>
        <v/>
      </c>
    </row>
    <row r="1343" spans="6:16" ht="20.100000000000001" customHeight="1" x14ac:dyDescent="0.15">
      <c r="F1343" t="str">
        <f>IFERROR(選手[[#This Row],[選手番号]],"")</f>
        <v/>
      </c>
      <c r="G1343" t="str">
        <f>IFERROR(選手[[#This Row],[性別コード]],"")</f>
        <v/>
      </c>
      <c r="H1343" t="str">
        <f>IFERROR(VLOOKUP(G1343,色々!P:Q,2,0),"")</f>
        <v/>
      </c>
      <c r="I1343" t="str">
        <f>IFERROR(選手[[#This Row],[氏名]],"")</f>
        <v/>
      </c>
      <c r="J1343" t="str">
        <f>IFERROR(選手[[#This Row],[氏名カナ]],"")</f>
        <v/>
      </c>
      <c r="K1343" t="str">
        <f>IFERROR(選手[[#This Row],[所属名称１]],"")</f>
        <v/>
      </c>
      <c r="L1343" t="str">
        <f>IFERROR(選手[[#This Row],[学校コード]],"")</f>
        <v/>
      </c>
      <c r="M1343" t="str">
        <f>IFERROR(VLOOKUP(L1343,色々!G:H,2,0),"")</f>
        <v/>
      </c>
      <c r="N1343" t="str">
        <f>IFERROR(選手[[#This Row],[学年]],"")</f>
        <v/>
      </c>
      <c r="O1343" s="10" t="str">
        <f>IFERROR(選手[[#This Row],[生年月日]],"")</f>
        <v/>
      </c>
      <c r="P1343" s="150" t="str">
        <f t="shared" si="20"/>
        <v/>
      </c>
    </row>
    <row r="1344" spans="6:16" ht="20.100000000000001" customHeight="1" x14ac:dyDescent="0.15">
      <c r="F1344" t="str">
        <f>IFERROR(選手[[#This Row],[選手番号]],"")</f>
        <v/>
      </c>
      <c r="G1344" t="str">
        <f>IFERROR(選手[[#This Row],[性別コード]],"")</f>
        <v/>
      </c>
      <c r="H1344" t="str">
        <f>IFERROR(VLOOKUP(G1344,色々!P:Q,2,0),"")</f>
        <v/>
      </c>
      <c r="I1344" t="str">
        <f>IFERROR(選手[[#This Row],[氏名]],"")</f>
        <v/>
      </c>
      <c r="J1344" t="str">
        <f>IFERROR(選手[[#This Row],[氏名カナ]],"")</f>
        <v/>
      </c>
      <c r="K1344" t="str">
        <f>IFERROR(選手[[#This Row],[所属名称１]],"")</f>
        <v/>
      </c>
      <c r="L1344" t="str">
        <f>IFERROR(選手[[#This Row],[学校コード]],"")</f>
        <v/>
      </c>
      <c r="M1344" t="str">
        <f>IFERROR(VLOOKUP(L1344,色々!G:H,2,0),"")</f>
        <v/>
      </c>
      <c r="N1344" t="str">
        <f>IFERROR(選手[[#This Row],[学年]],"")</f>
        <v/>
      </c>
      <c r="O1344" s="10" t="str">
        <f>IFERROR(選手[[#This Row],[生年月日]],"")</f>
        <v/>
      </c>
      <c r="P1344" s="150" t="str">
        <f t="shared" si="20"/>
        <v/>
      </c>
    </row>
    <row r="1345" spans="6:16" ht="20.100000000000001" customHeight="1" x14ac:dyDescent="0.15">
      <c r="F1345" t="str">
        <f>IFERROR(選手[[#This Row],[選手番号]],"")</f>
        <v/>
      </c>
      <c r="G1345" t="str">
        <f>IFERROR(選手[[#This Row],[性別コード]],"")</f>
        <v/>
      </c>
      <c r="H1345" t="str">
        <f>IFERROR(VLOOKUP(G1345,色々!P:Q,2,0),"")</f>
        <v/>
      </c>
      <c r="I1345" t="str">
        <f>IFERROR(選手[[#This Row],[氏名]],"")</f>
        <v/>
      </c>
      <c r="J1345" t="str">
        <f>IFERROR(選手[[#This Row],[氏名カナ]],"")</f>
        <v/>
      </c>
      <c r="K1345" t="str">
        <f>IFERROR(選手[[#This Row],[所属名称１]],"")</f>
        <v/>
      </c>
      <c r="L1345" t="str">
        <f>IFERROR(選手[[#This Row],[学校コード]],"")</f>
        <v/>
      </c>
      <c r="M1345" t="str">
        <f>IFERROR(VLOOKUP(L1345,色々!G:H,2,0),"")</f>
        <v/>
      </c>
      <c r="N1345" t="str">
        <f>IFERROR(選手[[#This Row],[学年]],"")</f>
        <v/>
      </c>
      <c r="O1345" s="10" t="str">
        <f>IFERROR(選手[[#This Row],[生年月日]],"")</f>
        <v/>
      </c>
      <c r="P1345" s="150" t="str">
        <f t="shared" si="20"/>
        <v/>
      </c>
    </row>
    <row r="1346" spans="6:16" ht="20.100000000000001" customHeight="1" x14ac:dyDescent="0.15">
      <c r="F1346" t="str">
        <f>IFERROR(選手[[#This Row],[選手番号]],"")</f>
        <v/>
      </c>
      <c r="G1346" t="str">
        <f>IFERROR(選手[[#This Row],[性別コード]],"")</f>
        <v/>
      </c>
      <c r="H1346" t="str">
        <f>IFERROR(VLOOKUP(G1346,色々!P:Q,2,0),"")</f>
        <v/>
      </c>
      <c r="I1346" t="str">
        <f>IFERROR(選手[[#This Row],[氏名]],"")</f>
        <v/>
      </c>
      <c r="J1346" t="str">
        <f>IFERROR(選手[[#This Row],[氏名カナ]],"")</f>
        <v/>
      </c>
      <c r="K1346" t="str">
        <f>IFERROR(選手[[#This Row],[所属名称１]],"")</f>
        <v/>
      </c>
      <c r="L1346" t="str">
        <f>IFERROR(選手[[#This Row],[学校コード]],"")</f>
        <v/>
      </c>
      <c r="M1346" t="str">
        <f>IFERROR(VLOOKUP(L1346,色々!G:H,2,0),"")</f>
        <v/>
      </c>
      <c r="N1346" t="str">
        <f>IFERROR(選手[[#This Row],[学年]],"")</f>
        <v/>
      </c>
      <c r="O1346" s="10" t="str">
        <f>IFERROR(選手[[#This Row],[生年月日]],"")</f>
        <v/>
      </c>
      <c r="P1346" s="150" t="str">
        <f t="shared" si="20"/>
        <v/>
      </c>
    </row>
    <row r="1347" spans="6:16" ht="20.100000000000001" customHeight="1" x14ac:dyDescent="0.15">
      <c r="F1347" t="str">
        <f>IFERROR(選手[[#This Row],[選手番号]],"")</f>
        <v/>
      </c>
      <c r="G1347" t="str">
        <f>IFERROR(選手[[#This Row],[性別コード]],"")</f>
        <v/>
      </c>
      <c r="H1347" t="str">
        <f>IFERROR(VLOOKUP(G1347,色々!P:Q,2,0),"")</f>
        <v/>
      </c>
      <c r="I1347" t="str">
        <f>IFERROR(選手[[#This Row],[氏名]],"")</f>
        <v/>
      </c>
      <c r="J1347" t="str">
        <f>IFERROR(選手[[#This Row],[氏名カナ]],"")</f>
        <v/>
      </c>
      <c r="K1347" t="str">
        <f>IFERROR(選手[[#This Row],[所属名称１]],"")</f>
        <v/>
      </c>
      <c r="L1347" t="str">
        <f>IFERROR(選手[[#This Row],[学校コード]],"")</f>
        <v/>
      </c>
      <c r="M1347" t="str">
        <f>IFERROR(VLOOKUP(L1347,色々!G:H,2,0),"")</f>
        <v/>
      </c>
      <c r="N1347" t="str">
        <f>IFERROR(選手[[#This Row],[学年]],"")</f>
        <v/>
      </c>
      <c r="O1347" s="10" t="str">
        <f>IFERROR(選手[[#This Row],[生年月日]],"")</f>
        <v/>
      </c>
      <c r="P1347" s="150" t="str">
        <f t="shared" ref="P1347:P1410" si="21">IFERROR(DATEDIF(O1347,$O$1,"y"),"")</f>
        <v/>
      </c>
    </row>
    <row r="1348" spans="6:16" ht="20.100000000000001" customHeight="1" x14ac:dyDescent="0.15">
      <c r="F1348" t="str">
        <f>IFERROR(選手[[#This Row],[選手番号]],"")</f>
        <v/>
      </c>
      <c r="G1348" t="str">
        <f>IFERROR(選手[[#This Row],[性別コード]],"")</f>
        <v/>
      </c>
      <c r="H1348" t="str">
        <f>IFERROR(VLOOKUP(G1348,色々!P:Q,2,0),"")</f>
        <v/>
      </c>
      <c r="I1348" t="str">
        <f>IFERROR(選手[[#This Row],[氏名]],"")</f>
        <v/>
      </c>
      <c r="J1348" t="str">
        <f>IFERROR(選手[[#This Row],[氏名カナ]],"")</f>
        <v/>
      </c>
      <c r="K1348" t="str">
        <f>IFERROR(選手[[#This Row],[所属名称１]],"")</f>
        <v/>
      </c>
      <c r="L1348" t="str">
        <f>IFERROR(選手[[#This Row],[学校コード]],"")</f>
        <v/>
      </c>
      <c r="M1348" t="str">
        <f>IFERROR(VLOOKUP(L1348,色々!G:H,2,0),"")</f>
        <v/>
      </c>
      <c r="N1348" t="str">
        <f>IFERROR(選手[[#This Row],[学年]],"")</f>
        <v/>
      </c>
      <c r="O1348" s="10" t="str">
        <f>IFERROR(選手[[#This Row],[生年月日]],"")</f>
        <v/>
      </c>
      <c r="P1348" s="150" t="str">
        <f t="shared" si="21"/>
        <v/>
      </c>
    </row>
    <row r="1349" spans="6:16" ht="20.100000000000001" customHeight="1" x14ac:dyDescent="0.15">
      <c r="F1349" t="str">
        <f>IFERROR(選手[[#This Row],[選手番号]],"")</f>
        <v/>
      </c>
      <c r="G1349" t="str">
        <f>IFERROR(選手[[#This Row],[性別コード]],"")</f>
        <v/>
      </c>
      <c r="H1349" t="str">
        <f>IFERROR(VLOOKUP(G1349,色々!P:Q,2,0),"")</f>
        <v/>
      </c>
      <c r="I1349" t="str">
        <f>IFERROR(選手[[#This Row],[氏名]],"")</f>
        <v/>
      </c>
      <c r="J1349" t="str">
        <f>IFERROR(選手[[#This Row],[氏名カナ]],"")</f>
        <v/>
      </c>
      <c r="K1349" t="str">
        <f>IFERROR(選手[[#This Row],[所属名称１]],"")</f>
        <v/>
      </c>
      <c r="L1349" t="str">
        <f>IFERROR(選手[[#This Row],[学校コード]],"")</f>
        <v/>
      </c>
      <c r="M1349" t="str">
        <f>IFERROR(VLOOKUP(L1349,色々!G:H,2,0),"")</f>
        <v/>
      </c>
      <c r="N1349" t="str">
        <f>IFERROR(選手[[#This Row],[学年]],"")</f>
        <v/>
      </c>
      <c r="O1349" s="10" t="str">
        <f>IFERROR(選手[[#This Row],[生年月日]],"")</f>
        <v/>
      </c>
      <c r="P1349" s="150" t="str">
        <f t="shared" si="21"/>
        <v/>
      </c>
    </row>
    <row r="1350" spans="6:16" ht="20.100000000000001" customHeight="1" x14ac:dyDescent="0.15">
      <c r="F1350" t="str">
        <f>IFERROR(選手[[#This Row],[選手番号]],"")</f>
        <v/>
      </c>
      <c r="G1350" t="str">
        <f>IFERROR(選手[[#This Row],[性別コード]],"")</f>
        <v/>
      </c>
      <c r="H1350" t="str">
        <f>IFERROR(VLOOKUP(G1350,色々!P:Q,2,0),"")</f>
        <v/>
      </c>
      <c r="I1350" t="str">
        <f>IFERROR(選手[[#This Row],[氏名]],"")</f>
        <v/>
      </c>
      <c r="J1350" t="str">
        <f>IFERROR(選手[[#This Row],[氏名カナ]],"")</f>
        <v/>
      </c>
      <c r="K1350" t="str">
        <f>IFERROR(選手[[#This Row],[所属名称１]],"")</f>
        <v/>
      </c>
      <c r="L1350" t="str">
        <f>IFERROR(選手[[#This Row],[学校コード]],"")</f>
        <v/>
      </c>
      <c r="M1350" t="str">
        <f>IFERROR(VLOOKUP(L1350,色々!G:H,2,0),"")</f>
        <v/>
      </c>
      <c r="N1350" t="str">
        <f>IFERROR(選手[[#This Row],[学年]],"")</f>
        <v/>
      </c>
      <c r="O1350" s="10" t="str">
        <f>IFERROR(選手[[#This Row],[生年月日]],"")</f>
        <v/>
      </c>
      <c r="P1350" s="150" t="str">
        <f t="shared" si="21"/>
        <v/>
      </c>
    </row>
    <row r="1351" spans="6:16" ht="20.100000000000001" customHeight="1" x14ac:dyDescent="0.15">
      <c r="F1351" t="str">
        <f>IFERROR(選手[[#This Row],[選手番号]],"")</f>
        <v/>
      </c>
      <c r="G1351" t="str">
        <f>IFERROR(選手[[#This Row],[性別コード]],"")</f>
        <v/>
      </c>
      <c r="H1351" t="str">
        <f>IFERROR(VLOOKUP(G1351,色々!P:Q,2,0),"")</f>
        <v/>
      </c>
      <c r="I1351" t="str">
        <f>IFERROR(選手[[#This Row],[氏名]],"")</f>
        <v/>
      </c>
      <c r="J1351" t="str">
        <f>IFERROR(選手[[#This Row],[氏名カナ]],"")</f>
        <v/>
      </c>
      <c r="K1351" t="str">
        <f>IFERROR(選手[[#This Row],[所属名称１]],"")</f>
        <v/>
      </c>
      <c r="L1351" t="str">
        <f>IFERROR(選手[[#This Row],[学校コード]],"")</f>
        <v/>
      </c>
      <c r="M1351" t="str">
        <f>IFERROR(VLOOKUP(L1351,色々!G:H,2,0),"")</f>
        <v/>
      </c>
      <c r="N1351" t="str">
        <f>IFERROR(選手[[#This Row],[学年]],"")</f>
        <v/>
      </c>
      <c r="O1351" s="10" t="str">
        <f>IFERROR(選手[[#This Row],[生年月日]],"")</f>
        <v/>
      </c>
      <c r="P1351" s="150" t="str">
        <f t="shared" si="21"/>
        <v/>
      </c>
    </row>
    <row r="1352" spans="6:16" ht="20.100000000000001" customHeight="1" x14ac:dyDescent="0.15">
      <c r="F1352" t="str">
        <f>IFERROR(選手[[#This Row],[選手番号]],"")</f>
        <v/>
      </c>
      <c r="G1352" t="str">
        <f>IFERROR(選手[[#This Row],[性別コード]],"")</f>
        <v/>
      </c>
      <c r="H1352" t="str">
        <f>IFERROR(VLOOKUP(G1352,色々!P:Q,2,0),"")</f>
        <v/>
      </c>
      <c r="I1352" t="str">
        <f>IFERROR(選手[[#This Row],[氏名]],"")</f>
        <v/>
      </c>
      <c r="J1352" t="str">
        <f>IFERROR(選手[[#This Row],[氏名カナ]],"")</f>
        <v/>
      </c>
      <c r="K1352" t="str">
        <f>IFERROR(選手[[#This Row],[所属名称１]],"")</f>
        <v/>
      </c>
      <c r="L1352" t="str">
        <f>IFERROR(選手[[#This Row],[学校コード]],"")</f>
        <v/>
      </c>
      <c r="M1352" t="str">
        <f>IFERROR(VLOOKUP(L1352,色々!G:H,2,0),"")</f>
        <v/>
      </c>
      <c r="N1352" t="str">
        <f>IFERROR(選手[[#This Row],[学年]],"")</f>
        <v/>
      </c>
      <c r="O1352" s="10" t="str">
        <f>IFERROR(選手[[#This Row],[生年月日]],"")</f>
        <v/>
      </c>
      <c r="P1352" s="150" t="str">
        <f t="shared" si="21"/>
        <v/>
      </c>
    </row>
    <row r="1353" spans="6:16" ht="20.100000000000001" customHeight="1" x14ac:dyDescent="0.15">
      <c r="F1353" t="str">
        <f>IFERROR(選手[[#This Row],[選手番号]],"")</f>
        <v/>
      </c>
      <c r="G1353" t="str">
        <f>IFERROR(選手[[#This Row],[性別コード]],"")</f>
        <v/>
      </c>
      <c r="H1353" t="str">
        <f>IFERROR(VLOOKUP(G1353,色々!P:Q,2,0),"")</f>
        <v/>
      </c>
      <c r="I1353" t="str">
        <f>IFERROR(選手[[#This Row],[氏名]],"")</f>
        <v/>
      </c>
      <c r="J1353" t="str">
        <f>IFERROR(選手[[#This Row],[氏名カナ]],"")</f>
        <v/>
      </c>
      <c r="K1353" t="str">
        <f>IFERROR(選手[[#This Row],[所属名称１]],"")</f>
        <v/>
      </c>
      <c r="L1353" t="str">
        <f>IFERROR(選手[[#This Row],[学校コード]],"")</f>
        <v/>
      </c>
      <c r="M1353" t="str">
        <f>IFERROR(VLOOKUP(L1353,色々!G:H,2,0),"")</f>
        <v/>
      </c>
      <c r="N1353" t="str">
        <f>IFERROR(選手[[#This Row],[学年]],"")</f>
        <v/>
      </c>
      <c r="O1353" s="10" t="str">
        <f>IFERROR(選手[[#This Row],[生年月日]],"")</f>
        <v/>
      </c>
      <c r="P1353" s="150" t="str">
        <f t="shared" si="21"/>
        <v/>
      </c>
    </row>
    <row r="1354" spans="6:16" ht="20.100000000000001" customHeight="1" x14ac:dyDescent="0.15">
      <c r="F1354" t="str">
        <f>IFERROR(選手[[#This Row],[選手番号]],"")</f>
        <v/>
      </c>
      <c r="G1354" t="str">
        <f>IFERROR(選手[[#This Row],[性別コード]],"")</f>
        <v/>
      </c>
      <c r="H1354" t="str">
        <f>IFERROR(VLOOKUP(G1354,色々!P:Q,2,0),"")</f>
        <v/>
      </c>
      <c r="I1354" t="str">
        <f>IFERROR(選手[[#This Row],[氏名]],"")</f>
        <v/>
      </c>
      <c r="J1354" t="str">
        <f>IFERROR(選手[[#This Row],[氏名カナ]],"")</f>
        <v/>
      </c>
      <c r="K1354" t="str">
        <f>IFERROR(選手[[#This Row],[所属名称１]],"")</f>
        <v/>
      </c>
      <c r="L1354" t="str">
        <f>IFERROR(選手[[#This Row],[学校コード]],"")</f>
        <v/>
      </c>
      <c r="M1354" t="str">
        <f>IFERROR(VLOOKUP(L1354,色々!G:H,2,0),"")</f>
        <v/>
      </c>
      <c r="N1354" t="str">
        <f>IFERROR(選手[[#This Row],[学年]],"")</f>
        <v/>
      </c>
      <c r="O1354" s="10" t="str">
        <f>IFERROR(選手[[#This Row],[生年月日]],"")</f>
        <v/>
      </c>
      <c r="P1354" s="150" t="str">
        <f t="shared" si="21"/>
        <v/>
      </c>
    </row>
    <row r="1355" spans="6:16" ht="20.100000000000001" customHeight="1" x14ac:dyDescent="0.15">
      <c r="F1355" t="str">
        <f>IFERROR(選手[[#This Row],[選手番号]],"")</f>
        <v/>
      </c>
      <c r="G1355" t="str">
        <f>IFERROR(選手[[#This Row],[性別コード]],"")</f>
        <v/>
      </c>
      <c r="H1355" t="str">
        <f>IFERROR(VLOOKUP(G1355,色々!P:Q,2,0),"")</f>
        <v/>
      </c>
      <c r="I1355" t="str">
        <f>IFERROR(選手[[#This Row],[氏名]],"")</f>
        <v/>
      </c>
      <c r="J1355" t="str">
        <f>IFERROR(選手[[#This Row],[氏名カナ]],"")</f>
        <v/>
      </c>
      <c r="K1355" t="str">
        <f>IFERROR(選手[[#This Row],[所属名称１]],"")</f>
        <v/>
      </c>
      <c r="L1355" t="str">
        <f>IFERROR(選手[[#This Row],[学校コード]],"")</f>
        <v/>
      </c>
      <c r="M1355" t="str">
        <f>IFERROR(VLOOKUP(L1355,色々!G:H,2,0),"")</f>
        <v/>
      </c>
      <c r="N1355" t="str">
        <f>IFERROR(選手[[#This Row],[学年]],"")</f>
        <v/>
      </c>
      <c r="O1355" s="10" t="str">
        <f>IFERROR(選手[[#This Row],[生年月日]],"")</f>
        <v/>
      </c>
      <c r="P1355" s="150" t="str">
        <f t="shared" si="21"/>
        <v/>
      </c>
    </row>
    <row r="1356" spans="6:16" ht="20.100000000000001" customHeight="1" x14ac:dyDescent="0.15">
      <c r="F1356" t="str">
        <f>IFERROR(選手[[#This Row],[選手番号]],"")</f>
        <v/>
      </c>
      <c r="G1356" t="str">
        <f>IFERROR(選手[[#This Row],[性別コード]],"")</f>
        <v/>
      </c>
      <c r="H1356" t="str">
        <f>IFERROR(VLOOKUP(G1356,色々!P:Q,2,0),"")</f>
        <v/>
      </c>
      <c r="I1356" t="str">
        <f>IFERROR(選手[[#This Row],[氏名]],"")</f>
        <v/>
      </c>
      <c r="J1356" t="str">
        <f>IFERROR(選手[[#This Row],[氏名カナ]],"")</f>
        <v/>
      </c>
      <c r="K1356" t="str">
        <f>IFERROR(選手[[#This Row],[所属名称１]],"")</f>
        <v/>
      </c>
      <c r="L1356" t="str">
        <f>IFERROR(選手[[#This Row],[学校コード]],"")</f>
        <v/>
      </c>
      <c r="M1356" t="str">
        <f>IFERROR(VLOOKUP(L1356,色々!G:H,2,0),"")</f>
        <v/>
      </c>
      <c r="N1356" t="str">
        <f>IFERROR(選手[[#This Row],[学年]],"")</f>
        <v/>
      </c>
      <c r="O1356" s="10" t="str">
        <f>IFERROR(選手[[#This Row],[生年月日]],"")</f>
        <v/>
      </c>
      <c r="P1356" s="150" t="str">
        <f t="shared" si="21"/>
        <v/>
      </c>
    </row>
    <row r="1357" spans="6:16" ht="20.100000000000001" customHeight="1" x14ac:dyDescent="0.15">
      <c r="F1357" t="str">
        <f>IFERROR(選手[[#This Row],[選手番号]],"")</f>
        <v/>
      </c>
      <c r="G1357" t="str">
        <f>IFERROR(選手[[#This Row],[性別コード]],"")</f>
        <v/>
      </c>
      <c r="H1357" t="str">
        <f>IFERROR(VLOOKUP(G1357,色々!P:Q,2,0),"")</f>
        <v/>
      </c>
      <c r="I1357" t="str">
        <f>IFERROR(選手[[#This Row],[氏名]],"")</f>
        <v/>
      </c>
      <c r="J1357" t="str">
        <f>IFERROR(選手[[#This Row],[氏名カナ]],"")</f>
        <v/>
      </c>
      <c r="K1357" t="str">
        <f>IFERROR(選手[[#This Row],[所属名称１]],"")</f>
        <v/>
      </c>
      <c r="L1357" t="str">
        <f>IFERROR(選手[[#This Row],[学校コード]],"")</f>
        <v/>
      </c>
      <c r="M1357" t="str">
        <f>IFERROR(VLOOKUP(L1357,色々!G:H,2,0),"")</f>
        <v/>
      </c>
      <c r="N1357" t="str">
        <f>IFERROR(選手[[#This Row],[学年]],"")</f>
        <v/>
      </c>
      <c r="O1357" s="10" t="str">
        <f>IFERROR(選手[[#This Row],[生年月日]],"")</f>
        <v/>
      </c>
      <c r="P1357" s="150" t="str">
        <f t="shared" si="21"/>
        <v/>
      </c>
    </row>
    <row r="1358" spans="6:16" ht="20.100000000000001" customHeight="1" x14ac:dyDescent="0.15">
      <c r="F1358" t="str">
        <f>IFERROR(選手[[#This Row],[選手番号]],"")</f>
        <v/>
      </c>
      <c r="G1358" t="str">
        <f>IFERROR(選手[[#This Row],[性別コード]],"")</f>
        <v/>
      </c>
      <c r="H1358" t="str">
        <f>IFERROR(VLOOKUP(G1358,色々!P:Q,2,0),"")</f>
        <v/>
      </c>
      <c r="I1358" t="str">
        <f>IFERROR(選手[[#This Row],[氏名]],"")</f>
        <v/>
      </c>
      <c r="J1358" t="str">
        <f>IFERROR(選手[[#This Row],[氏名カナ]],"")</f>
        <v/>
      </c>
      <c r="K1358" t="str">
        <f>IFERROR(選手[[#This Row],[所属名称１]],"")</f>
        <v/>
      </c>
      <c r="L1358" t="str">
        <f>IFERROR(選手[[#This Row],[学校コード]],"")</f>
        <v/>
      </c>
      <c r="M1358" t="str">
        <f>IFERROR(VLOOKUP(L1358,色々!G:H,2,0),"")</f>
        <v/>
      </c>
      <c r="N1358" t="str">
        <f>IFERROR(選手[[#This Row],[学年]],"")</f>
        <v/>
      </c>
      <c r="O1358" s="10" t="str">
        <f>IFERROR(選手[[#This Row],[生年月日]],"")</f>
        <v/>
      </c>
      <c r="P1358" s="150" t="str">
        <f t="shared" si="21"/>
        <v/>
      </c>
    </row>
    <row r="1359" spans="6:16" ht="20.100000000000001" customHeight="1" x14ac:dyDescent="0.15">
      <c r="F1359" t="str">
        <f>IFERROR(選手[[#This Row],[選手番号]],"")</f>
        <v/>
      </c>
      <c r="G1359" t="str">
        <f>IFERROR(選手[[#This Row],[性別コード]],"")</f>
        <v/>
      </c>
      <c r="H1359" t="str">
        <f>IFERROR(VLOOKUP(G1359,色々!P:Q,2,0),"")</f>
        <v/>
      </c>
      <c r="I1359" t="str">
        <f>IFERROR(選手[[#This Row],[氏名]],"")</f>
        <v/>
      </c>
      <c r="J1359" t="str">
        <f>IFERROR(選手[[#This Row],[氏名カナ]],"")</f>
        <v/>
      </c>
      <c r="K1359" t="str">
        <f>IFERROR(選手[[#This Row],[所属名称１]],"")</f>
        <v/>
      </c>
      <c r="L1359" t="str">
        <f>IFERROR(選手[[#This Row],[学校コード]],"")</f>
        <v/>
      </c>
      <c r="M1359" t="str">
        <f>IFERROR(VLOOKUP(L1359,色々!G:H,2,0),"")</f>
        <v/>
      </c>
      <c r="N1359" t="str">
        <f>IFERROR(選手[[#This Row],[学年]],"")</f>
        <v/>
      </c>
      <c r="O1359" s="10" t="str">
        <f>IFERROR(選手[[#This Row],[生年月日]],"")</f>
        <v/>
      </c>
      <c r="P1359" s="150" t="str">
        <f t="shared" si="21"/>
        <v/>
      </c>
    </row>
    <row r="1360" spans="6:16" ht="20.100000000000001" customHeight="1" x14ac:dyDescent="0.15">
      <c r="F1360" t="str">
        <f>IFERROR(選手[[#This Row],[選手番号]],"")</f>
        <v/>
      </c>
      <c r="G1360" t="str">
        <f>IFERROR(選手[[#This Row],[性別コード]],"")</f>
        <v/>
      </c>
      <c r="H1360" t="str">
        <f>IFERROR(VLOOKUP(G1360,色々!P:Q,2,0),"")</f>
        <v/>
      </c>
      <c r="I1360" t="str">
        <f>IFERROR(選手[[#This Row],[氏名]],"")</f>
        <v/>
      </c>
      <c r="J1360" t="str">
        <f>IFERROR(選手[[#This Row],[氏名カナ]],"")</f>
        <v/>
      </c>
      <c r="K1360" t="str">
        <f>IFERROR(選手[[#This Row],[所属名称１]],"")</f>
        <v/>
      </c>
      <c r="L1360" t="str">
        <f>IFERROR(選手[[#This Row],[学校コード]],"")</f>
        <v/>
      </c>
      <c r="M1360" t="str">
        <f>IFERROR(VLOOKUP(L1360,色々!G:H,2,0),"")</f>
        <v/>
      </c>
      <c r="N1360" t="str">
        <f>IFERROR(選手[[#This Row],[学年]],"")</f>
        <v/>
      </c>
      <c r="O1360" s="10" t="str">
        <f>IFERROR(選手[[#This Row],[生年月日]],"")</f>
        <v/>
      </c>
      <c r="P1360" s="150" t="str">
        <f t="shared" si="21"/>
        <v/>
      </c>
    </row>
    <row r="1361" spans="6:16" ht="20.100000000000001" customHeight="1" x14ac:dyDescent="0.15">
      <c r="F1361" t="str">
        <f>IFERROR(選手[[#This Row],[選手番号]],"")</f>
        <v/>
      </c>
      <c r="G1361" t="str">
        <f>IFERROR(選手[[#This Row],[性別コード]],"")</f>
        <v/>
      </c>
      <c r="H1361" t="str">
        <f>IFERROR(VLOOKUP(G1361,色々!P:Q,2,0),"")</f>
        <v/>
      </c>
      <c r="I1361" t="str">
        <f>IFERROR(選手[[#This Row],[氏名]],"")</f>
        <v/>
      </c>
      <c r="J1361" t="str">
        <f>IFERROR(選手[[#This Row],[氏名カナ]],"")</f>
        <v/>
      </c>
      <c r="K1361" t="str">
        <f>IFERROR(選手[[#This Row],[所属名称１]],"")</f>
        <v/>
      </c>
      <c r="L1361" t="str">
        <f>IFERROR(選手[[#This Row],[学校コード]],"")</f>
        <v/>
      </c>
      <c r="M1361" t="str">
        <f>IFERROR(VLOOKUP(L1361,色々!G:H,2,0),"")</f>
        <v/>
      </c>
      <c r="N1361" t="str">
        <f>IFERROR(選手[[#This Row],[学年]],"")</f>
        <v/>
      </c>
      <c r="O1361" s="10" t="str">
        <f>IFERROR(選手[[#This Row],[生年月日]],"")</f>
        <v/>
      </c>
      <c r="P1361" s="150" t="str">
        <f t="shared" si="21"/>
        <v/>
      </c>
    </row>
    <row r="1362" spans="6:16" ht="20.100000000000001" customHeight="1" x14ac:dyDescent="0.15">
      <c r="F1362" t="str">
        <f>IFERROR(選手[[#This Row],[選手番号]],"")</f>
        <v/>
      </c>
      <c r="G1362" t="str">
        <f>IFERROR(選手[[#This Row],[性別コード]],"")</f>
        <v/>
      </c>
      <c r="H1362" t="str">
        <f>IFERROR(VLOOKUP(G1362,色々!P:Q,2,0),"")</f>
        <v/>
      </c>
      <c r="I1362" t="str">
        <f>IFERROR(選手[[#This Row],[氏名]],"")</f>
        <v/>
      </c>
      <c r="J1362" t="str">
        <f>IFERROR(選手[[#This Row],[氏名カナ]],"")</f>
        <v/>
      </c>
      <c r="K1362" t="str">
        <f>IFERROR(選手[[#This Row],[所属名称１]],"")</f>
        <v/>
      </c>
      <c r="L1362" t="str">
        <f>IFERROR(選手[[#This Row],[学校コード]],"")</f>
        <v/>
      </c>
      <c r="M1362" t="str">
        <f>IFERROR(VLOOKUP(L1362,色々!G:H,2,0),"")</f>
        <v/>
      </c>
      <c r="N1362" t="str">
        <f>IFERROR(選手[[#This Row],[学年]],"")</f>
        <v/>
      </c>
      <c r="O1362" s="10" t="str">
        <f>IFERROR(選手[[#This Row],[生年月日]],"")</f>
        <v/>
      </c>
      <c r="P1362" s="150" t="str">
        <f t="shared" si="21"/>
        <v/>
      </c>
    </row>
    <row r="1363" spans="6:16" ht="20.100000000000001" customHeight="1" x14ac:dyDescent="0.15">
      <c r="F1363" t="str">
        <f>IFERROR(選手[[#This Row],[選手番号]],"")</f>
        <v/>
      </c>
      <c r="G1363" t="str">
        <f>IFERROR(選手[[#This Row],[性別コード]],"")</f>
        <v/>
      </c>
      <c r="H1363" t="str">
        <f>IFERROR(VLOOKUP(G1363,色々!P:Q,2,0),"")</f>
        <v/>
      </c>
      <c r="I1363" t="str">
        <f>IFERROR(選手[[#This Row],[氏名]],"")</f>
        <v/>
      </c>
      <c r="J1363" t="str">
        <f>IFERROR(選手[[#This Row],[氏名カナ]],"")</f>
        <v/>
      </c>
      <c r="K1363" t="str">
        <f>IFERROR(選手[[#This Row],[所属名称１]],"")</f>
        <v/>
      </c>
      <c r="L1363" t="str">
        <f>IFERROR(選手[[#This Row],[学校コード]],"")</f>
        <v/>
      </c>
      <c r="M1363" t="str">
        <f>IFERROR(VLOOKUP(L1363,色々!G:H,2,0),"")</f>
        <v/>
      </c>
      <c r="N1363" t="str">
        <f>IFERROR(選手[[#This Row],[学年]],"")</f>
        <v/>
      </c>
      <c r="O1363" s="10" t="str">
        <f>IFERROR(選手[[#This Row],[生年月日]],"")</f>
        <v/>
      </c>
      <c r="P1363" s="150" t="str">
        <f t="shared" si="21"/>
        <v/>
      </c>
    </row>
    <row r="1364" spans="6:16" ht="20.100000000000001" customHeight="1" x14ac:dyDescent="0.15">
      <c r="F1364" t="str">
        <f>IFERROR(選手[[#This Row],[選手番号]],"")</f>
        <v/>
      </c>
      <c r="G1364" t="str">
        <f>IFERROR(選手[[#This Row],[性別コード]],"")</f>
        <v/>
      </c>
      <c r="H1364" t="str">
        <f>IFERROR(VLOOKUP(G1364,色々!P:Q,2,0),"")</f>
        <v/>
      </c>
      <c r="I1364" t="str">
        <f>IFERROR(選手[[#This Row],[氏名]],"")</f>
        <v/>
      </c>
      <c r="J1364" t="str">
        <f>IFERROR(選手[[#This Row],[氏名カナ]],"")</f>
        <v/>
      </c>
      <c r="K1364" t="str">
        <f>IFERROR(選手[[#This Row],[所属名称１]],"")</f>
        <v/>
      </c>
      <c r="L1364" t="str">
        <f>IFERROR(選手[[#This Row],[学校コード]],"")</f>
        <v/>
      </c>
      <c r="M1364" t="str">
        <f>IFERROR(VLOOKUP(L1364,色々!G:H,2,0),"")</f>
        <v/>
      </c>
      <c r="N1364" t="str">
        <f>IFERROR(選手[[#This Row],[学年]],"")</f>
        <v/>
      </c>
      <c r="O1364" s="10" t="str">
        <f>IFERROR(選手[[#This Row],[生年月日]],"")</f>
        <v/>
      </c>
      <c r="P1364" s="150" t="str">
        <f t="shared" si="21"/>
        <v/>
      </c>
    </row>
    <row r="1365" spans="6:16" ht="20.100000000000001" customHeight="1" x14ac:dyDescent="0.15">
      <c r="F1365" t="str">
        <f>IFERROR(選手[[#This Row],[選手番号]],"")</f>
        <v/>
      </c>
      <c r="G1365" t="str">
        <f>IFERROR(選手[[#This Row],[性別コード]],"")</f>
        <v/>
      </c>
      <c r="H1365" t="str">
        <f>IFERROR(VLOOKUP(G1365,色々!P:Q,2,0),"")</f>
        <v/>
      </c>
      <c r="I1365" t="str">
        <f>IFERROR(選手[[#This Row],[氏名]],"")</f>
        <v/>
      </c>
      <c r="J1365" t="str">
        <f>IFERROR(選手[[#This Row],[氏名カナ]],"")</f>
        <v/>
      </c>
      <c r="K1365" t="str">
        <f>IFERROR(選手[[#This Row],[所属名称１]],"")</f>
        <v/>
      </c>
      <c r="L1365" t="str">
        <f>IFERROR(選手[[#This Row],[学校コード]],"")</f>
        <v/>
      </c>
      <c r="M1365" t="str">
        <f>IFERROR(VLOOKUP(L1365,色々!G:H,2,0),"")</f>
        <v/>
      </c>
      <c r="N1365" t="str">
        <f>IFERROR(選手[[#This Row],[学年]],"")</f>
        <v/>
      </c>
      <c r="O1365" s="10" t="str">
        <f>IFERROR(選手[[#This Row],[生年月日]],"")</f>
        <v/>
      </c>
      <c r="P1365" s="150" t="str">
        <f t="shared" si="21"/>
        <v/>
      </c>
    </row>
    <row r="1366" spans="6:16" ht="20.100000000000001" customHeight="1" x14ac:dyDescent="0.15">
      <c r="F1366" t="str">
        <f>IFERROR(選手[[#This Row],[選手番号]],"")</f>
        <v/>
      </c>
      <c r="G1366" t="str">
        <f>IFERROR(選手[[#This Row],[性別コード]],"")</f>
        <v/>
      </c>
      <c r="H1366" t="str">
        <f>IFERROR(VLOOKUP(G1366,色々!P:Q,2,0),"")</f>
        <v/>
      </c>
      <c r="I1366" t="str">
        <f>IFERROR(選手[[#This Row],[氏名]],"")</f>
        <v/>
      </c>
      <c r="J1366" t="str">
        <f>IFERROR(選手[[#This Row],[氏名カナ]],"")</f>
        <v/>
      </c>
      <c r="K1366" t="str">
        <f>IFERROR(選手[[#This Row],[所属名称１]],"")</f>
        <v/>
      </c>
      <c r="L1366" t="str">
        <f>IFERROR(選手[[#This Row],[学校コード]],"")</f>
        <v/>
      </c>
      <c r="M1366" t="str">
        <f>IFERROR(VLOOKUP(L1366,色々!G:H,2,0),"")</f>
        <v/>
      </c>
      <c r="N1366" t="str">
        <f>IFERROR(選手[[#This Row],[学年]],"")</f>
        <v/>
      </c>
      <c r="O1366" s="10" t="str">
        <f>IFERROR(選手[[#This Row],[生年月日]],"")</f>
        <v/>
      </c>
      <c r="P1366" s="150" t="str">
        <f t="shared" si="21"/>
        <v/>
      </c>
    </row>
    <row r="1367" spans="6:16" ht="20.100000000000001" customHeight="1" x14ac:dyDescent="0.15">
      <c r="F1367" t="str">
        <f>IFERROR(選手[[#This Row],[選手番号]],"")</f>
        <v/>
      </c>
      <c r="G1367" t="str">
        <f>IFERROR(選手[[#This Row],[性別コード]],"")</f>
        <v/>
      </c>
      <c r="H1367" t="str">
        <f>IFERROR(VLOOKUP(G1367,色々!P:Q,2,0),"")</f>
        <v/>
      </c>
      <c r="I1367" t="str">
        <f>IFERROR(選手[[#This Row],[氏名]],"")</f>
        <v/>
      </c>
      <c r="J1367" t="str">
        <f>IFERROR(選手[[#This Row],[氏名カナ]],"")</f>
        <v/>
      </c>
      <c r="K1367" t="str">
        <f>IFERROR(選手[[#This Row],[所属名称１]],"")</f>
        <v/>
      </c>
      <c r="L1367" t="str">
        <f>IFERROR(選手[[#This Row],[学校コード]],"")</f>
        <v/>
      </c>
      <c r="M1367" t="str">
        <f>IFERROR(VLOOKUP(L1367,色々!G:H,2,0),"")</f>
        <v/>
      </c>
      <c r="N1367" t="str">
        <f>IFERROR(選手[[#This Row],[学年]],"")</f>
        <v/>
      </c>
      <c r="O1367" s="10" t="str">
        <f>IFERROR(選手[[#This Row],[生年月日]],"")</f>
        <v/>
      </c>
      <c r="P1367" s="150" t="str">
        <f t="shared" si="21"/>
        <v/>
      </c>
    </row>
    <row r="1368" spans="6:16" ht="20.100000000000001" customHeight="1" x14ac:dyDescent="0.15">
      <c r="F1368" t="str">
        <f>IFERROR(選手[[#This Row],[選手番号]],"")</f>
        <v/>
      </c>
      <c r="G1368" t="str">
        <f>IFERROR(選手[[#This Row],[性別コード]],"")</f>
        <v/>
      </c>
      <c r="H1368" t="str">
        <f>IFERROR(VLOOKUP(G1368,色々!P:Q,2,0),"")</f>
        <v/>
      </c>
      <c r="I1368" t="str">
        <f>IFERROR(選手[[#This Row],[氏名]],"")</f>
        <v/>
      </c>
      <c r="J1368" t="str">
        <f>IFERROR(選手[[#This Row],[氏名カナ]],"")</f>
        <v/>
      </c>
      <c r="K1368" t="str">
        <f>IFERROR(選手[[#This Row],[所属名称１]],"")</f>
        <v/>
      </c>
      <c r="L1368" t="str">
        <f>IFERROR(選手[[#This Row],[学校コード]],"")</f>
        <v/>
      </c>
      <c r="M1368" t="str">
        <f>IFERROR(VLOOKUP(L1368,色々!G:H,2,0),"")</f>
        <v/>
      </c>
      <c r="N1368" t="str">
        <f>IFERROR(選手[[#This Row],[学年]],"")</f>
        <v/>
      </c>
      <c r="O1368" s="10" t="str">
        <f>IFERROR(選手[[#This Row],[生年月日]],"")</f>
        <v/>
      </c>
      <c r="P1368" s="150" t="str">
        <f t="shared" si="21"/>
        <v/>
      </c>
    </row>
    <row r="1369" spans="6:16" ht="20.100000000000001" customHeight="1" x14ac:dyDescent="0.15">
      <c r="F1369" t="str">
        <f>IFERROR(選手[[#This Row],[選手番号]],"")</f>
        <v/>
      </c>
      <c r="G1369" t="str">
        <f>IFERROR(選手[[#This Row],[性別コード]],"")</f>
        <v/>
      </c>
      <c r="H1369" t="str">
        <f>IFERROR(VLOOKUP(G1369,色々!P:Q,2,0),"")</f>
        <v/>
      </c>
      <c r="I1369" t="str">
        <f>IFERROR(選手[[#This Row],[氏名]],"")</f>
        <v/>
      </c>
      <c r="J1369" t="str">
        <f>IFERROR(選手[[#This Row],[氏名カナ]],"")</f>
        <v/>
      </c>
      <c r="K1369" t="str">
        <f>IFERROR(選手[[#This Row],[所属名称１]],"")</f>
        <v/>
      </c>
      <c r="L1369" t="str">
        <f>IFERROR(選手[[#This Row],[学校コード]],"")</f>
        <v/>
      </c>
      <c r="M1369" t="str">
        <f>IFERROR(VLOOKUP(L1369,色々!G:H,2,0),"")</f>
        <v/>
      </c>
      <c r="N1369" t="str">
        <f>IFERROR(選手[[#This Row],[学年]],"")</f>
        <v/>
      </c>
      <c r="O1369" s="10" t="str">
        <f>IFERROR(選手[[#This Row],[生年月日]],"")</f>
        <v/>
      </c>
      <c r="P1369" s="150" t="str">
        <f t="shared" si="21"/>
        <v/>
      </c>
    </row>
    <row r="1370" spans="6:16" ht="20.100000000000001" customHeight="1" x14ac:dyDescent="0.15">
      <c r="F1370" t="str">
        <f>IFERROR(選手[[#This Row],[選手番号]],"")</f>
        <v/>
      </c>
      <c r="G1370" t="str">
        <f>IFERROR(選手[[#This Row],[性別コード]],"")</f>
        <v/>
      </c>
      <c r="H1370" t="str">
        <f>IFERROR(VLOOKUP(G1370,色々!P:Q,2,0),"")</f>
        <v/>
      </c>
      <c r="I1370" t="str">
        <f>IFERROR(選手[[#This Row],[氏名]],"")</f>
        <v/>
      </c>
      <c r="J1370" t="str">
        <f>IFERROR(選手[[#This Row],[氏名カナ]],"")</f>
        <v/>
      </c>
      <c r="K1370" t="str">
        <f>IFERROR(選手[[#This Row],[所属名称１]],"")</f>
        <v/>
      </c>
      <c r="L1370" t="str">
        <f>IFERROR(選手[[#This Row],[学校コード]],"")</f>
        <v/>
      </c>
      <c r="M1370" t="str">
        <f>IFERROR(VLOOKUP(L1370,色々!G:H,2,0),"")</f>
        <v/>
      </c>
      <c r="N1370" t="str">
        <f>IFERROR(選手[[#This Row],[学年]],"")</f>
        <v/>
      </c>
      <c r="O1370" s="10" t="str">
        <f>IFERROR(選手[[#This Row],[生年月日]],"")</f>
        <v/>
      </c>
      <c r="P1370" s="150" t="str">
        <f t="shared" si="21"/>
        <v/>
      </c>
    </row>
    <row r="1371" spans="6:16" ht="20.100000000000001" customHeight="1" x14ac:dyDescent="0.15">
      <c r="F1371" t="str">
        <f>IFERROR(選手[[#This Row],[選手番号]],"")</f>
        <v/>
      </c>
      <c r="G1371" t="str">
        <f>IFERROR(選手[[#This Row],[性別コード]],"")</f>
        <v/>
      </c>
      <c r="H1371" t="str">
        <f>IFERROR(VLOOKUP(G1371,色々!P:Q,2,0),"")</f>
        <v/>
      </c>
      <c r="I1371" t="str">
        <f>IFERROR(選手[[#This Row],[氏名]],"")</f>
        <v/>
      </c>
      <c r="J1371" t="str">
        <f>IFERROR(選手[[#This Row],[氏名カナ]],"")</f>
        <v/>
      </c>
      <c r="K1371" t="str">
        <f>IFERROR(選手[[#This Row],[所属名称１]],"")</f>
        <v/>
      </c>
      <c r="L1371" t="str">
        <f>IFERROR(選手[[#This Row],[学校コード]],"")</f>
        <v/>
      </c>
      <c r="M1371" t="str">
        <f>IFERROR(VLOOKUP(L1371,色々!G:H,2,0),"")</f>
        <v/>
      </c>
      <c r="N1371" t="str">
        <f>IFERROR(選手[[#This Row],[学年]],"")</f>
        <v/>
      </c>
      <c r="O1371" s="10" t="str">
        <f>IFERROR(選手[[#This Row],[生年月日]],"")</f>
        <v/>
      </c>
      <c r="P1371" s="150" t="str">
        <f t="shared" si="21"/>
        <v/>
      </c>
    </row>
    <row r="1372" spans="6:16" ht="20.100000000000001" customHeight="1" x14ac:dyDescent="0.15">
      <c r="F1372" t="str">
        <f>IFERROR(選手[[#This Row],[選手番号]],"")</f>
        <v/>
      </c>
      <c r="G1372" t="str">
        <f>IFERROR(選手[[#This Row],[性別コード]],"")</f>
        <v/>
      </c>
      <c r="H1372" t="str">
        <f>IFERROR(VLOOKUP(G1372,色々!P:Q,2,0),"")</f>
        <v/>
      </c>
      <c r="I1372" t="str">
        <f>IFERROR(選手[[#This Row],[氏名]],"")</f>
        <v/>
      </c>
      <c r="J1372" t="str">
        <f>IFERROR(選手[[#This Row],[氏名カナ]],"")</f>
        <v/>
      </c>
      <c r="K1372" t="str">
        <f>IFERROR(選手[[#This Row],[所属名称１]],"")</f>
        <v/>
      </c>
      <c r="L1372" t="str">
        <f>IFERROR(選手[[#This Row],[学校コード]],"")</f>
        <v/>
      </c>
      <c r="M1372" t="str">
        <f>IFERROR(VLOOKUP(L1372,色々!G:H,2,0),"")</f>
        <v/>
      </c>
      <c r="N1372" t="str">
        <f>IFERROR(選手[[#This Row],[学年]],"")</f>
        <v/>
      </c>
      <c r="O1372" s="10" t="str">
        <f>IFERROR(選手[[#This Row],[生年月日]],"")</f>
        <v/>
      </c>
      <c r="P1372" s="150" t="str">
        <f t="shared" si="21"/>
        <v/>
      </c>
    </row>
    <row r="1373" spans="6:16" ht="20.100000000000001" customHeight="1" x14ac:dyDescent="0.15">
      <c r="F1373" t="str">
        <f>IFERROR(選手[[#This Row],[選手番号]],"")</f>
        <v/>
      </c>
      <c r="G1373" t="str">
        <f>IFERROR(選手[[#This Row],[性別コード]],"")</f>
        <v/>
      </c>
      <c r="H1373" t="str">
        <f>IFERROR(VLOOKUP(G1373,色々!P:Q,2,0),"")</f>
        <v/>
      </c>
      <c r="I1373" t="str">
        <f>IFERROR(選手[[#This Row],[氏名]],"")</f>
        <v/>
      </c>
      <c r="J1373" t="str">
        <f>IFERROR(選手[[#This Row],[氏名カナ]],"")</f>
        <v/>
      </c>
      <c r="K1373" t="str">
        <f>IFERROR(選手[[#This Row],[所属名称１]],"")</f>
        <v/>
      </c>
      <c r="L1373" t="str">
        <f>IFERROR(選手[[#This Row],[学校コード]],"")</f>
        <v/>
      </c>
      <c r="M1373" t="str">
        <f>IFERROR(VLOOKUP(L1373,色々!G:H,2,0),"")</f>
        <v/>
      </c>
      <c r="N1373" t="str">
        <f>IFERROR(選手[[#This Row],[学年]],"")</f>
        <v/>
      </c>
      <c r="O1373" s="10" t="str">
        <f>IFERROR(選手[[#This Row],[生年月日]],"")</f>
        <v/>
      </c>
      <c r="P1373" s="150" t="str">
        <f t="shared" si="21"/>
        <v/>
      </c>
    </row>
    <row r="1374" spans="6:16" ht="20.100000000000001" customHeight="1" x14ac:dyDescent="0.15">
      <c r="F1374" t="str">
        <f>IFERROR(選手[[#This Row],[選手番号]],"")</f>
        <v/>
      </c>
      <c r="G1374" t="str">
        <f>IFERROR(選手[[#This Row],[性別コード]],"")</f>
        <v/>
      </c>
      <c r="H1374" t="str">
        <f>IFERROR(VLOOKUP(G1374,色々!P:Q,2,0),"")</f>
        <v/>
      </c>
      <c r="I1374" t="str">
        <f>IFERROR(選手[[#This Row],[氏名]],"")</f>
        <v/>
      </c>
      <c r="J1374" t="str">
        <f>IFERROR(選手[[#This Row],[氏名カナ]],"")</f>
        <v/>
      </c>
      <c r="K1374" t="str">
        <f>IFERROR(選手[[#This Row],[所属名称１]],"")</f>
        <v/>
      </c>
      <c r="L1374" t="str">
        <f>IFERROR(選手[[#This Row],[学校コード]],"")</f>
        <v/>
      </c>
      <c r="M1374" t="str">
        <f>IFERROR(VLOOKUP(L1374,色々!G:H,2,0),"")</f>
        <v/>
      </c>
      <c r="N1374" t="str">
        <f>IFERROR(選手[[#This Row],[学年]],"")</f>
        <v/>
      </c>
      <c r="O1374" s="10" t="str">
        <f>IFERROR(選手[[#This Row],[生年月日]],"")</f>
        <v/>
      </c>
      <c r="P1374" s="150" t="str">
        <f t="shared" si="21"/>
        <v/>
      </c>
    </row>
    <row r="1375" spans="6:16" ht="20.100000000000001" customHeight="1" x14ac:dyDescent="0.15">
      <c r="F1375" t="str">
        <f>IFERROR(選手[[#This Row],[選手番号]],"")</f>
        <v/>
      </c>
      <c r="G1375" t="str">
        <f>IFERROR(選手[[#This Row],[性別コード]],"")</f>
        <v/>
      </c>
      <c r="H1375" t="str">
        <f>IFERROR(VLOOKUP(G1375,色々!P:Q,2,0),"")</f>
        <v/>
      </c>
      <c r="I1375" t="str">
        <f>IFERROR(選手[[#This Row],[氏名]],"")</f>
        <v/>
      </c>
      <c r="J1375" t="str">
        <f>IFERROR(選手[[#This Row],[氏名カナ]],"")</f>
        <v/>
      </c>
      <c r="K1375" t="str">
        <f>IFERROR(選手[[#This Row],[所属名称１]],"")</f>
        <v/>
      </c>
      <c r="L1375" t="str">
        <f>IFERROR(選手[[#This Row],[学校コード]],"")</f>
        <v/>
      </c>
      <c r="M1375" t="str">
        <f>IFERROR(VLOOKUP(L1375,色々!G:H,2,0),"")</f>
        <v/>
      </c>
      <c r="N1375" t="str">
        <f>IFERROR(選手[[#This Row],[学年]],"")</f>
        <v/>
      </c>
      <c r="O1375" s="10" t="str">
        <f>IFERROR(選手[[#This Row],[生年月日]],"")</f>
        <v/>
      </c>
      <c r="P1375" s="150" t="str">
        <f t="shared" si="21"/>
        <v/>
      </c>
    </row>
    <row r="1376" spans="6:16" ht="20.100000000000001" customHeight="1" x14ac:dyDescent="0.15">
      <c r="F1376" t="str">
        <f>IFERROR(選手[[#This Row],[選手番号]],"")</f>
        <v/>
      </c>
      <c r="G1376" t="str">
        <f>IFERROR(選手[[#This Row],[性別コード]],"")</f>
        <v/>
      </c>
      <c r="H1376" t="str">
        <f>IFERROR(VLOOKUP(G1376,色々!P:Q,2,0),"")</f>
        <v/>
      </c>
      <c r="I1376" t="str">
        <f>IFERROR(選手[[#This Row],[氏名]],"")</f>
        <v/>
      </c>
      <c r="J1376" t="str">
        <f>IFERROR(選手[[#This Row],[氏名カナ]],"")</f>
        <v/>
      </c>
      <c r="K1376" t="str">
        <f>IFERROR(選手[[#This Row],[所属名称１]],"")</f>
        <v/>
      </c>
      <c r="L1376" t="str">
        <f>IFERROR(選手[[#This Row],[学校コード]],"")</f>
        <v/>
      </c>
      <c r="M1376" t="str">
        <f>IFERROR(VLOOKUP(L1376,色々!G:H,2,0),"")</f>
        <v/>
      </c>
      <c r="N1376" t="str">
        <f>IFERROR(選手[[#This Row],[学年]],"")</f>
        <v/>
      </c>
      <c r="O1376" s="10" t="str">
        <f>IFERROR(選手[[#This Row],[生年月日]],"")</f>
        <v/>
      </c>
      <c r="P1376" s="150" t="str">
        <f t="shared" si="21"/>
        <v/>
      </c>
    </row>
    <row r="1377" spans="6:16" ht="20.100000000000001" customHeight="1" x14ac:dyDescent="0.15">
      <c r="F1377" t="str">
        <f>IFERROR(選手[[#This Row],[選手番号]],"")</f>
        <v/>
      </c>
      <c r="G1377" t="str">
        <f>IFERROR(選手[[#This Row],[性別コード]],"")</f>
        <v/>
      </c>
      <c r="H1377" t="str">
        <f>IFERROR(VLOOKUP(G1377,色々!P:Q,2,0),"")</f>
        <v/>
      </c>
      <c r="I1377" t="str">
        <f>IFERROR(選手[[#This Row],[氏名]],"")</f>
        <v/>
      </c>
      <c r="J1377" t="str">
        <f>IFERROR(選手[[#This Row],[氏名カナ]],"")</f>
        <v/>
      </c>
      <c r="K1377" t="str">
        <f>IFERROR(選手[[#This Row],[所属名称１]],"")</f>
        <v/>
      </c>
      <c r="L1377" t="str">
        <f>IFERROR(選手[[#This Row],[学校コード]],"")</f>
        <v/>
      </c>
      <c r="M1377" t="str">
        <f>IFERROR(VLOOKUP(L1377,色々!G:H,2,0),"")</f>
        <v/>
      </c>
      <c r="N1377" t="str">
        <f>IFERROR(選手[[#This Row],[学年]],"")</f>
        <v/>
      </c>
      <c r="O1377" s="10" t="str">
        <f>IFERROR(選手[[#This Row],[生年月日]],"")</f>
        <v/>
      </c>
      <c r="P1377" s="150" t="str">
        <f t="shared" si="21"/>
        <v/>
      </c>
    </row>
    <row r="1378" spans="6:16" ht="20.100000000000001" customHeight="1" x14ac:dyDescent="0.15">
      <c r="F1378" t="str">
        <f>IFERROR(選手[[#This Row],[選手番号]],"")</f>
        <v/>
      </c>
      <c r="G1378" t="str">
        <f>IFERROR(選手[[#This Row],[性別コード]],"")</f>
        <v/>
      </c>
      <c r="H1378" t="str">
        <f>IFERROR(VLOOKUP(G1378,色々!P:Q,2,0),"")</f>
        <v/>
      </c>
      <c r="I1378" t="str">
        <f>IFERROR(選手[[#This Row],[氏名]],"")</f>
        <v/>
      </c>
      <c r="J1378" t="str">
        <f>IFERROR(選手[[#This Row],[氏名カナ]],"")</f>
        <v/>
      </c>
      <c r="K1378" t="str">
        <f>IFERROR(選手[[#This Row],[所属名称１]],"")</f>
        <v/>
      </c>
      <c r="L1378" t="str">
        <f>IFERROR(選手[[#This Row],[学校コード]],"")</f>
        <v/>
      </c>
      <c r="M1378" t="str">
        <f>IFERROR(VLOOKUP(L1378,色々!G:H,2,0),"")</f>
        <v/>
      </c>
      <c r="N1378" t="str">
        <f>IFERROR(選手[[#This Row],[学年]],"")</f>
        <v/>
      </c>
      <c r="O1378" s="10" t="str">
        <f>IFERROR(選手[[#This Row],[生年月日]],"")</f>
        <v/>
      </c>
      <c r="P1378" s="150" t="str">
        <f t="shared" si="21"/>
        <v/>
      </c>
    </row>
    <row r="1379" spans="6:16" ht="20.100000000000001" customHeight="1" x14ac:dyDescent="0.15">
      <c r="F1379" t="str">
        <f>IFERROR(選手[[#This Row],[選手番号]],"")</f>
        <v/>
      </c>
      <c r="G1379" t="str">
        <f>IFERROR(選手[[#This Row],[性別コード]],"")</f>
        <v/>
      </c>
      <c r="H1379" t="str">
        <f>IFERROR(VLOOKUP(G1379,色々!P:Q,2,0),"")</f>
        <v/>
      </c>
      <c r="I1379" t="str">
        <f>IFERROR(選手[[#This Row],[氏名]],"")</f>
        <v/>
      </c>
      <c r="J1379" t="str">
        <f>IFERROR(選手[[#This Row],[氏名カナ]],"")</f>
        <v/>
      </c>
      <c r="K1379" t="str">
        <f>IFERROR(選手[[#This Row],[所属名称１]],"")</f>
        <v/>
      </c>
      <c r="L1379" t="str">
        <f>IFERROR(選手[[#This Row],[学校コード]],"")</f>
        <v/>
      </c>
      <c r="M1379" t="str">
        <f>IFERROR(VLOOKUP(L1379,色々!G:H,2,0),"")</f>
        <v/>
      </c>
      <c r="N1379" t="str">
        <f>IFERROR(選手[[#This Row],[学年]],"")</f>
        <v/>
      </c>
      <c r="O1379" s="10" t="str">
        <f>IFERROR(選手[[#This Row],[生年月日]],"")</f>
        <v/>
      </c>
      <c r="P1379" s="150" t="str">
        <f t="shared" si="21"/>
        <v/>
      </c>
    </row>
    <row r="1380" spans="6:16" ht="20.100000000000001" customHeight="1" x14ac:dyDescent="0.15">
      <c r="F1380" t="str">
        <f>IFERROR(選手[[#This Row],[選手番号]],"")</f>
        <v/>
      </c>
      <c r="G1380" t="str">
        <f>IFERROR(選手[[#This Row],[性別コード]],"")</f>
        <v/>
      </c>
      <c r="H1380" t="str">
        <f>IFERROR(VLOOKUP(G1380,色々!P:Q,2,0),"")</f>
        <v/>
      </c>
      <c r="I1380" t="str">
        <f>IFERROR(選手[[#This Row],[氏名]],"")</f>
        <v/>
      </c>
      <c r="J1380" t="str">
        <f>IFERROR(選手[[#This Row],[氏名カナ]],"")</f>
        <v/>
      </c>
      <c r="K1380" t="str">
        <f>IFERROR(選手[[#This Row],[所属名称１]],"")</f>
        <v/>
      </c>
      <c r="L1380" t="str">
        <f>IFERROR(選手[[#This Row],[学校コード]],"")</f>
        <v/>
      </c>
      <c r="M1380" t="str">
        <f>IFERROR(VLOOKUP(L1380,色々!G:H,2,0),"")</f>
        <v/>
      </c>
      <c r="N1380" t="str">
        <f>IFERROR(選手[[#This Row],[学年]],"")</f>
        <v/>
      </c>
      <c r="O1380" s="10" t="str">
        <f>IFERROR(選手[[#This Row],[生年月日]],"")</f>
        <v/>
      </c>
      <c r="P1380" s="150" t="str">
        <f t="shared" si="21"/>
        <v/>
      </c>
    </row>
    <row r="1381" spans="6:16" ht="20.100000000000001" customHeight="1" x14ac:dyDescent="0.15">
      <c r="F1381" t="str">
        <f>IFERROR(選手[[#This Row],[選手番号]],"")</f>
        <v/>
      </c>
      <c r="G1381" t="str">
        <f>IFERROR(選手[[#This Row],[性別コード]],"")</f>
        <v/>
      </c>
      <c r="H1381" t="str">
        <f>IFERROR(VLOOKUP(G1381,色々!P:Q,2,0),"")</f>
        <v/>
      </c>
      <c r="I1381" t="str">
        <f>IFERROR(選手[[#This Row],[氏名]],"")</f>
        <v/>
      </c>
      <c r="J1381" t="str">
        <f>IFERROR(選手[[#This Row],[氏名カナ]],"")</f>
        <v/>
      </c>
      <c r="K1381" t="str">
        <f>IFERROR(選手[[#This Row],[所属名称１]],"")</f>
        <v/>
      </c>
      <c r="L1381" t="str">
        <f>IFERROR(選手[[#This Row],[学校コード]],"")</f>
        <v/>
      </c>
      <c r="M1381" t="str">
        <f>IFERROR(VLOOKUP(L1381,色々!G:H,2,0),"")</f>
        <v/>
      </c>
      <c r="N1381" t="str">
        <f>IFERROR(選手[[#This Row],[学年]],"")</f>
        <v/>
      </c>
      <c r="O1381" s="10" t="str">
        <f>IFERROR(選手[[#This Row],[生年月日]],"")</f>
        <v/>
      </c>
      <c r="P1381" s="150" t="str">
        <f t="shared" si="21"/>
        <v/>
      </c>
    </row>
    <row r="1382" spans="6:16" ht="20.100000000000001" customHeight="1" x14ac:dyDescent="0.15">
      <c r="F1382" t="str">
        <f>IFERROR(選手[[#This Row],[選手番号]],"")</f>
        <v/>
      </c>
      <c r="G1382" t="str">
        <f>IFERROR(選手[[#This Row],[性別コード]],"")</f>
        <v/>
      </c>
      <c r="H1382" t="str">
        <f>IFERROR(VLOOKUP(G1382,色々!P:Q,2,0),"")</f>
        <v/>
      </c>
      <c r="I1382" t="str">
        <f>IFERROR(選手[[#This Row],[氏名]],"")</f>
        <v/>
      </c>
      <c r="J1382" t="str">
        <f>IFERROR(選手[[#This Row],[氏名カナ]],"")</f>
        <v/>
      </c>
      <c r="K1382" t="str">
        <f>IFERROR(選手[[#This Row],[所属名称１]],"")</f>
        <v/>
      </c>
      <c r="L1382" t="str">
        <f>IFERROR(選手[[#This Row],[学校コード]],"")</f>
        <v/>
      </c>
      <c r="M1382" t="str">
        <f>IFERROR(VLOOKUP(L1382,色々!G:H,2,0),"")</f>
        <v/>
      </c>
      <c r="N1382" t="str">
        <f>IFERROR(選手[[#This Row],[学年]],"")</f>
        <v/>
      </c>
      <c r="O1382" s="10" t="str">
        <f>IFERROR(選手[[#This Row],[生年月日]],"")</f>
        <v/>
      </c>
      <c r="P1382" s="150" t="str">
        <f t="shared" si="21"/>
        <v/>
      </c>
    </row>
    <row r="1383" spans="6:16" ht="20.100000000000001" customHeight="1" x14ac:dyDescent="0.15">
      <c r="F1383" t="str">
        <f>IFERROR(選手[[#This Row],[選手番号]],"")</f>
        <v/>
      </c>
      <c r="G1383" t="str">
        <f>IFERROR(選手[[#This Row],[性別コード]],"")</f>
        <v/>
      </c>
      <c r="H1383" t="str">
        <f>IFERROR(VLOOKUP(G1383,色々!P:Q,2,0),"")</f>
        <v/>
      </c>
      <c r="I1383" t="str">
        <f>IFERROR(選手[[#This Row],[氏名]],"")</f>
        <v/>
      </c>
      <c r="J1383" t="str">
        <f>IFERROR(選手[[#This Row],[氏名カナ]],"")</f>
        <v/>
      </c>
      <c r="K1383" t="str">
        <f>IFERROR(選手[[#This Row],[所属名称１]],"")</f>
        <v/>
      </c>
      <c r="L1383" t="str">
        <f>IFERROR(選手[[#This Row],[学校コード]],"")</f>
        <v/>
      </c>
      <c r="M1383" t="str">
        <f>IFERROR(VLOOKUP(L1383,色々!G:H,2,0),"")</f>
        <v/>
      </c>
      <c r="N1383" t="str">
        <f>IFERROR(選手[[#This Row],[学年]],"")</f>
        <v/>
      </c>
      <c r="O1383" s="10" t="str">
        <f>IFERROR(選手[[#This Row],[生年月日]],"")</f>
        <v/>
      </c>
      <c r="P1383" s="150" t="str">
        <f t="shared" si="21"/>
        <v/>
      </c>
    </row>
    <row r="1384" spans="6:16" ht="20.100000000000001" customHeight="1" x14ac:dyDescent="0.15">
      <c r="F1384" t="str">
        <f>IFERROR(選手[[#This Row],[選手番号]],"")</f>
        <v/>
      </c>
      <c r="G1384" t="str">
        <f>IFERROR(選手[[#This Row],[性別コード]],"")</f>
        <v/>
      </c>
      <c r="H1384" t="str">
        <f>IFERROR(VLOOKUP(G1384,色々!P:Q,2,0),"")</f>
        <v/>
      </c>
      <c r="I1384" t="str">
        <f>IFERROR(選手[[#This Row],[氏名]],"")</f>
        <v/>
      </c>
      <c r="J1384" t="str">
        <f>IFERROR(選手[[#This Row],[氏名カナ]],"")</f>
        <v/>
      </c>
      <c r="K1384" t="str">
        <f>IFERROR(選手[[#This Row],[所属名称１]],"")</f>
        <v/>
      </c>
      <c r="L1384" t="str">
        <f>IFERROR(選手[[#This Row],[学校コード]],"")</f>
        <v/>
      </c>
      <c r="M1384" t="str">
        <f>IFERROR(VLOOKUP(L1384,色々!G:H,2,0),"")</f>
        <v/>
      </c>
      <c r="N1384" t="str">
        <f>IFERROR(選手[[#This Row],[学年]],"")</f>
        <v/>
      </c>
      <c r="O1384" s="10" t="str">
        <f>IFERROR(選手[[#This Row],[生年月日]],"")</f>
        <v/>
      </c>
      <c r="P1384" s="150" t="str">
        <f t="shared" si="21"/>
        <v/>
      </c>
    </row>
    <row r="1385" spans="6:16" ht="20.100000000000001" customHeight="1" x14ac:dyDescent="0.15">
      <c r="F1385" t="str">
        <f>IFERROR(選手[[#This Row],[選手番号]],"")</f>
        <v/>
      </c>
      <c r="G1385" t="str">
        <f>IFERROR(選手[[#This Row],[性別コード]],"")</f>
        <v/>
      </c>
      <c r="H1385" t="str">
        <f>IFERROR(VLOOKUP(G1385,色々!P:Q,2,0),"")</f>
        <v/>
      </c>
      <c r="I1385" t="str">
        <f>IFERROR(選手[[#This Row],[氏名]],"")</f>
        <v/>
      </c>
      <c r="J1385" t="str">
        <f>IFERROR(選手[[#This Row],[氏名カナ]],"")</f>
        <v/>
      </c>
      <c r="K1385" t="str">
        <f>IFERROR(選手[[#This Row],[所属名称１]],"")</f>
        <v/>
      </c>
      <c r="L1385" t="str">
        <f>IFERROR(選手[[#This Row],[学校コード]],"")</f>
        <v/>
      </c>
      <c r="M1385" t="str">
        <f>IFERROR(VLOOKUP(L1385,色々!G:H,2,0),"")</f>
        <v/>
      </c>
      <c r="N1385" t="str">
        <f>IFERROR(選手[[#This Row],[学年]],"")</f>
        <v/>
      </c>
      <c r="O1385" s="10" t="str">
        <f>IFERROR(選手[[#This Row],[生年月日]],"")</f>
        <v/>
      </c>
      <c r="P1385" s="150" t="str">
        <f t="shared" si="21"/>
        <v/>
      </c>
    </row>
    <row r="1386" spans="6:16" ht="20.100000000000001" customHeight="1" x14ac:dyDescent="0.15">
      <c r="F1386" t="str">
        <f>IFERROR(選手[[#This Row],[選手番号]],"")</f>
        <v/>
      </c>
      <c r="G1386" t="str">
        <f>IFERROR(選手[[#This Row],[性別コード]],"")</f>
        <v/>
      </c>
      <c r="H1386" t="str">
        <f>IFERROR(VLOOKUP(G1386,色々!P:Q,2,0),"")</f>
        <v/>
      </c>
      <c r="I1386" t="str">
        <f>IFERROR(選手[[#This Row],[氏名]],"")</f>
        <v/>
      </c>
      <c r="J1386" t="str">
        <f>IFERROR(選手[[#This Row],[氏名カナ]],"")</f>
        <v/>
      </c>
      <c r="K1386" t="str">
        <f>IFERROR(選手[[#This Row],[所属名称１]],"")</f>
        <v/>
      </c>
      <c r="L1386" t="str">
        <f>IFERROR(選手[[#This Row],[学校コード]],"")</f>
        <v/>
      </c>
      <c r="M1386" t="str">
        <f>IFERROR(VLOOKUP(L1386,色々!G:H,2,0),"")</f>
        <v/>
      </c>
      <c r="N1386" t="str">
        <f>IFERROR(選手[[#This Row],[学年]],"")</f>
        <v/>
      </c>
      <c r="O1386" s="10" t="str">
        <f>IFERROR(選手[[#This Row],[生年月日]],"")</f>
        <v/>
      </c>
      <c r="P1386" s="150" t="str">
        <f t="shared" si="21"/>
        <v/>
      </c>
    </row>
    <row r="1387" spans="6:16" ht="20.100000000000001" customHeight="1" x14ac:dyDescent="0.15">
      <c r="F1387" t="str">
        <f>IFERROR(選手[[#This Row],[選手番号]],"")</f>
        <v/>
      </c>
      <c r="G1387" t="str">
        <f>IFERROR(選手[[#This Row],[性別コード]],"")</f>
        <v/>
      </c>
      <c r="H1387" t="str">
        <f>IFERROR(VLOOKUP(G1387,色々!P:Q,2,0),"")</f>
        <v/>
      </c>
      <c r="I1387" t="str">
        <f>IFERROR(選手[[#This Row],[氏名]],"")</f>
        <v/>
      </c>
      <c r="J1387" t="str">
        <f>IFERROR(選手[[#This Row],[氏名カナ]],"")</f>
        <v/>
      </c>
      <c r="K1387" t="str">
        <f>IFERROR(選手[[#This Row],[所属名称１]],"")</f>
        <v/>
      </c>
      <c r="L1387" t="str">
        <f>IFERROR(選手[[#This Row],[学校コード]],"")</f>
        <v/>
      </c>
      <c r="M1387" t="str">
        <f>IFERROR(VLOOKUP(L1387,色々!G:H,2,0),"")</f>
        <v/>
      </c>
      <c r="N1387" t="str">
        <f>IFERROR(選手[[#This Row],[学年]],"")</f>
        <v/>
      </c>
      <c r="O1387" s="10" t="str">
        <f>IFERROR(選手[[#This Row],[生年月日]],"")</f>
        <v/>
      </c>
      <c r="P1387" s="150" t="str">
        <f t="shared" si="21"/>
        <v/>
      </c>
    </row>
    <row r="1388" spans="6:16" ht="20.100000000000001" customHeight="1" x14ac:dyDescent="0.15">
      <c r="F1388" t="str">
        <f>IFERROR(選手[[#This Row],[選手番号]],"")</f>
        <v/>
      </c>
      <c r="G1388" t="str">
        <f>IFERROR(選手[[#This Row],[性別コード]],"")</f>
        <v/>
      </c>
      <c r="H1388" t="str">
        <f>IFERROR(VLOOKUP(G1388,色々!P:Q,2,0),"")</f>
        <v/>
      </c>
      <c r="I1388" t="str">
        <f>IFERROR(選手[[#This Row],[氏名]],"")</f>
        <v/>
      </c>
      <c r="J1388" t="str">
        <f>IFERROR(選手[[#This Row],[氏名カナ]],"")</f>
        <v/>
      </c>
      <c r="K1388" t="str">
        <f>IFERROR(選手[[#This Row],[所属名称１]],"")</f>
        <v/>
      </c>
      <c r="L1388" t="str">
        <f>IFERROR(選手[[#This Row],[学校コード]],"")</f>
        <v/>
      </c>
      <c r="M1388" t="str">
        <f>IFERROR(VLOOKUP(L1388,色々!G:H,2,0),"")</f>
        <v/>
      </c>
      <c r="N1388" t="str">
        <f>IFERROR(選手[[#This Row],[学年]],"")</f>
        <v/>
      </c>
      <c r="O1388" s="10" t="str">
        <f>IFERROR(選手[[#This Row],[生年月日]],"")</f>
        <v/>
      </c>
      <c r="P1388" s="150" t="str">
        <f t="shared" si="21"/>
        <v/>
      </c>
    </row>
    <row r="1389" spans="6:16" ht="20.100000000000001" customHeight="1" x14ac:dyDescent="0.15">
      <c r="F1389" t="str">
        <f>IFERROR(選手[[#This Row],[選手番号]],"")</f>
        <v/>
      </c>
      <c r="G1389" t="str">
        <f>IFERROR(選手[[#This Row],[性別コード]],"")</f>
        <v/>
      </c>
      <c r="H1389" t="str">
        <f>IFERROR(VLOOKUP(G1389,色々!P:Q,2,0),"")</f>
        <v/>
      </c>
      <c r="I1389" t="str">
        <f>IFERROR(選手[[#This Row],[氏名]],"")</f>
        <v/>
      </c>
      <c r="J1389" t="str">
        <f>IFERROR(選手[[#This Row],[氏名カナ]],"")</f>
        <v/>
      </c>
      <c r="K1389" t="str">
        <f>IFERROR(選手[[#This Row],[所属名称１]],"")</f>
        <v/>
      </c>
      <c r="L1389" t="str">
        <f>IFERROR(選手[[#This Row],[学校コード]],"")</f>
        <v/>
      </c>
      <c r="M1389" t="str">
        <f>IFERROR(VLOOKUP(L1389,色々!G:H,2,0),"")</f>
        <v/>
      </c>
      <c r="N1389" t="str">
        <f>IFERROR(選手[[#This Row],[学年]],"")</f>
        <v/>
      </c>
      <c r="O1389" s="10" t="str">
        <f>IFERROR(選手[[#This Row],[生年月日]],"")</f>
        <v/>
      </c>
      <c r="P1389" s="150" t="str">
        <f t="shared" si="21"/>
        <v/>
      </c>
    </row>
    <row r="1390" spans="6:16" ht="20.100000000000001" customHeight="1" x14ac:dyDescent="0.15">
      <c r="F1390" t="str">
        <f>IFERROR(選手[[#This Row],[選手番号]],"")</f>
        <v/>
      </c>
      <c r="G1390" t="str">
        <f>IFERROR(選手[[#This Row],[性別コード]],"")</f>
        <v/>
      </c>
      <c r="H1390" t="str">
        <f>IFERROR(VLOOKUP(G1390,色々!P:Q,2,0),"")</f>
        <v/>
      </c>
      <c r="I1390" t="str">
        <f>IFERROR(選手[[#This Row],[氏名]],"")</f>
        <v/>
      </c>
      <c r="J1390" t="str">
        <f>IFERROR(選手[[#This Row],[氏名カナ]],"")</f>
        <v/>
      </c>
      <c r="K1390" t="str">
        <f>IFERROR(選手[[#This Row],[所属名称１]],"")</f>
        <v/>
      </c>
      <c r="L1390" t="str">
        <f>IFERROR(選手[[#This Row],[学校コード]],"")</f>
        <v/>
      </c>
      <c r="M1390" t="str">
        <f>IFERROR(VLOOKUP(L1390,色々!G:H,2,0),"")</f>
        <v/>
      </c>
      <c r="N1390" t="str">
        <f>IFERROR(選手[[#This Row],[学年]],"")</f>
        <v/>
      </c>
      <c r="O1390" s="10" t="str">
        <f>IFERROR(選手[[#This Row],[生年月日]],"")</f>
        <v/>
      </c>
      <c r="P1390" s="150" t="str">
        <f t="shared" si="21"/>
        <v/>
      </c>
    </row>
    <row r="1391" spans="6:16" ht="20.100000000000001" customHeight="1" x14ac:dyDescent="0.15">
      <c r="F1391" t="str">
        <f>IFERROR(選手[[#This Row],[選手番号]],"")</f>
        <v/>
      </c>
      <c r="G1391" t="str">
        <f>IFERROR(選手[[#This Row],[性別コード]],"")</f>
        <v/>
      </c>
      <c r="H1391" t="str">
        <f>IFERROR(VLOOKUP(G1391,色々!P:Q,2,0),"")</f>
        <v/>
      </c>
      <c r="I1391" t="str">
        <f>IFERROR(選手[[#This Row],[氏名]],"")</f>
        <v/>
      </c>
      <c r="J1391" t="str">
        <f>IFERROR(選手[[#This Row],[氏名カナ]],"")</f>
        <v/>
      </c>
      <c r="K1391" t="str">
        <f>IFERROR(選手[[#This Row],[所属名称１]],"")</f>
        <v/>
      </c>
      <c r="L1391" t="str">
        <f>IFERROR(選手[[#This Row],[学校コード]],"")</f>
        <v/>
      </c>
      <c r="M1391" t="str">
        <f>IFERROR(VLOOKUP(L1391,色々!G:H,2,0),"")</f>
        <v/>
      </c>
      <c r="N1391" t="str">
        <f>IFERROR(選手[[#This Row],[学年]],"")</f>
        <v/>
      </c>
      <c r="O1391" s="10" t="str">
        <f>IFERROR(選手[[#This Row],[生年月日]],"")</f>
        <v/>
      </c>
      <c r="P1391" s="150" t="str">
        <f t="shared" si="21"/>
        <v/>
      </c>
    </row>
    <row r="1392" spans="6:16" ht="20.100000000000001" customHeight="1" x14ac:dyDescent="0.15">
      <c r="F1392" t="str">
        <f>IFERROR(選手[[#This Row],[選手番号]],"")</f>
        <v/>
      </c>
      <c r="G1392" t="str">
        <f>IFERROR(選手[[#This Row],[性別コード]],"")</f>
        <v/>
      </c>
      <c r="H1392" t="str">
        <f>IFERROR(VLOOKUP(G1392,色々!P:Q,2,0),"")</f>
        <v/>
      </c>
      <c r="I1392" t="str">
        <f>IFERROR(選手[[#This Row],[氏名]],"")</f>
        <v/>
      </c>
      <c r="J1392" t="str">
        <f>IFERROR(選手[[#This Row],[氏名カナ]],"")</f>
        <v/>
      </c>
      <c r="K1392" t="str">
        <f>IFERROR(選手[[#This Row],[所属名称１]],"")</f>
        <v/>
      </c>
      <c r="L1392" t="str">
        <f>IFERROR(選手[[#This Row],[学校コード]],"")</f>
        <v/>
      </c>
      <c r="M1392" t="str">
        <f>IFERROR(VLOOKUP(L1392,色々!G:H,2,0),"")</f>
        <v/>
      </c>
      <c r="N1392" t="str">
        <f>IFERROR(選手[[#This Row],[学年]],"")</f>
        <v/>
      </c>
      <c r="O1392" s="10" t="str">
        <f>IFERROR(選手[[#This Row],[生年月日]],"")</f>
        <v/>
      </c>
      <c r="P1392" s="150" t="str">
        <f t="shared" si="21"/>
        <v/>
      </c>
    </row>
    <row r="1393" spans="6:16" ht="20.100000000000001" customHeight="1" x14ac:dyDescent="0.15">
      <c r="F1393" t="str">
        <f>IFERROR(選手[[#This Row],[選手番号]],"")</f>
        <v/>
      </c>
      <c r="G1393" t="str">
        <f>IFERROR(選手[[#This Row],[性別コード]],"")</f>
        <v/>
      </c>
      <c r="H1393" t="str">
        <f>IFERROR(VLOOKUP(G1393,色々!P:Q,2,0),"")</f>
        <v/>
      </c>
      <c r="I1393" t="str">
        <f>IFERROR(選手[[#This Row],[氏名]],"")</f>
        <v/>
      </c>
      <c r="J1393" t="str">
        <f>IFERROR(選手[[#This Row],[氏名カナ]],"")</f>
        <v/>
      </c>
      <c r="K1393" t="str">
        <f>IFERROR(選手[[#This Row],[所属名称１]],"")</f>
        <v/>
      </c>
      <c r="L1393" t="str">
        <f>IFERROR(選手[[#This Row],[学校コード]],"")</f>
        <v/>
      </c>
      <c r="M1393" t="str">
        <f>IFERROR(VLOOKUP(L1393,色々!G:H,2,0),"")</f>
        <v/>
      </c>
      <c r="N1393" t="str">
        <f>IFERROR(選手[[#This Row],[学年]],"")</f>
        <v/>
      </c>
      <c r="O1393" s="10" t="str">
        <f>IFERROR(選手[[#This Row],[生年月日]],"")</f>
        <v/>
      </c>
      <c r="P1393" s="150" t="str">
        <f t="shared" si="21"/>
        <v/>
      </c>
    </row>
    <row r="1394" spans="6:16" ht="20.100000000000001" customHeight="1" x14ac:dyDescent="0.15">
      <c r="F1394" t="str">
        <f>IFERROR(選手[[#This Row],[選手番号]],"")</f>
        <v/>
      </c>
      <c r="G1394" t="str">
        <f>IFERROR(選手[[#This Row],[性別コード]],"")</f>
        <v/>
      </c>
      <c r="H1394" t="str">
        <f>IFERROR(VLOOKUP(G1394,色々!P:Q,2,0),"")</f>
        <v/>
      </c>
      <c r="I1394" t="str">
        <f>IFERROR(選手[[#This Row],[氏名]],"")</f>
        <v/>
      </c>
      <c r="J1394" t="str">
        <f>IFERROR(選手[[#This Row],[氏名カナ]],"")</f>
        <v/>
      </c>
      <c r="K1394" t="str">
        <f>IFERROR(選手[[#This Row],[所属名称１]],"")</f>
        <v/>
      </c>
      <c r="L1394" t="str">
        <f>IFERROR(選手[[#This Row],[学校コード]],"")</f>
        <v/>
      </c>
      <c r="M1394" t="str">
        <f>IFERROR(VLOOKUP(L1394,色々!G:H,2,0),"")</f>
        <v/>
      </c>
      <c r="N1394" t="str">
        <f>IFERROR(選手[[#This Row],[学年]],"")</f>
        <v/>
      </c>
      <c r="O1394" s="10" t="str">
        <f>IFERROR(選手[[#This Row],[生年月日]],"")</f>
        <v/>
      </c>
      <c r="P1394" s="150" t="str">
        <f t="shared" si="21"/>
        <v/>
      </c>
    </row>
    <row r="1395" spans="6:16" ht="20.100000000000001" customHeight="1" x14ac:dyDescent="0.15">
      <c r="F1395" t="str">
        <f>IFERROR(選手[[#This Row],[選手番号]],"")</f>
        <v/>
      </c>
      <c r="G1395" t="str">
        <f>IFERROR(選手[[#This Row],[性別コード]],"")</f>
        <v/>
      </c>
      <c r="H1395" t="str">
        <f>IFERROR(VLOOKUP(G1395,色々!P:Q,2,0),"")</f>
        <v/>
      </c>
      <c r="I1395" t="str">
        <f>IFERROR(選手[[#This Row],[氏名]],"")</f>
        <v/>
      </c>
      <c r="J1395" t="str">
        <f>IFERROR(選手[[#This Row],[氏名カナ]],"")</f>
        <v/>
      </c>
      <c r="K1395" t="str">
        <f>IFERROR(選手[[#This Row],[所属名称１]],"")</f>
        <v/>
      </c>
      <c r="L1395" t="str">
        <f>IFERROR(選手[[#This Row],[学校コード]],"")</f>
        <v/>
      </c>
      <c r="M1395" t="str">
        <f>IFERROR(VLOOKUP(L1395,色々!G:H,2,0),"")</f>
        <v/>
      </c>
      <c r="N1395" t="str">
        <f>IFERROR(選手[[#This Row],[学年]],"")</f>
        <v/>
      </c>
      <c r="O1395" s="10" t="str">
        <f>IFERROR(選手[[#This Row],[生年月日]],"")</f>
        <v/>
      </c>
      <c r="P1395" s="150" t="str">
        <f t="shared" si="21"/>
        <v/>
      </c>
    </row>
    <row r="1396" spans="6:16" ht="20.100000000000001" customHeight="1" x14ac:dyDescent="0.15">
      <c r="F1396" t="str">
        <f>IFERROR(選手[[#This Row],[選手番号]],"")</f>
        <v/>
      </c>
      <c r="G1396" t="str">
        <f>IFERROR(選手[[#This Row],[性別コード]],"")</f>
        <v/>
      </c>
      <c r="H1396" t="str">
        <f>IFERROR(VLOOKUP(G1396,色々!P:Q,2,0),"")</f>
        <v/>
      </c>
      <c r="I1396" t="str">
        <f>IFERROR(選手[[#This Row],[氏名]],"")</f>
        <v/>
      </c>
      <c r="J1396" t="str">
        <f>IFERROR(選手[[#This Row],[氏名カナ]],"")</f>
        <v/>
      </c>
      <c r="K1396" t="str">
        <f>IFERROR(選手[[#This Row],[所属名称１]],"")</f>
        <v/>
      </c>
      <c r="L1396" t="str">
        <f>IFERROR(選手[[#This Row],[学校コード]],"")</f>
        <v/>
      </c>
      <c r="M1396" t="str">
        <f>IFERROR(VLOOKUP(L1396,色々!G:H,2,0),"")</f>
        <v/>
      </c>
      <c r="N1396" t="str">
        <f>IFERROR(選手[[#This Row],[学年]],"")</f>
        <v/>
      </c>
      <c r="O1396" s="10" t="str">
        <f>IFERROR(選手[[#This Row],[生年月日]],"")</f>
        <v/>
      </c>
      <c r="P1396" s="150" t="str">
        <f t="shared" si="21"/>
        <v/>
      </c>
    </row>
    <row r="1397" spans="6:16" ht="20.100000000000001" customHeight="1" x14ac:dyDescent="0.15">
      <c r="F1397" t="str">
        <f>IFERROR(選手[[#This Row],[選手番号]],"")</f>
        <v/>
      </c>
      <c r="G1397" t="str">
        <f>IFERROR(選手[[#This Row],[性別コード]],"")</f>
        <v/>
      </c>
      <c r="H1397" t="str">
        <f>IFERROR(VLOOKUP(G1397,色々!P:Q,2,0),"")</f>
        <v/>
      </c>
      <c r="I1397" t="str">
        <f>IFERROR(選手[[#This Row],[氏名]],"")</f>
        <v/>
      </c>
      <c r="J1397" t="str">
        <f>IFERROR(選手[[#This Row],[氏名カナ]],"")</f>
        <v/>
      </c>
      <c r="K1397" t="str">
        <f>IFERROR(選手[[#This Row],[所属名称１]],"")</f>
        <v/>
      </c>
      <c r="L1397" t="str">
        <f>IFERROR(選手[[#This Row],[学校コード]],"")</f>
        <v/>
      </c>
      <c r="M1397" t="str">
        <f>IFERROR(VLOOKUP(L1397,色々!G:H,2,0),"")</f>
        <v/>
      </c>
      <c r="N1397" t="str">
        <f>IFERROR(選手[[#This Row],[学年]],"")</f>
        <v/>
      </c>
      <c r="O1397" s="10" t="str">
        <f>IFERROR(選手[[#This Row],[生年月日]],"")</f>
        <v/>
      </c>
      <c r="P1397" s="150" t="str">
        <f t="shared" si="21"/>
        <v/>
      </c>
    </row>
    <row r="1398" spans="6:16" ht="20.100000000000001" customHeight="1" x14ac:dyDescent="0.15">
      <c r="F1398" t="str">
        <f>IFERROR(選手[[#This Row],[選手番号]],"")</f>
        <v/>
      </c>
      <c r="G1398" t="str">
        <f>IFERROR(選手[[#This Row],[性別コード]],"")</f>
        <v/>
      </c>
      <c r="H1398" t="str">
        <f>IFERROR(VLOOKUP(G1398,色々!P:Q,2,0),"")</f>
        <v/>
      </c>
      <c r="I1398" t="str">
        <f>IFERROR(選手[[#This Row],[氏名]],"")</f>
        <v/>
      </c>
      <c r="J1398" t="str">
        <f>IFERROR(選手[[#This Row],[氏名カナ]],"")</f>
        <v/>
      </c>
      <c r="K1398" t="str">
        <f>IFERROR(選手[[#This Row],[所属名称１]],"")</f>
        <v/>
      </c>
      <c r="L1398" t="str">
        <f>IFERROR(選手[[#This Row],[学校コード]],"")</f>
        <v/>
      </c>
      <c r="M1398" t="str">
        <f>IFERROR(VLOOKUP(L1398,色々!G:H,2,0),"")</f>
        <v/>
      </c>
      <c r="N1398" t="str">
        <f>IFERROR(選手[[#This Row],[学年]],"")</f>
        <v/>
      </c>
      <c r="O1398" s="10" t="str">
        <f>IFERROR(選手[[#This Row],[生年月日]],"")</f>
        <v/>
      </c>
      <c r="P1398" s="150" t="str">
        <f t="shared" si="21"/>
        <v/>
      </c>
    </row>
    <row r="1399" spans="6:16" ht="20.100000000000001" customHeight="1" x14ac:dyDescent="0.15">
      <c r="F1399" t="str">
        <f>IFERROR(選手[[#This Row],[選手番号]],"")</f>
        <v/>
      </c>
      <c r="G1399" t="str">
        <f>IFERROR(選手[[#This Row],[性別コード]],"")</f>
        <v/>
      </c>
      <c r="H1399" t="str">
        <f>IFERROR(VLOOKUP(G1399,色々!P:Q,2,0),"")</f>
        <v/>
      </c>
      <c r="I1399" t="str">
        <f>IFERROR(選手[[#This Row],[氏名]],"")</f>
        <v/>
      </c>
      <c r="J1399" t="str">
        <f>IFERROR(選手[[#This Row],[氏名カナ]],"")</f>
        <v/>
      </c>
      <c r="K1399" t="str">
        <f>IFERROR(選手[[#This Row],[所属名称１]],"")</f>
        <v/>
      </c>
      <c r="L1399" t="str">
        <f>IFERROR(選手[[#This Row],[学校コード]],"")</f>
        <v/>
      </c>
      <c r="M1399" t="str">
        <f>IFERROR(VLOOKUP(L1399,色々!G:H,2,0),"")</f>
        <v/>
      </c>
      <c r="N1399" t="str">
        <f>IFERROR(選手[[#This Row],[学年]],"")</f>
        <v/>
      </c>
      <c r="O1399" s="10" t="str">
        <f>IFERROR(選手[[#This Row],[生年月日]],"")</f>
        <v/>
      </c>
      <c r="P1399" s="150" t="str">
        <f t="shared" si="21"/>
        <v/>
      </c>
    </row>
    <row r="1400" spans="6:16" ht="20.100000000000001" customHeight="1" x14ac:dyDescent="0.15">
      <c r="F1400" t="str">
        <f>IFERROR(選手[[#This Row],[選手番号]],"")</f>
        <v/>
      </c>
      <c r="G1400" t="str">
        <f>IFERROR(選手[[#This Row],[性別コード]],"")</f>
        <v/>
      </c>
      <c r="H1400" t="str">
        <f>IFERROR(VLOOKUP(G1400,色々!P:Q,2,0),"")</f>
        <v/>
      </c>
      <c r="I1400" t="str">
        <f>IFERROR(選手[[#This Row],[氏名]],"")</f>
        <v/>
      </c>
      <c r="J1400" t="str">
        <f>IFERROR(選手[[#This Row],[氏名カナ]],"")</f>
        <v/>
      </c>
      <c r="K1400" t="str">
        <f>IFERROR(選手[[#This Row],[所属名称１]],"")</f>
        <v/>
      </c>
      <c r="L1400" t="str">
        <f>IFERROR(選手[[#This Row],[学校コード]],"")</f>
        <v/>
      </c>
      <c r="M1400" t="str">
        <f>IFERROR(VLOOKUP(L1400,色々!G:H,2,0),"")</f>
        <v/>
      </c>
      <c r="N1400" t="str">
        <f>IFERROR(選手[[#This Row],[学年]],"")</f>
        <v/>
      </c>
      <c r="O1400" s="10" t="str">
        <f>IFERROR(選手[[#This Row],[生年月日]],"")</f>
        <v/>
      </c>
      <c r="P1400" s="150" t="str">
        <f t="shared" si="21"/>
        <v/>
      </c>
    </row>
    <row r="1401" spans="6:16" ht="20.100000000000001" customHeight="1" x14ac:dyDescent="0.15">
      <c r="F1401" t="str">
        <f>IFERROR(選手[[#This Row],[選手番号]],"")</f>
        <v/>
      </c>
      <c r="G1401" t="str">
        <f>IFERROR(選手[[#This Row],[性別コード]],"")</f>
        <v/>
      </c>
      <c r="H1401" t="str">
        <f>IFERROR(VLOOKUP(G1401,色々!P:Q,2,0),"")</f>
        <v/>
      </c>
      <c r="I1401" t="str">
        <f>IFERROR(選手[[#This Row],[氏名]],"")</f>
        <v/>
      </c>
      <c r="J1401" t="str">
        <f>IFERROR(選手[[#This Row],[氏名カナ]],"")</f>
        <v/>
      </c>
      <c r="K1401" t="str">
        <f>IFERROR(選手[[#This Row],[所属名称１]],"")</f>
        <v/>
      </c>
      <c r="L1401" t="str">
        <f>IFERROR(選手[[#This Row],[学校コード]],"")</f>
        <v/>
      </c>
      <c r="M1401" t="str">
        <f>IFERROR(VLOOKUP(L1401,色々!G:H,2,0),"")</f>
        <v/>
      </c>
      <c r="N1401" t="str">
        <f>IFERROR(選手[[#This Row],[学年]],"")</f>
        <v/>
      </c>
      <c r="O1401" s="10" t="str">
        <f>IFERROR(選手[[#This Row],[生年月日]],"")</f>
        <v/>
      </c>
      <c r="P1401" s="150" t="str">
        <f t="shared" si="21"/>
        <v/>
      </c>
    </row>
    <row r="1402" spans="6:16" ht="20.100000000000001" customHeight="1" x14ac:dyDescent="0.15">
      <c r="F1402" t="str">
        <f>IFERROR(選手[[#This Row],[選手番号]],"")</f>
        <v/>
      </c>
      <c r="G1402" t="str">
        <f>IFERROR(選手[[#This Row],[性別コード]],"")</f>
        <v/>
      </c>
      <c r="H1402" t="str">
        <f>IFERROR(VLOOKUP(G1402,色々!P:Q,2,0),"")</f>
        <v/>
      </c>
      <c r="I1402" t="str">
        <f>IFERROR(選手[[#This Row],[氏名]],"")</f>
        <v/>
      </c>
      <c r="J1402" t="str">
        <f>IFERROR(選手[[#This Row],[氏名カナ]],"")</f>
        <v/>
      </c>
      <c r="K1402" t="str">
        <f>IFERROR(選手[[#This Row],[所属名称１]],"")</f>
        <v/>
      </c>
      <c r="L1402" t="str">
        <f>IFERROR(選手[[#This Row],[学校コード]],"")</f>
        <v/>
      </c>
      <c r="M1402" t="str">
        <f>IFERROR(VLOOKUP(L1402,色々!G:H,2,0),"")</f>
        <v/>
      </c>
      <c r="N1402" t="str">
        <f>IFERROR(選手[[#This Row],[学年]],"")</f>
        <v/>
      </c>
      <c r="O1402" s="10" t="str">
        <f>IFERROR(選手[[#This Row],[生年月日]],"")</f>
        <v/>
      </c>
      <c r="P1402" s="150" t="str">
        <f t="shared" si="21"/>
        <v/>
      </c>
    </row>
    <row r="1403" spans="6:16" ht="20.100000000000001" customHeight="1" x14ac:dyDescent="0.15">
      <c r="F1403" t="str">
        <f>IFERROR(選手[[#This Row],[選手番号]],"")</f>
        <v/>
      </c>
      <c r="G1403" t="str">
        <f>IFERROR(選手[[#This Row],[性別コード]],"")</f>
        <v/>
      </c>
      <c r="H1403" t="str">
        <f>IFERROR(VLOOKUP(G1403,色々!P:Q,2,0),"")</f>
        <v/>
      </c>
      <c r="I1403" t="str">
        <f>IFERROR(選手[[#This Row],[氏名]],"")</f>
        <v/>
      </c>
      <c r="J1403" t="str">
        <f>IFERROR(選手[[#This Row],[氏名カナ]],"")</f>
        <v/>
      </c>
      <c r="K1403" t="str">
        <f>IFERROR(選手[[#This Row],[所属名称１]],"")</f>
        <v/>
      </c>
      <c r="L1403" t="str">
        <f>IFERROR(選手[[#This Row],[学校コード]],"")</f>
        <v/>
      </c>
      <c r="M1403" t="str">
        <f>IFERROR(VLOOKUP(L1403,色々!G:H,2,0),"")</f>
        <v/>
      </c>
      <c r="N1403" t="str">
        <f>IFERROR(選手[[#This Row],[学年]],"")</f>
        <v/>
      </c>
      <c r="O1403" s="10" t="str">
        <f>IFERROR(選手[[#This Row],[生年月日]],"")</f>
        <v/>
      </c>
      <c r="P1403" s="150" t="str">
        <f t="shared" si="21"/>
        <v/>
      </c>
    </row>
    <row r="1404" spans="6:16" ht="20.100000000000001" customHeight="1" x14ac:dyDescent="0.15">
      <c r="F1404" t="str">
        <f>IFERROR(選手[[#This Row],[選手番号]],"")</f>
        <v/>
      </c>
      <c r="G1404" t="str">
        <f>IFERROR(選手[[#This Row],[性別コード]],"")</f>
        <v/>
      </c>
      <c r="H1404" t="str">
        <f>IFERROR(VLOOKUP(G1404,色々!P:Q,2,0),"")</f>
        <v/>
      </c>
      <c r="I1404" t="str">
        <f>IFERROR(選手[[#This Row],[氏名]],"")</f>
        <v/>
      </c>
      <c r="J1404" t="str">
        <f>IFERROR(選手[[#This Row],[氏名カナ]],"")</f>
        <v/>
      </c>
      <c r="K1404" t="str">
        <f>IFERROR(選手[[#This Row],[所属名称１]],"")</f>
        <v/>
      </c>
      <c r="L1404" t="str">
        <f>IFERROR(選手[[#This Row],[学校コード]],"")</f>
        <v/>
      </c>
      <c r="M1404" t="str">
        <f>IFERROR(VLOOKUP(L1404,色々!G:H,2,0),"")</f>
        <v/>
      </c>
      <c r="N1404" t="str">
        <f>IFERROR(選手[[#This Row],[学年]],"")</f>
        <v/>
      </c>
      <c r="O1404" s="10" t="str">
        <f>IFERROR(選手[[#This Row],[生年月日]],"")</f>
        <v/>
      </c>
      <c r="P1404" s="150" t="str">
        <f t="shared" si="21"/>
        <v/>
      </c>
    </row>
    <row r="1405" spans="6:16" ht="20.100000000000001" customHeight="1" x14ac:dyDescent="0.15">
      <c r="F1405" t="str">
        <f>IFERROR(選手[[#This Row],[選手番号]],"")</f>
        <v/>
      </c>
      <c r="G1405" t="str">
        <f>IFERROR(選手[[#This Row],[性別コード]],"")</f>
        <v/>
      </c>
      <c r="H1405" t="str">
        <f>IFERROR(VLOOKUP(G1405,色々!P:Q,2,0),"")</f>
        <v/>
      </c>
      <c r="I1405" t="str">
        <f>IFERROR(選手[[#This Row],[氏名]],"")</f>
        <v/>
      </c>
      <c r="J1405" t="str">
        <f>IFERROR(選手[[#This Row],[氏名カナ]],"")</f>
        <v/>
      </c>
      <c r="K1405" t="str">
        <f>IFERROR(選手[[#This Row],[所属名称１]],"")</f>
        <v/>
      </c>
      <c r="L1405" t="str">
        <f>IFERROR(選手[[#This Row],[学校コード]],"")</f>
        <v/>
      </c>
      <c r="M1405" t="str">
        <f>IFERROR(VLOOKUP(L1405,色々!G:H,2,0),"")</f>
        <v/>
      </c>
      <c r="N1405" t="str">
        <f>IFERROR(選手[[#This Row],[学年]],"")</f>
        <v/>
      </c>
      <c r="O1405" s="10" t="str">
        <f>IFERROR(選手[[#This Row],[生年月日]],"")</f>
        <v/>
      </c>
      <c r="P1405" s="150" t="str">
        <f t="shared" si="21"/>
        <v/>
      </c>
    </row>
    <row r="1406" spans="6:16" ht="20.100000000000001" customHeight="1" x14ac:dyDescent="0.15">
      <c r="F1406" t="str">
        <f>IFERROR(選手[[#This Row],[選手番号]],"")</f>
        <v/>
      </c>
      <c r="G1406" t="str">
        <f>IFERROR(選手[[#This Row],[性別コード]],"")</f>
        <v/>
      </c>
      <c r="H1406" t="str">
        <f>IFERROR(VLOOKUP(G1406,色々!P:Q,2,0),"")</f>
        <v/>
      </c>
      <c r="I1406" t="str">
        <f>IFERROR(選手[[#This Row],[氏名]],"")</f>
        <v/>
      </c>
      <c r="J1406" t="str">
        <f>IFERROR(選手[[#This Row],[氏名カナ]],"")</f>
        <v/>
      </c>
      <c r="K1406" t="str">
        <f>IFERROR(選手[[#This Row],[所属名称１]],"")</f>
        <v/>
      </c>
      <c r="L1406" t="str">
        <f>IFERROR(選手[[#This Row],[学校コード]],"")</f>
        <v/>
      </c>
      <c r="M1406" t="str">
        <f>IFERROR(VLOOKUP(L1406,色々!G:H,2,0),"")</f>
        <v/>
      </c>
      <c r="N1406" t="str">
        <f>IFERROR(選手[[#This Row],[学年]],"")</f>
        <v/>
      </c>
      <c r="O1406" s="10" t="str">
        <f>IFERROR(選手[[#This Row],[生年月日]],"")</f>
        <v/>
      </c>
      <c r="P1406" s="150" t="str">
        <f t="shared" si="21"/>
        <v/>
      </c>
    </row>
    <row r="1407" spans="6:16" ht="20.100000000000001" customHeight="1" x14ac:dyDescent="0.15">
      <c r="F1407" t="str">
        <f>IFERROR(選手[[#This Row],[選手番号]],"")</f>
        <v/>
      </c>
      <c r="G1407" t="str">
        <f>IFERROR(選手[[#This Row],[性別コード]],"")</f>
        <v/>
      </c>
      <c r="H1407" t="str">
        <f>IFERROR(VLOOKUP(G1407,色々!P:Q,2,0),"")</f>
        <v/>
      </c>
      <c r="I1407" t="str">
        <f>IFERROR(選手[[#This Row],[氏名]],"")</f>
        <v/>
      </c>
      <c r="J1407" t="str">
        <f>IFERROR(選手[[#This Row],[氏名カナ]],"")</f>
        <v/>
      </c>
      <c r="K1407" t="str">
        <f>IFERROR(選手[[#This Row],[所属名称１]],"")</f>
        <v/>
      </c>
      <c r="L1407" t="str">
        <f>IFERROR(選手[[#This Row],[学校コード]],"")</f>
        <v/>
      </c>
      <c r="M1407" t="str">
        <f>IFERROR(VLOOKUP(L1407,色々!G:H,2,0),"")</f>
        <v/>
      </c>
      <c r="N1407" t="str">
        <f>IFERROR(選手[[#This Row],[学年]],"")</f>
        <v/>
      </c>
      <c r="O1407" s="10" t="str">
        <f>IFERROR(選手[[#This Row],[生年月日]],"")</f>
        <v/>
      </c>
      <c r="P1407" s="150" t="str">
        <f t="shared" si="21"/>
        <v/>
      </c>
    </row>
    <row r="1408" spans="6:16" ht="20.100000000000001" customHeight="1" x14ac:dyDescent="0.15">
      <c r="F1408" t="str">
        <f>IFERROR(選手[[#This Row],[選手番号]],"")</f>
        <v/>
      </c>
      <c r="G1408" t="str">
        <f>IFERROR(選手[[#This Row],[性別コード]],"")</f>
        <v/>
      </c>
      <c r="H1408" t="str">
        <f>IFERROR(VLOOKUP(G1408,色々!P:Q,2,0),"")</f>
        <v/>
      </c>
      <c r="I1408" t="str">
        <f>IFERROR(選手[[#This Row],[氏名]],"")</f>
        <v/>
      </c>
      <c r="J1408" t="str">
        <f>IFERROR(選手[[#This Row],[氏名カナ]],"")</f>
        <v/>
      </c>
      <c r="K1408" t="str">
        <f>IFERROR(選手[[#This Row],[所属名称１]],"")</f>
        <v/>
      </c>
      <c r="L1408" t="str">
        <f>IFERROR(選手[[#This Row],[学校コード]],"")</f>
        <v/>
      </c>
      <c r="M1408" t="str">
        <f>IFERROR(VLOOKUP(L1408,色々!G:H,2,0),"")</f>
        <v/>
      </c>
      <c r="N1408" t="str">
        <f>IFERROR(選手[[#This Row],[学年]],"")</f>
        <v/>
      </c>
      <c r="O1408" s="10" t="str">
        <f>IFERROR(選手[[#This Row],[生年月日]],"")</f>
        <v/>
      </c>
      <c r="P1408" s="150" t="str">
        <f t="shared" si="21"/>
        <v/>
      </c>
    </row>
    <row r="1409" spans="6:16" ht="20.100000000000001" customHeight="1" x14ac:dyDescent="0.15">
      <c r="F1409" t="str">
        <f>IFERROR(選手[[#This Row],[選手番号]],"")</f>
        <v/>
      </c>
      <c r="G1409" t="str">
        <f>IFERROR(選手[[#This Row],[性別コード]],"")</f>
        <v/>
      </c>
      <c r="H1409" t="str">
        <f>IFERROR(VLOOKUP(G1409,色々!P:Q,2,0),"")</f>
        <v/>
      </c>
      <c r="I1409" t="str">
        <f>IFERROR(選手[[#This Row],[氏名]],"")</f>
        <v/>
      </c>
      <c r="J1409" t="str">
        <f>IFERROR(選手[[#This Row],[氏名カナ]],"")</f>
        <v/>
      </c>
      <c r="K1409" t="str">
        <f>IFERROR(選手[[#This Row],[所属名称１]],"")</f>
        <v/>
      </c>
      <c r="L1409" t="str">
        <f>IFERROR(選手[[#This Row],[学校コード]],"")</f>
        <v/>
      </c>
      <c r="M1409" t="str">
        <f>IFERROR(VLOOKUP(L1409,色々!G:H,2,0),"")</f>
        <v/>
      </c>
      <c r="N1409" t="str">
        <f>IFERROR(選手[[#This Row],[学年]],"")</f>
        <v/>
      </c>
      <c r="O1409" s="10" t="str">
        <f>IFERROR(選手[[#This Row],[生年月日]],"")</f>
        <v/>
      </c>
      <c r="P1409" s="150" t="str">
        <f t="shared" si="21"/>
        <v/>
      </c>
    </row>
    <row r="1410" spans="6:16" ht="20.100000000000001" customHeight="1" x14ac:dyDescent="0.15">
      <c r="F1410" t="str">
        <f>IFERROR(選手[[#This Row],[選手番号]],"")</f>
        <v/>
      </c>
      <c r="G1410" t="str">
        <f>IFERROR(選手[[#This Row],[性別コード]],"")</f>
        <v/>
      </c>
      <c r="H1410" t="str">
        <f>IFERROR(VLOOKUP(G1410,色々!P:Q,2,0),"")</f>
        <v/>
      </c>
      <c r="I1410" t="str">
        <f>IFERROR(選手[[#This Row],[氏名]],"")</f>
        <v/>
      </c>
      <c r="J1410" t="str">
        <f>IFERROR(選手[[#This Row],[氏名カナ]],"")</f>
        <v/>
      </c>
      <c r="K1410" t="str">
        <f>IFERROR(選手[[#This Row],[所属名称１]],"")</f>
        <v/>
      </c>
      <c r="L1410" t="str">
        <f>IFERROR(選手[[#This Row],[学校コード]],"")</f>
        <v/>
      </c>
      <c r="M1410" t="str">
        <f>IFERROR(VLOOKUP(L1410,色々!G:H,2,0),"")</f>
        <v/>
      </c>
      <c r="N1410" t="str">
        <f>IFERROR(選手[[#This Row],[学年]],"")</f>
        <v/>
      </c>
      <c r="O1410" s="10" t="str">
        <f>IFERROR(選手[[#This Row],[生年月日]],"")</f>
        <v/>
      </c>
      <c r="P1410" s="150" t="str">
        <f t="shared" si="21"/>
        <v/>
      </c>
    </row>
    <row r="1411" spans="6:16" ht="20.100000000000001" customHeight="1" x14ac:dyDescent="0.15">
      <c r="F1411" t="str">
        <f>IFERROR(選手[[#This Row],[選手番号]],"")</f>
        <v/>
      </c>
      <c r="G1411" t="str">
        <f>IFERROR(選手[[#This Row],[性別コード]],"")</f>
        <v/>
      </c>
      <c r="H1411" t="str">
        <f>IFERROR(VLOOKUP(G1411,色々!P:Q,2,0),"")</f>
        <v/>
      </c>
      <c r="I1411" t="str">
        <f>IFERROR(選手[[#This Row],[氏名]],"")</f>
        <v/>
      </c>
      <c r="J1411" t="str">
        <f>IFERROR(選手[[#This Row],[氏名カナ]],"")</f>
        <v/>
      </c>
      <c r="K1411" t="str">
        <f>IFERROR(選手[[#This Row],[所属名称１]],"")</f>
        <v/>
      </c>
      <c r="L1411" t="str">
        <f>IFERROR(選手[[#This Row],[学校コード]],"")</f>
        <v/>
      </c>
      <c r="M1411" t="str">
        <f>IFERROR(VLOOKUP(L1411,色々!G:H,2,0),"")</f>
        <v/>
      </c>
      <c r="N1411" t="str">
        <f>IFERROR(選手[[#This Row],[学年]],"")</f>
        <v/>
      </c>
      <c r="O1411" s="10" t="str">
        <f>IFERROR(選手[[#This Row],[生年月日]],"")</f>
        <v/>
      </c>
      <c r="P1411" s="150" t="str">
        <f t="shared" ref="P1411:P1474" si="22">IFERROR(DATEDIF(O1411,$O$1,"y"),"")</f>
        <v/>
      </c>
    </row>
    <row r="1412" spans="6:16" ht="20.100000000000001" customHeight="1" x14ac:dyDescent="0.15">
      <c r="F1412" t="str">
        <f>IFERROR(選手[[#This Row],[選手番号]],"")</f>
        <v/>
      </c>
      <c r="G1412" t="str">
        <f>IFERROR(選手[[#This Row],[性別コード]],"")</f>
        <v/>
      </c>
      <c r="H1412" t="str">
        <f>IFERROR(VLOOKUP(G1412,色々!P:Q,2,0),"")</f>
        <v/>
      </c>
      <c r="I1412" t="str">
        <f>IFERROR(選手[[#This Row],[氏名]],"")</f>
        <v/>
      </c>
      <c r="J1412" t="str">
        <f>IFERROR(選手[[#This Row],[氏名カナ]],"")</f>
        <v/>
      </c>
      <c r="K1412" t="str">
        <f>IFERROR(選手[[#This Row],[所属名称１]],"")</f>
        <v/>
      </c>
      <c r="L1412" t="str">
        <f>IFERROR(選手[[#This Row],[学校コード]],"")</f>
        <v/>
      </c>
      <c r="M1412" t="str">
        <f>IFERROR(VLOOKUP(L1412,色々!G:H,2,0),"")</f>
        <v/>
      </c>
      <c r="N1412" t="str">
        <f>IFERROR(選手[[#This Row],[学年]],"")</f>
        <v/>
      </c>
      <c r="O1412" s="10" t="str">
        <f>IFERROR(選手[[#This Row],[生年月日]],"")</f>
        <v/>
      </c>
      <c r="P1412" s="150" t="str">
        <f t="shared" si="22"/>
        <v/>
      </c>
    </row>
    <row r="1413" spans="6:16" ht="20.100000000000001" customHeight="1" x14ac:dyDescent="0.15">
      <c r="F1413" t="str">
        <f>IFERROR(選手[[#This Row],[選手番号]],"")</f>
        <v/>
      </c>
      <c r="G1413" t="str">
        <f>IFERROR(選手[[#This Row],[性別コード]],"")</f>
        <v/>
      </c>
      <c r="H1413" t="str">
        <f>IFERROR(VLOOKUP(G1413,色々!P:Q,2,0),"")</f>
        <v/>
      </c>
      <c r="I1413" t="str">
        <f>IFERROR(選手[[#This Row],[氏名]],"")</f>
        <v/>
      </c>
      <c r="J1413" t="str">
        <f>IFERROR(選手[[#This Row],[氏名カナ]],"")</f>
        <v/>
      </c>
      <c r="K1413" t="str">
        <f>IFERROR(選手[[#This Row],[所属名称１]],"")</f>
        <v/>
      </c>
      <c r="L1413" t="str">
        <f>IFERROR(選手[[#This Row],[学校コード]],"")</f>
        <v/>
      </c>
      <c r="M1413" t="str">
        <f>IFERROR(VLOOKUP(L1413,色々!G:H,2,0),"")</f>
        <v/>
      </c>
      <c r="N1413" t="str">
        <f>IFERROR(選手[[#This Row],[学年]],"")</f>
        <v/>
      </c>
      <c r="O1413" s="10" t="str">
        <f>IFERROR(選手[[#This Row],[生年月日]],"")</f>
        <v/>
      </c>
      <c r="P1413" s="150" t="str">
        <f t="shared" si="22"/>
        <v/>
      </c>
    </row>
    <row r="1414" spans="6:16" ht="20.100000000000001" customHeight="1" x14ac:dyDescent="0.15">
      <c r="F1414" t="str">
        <f>IFERROR(選手[[#This Row],[選手番号]],"")</f>
        <v/>
      </c>
      <c r="G1414" t="str">
        <f>IFERROR(選手[[#This Row],[性別コード]],"")</f>
        <v/>
      </c>
      <c r="H1414" t="str">
        <f>IFERROR(VLOOKUP(G1414,色々!P:Q,2,0),"")</f>
        <v/>
      </c>
      <c r="I1414" t="str">
        <f>IFERROR(選手[[#This Row],[氏名]],"")</f>
        <v/>
      </c>
      <c r="J1414" t="str">
        <f>IFERROR(選手[[#This Row],[氏名カナ]],"")</f>
        <v/>
      </c>
      <c r="K1414" t="str">
        <f>IFERROR(選手[[#This Row],[所属名称１]],"")</f>
        <v/>
      </c>
      <c r="L1414" t="str">
        <f>IFERROR(選手[[#This Row],[学校コード]],"")</f>
        <v/>
      </c>
      <c r="M1414" t="str">
        <f>IFERROR(VLOOKUP(L1414,色々!G:H,2,0),"")</f>
        <v/>
      </c>
      <c r="N1414" t="str">
        <f>IFERROR(選手[[#This Row],[学年]],"")</f>
        <v/>
      </c>
      <c r="O1414" s="10" t="str">
        <f>IFERROR(選手[[#This Row],[生年月日]],"")</f>
        <v/>
      </c>
      <c r="P1414" s="150" t="str">
        <f t="shared" si="22"/>
        <v/>
      </c>
    </row>
    <row r="1415" spans="6:16" ht="20.100000000000001" customHeight="1" x14ac:dyDescent="0.15">
      <c r="F1415" t="str">
        <f>IFERROR(選手[[#This Row],[選手番号]],"")</f>
        <v/>
      </c>
      <c r="G1415" t="str">
        <f>IFERROR(選手[[#This Row],[性別コード]],"")</f>
        <v/>
      </c>
      <c r="H1415" t="str">
        <f>IFERROR(VLOOKUP(G1415,色々!P:Q,2,0),"")</f>
        <v/>
      </c>
      <c r="I1415" t="str">
        <f>IFERROR(選手[[#This Row],[氏名]],"")</f>
        <v/>
      </c>
      <c r="J1415" t="str">
        <f>IFERROR(選手[[#This Row],[氏名カナ]],"")</f>
        <v/>
      </c>
      <c r="K1415" t="str">
        <f>IFERROR(選手[[#This Row],[所属名称１]],"")</f>
        <v/>
      </c>
      <c r="L1415" t="str">
        <f>IFERROR(選手[[#This Row],[学校コード]],"")</f>
        <v/>
      </c>
      <c r="M1415" t="str">
        <f>IFERROR(VLOOKUP(L1415,色々!G:H,2,0),"")</f>
        <v/>
      </c>
      <c r="N1415" t="str">
        <f>IFERROR(選手[[#This Row],[学年]],"")</f>
        <v/>
      </c>
      <c r="O1415" s="10" t="str">
        <f>IFERROR(選手[[#This Row],[生年月日]],"")</f>
        <v/>
      </c>
      <c r="P1415" s="150" t="str">
        <f t="shared" si="22"/>
        <v/>
      </c>
    </row>
    <row r="1416" spans="6:16" ht="20.100000000000001" customHeight="1" x14ac:dyDescent="0.15">
      <c r="F1416" t="str">
        <f>IFERROR(選手[[#This Row],[選手番号]],"")</f>
        <v/>
      </c>
      <c r="G1416" t="str">
        <f>IFERROR(選手[[#This Row],[性別コード]],"")</f>
        <v/>
      </c>
      <c r="H1416" t="str">
        <f>IFERROR(VLOOKUP(G1416,色々!P:Q,2,0),"")</f>
        <v/>
      </c>
      <c r="I1416" t="str">
        <f>IFERROR(選手[[#This Row],[氏名]],"")</f>
        <v/>
      </c>
      <c r="J1416" t="str">
        <f>IFERROR(選手[[#This Row],[氏名カナ]],"")</f>
        <v/>
      </c>
      <c r="K1416" t="str">
        <f>IFERROR(選手[[#This Row],[所属名称１]],"")</f>
        <v/>
      </c>
      <c r="L1416" t="str">
        <f>IFERROR(選手[[#This Row],[学校コード]],"")</f>
        <v/>
      </c>
      <c r="M1416" t="str">
        <f>IFERROR(VLOOKUP(L1416,色々!G:H,2,0),"")</f>
        <v/>
      </c>
      <c r="N1416" t="str">
        <f>IFERROR(選手[[#This Row],[学年]],"")</f>
        <v/>
      </c>
      <c r="O1416" s="10" t="str">
        <f>IFERROR(選手[[#This Row],[生年月日]],"")</f>
        <v/>
      </c>
      <c r="P1416" s="150" t="str">
        <f t="shared" si="22"/>
        <v/>
      </c>
    </row>
    <row r="1417" spans="6:16" ht="20.100000000000001" customHeight="1" x14ac:dyDescent="0.15">
      <c r="F1417" t="str">
        <f>IFERROR(選手[[#This Row],[選手番号]],"")</f>
        <v/>
      </c>
      <c r="G1417" t="str">
        <f>IFERROR(選手[[#This Row],[性別コード]],"")</f>
        <v/>
      </c>
      <c r="H1417" t="str">
        <f>IFERROR(VLOOKUP(G1417,色々!P:Q,2,0),"")</f>
        <v/>
      </c>
      <c r="I1417" t="str">
        <f>IFERROR(選手[[#This Row],[氏名]],"")</f>
        <v/>
      </c>
      <c r="J1417" t="str">
        <f>IFERROR(選手[[#This Row],[氏名カナ]],"")</f>
        <v/>
      </c>
      <c r="K1417" t="str">
        <f>IFERROR(選手[[#This Row],[所属名称１]],"")</f>
        <v/>
      </c>
      <c r="L1417" t="str">
        <f>IFERROR(選手[[#This Row],[学校コード]],"")</f>
        <v/>
      </c>
      <c r="M1417" t="str">
        <f>IFERROR(VLOOKUP(L1417,色々!G:H,2,0),"")</f>
        <v/>
      </c>
      <c r="N1417" t="str">
        <f>IFERROR(選手[[#This Row],[学年]],"")</f>
        <v/>
      </c>
      <c r="O1417" s="10" t="str">
        <f>IFERROR(選手[[#This Row],[生年月日]],"")</f>
        <v/>
      </c>
      <c r="P1417" s="150" t="str">
        <f t="shared" si="22"/>
        <v/>
      </c>
    </row>
    <row r="1418" spans="6:16" ht="20.100000000000001" customHeight="1" x14ac:dyDescent="0.15">
      <c r="F1418" t="str">
        <f>IFERROR(選手[[#This Row],[選手番号]],"")</f>
        <v/>
      </c>
      <c r="G1418" t="str">
        <f>IFERROR(選手[[#This Row],[性別コード]],"")</f>
        <v/>
      </c>
      <c r="H1418" t="str">
        <f>IFERROR(VLOOKUP(G1418,色々!P:Q,2,0),"")</f>
        <v/>
      </c>
      <c r="I1418" t="str">
        <f>IFERROR(選手[[#This Row],[氏名]],"")</f>
        <v/>
      </c>
      <c r="J1418" t="str">
        <f>IFERROR(選手[[#This Row],[氏名カナ]],"")</f>
        <v/>
      </c>
      <c r="K1418" t="str">
        <f>IFERROR(選手[[#This Row],[所属名称１]],"")</f>
        <v/>
      </c>
      <c r="L1418" t="str">
        <f>IFERROR(選手[[#This Row],[学校コード]],"")</f>
        <v/>
      </c>
      <c r="M1418" t="str">
        <f>IFERROR(VLOOKUP(L1418,色々!G:H,2,0),"")</f>
        <v/>
      </c>
      <c r="N1418" t="str">
        <f>IFERROR(選手[[#This Row],[学年]],"")</f>
        <v/>
      </c>
      <c r="O1418" s="10" t="str">
        <f>IFERROR(選手[[#This Row],[生年月日]],"")</f>
        <v/>
      </c>
      <c r="P1418" s="150" t="str">
        <f t="shared" si="22"/>
        <v/>
      </c>
    </row>
    <row r="1419" spans="6:16" ht="20.100000000000001" customHeight="1" x14ac:dyDescent="0.15">
      <c r="F1419" t="str">
        <f>IFERROR(選手[[#This Row],[選手番号]],"")</f>
        <v/>
      </c>
      <c r="G1419" t="str">
        <f>IFERROR(選手[[#This Row],[性別コード]],"")</f>
        <v/>
      </c>
      <c r="H1419" t="str">
        <f>IFERROR(VLOOKUP(G1419,色々!P:Q,2,0),"")</f>
        <v/>
      </c>
      <c r="I1419" t="str">
        <f>IFERROR(選手[[#This Row],[氏名]],"")</f>
        <v/>
      </c>
      <c r="J1419" t="str">
        <f>IFERROR(選手[[#This Row],[氏名カナ]],"")</f>
        <v/>
      </c>
      <c r="K1419" t="str">
        <f>IFERROR(選手[[#This Row],[所属名称１]],"")</f>
        <v/>
      </c>
      <c r="L1419" t="str">
        <f>IFERROR(選手[[#This Row],[学校コード]],"")</f>
        <v/>
      </c>
      <c r="M1419" t="str">
        <f>IFERROR(VLOOKUP(L1419,色々!G:H,2,0),"")</f>
        <v/>
      </c>
      <c r="N1419" t="str">
        <f>IFERROR(選手[[#This Row],[学年]],"")</f>
        <v/>
      </c>
      <c r="O1419" s="10" t="str">
        <f>IFERROR(選手[[#This Row],[生年月日]],"")</f>
        <v/>
      </c>
      <c r="P1419" s="150" t="str">
        <f t="shared" si="22"/>
        <v/>
      </c>
    </row>
    <row r="1420" spans="6:16" ht="20.100000000000001" customHeight="1" x14ac:dyDescent="0.15">
      <c r="F1420" t="str">
        <f>IFERROR(選手[[#This Row],[選手番号]],"")</f>
        <v/>
      </c>
      <c r="G1420" t="str">
        <f>IFERROR(選手[[#This Row],[性別コード]],"")</f>
        <v/>
      </c>
      <c r="H1420" t="str">
        <f>IFERROR(VLOOKUP(G1420,色々!P:Q,2,0),"")</f>
        <v/>
      </c>
      <c r="I1420" t="str">
        <f>IFERROR(選手[[#This Row],[氏名]],"")</f>
        <v/>
      </c>
      <c r="J1420" t="str">
        <f>IFERROR(選手[[#This Row],[氏名カナ]],"")</f>
        <v/>
      </c>
      <c r="K1420" t="str">
        <f>IFERROR(選手[[#This Row],[所属名称１]],"")</f>
        <v/>
      </c>
      <c r="L1420" t="str">
        <f>IFERROR(選手[[#This Row],[学校コード]],"")</f>
        <v/>
      </c>
      <c r="M1420" t="str">
        <f>IFERROR(VLOOKUP(L1420,色々!G:H,2,0),"")</f>
        <v/>
      </c>
      <c r="N1420" t="str">
        <f>IFERROR(選手[[#This Row],[学年]],"")</f>
        <v/>
      </c>
      <c r="O1420" s="10" t="str">
        <f>IFERROR(選手[[#This Row],[生年月日]],"")</f>
        <v/>
      </c>
      <c r="P1420" s="150" t="str">
        <f t="shared" si="22"/>
        <v/>
      </c>
    </row>
    <row r="1421" spans="6:16" ht="20.100000000000001" customHeight="1" x14ac:dyDescent="0.15">
      <c r="F1421" t="str">
        <f>IFERROR(選手[[#This Row],[選手番号]],"")</f>
        <v/>
      </c>
      <c r="G1421" t="str">
        <f>IFERROR(選手[[#This Row],[性別コード]],"")</f>
        <v/>
      </c>
      <c r="H1421" t="str">
        <f>IFERROR(VLOOKUP(G1421,色々!P:Q,2,0),"")</f>
        <v/>
      </c>
      <c r="I1421" t="str">
        <f>IFERROR(選手[[#This Row],[氏名]],"")</f>
        <v/>
      </c>
      <c r="J1421" t="str">
        <f>IFERROR(選手[[#This Row],[氏名カナ]],"")</f>
        <v/>
      </c>
      <c r="K1421" t="str">
        <f>IFERROR(選手[[#This Row],[所属名称１]],"")</f>
        <v/>
      </c>
      <c r="L1421" t="str">
        <f>IFERROR(選手[[#This Row],[学校コード]],"")</f>
        <v/>
      </c>
      <c r="M1421" t="str">
        <f>IFERROR(VLOOKUP(L1421,色々!G:H,2,0),"")</f>
        <v/>
      </c>
      <c r="N1421" t="str">
        <f>IFERROR(選手[[#This Row],[学年]],"")</f>
        <v/>
      </c>
      <c r="O1421" s="10" t="str">
        <f>IFERROR(選手[[#This Row],[生年月日]],"")</f>
        <v/>
      </c>
      <c r="P1421" s="150" t="str">
        <f t="shared" si="22"/>
        <v/>
      </c>
    </row>
    <row r="1422" spans="6:16" ht="20.100000000000001" customHeight="1" x14ac:dyDescent="0.15">
      <c r="F1422" t="str">
        <f>IFERROR(選手[[#This Row],[選手番号]],"")</f>
        <v/>
      </c>
      <c r="G1422" t="str">
        <f>IFERROR(選手[[#This Row],[性別コード]],"")</f>
        <v/>
      </c>
      <c r="H1422" t="str">
        <f>IFERROR(VLOOKUP(G1422,色々!P:Q,2,0),"")</f>
        <v/>
      </c>
      <c r="I1422" t="str">
        <f>IFERROR(選手[[#This Row],[氏名]],"")</f>
        <v/>
      </c>
      <c r="J1422" t="str">
        <f>IFERROR(選手[[#This Row],[氏名カナ]],"")</f>
        <v/>
      </c>
      <c r="K1422" t="str">
        <f>IFERROR(選手[[#This Row],[所属名称１]],"")</f>
        <v/>
      </c>
      <c r="L1422" t="str">
        <f>IFERROR(選手[[#This Row],[学校コード]],"")</f>
        <v/>
      </c>
      <c r="M1422" t="str">
        <f>IFERROR(VLOOKUP(L1422,色々!G:H,2,0),"")</f>
        <v/>
      </c>
      <c r="N1422" t="str">
        <f>IFERROR(選手[[#This Row],[学年]],"")</f>
        <v/>
      </c>
      <c r="O1422" s="10" t="str">
        <f>IFERROR(選手[[#This Row],[生年月日]],"")</f>
        <v/>
      </c>
      <c r="P1422" s="150" t="str">
        <f t="shared" si="22"/>
        <v/>
      </c>
    </row>
    <row r="1423" spans="6:16" ht="20.100000000000001" customHeight="1" x14ac:dyDescent="0.15">
      <c r="F1423" t="str">
        <f>IFERROR(選手[[#This Row],[選手番号]],"")</f>
        <v/>
      </c>
      <c r="G1423" t="str">
        <f>IFERROR(選手[[#This Row],[性別コード]],"")</f>
        <v/>
      </c>
      <c r="H1423" t="str">
        <f>IFERROR(VLOOKUP(G1423,色々!P:Q,2,0),"")</f>
        <v/>
      </c>
      <c r="I1423" t="str">
        <f>IFERROR(選手[[#This Row],[氏名]],"")</f>
        <v/>
      </c>
      <c r="J1423" t="str">
        <f>IFERROR(選手[[#This Row],[氏名カナ]],"")</f>
        <v/>
      </c>
      <c r="K1423" t="str">
        <f>IFERROR(選手[[#This Row],[所属名称１]],"")</f>
        <v/>
      </c>
      <c r="L1423" t="str">
        <f>IFERROR(選手[[#This Row],[学校コード]],"")</f>
        <v/>
      </c>
      <c r="M1423" t="str">
        <f>IFERROR(VLOOKUP(L1423,色々!G:H,2,0),"")</f>
        <v/>
      </c>
      <c r="N1423" t="str">
        <f>IFERROR(選手[[#This Row],[学年]],"")</f>
        <v/>
      </c>
      <c r="O1423" s="10" t="str">
        <f>IFERROR(選手[[#This Row],[生年月日]],"")</f>
        <v/>
      </c>
      <c r="P1423" s="150" t="str">
        <f t="shared" si="22"/>
        <v/>
      </c>
    </row>
    <row r="1424" spans="6:16" ht="20.100000000000001" customHeight="1" x14ac:dyDescent="0.15">
      <c r="F1424" t="str">
        <f>IFERROR(選手[[#This Row],[選手番号]],"")</f>
        <v/>
      </c>
      <c r="G1424" t="str">
        <f>IFERROR(選手[[#This Row],[性別コード]],"")</f>
        <v/>
      </c>
      <c r="H1424" t="str">
        <f>IFERROR(VLOOKUP(G1424,色々!P:Q,2,0),"")</f>
        <v/>
      </c>
      <c r="I1424" t="str">
        <f>IFERROR(選手[[#This Row],[氏名]],"")</f>
        <v/>
      </c>
      <c r="J1424" t="str">
        <f>IFERROR(選手[[#This Row],[氏名カナ]],"")</f>
        <v/>
      </c>
      <c r="K1424" t="str">
        <f>IFERROR(選手[[#This Row],[所属名称１]],"")</f>
        <v/>
      </c>
      <c r="L1424" t="str">
        <f>IFERROR(選手[[#This Row],[学校コード]],"")</f>
        <v/>
      </c>
      <c r="M1424" t="str">
        <f>IFERROR(VLOOKUP(L1424,色々!G:H,2,0),"")</f>
        <v/>
      </c>
      <c r="N1424" t="str">
        <f>IFERROR(選手[[#This Row],[学年]],"")</f>
        <v/>
      </c>
      <c r="O1424" s="10" t="str">
        <f>IFERROR(選手[[#This Row],[生年月日]],"")</f>
        <v/>
      </c>
      <c r="P1424" s="150" t="str">
        <f t="shared" si="22"/>
        <v/>
      </c>
    </row>
    <row r="1425" spans="6:16" ht="20.100000000000001" customHeight="1" x14ac:dyDescent="0.15">
      <c r="F1425" t="str">
        <f>IFERROR(選手[[#This Row],[選手番号]],"")</f>
        <v/>
      </c>
      <c r="G1425" t="str">
        <f>IFERROR(選手[[#This Row],[性別コード]],"")</f>
        <v/>
      </c>
      <c r="H1425" t="str">
        <f>IFERROR(VLOOKUP(G1425,色々!P:Q,2,0),"")</f>
        <v/>
      </c>
      <c r="I1425" t="str">
        <f>IFERROR(選手[[#This Row],[氏名]],"")</f>
        <v/>
      </c>
      <c r="J1425" t="str">
        <f>IFERROR(選手[[#This Row],[氏名カナ]],"")</f>
        <v/>
      </c>
      <c r="K1425" t="str">
        <f>IFERROR(選手[[#This Row],[所属名称１]],"")</f>
        <v/>
      </c>
      <c r="L1425" t="str">
        <f>IFERROR(選手[[#This Row],[学校コード]],"")</f>
        <v/>
      </c>
      <c r="M1425" t="str">
        <f>IFERROR(VLOOKUP(L1425,色々!G:H,2,0),"")</f>
        <v/>
      </c>
      <c r="N1425" t="str">
        <f>IFERROR(選手[[#This Row],[学年]],"")</f>
        <v/>
      </c>
      <c r="O1425" s="10" t="str">
        <f>IFERROR(選手[[#This Row],[生年月日]],"")</f>
        <v/>
      </c>
      <c r="P1425" s="150" t="str">
        <f t="shared" si="22"/>
        <v/>
      </c>
    </row>
    <row r="1426" spans="6:16" ht="20.100000000000001" customHeight="1" x14ac:dyDescent="0.15">
      <c r="F1426" t="str">
        <f>IFERROR(選手[[#This Row],[選手番号]],"")</f>
        <v/>
      </c>
      <c r="G1426" t="str">
        <f>IFERROR(選手[[#This Row],[性別コード]],"")</f>
        <v/>
      </c>
      <c r="H1426" t="str">
        <f>IFERROR(VLOOKUP(G1426,色々!P:Q,2,0),"")</f>
        <v/>
      </c>
      <c r="I1426" t="str">
        <f>IFERROR(選手[[#This Row],[氏名]],"")</f>
        <v/>
      </c>
      <c r="J1426" t="str">
        <f>IFERROR(選手[[#This Row],[氏名カナ]],"")</f>
        <v/>
      </c>
      <c r="K1426" t="str">
        <f>IFERROR(選手[[#This Row],[所属名称１]],"")</f>
        <v/>
      </c>
      <c r="L1426" t="str">
        <f>IFERROR(選手[[#This Row],[学校コード]],"")</f>
        <v/>
      </c>
      <c r="M1426" t="str">
        <f>IFERROR(VLOOKUP(L1426,色々!G:H,2,0),"")</f>
        <v/>
      </c>
      <c r="N1426" t="str">
        <f>IFERROR(選手[[#This Row],[学年]],"")</f>
        <v/>
      </c>
      <c r="O1426" s="10" t="str">
        <f>IFERROR(選手[[#This Row],[生年月日]],"")</f>
        <v/>
      </c>
      <c r="P1426" s="150" t="str">
        <f t="shared" si="22"/>
        <v/>
      </c>
    </row>
    <row r="1427" spans="6:16" ht="20.100000000000001" customHeight="1" x14ac:dyDescent="0.15">
      <c r="F1427" t="str">
        <f>IFERROR(選手[[#This Row],[選手番号]],"")</f>
        <v/>
      </c>
      <c r="G1427" t="str">
        <f>IFERROR(選手[[#This Row],[性別コード]],"")</f>
        <v/>
      </c>
      <c r="H1427" t="str">
        <f>IFERROR(VLOOKUP(G1427,色々!P:Q,2,0),"")</f>
        <v/>
      </c>
      <c r="I1427" t="str">
        <f>IFERROR(選手[[#This Row],[氏名]],"")</f>
        <v/>
      </c>
      <c r="J1427" t="str">
        <f>IFERROR(選手[[#This Row],[氏名カナ]],"")</f>
        <v/>
      </c>
      <c r="K1427" t="str">
        <f>IFERROR(選手[[#This Row],[所属名称１]],"")</f>
        <v/>
      </c>
      <c r="L1427" t="str">
        <f>IFERROR(選手[[#This Row],[学校コード]],"")</f>
        <v/>
      </c>
      <c r="M1427" t="str">
        <f>IFERROR(VLOOKUP(L1427,色々!G:H,2,0),"")</f>
        <v/>
      </c>
      <c r="N1427" t="str">
        <f>IFERROR(選手[[#This Row],[学年]],"")</f>
        <v/>
      </c>
      <c r="O1427" s="10" t="str">
        <f>IFERROR(選手[[#This Row],[生年月日]],"")</f>
        <v/>
      </c>
      <c r="P1427" s="150" t="str">
        <f t="shared" si="22"/>
        <v/>
      </c>
    </row>
    <row r="1428" spans="6:16" ht="20.100000000000001" customHeight="1" x14ac:dyDescent="0.15">
      <c r="F1428" t="str">
        <f>IFERROR(選手[[#This Row],[選手番号]],"")</f>
        <v/>
      </c>
      <c r="G1428" t="str">
        <f>IFERROR(選手[[#This Row],[性別コード]],"")</f>
        <v/>
      </c>
      <c r="H1428" t="str">
        <f>IFERROR(VLOOKUP(G1428,色々!P:Q,2,0),"")</f>
        <v/>
      </c>
      <c r="I1428" t="str">
        <f>IFERROR(選手[[#This Row],[氏名]],"")</f>
        <v/>
      </c>
      <c r="J1428" t="str">
        <f>IFERROR(選手[[#This Row],[氏名カナ]],"")</f>
        <v/>
      </c>
      <c r="K1428" t="str">
        <f>IFERROR(選手[[#This Row],[所属名称１]],"")</f>
        <v/>
      </c>
      <c r="L1428" t="str">
        <f>IFERROR(選手[[#This Row],[学校コード]],"")</f>
        <v/>
      </c>
      <c r="M1428" t="str">
        <f>IFERROR(VLOOKUP(L1428,色々!G:H,2,0),"")</f>
        <v/>
      </c>
      <c r="N1428" t="str">
        <f>IFERROR(選手[[#This Row],[学年]],"")</f>
        <v/>
      </c>
      <c r="O1428" s="10" t="str">
        <f>IFERROR(選手[[#This Row],[生年月日]],"")</f>
        <v/>
      </c>
      <c r="P1428" s="150" t="str">
        <f t="shared" si="22"/>
        <v/>
      </c>
    </row>
    <row r="1429" spans="6:16" ht="20.100000000000001" customHeight="1" x14ac:dyDescent="0.15">
      <c r="F1429" t="str">
        <f>IFERROR(選手[[#This Row],[選手番号]],"")</f>
        <v/>
      </c>
      <c r="G1429" t="str">
        <f>IFERROR(選手[[#This Row],[性別コード]],"")</f>
        <v/>
      </c>
      <c r="H1429" t="str">
        <f>IFERROR(VLOOKUP(G1429,色々!P:Q,2,0),"")</f>
        <v/>
      </c>
      <c r="I1429" t="str">
        <f>IFERROR(選手[[#This Row],[氏名]],"")</f>
        <v/>
      </c>
      <c r="J1429" t="str">
        <f>IFERROR(選手[[#This Row],[氏名カナ]],"")</f>
        <v/>
      </c>
      <c r="K1429" t="str">
        <f>IFERROR(選手[[#This Row],[所属名称１]],"")</f>
        <v/>
      </c>
      <c r="L1429" t="str">
        <f>IFERROR(選手[[#This Row],[学校コード]],"")</f>
        <v/>
      </c>
      <c r="M1429" t="str">
        <f>IFERROR(VLOOKUP(L1429,色々!G:H,2,0),"")</f>
        <v/>
      </c>
      <c r="N1429" t="str">
        <f>IFERROR(選手[[#This Row],[学年]],"")</f>
        <v/>
      </c>
      <c r="O1429" s="10" t="str">
        <f>IFERROR(選手[[#This Row],[生年月日]],"")</f>
        <v/>
      </c>
      <c r="P1429" s="150" t="str">
        <f t="shared" si="22"/>
        <v/>
      </c>
    </row>
    <row r="1430" spans="6:16" ht="20.100000000000001" customHeight="1" x14ac:dyDescent="0.15">
      <c r="F1430" t="str">
        <f>IFERROR(選手[[#This Row],[選手番号]],"")</f>
        <v/>
      </c>
      <c r="G1430" t="str">
        <f>IFERROR(選手[[#This Row],[性別コード]],"")</f>
        <v/>
      </c>
      <c r="H1430" t="str">
        <f>IFERROR(VLOOKUP(G1430,色々!P:Q,2,0),"")</f>
        <v/>
      </c>
      <c r="I1430" t="str">
        <f>IFERROR(選手[[#This Row],[氏名]],"")</f>
        <v/>
      </c>
      <c r="J1430" t="str">
        <f>IFERROR(選手[[#This Row],[氏名カナ]],"")</f>
        <v/>
      </c>
      <c r="K1430" t="str">
        <f>IFERROR(選手[[#This Row],[所属名称１]],"")</f>
        <v/>
      </c>
      <c r="L1430" t="str">
        <f>IFERROR(選手[[#This Row],[学校コード]],"")</f>
        <v/>
      </c>
      <c r="M1430" t="str">
        <f>IFERROR(VLOOKUP(L1430,色々!G:H,2,0),"")</f>
        <v/>
      </c>
      <c r="N1430" t="str">
        <f>IFERROR(選手[[#This Row],[学年]],"")</f>
        <v/>
      </c>
      <c r="O1430" s="10" t="str">
        <f>IFERROR(選手[[#This Row],[生年月日]],"")</f>
        <v/>
      </c>
      <c r="P1430" s="150" t="str">
        <f t="shared" si="22"/>
        <v/>
      </c>
    </row>
    <row r="1431" spans="6:16" ht="20.100000000000001" customHeight="1" x14ac:dyDescent="0.15">
      <c r="F1431" t="str">
        <f>IFERROR(選手[[#This Row],[選手番号]],"")</f>
        <v/>
      </c>
      <c r="G1431" t="str">
        <f>IFERROR(選手[[#This Row],[性別コード]],"")</f>
        <v/>
      </c>
      <c r="H1431" t="str">
        <f>IFERROR(VLOOKUP(G1431,色々!P:Q,2,0),"")</f>
        <v/>
      </c>
      <c r="I1431" t="str">
        <f>IFERROR(選手[[#This Row],[氏名]],"")</f>
        <v/>
      </c>
      <c r="J1431" t="str">
        <f>IFERROR(選手[[#This Row],[氏名カナ]],"")</f>
        <v/>
      </c>
      <c r="K1431" t="str">
        <f>IFERROR(選手[[#This Row],[所属名称１]],"")</f>
        <v/>
      </c>
      <c r="L1431" t="str">
        <f>IFERROR(選手[[#This Row],[学校コード]],"")</f>
        <v/>
      </c>
      <c r="M1431" t="str">
        <f>IFERROR(VLOOKUP(L1431,色々!G:H,2,0),"")</f>
        <v/>
      </c>
      <c r="N1431" t="str">
        <f>IFERROR(選手[[#This Row],[学年]],"")</f>
        <v/>
      </c>
      <c r="O1431" s="10" t="str">
        <f>IFERROR(選手[[#This Row],[生年月日]],"")</f>
        <v/>
      </c>
      <c r="P1431" s="150" t="str">
        <f t="shared" si="22"/>
        <v/>
      </c>
    </row>
    <row r="1432" spans="6:16" ht="20.100000000000001" customHeight="1" x14ac:dyDescent="0.15">
      <c r="F1432" t="str">
        <f>IFERROR(選手[[#This Row],[選手番号]],"")</f>
        <v/>
      </c>
      <c r="G1432" t="str">
        <f>IFERROR(選手[[#This Row],[性別コード]],"")</f>
        <v/>
      </c>
      <c r="H1432" t="str">
        <f>IFERROR(VLOOKUP(G1432,色々!P:Q,2,0),"")</f>
        <v/>
      </c>
      <c r="I1432" t="str">
        <f>IFERROR(選手[[#This Row],[氏名]],"")</f>
        <v/>
      </c>
      <c r="J1432" t="str">
        <f>IFERROR(選手[[#This Row],[氏名カナ]],"")</f>
        <v/>
      </c>
      <c r="K1432" t="str">
        <f>IFERROR(選手[[#This Row],[所属名称１]],"")</f>
        <v/>
      </c>
      <c r="L1432" t="str">
        <f>IFERROR(選手[[#This Row],[学校コード]],"")</f>
        <v/>
      </c>
      <c r="M1432" t="str">
        <f>IFERROR(VLOOKUP(L1432,色々!G:H,2,0),"")</f>
        <v/>
      </c>
      <c r="N1432" t="str">
        <f>IFERROR(選手[[#This Row],[学年]],"")</f>
        <v/>
      </c>
      <c r="O1432" s="10" t="str">
        <f>IFERROR(選手[[#This Row],[生年月日]],"")</f>
        <v/>
      </c>
      <c r="P1432" s="150" t="str">
        <f t="shared" si="22"/>
        <v/>
      </c>
    </row>
    <row r="1433" spans="6:16" ht="20.100000000000001" customHeight="1" x14ac:dyDescent="0.15">
      <c r="F1433" t="str">
        <f>IFERROR(選手[[#This Row],[選手番号]],"")</f>
        <v/>
      </c>
      <c r="G1433" t="str">
        <f>IFERROR(選手[[#This Row],[性別コード]],"")</f>
        <v/>
      </c>
      <c r="H1433" t="str">
        <f>IFERROR(VLOOKUP(G1433,色々!P:Q,2,0),"")</f>
        <v/>
      </c>
      <c r="I1433" t="str">
        <f>IFERROR(選手[[#This Row],[氏名]],"")</f>
        <v/>
      </c>
      <c r="J1433" t="str">
        <f>IFERROR(選手[[#This Row],[氏名カナ]],"")</f>
        <v/>
      </c>
      <c r="K1433" t="str">
        <f>IFERROR(選手[[#This Row],[所属名称１]],"")</f>
        <v/>
      </c>
      <c r="L1433" t="str">
        <f>IFERROR(選手[[#This Row],[学校コード]],"")</f>
        <v/>
      </c>
      <c r="M1433" t="str">
        <f>IFERROR(VLOOKUP(L1433,色々!G:H,2,0),"")</f>
        <v/>
      </c>
      <c r="N1433" t="str">
        <f>IFERROR(選手[[#This Row],[学年]],"")</f>
        <v/>
      </c>
      <c r="O1433" s="10" t="str">
        <f>IFERROR(選手[[#This Row],[生年月日]],"")</f>
        <v/>
      </c>
      <c r="P1433" s="150" t="str">
        <f t="shared" si="22"/>
        <v/>
      </c>
    </row>
    <row r="1434" spans="6:16" ht="20.100000000000001" customHeight="1" x14ac:dyDescent="0.15">
      <c r="F1434" t="str">
        <f>IFERROR(選手[[#This Row],[選手番号]],"")</f>
        <v/>
      </c>
      <c r="G1434" t="str">
        <f>IFERROR(選手[[#This Row],[性別コード]],"")</f>
        <v/>
      </c>
      <c r="H1434" t="str">
        <f>IFERROR(VLOOKUP(G1434,色々!P:Q,2,0),"")</f>
        <v/>
      </c>
      <c r="I1434" t="str">
        <f>IFERROR(選手[[#This Row],[氏名]],"")</f>
        <v/>
      </c>
      <c r="J1434" t="str">
        <f>IFERROR(選手[[#This Row],[氏名カナ]],"")</f>
        <v/>
      </c>
      <c r="K1434" t="str">
        <f>IFERROR(選手[[#This Row],[所属名称１]],"")</f>
        <v/>
      </c>
      <c r="L1434" t="str">
        <f>IFERROR(選手[[#This Row],[学校コード]],"")</f>
        <v/>
      </c>
      <c r="M1434" t="str">
        <f>IFERROR(VLOOKUP(L1434,色々!G:H,2,0),"")</f>
        <v/>
      </c>
      <c r="N1434" t="str">
        <f>IFERROR(選手[[#This Row],[学年]],"")</f>
        <v/>
      </c>
      <c r="O1434" s="10" t="str">
        <f>IFERROR(選手[[#This Row],[生年月日]],"")</f>
        <v/>
      </c>
      <c r="P1434" s="150" t="str">
        <f t="shared" si="22"/>
        <v/>
      </c>
    </row>
    <row r="1435" spans="6:16" ht="20.100000000000001" customHeight="1" x14ac:dyDescent="0.15">
      <c r="F1435" t="str">
        <f>IFERROR(選手[[#This Row],[選手番号]],"")</f>
        <v/>
      </c>
      <c r="G1435" t="str">
        <f>IFERROR(選手[[#This Row],[性別コード]],"")</f>
        <v/>
      </c>
      <c r="H1435" t="str">
        <f>IFERROR(VLOOKUP(G1435,色々!P:Q,2,0),"")</f>
        <v/>
      </c>
      <c r="I1435" t="str">
        <f>IFERROR(選手[[#This Row],[氏名]],"")</f>
        <v/>
      </c>
      <c r="J1435" t="str">
        <f>IFERROR(選手[[#This Row],[氏名カナ]],"")</f>
        <v/>
      </c>
      <c r="K1435" t="str">
        <f>IFERROR(選手[[#This Row],[所属名称１]],"")</f>
        <v/>
      </c>
      <c r="L1435" t="str">
        <f>IFERROR(選手[[#This Row],[学校コード]],"")</f>
        <v/>
      </c>
      <c r="M1435" t="str">
        <f>IFERROR(VLOOKUP(L1435,色々!G:H,2,0),"")</f>
        <v/>
      </c>
      <c r="N1435" t="str">
        <f>IFERROR(選手[[#This Row],[学年]],"")</f>
        <v/>
      </c>
      <c r="O1435" s="10" t="str">
        <f>IFERROR(選手[[#This Row],[生年月日]],"")</f>
        <v/>
      </c>
      <c r="P1435" s="150" t="str">
        <f t="shared" si="22"/>
        <v/>
      </c>
    </row>
    <row r="1436" spans="6:16" ht="20.100000000000001" customHeight="1" x14ac:dyDescent="0.15">
      <c r="F1436" t="str">
        <f>IFERROR(選手[[#This Row],[選手番号]],"")</f>
        <v/>
      </c>
      <c r="G1436" t="str">
        <f>IFERROR(選手[[#This Row],[性別コード]],"")</f>
        <v/>
      </c>
      <c r="H1436" t="str">
        <f>IFERROR(VLOOKUP(G1436,色々!P:Q,2,0),"")</f>
        <v/>
      </c>
      <c r="I1436" t="str">
        <f>IFERROR(選手[[#This Row],[氏名]],"")</f>
        <v/>
      </c>
      <c r="J1436" t="str">
        <f>IFERROR(選手[[#This Row],[氏名カナ]],"")</f>
        <v/>
      </c>
      <c r="K1436" t="str">
        <f>IFERROR(選手[[#This Row],[所属名称１]],"")</f>
        <v/>
      </c>
      <c r="L1436" t="str">
        <f>IFERROR(選手[[#This Row],[学校コード]],"")</f>
        <v/>
      </c>
      <c r="M1436" t="str">
        <f>IFERROR(VLOOKUP(L1436,色々!G:H,2,0),"")</f>
        <v/>
      </c>
      <c r="N1436" t="str">
        <f>IFERROR(選手[[#This Row],[学年]],"")</f>
        <v/>
      </c>
      <c r="O1436" s="10" t="str">
        <f>IFERROR(選手[[#This Row],[生年月日]],"")</f>
        <v/>
      </c>
      <c r="P1436" s="150" t="str">
        <f t="shared" si="22"/>
        <v/>
      </c>
    </row>
    <row r="1437" spans="6:16" ht="20.100000000000001" customHeight="1" x14ac:dyDescent="0.15">
      <c r="F1437" t="str">
        <f>IFERROR(選手[[#This Row],[選手番号]],"")</f>
        <v/>
      </c>
      <c r="G1437" t="str">
        <f>IFERROR(選手[[#This Row],[性別コード]],"")</f>
        <v/>
      </c>
      <c r="H1437" t="str">
        <f>IFERROR(VLOOKUP(G1437,色々!P:Q,2,0),"")</f>
        <v/>
      </c>
      <c r="I1437" t="str">
        <f>IFERROR(選手[[#This Row],[氏名]],"")</f>
        <v/>
      </c>
      <c r="J1437" t="str">
        <f>IFERROR(選手[[#This Row],[氏名カナ]],"")</f>
        <v/>
      </c>
      <c r="K1437" t="str">
        <f>IFERROR(選手[[#This Row],[所属名称１]],"")</f>
        <v/>
      </c>
      <c r="L1437" t="str">
        <f>IFERROR(選手[[#This Row],[学校コード]],"")</f>
        <v/>
      </c>
      <c r="M1437" t="str">
        <f>IFERROR(VLOOKUP(L1437,色々!G:H,2,0),"")</f>
        <v/>
      </c>
      <c r="N1437" t="str">
        <f>IFERROR(選手[[#This Row],[学年]],"")</f>
        <v/>
      </c>
      <c r="O1437" s="10" t="str">
        <f>IFERROR(選手[[#This Row],[生年月日]],"")</f>
        <v/>
      </c>
      <c r="P1437" s="150" t="str">
        <f t="shared" si="22"/>
        <v/>
      </c>
    </row>
    <row r="1438" spans="6:16" ht="20.100000000000001" customHeight="1" x14ac:dyDescent="0.15">
      <c r="F1438" t="str">
        <f>IFERROR(選手[[#This Row],[選手番号]],"")</f>
        <v/>
      </c>
      <c r="G1438" t="str">
        <f>IFERROR(選手[[#This Row],[性別コード]],"")</f>
        <v/>
      </c>
      <c r="H1438" t="str">
        <f>IFERROR(VLOOKUP(G1438,色々!P:Q,2,0),"")</f>
        <v/>
      </c>
      <c r="I1438" t="str">
        <f>IFERROR(選手[[#This Row],[氏名]],"")</f>
        <v/>
      </c>
      <c r="J1438" t="str">
        <f>IFERROR(選手[[#This Row],[氏名カナ]],"")</f>
        <v/>
      </c>
      <c r="K1438" t="str">
        <f>IFERROR(選手[[#This Row],[所属名称１]],"")</f>
        <v/>
      </c>
      <c r="L1438" t="str">
        <f>IFERROR(選手[[#This Row],[学校コード]],"")</f>
        <v/>
      </c>
      <c r="M1438" t="str">
        <f>IFERROR(VLOOKUP(L1438,色々!G:H,2,0),"")</f>
        <v/>
      </c>
      <c r="N1438" t="str">
        <f>IFERROR(選手[[#This Row],[学年]],"")</f>
        <v/>
      </c>
      <c r="O1438" s="10" t="str">
        <f>IFERROR(選手[[#This Row],[生年月日]],"")</f>
        <v/>
      </c>
      <c r="P1438" s="150" t="str">
        <f t="shared" si="22"/>
        <v/>
      </c>
    </row>
    <row r="1439" spans="6:16" ht="20.100000000000001" customHeight="1" x14ac:dyDescent="0.15">
      <c r="F1439" t="str">
        <f>IFERROR(選手[[#This Row],[選手番号]],"")</f>
        <v/>
      </c>
      <c r="G1439" t="str">
        <f>IFERROR(選手[[#This Row],[性別コード]],"")</f>
        <v/>
      </c>
      <c r="H1439" t="str">
        <f>IFERROR(VLOOKUP(G1439,色々!P:Q,2,0),"")</f>
        <v/>
      </c>
      <c r="I1439" t="str">
        <f>IFERROR(選手[[#This Row],[氏名]],"")</f>
        <v/>
      </c>
      <c r="J1439" t="str">
        <f>IFERROR(選手[[#This Row],[氏名カナ]],"")</f>
        <v/>
      </c>
      <c r="K1439" t="str">
        <f>IFERROR(選手[[#This Row],[所属名称１]],"")</f>
        <v/>
      </c>
      <c r="L1439" t="str">
        <f>IFERROR(選手[[#This Row],[学校コード]],"")</f>
        <v/>
      </c>
      <c r="M1439" t="str">
        <f>IFERROR(VLOOKUP(L1439,色々!G:H,2,0),"")</f>
        <v/>
      </c>
      <c r="N1439" t="str">
        <f>IFERROR(選手[[#This Row],[学年]],"")</f>
        <v/>
      </c>
      <c r="O1439" s="10" t="str">
        <f>IFERROR(選手[[#This Row],[生年月日]],"")</f>
        <v/>
      </c>
      <c r="P1439" s="150" t="str">
        <f t="shared" si="22"/>
        <v/>
      </c>
    </row>
    <row r="1440" spans="6:16" ht="20.100000000000001" customHeight="1" x14ac:dyDescent="0.15">
      <c r="F1440" t="str">
        <f>IFERROR(選手[[#This Row],[選手番号]],"")</f>
        <v/>
      </c>
      <c r="G1440" t="str">
        <f>IFERROR(選手[[#This Row],[性別コード]],"")</f>
        <v/>
      </c>
      <c r="H1440" t="str">
        <f>IFERROR(VLOOKUP(G1440,色々!P:Q,2,0),"")</f>
        <v/>
      </c>
      <c r="I1440" t="str">
        <f>IFERROR(選手[[#This Row],[氏名]],"")</f>
        <v/>
      </c>
      <c r="J1440" t="str">
        <f>IFERROR(選手[[#This Row],[氏名カナ]],"")</f>
        <v/>
      </c>
      <c r="K1440" t="str">
        <f>IFERROR(選手[[#This Row],[所属名称１]],"")</f>
        <v/>
      </c>
      <c r="L1440" t="str">
        <f>IFERROR(選手[[#This Row],[学校コード]],"")</f>
        <v/>
      </c>
      <c r="M1440" t="str">
        <f>IFERROR(VLOOKUP(L1440,色々!G:H,2,0),"")</f>
        <v/>
      </c>
      <c r="N1440" t="str">
        <f>IFERROR(選手[[#This Row],[学年]],"")</f>
        <v/>
      </c>
      <c r="O1440" s="10" t="str">
        <f>IFERROR(選手[[#This Row],[生年月日]],"")</f>
        <v/>
      </c>
      <c r="P1440" s="150" t="str">
        <f t="shared" si="22"/>
        <v/>
      </c>
    </row>
    <row r="1441" spans="6:16" ht="20.100000000000001" customHeight="1" x14ac:dyDescent="0.15">
      <c r="F1441" t="str">
        <f>IFERROR(選手[[#This Row],[選手番号]],"")</f>
        <v/>
      </c>
      <c r="G1441" t="str">
        <f>IFERROR(選手[[#This Row],[性別コード]],"")</f>
        <v/>
      </c>
      <c r="H1441" t="str">
        <f>IFERROR(VLOOKUP(G1441,色々!P:Q,2,0),"")</f>
        <v/>
      </c>
      <c r="I1441" t="str">
        <f>IFERROR(選手[[#This Row],[氏名]],"")</f>
        <v/>
      </c>
      <c r="J1441" t="str">
        <f>IFERROR(選手[[#This Row],[氏名カナ]],"")</f>
        <v/>
      </c>
      <c r="K1441" t="str">
        <f>IFERROR(選手[[#This Row],[所属名称１]],"")</f>
        <v/>
      </c>
      <c r="L1441" t="str">
        <f>IFERROR(選手[[#This Row],[学校コード]],"")</f>
        <v/>
      </c>
      <c r="M1441" t="str">
        <f>IFERROR(VLOOKUP(L1441,色々!G:H,2,0),"")</f>
        <v/>
      </c>
      <c r="N1441" t="str">
        <f>IFERROR(選手[[#This Row],[学年]],"")</f>
        <v/>
      </c>
      <c r="O1441" s="10" t="str">
        <f>IFERROR(選手[[#This Row],[生年月日]],"")</f>
        <v/>
      </c>
      <c r="P1441" s="150" t="str">
        <f t="shared" si="22"/>
        <v/>
      </c>
    </row>
    <row r="1442" spans="6:16" ht="20.100000000000001" customHeight="1" x14ac:dyDescent="0.15">
      <c r="F1442" t="str">
        <f>IFERROR(選手[[#This Row],[選手番号]],"")</f>
        <v/>
      </c>
      <c r="G1442" t="str">
        <f>IFERROR(選手[[#This Row],[性別コード]],"")</f>
        <v/>
      </c>
      <c r="H1442" t="str">
        <f>IFERROR(VLOOKUP(G1442,色々!P:Q,2,0),"")</f>
        <v/>
      </c>
      <c r="I1442" t="str">
        <f>IFERROR(選手[[#This Row],[氏名]],"")</f>
        <v/>
      </c>
      <c r="J1442" t="str">
        <f>IFERROR(選手[[#This Row],[氏名カナ]],"")</f>
        <v/>
      </c>
      <c r="K1442" t="str">
        <f>IFERROR(選手[[#This Row],[所属名称１]],"")</f>
        <v/>
      </c>
      <c r="L1442" t="str">
        <f>IFERROR(選手[[#This Row],[学校コード]],"")</f>
        <v/>
      </c>
      <c r="M1442" t="str">
        <f>IFERROR(VLOOKUP(L1442,色々!G:H,2,0),"")</f>
        <v/>
      </c>
      <c r="N1442" t="str">
        <f>IFERROR(選手[[#This Row],[学年]],"")</f>
        <v/>
      </c>
      <c r="O1442" s="10" t="str">
        <f>IFERROR(選手[[#This Row],[生年月日]],"")</f>
        <v/>
      </c>
      <c r="P1442" s="150" t="str">
        <f t="shared" si="22"/>
        <v/>
      </c>
    </row>
    <row r="1443" spans="6:16" ht="20.100000000000001" customHeight="1" x14ac:dyDescent="0.15">
      <c r="F1443" t="str">
        <f>IFERROR(選手[[#This Row],[選手番号]],"")</f>
        <v/>
      </c>
      <c r="G1443" t="str">
        <f>IFERROR(選手[[#This Row],[性別コード]],"")</f>
        <v/>
      </c>
      <c r="H1443" t="str">
        <f>IFERROR(VLOOKUP(G1443,色々!P:Q,2,0),"")</f>
        <v/>
      </c>
      <c r="I1443" t="str">
        <f>IFERROR(選手[[#This Row],[氏名]],"")</f>
        <v/>
      </c>
      <c r="J1443" t="str">
        <f>IFERROR(選手[[#This Row],[氏名カナ]],"")</f>
        <v/>
      </c>
      <c r="K1443" t="str">
        <f>IFERROR(選手[[#This Row],[所属名称１]],"")</f>
        <v/>
      </c>
      <c r="L1443" t="str">
        <f>IFERROR(選手[[#This Row],[学校コード]],"")</f>
        <v/>
      </c>
      <c r="M1443" t="str">
        <f>IFERROR(VLOOKUP(L1443,色々!G:H,2,0),"")</f>
        <v/>
      </c>
      <c r="N1443" t="str">
        <f>IFERROR(選手[[#This Row],[学年]],"")</f>
        <v/>
      </c>
      <c r="O1443" s="10" t="str">
        <f>IFERROR(選手[[#This Row],[生年月日]],"")</f>
        <v/>
      </c>
      <c r="P1443" s="150" t="str">
        <f t="shared" si="22"/>
        <v/>
      </c>
    </row>
    <row r="1444" spans="6:16" ht="20.100000000000001" customHeight="1" x14ac:dyDescent="0.15">
      <c r="F1444" t="str">
        <f>IFERROR(選手[[#This Row],[選手番号]],"")</f>
        <v/>
      </c>
      <c r="G1444" t="str">
        <f>IFERROR(選手[[#This Row],[性別コード]],"")</f>
        <v/>
      </c>
      <c r="H1444" t="str">
        <f>IFERROR(VLOOKUP(G1444,色々!P:Q,2,0),"")</f>
        <v/>
      </c>
      <c r="I1444" t="str">
        <f>IFERROR(選手[[#This Row],[氏名]],"")</f>
        <v/>
      </c>
      <c r="J1444" t="str">
        <f>IFERROR(選手[[#This Row],[氏名カナ]],"")</f>
        <v/>
      </c>
      <c r="K1444" t="str">
        <f>IFERROR(選手[[#This Row],[所属名称１]],"")</f>
        <v/>
      </c>
      <c r="L1444" t="str">
        <f>IFERROR(選手[[#This Row],[学校コード]],"")</f>
        <v/>
      </c>
      <c r="M1444" t="str">
        <f>IFERROR(VLOOKUP(L1444,色々!G:H,2,0),"")</f>
        <v/>
      </c>
      <c r="N1444" t="str">
        <f>IFERROR(選手[[#This Row],[学年]],"")</f>
        <v/>
      </c>
      <c r="O1444" s="10" t="str">
        <f>IFERROR(選手[[#This Row],[生年月日]],"")</f>
        <v/>
      </c>
      <c r="P1444" s="150" t="str">
        <f t="shared" si="22"/>
        <v/>
      </c>
    </row>
    <row r="1445" spans="6:16" ht="20.100000000000001" customHeight="1" x14ac:dyDescent="0.15">
      <c r="F1445" t="str">
        <f>IFERROR(選手[[#This Row],[選手番号]],"")</f>
        <v/>
      </c>
      <c r="G1445" t="str">
        <f>IFERROR(選手[[#This Row],[性別コード]],"")</f>
        <v/>
      </c>
      <c r="H1445" t="str">
        <f>IFERROR(VLOOKUP(G1445,色々!P:Q,2,0),"")</f>
        <v/>
      </c>
      <c r="I1445" t="str">
        <f>IFERROR(選手[[#This Row],[氏名]],"")</f>
        <v/>
      </c>
      <c r="J1445" t="str">
        <f>IFERROR(選手[[#This Row],[氏名カナ]],"")</f>
        <v/>
      </c>
      <c r="K1445" t="str">
        <f>IFERROR(選手[[#This Row],[所属名称１]],"")</f>
        <v/>
      </c>
      <c r="L1445" t="str">
        <f>IFERROR(選手[[#This Row],[学校コード]],"")</f>
        <v/>
      </c>
      <c r="M1445" t="str">
        <f>IFERROR(VLOOKUP(L1445,色々!G:H,2,0),"")</f>
        <v/>
      </c>
      <c r="N1445" t="str">
        <f>IFERROR(選手[[#This Row],[学年]],"")</f>
        <v/>
      </c>
      <c r="O1445" s="10" t="str">
        <f>IFERROR(選手[[#This Row],[生年月日]],"")</f>
        <v/>
      </c>
      <c r="P1445" s="150" t="str">
        <f t="shared" si="22"/>
        <v/>
      </c>
    </row>
    <row r="1446" spans="6:16" ht="20.100000000000001" customHeight="1" x14ac:dyDescent="0.15">
      <c r="F1446" t="str">
        <f>IFERROR(選手[[#This Row],[選手番号]],"")</f>
        <v/>
      </c>
      <c r="G1446" t="str">
        <f>IFERROR(選手[[#This Row],[性別コード]],"")</f>
        <v/>
      </c>
      <c r="H1446" t="str">
        <f>IFERROR(VLOOKUP(G1446,色々!P:Q,2,0),"")</f>
        <v/>
      </c>
      <c r="I1446" t="str">
        <f>IFERROR(選手[[#This Row],[氏名]],"")</f>
        <v/>
      </c>
      <c r="J1446" t="str">
        <f>IFERROR(選手[[#This Row],[氏名カナ]],"")</f>
        <v/>
      </c>
      <c r="K1446" t="str">
        <f>IFERROR(選手[[#This Row],[所属名称１]],"")</f>
        <v/>
      </c>
      <c r="L1446" t="str">
        <f>IFERROR(選手[[#This Row],[学校コード]],"")</f>
        <v/>
      </c>
      <c r="M1446" t="str">
        <f>IFERROR(VLOOKUP(L1446,色々!G:H,2,0),"")</f>
        <v/>
      </c>
      <c r="N1446" t="str">
        <f>IFERROR(選手[[#This Row],[学年]],"")</f>
        <v/>
      </c>
      <c r="O1446" s="10" t="str">
        <f>IFERROR(選手[[#This Row],[生年月日]],"")</f>
        <v/>
      </c>
      <c r="P1446" s="150" t="str">
        <f t="shared" si="22"/>
        <v/>
      </c>
    </row>
    <row r="1447" spans="6:16" ht="20.100000000000001" customHeight="1" x14ac:dyDescent="0.15">
      <c r="F1447" t="str">
        <f>IFERROR(選手[[#This Row],[選手番号]],"")</f>
        <v/>
      </c>
      <c r="G1447" t="str">
        <f>IFERROR(選手[[#This Row],[性別コード]],"")</f>
        <v/>
      </c>
      <c r="H1447" t="str">
        <f>IFERROR(VLOOKUP(G1447,色々!P:Q,2,0),"")</f>
        <v/>
      </c>
      <c r="I1447" t="str">
        <f>IFERROR(選手[[#This Row],[氏名]],"")</f>
        <v/>
      </c>
      <c r="J1447" t="str">
        <f>IFERROR(選手[[#This Row],[氏名カナ]],"")</f>
        <v/>
      </c>
      <c r="K1447" t="str">
        <f>IFERROR(選手[[#This Row],[所属名称１]],"")</f>
        <v/>
      </c>
      <c r="L1447" t="str">
        <f>IFERROR(選手[[#This Row],[学校コード]],"")</f>
        <v/>
      </c>
      <c r="M1447" t="str">
        <f>IFERROR(VLOOKUP(L1447,色々!G:H,2,0),"")</f>
        <v/>
      </c>
      <c r="N1447" t="str">
        <f>IFERROR(選手[[#This Row],[学年]],"")</f>
        <v/>
      </c>
      <c r="O1447" s="10" t="str">
        <f>IFERROR(選手[[#This Row],[生年月日]],"")</f>
        <v/>
      </c>
      <c r="P1447" s="150" t="str">
        <f t="shared" si="22"/>
        <v/>
      </c>
    </row>
    <row r="1448" spans="6:16" ht="20.100000000000001" customHeight="1" x14ac:dyDescent="0.15">
      <c r="F1448" t="str">
        <f>IFERROR(選手[[#This Row],[選手番号]],"")</f>
        <v/>
      </c>
      <c r="G1448" t="str">
        <f>IFERROR(選手[[#This Row],[性別コード]],"")</f>
        <v/>
      </c>
      <c r="H1448" t="str">
        <f>IFERROR(VLOOKUP(G1448,色々!P:Q,2,0),"")</f>
        <v/>
      </c>
      <c r="I1448" t="str">
        <f>IFERROR(選手[[#This Row],[氏名]],"")</f>
        <v/>
      </c>
      <c r="J1448" t="str">
        <f>IFERROR(選手[[#This Row],[氏名カナ]],"")</f>
        <v/>
      </c>
      <c r="K1448" t="str">
        <f>IFERROR(選手[[#This Row],[所属名称１]],"")</f>
        <v/>
      </c>
      <c r="L1448" t="str">
        <f>IFERROR(選手[[#This Row],[学校コード]],"")</f>
        <v/>
      </c>
      <c r="M1448" t="str">
        <f>IFERROR(VLOOKUP(L1448,色々!G:H,2,0),"")</f>
        <v/>
      </c>
      <c r="N1448" t="str">
        <f>IFERROR(選手[[#This Row],[学年]],"")</f>
        <v/>
      </c>
      <c r="O1448" s="10" t="str">
        <f>IFERROR(選手[[#This Row],[生年月日]],"")</f>
        <v/>
      </c>
      <c r="P1448" s="150" t="str">
        <f t="shared" si="22"/>
        <v/>
      </c>
    </row>
    <row r="1449" spans="6:16" ht="20.100000000000001" customHeight="1" x14ac:dyDescent="0.15">
      <c r="F1449" t="str">
        <f>IFERROR(選手[[#This Row],[選手番号]],"")</f>
        <v/>
      </c>
      <c r="G1449" t="str">
        <f>IFERROR(選手[[#This Row],[性別コード]],"")</f>
        <v/>
      </c>
      <c r="H1449" t="str">
        <f>IFERROR(VLOOKUP(G1449,色々!P:Q,2,0),"")</f>
        <v/>
      </c>
      <c r="I1449" t="str">
        <f>IFERROR(選手[[#This Row],[氏名]],"")</f>
        <v/>
      </c>
      <c r="J1449" t="str">
        <f>IFERROR(選手[[#This Row],[氏名カナ]],"")</f>
        <v/>
      </c>
      <c r="K1449" t="str">
        <f>IFERROR(選手[[#This Row],[所属名称１]],"")</f>
        <v/>
      </c>
      <c r="L1449" t="str">
        <f>IFERROR(選手[[#This Row],[学校コード]],"")</f>
        <v/>
      </c>
      <c r="M1449" t="str">
        <f>IFERROR(VLOOKUP(L1449,色々!G:H,2,0),"")</f>
        <v/>
      </c>
      <c r="N1449" t="str">
        <f>IFERROR(選手[[#This Row],[学年]],"")</f>
        <v/>
      </c>
      <c r="O1449" s="10" t="str">
        <f>IFERROR(選手[[#This Row],[生年月日]],"")</f>
        <v/>
      </c>
      <c r="P1449" s="150" t="str">
        <f t="shared" si="22"/>
        <v/>
      </c>
    </row>
    <row r="1450" spans="6:16" ht="20.100000000000001" customHeight="1" x14ac:dyDescent="0.15">
      <c r="F1450" t="str">
        <f>IFERROR(選手[[#This Row],[選手番号]],"")</f>
        <v/>
      </c>
      <c r="G1450" t="str">
        <f>IFERROR(選手[[#This Row],[性別コード]],"")</f>
        <v/>
      </c>
      <c r="H1450" t="str">
        <f>IFERROR(VLOOKUP(G1450,色々!P:Q,2,0),"")</f>
        <v/>
      </c>
      <c r="I1450" t="str">
        <f>IFERROR(選手[[#This Row],[氏名]],"")</f>
        <v/>
      </c>
      <c r="J1450" t="str">
        <f>IFERROR(選手[[#This Row],[氏名カナ]],"")</f>
        <v/>
      </c>
      <c r="K1450" t="str">
        <f>IFERROR(選手[[#This Row],[所属名称１]],"")</f>
        <v/>
      </c>
      <c r="L1450" t="str">
        <f>IFERROR(選手[[#This Row],[学校コード]],"")</f>
        <v/>
      </c>
      <c r="M1450" t="str">
        <f>IFERROR(VLOOKUP(L1450,色々!G:H,2,0),"")</f>
        <v/>
      </c>
      <c r="N1450" t="str">
        <f>IFERROR(選手[[#This Row],[学年]],"")</f>
        <v/>
      </c>
      <c r="O1450" s="10" t="str">
        <f>IFERROR(選手[[#This Row],[生年月日]],"")</f>
        <v/>
      </c>
      <c r="P1450" s="150" t="str">
        <f t="shared" si="22"/>
        <v/>
      </c>
    </row>
    <row r="1451" spans="6:16" ht="20.100000000000001" customHeight="1" x14ac:dyDescent="0.15">
      <c r="F1451" t="str">
        <f>IFERROR(選手[[#This Row],[選手番号]],"")</f>
        <v/>
      </c>
      <c r="G1451" t="str">
        <f>IFERROR(選手[[#This Row],[性別コード]],"")</f>
        <v/>
      </c>
      <c r="H1451" t="str">
        <f>IFERROR(VLOOKUP(G1451,色々!P:Q,2,0),"")</f>
        <v/>
      </c>
      <c r="I1451" t="str">
        <f>IFERROR(選手[[#This Row],[氏名]],"")</f>
        <v/>
      </c>
      <c r="J1451" t="str">
        <f>IFERROR(選手[[#This Row],[氏名カナ]],"")</f>
        <v/>
      </c>
      <c r="K1451" t="str">
        <f>IFERROR(選手[[#This Row],[所属名称１]],"")</f>
        <v/>
      </c>
      <c r="L1451" t="str">
        <f>IFERROR(選手[[#This Row],[学校コード]],"")</f>
        <v/>
      </c>
      <c r="M1451" t="str">
        <f>IFERROR(VLOOKUP(L1451,色々!G:H,2,0),"")</f>
        <v/>
      </c>
      <c r="N1451" t="str">
        <f>IFERROR(選手[[#This Row],[学年]],"")</f>
        <v/>
      </c>
      <c r="O1451" s="10" t="str">
        <f>IFERROR(選手[[#This Row],[生年月日]],"")</f>
        <v/>
      </c>
      <c r="P1451" s="150" t="str">
        <f t="shared" si="22"/>
        <v/>
      </c>
    </row>
    <row r="1452" spans="6:16" ht="20.100000000000001" customHeight="1" x14ac:dyDescent="0.15">
      <c r="F1452" t="str">
        <f>IFERROR(選手[[#This Row],[選手番号]],"")</f>
        <v/>
      </c>
      <c r="G1452" t="str">
        <f>IFERROR(選手[[#This Row],[性別コード]],"")</f>
        <v/>
      </c>
      <c r="H1452" t="str">
        <f>IFERROR(VLOOKUP(G1452,色々!P:Q,2,0),"")</f>
        <v/>
      </c>
      <c r="I1452" t="str">
        <f>IFERROR(選手[[#This Row],[氏名]],"")</f>
        <v/>
      </c>
      <c r="J1452" t="str">
        <f>IFERROR(選手[[#This Row],[氏名カナ]],"")</f>
        <v/>
      </c>
      <c r="K1452" t="str">
        <f>IFERROR(選手[[#This Row],[所属名称１]],"")</f>
        <v/>
      </c>
      <c r="L1452" t="str">
        <f>IFERROR(選手[[#This Row],[学校コード]],"")</f>
        <v/>
      </c>
      <c r="M1452" t="str">
        <f>IFERROR(VLOOKUP(L1452,色々!G:H,2,0),"")</f>
        <v/>
      </c>
      <c r="N1452" t="str">
        <f>IFERROR(選手[[#This Row],[学年]],"")</f>
        <v/>
      </c>
      <c r="O1452" s="10" t="str">
        <f>IFERROR(選手[[#This Row],[生年月日]],"")</f>
        <v/>
      </c>
      <c r="P1452" s="150" t="str">
        <f t="shared" si="22"/>
        <v/>
      </c>
    </row>
    <row r="1453" spans="6:16" ht="20.100000000000001" customHeight="1" x14ac:dyDescent="0.15">
      <c r="F1453" t="str">
        <f>IFERROR(選手[[#This Row],[選手番号]],"")</f>
        <v/>
      </c>
      <c r="G1453" t="str">
        <f>IFERROR(選手[[#This Row],[性別コード]],"")</f>
        <v/>
      </c>
      <c r="H1453" t="str">
        <f>IFERROR(VLOOKUP(G1453,色々!P:Q,2,0),"")</f>
        <v/>
      </c>
      <c r="I1453" t="str">
        <f>IFERROR(選手[[#This Row],[氏名]],"")</f>
        <v/>
      </c>
      <c r="J1453" t="str">
        <f>IFERROR(選手[[#This Row],[氏名カナ]],"")</f>
        <v/>
      </c>
      <c r="K1453" t="str">
        <f>IFERROR(選手[[#This Row],[所属名称１]],"")</f>
        <v/>
      </c>
      <c r="L1453" t="str">
        <f>IFERROR(選手[[#This Row],[学校コード]],"")</f>
        <v/>
      </c>
      <c r="M1453" t="str">
        <f>IFERROR(VLOOKUP(L1453,色々!G:H,2,0),"")</f>
        <v/>
      </c>
      <c r="N1453" t="str">
        <f>IFERROR(選手[[#This Row],[学年]],"")</f>
        <v/>
      </c>
      <c r="O1453" s="10" t="str">
        <f>IFERROR(選手[[#This Row],[生年月日]],"")</f>
        <v/>
      </c>
      <c r="P1453" s="150" t="str">
        <f t="shared" si="22"/>
        <v/>
      </c>
    </row>
    <row r="1454" spans="6:16" ht="20.100000000000001" customHeight="1" x14ac:dyDescent="0.15">
      <c r="F1454" t="str">
        <f>IFERROR(選手[[#This Row],[選手番号]],"")</f>
        <v/>
      </c>
      <c r="G1454" t="str">
        <f>IFERROR(選手[[#This Row],[性別コード]],"")</f>
        <v/>
      </c>
      <c r="H1454" t="str">
        <f>IFERROR(VLOOKUP(G1454,色々!P:Q,2,0),"")</f>
        <v/>
      </c>
      <c r="I1454" t="str">
        <f>IFERROR(選手[[#This Row],[氏名]],"")</f>
        <v/>
      </c>
      <c r="J1454" t="str">
        <f>IFERROR(選手[[#This Row],[氏名カナ]],"")</f>
        <v/>
      </c>
      <c r="K1454" t="str">
        <f>IFERROR(選手[[#This Row],[所属名称１]],"")</f>
        <v/>
      </c>
      <c r="L1454" t="str">
        <f>IFERROR(選手[[#This Row],[学校コード]],"")</f>
        <v/>
      </c>
      <c r="M1454" t="str">
        <f>IFERROR(VLOOKUP(L1454,色々!G:H,2,0),"")</f>
        <v/>
      </c>
      <c r="N1454" t="str">
        <f>IFERROR(選手[[#This Row],[学年]],"")</f>
        <v/>
      </c>
      <c r="O1454" s="10" t="str">
        <f>IFERROR(選手[[#This Row],[生年月日]],"")</f>
        <v/>
      </c>
      <c r="P1454" s="150" t="str">
        <f t="shared" si="22"/>
        <v/>
      </c>
    </row>
    <row r="1455" spans="6:16" ht="20.100000000000001" customHeight="1" x14ac:dyDescent="0.15">
      <c r="F1455" t="str">
        <f>IFERROR(選手[[#This Row],[選手番号]],"")</f>
        <v/>
      </c>
      <c r="G1455" t="str">
        <f>IFERROR(選手[[#This Row],[性別コード]],"")</f>
        <v/>
      </c>
      <c r="H1455" t="str">
        <f>IFERROR(VLOOKUP(G1455,色々!P:Q,2,0),"")</f>
        <v/>
      </c>
      <c r="I1455" t="str">
        <f>IFERROR(選手[[#This Row],[氏名]],"")</f>
        <v/>
      </c>
      <c r="J1455" t="str">
        <f>IFERROR(選手[[#This Row],[氏名カナ]],"")</f>
        <v/>
      </c>
      <c r="K1455" t="str">
        <f>IFERROR(選手[[#This Row],[所属名称１]],"")</f>
        <v/>
      </c>
      <c r="L1455" t="str">
        <f>IFERROR(選手[[#This Row],[学校コード]],"")</f>
        <v/>
      </c>
      <c r="M1455" t="str">
        <f>IFERROR(VLOOKUP(L1455,色々!G:H,2,0),"")</f>
        <v/>
      </c>
      <c r="N1455" t="str">
        <f>IFERROR(選手[[#This Row],[学年]],"")</f>
        <v/>
      </c>
      <c r="O1455" s="10" t="str">
        <f>IFERROR(選手[[#This Row],[生年月日]],"")</f>
        <v/>
      </c>
      <c r="P1455" s="150" t="str">
        <f t="shared" si="22"/>
        <v/>
      </c>
    </row>
    <row r="1456" spans="6:16" ht="20.100000000000001" customHeight="1" x14ac:dyDescent="0.15">
      <c r="F1456" t="str">
        <f>IFERROR(選手[[#This Row],[選手番号]],"")</f>
        <v/>
      </c>
      <c r="G1456" t="str">
        <f>IFERROR(選手[[#This Row],[性別コード]],"")</f>
        <v/>
      </c>
      <c r="H1456" t="str">
        <f>IFERROR(VLOOKUP(G1456,色々!P:Q,2,0),"")</f>
        <v/>
      </c>
      <c r="I1456" t="str">
        <f>IFERROR(選手[[#This Row],[氏名]],"")</f>
        <v/>
      </c>
      <c r="J1456" t="str">
        <f>IFERROR(選手[[#This Row],[氏名カナ]],"")</f>
        <v/>
      </c>
      <c r="K1456" t="str">
        <f>IFERROR(選手[[#This Row],[所属名称１]],"")</f>
        <v/>
      </c>
      <c r="L1456" t="str">
        <f>IFERROR(選手[[#This Row],[学校コード]],"")</f>
        <v/>
      </c>
      <c r="M1456" t="str">
        <f>IFERROR(VLOOKUP(L1456,色々!G:H,2,0),"")</f>
        <v/>
      </c>
      <c r="N1456" t="str">
        <f>IFERROR(選手[[#This Row],[学年]],"")</f>
        <v/>
      </c>
      <c r="O1456" s="10" t="str">
        <f>IFERROR(選手[[#This Row],[生年月日]],"")</f>
        <v/>
      </c>
      <c r="P1456" s="150" t="str">
        <f t="shared" si="22"/>
        <v/>
      </c>
    </row>
    <row r="1457" spans="6:16" ht="20.100000000000001" customHeight="1" x14ac:dyDescent="0.15">
      <c r="F1457" t="str">
        <f>IFERROR(選手[[#This Row],[選手番号]],"")</f>
        <v/>
      </c>
      <c r="G1457" t="str">
        <f>IFERROR(選手[[#This Row],[性別コード]],"")</f>
        <v/>
      </c>
      <c r="H1457" t="str">
        <f>IFERROR(VLOOKUP(G1457,色々!P:Q,2,0),"")</f>
        <v/>
      </c>
      <c r="I1457" t="str">
        <f>IFERROR(選手[[#This Row],[氏名]],"")</f>
        <v/>
      </c>
      <c r="J1457" t="str">
        <f>IFERROR(選手[[#This Row],[氏名カナ]],"")</f>
        <v/>
      </c>
      <c r="K1457" t="str">
        <f>IFERROR(選手[[#This Row],[所属名称１]],"")</f>
        <v/>
      </c>
      <c r="L1457" t="str">
        <f>IFERROR(選手[[#This Row],[学校コード]],"")</f>
        <v/>
      </c>
      <c r="M1457" t="str">
        <f>IFERROR(VLOOKUP(L1457,色々!G:H,2,0),"")</f>
        <v/>
      </c>
      <c r="N1457" t="str">
        <f>IFERROR(選手[[#This Row],[学年]],"")</f>
        <v/>
      </c>
      <c r="O1457" s="10" t="str">
        <f>IFERROR(選手[[#This Row],[生年月日]],"")</f>
        <v/>
      </c>
      <c r="P1457" s="150" t="str">
        <f t="shared" si="22"/>
        <v/>
      </c>
    </row>
    <row r="1458" spans="6:16" ht="20.100000000000001" customHeight="1" x14ac:dyDescent="0.15">
      <c r="F1458" t="str">
        <f>IFERROR(選手[[#This Row],[選手番号]],"")</f>
        <v/>
      </c>
      <c r="G1458" t="str">
        <f>IFERROR(選手[[#This Row],[性別コード]],"")</f>
        <v/>
      </c>
      <c r="H1458" t="str">
        <f>IFERROR(VLOOKUP(G1458,色々!P:Q,2,0),"")</f>
        <v/>
      </c>
      <c r="I1458" t="str">
        <f>IFERROR(選手[[#This Row],[氏名]],"")</f>
        <v/>
      </c>
      <c r="J1458" t="str">
        <f>IFERROR(選手[[#This Row],[氏名カナ]],"")</f>
        <v/>
      </c>
      <c r="K1458" t="str">
        <f>IFERROR(選手[[#This Row],[所属名称１]],"")</f>
        <v/>
      </c>
      <c r="L1458" t="str">
        <f>IFERROR(選手[[#This Row],[学校コード]],"")</f>
        <v/>
      </c>
      <c r="M1458" t="str">
        <f>IFERROR(VLOOKUP(L1458,色々!G:H,2,0),"")</f>
        <v/>
      </c>
      <c r="N1458" t="str">
        <f>IFERROR(選手[[#This Row],[学年]],"")</f>
        <v/>
      </c>
      <c r="O1458" s="10" t="str">
        <f>IFERROR(選手[[#This Row],[生年月日]],"")</f>
        <v/>
      </c>
      <c r="P1458" s="150" t="str">
        <f t="shared" si="22"/>
        <v/>
      </c>
    </row>
    <row r="1459" spans="6:16" ht="20.100000000000001" customHeight="1" x14ac:dyDescent="0.15">
      <c r="F1459" t="str">
        <f>IFERROR(選手[[#This Row],[選手番号]],"")</f>
        <v/>
      </c>
      <c r="G1459" t="str">
        <f>IFERROR(選手[[#This Row],[性別コード]],"")</f>
        <v/>
      </c>
      <c r="H1459" t="str">
        <f>IFERROR(VLOOKUP(G1459,色々!P:Q,2,0),"")</f>
        <v/>
      </c>
      <c r="I1459" t="str">
        <f>IFERROR(選手[[#This Row],[氏名]],"")</f>
        <v/>
      </c>
      <c r="J1459" t="str">
        <f>IFERROR(選手[[#This Row],[氏名カナ]],"")</f>
        <v/>
      </c>
      <c r="K1459" t="str">
        <f>IFERROR(選手[[#This Row],[所属名称１]],"")</f>
        <v/>
      </c>
      <c r="L1459" t="str">
        <f>IFERROR(選手[[#This Row],[学校コード]],"")</f>
        <v/>
      </c>
      <c r="M1459" t="str">
        <f>IFERROR(VLOOKUP(L1459,色々!G:H,2,0),"")</f>
        <v/>
      </c>
      <c r="N1459" t="str">
        <f>IFERROR(選手[[#This Row],[学年]],"")</f>
        <v/>
      </c>
      <c r="O1459" s="10" t="str">
        <f>IFERROR(選手[[#This Row],[生年月日]],"")</f>
        <v/>
      </c>
      <c r="P1459" s="150" t="str">
        <f t="shared" si="22"/>
        <v/>
      </c>
    </row>
    <row r="1460" spans="6:16" ht="20.100000000000001" customHeight="1" x14ac:dyDescent="0.15">
      <c r="F1460" t="str">
        <f>IFERROR(選手[[#This Row],[選手番号]],"")</f>
        <v/>
      </c>
      <c r="G1460" t="str">
        <f>IFERROR(選手[[#This Row],[性別コード]],"")</f>
        <v/>
      </c>
      <c r="H1460" t="str">
        <f>IFERROR(VLOOKUP(G1460,色々!P:Q,2,0),"")</f>
        <v/>
      </c>
      <c r="I1460" t="str">
        <f>IFERROR(選手[[#This Row],[氏名]],"")</f>
        <v/>
      </c>
      <c r="J1460" t="str">
        <f>IFERROR(選手[[#This Row],[氏名カナ]],"")</f>
        <v/>
      </c>
      <c r="K1460" t="str">
        <f>IFERROR(選手[[#This Row],[所属名称１]],"")</f>
        <v/>
      </c>
      <c r="L1460" t="str">
        <f>IFERROR(選手[[#This Row],[学校コード]],"")</f>
        <v/>
      </c>
      <c r="M1460" t="str">
        <f>IFERROR(VLOOKUP(L1460,色々!G:H,2,0),"")</f>
        <v/>
      </c>
      <c r="N1460" t="str">
        <f>IFERROR(選手[[#This Row],[学年]],"")</f>
        <v/>
      </c>
      <c r="O1460" s="10" t="str">
        <f>IFERROR(選手[[#This Row],[生年月日]],"")</f>
        <v/>
      </c>
      <c r="P1460" s="150" t="str">
        <f t="shared" si="22"/>
        <v/>
      </c>
    </row>
    <row r="1461" spans="6:16" ht="20.100000000000001" customHeight="1" x14ac:dyDescent="0.15">
      <c r="F1461" t="str">
        <f>IFERROR(選手[[#This Row],[選手番号]],"")</f>
        <v/>
      </c>
      <c r="G1461" t="str">
        <f>IFERROR(選手[[#This Row],[性別コード]],"")</f>
        <v/>
      </c>
      <c r="H1461" t="str">
        <f>IFERROR(VLOOKUP(G1461,色々!P:Q,2,0),"")</f>
        <v/>
      </c>
      <c r="I1461" t="str">
        <f>IFERROR(選手[[#This Row],[氏名]],"")</f>
        <v/>
      </c>
      <c r="J1461" t="str">
        <f>IFERROR(選手[[#This Row],[氏名カナ]],"")</f>
        <v/>
      </c>
      <c r="K1461" t="str">
        <f>IFERROR(選手[[#This Row],[所属名称１]],"")</f>
        <v/>
      </c>
      <c r="L1461" t="str">
        <f>IFERROR(選手[[#This Row],[学校コード]],"")</f>
        <v/>
      </c>
      <c r="M1461" t="str">
        <f>IFERROR(VLOOKUP(L1461,色々!G:H,2,0),"")</f>
        <v/>
      </c>
      <c r="N1461" t="str">
        <f>IFERROR(選手[[#This Row],[学年]],"")</f>
        <v/>
      </c>
      <c r="O1461" s="10" t="str">
        <f>IFERROR(選手[[#This Row],[生年月日]],"")</f>
        <v/>
      </c>
      <c r="P1461" s="150" t="str">
        <f t="shared" si="22"/>
        <v/>
      </c>
    </row>
    <row r="1462" spans="6:16" ht="20.100000000000001" customHeight="1" x14ac:dyDescent="0.15">
      <c r="F1462" t="str">
        <f>IFERROR(選手[[#This Row],[選手番号]],"")</f>
        <v/>
      </c>
      <c r="G1462" t="str">
        <f>IFERROR(選手[[#This Row],[性別コード]],"")</f>
        <v/>
      </c>
      <c r="H1462" t="str">
        <f>IFERROR(VLOOKUP(G1462,色々!P:Q,2,0),"")</f>
        <v/>
      </c>
      <c r="I1462" t="str">
        <f>IFERROR(選手[[#This Row],[氏名]],"")</f>
        <v/>
      </c>
      <c r="J1462" t="str">
        <f>IFERROR(選手[[#This Row],[氏名カナ]],"")</f>
        <v/>
      </c>
      <c r="K1462" t="str">
        <f>IFERROR(選手[[#This Row],[所属名称１]],"")</f>
        <v/>
      </c>
      <c r="L1462" t="str">
        <f>IFERROR(選手[[#This Row],[学校コード]],"")</f>
        <v/>
      </c>
      <c r="M1462" t="str">
        <f>IFERROR(VLOOKUP(L1462,色々!G:H,2,0),"")</f>
        <v/>
      </c>
      <c r="N1462" t="str">
        <f>IFERROR(選手[[#This Row],[学年]],"")</f>
        <v/>
      </c>
      <c r="O1462" s="10" t="str">
        <f>IFERROR(選手[[#This Row],[生年月日]],"")</f>
        <v/>
      </c>
      <c r="P1462" s="150" t="str">
        <f t="shared" si="22"/>
        <v/>
      </c>
    </row>
    <row r="1463" spans="6:16" ht="20.100000000000001" customHeight="1" x14ac:dyDescent="0.15">
      <c r="F1463" t="str">
        <f>IFERROR(選手[[#This Row],[選手番号]],"")</f>
        <v/>
      </c>
      <c r="G1463" t="str">
        <f>IFERROR(選手[[#This Row],[性別コード]],"")</f>
        <v/>
      </c>
      <c r="H1463" t="str">
        <f>IFERROR(VLOOKUP(G1463,色々!P:Q,2,0),"")</f>
        <v/>
      </c>
      <c r="I1463" t="str">
        <f>IFERROR(選手[[#This Row],[氏名]],"")</f>
        <v/>
      </c>
      <c r="J1463" t="str">
        <f>IFERROR(選手[[#This Row],[氏名カナ]],"")</f>
        <v/>
      </c>
      <c r="K1463" t="str">
        <f>IFERROR(選手[[#This Row],[所属名称１]],"")</f>
        <v/>
      </c>
      <c r="L1463" t="str">
        <f>IFERROR(選手[[#This Row],[学校コード]],"")</f>
        <v/>
      </c>
      <c r="M1463" t="str">
        <f>IFERROR(VLOOKUP(L1463,色々!G:H,2,0),"")</f>
        <v/>
      </c>
      <c r="N1463" t="str">
        <f>IFERROR(選手[[#This Row],[学年]],"")</f>
        <v/>
      </c>
      <c r="O1463" s="10" t="str">
        <f>IFERROR(選手[[#This Row],[生年月日]],"")</f>
        <v/>
      </c>
      <c r="P1463" s="150" t="str">
        <f t="shared" si="22"/>
        <v/>
      </c>
    </row>
    <row r="1464" spans="6:16" ht="20.100000000000001" customHeight="1" x14ac:dyDescent="0.15">
      <c r="F1464" t="str">
        <f>IFERROR(選手[[#This Row],[選手番号]],"")</f>
        <v/>
      </c>
      <c r="G1464" t="str">
        <f>IFERROR(選手[[#This Row],[性別コード]],"")</f>
        <v/>
      </c>
      <c r="H1464" t="str">
        <f>IFERROR(VLOOKUP(G1464,色々!P:Q,2,0),"")</f>
        <v/>
      </c>
      <c r="I1464" t="str">
        <f>IFERROR(選手[[#This Row],[氏名]],"")</f>
        <v/>
      </c>
      <c r="J1464" t="str">
        <f>IFERROR(選手[[#This Row],[氏名カナ]],"")</f>
        <v/>
      </c>
      <c r="K1464" t="str">
        <f>IFERROR(選手[[#This Row],[所属名称１]],"")</f>
        <v/>
      </c>
      <c r="L1464" t="str">
        <f>IFERROR(選手[[#This Row],[学校コード]],"")</f>
        <v/>
      </c>
      <c r="M1464" t="str">
        <f>IFERROR(VLOOKUP(L1464,色々!G:H,2,0),"")</f>
        <v/>
      </c>
      <c r="N1464" t="str">
        <f>IFERROR(選手[[#This Row],[学年]],"")</f>
        <v/>
      </c>
      <c r="O1464" s="10" t="str">
        <f>IFERROR(選手[[#This Row],[生年月日]],"")</f>
        <v/>
      </c>
      <c r="P1464" s="150" t="str">
        <f t="shared" si="22"/>
        <v/>
      </c>
    </row>
    <row r="1465" spans="6:16" ht="20.100000000000001" customHeight="1" x14ac:dyDescent="0.15">
      <c r="F1465" t="str">
        <f>IFERROR(選手[[#This Row],[選手番号]],"")</f>
        <v/>
      </c>
      <c r="G1465" t="str">
        <f>IFERROR(選手[[#This Row],[性別コード]],"")</f>
        <v/>
      </c>
      <c r="H1465" t="str">
        <f>IFERROR(VLOOKUP(G1465,色々!P:Q,2,0),"")</f>
        <v/>
      </c>
      <c r="I1465" t="str">
        <f>IFERROR(選手[[#This Row],[氏名]],"")</f>
        <v/>
      </c>
      <c r="J1465" t="str">
        <f>IFERROR(選手[[#This Row],[氏名カナ]],"")</f>
        <v/>
      </c>
      <c r="K1465" t="str">
        <f>IFERROR(選手[[#This Row],[所属名称１]],"")</f>
        <v/>
      </c>
      <c r="L1465" t="str">
        <f>IFERROR(選手[[#This Row],[学校コード]],"")</f>
        <v/>
      </c>
      <c r="M1465" t="str">
        <f>IFERROR(VLOOKUP(L1465,色々!G:H,2,0),"")</f>
        <v/>
      </c>
      <c r="N1465" t="str">
        <f>IFERROR(選手[[#This Row],[学年]],"")</f>
        <v/>
      </c>
      <c r="O1465" s="10" t="str">
        <f>IFERROR(選手[[#This Row],[生年月日]],"")</f>
        <v/>
      </c>
      <c r="P1465" s="150" t="str">
        <f t="shared" si="22"/>
        <v/>
      </c>
    </row>
    <row r="1466" spans="6:16" ht="20.100000000000001" customHeight="1" x14ac:dyDescent="0.15">
      <c r="F1466" t="str">
        <f>IFERROR(選手[[#This Row],[選手番号]],"")</f>
        <v/>
      </c>
      <c r="G1466" t="str">
        <f>IFERROR(選手[[#This Row],[性別コード]],"")</f>
        <v/>
      </c>
      <c r="H1466" t="str">
        <f>IFERROR(VLOOKUP(G1466,色々!P:Q,2,0),"")</f>
        <v/>
      </c>
      <c r="I1466" t="str">
        <f>IFERROR(選手[[#This Row],[氏名]],"")</f>
        <v/>
      </c>
      <c r="J1466" t="str">
        <f>IFERROR(選手[[#This Row],[氏名カナ]],"")</f>
        <v/>
      </c>
      <c r="K1466" t="str">
        <f>IFERROR(選手[[#This Row],[所属名称１]],"")</f>
        <v/>
      </c>
      <c r="L1466" t="str">
        <f>IFERROR(選手[[#This Row],[学校コード]],"")</f>
        <v/>
      </c>
      <c r="M1466" t="str">
        <f>IFERROR(VLOOKUP(L1466,色々!G:H,2,0),"")</f>
        <v/>
      </c>
      <c r="N1466" t="str">
        <f>IFERROR(選手[[#This Row],[学年]],"")</f>
        <v/>
      </c>
      <c r="O1466" s="10" t="str">
        <f>IFERROR(選手[[#This Row],[生年月日]],"")</f>
        <v/>
      </c>
      <c r="P1466" s="150" t="str">
        <f t="shared" si="22"/>
        <v/>
      </c>
    </row>
    <row r="1467" spans="6:16" ht="20.100000000000001" customHeight="1" x14ac:dyDescent="0.15">
      <c r="F1467" t="str">
        <f>IFERROR(選手[[#This Row],[選手番号]],"")</f>
        <v/>
      </c>
      <c r="G1467" t="str">
        <f>IFERROR(選手[[#This Row],[性別コード]],"")</f>
        <v/>
      </c>
      <c r="H1467" t="str">
        <f>IFERROR(VLOOKUP(G1467,色々!P:Q,2,0),"")</f>
        <v/>
      </c>
      <c r="I1467" t="str">
        <f>IFERROR(選手[[#This Row],[氏名]],"")</f>
        <v/>
      </c>
      <c r="J1467" t="str">
        <f>IFERROR(選手[[#This Row],[氏名カナ]],"")</f>
        <v/>
      </c>
      <c r="K1467" t="str">
        <f>IFERROR(選手[[#This Row],[所属名称１]],"")</f>
        <v/>
      </c>
      <c r="L1467" t="str">
        <f>IFERROR(選手[[#This Row],[学校コード]],"")</f>
        <v/>
      </c>
      <c r="M1467" t="str">
        <f>IFERROR(VLOOKUP(L1467,色々!G:H,2,0),"")</f>
        <v/>
      </c>
      <c r="N1467" t="str">
        <f>IFERROR(選手[[#This Row],[学年]],"")</f>
        <v/>
      </c>
      <c r="O1467" s="10" t="str">
        <f>IFERROR(選手[[#This Row],[生年月日]],"")</f>
        <v/>
      </c>
      <c r="P1467" s="150" t="str">
        <f t="shared" si="22"/>
        <v/>
      </c>
    </row>
    <row r="1468" spans="6:16" ht="20.100000000000001" customHeight="1" x14ac:dyDescent="0.15">
      <c r="F1468" t="str">
        <f>IFERROR(選手[[#This Row],[選手番号]],"")</f>
        <v/>
      </c>
      <c r="G1468" t="str">
        <f>IFERROR(選手[[#This Row],[性別コード]],"")</f>
        <v/>
      </c>
      <c r="H1468" t="str">
        <f>IFERROR(VLOOKUP(G1468,色々!P:Q,2,0),"")</f>
        <v/>
      </c>
      <c r="I1468" t="str">
        <f>IFERROR(選手[[#This Row],[氏名]],"")</f>
        <v/>
      </c>
      <c r="J1468" t="str">
        <f>IFERROR(選手[[#This Row],[氏名カナ]],"")</f>
        <v/>
      </c>
      <c r="K1468" t="str">
        <f>IFERROR(選手[[#This Row],[所属名称１]],"")</f>
        <v/>
      </c>
      <c r="L1468" t="str">
        <f>IFERROR(選手[[#This Row],[学校コード]],"")</f>
        <v/>
      </c>
      <c r="M1468" t="str">
        <f>IFERROR(VLOOKUP(L1468,色々!G:H,2,0),"")</f>
        <v/>
      </c>
      <c r="N1468" t="str">
        <f>IFERROR(選手[[#This Row],[学年]],"")</f>
        <v/>
      </c>
      <c r="O1468" s="10" t="str">
        <f>IFERROR(選手[[#This Row],[生年月日]],"")</f>
        <v/>
      </c>
      <c r="P1468" s="150" t="str">
        <f t="shared" si="22"/>
        <v/>
      </c>
    </row>
    <row r="1469" spans="6:16" ht="20.100000000000001" customHeight="1" x14ac:dyDescent="0.15">
      <c r="F1469" t="str">
        <f>IFERROR(選手[[#This Row],[選手番号]],"")</f>
        <v/>
      </c>
      <c r="G1469" t="str">
        <f>IFERROR(選手[[#This Row],[性別コード]],"")</f>
        <v/>
      </c>
      <c r="H1469" t="str">
        <f>IFERROR(VLOOKUP(G1469,色々!P:Q,2,0),"")</f>
        <v/>
      </c>
      <c r="I1469" t="str">
        <f>IFERROR(選手[[#This Row],[氏名]],"")</f>
        <v/>
      </c>
      <c r="J1469" t="str">
        <f>IFERROR(選手[[#This Row],[氏名カナ]],"")</f>
        <v/>
      </c>
      <c r="K1469" t="str">
        <f>IFERROR(選手[[#This Row],[所属名称１]],"")</f>
        <v/>
      </c>
      <c r="L1469" t="str">
        <f>IFERROR(選手[[#This Row],[学校コード]],"")</f>
        <v/>
      </c>
      <c r="M1469" t="str">
        <f>IFERROR(VLOOKUP(L1469,色々!G:H,2,0),"")</f>
        <v/>
      </c>
      <c r="N1469" t="str">
        <f>IFERROR(選手[[#This Row],[学年]],"")</f>
        <v/>
      </c>
      <c r="O1469" s="10" t="str">
        <f>IFERROR(選手[[#This Row],[生年月日]],"")</f>
        <v/>
      </c>
      <c r="P1469" s="150" t="str">
        <f t="shared" si="22"/>
        <v/>
      </c>
    </row>
    <row r="1470" spans="6:16" ht="20.100000000000001" customHeight="1" x14ac:dyDescent="0.15">
      <c r="F1470" t="str">
        <f>IFERROR(選手[[#This Row],[選手番号]],"")</f>
        <v/>
      </c>
      <c r="G1470" t="str">
        <f>IFERROR(選手[[#This Row],[性別コード]],"")</f>
        <v/>
      </c>
      <c r="H1470" t="str">
        <f>IFERROR(VLOOKUP(G1470,色々!P:Q,2,0),"")</f>
        <v/>
      </c>
      <c r="I1470" t="str">
        <f>IFERROR(選手[[#This Row],[氏名]],"")</f>
        <v/>
      </c>
      <c r="J1470" t="str">
        <f>IFERROR(選手[[#This Row],[氏名カナ]],"")</f>
        <v/>
      </c>
      <c r="K1470" t="str">
        <f>IFERROR(選手[[#This Row],[所属名称１]],"")</f>
        <v/>
      </c>
      <c r="L1470" t="str">
        <f>IFERROR(選手[[#This Row],[学校コード]],"")</f>
        <v/>
      </c>
      <c r="M1470" t="str">
        <f>IFERROR(VLOOKUP(L1470,色々!G:H,2,0),"")</f>
        <v/>
      </c>
      <c r="N1470" t="str">
        <f>IFERROR(選手[[#This Row],[学年]],"")</f>
        <v/>
      </c>
      <c r="O1470" s="10" t="str">
        <f>IFERROR(選手[[#This Row],[生年月日]],"")</f>
        <v/>
      </c>
      <c r="P1470" s="150" t="str">
        <f t="shared" si="22"/>
        <v/>
      </c>
    </row>
    <row r="1471" spans="6:16" ht="20.100000000000001" customHeight="1" x14ac:dyDescent="0.15">
      <c r="F1471" t="str">
        <f>IFERROR(選手[[#This Row],[選手番号]],"")</f>
        <v/>
      </c>
      <c r="G1471" t="str">
        <f>IFERROR(選手[[#This Row],[性別コード]],"")</f>
        <v/>
      </c>
      <c r="H1471" t="str">
        <f>IFERROR(VLOOKUP(G1471,色々!P:Q,2,0),"")</f>
        <v/>
      </c>
      <c r="I1471" t="str">
        <f>IFERROR(選手[[#This Row],[氏名]],"")</f>
        <v/>
      </c>
      <c r="J1471" t="str">
        <f>IFERROR(選手[[#This Row],[氏名カナ]],"")</f>
        <v/>
      </c>
      <c r="K1471" t="str">
        <f>IFERROR(選手[[#This Row],[所属名称１]],"")</f>
        <v/>
      </c>
      <c r="L1471" t="str">
        <f>IFERROR(選手[[#This Row],[学校コード]],"")</f>
        <v/>
      </c>
      <c r="M1471" t="str">
        <f>IFERROR(VLOOKUP(L1471,色々!G:H,2,0),"")</f>
        <v/>
      </c>
      <c r="N1471" t="str">
        <f>IFERROR(選手[[#This Row],[学年]],"")</f>
        <v/>
      </c>
      <c r="O1471" s="10" t="str">
        <f>IFERROR(選手[[#This Row],[生年月日]],"")</f>
        <v/>
      </c>
      <c r="P1471" s="150" t="str">
        <f t="shared" si="22"/>
        <v/>
      </c>
    </row>
    <row r="1472" spans="6:16" ht="20.100000000000001" customHeight="1" x14ac:dyDescent="0.15">
      <c r="F1472" t="str">
        <f>IFERROR(選手[[#This Row],[選手番号]],"")</f>
        <v/>
      </c>
      <c r="G1472" t="str">
        <f>IFERROR(選手[[#This Row],[性別コード]],"")</f>
        <v/>
      </c>
      <c r="H1472" t="str">
        <f>IFERROR(VLOOKUP(G1472,色々!P:Q,2,0),"")</f>
        <v/>
      </c>
      <c r="I1472" t="str">
        <f>IFERROR(選手[[#This Row],[氏名]],"")</f>
        <v/>
      </c>
      <c r="J1472" t="str">
        <f>IFERROR(選手[[#This Row],[氏名カナ]],"")</f>
        <v/>
      </c>
      <c r="K1472" t="str">
        <f>IFERROR(選手[[#This Row],[所属名称１]],"")</f>
        <v/>
      </c>
      <c r="L1472" t="str">
        <f>IFERROR(選手[[#This Row],[学校コード]],"")</f>
        <v/>
      </c>
      <c r="M1472" t="str">
        <f>IFERROR(VLOOKUP(L1472,色々!G:H,2,0),"")</f>
        <v/>
      </c>
      <c r="N1472" t="str">
        <f>IFERROR(選手[[#This Row],[学年]],"")</f>
        <v/>
      </c>
      <c r="O1472" s="10" t="str">
        <f>IFERROR(選手[[#This Row],[生年月日]],"")</f>
        <v/>
      </c>
      <c r="P1472" s="150" t="str">
        <f t="shared" si="22"/>
        <v/>
      </c>
    </row>
    <row r="1473" spans="6:16" ht="20.100000000000001" customHeight="1" x14ac:dyDescent="0.15">
      <c r="F1473" t="str">
        <f>IFERROR(選手[[#This Row],[選手番号]],"")</f>
        <v/>
      </c>
      <c r="G1473" t="str">
        <f>IFERROR(選手[[#This Row],[性別コード]],"")</f>
        <v/>
      </c>
      <c r="H1473" t="str">
        <f>IFERROR(VLOOKUP(G1473,色々!P:Q,2,0),"")</f>
        <v/>
      </c>
      <c r="I1473" t="str">
        <f>IFERROR(選手[[#This Row],[氏名]],"")</f>
        <v/>
      </c>
      <c r="J1473" t="str">
        <f>IFERROR(選手[[#This Row],[氏名カナ]],"")</f>
        <v/>
      </c>
      <c r="K1473" t="str">
        <f>IFERROR(選手[[#This Row],[所属名称１]],"")</f>
        <v/>
      </c>
      <c r="L1473" t="str">
        <f>IFERROR(選手[[#This Row],[学校コード]],"")</f>
        <v/>
      </c>
      <c r="M1473" t="str">
        <f>IFERROR(VLOOKUP(L1473,色々!G:H,2,0),"")</f>
        <v/>
      </c>
      <c r="N1473" t="str">
        <f>IFERROR(選手[[#This Row],[学年]],"")</f>
        <v/>
      </c>
      <c r="O1473" s="10" t="str">
        <f>IFERROR(選手[[#This Row],[生年月日]],"")</f>
        <v/>
      </c>
      <c r="P1473" s="150" t="str">
        <f t="shared" si="22"/>
        <v/>
      </c>
    </row>
    <row r="1474" spans="6:16" ht="20.100000000000001" customHeight="1" x14ac:dyDescent="0.15">
      <c r="F1474" t="str">
        <f>IFERROR(選手[[#This Row],[選手番号]],"")</f>
        <v/>
      </c>
      <c r="G1474" t="str">
        <f>IFERROR(選手[[#This Row],[性別コード]],"")</f>
        <v/>
      </c>
      <c r="H1474" t="str">
        <f>IFERROR(VLOOKUP(G1474,色々!P:Q,2,0),"")</f>
        <v/>
      </c>
      <c r="I1474" t="str">
        <f>IFERROR(選手[[#This Row],[氏名]],"")</f>
        <v/>
      </c>
      <c r="J1474" t="str">
        <f>IFERROR(選手[[#This Row],[氏名カナ]],"")</f>
        <v/>
      </c>
      <c r="K1474" t="str">
        <f>IFERROR(選手[[#This Row],[所属名称１]],"")</f>
        <v/>
      </c>
      <c r="L1474" t="str">
        <f>IFERROR(選手[[#This Row],[学校コード]],"")</f>
        <v/>
      </c>
      <c r="M1474" t="str">
        <f>IFERROR(VLOOKUP(L1474,色々!G:H,2,0),"")</f>
        <v/>
      </c>
      <c r="N1474" t="str">
        <f>IFERROR(選手[[#This Row],[学年]],"")</f>
        <v/>
      </c>
      <c r="O1474" s="10" t="str">
        <f>IFERROR(選手[[#This Row],[生年月日]],"")</f>
        <v/>
      </c>
      <c r="P1474" s="150" t="str">
        <f t="shared" si="22"/>
        <v/>
      </c>
    </row>
    <row r="1475" spans="6:16" ht="20.100000000000001" customHeight="1" x14ac:dyDescent="0.15">
      <c r="F1475" t="str">
        <f>IFERROR(選手[[#This Row],[選手番号]],"")</f>
        <v/>
      </c>
      <c r="G1475" t="str">
        <f>IFERROR(選手[[#This Row],[性別コード]],"")</f>
        <v/>
      </c>
      <c r="H1475" t="str">
        <f>IFERROR(VLOOKUP(G1475,色々!P:Q,2,0),"")</f>
        <v/>
      </c>
      <c r="I1475" t="str">
        <f>IFERROR(選手[[#This Row],[氏名]],"")</f>
        <v/>
      </c>
      <c r="J1475" t="str">
        <f>IFERROR(選手[[#This Row],[氏名カナ]],"")</f>
        <v/>
      </c>
      <c r="K1475" t="str">
        <f>IFERROR(選手[[#This Row],[所属名称１]],"")</f>
        <v/>
      </c>
      <c r="L1475" t="str">
        <f>IFERROR(選手[[#This Row],[学校コード]],"")</f>
        <v/>
      </c>
      <c r="M1475" t="str">
        <f>IFERROR(VLOOKUP(L1475,色々!G:H,2,0),"")</f>
        <v/>
      </c>
      <c r="N1475" t="str">
        <f>IFERROR(選手[[#This Row],[学年]],"")</f>
        <v/>
      </c>
      <c r="O1475" s="10" t="str">
        <f>IFERROR(選手[[#This Row],[生年月日]],"")</f>
        <v/>
      </c>
      <c r="P1475" s="150" t="str">
        <f t="shared" ref="P1475:P1502" si="23">IFERROR(DATEDIF(O1475,$O$1,"y"),"")</f>
        <v/>
      </c>
    </row>
    <row r="1476" spans="6:16" ht="20.100000000000001" customHeight="1" x14ac:dyDescent="0.15">
      <c r="F1476" t="str">
        <f>IFERROR(選手[[#This Row],[選手番号]],"")</f>
        <v/>
      </c>
      <c r="G1476" t="str">
        <f>IFERROR(選手[[#This Row],[性別コード]],"")</f>
        <v/>
      </c>
      <c r="H1476" t="str">
        <f>IFERROR(VLOOKUP(G1476,色々!P:Q,2,0),"")</f>
        <v/>
      </c>
      <c r="I1476" t="str">
        <f>IFERROR(選手[[#This Row],[氏名]],"")</f>
        <v/>
      </c>
      <c r="J1476" t="str">
        <f>IFERROR(選手[[#This Row],[氏名カナ]],"")</f>
        <v/>
      </c>
      <c r="K1476" t="str">
        <f>IFERROR(選手[[#This Row],[所属名称１]],"")</f>
        <v/>
      </c>
      <c r="L1476" t="str">
        <f>IFERROR(選手[[#This Row],[学校コード]],"")</f>
        <v/>
      </c>
      <c r="M1476" t="str">
        <f>IFERROR(VLOOKUP(L1476,色々!G:H,2,0),"")</f>
        <v/>
      </c>
      <c r="N1476" t="str">
        <f>IFERROR(選手[[#This Row],[学年]],"")</f>
        <v/>
      </c>
      <c r="O1476" s="10" t="str">
        <f>IFERROR(選手[[#This Row],[生年月日]],"")</f>
        <v/>
      </c>
      <c r="P1476" s="150" t="str">
        <f t="shared" si="23"/>
        <v/>
      </c>
    </row>
    <row r="1477" spans="6:16" ht="20.100000000000001" customHeight="1" x14ac:dyDescent="0.15">
      <c r="F1477" t="str">
        <f>IFERROR(選手[[#This Row],[選手番号]],"")</f>
        <v/>
      </c>
      <c r="G1477" t="str">
        <f>IFERROR(選手[[#This Row],[性別コード]],"")</f>
        <v/>
      </c>
      <c r="H1477" t="str">
        <f>IFERROR(VLOOKUP(G1477,色々!P:Q,2,0),"")</f>
        <v/>
      </c>
      <c r="I1477" t="str">
        <f>IFERROR(選手[[#This Row],[氏名]],"")</f>
        <v/>
      </c>
      <c r="J1477" t="str">
        <f>IFERROR(選手[[#This Row],[氏名カナ]],"")</f>
        <v/>
      </c>
      <c r="K1477" t="str">
        <f>IFERROR(選手[[#This Row],[所属名称１]],"")</f>
        <v/>
      </c>
      <c r="L1477" t="str">
        <f>IFERROR(選手[[#This Row],[学校コード]],"")</f>
        <v/>
      </c>
      <c r="M1477" t="str">
        <f>IFERROR(VLOOKUP(L1477,色々!G:H,2,0),"")</f>
        <v/>
      </c>
      <c r="N1477" t="str">
        <f>IFERROR(選手[[#This Row],[学年]],"")</f>
        <v/>
      </c>
      <c r="O1477" s="10" t="str">
        <f>IFERROR(選手[[#This Row],[生年月日]],"")</f>
        <v/>
      </c>
      <c r="P1477" s="150" t="str">
        <f t="shared" si="23"/>
        <v/>
      </c>
    </row>
    <row r="1478" spans="6:16" ht="20.100000000000001" customHeight="1" x14ac:dyDescent="0.15">
      <c r="F1478" t="str">
        <f>IFERROR(選手[[#This Row],[選手番号]],"")</f>
        <v/>
      </c>
      <c r="G1478" t="str">
        <f>IFERROR(選手[[#This Row],[性別コード]],"")</f>
        <v/>
      </c>
      <c r="H1478" t="str">
        <f>IFERROR(VLOOKUP(G1478,色々!P:Q,2,0),"")</f>
        <v/>
      </c>
      <c r="I1478" t="str">
        <f>IFERROR(選手[[#This Row],[氏名]],"")</f>
        <v/>
      </c>
      <c r="J1478" t="str">
        <f>IFERROR(選手[[#This Row],[氏名カナ]],"")</f>
        <v/>
      </c>
      <c r="K1478" t="str">
        <f>IFERROR(選手[[#This Row],[所属名称１]],"")</f>
        <v/>
      </c>
      <c r="L1478" t="str">
        <f>IFERROR(選手[[#This Row],[学校コード]],"")</f>
        <v/>
      </c>
      <c r="M1478" t="str">
        <f>IFERROR(VLOOKUP(L1478,色々!G:H,2,0),"")</f>
        <v/>
      </c>
      <c r="N1478" t="str">
        <f>IFERROR(選手[[#This Row],[学年]],"")</f>
        <v/>
      </c>
      <c r="O1478" s="10" t="str">
        <f>IFERROR(選手[[#This Row],[生年月日]],"")</f>
        <v/>
      </c>
      <c r="P1478" s="150" t="str">
        <f t="shared" si="23"/>
        <v/>
      </c>
    </row>
    <row r="1479" spans="6:16" ht="20.100000000000001" customHeight="1" x14ac:dyDescent="0.15">
      <c r="F1479" t="str">
        <f>IFERROR(選手[[#This Row],[選手番号]],"")</f>
        <v/>
      </c>
      <c r="G1479" t="str">
        <f>IFERROR(選手[[#This Row],[性別コード]],"")</f>
        <v/>
      </c>
      <c r="H1479" t="str">
        <f>IFERROR(VLOOKUP(G1479,色々!P:Q,2,0),"")</f>
        <v/>
      </c>
      <c r="I1479" t="str">
        <f>IFERROR(選手[[#This Row],[氏名]],"")</f>
        <v/>
      </c>
      <c r="J1479" t="str">
        <f>IFERROR(選手[[#This Row],[氏名カナ]],"")</f>
        <v/>
      </c>
      <c r="K1479" t="str">
        <f>IFERROR(選手[[#This Row],[所属名称１]],"")</f>
        <v/>
      </c>
      <c r="L1479" t="str">
        <f>IFERROR(選手[[#This Row],[学校コード]],"")</f>
        <v/>
      </c>
      <c r="M1479" t="str">
        <f>IFERROR(VLOOKUP(L1479,色々!G:H,2,0),"")</f>
        <v/>
      </c>
      <c r="N1479" t="str">
        <f>IFERROR(選手[[#This Row],[学年]],"")</f>
        <v/>
      </c>
      <c r="O1479" s="10" t="str">
        <f>IFERROR(選手[[#This Row],[生年月日]],"")</f>
        <v/>
      </c>
      <c r="P1479" s="150" t="str">
        <f t="shared" si="23"/>
        <v/>
      </c>
    </row>
    <row r="1480" spans="6:16" ht="20.100000000000001" customHeight="1" x14ac:dyDescent="0.15">
      <c r="F1480" t="str">
        <f>IFERROR(選手[[#This Row],[選手番号]],"")</f>
        <v/>
      </c>
      <c r="G1480" t="str">
        <f>IFERROR(選手[[#This Row],[性別コード]],"")</f>
        <v/>
      </c>
      <c r="H1480" t="str">
        <f>IFERROR(VLOOKUP(G1480,色々!P:Q,2,0),"")</f>
        <v/>
      </c>
      <c r="I1480" t="str">
        <f>IFERROR(選手[[#This Row],[氏名]],"")</f>
        <v/>
      </c>
      <c r="J1480" t="str">
        <f>IFERROR(選手[[#This Row],[氏名カナ]],"")</f>
        <v/>
      </c>
      <c r="K1480" t="str">
        <f>IFERROR(選手[[#This Row],[所属名称１]],"")</f>
        <v/>
      </c>
      <c r="L1480" t="str">
        <f>IFERROR(選手[[#This Row],[学校コード]],"")</f>
        <v/>
      </c>
      <c r="M1480" t="str">
        <f>IFERROR(VLOOKUP(L1480,色々!G:H,2,0),"")</f>
        <v/>
      </c>
      <c r="N1480" t="str">
        <f>IFERROR(選手[[#This Row],[学年]],"")</f>
        <v/>
      </c>
      <c r="O1480" s="10" t="str">
        <f>IFERROR(選手[[#This Row],[生年月日]],"")</f>
        <v/>
      </c>
      <c r="P1480" s="150" t="str">
        <f t="shared" si="23"/>
        <v/>
      </c>
    </row>
    <row r="1481" spans="6:16" ht="20.100000000000001" customHeight="1" x14ac:dyDescent="0.15">
      <c r="F1481" t="str">
        <f>IFERROR(選手[[#This Row],[選手番号]],"")</f>
        <v/>
      </c>
      <c r="G1481" t="str">
        <f>IFERROR(選手[[#This Row],[性別コード]],"")</f>
        <v/>
      </c>
      <c r="H1481" t="str">
        <f>IFERROR(VLOOKUP(G1481,色々!P:Q,2,0),"")</f>
        <v/>
      </c>
      <c r="I1481" t="str">
        <f>IFERROR(選手[[#This Row],[氏名]],"")</f>
        <v/>
      </c>
      <c r="J1481" t="str">
        <f>IFERROR(選手[[#This Row],[氏名カナ]],"")</f>
        <v/>
      </c>
      <c r="K1481" t="str">
        <f>IFERROR(選手[[#This Row],[所属名称１]],"")</f>
        <v/>
      </c>
      <c r="L1481" t="str">
        <f>IFERROR(選手[[#This Row],[学校コード]],"")</f>
        <v/>
      </c>
      <c r="M1481" t="str">
        <f>IFERROR(VLOOKUP(L1481,色々!G:H,2,0),"")</f>
        <v/>
      </c>
      <c r="N1481" t="str">
        <f>IFERROR(選手[[#This Row],[学年]],"")</f>
        <v/>
      </c>
      <c r="O1481" s="10" t="str">
        <f>IFERROR(選手[[#This Row],[生年月日]],"")</f>
        <v/>
      </c>
      <c r="P1481" s="150" t="str">
        <f t="shared" si="23"/>
        <v/>
      </c>
    </row>
    <row r="1482" spans="6:16" ht="20.100000000000001" customHeight="1" x14ac:dyDescent="0.15">
      <c r="F1482" t="str">
        <f>IFERROR(選手[[#This Row],[選手番号]],"")</f>
        <v/>
      </c>
      <c r="G1482" t="str">
        <f>IFERROR(選手[[#This Row],[性別コード]],"")</f>
        <v/>
      </c>
      <c r="H1482" t="str">
        <f>IFERROR(VLOOKUP(G1482,色々!P:Q,2,0),"")</f>
        <v/>
      </c>
      <c r="I1482" t="str">
        <f>IFERROR(選手[[#This Row],[氏名]],"")</f>
        <v/>
      </c>
      <c r="J1482" t="str">
        <f>IFERROR(選手[[#This Row],[氏名カナ]],"")</f>
        <v/>
      </c>
      <c r="K1482" t="str">
        <f>IFERROR(選手[[#This Row],[所属名称１]],"")</f>
        <v/>
      </c>
      <c r="L1482" t="str">
        <f>IFERROR(選手[[#This Row],[学校コード]],"")</f>
        <v/>
      </c>
      <c r="M1482" t="str">
        <f>IFERROR(VLOOKUP(L1482,色々!G:H,2,0),"")</f>
        <v/>
      </c>
      <c r="N1482" t="str">
        <f>IFERROR(選手[[#This Row],[学年]],"")</f>
        <v/>
      </c>
      <c r="O1482" s="10" t="str">
        <f>IFERROR(選手[[#This Row],[生年月日]],"")</f>
        <v/>
      </c>
      <c r="P1482" s="150" t="str">
        <f t="shared" si="23"/>
        <v/>
      </c>
    </row>
    <row r="1483" spans="6:16" ht="20.100000000000001" customHeight="1" x14ac:dyDescent="0.15">
      <c r="F1483" t="str">
        <f>IFERROR(選手[[#This Row],[選手番号]],"")</f>
        <v/>
      </c>
      <c r="G1483" t="str">
        <f>IFERROR(選手[[#This Row],[性別コード]],"")</f>
        <v/>
      </c>
      <c r="H1483" t="str">
        <f>IFERROR(VLOOKUP(G1483,色々!P:Q,2,0),"")</f>
        <v/>
      </c>
      <c r="I1483" t="str">
        <f>IFERROR(選手[[#This Row],[氏名]],"")</f>
        <v/>
      </c>
      <c r="J1483" t="str">
        <f>IFERROR(選手[[#This Row],[氏名カナ]],"")</f>
        <v/>
      </c>
      <c r="K1483" t="str">
        <f>IFERROR(選手[[#This Row],[所属名称１]],"")</f>
        <v/>
      </c>
      <c r="L1483" t="str">
        <f>IFERROR(選手[[#This Row],[学校コード]],"")</f>
        <v/>
      </c>
      <c r="M1483" t="str">
        <f>IFERROR(VLOOKUP(L1483,色々!G:H,2,0),"")</f>
        <v/>
      </c>
      <c r="N1483" t="str">
        <f>IFERROR(選手[[#This Row],[学年]],"")</f>
        <v/>
      </c>
      <c r="O1483" s="10" t="str">
        <f>IFERROR(選手[[#This Row],[生年月日]],"")</f>
        <v/>
      </c>
      <c r="P1483" s="150" t="str">
        <f t="shared" si="23"/>
        <v/>
      </c>
    </row>
    <row r="1484" spans="6:16" ht="20.100000000000001" customHeight="1" x14ac:dyDescent="0.15">
      <c r="F1484" t="str">
        <f>IFERROR(選手[[#This Row],[選手番号]],"")</f>
        <v/>
      </c>
      <c r="G1484" t="str">
        <f>IFERROR(選手[[#This Row],[性別コード]],"")</f>
        <v/>
      </c>
      <c r="H1484" t="str">
        <f>IFERROR(VLOOKUP(G1484,色々!P:Q,2,0),"")</f>
        <v/>
      </c>
      <c r="I1484" t="str">
        <f>IFERROR(選手[[#This Row],[氏名]],"")</f>
        <v/>
      </c>
      <c r="J1484" t="str">
        <f>IFERROR(選手[[#This Row],[氏名カナ]],"")</f>
        <v/>
      </c>
      <c r="K1484" t="str">
        <f>IFERROR(選手[[#This Row],[所属名称１]],"")</f>
        <v/>
      </c>
      <c r="L1484" t="str">
        <f>IFERROR(選手[[#This Row],[学校コード]],"")</f>
        <v/>
      </c>
      <c r="M1484" t="str">
        <f>IFERROR(VLOOKUP(L1484,色々!G:H,2,0),"")</f>
        <v/>
      </c>
      <c r="N1484" t="str">
        <f>IFERROR(選手[[#This Row],[学年]],"")</f>
        <v/>
      </c>
      <c r="O1484" s="10" t="str">
        <f>IFERROR(選手[[#This Row],[生年月日]],"")</f>
        <v/>
      </c>
      <c r="P1484" s="150" t="str">
        <f t="shared" si="23"/>
        <v/>
      </c>
    </row>
    <row r="1485" spans="6:16" ht="20.100000000000001" customHeight="1" x14ac:dyDescent="0.15">
      <c r="F1485" t="str">
        <f>IFERROR(選手[[#This Row],[選手番号]],"")</f>
        <v/>
      </c>
      <c r="G1485" t="str">
        <f>IFERROR(選手[[#This Row],[性別コード]],"")</f>
        <v/>
      </c>
      <c r="H1485" t="str">
        <f>IFERROR(VLOOKUP(G1485,色々!P:Q,2,0),"")</f>
        <v/>
      </c>
      <c r="I1485" t="str">
        <f>IFERROR(選手[[#This Row],[氏名]],"")</f>
        <v/>
      </c>
      <c r="J1485" t="str">
        <f>IFERROR(選手[[#This Row],[氏名カナ]],"")</f>
        <v/>
      </c>
      <c r="K1485" t="str">
        <f>IFERROR(選手[[#This Row],[所属名称１]],"")</f>
        <v/>
      </c>
      <c r="L1485" t="str">
        <f>IFERROR(選手[[#This Row],[学校コード]],"")</f>
        <v/>
      </c>
      <c r="M1485" t="str">
        <f>IFERROR(VLOOKUP(L1485,色々!G:H,2,0),"")</f>
        <v/>
      </c>
      <c r="N1485" t="str">
        <f>IFERROR(選手[[#This Row],[学年]],"")</f>
        <v/>
      </c>
      <c r="O1485" s="10" t="str">
        <f>IFERROR(選手[[#This Row],[生年月日]],"")</f>
        <v/>
      </c>
      <c r="P1485" s="150" t="str">
        <f t="shared" si="23"/>
        <v/>
      </c>
    </row>
    <row r="1486" spans="6:16" ht="20.100000000000001" customHeight="1" x14ac:dyDescent="0.15">
      <c r="F1486" t="str">
        <f>IFERROR(選手[[#This Row],[選手番号]],"")</f>
        <v/>
      </c>
      <c r="G1486" t="str">
        <f>IFERROR(選手[[#This Row],[性別コード]],"")</f>
        <v/>
      </c>
      <c r="H1486" t="str">
        <f>IFERROR(VLOOKUP(G1486,色々!P:Q,2,0),"")</f>
        <v/>
      </c>
      <c r="I1486" t="str">
        <f>IFERROR(選手[[#This Row],[氏名]],"")</f>
        <v/>
      </c>
      <c r="J1486" t="str">
        <f>IFERROR(選手[[#This Row],[氏名カナ]],"")</f>
        <v/>
      </c>
      <c r="K1486" t="str">
        <f>IFERROR(選手[[#This Row],[所属名称１]],"")</f>
        <v/>
      </c>
      <c r="L1486" t="str">
        <f>IFERROR(選手[[#This Row],[学校コード]],"")</f>
        <v/>
      </c>
      <c r="M1486" t="str">
        <f>IFERROR(VLOOKUP(L1486,色々!G:H,2,0),"")</f>
        <v/>
      </c>
      <c r="N1486" t="str">
        <f>IFERROR(選手[[#This Row],[学年]],"")</f>
        <v/>
      </c>
      <c r="O1486" s="10" t="str">
        <f>IFERROR(選手[[#This Row],[生年月日]],"")</f>
        <v/>
      </c>
      <c r="P1486" s="150" t="str">
        <f t="shared" si="23"/>
        <v/>
      </c>
    </row>
    <row r="1487" spans="6:16" ht="20.100000000000001" customHeight="1" x14ac:dyDescent="0.15">
      <c r="F1487" t="str">
        <f>IFERROR(選手[[#This Row],[選手番号]],"")</f>
        <v/>
      </c>
      <c r="G1487" t="str">
        <f>IFERROR(選手[[#This Row],[性別コード]],"")</f>
        <v/>
      </c>
      <c r="H1487" t="str">
        <f>IFERROR(VLOOKUP(G1487,色々!P:Q,2,0),"")</f>
        <v/>
      </c>
      <c r="I1487" t="str">
        <f>IFERROR(選手[[#This Row],[氏名]],"")</f>
        <v/>
      </c>
      <c r="J1487" t="str">
        <f>IFERROR(選手[[#This Row],[氏名カナ]],"")</f>
        <v/>
      </c>
      <c r="K1487" t="str">
        <f>IFERROR(選手[[#This Row],[所属名称１]],"")</f>
        <v/>
      </c>
      <c r="L1487" t="str">
        <f>IFERROR(選手[[#This Row],[学校コード]],"")</f>
        <v/>
      </c>
      <c r="M1487" t="str">
        <f>IFERROR(VLOOKUP(L1487,色々!G:H,2,0),"")</f>
        <v/>
      </c>
      <c r="N1487" t="str">
        <f>IFERROR(選手[[#This Row],[学年]],"")</f>
        <v/>
      </c>
      <c r="O1487" s="10" t="str">
        <f>IFERROR(選手[[#This Row],[生年月日]],"")</f>
        <v/>
      </c>
      <c r="P1487" s="150" t="str">
        <f t="shared" si="23"/>
        <v/>
      </c>
    </row>
    <row r="1488" spans="6:16" ht="20.100000000000001" customHeight="1" x14ac:dyDescent="0.15">
      <c r="F1488" t="str">
        <f>IFERROR(選手[[#This Row],[選手番号]],"")</f>
        <v/>
      </c>
      <c r="G1488" t="str">
        <f>IFERROR(選手[[#This Row],[性別コード]],"")</f>
        <v/>
      </c>
      <c r="H1488" t="str">
        <f>IFERROR(VLOOKUP(G1488,色々!P:Q,2,0),"")</f>
        <v/>
      </c>
      <c r="I1488" t="str">
        <f>IFERROR(選手[[#This Row],[氏名]],"")</f>
        <v/>
      </c>
      <c r="J1488" t="str">
        <f>IFERROR(選手[[#This Row],[氏名カナ]],"")</f>
        <v/>
      </c>
      <c r="K1488" t="str">
        <f>IFERROR(選手[[#This Row],[所属名称１]],"")</f>
        <v/>
      </c>
      <c r="L1488" t="str">
        <f>IFERROR(選手[[#This Row],[学校コード]],"")</f>
        <v/>
      </c>
      <c r="M1488" t="str">
        <f>IFERROR(VLOOKUP(L1488,色々!G:H,2,0),"")</f>
        <v/>
      </c>
      <c r="N1488" t="str">
        <f>IFERROR(選手[[#This Row],[学年]],"")</f>
        <v/>
      </c>
      <c r="O1488" s="10" t="str">
        <f>IFERROR(選手[[#This Row],[生年月日]],"")</f>
        <v/>
      </c>
      <c r="P1488" s="150" t="str">
        <f t="shared" si="23"/>
        <v/>
      </c>
    </row>
    <row r="1489" spans="6:16" ht="20.100000000000001" customHeight="1" x14ac:dyDescent="0.15">
      <c r="F1489" t="str">
        <f>IFERROR(選手[[#This Row],[選手番号]],"")</f>
        <v/>
      </c>
      <c r="G1489" t="str">
        <f>IFERROR(選手[[#This Row],[性別コード]],"")</f>
        <v/>
      </c>
      <c r="H1489" t="str">
        <f>IFERROR(VLOOKUP(G1489,色々!P:Q,2,0),"")</f>
        <v/>
      </c>
      <c r="I1489" t="str">
        <f>IFERROR(選手[[#This Row],[氏名]],"")</f>
        <v/>
      </c>
      <c r="J1489" t="str">
        <f>IFERROR(選手[[#This Row],[氏名カナ]],"")</f>
        <v/>
      </c>
      <c r="K1489" t="str">
        <f>IFERROR(選手[[#This Row],[所属名称１]],"")</f>
        <v/>
      </c>
      <c r="L1489" t="str">
        <f>IFERROR(選手[[#This Row],[学校コード]],"")</f>
        <v/>
      </c>
      <c r="M1489" t="str">
        <f>IFERROR(VLOOKUP(L1489,色々!G:H,2,0),"")</f>
        <v/>
      </c>
      <c r="N1489" t="str">
        <f>IFERROR(選手[[#This Row],[学年]],"")</f>
        <v/>
      </c>
      <c r="O1489" s="10" t="str">
        <f>IFERROR(選手[[#This Row],[生年月日]],"")</f>
        <v/>
      </c>
      <c r="P1489" s="150" t="str">
        <f t="shared" si="23"/>
        <v/>
      </c>
    </row>
    <row r="1490" spans="6:16" ht="20.100000000000001" customHeight="1" x14ac:dyDescent="0.15">
      <c r="F1490" t="str">
        <f>IFERROR(選手[[#This Row],[選手番号]],"")</f>
        <v/>
      </c>
      <c r="G1490" t="str">
        <f>IFERROR(選手[[#This Row],[性別コード]],"")</f>
        <v/>
      </c>
      <c r="H1490" t="str">
        <f>IFERROR(VLOOKUP(G1490,色々!P:Q,2,0),"")</f>
        <v/>
      </c>
      <c r="I1490" t="str">
        <f>IFERROR(選手[[#This Row],[氏名]],"")</f>
        <v/>
      </c>
      <c r="J1490" t="str">
        <f>IFERROR(選手[[#This Row],[氏名カナ]],"")</f>
        <v/>
      </c>
      <c r="K1490" t="str">
        <f>IFERROR(選手[[#This Row],[所属名称１]],"")</f>
        <v/>
      </c>
      <c r="L1490" t="str">
        <f>IFERROR(選手[[#This Row],[学校コード]],"")</f>
        <v/>
      </c>
      <c r="M1490" t="str">
        <f>IFERROR(VLOOKUP(L1490,色々!G:H,2,0),"")</f>
        <v/>
      </c>
      <c r="N1490" t="str">
        <f>IFERROR(選手[[#This Row],[学年]],"")</f>
        <v/>
      </c>
      <c r="O1490" s="10" t="str">
        <f>IFERROR(選手[[#This Row],[生年月日]],"")</f>
        <v/>
      </c>
      <c r="P1490" s="150" t="str">
        <f t="shared" si="23"/>
        <v/>
      </c>
    </row>
    <row r="1491" spans="6:16" ht="20.100000000000001" customHeight="1" x14ac:dyDescent="0.15">
      <c r="F1491" t="str">
        <f>IFERROR(選手[[#This Row],[選手番号]],"")</f>
        <v/>
      </c>
      <c r="G1491" t="str">
        <f>IFERROR(選手[[#This Row],[性別コード]],"")</f>
        <v/>
      </c>
      <c r="H1491" t="str">
        <f>IFERROR(VLOOKUP(G1491,色々!P:Q,2,0),"")</f>
        <v/>
      </c>
      <c r="I1491" t="str">
        <f>IFERROR(選手[[#This Row],[氏名]],"")</f>
        <v/>
      </c>
      <c r="J1491" t="str">
        <f>IFERROR(選手[[#This Row],[氏名カナ]],"")</f>
        <v/>
      </c>
      <c r="K1491" t="str">
        <f>IFERROR(選手[[#This Row],[所属名称１]],"")</f>
        <v/>
      </c>
      <c r="L1491" t="str">
        <f>IFERROR(選手[[#This Row],[学校コード]],"")</f>
        <v/>
      </c>
      <c r="M1491" t="str">
        <f>IFERROR(VLOOKUP(L1491,色々!G:H,2,0),"")</f>
        <v/>
      </c>
      <c r="N1491" t="str">
        <f>IFERROR(選手[[#This Row],[学年]],"")</f>
        <v/>
      </c>
      <c r="O1491" s="10" t="str">
        <f>IFERROR(選手[[#This Row],[生年月日]],"")</f>
        <v/>
      </c>
      <c r="P1491" s="150" t="str">
        <f t="shared" si="23"/>
        <v/>
      </c>
    </row>
    <row r="1492" spans="6:16" ht="20.100000000000001" customHeight="1" x14ac:dyDescent="0.15">
      <c r="F1492" t="str">
        <f>IFERROR(選手[[#This Row],[選手番号]],"")</f>
        <v/>
      </c>
      <c r="G1492" t="str">
        <f>IFERROR(選手[[#This Row],[性別コード]],"")</f>
        <v/>
      </c>
      <c r="H1492" t="str">
        <f>IFERROR(VLOOKUP(G1492,色々!P:Q,2,0),"")</f>
        <v/>
      </c>
      <c r="I1492" t="str">
        <f>IFERROR(選手[[#This Row],[氏名]],"")</f>
        <v/>
      </c>
      <c r="J1492" t="str">
        <f>IFERROR(選手[[#This Row],[氏名カナ]],"")</f>
        <v/>
      </c>
      <c r="K1492" t="str">
        <f>IFERROR(選手[[#This Row],[所属名称１]],"")</f>
        <v/>
      </c>
      <c r="L1492" t="str">
        <f>IFERROR(選手[[#This Row],[学校コード]],"")</f>
        <v/>
      </c>
      <c r="M1492" t="str">
        <f>IFERROR(VLOOKUP(L1492,色々!G:H,2,0),"")</f>
        <v/>
      </c>
      <c r="N1492" t="str">
        <f>IFERROR(選手[[#This Row],[学年]],"")</f>
        <v/>
      </c>
      <c r="O1492" s="10" t="str">
        <f>IFERROR(選手[[#This Row],[生年月日]],"")</f>
        <v/>
      </c>
      <c r="P1492" s="150" t="str">
        <f t="shared" si="23"/>
        <v/>
      </c>
    </row>
    <row r="1493" spans="6:16" ht="20.100000000000001" customHeight="1" x14ac:dyDescent="0.15">
      <c r="F1493" t="str">
        <f>IFERROR(選手[[#This Row],[選手番号]],"")</f>
        <v/>
      </c>
      <c r="G1493" t="str">
        <f>IFERROR(選手[[#This Row],[性別コード]],"")</f>
        <v/>
      </c>
      <c r="H1493" t="str">
        <f>IFERROR(VLOOKUP(G1493,色々!P:Q,2,0),"")</f>
        <v/>
      </c>
      <c r="I1493" t="str">
        <f>IFERROR(選手[[#This Row],[氏名]],"")</f>
        <v/>
      </c>
      <c r="J1493" t="str">
        <f>IFERROR(選手[[#This Row],[氏名カナ]],"")</f>
        <v/>
      </c>
      <c r="K1493" t="str">
        <f>IFERROR(選手[[#This Row],[所属名称１]],"")</f>
        <v/>
      </c>
      <c r="L1493" t="str">
        <f>IFERROR(選手[[#This Row],[学校コード]],"")</f>
        <v/>
      </c>
      <c r="M1493" t="str">
        <f>IFERROR(VLOOKUP(L1493,色々!G:H,2,0),"")</f>
        <v/>
      </c>
      <c r="N1493" t="str">
        <f>IFERROR(選手[[#This Row],[学年]],"")</f>
        <v/>
      </c>
      <c r="O1493" s="10" t="str">
        <f>IFERROR(選手[[#This Row],[生年月日]],"")</f>
        <v/>
      </c>
      <c r="P1493" s="150" t="str">
        <f t="shared" si="23"/>
        <v/>
      </c>
    </row>
    <row r="1494" spans="6:16" ht="20.100000000000001" customHeight="1" x14ac:dyDescent="0.15">
      <c r="F1494" t="str">
        <f>IFERROR(選手[[#This Row],[選手番号]],"")</f>
        <v/>
      </c>
      <c r="G1494" t="str">
        <f>IFERROR(選手[[#This Row],[性別コード]],"")</f>
        <v/>
      </c>
      <c r="H1494" t="str">
        <f>IFERROR(VLOOKUP(G1494,色々!P:Q,2,0),"")</f>
        <v/>
      </c>
      <c r="I1494" t="str">
        <f>IFERROR(選手[[#This Row],[氏名]],"")</f>
        <v/>
      </c>
      <c r="J1494" t="str">
        <f>IFERROR(選手[[#This Row],[氏名カナ]],"")</f>
        <v/>
      </c>
      <c r="K1494" t="str">
        <f>IFERROR(選手[[#This Row],[所属名称１]],"")</f>
        <v/>
      </c>
      <c r="L1494" t="str">
        <f>IFERROR(選手[[#This Row],[学校コード]],"")</f>
        <v/>
      </c>
      <c r="M1494" t="str">
        <f>IFERROR(VLOOKUP(L1494,色々!G:H,2,0),"")</f>
        <v/>
      </c>
      <c r="N1494" t="str">
        <f>IFERROR(選手[[#This Row],[学年]],"")</f>
        <v/>
      </c>
      <c r="O1494" s="10" t="str">
        <f>IFERROR(選手[[#This Row],[生年月日]],"")</f>
        <v/>
      </c>
      <c r="P1494" s="150" t="str">
        <f t="shared" si="23"/>
        <v/>
      </c>
    </row>
    <row r="1495" spans="6:16" ht="20.100000000000001" customHeight="1" x14ac:dyDescent="0.15">
      <c r="F1495" t="str">
        <f>IFERROR(選手[[#This Row],[選手番号]],"")</f>
        <v/>
      </c>
      <c r="G1495" t="str">
        <f>IFERROR(選手[[#This Row],[性別コード]],"")</f>
        <v/>
      </c>
      <c r="H1495" t="str">
        <f>IFERROR(VLOOKUP(G1495,色々!P:Q,2,0),"")</f>
        <v/>
      </c>
      <c r="I1495" t="str">
        <f>IFERROR(選手[[#This Row],[氏名]],"")</f>
        <v/>
      </c>
      <c r="J1495" t="str">
        <f>IFERROR(選手[[#This Row],[氏名カナ]],"")</f>
        <v/>
      </c>
      <c r="K1495" t="str">
        <f>IFERROR(選手[[#This Row],[所属名称１]],"")</f>
        <v/>
      </c>
      <c r="L1495" t="str">
        <f>IFERROR(選手[[#This Row],[学校コード]],"")</f>
        <v/>
      </c>
      <c r="M1495" t="str">
        <f>IFERROR(VLOOKUP(L1495,色々!G:H,2,0),"")</f>
        <v/>
      </c>
      <c r="N1495" t="str">
        <f>IFERROR(選手[[#This Row],[学年]],"")</f>
        <v/>
      </c>
      <c r="O1495" s="10" t="str">
        <f>IFERROR(選手[[#This Row],[生年月日]],"")</f>
        <v/>
      </c>
      <c r="P1495" s="150" t="str">
        <f t="shared" si="23"/>
        <v/>
      </c>
    </row>
    <row r="1496" spans="6:16" ht="20.100000000000001" customHeight="1" x14ac:dyDescent="0.15">
      <c r="F1496" t="str">
        <f>IFERROR(選手[[#This Row],[選手番号]],"")</f>
        <v/>
      </c>
      <c r="G1496" t="str">
        <f>IFERROR(選手[[#This Row],[性別コード]],"")</f>
        <v/>
      </c>
      <c r="H1496" t="str">
        <f>IFERROR(VLOOKUP(G1496,色々!P:Q,2,0),"")</f>
        <v/>
      </c>
      <c r="I1496" t="str">
        <f>IFERROR(選手[[#This Row],[氏名]],"")</f>
        <v/>
      </c>
      <c r="J1496" t="str">
        <f>IFERROR(選手[[#This Row],[氏名カナ]],"")</f>
        <v/>
      </c>
      <c r="K1496" t="str">
        <f>IFERROR(選手[[#This Row],[所属名称１]],"")</f>
        <v/>
      </c>
      <c r="L1496" t="str">
        <f>IFERROR(選手[[#This Row],[学校コード]],"")</f>
        <v/>
      </c>
      <c r="M1496" t="str">
        <f>IFERROR(VLOOKUP(L1496,色々!G:H,2,0),"")</f>
        <v/>
      </c>
      <c r="N1496" t="str">
        <f>IFERROR(選手[[#This Row],[学年]],"")</f>
        <v/>
      </c>
      <c r="O1496" s="10" t="str">
        <f>IFERROR(選手[[#This Row],[生年月日]],"")</f>
        <v/>
      </c>
      <c r="P1496" s="150" t="str">
        <f t="shared" si="23"/>
        <v/>
      </c>
    </row>
    <row r="1497" spans="6:16" ht="20.100000000000001" customHeight="1" x14ac:dyDescent="0.15">
      <c r="F1497" t="str">
        <f>IFERROR(選手[[#This Row],[選手番号]],"")</f>
        <v/>
      </c>
      <c r="G1497" t="str">
        <f>IFERROR(選手[[#This Row],[性別コード]],"")</f>
        <v/>
      </c>
      <c r="H1497" t="str">
        <f>IFERROR(VLOOKUP(G1497,色々!P:Q,2,0),"")</f>
        <v/>
      </c>
      <c r="I1497" t="str">
        <f>IFERROR(選手[[#This Row],[氏名]],"")</f>
        <v/>
      </c>
      <c r="J1497" t="str">
        <f>IFERROR(選手[[#This Row],[氏名カナ]],"")</f>
        <v/>
      </c>
      <c r="K1497" t="str">
        <f>IFERROR(選手[[#This Row],[所属名称１]],"")</f>
        <v/>
      </c>
      <c r="L1497" t="str">
        <f>IFERROR(選手[[#This Row],[学校コード]],"")</f>
        <v/>
      </c>
      <c r="M1497" t="str">
        <f>IFERROR(VLOOKUP(L1497,色々!G:H,2,0),"")</f>
        <v/>
      </c>
      <c r="N1497" t="str">
        <f>IFERROR(選手[[#This Row],[学年]],"")</f>
        <v/>
      </c>
      <c r="O1497" s="10" t="str">
        <f>IFERROR(選手[[#This Row],[生年月日]],"")</f>
        <v/>
      </c>
      <c r="P1497" s="150" t="str">
        <f t="shared" si="23"/>
        <v/>
      </c>
    </row>
    <row r="1498" spans="6:16" ht="20.100000000000001" customHeight="1" x14ac:dyDescent="0.15">
      <c r="F1498" t="str">
        <f>IFERROR(選手[[#This Row],[選手番号]],"")</f>
        <v/>
      </c>
      <c r="G1498" t="str">
        <f>IFERROR(選手[[#This Row],[性別コード]],"")</f>
        <v/>
      </c>
      <c r="H1498" t="str">
        <f>IFERROR(VLOOKUP(G1498,色々!P:Q,2,0),"")</f>
        <v/>
      </c>
      <c r="I1498" t="str">
        <f>IFERROR(選手[[#This Row],[氏名]],"")</f>
        <v/>
      </c>
      <c r="J1498" t="str">
        <f>IFERROR(選手[[#This Row],[氏名カナ]],"")</f>
        <v/>
      </c>
      <c r="K1498" t="str">
        <f>IFERROR(選手[[#This Row],[所属名称１]],"")</f>
        <v/>
      </c>
      <c r="L1498" t="str">
        <f>IFERROR(選手[[#This Row],[学校コード]],"")</f>
        <v/>
      </c>
      <c r="M1498" t="str">
        <f>IFERROR(VLOOKUP(L1498,色々!G:H,2,0),"")</f>
        <v/>
      </c>
      <c r="N1498" t="str">
        <f>IFERROR(選手[[#This Row],[学年]],"")</f>
        <v/>
      </c>
      <c r="O1498" s="10" t="str">
        <f>IFERROR(選手[[#This Row],[生年月日]],"")</f>
        <v/>
      </c>
      <c r="P1498" s="150" t="str">
        <f t="shared" si="23"/>
        <v/>
      </c>
    </row>
    <row r="1499" spans="6:16" ht="20.100000000000001" customHeight="1" x14ac:dyDescent="0.15">
      <c r="F1499" t="str">
        <f>IFERROR(選手[[#This Row],[選手番号]],"")</f>
        <v/>
      </c>
      <c r="G1499" t="str">
        <f>IFERROR(選手[[#This Row],[性別コード]],"")</f>
        <v/>
      </c>
      <c r="H1499" t="str">
        <f>IFERROR(VLOOKUP(G1499,色々!P:Q,2,0),"")</f>
        <v/>
      </c>
      <c r="I1499" t="str">
        <f>IFERROR(選手[[#This Row],[氏名]],"")</f>
        <v/>
      </c>
      <c r="J1499" t="str">
        <f>IFERROR(選手[[#This Row],[氏名カナ]],"")</f>
        <v/>
      </c>
      <c r="K1499" t="str">
        <f>IFERROR(選手[[#This Row],[所属名称１]],"")</f>
        <v/>
      </c>
      <c r="L1499" t="str">
        <f>IFERROR(選手[[#This Row],[学校コード]],"")</f>
        <v/>
      </c>
      <c r="M1499" t="str">
        <f>IFERROR(VLOOKUP(L1499,色々!G:H,2,0),"")</f>
        <v/>
      </c>
      <c r="N1499" t="str">
        <f>IFERROR(選手[[#This Row],[学年]],"")</f>
        <v/>
      </c>
      <c r="O1499" s="10" t="str">
        <f>IFERROR(選手[[#This Row],[生年月日]],"")</f>
        <v/>
      </c>
      <c r="P1499" s="150" t="str">
        <f t="shared" si="23"/>
        <v/>
      </c>
    </row>
    <row r="1500" spans="6:16" ht="20.100000000000001" customHeight="1" x14ac:dyDescent="0.15">
      <c r="F1500" t="str">
        <f>IFERROR(選手[[#This Row],[選手番号]],"")</f>
        <v/>
      </c>
      <c r="G1500" t="str">
        <f>IFERROR(選手[[#This Row],[性別コード]],"")</f>
        <v/>
      </c>
      <c r="H1500" t="str">
        <f>IFERROR(VLOOKUP(G1500,色々!P:Q,2,0),"")</f>
        <v/>
      </c>
      <c r="I1500" t="str">
        <f>IFERROR(選手[[#This Row],[氏名]],"")</f>
        <v/>
      </c>
      <c r="J1500" t="str">
        <f>IFERROR(選手[[#This Row],[氏名カナ]],"")</f>
        <v/>
      </c>
      <c r="K1500" t="str">
        <f>IFERROR(選手[[#This Row],[所属名称１]],"")</f>
        <v/>
      </c>
      <c r="L1500" t="str">
        <f>IFERROR(選手[[#This Row],[学校コード]],"")</f>
        <v/>
      </c>
      <c r="M1500" t="str">
        <f>IFERROR(VLOOKUP(L1500,色々!G:H,2,0),"")</f>
        <v/>
      </c>
      <c r="N1500" t="str">
        <f>IFERROR(選手[[#This Row],[学年]],"")</f>
        <v/>
      </c>
      <c r="O1500" s="10" t="str">
        <f>IFERROR(選手[[#This Row],[生年月日]],"")</f>
        <v/>
      </c>
      <c r="P1500" s="150" t="str">
        <f t="shared" si="23"/>
        <v/>
      </c>
    </row>
    <row r="1501" spans="6:16" ht="20.100000000000001" customHeight="1" x14ac:dyDescent="0.15">
      <c r="F1501" t="str">
        <f>IFERROR(選手[[#This Row],[選手番号]],"")</f>
        <v/>
      </c>
      <c r="G1501" t="str">
        <f>IFERROR(選手[[#This Row],[性別コード]],"")</f>
        <v/>
      </c>
      <c r="H1501" t="str">
        <f>IFERROR(VLOOKUP(G1501,色々!P:Q,2,0),"")</f>
        <v/>
      </c>
      <c r="I1501" t="str">
        <f>IFERROR(選手[[#This Row],[氏名]],"")</f>
        <v/>
      </c>
      <c r="J1501" t="str">
        <f>IFERROR(選手[[#This Row],[氏名カナ]],"")</f>
        <v/>
      </c>
      <c r="K1501" t="str">
        <f>IFERROR(選手[[#This Row],[所属名称１]],"")</f>
        <v/>
      </c>
      <c r="L1501" t="str">
        <f>IFERROR(選手[[#This Row],[学校コード]],"")</f>
        <v/>
      </c>
      <c r="M1501" t="str">
        <f>IFERROR(VLOOKUP(L1501,色々!G:H,2,0),"")</f>
        <v/>
      </c>
      <c r="N1501" t="str">
        <f>IFERROR(選手[[#This Row],[学年]],"")</f>
        <v/>
      </c>
      <c r="O1501" s="10" t="str">
        <f>IFERROR(選手[[#This Row],[生年月日]],"")</f>
        <v/>
      </c>
      <c r="P1501" s="150" t="str">
        <f t="shared" si="23"/>
        <v/>
      </c>
    </row>
    <row r="1502" spans="6:16" ht="20.100000000000001" customHeight="1" x14ac:dyDescent="0.15">
      <c r="O1502" s="10"/>
      <c r="P1502" s="150">
        <f t="shared" si="23"/>
        <v>123</v>
      </c>
    </row>
    <row r="1503" spans="6:16" ht="20.100000000000001" customHeight="1" x14ac:dyDescent="0.15">
      <c r="O1503" s="10"/>
    </row>
    <row r="1504" spans="6:16" ht="20.100000000000001" customHeight="1" x14ac:dyDescent="0.15">
      <c r="O1504" s="10"/>
    </row>
    <row r="1505" spans="15:15" ht="20.100000000000001" customHeight="1" x14ac:dyDescent="0.15">
      <c r="O1505" s="10"/>
    </row>
    <row r="1506" spans="15:15" ht="20.100000000000001" customHeight="1" x14ac:dyDescent="0.15">
      <c r="O1506" s="10"/>
    </row>
    <row r="1507" spans="15:15" ht="20.100000000000001" customHeight="1" x14ac:dyDescent="0.15">
      <c r="O1507" s="10"/>
    </row>
    <row r="1508" spans="15:15" ht="20.100000000000001" customHeight="1" x14ac:dyDescent="0.15">
      <c r="O1508" s="10"/>
    </row>
    <row r="1509" spans="15:15" ht="20.100000000000001" customHeight="1" x14ac:dyDescent="0.15">
      <c r="O1509" s="10"/>
    </row>
    <row r="1510" spans="15:15" ht="20.100000000000001" customHeight="1" x14ac:dyDescent="0.15">
      <c r="O1510" s="10"/>
    </row>
    <row r="1511" spans="15:15" ht="20.100000000000001" customHeight="1" x14ac:dyDescent="0.15">
      <c r="O1511" s="10"/>
    </row>
    <row r="1512" spans="15:15" ht="20.100000000000001" customHeight="1" x14ac:dyDescent="0.15">
      <c r="O1512" s="10"/>
    </row>
    <row r="1513" spans="15:15" ht="20.100000000000001" customHeight="1" x14ac:dyDescent="0.15">
      <c r="O1513" s="10"/>
    </row>
    <row r="1514" spans="15:15" ht="20.100000000000001" customHeight="1" x14ac:dyDescent="0.15">
      <c r="O1514" s="10"/>
    </row>
    <row r="1515" spans="15:15" ht="20.100000000000001" customHeight="1" x14ac:dyDescent="0.15">
      <c r="O1515" s="10"/>
    </row>
    <row r="1516" spans="15:15" ht="20.100000000000001" customHeight="1" x14ac:dyDescent="0.15">
      <c r="O1516" s="10"/>
    </row>
    <row r="1517" spans="15:15" ht="20.100000000000001" customHeight="1" x14ac:dyDescent="0.15">
      <c r="O1517" s="10"/>
    </row>
    <row r="1518" spans="15:15" ht="20.100000000000001" customHeight="1" x14ac:dyDescent="0.15">
      <c r="O1518" s="10"/>
    </row>
    <row r="1519" spans="15:15" ht="20.100000000000001" customHeight="1" x14ac:dyDescent="0.15">
      <c r="O1519" s="10"/>
    </row>
    <row r="1520" spans="15:15" ht="20.100000000000001" customHeight="1" x14ac:dyDescent="0.15">
      <c r="O1520" s="10"/>
    </row>
    <row r="1521" spans="15:15" ht="20.100000000000001" customHeight="1" x14ac:dyDescent="0.15">
      <c r="O1521" s="10"/>
    </row>
    <row r="1522" spans="15:15" ht="20.100000000000001" customHeight="1" x14ac:dyDescent="0.15">
      <c r="O1522" s="10"/>
    </row>
    <row r="1523" spans="15:15" ht="20.100000000000001" customHeight="1" x14ac:dyDescent="0.15">
      <c r="O1523" s="10"/>
    </row>
    <row r="1524" spans="15:15" ht="20.100000000000001" customHeight="1" x14ac:dyDescent="0.15">
      <c r="O1524" s="10"/>
    </row>
    <row r="1525" spans="15:15" ht="20.100000000000001" customHeight="1" x14ac:dyDescent="0.15">
      <c r="O1525" s="10"/>
    </row>
    <row r="1526" spans="15:15" ht="20.100000000000001" customHeight="1" x14ac:dyDescent="0.15">
      <c r="O1526" s="10"/>
    </row>
    <row r="1527" spans="15:15" ht="20.100000000000001" customHeight="1" x14ac:dyDescent="0.15">
      <c r="O1527" s="10"/>
    </row>
    <row r="1528" spans="15:15" ht="20.100000000000001" customHeight="1" x14ac:dyDescent="0.15">
      <c r="O1528" s="10"/>
    </row>
    <row r="1529" spans="15:15" ht="20.100000000000001" customHeight="1" x14ac:dyDescent="0.15">
      <c r="O1529" s="10"/>
    </row>
    <row r="1530" spans="15:15" ht="20.100000000000001" customHeight="1" x14ac:dyDescent="0.15">
      <c r="O1530" s="10"/>
    </row>
    <row r="1531" spans="15:15" ht="20.100000000000001" customHeight="1" x14ac:dyDescent="0.15">
      <c r="O1531" s="10"/>
    </row>
    <row r="1532" spans="15:15" ht="20.100000000000001" customHeight="1" x14ac:dyDescent="0.15">
      <c r="O1532" s="10"/>
    </row>
    <row r="1533" spans="15:15" ht="20.100000000000001" customHeight="1" x14ac:dyDescent="0.15">
      <c r="O1533" s="10"/>
    </row>
    <row r="1534" spans="15:15" ht="20.100000000000001" customHeight="1" x14ac:dyDescent="0.15">
      <c r="O1534" s="10"/>
    </row>
    <row r="1535" spans="15:15" ht="20.100000000000001" customHeight="1" x14ac:dyDescent="0.15">
      <c r="O1535" s="10"/>
    </row>
    <row r="1536" spans="15:15" ht="20.100000000000001" customHeight="1" x14ac:dyDescent="0.15">
      <c r="O1536" s="10"/>
    </row>
    <row r="1537" spans="15:15" ht="20.100000000000001" customHeight="1" x14ac:dyDescent="0.15">
      <c r="O1537" s="10"/>
    </row>
    <row r="1538" spans="15:15" ht="20.100000000000001" customHeight="1" x14ac:dyDescent="0.15">
      <c r="O1538" s="10"/>
    </row>
    <row r="1539" spans="15:15" ht="20.100000000000001" customHeight="1" x14ac:dyDescent="0.15">
      <c r="O1539" s="10"/>
    </row>
    <row r="1540" spans="15:15" ht="20.100000000000001" customHeight="1" x14ac:dyDescent="0.15">
      <c r="O1540" s="10"/>
    </row>
    <row r="1541" spans="15:15" ht="20.100000000000001" customHeight="1" x14ac:dyDescent="0.15">
      <c r="O1541" s="10"/>
    </row>
    <row r="1542" spans="15:15" ht="20.100000000000001" customHeight="1" x14ac:dyDescent="0.15">
      <c r="O1542" s="10"/>
    </row>
    <row r="1543" spans="15:15" ht="20.100000000000001" customHeight="1" x14ac:dyDescent="0.15">
      <c r="O1543" s="10"/>
    </row>
    <row r="1544" spans="15:15" ht="20.100000000000001" customHeight="1" x14ac:dyDescent="0.15">
      <c r="O1544" s="10"/>
    </row>
    <row r="1545" spans="15:15" ht="20.100000000000001" customHeight="1" x14ac:dyDescent="0.15">
      <c r="O1545" s="10"/>
    </row>
    <row r="1546" spans="15:15" ht="20.100000000000001" customHeight="1" x14ac:dyDescent="0.15">
      <c r="O1546" s="10"/>
    </row>
    <row r="1547" spans="15:15" ht="20.100000000000001" customHeight="1" x14ac:dyDescent="0.15">
      <c r="O1547" s="10"/>
    </row>
    <row r="1548" spans="15:15" ht="20.100000000000001" customHeight="1" x14ac:dyDescent="0.15">
      <c r="O1548" s="10"/>
    </row>
    <row r="1549" spans="15:15" ht="20.100000000000001" customHeight="1" x14ac:dyDescent="0.15">
      <c r="O1549" s="10"/>
    </row>
    <row r="1550" spans="15:15" ht="20.100000000000001" customHeight="1" x14ac:dyDescent="0.15">
      <c r="O1550" s="10"/>
    </row>
    <row r="1551" spans="15:15" ht="20.100000000000001" customHeight="1" x14ac:dyDescent="0.15">
      <c r="O1551" s="10"/>
    </row>
    <row r="1552" spans="15:15" ht="20.100000000000001" customHeight="1" x14ac:dyDescent="0.15">
      <c r="O1552" s="10"/>
    </row>
    <row r="1553" spans="15:15" ht="20.100000000000001" customHeight="1" x14ac:dyDescent="0.15">
      <c r="O1553" s="10"/>
    </row>
    <row r="1554" spans="15:15" ht="20.100000000000001" customHeight="1" x14ac:dyDescent="0.15">
      <c r="O1554" s="10"/>
    </row>
    <row r="1555" spans="15:15" ht="20.100000000000001" customHeight="1" x14ac:dyDescent="0.15">
      <c r="O1555" s="10"/>
    </row>
    <row r="1556" spans="15:15" ht="20.100000000000001" customHeight="1" x14ac:dyDescent="0.15">
      <c r="O1556" s="10"/>
    </row>
    <row r="1557" spans="15:15" ht="20.100000000000001" customHeight="1" x14ac:dyDescent="0.15">
      <c r="O1557" s="10"/>
    </row>
    <row r="1558" spans="15:15" ht="20.100000000000001" customHeight="1" x14ac:dyDescent="0.15">
      <c r="O1558" s="10"/>
    </row>
    <row r="1559" spans="15:15" ht="20.100000000000001" customHeight="1" x14ac:dyDescent="0.15">
      <c r="O1559" s="10"/>
    </row>
    <row r="1560" spans="15:15" ht="20.100000000000001" customHeight="1" x14ac:dyDescent="0.15">
      <c r="O1560" s="10"/>
    </row>
    <row r="1561" spans="15:15" ht="20.100000000000001" customHeight="1" x14ac:dyDescent="0.15">
      <c r="O1561" s="10"/>
    </row>
    <row r="1562" spans="15:15" ht="20.100000000000001" customHeight="1" x14ac:dyDescent="0.15">
      <c r="O1562" s="10"/>
    </row>
    <row r="1563" spans="15:15" ht="20.100000000000001" customHeight="1" x14ac:dyDescent="0.15">
      <c r="O1563" s="10"/>
    </row>
    <row r="1564" spans="15:15" ht="20.100000000000001" customHeight="1" x14ac:dyDescent="0.15">
      <c r="O1564" s="10"/>
    </row>
    <row r="1565" spans="15:15" ht="20.100000000000001" customHeight="1" x14ac:dyDescent="0.15">
      <c r="O1565" s="10"/>
    </row>
    <row r="1566" spans="15:15" ht="20.100000000000001" customHeight="1" x14ac:dyDescent="0.15">
      <c r="O1566" s="10"/>
    </row>
    <row r="1567" spans="15:15" ht="20.100000000000001" customHeight="1" x14ac:dyDescent="0.15">
      <c r="O1567" s="10"/>
    </row>
    <row r="1568" spans="15:15" ht="20.100000000000001" customHeight="1" x14ac:dyDescent="0.15">
      <c r="O1568" s="10"/>
    </row>
    <row r="1569" spans="15:15" ht="20.100000000000001" customHeight="1" x14ac:dyDescent="0.15">
      <c r="O1569" s="10"/>
    </row>
    <row r="1570" spans="15:15" ht="20.100000000000001" customHeight="1" x14ac:dyDescent="0.15">
      <c r="O1570" s="10"/>
    </row>
    <row r="1571" spans="15:15" ht="20.100000000000001" customHeight="1" x14ac:dyDescent="0.15">
      <c r="O1571" s="10"/>
    </row>
    <row r="1572" spans="15:15" ht="20.100000000000001" customHeight="1" x14ac:dyDescent="0.15">
      <c r="O1572" s="10"/>
    </row>
    <row r="1573" spans="15:15" ht="20.100000000000001" customHeight="1" x14ac:dyDescent="0.15">
      <c r="O1573" s="10"/>
    </row>
    <row r="1574" spans="15:15" ht="20.100000000000001" customHeight="1" x14ac:dyDescent="0.15">
      <c r="O1574" s="10"/>
    </row>
    <row r="1575" spans="15:15" ht="20.100000000000001" customHeight="1" x14ac:dyDescent="0.15">
      <c r="O1575" s="10"/>
    </row>
    <row r="1576" spans="15:15" ht="20.100000000000001" customHeight="1" x14ac:dyDescent="0.15">
      <c r="O1576" s="10"/>
    </row>
    <row r="1577" spans="15:15" ht="20.100000000000001" customHeight="1" x14ac:dyDescent="0.15">
      <c r="O1577" s="10"/>
    </row>
    <row r="1578" spans="15:15" ht="20.100000000000001" customHeight="1" x14ac:dyDescent="0.15">
      <c r="O1578" s="10"/>
    </row>
    <row r="1579" spans="15:15" ht="20.100000000000001" customHeight="1" x14ac:dyDescent="0.15">
      <c r="O1579" s="10"/>
    </row>
    <row r="1580" spans="15:15" ht="20.100000000000001" customHeight="1" x14ac:dyDescent="0.15">
      <c r="O1580" s="10"/>
    </row>
    <row r="1581" spans="15:15" ht="20.100000000000001" customHeight="1" x14ac:dyDescent="0.15">
      <c r="O1581" s="10"/>
    </row>
    <row r="1582" spans="15:15" ht="20.100000000000001" customHeight="1" x14ac:dyDescent="0.15">
      <c r="O1582" s="10"/>
    </row>
    <row r="1583" spans="15:15" ht="20.100000000000001" customHeight="1" x14ac:dyDescent="0.15">
      <c r="O1583" s="10"/>
    </row>
    <row r="1584" spans="15:15" ht="20.100000000000001" customHeight="1" x14ac:dyDescent="0.15">
      <c r="O1584" s="10"/>
    </row>
    <row r="1585" spans="15:15" ht="20.100000000000001" customHeight="1" x14ac:dyDescent="0.15">
      <c r="O1585" s="10"/>
    </row>
    <row r="1586" spans="15:15" ht="20.100000000000001" customHeight="1" x14ac:dyDescent="0.15">
      <c r="O1586" s="10"/>
    </row>
    <row r="1587" spans="15:15" ht="20.100000000000001" customHeight="1" x14ac:dyDescent="0.15">
      <c r="O1587" s="10"/>
    </row>
    <row r="1588" spans="15:15" ht="20.100000000000001" customHeight="1" x14ac:dyDescent="0.15">
      <c r="O1588" s="10"/>
    </row>
    <row r="1589" spans="15:15" ht="20.100000000000001" customHeight="1" x14ac:dyDescent="0.15">
      <c r="O1589" s="10"/>
    </row>
    <row r="1590" spans="15:15" ht="20.100000000000001" customHeight="1" x14ac:dyDescent="0.15">
      <c r="O1590" s="10"/>
    </row>
    <row r="1591" spans="15:15" ht="20.100000000000001" customHeight="1" x14ac:dyDescent="0.15">
      <c r="O1591" s="10"/>
    </row>
    <row r="1592" spans="15:15" ht="20.100000000000001" customHeight="1" x14ac:dyDescent="0.15">
      <c r="O1592" s="10"/>
    </row>
    <row r="1593" spans="15:15" ht="20.100000000000001" customHeight="1" x14ac:dyDescent="0.15">
      <c r="O1593" s="10"/>
    </row>
    <row r="1594" spans="15:15" ht="20.100000000000001" customHeight="1" x14ac:dyDescent="0.15">
      <c r="O1594" s="10"/>
    </row>
    <row r="1595" spans="15:15" ht="20.100000000000001" customHeight="1" x14ac:dyDescent="0.15">
      <c r="O1595" s="10"/>
    </row>
    <row r="1596" spans="15:15" ht="20.100000000000001" customHeight="1" x14ac:dyDescent="0.15">
      <c r="O1596" s="10"/>
    </row>
    <row r="1597" spans="15:15" ht="20.100000000000001" customHeight="1" x14ac:dyDescent="0.15">
      <c r="O1597" s="10"/>
    </row>
    <row r="1598" spans="15:15" ht="20.100000000000001" customHeight="1" x14ac:dyDescent="0.15">
      <c r="O1598" s="10"/>
    </row>
    <row r="1599" spans="15:15" ht="20.100000000000001" customHeight="1" x14ac:dyDescent="0.15">
      <c r="O1599" s="10"/>
    </row>
    <row r="1600" spans="15:15" ht="20.100000000000001" customHeight="1" x14ac:dyDescent="0.15">
      <c r="O1600" s="10"/>
    </row>
    <row r="1601" spans="15:15" ht="20.100000000000001" customHeight="1" x14ac:dyDescent="0.15">
      <c r="O1601" s="10"/>
    </row>
    <row r="1602" spans="15:15" ht="20.100000000000001" customHeight="1" x14ac:dyDescent="0.15">
      <c r="O1602" s="10"/>
    </row>
    <row r="1603" spans="15:15" ht="20.100000000000001" customHeight="1" x14ac:dyDescent="0.15">
      <c r="O1603" s="10"/>
    </row>
    <row r="1604" spans="15:15" ht="20.100000000000001" customHeight="1" x14ac:dyDescent="0.15">
      <c r="O1604" s="10"/>
    </row>
    <row r="1605" spans="15:15" ht="20.100000000000001" customHeight="1" x14ac:dyDescent="0.15">
      <c r="O1605" s="10"/>
    </row>
    <row r="1606" spans="15:15" ht="20.100000000000001" customHeight="1" x14ac:dyDescent="0.15">
      <c r="O1606" s="10"/>
    </row>
    <row r="1607" spans="15:15" ht="20.100000000000001" customHeight="1" x14ac:dyDescent="0.15">
      <c r="O1607" s="10"/>
    </row>
    <row r="1608" spans="15:15" ht="20.100000000000001" customHeight="1" x14ac:dyDescent="0.15">
      <c r="O1608" s="10"/>
    </row>
    <row r="1609" spans="15:15" ht="20.100000000000001" customHeight="1" x14ac:dyDescent="0.15">
      <c r="O1609" s="10"/>
    </row>
    <row r="1610" spans="15:15" ht="20.100000000000001" customHeight="1" x14ac:dyDescent="0.15">
      <c r="O1610" s="10"/>
    </row>
    <row r="1611" spans="15:15" ht="20.100000000000001" customHeight="1" x14ac:dyDescent="0.15">
      <c r="O1611" s="10"/>
    </row>
    <row r="1612" spans="15:15" ht="20.100000000000001" customHeight="1" x14ac:dyDescent="0.15">
      <c r="O1612" s="10"/>
    </row>
    <row r="1613" spans="15:15" ht="20.100000000000001" customHeight="1" x14ac:dyDescent="0.15">
      <c r="O1613" s="10"/>
    </row>
    <row r="1614" spans="15:15" ht="20.100000000000001" customHeight="1" x14ac:dyDescent="0.15">
      <c r="O1614" s="10"/>
    </row>
    <row r="1615" spans="15:15" ht="20.100000000000001" customHeight="1" x14ac:dyDescent="0.15">
      <c r="O1615" s="10"/>
    </row>
    <row r="1616" spans="15:15" ht="20.100000000000001" customHeight="1" x14ac:dyDescent="0.15">
      <c r="O1616" s="10"/>
    </row>
    <row r="1617" spans="15:15" ht="20.100000000000001" customHeight="1" x14ac:dyDescent="0.15">
      <c r="O1617" s="10"/>
    </row>
    <row r="1618" spans="15:15" ht="20.100000000000001" customHeight="1" x14ac:dyDescent="0.15">
      <c r="O1618" s="10"/>
    </row>
    <row r="1619" spans="15:15" ht="20.100000000000001" customHeight="1" x14ac:dyDescent="0.15">
      <c r="O1619" s="10"/>
    </row>
    <row r="1620" spans="15:15" ht="20.100000000000001" customHeight="1" x14ac:dyDescent="0.15">
      <c r="O1620" s="10"/>
    </row>
    <row r="1621" spans="15:15" ht="20.100000000000001" customHeight="1" x14ac:dyDescent="0.15">
      <c r="O1621" s="10"/>
    </row>
    <row r="1622" spans="15:15" ht="20.100000000000001" customHeight="1" x14ac:dyDescent="0.15">
      <c r="O1622" s="10"/>
    </row>
    <row r="1623" spans="15:15" ht="20.100000000000001" customHeight="1" x14ac:dyDescent="0.15">
      <c r="O1623" s="10"/>
    </row>
    <row r="1624" spans="15:15" ht="20.100000000000001" customHeight="1" x14ac:dyDescent="0.15">
      <c r="O1624" s="10"/>
    </row>
    <row r="1625" spans="15:15" ht="20.100000000000001" customHeight="1" x14ac:dyDescent="0.15">
      <c r="O1625" s="10"/>
    </row>
    <row r="1626" spans="15:15" ht="20.100000000000001" customHeight="1" x14ac:dyDescent="0.15">
      <c r="O1626" s="10"/>
    </row>
    <row r="1627" spans="15:15" ht="20.100000000000001" customHeight="1" x14ac:dyDescent="0.15">
      <c r="O1627" s="10"/>
    </row>
    <row r="1628" spans="15:15" ht="20.100000000000001" customHeight="1" x14ac:dyDescent="0.15">
      <c r="O1628" s="10"/>
    </row>
    <row r="1629" spans="15:15" ht="20.100000000000001" customHeight="1" x14ac:dyDescent="0.15">
      <c r="O1629" s="10"/>
    </row>
    <row r="1630" spans="15:15" ht="20.100000000000001" customHeight="1" x14ac:dyDescent="0.15">
      <c r="O1630" s="10"/>
    </row>
    <row r="1631" spans="15:15" ht="20.100000000000001" customHeight="1" x14ac:dyDescent="0.15">
      <c r="O1631" s="10"/>
    </row>
    <row r="1632" spans="15:15" ht="20.100000000000001" customHeight="1" x14ac:dyDescent="0.15">
      <c r="O1632" s="10"/>
    </row>
    <row r="1633" spans="15:15" ht="20.100000000000001" customHeight="1" x14ac:dyDescent="0.15">
      <c r="O1633" s="10"/>
    </row>
    <row r="1634" spans="15:15" ht="20.100000000000001" customHeight="1" x14ac:dyDescent="0.15">
      <c r="O1634" s="10"/>
    </row>
    <row r="1635" spans="15:15" ht="20.100000000000001" customHeight="1" x14ac:dyDescent="0.15">
      <c r="O1635" s="10"/>
    </row>
    <row r="1636" spans="15:15" ht="20.100000000000001" customHeight="1" x14ac:dyDescent="0.15">
      <c r="O1636" s="10"/>
    </row>
    <row r="1637" spans="15:15" ht="20.100000000000001" customHeight="1" x14ac:dyDescent="0.15">
      <c r="O1637" s="10"/>
    </row>
    <row r="1638" spans="15:15" ht="20.100000000000001" customHeight="1" x14ac:dyDescent="0.15">
      <c r="O1638" s="10"/>
    </row>
    <row r="1639" spans="15:15" ht="20.100000000000001" customHeight="1" x14ac:dyDescent="0.15">
      <c r="O1639" s="10"/>
    </row>
    <row r="1640" spans="15:15" ht="20.100000000000001" customHeight="1" x14ac:dyDescent="0.15">
      <c r="O1640" s="10"/>
    </row>
    <row r="1641" spans="15:15" ht="20.100000000000001" customHeight="1" x14ac:dyDescent="0.15">
      <c r="O1641" s="10"/>
    </row>
    <row r="1642" spans="15:15" ht="20.100000000000001" customHeight="1" x14ac:dyDescent="0.15">
      <c r="O1642" s="10"/>
    </row>
    <row r="1643" spans="15:15" ht="20.100000000000001" customHeight="1" x14ac:dyDescent="0.15">
      <c r="O1643" s="10"/>
    </row>
    <row r="1644" spans="15:15" ht="20.100000000000001" customHeight="1" x14ac:dyDescent="0.15">
      <c r="O1644" s="10"/>
    </row>
    <row r="1645" spans="15:15" ht="20.100000000000001" customHeight="1" x14ac:dyDescent="0.15">
      <c r="O1645" s="10"/>
    </row>
    <row r="1646" spans="15:15" ht="20.100000000000001" customHeight="1" x14ac:dyDescent="0.15">
      <c r="O1646" s="10"/>
    </row>
    <row r="1647" spans="15:15" ht="20.100000000000001" customHeight="1" x14ac:dyDescent="0.15">
      <c r="O1647" s="10"/>
    </row>
    <row r="1648" spans="15:15" ht="20.100000000000001" customHeight="1" x14ac:dyDescent="0.15">
      <c r="O1648" s="10"/>
    </row>
    <row r="1649" spans="15:15" ht="20.100000000000001" customHeight="1" x14ac:dyDescent="0.15">
      <c r="O1649" s="10"/>
    </row>
    <row r="1650" spans="15:15" ht="20.100000000000001" customHeight="1" x14ac:dyDescent="0.15">
      <c r="O1650" s="10"/>
    </row>
    <row r="1651" spans="15:15" ht="20.100000000000001" customHeight="1" x14ac:dyDescent="0.15">
      <c r="O1651" s="10"/>
    </row>
    <row r="1652" spans="15:15" ht="20.100000000000001" customHeight="1" x14ac:dyDescent="0.15">
      <c r="O1652" s="10"/>
    </row>
    <row r="1653" spans="15:15" ht="20.100000000000001" customHeight="1" x14ac:dyDescent="0.15">
      <c r="O1653" s="10"/>
    </row>
    <row r="1654" spans="15:15" ht="20.100000000000001" customHeight="1" x14ac:dyDescent="0.15">
      <c r="O1654" s="10"/>
    </row>
    <row r="1655" spans="15:15" ht="20.100000000000001" customHeight="1" x14ac:dyDescent="0.15">
      <c r="O1655" s="10"/>
    </row>
    <row r="1656" spans="15:15" ht="20.100000000000001" customHeight="1" x14ac:dyDescent="0.15">
      <c r="O1656" s="10"/>
    </row>
    <row r="1657" spans="15:15" ht="20.100000000000001" customHeight="1" x14ac:dyDescent="0.15">
      <c r="O1657" s="10"/>
    </row>
    <row r="1658" spans="15:15" ht="20.100000000000001" customHeight="1" x14ac:dyDescent="0.15">
      <c r="O1658" s="10"/>
    </row>
    <row r="1659" spans="15:15" ht="20.100000000000001" customHeight="1" x14ac:dyDescent="0.15">
      <c r="O1659" s="10"/>
    </row>
    <row r="1660" spans="15:15" ht="20.100000000000001" customHeight="1" x14ac:dyDescent="0.15">
      <c r="O1660" s="10"/>
    </row>
    <row r="1661" spans="15:15" ht="20.100000000000001" customHeight="1" x14ac:dyDescent="0.15">
      <c r="O1661" s="10"/>
    </row>
    <row r="1662" spans="15:15" ht="20.100000000000001" customHeight="1" x14ac:dyDescent="0.15">
      <c r="O1662" s="10"/>
    </row>
    <row r="1663" spans="15:15" ht="20.100000000000001" customHeight="1" x14ac:dyDescent="0.15">
      <c r="O1663" s="10"/>
    </row>
    <row r="1664" spans="15:15" ht="20.100000000000001" customHeight="1" x14ac:dyDescent="0.15">
      <c r="O1664" s="10"/>
    </row>
    <row r="1665" spans="15:15" ht="20.100000000000001" customHeight="1" x14ac:dyDescent="0.15">
      <c r="O1665" s="10"/>
    </row>
    <row r="1666" spans="15:15" ht="20.100000000000001" customHeight="1" x14ac:dyDescent="0.15">
      <c r="O1666" s="10"/>
    </row>
    <row r="1667" spans="15:15" ht="20.100000000000001" customHeight="1" x14ac:dyDescent="0.15">
      <c r="O1667" s="10"/>
    </row>
    <row r="1668" spans="15:15" ht="20.100000000000001" customHeight="1" x14ac:dyDescent="0.15">
      <c r="O1668" s="10"/>
    </row>
    <row r="1669" spans="15:15" ht="20.100000000000001" customHeight="1" x14ac:dyDescent="0.15">
      <c r="O1669" s="10"/>
    </row>
    <row r="1670" spans="15:15" ht="20.100000000000001" customHeight="1" x14ac:dyDescent="0.15">
      <c r="O1670" s="10"/>
    </row>
    <row r="1671" spans="15:15" ht="20.100000000000001" customHeight="1" x14ac:dyDescent="0.15">
      <c r="O1671" s="10"/>
    </row>
    <row r="1672" spans="15:15" ht="20.100000000000001" customHeight="1" x14ac:dyDescent="0.15">
      <c r="O1672" s="10"/>
    </row>
    <row r="1673" spans="15:15" ht="20.100000000000001" customHeight="1" x14ac:dyDescent="0.15">
      <c r="O1673" s="10"/>
    </row>
    <row r="1674" spans="15:15" ht="20.100000000000001" customHeight="1" x14ac:dyDescent="0.15">
      <c r="O1674" s="10"/>
    </row>
    <row r="1675" spans="15:15" ht="20.100000000000001" customHeight="1" x14ac:dyDescent="0.15">
      <c r="O1675" s="10"/>
    </row>
    <row r="1676" spans="15:15" ht="20.100000000000001" customHeight="1" x14ac:dyDescent="0.15">
      <c r="O1676" s="10"/>
    </row>
    <row r="1677" spans="15:15" ht="20.100000000000001" customHeight="1" x14ac:dyDescent="0.15">
      <c r="O1677" s="10"/>
    </row>
    <row r="1678" spans="15:15" ht="20.100000000000001" customHeight="1" x14ac:dyDescent="0.15">
      <c r="O1678" s="10"/>
    </row>
    <row r="1679" spans="15:15" ht="20.100000000000001" customHeight="1" x14ac:dyDescent="0.15">
      <c r="O1679" s="10"/>
    </row>
    <row r="1680" spans="15:15" ht="20.100000000000001" customHeight="1" x14ac:dyDescent="0.15">
      <c r="O1680" s="10"/>
    </row>
    <row r="1681" spans="15:15" ht="20.100000000000001" customHeight="1" x14ac:dyDescent="0.15">
      <c r="O1681" s="10"/>
    </row>
    <row r="1682" spans="15:15" ht="20.100000000000001" customHeight="1" x14ac:dyDescent="0.15">
      <c r="O1682" s="10"/>
    </row>
    <row r="1683" spans="15:15" ht="20.100000000000001" customHeight="1" x14ac:dyDescent="0.15">
      <c r="O1683" s="10"/>
    </row>
    <row r="1684" spans="15:15" ht="20.100000000000001" customHeight="1" x14ac:dyDescent="0.15">
      <c r="O1684" s="10"/>
    </row>
    <row r="1685" spans="15:15" ht="20.100000000000001" customHeight="1" x14ac:dyDescent="0.15">
      <c r="O1685" s="10"/>
    </row>
    <row r="1686" spans="15:15" ht="20.100000000000001" customHeight="1" x14ac:dyDescent="0.15">
      <c r="O1686" s="10"/>
    </row>
    <row r="1687" spans="15:15" ht="20.100000000000001" customHeight="1" x14ac:dyDescent="0.15">
      <c r="O1687" s="10"/>
    </row>
    <row r="1688" spans="15:15" ht="20.100000000000001" customHeight="1" x14ac:dyDescent="0.15">
      <c r="O1688" s="10"/>
    </row>
    <row r="1689" spans="15:15" ht="20.100000000000001" customHeight="1" x14ac:dyDescent="0.15">
      <c r="O1689" s="10"/>
    </row>
    <row r="1690" spans="15:15" ht="20.100000000000001" customHeight="1" x14ac:dyDescent="0.15">
      <c r="O1690" s="10"/>
    </row>
    <row r="1691" spans="15:15" ht="20.100000000000001" customHeight="1" x14ac:dyDescent="0.15">
      <c r="O1691" s="10"/>
    </row>
    <row r="1692" spans="15:15" ht="20.100000000000001" customHeight="1" x14ac:dyDescent="0.15">
      <c r="O1692" s="10"/>
    </row>
    <row r="1693" spans="15:15" ht="20.100000000000001" customHeight="1" x14ac:dyDescent="0.15">
      <c r="O1693" s="10"/>
    </row>
    <row r="1694" spans="15:15" ht="20.100000000000001" customHeight="1" x14ac:dyDescent="0.15">
      <c r="O1694" s="10"/>
    </row>
    <row r="1695" spans="15:15" ht="20.100000000000001" customHeight="1" x14ac:dyDescent="0.15">
      <c r="O1695" s="10"/>
    </row>
    <row r="1696" spans="15:15" ht="20.100000000000001" customHeight="1" x14ac:dyDescent="0.15">
      <c r="O1696" s="10"/>
    </row>
    <row r="1697" spans="15:15" ht="20.100000000000001" customHeight="1" x14ac:dyDescent="0.15">
      <c r="O1697" s="10"/>
    </row>
    <row r="1698" spans="15:15" ht="20.100000000000001" customHeight="1" x14ac:dyDescent="0.15">
      <c r="O1698" s="10"/>
    </row>
    <row r="1699" spans="15:15" ht="20.100000000000001" customHeight="1" x14ac:dyDescent="0.15">
      <c r="O1699" s="10"/>
    </row>
    <row r="1700" spans="15:15" ht="20.100000000000001" customHeight="1" x14ac:dyDescent="0.15">
      <c r="O1700" s="10"/>
    </row>
    <row r="1701" spans="15:15" ht="20.100000000000001" customHeight="1" x14ac:dyDescent="0.15">
      <c r="O1701" s="10"/>
    </row>
    <row r="1702" spans="15:15" ht="20.100000000000001" customHeight="1" x14ac:dyDescent="0.15">
      <c r="O1702" s="10"/>
    </row>
    <row r="1703" spans="15:15" ht="20.100000000000001" customHeight="1" x14ac:dyDescent="0.15">
      <c r="O1703" s="10"/>
    </row>
    <row r="1704" spans="15:15" ht="20.100000000000001" customHeight="1" x14ac:dyDescent="0.15">
      <c r="O1704" s="10"/>
    </row>
    <row r="1705" spans="15:15" ht="20.100000000000001" customHeight="1" x14ac:dyDescent="0.15">
      <c r="O1705" s="10"/>
    </row>
    <row r="1706" spans="15:15" ht="20.100000000000001" customHeight="1" x14ac:dyDescent="0.15">
      <c r="O1706" s="10"/>
    </row>
    <row r="1707" spans="15:15" ht="20.100000000000001" customHeight="1" x14ac:dyDescent="0.15">
      <c r="O1707" s="10"/>
    </row>
    <row r="1708" spans="15:15" ht="20.100000000000001" customHeight="1" x14ac:dyDescent="0.15">
      <c r="O1708" s="10"/>
    </row>
    <row r="1709" spans="15:15" ht="20.100000000000001" customHeight="1" x14ac:dyDescent="0.15">
      <c r="O1709" s="10"/>
    </row>
    <row r="1710" spans="15:15" ht="20.100000000000001" customHeight="1" x14ac:dyDescent="0.15">
      <c r="O1710" s="10"/>
    </row>
    <row r="1711" spans="15:15" ht="20.100000000000001" customHeight="1" x14ac:dyDescent="0.15">
      <c r="O1711" s="10"/>
    </row>
    <row r="1712" spans="15:15" ht="20.100000000000001" customHeight="1" x14ac:dyDescent="0.15">
      <c r="O1712" s="10"/>
    </row>
    <row r="1713" spans="15:15" ht="20.100000000000001" customHeight="1" x14ac:dyDescent="0.15">
      <c r="O1713" s="10"/>
    </row>
    <row r="1714" spans="15:15" ht="20.100000000000001" customHeight="1" x14ac:dyDescent="0.15">
      <c r="O1714" s="10"/>
    </row>
    <row r="1715" spans="15:15" ht="20.100000000000001" customHeight="1" x14ac:dyDescent="0.15">
      <c r="O1715" s="10"/>
    </row>
    <row r="1716" spans="15:15" ht="20.100000000000001" customHeight="1" x14ac:dyDescent="0.15">
      <c r="O1716" s="10"/>
    </row>
    <row r="1717" spans="15:15" ht="20.100000000000001" customHeight="1" x14ac:dyDescent="0.15">
      <c r="O1717" s="10"/>
    </row>
    <row r="1718" spans="15:15" ht="20.100000000000001" customHeight="1" x14ac:dyDescent="0.15">
      <c r="O1718" s="10"/>
    </row>
    <row r="1719" spans="15:15" ht="20.100000000000001" customHeight="1" x14ac:dyDescent="0.15">
      <c r="O1719" s="10"/>
    </row>
    <row r="1720" spans="15:15" ht="20.100000000000001" customHeight="1" x14ac:dyDescent="0.15">
      <c r="O1720" s="10"/>
    </row>
    <row r="1721" spans="15:15" ht="20.100000000000001" customHeight="1" x14ac:dyDescent="0.15">
      <c r="O1721" s="10"/>
    </row>
    <row r="1722" spans="15:15" ht="20.100000000000001" customHeight="1" x14ac:dyDescent="0.15">
      <c r="O1722" s="10"/>
    </row>
    <row r="1723" spans="15:15" ht="20.100000000000001" customHeight="1" x14ac:dyDescent="0.15">
      <c r="O1723" s="10"/>
    </row>
    <row r="1724" spans="15:15" ht="20.100000000000001" customHeight="1" x14ac:dyDescent="0.15">
      <c r="O1724" s="10"/>
    </row>
    <row r="1725" spans="15:15" ht="20.100000000000001" customHeight="1" x14ac:dyDescent="0.15">
      <c r="O1725" s="10"/>
    </row>
    <row r="1726" spans="15:15" ht="20.100000000000001" customHeight="1" x14ac:dyDescent="0.15">
      <c r="O1726" s="10"/>
    </row>
    <row r="1727" spans="15:15" ht="20.100000000000001" customHeight="1" x14ac:dyDescent="0.15">
      <c r="O1727" s="10"/>
    </row>
    <row r="1728" spans="15:15" ht="20.100000000000001" customHeight="1" x14ac:dyDescent="0.15">
      <c r="O1728" s="10"/>
    </row>
    <row r="1729" spans="15:15" ht="20.100000000000001" customHeight="1" x14ac:dyDescent="0.15">
      <c r="O1729" s="10"/>
    </row>
    <row r="1730" spans="15:15" ht="20.100000000000001" customHeight="1" x14ac:dyDescent="0.15">
      <c r="O1730" s="10"/>
    </row>
    <row r="1731" spans="15:15" ht="20.100000000000001" customHeight="1" x14ac:dyDescent="0.15">
      <c r="O1731" s="10"/>
    </row>
    <row r="1732" spans="15:15" ht="20.100000000000001" customHeight="1" x14ac:dyDescent="0.15">
      <c r="O1732" s="10"/>
    </row>
    <row r="1733" spans="15:15" ht="20.100000000000001" customHeight="1" x14ac:dyDescent="0.15">
      <c r="O1733" s="10"/>
    </row>
    <row r="1734" spans="15:15" ht="20.100000000000001" customHeight="1" x14ac:dyDescent="0.15">
      <c r="O1734" s="10"/>
    </row>
    <row r="1735" spans="15:15" ht="20.100000000000001" customHeight="1" x14ac:dyDescent="0.15">
      <c r="O1735" s="10"/>
    </row>
    <row r="1736" spans="15:15" ht="20.100000000000001" customHeight="1" x14ac:dyDescent="0.15">
      <c r="O1736" s="10"/>
    </row>
    <row r="1737" spans="15:15" ht="20.100000000000001" customHeight="1" x14ac:dyDescent="0.15">
      <c r="O1737" s="10"/>
    </row>
    <row r="1738" spans="15:15" ht="20.100000000000001" customHeight="1" x14ac:dyDescent="0.15">
      <c r="O1738" s="10"/>
    </row>
    <row r="1739" spans="15:15" ht="20.100000000000001" customHeight="1" x14ac:dyDescent="0.15">
      <c r="O1739" s="10"/>
    </row>
    <row r="1740" spans="15:15" ht="20.100000000000001" customHeight="1" x14ac:dyDescent="0.15">
      <c r="O1740" s="10"/>
    </row>
    <row r="1741" spans="15:15" ht="20.100000000000001" customHeight="1" x14ac:dyDescent="0.15">
      <c r="O1741" s="10"/>
    </row>
    <row r="1742" spans="15:15" ht="20.100000000000001" customHeight="1" x14ac:dyDescent="0.15">
      <c r="O1742" s="10"/>
    </row>
    <row r="1743" spans="15:15" ht="20.100000000000001" customHeight="1" x14ac:dyDescent="0.15">
      <c r="O1743" s="10"/>
    </row>
    <row r="1744" spans="15:15" ht="20.100000000000001" customHeight="1" x14ac:dyDescent="0.15">
      <c r="O1744" s="10"/>
    </row>
    <row r="1745" spans="15:15" ht="20.100000000000001" customHeight="1" x14ac:dyDescent="0.15">
      <c r="O1745" s="10"/>
    </row>
    <row r="1746" spans="15:15" ht="20.100000000000001" customHeight="1" x14ac:dyDescent="0.15">
      <c r="O1746" s="10"/>
    </row>
    <row r="1747" spans="15:15" ht="20.100000000000001" customHeight="1" x14ac:dyDescent="0.15">
      <c r="O1747" s="10"/>
    </row>
    <row r="1748" spans="15:15" ht="20.100000000000001" customHeight="1" x14ac:dyDescent="0.15">
      <c r="O1748" s="10"/>
    </row>
    <row r="1749" spans="15:15" ht="20.100000000000001" customHeight="1" x14ac:dyDescent="0.15">
      <c r="O1749" s="10"/>
    </row>
    <row r="1750" spans="15:15" ht="20.100000000000001" customHeight="1" x14ac:dyDescent="0.15">
      <c r="O1750" s="10"/>
    </row>
    <row r="1751" spans="15:15" ht="20.100000000000001" customHeight="1" x14ac:dyDescent="0.15">
      <c r="O1751" s="10"/>
    </row>
    <row r="1752" spans="15:15" ht="20.100000000000001" customHeight="1" x14ac:dyDescent="0.15">
      <c r="O1752" s="10"/>
    </row>
    <row r="1753" spans="15:15" ht="20.100000000000001" customHeight="1" x14ac:dyDescent="0.15">
      <c r="O1753" s="10"/>
    </row>
    <row r="1754" spans="15:15" ht="20.100000000000001" customHeight="1" x14ac:dyDescent="0.15">
      <c r="O1754" s="10"/>
    </row>
    <row r="1755" spans="15:15" ht="20.100000000000001" customHeight="1" x14ac:dyDescent="0.15">
      <c r="O1755" s="10"/>
    </row>
    <row r="1756" spans="15:15" ht="20.100000000000001" customHeight="1" x14ac:dyDescent="0.15">
      <c r="O1756" s="10"/>
    </row>
    <row r="1757" spans="15:15" ht="20.100000000000001" customHeight="1" x14ac:dyDescent="0.15">
      <c r="O1757" s="10"/>
    </row>
    <row r="1758" spans="15:15" ht="20.100000000000001" customHeight="1" x14ac:dyDescent="0.15">
      <c r="O1758" s="10"/>
    </row>
    <row r="1759" spans="15:15" ht="20.100000000000001" customHeight="1" x14ac:dyDescent="0.15">
      <c r="O1759" s="10"/>
    </row>
    <row r="1760" spans="15:15" ht="20.100000000000001" customHeight="1" x14ac:dyDescent="0.15">
      <c r="O1760" s="10"/>
    </row>
    <row r="1761" spans="15:15" ht="20.100000000000001" customHeight="1" x14ac:dyDescent="0.15">
      <c r="O1761" s="10"/>
    </row>
    <row r="1762" spans="15:15" ht="20.100000000000001" customHeight="1" x14ac:dyDescent="0.15">
      <c r="O1762" s="10"/>
    </row>
    <row r="1763" spans="15:15" ht="20.100000000000001" customHeight="1" x14ac:dyDescent="0.15">
      <c r="O1763" s="10"/>
    </row>
    <row r="1764" spans="15:15" ht="20.100000000000001" customHeight="1" x14ac:dyDescent="0.15">
      <c r="O1764" s="10"/>
    </row>
    <row r="1765" spans="15:15" ht="20.100000000000001" customHeight="1" x14ac:dyDescent="0.15">
      <c r="O1765" s="10"/>
    </row>
    <row r="1766" spans="15:15" ht="20.100000000000001" customHeight="1" x14ac:dyDescent="0.15">
      <c r="O1766" s="10"/>
    </row>
    <row r="1767" spans="15:15" ht="20.100000000000001" customHeight="1" x14ac:dyDescent="0.15">
      <c r="O1767" s="10"/>
    </row>
    <row r="1768" spans="15:15" ht="20.100000000000001" customHeight="1" x14ac:dyDescent="0.15">
      <c r="O1768" s="10"/>
    </row>
    <row r="1769" spans="15:15" ht="20.100000000000001" customHeight="1" x14ac:dyDescent="0.15">
      <c r="O1769" s="10"/>
    </row>
    <row r="1770" spans="15:15" ht="20.100000000000001" customHeight="1" x14ac:dyDescent="0.15">
      <c r="O1770" s="10"/>
    </row>
    <row r="1771" spans="15:15" ht="20.100000000000001" customHeight="1" x14ac:dyDescent="0.15">
      <c r="O1771" s="10"/>
    </row>
    <row r="1772" spans="15:15" ht="20.100000000000001" customHeight="1" x14ac:dyDescent="0.15">
      <c r="O1772" s="10"/>
    </row>
    <row r="1773" spans="15:15" ht="20.100000000000001" customHeight="1" x14ac:dyDescent="0.15">
      <c r="O1773" s="10"/>
    </row>
    <row r="1774" spans="15:15" ht="20.100000000000001" customHeight="1" x14ac:dyDescent="0.15">
      <c r="O1774" s="10"/>
    </row>
    <row r="1775" spans="15:15" ht="20.100000000000001" customHeight="1" x14ac:dyDescent="0.15">
      <c r="O1775" s="10"/>
    </row>
    <row r="1776" spans="15:15" ht="20.100000000000001" customHeight="1" x14ac:dyDescent="0.15">
      <c r="O1776" s="10"/>
    </row>
    <row r="1777" spans="15:15" ht="20.100000000000001" customHeight="1" x14ac:dyDescent="0.15">
      <c r="O1777" s="10"/>
    </row>
    <row r="1778" spans="15:15" ht="20.100000000000001" customHeight="1" x14ac:dyDescent="0.15">
      <c r="O1778" s="10"/>
    </row>
    <row r="1779" spans="15:15" ht="20.100000000000001" customHeight="1" x14ac:dyDescent="0.15">
      <c r="O1779" s="10"/>
    </row>
    <row r="1780" spans="15:15" ht="20.100000000000001" customHeight="1" x14ac:dyDescent="0.15">
      <c r="O1780" s="10"/>
    </row>
    <row r="1781" spans="15:15" ht="20.100000000000001" customHeight="1" x14ac:dyDescent="0.15">
      <c r="O1781" s="10"/>
    </row>
    <row r="1782" spans="15:15" ht="20.100000000000001" customHeight="1" x14ac:dyDescent="0.15">
      <c r="O1782" s="10"/>
    </row>
    <row r="1783" spans="15:15" ht="20.100000000000001" customHeight="1" x14ac:dyDescent="0.15">
      <c r="O1783" s="10"/>
    </row>
    <row r="1784" spans="15:15" ht="20.100000000000001" customHeight="1" x14ac:dyDescent="0.15">
      <c r="O1784" s="10"/>
    </row>
    <row r="1785" spans="15:15" ht="20.100000000000001" customHeight="1" x14ac:dyDescent="0.15">
      <c r="O1785" s="10"/>
    </row>
    <row r="1786" spans="15:15" ht="20.100000000000001" customHeight="1" x14ac:dyDescent="0.15">
      <c r="O1786" s="10"/>
    </row>
    <row r="1787" spans="15:15" ht="20.100000000000001" customHeight="1" x14ac:dyDescent="0.15">
      <c r="O1787" s="10"/>
    </row>
    <row r="1788" spans="15:15" ht="20.100000000000001" customHeight="1" x14ac:dyDescent="0.15">
      <c r="O1788" s="10"/>
    </row>
    <row r="1789" spans="15:15" ht="20.100000000000001" customHeight="1" x14ac:dyDescent="0.15">
      <c r="O1789" s="10"/>
    </row>
    <row r="1790" spans="15:15" ht="20.100000000000001" customHeight="1" x14ac:dyDescent="0.15">
      <c r="O1790" s="10"/>
    </row>
    <row r="1791" spans="15:15" ht="20.100000000000001" customHeight="1" x14ac:dyDescent="0.15">
      <c r="O1791" s="10"/>
    </row>
    <row r="1792" spans="15:15" ht="20.100000000000001" customHeight="1" x14ac:dyDescent="0.15">
      <c r="O1792" s="10"/>
    </row>
    <row r="1793" spans="15:15" ht="20.100000000000001" customHeight="1" x14ac:dyDescent="0.15">
      <c r="O1793" s="10"/>
    </row>
    <row r="1794" spans="15:15" ht="20.100000000000001" customHeight="1" x14ac:dyDescent="0.15">
      <c r="O1794" s="10"/>
    </row>
    <row r="1795" spans="15:15" ht="20.100000000000001" customHeight="1" x14ac:dyDescent="0.15">
      <c r="O1795" s="10"/>
    </row>
    <row r="1796" spans="15:15" ht="20.100000000000001" customHeight="1" x14ac:dyDescent="0.15">
      <c r="O1796" s="10"/>
    </row>
    <row r="1797" spans="15:15" ht="20.100000000000001" customHeight="1" x14ac:dyDescent="0.15">
      <c r="O1797" s="10"/>
    </row>
    <row r="1798" spans="15:15" ht="20.100000000000001" customHeight="1" x14ac:dyDescent="0.15">
      <c r="O1798" s="10"/>
    </row>
    <row r="1799" spans="15:15" ht="20.100000000000001" customHeight="1" x14ac:dyDescent="0.15">
      <c r="O1799" s="10"/>
    </row>
    <row r="1800" spans="15:15" ht="20.100000000000001" customHeight="1" x14ac:dyDescent="0.15">
      <c r="O1800" s="10"/>
    </row>
    <row r="1801" spans="15:15" ht="20.100000000000001" customHeight="1" x14ac:dyDescent="0.15">
      <c r="O1801" s="10"/>
    </row>
    <row r="1802" spans="15:15" ht="20.100000000000001" customHeight="1" x14ac:dyDescent="0.15">
      <c r="O1802" s="10"/>
    </row>
    <row r="1803" spans="15:15" ht="20.100000000000001" customHeight="1" x14ac:dyDescent="0.15">
      <c r="O1803" s="10"/>
    </row>
    <row r="1804" spans="15:15" ht="20.100000000000001" customHeight="1" x14ac:dyDescent="0.15">
      <c r="O1804" s="10"/>
    </row>
    <row r="1805" spans="15:15" ht="20.100000000000001" customHeight="1" x14ac:dyDescent="0.15">
      <c r="O1805" s="10"/>
    </row>
    <row r="1806" spans="15:15" ht="20.100000000000001" customHeight="1" x14ac:dyDescent="0.15">
      <c r="O1806" s="10"/>
    </row>
    <row r="1807" spans="15:15" ht="20.100000000000001" customHeight="1" x14ac:dyDescent="0.15">
      <c r="O1807" s="10"/>
    </row>
    <row r="1808" spans="15:15" ht="20.100000000000001" customHeight="1" x14ac:dyDescent="0.15">
      <c r="O1808" s="10"/>
    </row>
    <row r="1809" spans="15:15" ht="20.100000000000001" customHeight="1" x14ac:dyDescent="0.15">
      <c r="O1809" s="10"/>
    </row>
    <row r="1810" spans="15:15" ht="20.100000000000001" customHeight="1" x14ac:dyDescent="0.15">
      <c r="O1810" s="10"/>
    </row>
    <row r="1811" spans="15:15" ht="20.100000000000001" customHeight="1" x14ac:dyDescent="0.15">
      <c r="O1811" s="10"/>
    </row>
    <row r="1812" spans="15:15" ht="20.100000000000001" customHeight="1" x14ac:dyDescent="0.15">
      <c r="O1812" s="10"/>
    </row>
    <row r="1813" spans="15:15" ht="20.100000000000001" customHeight="1" x14ac:dyDescent="0.15">
      <c r="O1813" s="10"/>
    </row>
    <row r="1814" spans="15:15" ht="20.100000000000001" customHeight="1" x14ac:dyDescent="0.15">
      <c r="O1814" s="10"/>
    </row>
    <row r="1815" spans="15:15" ht="20.100000000000001" customHeight="1" x14ac:dyDescent="0.15">
      <c r="O1815" s="10"/>
    </row>
    <row r="1816" spans="15:15" ht="20.100000000000001" customHeight="1" x14ac:dyDescent="0.15">
      <c r="O1816" s="10"/>
    </row>
    <row r="1817" spans="15:15" ht="20.100000000000001" customHeight="1" x14ac:dyDescent="0.15">
      <c r="O1817" s="10"/>
    </row>
    <row r="1818" spans="15:15" ht="20.100000000000001" customHeight="1" x14ac:dyDescent="0.15">
      <c r="O1818" s="10"/>
    </row>
    <row r="1819" spans="15:15" ht="20.100000000000001" customHeight="1" x14ac:dyDescent="0.15">
      <c r="O1819" s="10"/>
    </row>
    <row r="1820" spans="15:15" ht="20.100000000000001" customHeight="1" x14ac:dyDescent="0.15">
      <c r="O1820" s="10"/>
    </row>
    <row r="1821" spans="15:15" ht="20.100000000000001" customHeight="1" x14ac:dyDescent="0.15">
      <c r="O1821" s="10"/>
    </row>
    <row r="1822" spans="15:15" ht="20.100000000000001" customHeight="1" x14ac:dyDescent="0.15">
      <c r="O1822" s="10"/>
    </row>
    <row r="1823" spans="15:15" ht="20.100000000000001" customHeight="1" x14ac:dyDescent="0.15">
      <c r="O1823" s="10"/>
    </row>
    <row r="1824" spans="15:15" ht="20.100000000000001" customHeight="1" x14ac:dyDescent="0.15">
      <c r="O1824" s="10"/>
    </row>
    <row r="1825" spans="15:15" ht="20.100000000000001" customHeight="1" x14ac:dyDescent="0.15">
      <c r="O1825" s="10"/>
    </row>
    <row r="1826" spans="15:15" ht="20.100000000000001" customHeight="1" x14ac:dyDescent="0.15">
      <c r="O1826" s="10"/>
    </row>
    <row r="1827" spans="15:15" ht="20.100000000000001" customHeight="1" x14ac:dyDescent="0.15">
      <c r="O1827" s="10"/>
    </row>
    <row r="1828" spans="15:15" ht="20.100000000000001" customHeight="1" x14ac:dyDescent="0.15">
      <c r="O1828" s="10"/>
    </row>
    <row r="1829" spans="15:15" ht="20.100000000000001" customHeight="1" x14ac:dyDescent="0.15">
      <c r="O1829" s="10"/>
    </row>
    <row r="1830" spans="15:15" ht="20.100000000000001" customHeight="1" x14ac:dyDescent="0.15">
      <c r="O1830" s="10"/>
    </row>
    <row r="1831" spans="15:15" ht="20.100000000000001" customHeight="1" x14ac:dyDescent="0.15">
      <c r="O1831" s="10"/>
    </row>
    <row r="1832" spans="15:15" ht="20.100000000000001" customHeight="1" x14ac:dyDescent="0.15">
      <c r="O1832" s="10"/>
    </row>
    <row r="1833" spans="15:15" ht="20.100000000000001" customHeight="1" x14ac:dyDescent="0.15">
      <c r="O1833" s="10"/>
    </row>
    <row r="1834" spans="15:15" ht="20.100000000000001" customHeight="1" x14ac:dyDescent="0.15">
      <c r="O1834" s="10"/>
    </row>
    <row r="1835" spans="15:15" ht="20.100000000000001" customHeight="1" x14ac:dyDescent="0.15">
      <c r="O1835" s="10"/>
    </row>
    <row r="1836" spans="15:15" ht="20.100000000000001" customHeight="1" x14ac:dyDescent="0.15">
      <c r="O1836" s="10"/>
    </row>
    <row r="1837" spans="15:15" ht="20.100000000000001" customHeight="1" x14ac:dyDescent="0.15">
      <c r="O1837" s="10"/>
    </row>
    <row r="1838" spans="15:15" ht="20.100000000000001" customHeight="1" x14ac:dyDescent="0.15">
      <c r="O1838" s="10"/>
    </row>
    <row r="1839" spans="15:15" ht="20.100000000000001" customHeight="1" x14ac:dyDescent="0.15">
      <c r="O1839" s="10"/>
    </row>
    <row r="1840" spans="15:15" ht="20.100000000000001" customHeight="1" x14ac:dyDescent="0.15">
      <c r="O1840" s="10"/>
    </row>
    <row r="1841" spans="15:15" ht="20.100000000000001" customHeight="1" x14ac:dyDescent="0.15">
      <c r="O1841" s="10"/>
    </row>
    <row r="1842" spans="15:15" ht="20.100000000000001" customHeight="1" x14ac:dyDescent="0.15">
      <c r="O1842" s="10"/>
    </row>
    <row r="1843" spans="15:15" ht="20.100000000000001" customHeight="1" x14ac:dyDescent="0.15">
      <c r="O1843" s="10"/>
    </row>
    <row r="1844" spans="15:15" ht="20.100000000000001" customHeight="1" x14ac:dyDescent="0.15">
      <c r="O1844" s="10"/>
    </row>
    <row r="1845" spans="15:15" ht="20.100000000000001" customHeight="1" x14ac:dyDescent="0.15">
      <c r="O1845" s="10"/>
    </row>
    <row r="1846" spans="15:15" ht="20.100000000000001" customHeight="1" x14ac:dyDescent="0.15">
      <c r="O1846" s="10"/>
    </row>
    <row r="1847" spans="15:15" ht="20.100000000000001" customHeight="1" x14ac:dyDescent="0.15">
      <c r="O1847" s="10"/>
    </row>
    <row r="1848" spans="15:15" ht="20.100000000000001" customHeight="1" x14ac:dyDescent="0.15">
      <c r="O1848" s="10"/>
    </row>
    <row r="1849" spans="15:15" ht="20.100000000000001" customHeight="1" x14ac:dyDescent="0.15">
      <c r="O1849" s="10"/>
    </row>
    <row r="1850" spans="15:15" ht="20.100000000000001" customHeight="1" x14ac:dyDescent="0.15">
      <c r="O1850" s="10"/>
    </row>
    <row r="1851" spans="15:15" ht="20.100000000000001" customHeight="1" x14ac:dyDescent="0.15">
      <c r="O1851" s="10"/>
    </row>
    <row r="1852" spans="15:15" ht="20.100000000000001" customHeight="1" x14ac:dyDescent="0.15">
      <c r="O1852" s="10"/>
    </row>
    <row r="1853" spans="15:15" ht="20.100000000000001" customHeight="1" x14ac:dyDescent="0.15">
      <c r="O1853" s="10"/>
    </row>
    <row r="1854" spans="15:15" ht="20.100000000000001" customHeight="1" x14ac:dyDescent="0.15">
      <c r="O1854" s="10"/>
    </row>
    <row r="1855" spans="15:15" ht="20.100000000000001" customHeight="1" x14ac:dyDescent="0.15">
      <c r="O1855" s="10"/>
    </row>
    <row r="1856" spans="15:15" ht="20.100000000000001" customHeight="1" x14ac:dyDescent="0.15">
      <c r="O1856" s="10"/>
    </row>
    <row r="1857" spans="15:15" ht="20.100000000000001" customHeight="1" x14ac:dyDescent="0.15">
      <c r="O1857" s="10"/>
    </row>
    <row r="1858" spans="15:15" ht="20.100000000000001" customHeight="1" x14ac:dyDescent="0.15">
      <c r="O1858" s="10"/>
    </row>
    <row r="1859" spans="15:15" ht="20.100000000000001" customHeight="1" x14ac:dyDescent="0.15">
      <c r="O1859" s="10"/>
    </row>
    <row r="1860" spans="15:15" ht="20.100000000000001" customHeight="1" x14ac:dyDescent="0.15">
      <c r="O1860" s="10"/>
    </row>
    <row r="1861" spans="15:15" ht="20.100000000000001" customHeight="1" x14ac:dyDescent="0.15">
      <c r="O1861" s="10"/>
    </row>
    <row r="1862" spans="15:15" ht="20.100000000000001" customHeight="1" x14ac:dyDescent="0.15">
      <c r="O1862" s="10"/>
    </row>
    <row r="1863" spans="15:15" ht="20.100000000000001" customHeight="1" x14ac:dyDescent="0.15">
      <c r="O1863" s="10"/>
    </row>
    <row r="1864" spans="15:15" ht="20.100000000000001" customHeight="1" x14ac:dyDescent="0.15">
      <c r="O1864" s="10"/>
    </row>
    <row r="1865" spans="15:15" ht="20.100000000000001" customHeight="1" x14ac:dyDescent="0.15">
      <c r="O1865" s="10"/>
    </row>
    <row r="1866" spans="15:15" ht="20.100000000000001" customHeight="1" x14ac:dyDescent="0.15">
      <c r="O1866" s="10"/>
    </row>
    <row r="1867" spans="15:15" ht="20.100000000000001" customHeight="1" x14ac:dyDescent="0.15">
      <c r="O1867" s="10"/>
    </row>
    <row r="1868" spans="15:15" ht="20.100000000000001" customHeight="1" x14ac:dyDescent="0.15">
      <c r="O1868" s="10"/>
    </row>
    <row r="1869" spans="15:15" ht="20.100000000000001" customHeight="1" x14ac:dyDescent="0.15">
      <c r="O1869" s="10"/>
    </row>
    <row r="1870" spans="15:15" ht="20.100000000000001" customHeight="1" x14ac:dyDescent="0.15">
      <c r="O1870" s="10"/>
    </row>
    <row r="1871" spans="15:15" ht="20.100000000000001" customHeight="1" x14ac:dyDescent="0.15">
      <c r="O1871" s="10"/>
    </row>
    <row r="1872" spans="15:15" ht="20.100000000000001" customHeight="1" x14ac:dyDescent="0.15">
      <c r="O1872" s="10"/>
    </row>
    <row r="1873" spans="15:15" ht="20.100000000000001" customHeight="1" x14ac:dyDescent="0.15">
      <c r="O1873" s="10"/>
    </row>
    <row r="1874" spans="15:15" ht="20.100000000000001" customHeight="1" x14ac:dyDescent="0.15">
      <c r="O1874" s="10"/>
    </row>
    <row r="1875" spans="15:15" ht="20.100000000000001" customHeight="1" x14ac:dyDescent="0.15">
      <c r="O1875" s="10"/>
    </row>
    <row r="1876" spans="15:15" ht="20.100000000000001" customHeight="1" x14ac:dyDescent="0.15">
      <c r="O1876" s="10"/>
    </row>
    <row r="1877" spans="15:15" ht="20.100000000000001" customHeight="1" x14ac:dyDescent="0.15">
      <c r="O1877" s="10"/>
    </row>
    <row r="1878" spans="15:15" ht="20.100000000000001" customHeight="1" x14ac:dyDescent="0.15">
      <c r="O1878" s="10"/>
    </row>
    <row r="1879" spans="15:15" ht="20.100000000000001" customHeight="1" x14ac:dyDescent="0.15">
      <c r="O1879" s="10"/>
    </row>
    <row r="1880" spans="15:15" ht="20.100000000000001" customHeight="1" x14ac:dyDescent="0.15">
      <c r="O1880" s="10"/>
    </row>
    <row r="1881" spans="15:15" ht="20.100000000000001" customHeight="1" x14ac:dyDescent="0.15">
      <c r="O1881" s="10"/>
    </row>
    <row r="1882" spans="15:15" ht="20.100000000000001" customHeight="1" x14ac:dyDescent="0.15">
      <c r="O1882" s="10"/>
    </row>
    <row r="1883" spans="15:15" ht="20.100000000000001" customHeight="1" x14ac:dyDescent="0.15">
      <c r="O1883" s="10"/>
    </row>
    <row r="1884" spans="15:15" ht="20.100000000000001" customHeight="1" x14ac:dyDescent="0.15">
      <c r="O1884" s="10"/>
    </row>
    <row r="1885" spans="15:15" ht="20.100000000000001" customHeight="1" x14ac:dyDescent="0.15">
      <c r="O1885" s="10"/>
    </row>
    <row r="1886" spans="15:15" ht="20.100000000000001" customHeight="1" x14ac:dyDescent="0.15">
      <c r="O1886" s="10"/>
    </row>
    <row r="1887" spans="15:15" ht="20.100000000000001" customHeight="1" x14ac:dyDescent="0.15">
      <c r="O1887" s="10"/>
    </row>
    <row r="1888" spans="15:15" ht="20.100000000000001" customHeight="1" x14ac:dyDescent="0.15">
      <c r="O1888" s="10"/>
    </row>
    <row r="1889" spans="15:15" ht="20.100000000000001" customHeight="1" x14ac:dyDescent="0.15">
      <c r="O1889" s="10"/>
    </row>
    <row r="1890" spans="15:15" ht="20.100000000000001" customHeight="1" x14ac:dyDescent="0.15">
      <c r="O1890" s="10"/>
    </row>
    <row r="1891" spans="15:15" ht="20.100000000000001" customHeight="1" x14ac:dyDescent="0.15">
      <c r="O1891" s="10"/>
    </row>
    <row r="1892" spans="15:15" ht="20.100000000000001" customHeight="1" x14ac:dyDescent="0.15">
      <c r="O1892" s="10"/>
    </row>
    <row r="1893" spans="15:15" ht="20.100000000000001" customHeight="1" x14ac:dyDescent="0.15">
      <c r="O1893" s="10"/>
    </row>
    <row r="1894" spans="15:15" ht="20.100000000000001" customHeight="1" x14ac:dyDescent="0.15">
      <c r="O1894" s="10"/>
    </row>
    <row r="1895" spans="15:15" ht="20.100000000000001" customHeight="1" x14ac:dyDescent="0.15">
      <c r="O1895" s="10"/>
    </row>
    <row r="1896" spans="15:15" ht="20.100000000000001" customHeight="1" x14ac:dyDescent="0.15">
      <c r="O1896" s="10"/>
    </row>
    <row r="1897" spans="15:15" ht="20.100000000000001" customHeight="1" x14ac:dyDescent="0.15">
      <c r="O1897" s="10"/>
    </row>
    <row r="1898" spans="15:15" ht="20.100000000000001" customHeight="1" x14ac:dyDescent="0.15">
      <c r="O1898" s="10"/>
    </row>
    <row r="1899" spans="15:15" ht="20.100000000000001" customHeight="1" x14ac:dyDescent="0.15">
      <c r="O1899" s="10"/>
    </row>
    <row r="1900" spans="15:15" ht="20.100000000000001" customHeight="1" x14ac:dyDescent="0.15">
      <c r="O1900" s="10"/>
    </row>
    <row r="1901" spans="15:15" ht="20.100000000000001" customHeight="1" x14ac:dyDescent="0.15">
      <c r="O1901" s="10"/>
    </row>
    <row r="1902" spans="15:15" ht="20.100000000000001" customHeight="1" x14ac:dyDescent="0.15">
      <c r="O1902" s="10"/>
    </row>
    <row r="1903" spans="15:15" ht="20.100000000000001" customHeight="1" x14ac:dyDescent="0.15">
      <c r="O1903" s="10"/>
    </row>
    <row r="1904" spans="15:15" ht="20.100000000000001" customHeight="1" x14ac:dyDescent="0.15">
      <c r="O1904" s="10"/>
    </row>
    <row r="1905" spans="15:15" ht="20.100000000000001" customHeight="1" x14ac:dyDescent="0.15">
      <c r="O1905" s="10"/>
    </row>
    <row r="1906" spans="15:15" ht="20.100000000000001" customHeight="1" x14ac:dyDescent="0.15">
      <c r="O1906" s="10"/>
    </row>
    <row r="1907" spans="15:15" ht="20.100000000000001" customHeight="1" x14ac:dyDescent="0.15">
      <c r="O1907" s="10"/>
    </row>
    <row r="1908" spans="15:15" ht="20.100000000000001" customHeight="1" x14ac:dyDescent="0.15">
      <c r="O1908" s="10"/>
    </row>
    <row r="1909" spans="15:15" ht="20.100000000000001" customHeight="1" x14ac:dyDescent="0.15">
      <c r="O1909" s="10"/>
    </row>
    <row r="1910" spans="15:15" ht="20.100000000000001" customHeight="1" x14ac:dyDescent="0.15">
      <c r="O1910" s="10"/>
    </row>
    <row r="1911" spans="15:15" ht="20.100000000000001" customHeight="1" x14ac:dyDescent="0.15">
      <c r="O1911" s="10"/>
    </row>
    <row r="1912" spans="15:15" ht="20.100000000000001" customHeight="1" x14ac:dyDescent="0.15">
      <c r="O1912" s="10"/>
    </row>
    <row r="1913" spans="15:15" ht="20.100000000000001" customHeight="1" x14ac:dyDescent="0.15">
      <c r="O1913" s="10"/>
    </row>
    <row r="1914" spans="15:15" ht="20.100000000000001" customHeight="1" x14ac:dyDescent="0.15">
      <c r="O1914" s="10"/>
    </row>
    <row r="1915" spans="15:15" ht="20.100000000000001" customHeight="1" x14ac:dyDescent="0.15">
      <c r="O1915" s="10"/>
    </row>
    <row r="1916" spans="15:15" ht="20.100000000000001" customHeight="1" x14ac:dyDescent="0.15">
      <c r="O1916" s="10"/>
    </row>
    <row r="1917" spans="15:15" ht="20.100000000000001" customHeight="1" x14ac:dyDescent="0.15">
      <c r="O1917" s="10"/>
    </row>
    <row r="1918" spans="15:15" ht="20.100000000000001" customHeight="1" x14ac:dyDescent="0.15">
      <c r="O1918" s="10"/>
    </row>
    <row r="1919" spans="15:15" ht="20.100000000000001" customHeight="1" x14ac:dyDescent="0.15">
      <c r="O1919" s="10"/>
    </row>
    <row r="1920" spans="15:15" ht="20.100000000000001" customHeight="1" x14ac:dyDescent="0.15">
      <c r="O1920" s="10"/>
    </row>
    <row r="1921" spans="15:15" ht="20.100000000000001" customHeight="1" x14ac:dyDescent="0.15">
      <c r="O1921" s="10"/>
    </row>
    <row r="1922" spans="15:15" ht="20.100000000000001" customHeight="1" x14ac:dyDescent="0.15">
      <c r="O1922" s="10"/>
    </row>
    <row r="1923" spans="15:15" ht="20.100000000000001" customHeight="1" x14ac:dyDescent="0.15">
      <c r="O1923" s="10"/>
    </row>
    <row r="1924" spans="15:15" ht="20.100000000000001" customHeight="1" x14ac:dyDescent="0.15">
      <c r="O1924" s="10"/>
    </row>
    <row r="1925" spans="15:15" ht="20.100000000000001" customHeight="1" x14ac:dyDescent="0.15">
      <c r="O1925" s="10"/>
    </row>
    <row r="1926" spans="15:15" ht="20.100000000000001" customHeight="1" x14ac:dyDescent="0.15">
      <c r="O1926" s="10"/>
    </row>
    <row r="1927" spans="15:15" ht="20.100000000000001" customHeight="1" x14ac:dyDescent="0.15">
      <c r="O1927" s="10"/>
    </row>
    <row r="1928" spans="15:15" ht="20.100000000000001" customHeight="1" x14ac:dyDescent="0.15">
      <c r="O1928" s="10"/>
    </row>
    <row r="1929" spans="15:15" ht="20.100000000000001" customHeight="1" x14ac:dyDescent="0.15">
      <c r="O1929" s="10"/>
    </row>
    <row r="1930" spans="15:15" ht="20.100000000000001" customHeight="1" x14ac:dyDescent="0.15">
      <c r="O1930" s="10"/>
    </row>
    <row r="1931" spans="15:15" ht="20.100000000000001" customHeight="1" x14ac:dyDescent="0.15">
      <c r="O1931" s="10"/>
    </row>
    <row r="1932" spans="15:15" ht="20.100000000000001" customHeight="1" x14ac:dyDescent="0.15">
      <c r="O1932" s="10"/>
    </row>
    <row r="1933" spans="15:15" ht="20.100000000000001" customHeight="1" x14ac:dyDescent="0.15">
      <c r="O1933" s="10"/>
    </row>
    <row r="1934" spans="15:15" ht="20.100000000000001" customHeight="1" x14ac:dyDescent="0.15">
      <c r="O1934" s="10"/>
    </row>
    <row r="1935" spans="15:15" ht="20.100000000000001" customHeight="1" x14ac:dyDescent="0.15">
      <c r="O1935" s="10"/>
    </row>
    <row r="1936" spans="15:15" ht="20.100000000000001" customHeight="1" x14ac:dyDescent="0.15">
      <c r="O1936" s="10"/>
    </row>
    <row r="1937" spans="15:15" ht="20.100000000000001" customHeight="1" x14ac:dyDescent="0.15">
      <c r="O1937" s="10"/>
    </row>
    <row r="1938" spans="15:15" ht="20.100000000000001" customHeight="1" x14ac:dyDescent="0.15">
      <c r="O1938" s="10"/>
    </row>
    <row r="1939" spans="15:15" ht="20.100000000000001" customHeight="1" x14ac:dyDescent="0.15">
      <c r="O1939" s="10"/>
    </row>
    <row r="1940" spans="15:15" ht="20.100000000000001" customHeight="1" x14ac:dyDescent="0.15">
      <c r="O1940" s="10"/>
    </row>
    <row r="1941" spans="15:15" ht="20.100000000000001" customHeight="1" x14ac:dyDescent="0.15">
      <c r="O1941" s="10"/>
    </row>
    <row r="1942" spans="15:15" ht="20.100000000000001" customHeight="1" x14ac:dyDescent="0.15">
      <c r="O1942" s="10"/>
    </row>
    <row r="1943" spans="15:15" ht="20.100000000000001" customHeight="1" x14ac:dyDescent="0.15">
      <c r="O1943" s="10"/>
    </row>
    <row r="1944" spans="15:15" ht="20.100000000000001" customHeight="1" x14ac:dyDescent="0.15">
      <c r="O1944" s="10"/>
    </row>
    <row r="1945" spans="15:15" ht="20.100000000000001" customHeight="1" x14ac:dyDescent="0.15">
      <c r="O1945" s="10"/>
    </row>
    <row r="1946" spans="15:15" ht="20.100000000000001" customHeight="1" x14ac:dyDescent="0.15">
      <c r="O1946" s="10"/>
    </row>
    <row r="1947" spans="15:15" ht="20.100000000000001" customHeight="1" x14ac:dyDescent="0.15">
      <c r="O1947" s="10"/>
    </row>
    <row r="1948" spans="15:15" ht="20.100000000000001" customHeight="1" x14ac:dyDescent="0.15">
      <c r="O1948" s="10"/>
    </row>
    <row r="1949" spans="15:15" ht="20.100000000000001" customHeight="1" x14ac:dyDescent="0.15">
      <c r="O1949" s="10"/>
    </row>
    <row r="1950" spans="15:15" ht="20.100000000000001" customHeight="1" x14ac:dyDescent="0.15">
      <c r="O1950" s="10"/>
    </row>
    <row r="1951" spans="15:15" ht="20.100000000000001" customHeight="1" x14ac:dyDescent="0.15">
      <c r="O1951" s="10"/>
    </row>
    <row r="1952" spans="15:15" ht="20.100000000000001" customHeight="1" x14ac:dyDescent="0.15">
      <c r="O1952" s="10"/>
    </row>
    <row r="1953" spans="15:15" ht="20.100000000000001" customHeight="1" x14ac:dyDescent="0.15">
      <c r="O1953" s="10"/>
    </row>
    <row r="1954" spans="15:15" ht="20.100000000000001" customHeight="1" x14ac:dyDescent="0.15">
      <c r="O1954" s="10"/>
    </row>
    <row r="1955" spans="15:15" ht="20.100000000000001" customHeight="1" x14ac:dyDescent="0.15">
      <c r="O1955" s="10"/>
    </row>
    <row r="1956" spans="15:15" ht="20.100000000000001" customHeight="1" x14ac:dyDescent="0.15">
      <c r="O1956" s="10"/>
    </row>
    <row r="1957" spans="15:15" ht="20.100000000000001" customHeight="1" x14ac:dyDescent="0.15">
      <c r="O1957" s="10"/>
    </row>
    <row r="1958" spans="15:15" ht="20.100000000000001" customHeight="1" x14ac:dyDescent="0.15">
      <c r="O1958" s="10"/>
    </row>
    <row r="1959" spans="15:15" ht="20.100000000000001" customHeight="1" x14ac:dyDescent="0.15">
      <c r="O1959" s="10"/>
    </row>
    <row r="1960" spans="15:15" ht="20.100000000000001" customHeight="1" x14ac:dyDescent="0.15">
      <c r="O1960" s="10"/>
    </row>
    <row r="1961" spans="15:15" ht="20.100000000000001" customHeight="1" x14ac:dyDescent="0.15">
      <c r="O1961" s="10"/>
    </row>
    <row r="1962" spans="15:15" ht="20.100000000000001" customHeight="1" x14ac:dyDescent="0.15">
      <c r="O1962" s="10"/>
    </row>
    <row r="1963" spans="15:15" ht="20.100000000000001" customHeight="1" x14ac:dyDescent="0.15">
      <c r="O1963" s="10"/>
    </row>
    <row r="1964" spans="15:15" ht="20.100000000000001" customHeight="1" x14ac:dyDescent="0.15">
      <c r="O1964" s="10"/>
    </row>
    <row r="1965" spans="15:15" ht="20.100000000000001" customHeight="1" x14ac:dyDescent="0.15">
      <c r="O1965" s="10"/>
    </row>
    <row r="1966" spans="15:15" ht="20.100000000000001" customHeight="1" x14ac:dyDescent="0.15">
      <c r="O1966" s="10"/>
    </row>
    <row r="1967" spans="15:15" ht="20.100000000000001" customHeight="1" x14ac:dyDescent="0.15">
      <c r="O1967" s="10"/>
    </row>
    <row r="1968" spans="15:15" ht="20.100000000000001" customHeight="1" x14ac:dyDescent="0.15">
      <c r="O1968" s="10"/>
    </row>
    <row r="1969" spans="15:15" ht="20.100000000000001" customHeight="1" x14ac:dyDescent="0.15">
      <c r="O1969" s="10"/>
    </row>
    <row r="1970" spans="15:15" ht="20.100000000000001" customHeight="1" x14ac:dyDescent="0.15">
      <c r="O1970" s="10"/>
    </row>
    <row r="1971" spans="15:15" ht="20.100000000000001" customHeight="1" x14ac:dyDescent="0.15">
      <c r="O1971" s="10"/>
    </row>
    <row r="1972" spans="15:15" ht="20.100000000000001" customHeight="1" x14ac:dyDescent="0.15">
      <c r="O1972" s="10"/>
    </row>
    <row r="1973" spans="15:15" ht="20.100000000000001" customHeight="1" x14ac:dyDescent="0.15">
      <c r="O1973" s="10"/>
    </row>
    <row r="1974" spans="15:15" ht="20.100000000000001" customHeight="1" x14ac:dyDescent="0.15">
      <c r="O1974" s="10"/>
    </row>
    <row r="1975" spans="15:15" ht="20.100000000000001" customHeight="1" x14ac:dyDescent="0.15">
      <c r="O1975" s="10"/>
    </row>
    <row r="1976" spans="15:15" ht="20.100000000000001" customHeight="1" x14ac:dyDescent="0.15">
      <c r="O1976" s="10"/>
    </row>
    <row r="1977" spans="15:15" ht="20.100000000000001" customHeight="1" x14ac:dyDescent="0.15">
      <c r="O1977" s="10"/>
    </row>
    <row r="1978" spans="15:15" ht="20.100000000000001" customHeight="1" x14ac:dyDescent="0.15">
      <c r="O1978" s="10"/>
    </row>
    <row r="1979" spans="15:15" ht="20.100000000000001" customHeight="1" x14ac:dyDescent="0.15">
      <c r="O1979" s="10"/>
    </row>
    <row r="1980" spans="15:15" ht="20.100000000000001" customHeight="1" x14ac:dyDescent="0.15">
      <c r="O1980" s="10"/>
    </row>
    <row r="1981" spans="15:15" ht="20.100000000000001" customHeight="1" x14ac:dyDescent="0.15">
      <c r="O1981" s="10"/>
    </row>
    <row r="1982" spans="15:15" ht="20.100000000000001" customHeight="1" x14ac:dyDescent="0.15">
      <c r="O1982" s="10"/>
    </row>
    <row r="1983" spans="15:15" ht="20.100000000000001" customHeight="1" x14ac:dyDescent="0.15">
      <c r="O1983" s="10"/>
    </row>
    <row r="1984" spans="15:15" ht="20.100000000000001" customHeight="1" x14ac:dyDescent="0.15">
      <c r="O1984" s="10"/>
    </row>
    <row r="1985" spans="15:15" ht="20.100000000000001" customHeight="1" x14ac:dyDescent="0.15">
      <c r="O1985" s="10"/>
    </row>
    <row r="1986" spans="15:15" ht="20.100000000000001" customHeight="1" x14ac:dyDescent="0.15">
      <c r="O1986" s="10"/>
    </row>
    <row r="1987" spans="15:15" ht="20.100000000000001" customHeight="1" x14ac:dyDescent="0.15">
      <c r="O1987" s="10"/>
    </row>
    <row r="1988" spans="15:15" ht="20.100000000000001" customHeight="1" x14ac:dyDescent="0.15">
      <c r="O1988" s="10"/>
    </row>
    <row r="1989" spans="15:15" ht="20.100000000000001" customHeight="1" x14ac:dyDescent="0.15">
      <c r="O1989" s="10"/>
    </row>
    <row r="1990" spans="15:15" ht="20.100000000000001" customHeight="1" x14ac:dyDescent="0.15">
      <c r="O1990" s="10"/>
    </row>
    <row r="1991" spans="15:15" ht="20.100000000000001" customHeight="1" x14ac:dyDescent="0.15">
      <c r="O1991" s="10"/>
    </row>
    <row r="1992" spans="15:15" ht="20.100000000000001" customHeight="1" x14ac:dyDescent="0.15">
      <c r="O1992" s="10"/>
    </row>
    <row r="1993" spans="15:15" ht="20.100000000000001" customHeight="1" x14ac:dyDescent="0.15">
      <c r="O1993" s="10"/>
    </row>
    <row r="1994" spans="15:15" ht="20.100000000000001" customHeight="1" x14ac:dyDescent="0.15">
      <c r="O1994" s="10"/>
    </row>
    <row r="1995" spans="15:15" ht="20.100000000000001" customHeight="1" x14ac:dyDescent="0.15">
      <c r="O1995" s="10"/>
    </row>
    <row r="1996" spans="15:15" ht="20.100000000000001" customHeight="1" x14ac:dyDescent="0.15">
      <c r="O1996" s="10"/>
    </row>
    <row r="1997" spans="15:15" ht="20.100000000000001" customHeight="1" x14ac:dyDescent="0.15">
      <c r="O1997" s="10"/>
    </row>
    <row r="1998" spans="15:15" ht="20.100000000000001" customHeight="1" x14ac:dyDescent="0.15">
      <c r="O1998" s="10"/>
    </row>
    <row r="1999" spans="15:15" ht="20.100000000000001" customHeight="1" x14ac:dyDescent="0.15">
      <c r="O1999" s="10"/>
    </row>
    <row r="2000" spans="15:15" ht="20.100000000000001" customHeight="1" x14ac:dyDescent="0.15">
      <c r="O2000" s="10"/>
    </row>
    <row r="2001" spans="15:15" ht="20.100000000000001" customHeight="1" x14ac:dyDescent="0.15">
      <c r="O2001" s="10"/>
    </row>
    <row r="2002" spans="15:15" ht="20.100000000000001" customHeight="1" x14ac:dyDescent="0.15">
      <c r="O2002" s="10"/>
    </row>
    <row r="2003" spans="15:15" ht="20.100000000000001" customHeight="1" x14ac:dyDescent="0.15">
      <c r="O2003" s="10"/>
    </row>
    <row r="2004" spans="15:15" ht="20.100000000000001" customHeight="1" x14ac:dyDescent="0.15">
      <c r="O2004" s="10"/>
    </row>
    <row r="2005" spans="15:15" ht="20.100000000000001" customHeight="1" x14ac:dyDescent="0.15">
      <c r="O2005" s="10"/>
    </row>
    <row r="2006" spans="15:15" ht="20.100000000000001" customHeight="1" x14ac:dyDescent="0.15">
      <c r="O2006" s="10"/>
    </row>
    <row r="2007" spans="15:15" ht="20.100000000000001" customHeight="1" x14ac:dyDescent="0.15">
      <c r="O2007" s="10"/>
    </row>
    <row r="2008" spans="15:15" ht="20.100000000000001" customHeight="1" x14ac:dyDescent="0.15">
      <c r="O2008" s="10"/>
    </row>
    <row r="2009" spans="15:15" ht="20.100000000000001" customHeight="1" x14ac:dyDescent="0.15">
      <c r="O2009" s="10"/>
    </row>
    <row r="2010" spans="15:15" ht="20.100000000000001" customHeight="1" x14ac:dyDescent="0.15">
      <c r="O2010" s="10"/>
    </row>
    <row r="2011" spans="15:15" ht="20.100000000000001" customHeight="1" x14ac:dyDescent="0.15">
      <c r="O2011" s="10"/>
    </row>
    <row r="2012" spans="15:15" ht="20.100000000000001" customHeight="1" x14ac:dyDescent="0.15">
      <c r="O2012" s="10"/>
    </row>
    <row r="2013" spans="15:15" ht="20.100000000000001" customHeight="1" x14ac:dyDescent="0.15">
      <c r="O2013" s="10"/>
    </row>
    <row r="2014" spans="15:15" ht="20.100000000000001" customHeight="1" x14ac:dyDescent="0.15">
      <c r="O2014" s="10"/>
    </row>
    <row r="2015" spans="15:15" ht="20.100000000000001" customHeight="1" x14ac:dyDescent="0.15">
      <c r="O2015" s="10"/>
    </row>
    <row r="2016" spans="15:15" ht="20.100000000000001" customHeight="1" x14ac:dyDescent="0.15">
      <c r="O2016" s="10"/>
    </row>
    <row r="2017" spans="15:15" ht="20.100000000000001" customHeight="1" x14ac:dyDescent="0.15">
      <c r="O2017" s="10"/>
    </row>
    <row r="2018" spans="15:15" ht="20.100000000000001" customHeight="1" x14ac:dyDescent="0.15">
      <c r="O2018" s="10"/>
    </row>
    <row r="2019" spans="15:15" ht="20.100000000000001" customHeight="1" x14ac:dyDescent="0.15">
      <c r="O2019" s="10"/>
    </row>
    <row r="2020" spans="15:15" ht="20.100000000000001" customHeight="1" x14ac:dyDescent="0.15">
      <c r="O2020" s="10"/>
    </row>
    <row r="2021" spans="15:15" ht="20.100000000000001" customHeight="1" x14ac:dyDescent="0.15">
      <c r="O2021" s="10"/>
    </row>
    <row r="2022" spans="15:15" ht="20.100000000000001" customHeight="1" x14ac:dyDescent="0.15">
      <c r="O2022" s="10"/>
    </row>
    <row r="2023" spans="15:15" ht="20.100000000000001" customHeight="1" x14ac:dyDescent="0.15">
      <c r="O2023" s="10"/>
    </row>
    <row r="2024" spans="15:15" ht="20.100000000000001" customHeight="1" x14ac:dyDescent="0.15">
      <c r="O2024" s="10"/>
    </row>
    <row r="2025" spans="15:15" ht="20.100000000000001" customHeight="1" x14ac:dyDescent="0.15">
      <c r="O2025" s="10"/>
    </row>
    <row r="2026" spans="15:15" ht="20.100000000000001" customHeight="1" x14ac:dyDescent="0.15">
      <c r="O2026" s="10"/>
    </row>
    <row r="2027" spans="15:15" ht="20.100000000000001" customHeight="1" x14ac:dyDescent="0.15">
      <c r="O2027" s="10"/>
    </row>
    <row r="2028" spans="15:15" ht="20.100000000000001" customHeight="1" x14ac:dyDescent="0.15">
      <c r="O2028" s="10"/>
    </row>
    <row r="2029" spans="15:15" ht="20.100000000000001" customHeight="1" x14ac:dyDescent="0.15">
      <c r="O2029" s="10"/>
    </row>
    <row r="2030" spans="15:15" ht="20.100000000000001" customHeight="1" x14ac:dyDescent="0.15">
      <c r="O2030" s="10"/>
    </row>
    <row r="2031" spans="15:15" ht="20.100000000000001" customHeight="1" x14ac:dyDescent="0.15">
      <c r="O2031" s="10"/>
    </row>
    <row r="2032" spans="15:15" ht="20.100000000000001" customHeight="1" x14ac:dyDescent="0.15">
      <c r="O2032" s="10"/>
    </row>
    <row r="2033" spans="15:15" ht="20.100000000000001" customHeight="1" x14ac:dyDescent="0.15">
      <c r="O2033" s="10"/>
    </row>
    <row r="2034" spans="15:15" ht="20.100000000000001" customHeight="1" x14ac:dyDescent="0.15">
      <c r="O2034" s="10"/>
    </row>
    <row r="2035" spans="15:15" ht="20.100000000000001" customHeight="1" x14ac:dyDescent="0.15">
      <c r="O2035" s="10"/>
    </row>
    <row r="2036" spans="15:15" ht="20.100000000000001" customHeight="1" x14ac:dyDescent="0.15">
      <c r="O2036" s="10"/>
    </row>
    <row r="2037" spans="15:15" ht="20.100000000000001" customHeight="1" x14ac:dyDescent="0.15">
      <c r="O2037" s="10"/>
    </row>
    <row r="2038" spans="15:15" ht="20.100000000000001" customHeight="1" x14ac:dyDescent="0.15">
      <c r="O2038" s="10"/>
    </row>
    <row r="2039" spans="15:15" ht="20.100000000000001" customHeight="1" x14ac:dyDescent="0.15">
      <c r="O2039" s="10"/>
    </row>
    <row r="2040" spans="15:15" ht="20.100000000000001" customHeight="1" x14ac:dyDescent="0.15">
      <c r="O2040" s="10"/>
    </row>
    <row r="2041" spans="15:15" ht="20.100000000000001" customHeight="1" x14ac:dyDescent="0.15">
      <c r="O2041" s="10"/>
    </row>
    <row r="2042" spans="15:15" ht="20.100000000000001" customHeight="1" x14ac:dyDescent="0.15">
      <c r="O2042" s="10"/>
    </row>
    <row r="2043" spans="15:15" ht="20.100000000000001" customHeight="1" x14ac:dyDescent="0.15">
      <c r="O2043" s="10"/>
    </row>
    <row r="2044" spans="15:15" ht="20.100000000000001" customHeight="1" x14ac:dyDescent="0.15">
      <c r="O2044" s="10"/>
    </row>
    <row r="2045" spans="15:15" ht="20.100000000000001" customHeight="1" x14ac:dyDescent="0.15">
      <c r="O2045" s="10"/>
    </row>
    <row r="2046" spans="15:15" ht="20.100000000000001" customHeight="1" x14ac:dyDescent="0.15">
      <c r="O2046" s="10"/>
    </row>
    <row r="2047" spans="15:15" ht="20.100000000000001" customHeight="1" x14ac:dyDescent="0.15">
      <c r="O2047" s="10"/>
    </row>
    <row r="2048" spans="15:15" ht="20.100000000000001" customHeight="1" x14ac:dyDescent="0.15">
      <c r="O2048" s="10"/>
    </row>
    <row r="2049" spans="15:15" ht="20.100000000000001" customHeight="1" x14ac:dyDescent="0.15">
      <c r="O2049" s="10"/>
    </row>
    <row r="2050" spans="15:15" ht="20.100000000000001" customHeight="1" x14ac:dyDescent="0.15">
      <c r="O2050" s="10"/>
    </row>
    <row r="2051" spans="15:15" ht="20.100000000000001" customHeight="1" x14ac:dyDescent="0.15">
      <c r="O2051" s="10"/>
    </row>
    <row r="2052" spans="15:15" ht="20.100000000000001" customHeight="1" x14ac:dyDescent="0.15">
      <c r="O2052" s="10"/>
    </row>
    <row r="2053" spans="15:15" ht="20.100000000000001" customHeight="1" x14ac:dyDescent="0.15">
      <c r="O2053" s="10"/>
    </row>
    <row r="2054" spans="15:15" ht="20.100000000000001" customHeight="1" x14ac:dyDescent="0.15">
      <c r="O2054" s="10"/>
    </row>
    <row r="2055" spans="15:15" ht="20.100000000000001" customHeight="1" x14ac:dyDescent="0.15">
      <c r="O2055" s="10"/>
    </row>
    <row r="2056" spans="15:15" ht="20.100000000000001" customHeight="1" x14ac:dyDescent="0.15">
      <c r="O2056" s="10"/>
    </row>
    <row r="2057" spans="15:15" ht="20.100000000000001" customHeight="1" x14ac:dyDescent="0.15">
      <c r="O2057" s="10"/>
    </row>
    <row r="2058" spans="15:15" ht="20.100000000000001" customHeight="1" x14ac:dyDescent="0.15">
      <c r="O2058" s="10"/>
    </row>
    <row r="2059" spans="15:15" ht="20.100000000000001" customHeight="1" x14ac:dyDescent="0.15">
      <c r="O2059" s="10"/>
    </row>
    <row r="2060" spans="15:15" ht="20.100000000000001" customHeight="1" x14ac:dyDescent="0.15">
      <c r="O2060" s="10"/>
    </row>
    <row r="2061" spans="15:15" ht="20.100000000000001" customHeight="1" x14ac:dyDescent="0.15">
      <c r="O2061" s="10"/>
    </row>
    <row r="2062" spans="15:15" ht="20.100000000000001" customHeight="1" x14ac:dyDescent="0.15">
      <c r="O2062" s="10"/>
    </row>
    <row r="2063" spans="15:15" ht="20.100000000000001" customHeight="1" x14ac:dyDescent="0.15">
      <c r="O2063" s="10"/>
    </row>
    <row r="2064" spans="15:15" ht="20.100000000000001" customHeight="1" x14ac:dyDescent="0.15">
      <c r="O2064" s="10"/>
    </row>
    <row r="2065" spans="15:15" ht="20.100000000000001" customHeight="1" x14ac:dyDescent="0.15">
      <c r="O2065" s="10"/>
    </row>
    <row r="2066" spans="15:15" ht="20.100000000000001" customHeight="1" x14ac:dyDescent="0.15">
      <c r="O2066" s="10"/>
    </row>
    <row r="2067" spans="15:15" ht="20.100000000000001" customHeight="1" x14ac:dyDescent="0.15">
      <c r="O2067" s="10"/>
    </row>
    <row r="2068" spans="15:15" ht="20.100000000000001" customHeight="1" x14ac:dyDescent="0.15">
      <c r="O2068" s="10"/>
    </row>
    <row r="2069" spans="15:15" ht="20.100000000000001" customHeight="1" x14ac:dyDescent="0.15">
      <c r="O2069" s="10"/>
    </row>
    <row r="2070" spans="15:15" ht="20.100000000000001" customHeight="1" x14ac:dyDescent="0.15">
      <c r="O2070" s="10"/>
    </row>
    <row r="2071" spans="15:15" ht="20.100000000000001" customHeight="1" x14ac:dyDescent="0.15">
      <c r="O2071" s="10"/>
    </row>
    <row r="2072" spans="15:15" ht="20.100000000000001" customHeight="1" x14ac:dyDescent="0.15">
      <c r="O2072" s="10"/>
    </row>
    <row r="2073" spans="15:15" ht="20.100000000000001" customHeight="1" x14ac:dyDescent="0.15">
      <c r="O2073" s="10"/>
    </row>
    <row r="2074" spans="15:15" ht="20.100000000000001" customHeight="1" x14ac:dyDescent="0.15">
      <c r="O2074" s="10"/>
    </row>
    <row r="2075" spans="15:15" ht="20.100000000000001" customHeight="1" x14ac:dyDescent="0.15">
      <c r="O2075" s="10"/>
    </row>
    <row r="2076" spans="15:15" ht="20.100000000000001" customHeight="1" x14ac:dyDescent="0.15">
      <c r="O2076" s="10"/>
    </row>
    <row r="2077" spans="15:15" ht="20.100000000000001" customHeight="1" x14ac:dyDescent="0.15">
      <c r="O2077" s="10"/>
    </row>
    <row r="2078" spans="15:15" ht="20.100000000000001" customHeight="1" x14ac:dyDescent="0.15">
      <c r="O2078" s="10"/>
    </row>
    <row r="2079" spans="15:15" ht="20.100000000000001" customHeight="1" x14ac:dyDescent="0.15">
      <c r="O2079" s="10"/>
    </row>
    <row r="2080" spans="15:15" ht="20.100000000000001" customHeight="1" x14ac:dyDescent="0.15">
      <c r="O2080" s="10"/>
    </row>
    <row r="2081" spans="15:15" ht="20.100000000000001" customHeight="1" x14ac:dyDescent="0.15">
      <c r="O2081" s="10"/>
    </row>
    <row r="2082" spans="15:15" ht="20.100000000000001" customHeight="1" x14ac:dyDescent="0.15">
      <c r="O2082" s="10"/>
    </row>
    <row r="2083" spans="15:15" ht="20.100000000000001" customHeight="1" x14ac:dyDescent="0.15">
      <c r="O2083" s="10"/>
    </row>
    <row r="2084" spans="15:15" ht="20.100000000000001" customHeight="1" x14ac:dyDescent="0.15">
      <c r="O2084" s="10"/>
    </row>
    <row r="2085" spans="15:15" ht="20.100000000000001" customHeight="1" x14ac:dyDescent="0.15">
      <c r="O2085" s="10"/>
    </row>
    <row r="2086" spans="15:15" ht="20.100000000000001" customHeight="1" x14ac:dyDescent="0.15">
      <c r="O2086" s="10"/>
    </row>
    <row r="2087" spans="15:15" ht="20.100000000000001" customHeight="1" x14ac:dyDescent="0.15">
      <c r="O2087" s="10"/>
    </row>
    <row r="2088" spans="15:15" ht="20.100000000000001" customHeight="1" x14ac:dyDescent="0.15">
      <c r="O2088" s="10"/>
    </row>
    <row r="2089" spans="15:15" ht="20.100000000000001" customHeight="1" x14ac:dyDescent="0.15">
      <c r="O2089" s="10"/>
    </row>
    <row r="2090" spans="15:15" ht="20.100000000000001" customHeight="1" x14ac:dyDescent="0.15">
      <c r="O2090" s="10"/>
    </row>
    <row r="2091" spans="15:15" ht="20.100000000000001" customHeight="1" x14ac:dyDescent="0.15">
      <c r="O2091" s="10"/>
    </row>
    <row r="2092" spans="15:15" ht="20.100000000000001" customHeight="1" x14ac:dyDescent="0.15">
      <c r="O2092" s="10"/>
    </row>
    <row r="2093" spans="15:15" ht="20.100000000000001" customHeight="1" x14ac:dyDescent="0.15">
      <c r="O2093" s="10"/>
    </row>
    <row r="2094" spans="15:15" ht="20.100000000000001" customHeight="1" x14ac:dyDescent="0.15">
      <c r="O2094" s="10"/>
    </row>
    <row r="2095" spans="15:15" ht="20.100000000000001" customHeight="1" x14ac:dyDescent="0.15">
      <c r="O2095" s="10"/>
    </row>
    <row r="2096" spans="15:15" ht="20.100000000000001" customHeight="1" x14ac:dyDescent="0.15">
      <c r="O2096" s="10"/>
    </row>
    <row r="2097" spans="15:15" ht="20.100000000000001" customHeight="1" x14ac:dyDescent="0.15">
      <c r="O2097" s="10"/>
    </row>
    <row r="2098" spans="15:15" ht="20.100000000000001" customHeight="1" x14ac:dyDescent="0.15">
      <c r="O2098" s="10"/>
    </row>
    <row r="2099" spans="15:15" ht="20.100000000000001" customHeight="1" x14ac:dyDescent="0.15">
      <c r="O2099" s="10"/>
    </row>
    <row r="2100" spans="15:15" ht="20.100000000000001" customHeight="1" x14ac:dyDescent="0.15">
      <c r="O2100" s="10"/>
    </row>
    <row r="2101" spans="15:15" ht="20.100000000000001" customHeight="1" x14ac:dyDescent="0.15">
      <c r="O2101" s="10"/>
    </row>
    <row r="2102" spans="15:15" ht="20.100000000000001" customHeight="1" x14ac:dyDescent="0.15">
      <c r="O2102" s="10"/>
    </row>
    <row r="2103" spans="15:15" ht="20.100000000000001" customHeight="1" x14ac:dyDescent="0.15">
      <c r="O2103" s="10"/>
    </row>
    <row r="2104" spans="15:15" ht="20.100000000000001" customHeight="1" x14ac:dyDescent="0.15">
      <c r="O2104" s="10"/>
    </row>
    <row r="2105" spans="15:15" ht="20.100000000000001" customHeight="1" x14ac:dyDescent="0.15">
      <c r="O2105" s="10"/>
    </row>
    <row r="2106" spans="15:15" ht="20.100000000000001" customHeight="1" x14ac:dyDescent="0.15">
      <c r="O2106" s="10"/>
    </row>
    <row r="2107" spans="15:15" ht="20.100000000000001" customHeight="1" x14ac:dyDescent="0.15">
      <c r="O2107" s="10"/>
    </row>
    <row r="2108" spans="15:15" ht="20.100000000000001" customHeight="1" x14ac:dyDescent="0.15">
      <c r="O2108" s="10"/>
    </row>
    <row r="2109" spans="15:15" ht="20.100000000000001" customHeight="1" x14ac:dyDescent="0.15">
      <c r="O2109" s="10"/>
    </row>
    <row r="2110" spans="15:15" ht="20.100000000000001" customHeight="1" x14ac:dyDescent="0.15">
      <c r="O2110" s="10"/>
    </row>
    <row r="2111" spans="15:15" ht="20.100000000000001" customHeight="1" x14ac:dyDescent="0.15">
      <c r="O2111" s="10"/>
    </row>
    <row r="2112" spans="15:15" ht="20.100000000000001" customHeight="1" x14ac:dyDescent="0.15">
      <c r="O2112" s="10"/>
    </row>
    <row r="2113" spans="15:15" ht="20.100000000000001" customHeight="1" x14ac:dyDescent="0.15">
      <c r="O2113" s="10"/>
    </row>
    <row r="2114" spans="15:15" ht="20.100000000000001" customHeight="1" x14ac:dyDescent="0.15">
      <c r="O2114" s="10"/>
    </row>
    <row r="2115" spans="15:15" ht="20.100000000000001" customHeight="1" x14ac:dyDescent="0.15">
      <c r="O2115" s="10"/>
    </row>
    <row r="2116" spans="15:15" ht="20.100000000000001" customHeight="1" x14ac:dyDescent="0.15">
      <c r="O2116" s="10"/>
    </row>
    <row r="2117" spans="15:15" ht="20.100000000000001" customHeight="1" x14ac:dyDescent="0.15">
      <c r="O2117" s="10"/>
    </row>
    <row r="2118" spans="15:15" ht="20.100000000000001" customHeight="1" x14ac:dyDescent="0.15">
      <c r="O2118" s="10"/>
    </row>
    <row r="2119" spans="15:15" ht="20.100000000000001" customHeight="1" x14ac:dyDescent="0.15">
      <c r="O2119" s="10"/>
    </row>
    <row r="2120" spans="15:15" ht="20.100000000000001" customHeight="1" x14ac:dyDescent="0.15">
      <c r="O2120" s="10"/>
    </row>
    <row r="2121" spans="15:15" ht="20.100000000000001" customHeight="1" x14ac:dyDescent="0.15">
      <c r="O2121" s="10"/>
    </row>
    <row r="2122" spans="15:15" ht="20.100000000000001" customHeight="1" x14ac:dyDescent="0.15">
      <c r="O2122" s="10"/>
    </row>
    <row r="2123" spans="15:15" ht="20.100000000000001" customHeight="1" x14ac:dyDescent="0.15">
      <c r="O2123" s="10"/>
    </row>
    <row r="2124" spans="15:15" ht="20.100000000000001" customHeight="1" x14ac:dyDescent="0.15">
      <c r="O2124" s="10"/>
    </row>
    <row r="2125" spans="15:15" ht="20.100000000000001" customHeight="1" x14ac:dyDescent="0.15">
      <c r="O2125" s="10"/>
    </row>
    <row r="2126" spans="15:15" ht="20.100000000000001" customHeight="1" x14ac:dyDescent="0.15">
      <c r="O2126" s="10"/>
    </row>
    <row r="2127" spans="15:15" ht="20.100000000000001" customHeight="1" x14ac:dyDescent="0.15">
      <c r="O2127" s="10"/>
    </row>
    <row r="2128" spans="15:15" ht="20.100000000000001" customHeight="1" x14ac:dyDescent="0.15">
      <c r="O2128" s="10"/>
    </row>
    <row r="2129" spans="15:15" ht="20.100000000000001" customHeight="1" x14ac:dyDescent="0.15">
      <c r="O2129" s="10"/>
    </row>
    <row r="2130" spans="15:15" ht="20.100000000000001" customHeight="1" x14ac:dyDescent="0.15">
      <c r="O2130" s="10"/>
    </row>
    <row r="2131" spans="15:15" ht="20.100000000000001" customHeight="1" x14ac:dyDescent="0.15">
      <c r="O2131" s="10"/>
    </row>
    <row r="2132" spans="15:15" ht="20.100000000000001" customHeight="1" x14ac:dyDescent="0.15">
      <c r="O2132" s="10"/>
    </row>
    <row r="2133" spans="15:15" ht="20.100000000000001" customHeight="1" x14ac:dyDescent="0.15">
      <c r="O2133" s="10"/>
    </row>
    <row r="2134" spans="15:15" ht="20.100000000000001" customHeight="1" x14ac:dyDescent="0.15">
      <c r="O2134" s="10"/>
    </row>
    <row r="2135" spans="15:15" ht="20.100000000000001" customHeight="1" x14ac:dyDescent="0.15">
      <c r="O2135" s="10"/>
    </row>
    <row r="2136" spans="15:15" ht="20.100000000000001" customHeight="1" x14ac:dyDescent="0.15">
      <c r="O2136" s="10"/>
    </row>
    <row r="2137" spans="15:15" ht="20.100000000000001" customHeight="1" x14ac:dyDescent="0.15">
      <c r="O2137" s="10"/>
    </row>
    <row r="2138" spans="15:15" ht="20.100000000000001" customHeight="1" x14ac:dyDescent="0.15">
      <c r="O2138" s="10"/>
    </row>
    <row r="2139" spans="15:15" ht="20.100000000000001" customHeight="1" x14ac:dyDescent="0.15">
      <c r="O2139" s="10"/>
    </row>
    <row r="2140" spans="15:15" ht="20.100000000000001" customHeight="1" x14ac:dyDescent="0.15">
      <c r="O2140" s="10"/>
    </row>
    <row r="2141" spans="15:15" ht="20.100000000000001" customHeight="1" x14ac:dyDescent="0.15">
      <c r="O2141" s="10"/>
    </row>
    <row r="2142" spans="15:15" ht="20.100000000000001" customHeight="1" x14ac:dyDescent="0.15">
      <c r="O2142" s="10"/>
    </row>
    <row r="2143" spans="15:15" ht="20.100000000000001" customHeight="1" x14ac:dyDescent="0.15">
      <c r="O2143" s="10"/>
    </row>
    <row r="2144" spans="15:15" ht="20.100000000000001" customHeight="1" x14ac:dyDescent="0.15">
      <c r="O2144" s="10"/>
    </row>
    <row r="2145" spans="15:15" ht="20.100000000000001" customHeight="1" x14ac:dyDescent="0.15">
      <c r="O2145" s="10"/>
    </row>
    <row r="2146" spans="15:15" ht="20.100000000000001" customHeight="1" x14ac:dyDescent="0.15">
      <c r="O2146" s="10"/>
    </row>
    <row r="2147" spans="15:15" ht="20.100000000000001" customHeight="1" x14ac:dyDescent="0.15">
      <c r="O2147" s="10"/>
    </row>
    <row r="2148" spans="15:15" ht="20.100000000000001" customHeight="1" x14ac:dyDescent="0.15">
      <c r="O2148" s="10"/>
    </row>
    <row r="2149" spans="15:15" ht="20.100000000000001" customHeight="1" x14ac:dyDescent="0.15">
      <c r="O2149" s="10"/>
    </row>
    <row r="2150" spans="15:15" ht="20.100000000000001" customHeight="1" x14ac:dyDescent="0.15">
      <c r="O2150" s="10"/>
    </row>
    <row r="2151" spans="15:15" ht="20.100000000000001" customHeight="1" x14ac:dyDescent="0.15">
      <c r="O2151" s="10"/>
    </row>
    <row r="2152" spans="15:15" ht="20.100000000000001" customHeight="1" x14ac:dyDescent="0.15">
      <c r="O2152" s="10"/>
    </row>
    <row r="2153" spans="15:15" ht="20.100000000000001" customHeight="1" x14ac:dyDescent="0.15">
      <c r="O2153" s="10"/>
    </row>
    <row r="2154" spans="15:15" ht="20.100000000000001" customHeight="1" x14ac:dyDescent="0.15">
      <c r="O2154" s="10"/>
    </row>
    <row r="2155" spans="15:15" ht="20.100000000000001" customHeight="1" x14ac:dyDescent="0.15">
      <c r="O2155" s="10"/>
    </row>
    <row r="2156" spans="15:15" ht="20.100000000000001" customHeight="1" x14ac:dyDescent="0.15">
      <c r="O2156" s="10"/>
    </row>
    <row r="2157" spans="15:15" ht="20.100000000000001" customHeight="1" x14ac:dyDescent="0.15">
      <c r="O2157" s="10"/>
    </row>
    <row r="2158" spans="15:15" ht="20.100000000000001" customHeight="1" x14ac:dyDescent="0.15">
      <c r="O2158" s="10"/>
    </row>
    <row r="2159" spans="15:15" ht="20.100000000000001" customHeight="1" x14ac:dyDescent="0.15">
      <c r="O2159" s="10"/>
    </row>
    <row r="2160" spans="15:15" ht="20.100000000000001" customHeight="1" x14ac:dyDescent="0.15">
      <c r="O2160" s="10"/>
    </row>
    <row r="2161" spans="15:15" ht="20.100000000000001" customHeight="1" x14ac:dyDescent="0.15">
      <c r="O2161" s="10"/>
    </row>
    <row r="2162" spans="15:15" ht="20.100000000000001" customHeight="1" x14ac:dyDescent="0.15">
      <c r="O2162" s="10"/>
    </row>
    <row r="2163" spans="15:15" ht="20.100000000000001" customHeight="1" x14ac:dyDescent="0.15">
      <c r="O2163" s="10"/>
    </row>
    <row r="2164" spans="15:15" ht="20.100000000000001" customHeight="1" x14ac:dyDescent="0.15">
      <c r="O2164" s="10"/>
    </row>
    <row r="2165" spans="15:15" ht="20.100000000000001" customHeight="1" x14ac:dyDescent="0.15">
      <c r="O2165" s="10"/>
    </row>
    <row r="2166" spans="15:15" ht="20.100000000000001" customHeight="1" x14ac:dyDescent="0.15">
      <c r="O2166" s="10"/>
    </row>
    <row r="2167" spans="15:15" ht="20.100000000000001" customHeight="1" x14ac:dyDescent="0.15">
      <c r="O2167" s="10"/>
    </row>
    <row r="2168" spans="15:15" ht="20.100000000000001" customHeight="1" x14ac:dyDescent="0.15">
      <c r="O2168" s="10"/>
    </row>
    <row r="2169" spans="15:15" ht="20.100000000000001" customHeight="1" x14ac:dyDescent="0.15">
      <c r="O2169" s="10"/>
    </row>
    <row r="2170" spans="15:15" ht="20.100000000000001" customHeight="1" x14ac:dyDescent="0.15">
      <c r="O2170" s="10"/>
    </row>
    <row r="2171" spans="15:15" ht="20.100000000000001" customHeight="1" x14ac:dyDescent="0.15">
      <c r="O2171" s="10"/>
    </row>
    <row r="2172" spans="15:15" ht="20.100000000000001" customHeight="1" x14ac:dyDescent="0.15">
      <c r="O2172" s="10"/>
    </row>
    <row r="2173" spans="15:15" ht="20.100000000000001" customHeight="1" x14ac:dyDescent="0.15">
      <c r="O2173" s="10"/>
    </row>
    <row r="2174" spans="15:15" ht="20.100000000000001" customHeight="1" x14ac:dyDescent="0.15">
      <c r="O2174" s="10"/>
    </row>
    <row r="2175" spans="15:15" ht="20.100000000000001" customHeight="1" x14ac:dyDescent="0.15">
      <c r="O2175" s="10"/>
    </row>
    <row r="2176" spans="15:15" ht="20.100000000000001" customHeight="1" x14ac:dyDescent="0.15">
      <c r="O2176" s="10"/>
    </row>
    <row r="2177" spans="15:15" ht="20.100000000000001" customHeight="1" x14ac:dyDescent="0.15">
      <c r="O2177" s="10"/>
    </row>
    <row r="2178" spans="15:15" ht="20.100000000000001" customHeight="1" x14ac:dyDescent="0.15">
      <c r="O2178" s="10"/>
    </row>
    <row r="2179" spans="15:15" ht="20.100000000000001" customHeight="1" x14ac:dyDescent="0.15">
      <c r="O2179" s="10"/>
    </row>
    <row r="2180" spans="15:15" ht="20.100000000000001" customHeight="1" x14ac:dyDescent="0.15">
      <c r="O2180" s="10"/>
    </row>
    <row r="2181" spans="15:15" ht="20.100000000000001" customHeight="1" x14ac:dyDescent="0.15">
      <c r="O2181" s="10"/>
    </row>
    <row r="2182" spans="15:15" ht="20.100000000000001" customHeight="1" x14ac:dyDescent="0.15">
      <c r="O2182" s="10"/>
    </row>
    <row r="2183" spans="15:15" ht="20.100000000000001" customHeight="1" x14ac:dyDescent="0.15">
      <c r="O2183" s="10"/>
    </row>
    <row r="2184" spans="15:15" ht="20.100000000000001" customHeight="1" x14ac:dyDescent="0.15">
      <c r="O2184" s="10"/>
    </row>
    <row r="2185" spans="15:15" ht="20.100000000000001" customHeight="1" x14ac:dyDescent="0.15">
      <c r="O2185" s="10"/>
    </row>
    <row r="2186" spans="15:15" ht="20.100000000000001" customHeight="1" x14ac:dyDescent="0.15">
      <c r="O2186" s="10"/>
    </row>
    <row r="2187" spans="15:15" ht="20.100000000000001" customHeight="1" x14ac:dyDescent="0.15">
      <c r="O2187" s="10"/>
    </row>
    <row r="2188" spans="15:15" ht="20.100000000000001" customHeight="1" x14ac:dyDescent="0.15">
      <c r="O2188" s="10"/>
    </row>
    <row r="2189" spans="15:15" ht="20.100000000000001" customHeight="1" x14ac:dyDescent="0.15">
      <c r="O2189" s="10"/>
    </row>
    <row r="2190" spans="15:15" ht="20.100000000000001" customHeight="1" x14ac:dyDescent="0.15">
      <c r="O2190" s="10"/>
    </row>
    <row r="2191" spans="15:15" ht="20.100000000000001" customHeight="1" x14ac:dyDescent="0.15">
      <c r="O2191" s="10"/>
    </row>
    <row r="2192" spans="15:15" ht="20.100000000000001" customHeight="1" x14ac:dyDescent="0.15">
      <c r="O2192" s="10"/>
    </row>
    <row r="2193" spans="15:15" ht="20.100000000000001" customHeight="1" x14ac:dyDescent="0.15">
      <c r="O2193" s="10"/>
    </row>
    <row r="2194" spans="15:15" ht="20.100000000000001" customHeight="1" x14ac:dyDescent="0.15">
      <c r="O2194" s="10"/>
    </row>
    <row r="2195" spans="15:15" ht="20.100000000000001" customHeight="1" x14ac:dyDescent="0.15">
      <c r="O2195" s="10"/>
    </row>
    <row r="2196" spans="15:15" ht="20.100000000000001" customHeight="1" x14ac:dyDescent="0.15">
      <c r="O2196" s="10"/>
    </row>
    <row r="2197" spans="15:15" ht="20.100000000000001" customHeight="1" x14ac:dyDescent="0.15">
      <c r="O2197" s="10"/>
    </row>
    <row r="2198" spans="15:15" ht="20.100000000000001" customHeight="1" x14ac:dyDescent="0.15">
      <c r="O2198" s="10"/>
    </row>
    <row r="2199" spans="15:15" ht="20.100000000000001" customHeight="1" x14ac:dyDescent="0.15">
      <c r="O2199" s="10"/>
    </row>
    <row r="2200" spans="15:15" ht="20.100000000000001" customHeight="1" x14ac:dyDescent="0.15">
      <c r="O2200" s="10"/>
    </row>
    <row r="2201" spans="15:15" ht="20.100000000000001" customHeight="1" x14ac:dyDescent="0.15">
      <c r="O2201" s="10"/>
    </row>
    <row r="2202" spans="15:15" ht="20.100000000000001" customHeight="1" x14ac:dyDescent="0.15">
      <c r="O2202" s="10"/>
    </row>
    <row r="2203" spans="15:15" ht="20.100000000000001" customHeight="1" x14ac:dyDescent="0.15">
      <c r="O2203" s="10"/>
    </row>
    <row r="2204" spans="15:15" ht="20.100000000000001" customHeight="1" x14ac:dyDescent="0.15">
      <c r="O2204" s="10"/>
    </row>
    <row r="2205" spans="15:15" ht="20.100000000000001" customHeight="1" x14ac:dyDescent="0.15">
      <c r="O2205" s="10"/>
    </row>
    <row r="2206" spans="15:15" ht="20.100000000000001" customHeight="1" x14ac:dyDescent="0.15">
      <c r="O2206" s="10"/>
    </row>
    <row r="2207" spans="15:15" ht="20.100000000000001" customHeight="1" x14ac:dyDescent="0.15">
      <c r="O2207" s="10"/>
    </row>
    <row r="2208" spans="15:15" ht="20.100000000000001" customHeight="1" x14ac:dyDescent="0.15">
      <c r="O2208" s="10"/>
    </row>
    <row r="2209" spans="15:15" ht="20.100000000000001" customHeight="1" x14ac:dyDescent="0.15">
      <c r="O2209" s="10"/>
    </row>
    <row r="2210" spans="15:15" ht="20.100000000000001" customHeight="1" x14ac:dyDescent="0.15">
      <c r="O2210" s="10"/>
    </row>
    <row r="2211" spans="15:15" ht="20.100000000000001" customHeight="1" x14ac:dyDescent="0.15">
      <c r="O2211" s="10"/>
    </row>
    <row r="2212" spans="15:15" ht="20.100000000000001" customHeight="1" x14ac:dyDescent="0.15">
      <c r="O2212" s="10"/>
    </row>
    <row r="2213" spans="15:15" ht="20.100000000000001" customHeight="1" x14ac:dyDescent="0.15">
      <c r="O2213" s="10"/>
    </row>
    <row r="2214" spans="15:15" ht="20.100000000000001" customHeight="1" x14ac:dyDescent="0.15">
      <c r="O2214" s="10"/>
    </row>
    <row r="2215" spans="15:15" ht="20.100000000000001" customHeight="1" x14ac:dyDescent="0.15">
      <c r="O2215" s="10"/>
    </row>
    <row r="2216" spans="15:15" ht="20.100000000000001" customHeight="1" x14ac:dyDescent="0.15">
      <c r="O2216" s="10"/>
    </row>
    <row r="2217" spans="15:15" ht="20.100000000000001" customHeight="1" x14ac:dyDescent="0.15">
      <c r="O2217" s="10"/>
    </row>
    <row r="2218" spans="15:15" ht="20.100000000000001" customHeight="1" x14ac:dyDescent="0.15">
      <c r="O2218" s="10"/>
    </row>
    <row r="2219" spans="15:15" ht="20.100000000000001" customHeight="1" x14ac:dyDescent="0.15">
      <c r="O2219" s="10"/>
    </row>
    <row r="2220" spans="15:15" ht="20.100000000000001" customHeight="1" x14ac:dyDescent="0.15">
      <c r="O2220" s="10"/>
    </row>
    <row r="2221" spans="15:15" ht="20.100000000000001" customHeight="1" x14ac:dyDescent="0.15">
      <c r="O2221" s="10"/>
    </row>
    <row r="2222" spans="15:15" ht="20.100000000000001" customHeight="1" x14ac:dyDescent="0.15">
      <c r="O2222" s="10"/>
    </row>
    <row r="2223" spans="15:15" ht="20.100000000000001" customHeight="1" x14ac:dyDescent="0.15">
      <c r="O2223" s="10"/>
    </row>
    <row r="2224" spans="15:15" ht="20.100000000000001" customHeight="1" x14ac:dyDescent="0.15">
      <c r="O2224" s="10"/>
    </row>
    <row r="2225" spans="15:15" ht="20.100000000000001" customHeight="1" x14ac:dyDescent="0.15">
      <c r="O2225" s="10"/>
    </row>
    <row r="2226" spans="15:15" ht="20.100000000000001" customHeight="1" x14ac:dyDescent="0.15">
      <c r="O2226" s="10"/>
    </row>
    <row r="2227" spans="15:15" ht="20.100000000000001" customHeight="1" x14ac:dyDescent="0.15">
      <c r="O2227" s="10"/>
    </row>
    <row r="2228" spans="15:15" ht="20.100000000000001" customHeight="1" x14ac:dyDescent="0.15">
      <c r="O2228" s="10"/>
    </row>
    <row r="2229" spans="15:15" ht="20.100000000000001" customHeight="1" x14ac:dyDescent="0.15">
      <c r="O2229" s="10"/>
    </row>
    <row r="2230" spans="15:15" ht="20.100000000000001" customHeight="1" x14ac:dyDescent="0.15">
      <c r="O2230" s="10"/>
    </row>
    <row r="2231" spans="15:15" ht="20.100000000000001" customHeight="1" x14ac:dyDescent="0.15">
      <c r="O2231" s="10"/>
    </row>
    <row r="2232" spans="15:15" ht="20.100000000000001" customHeight="1" x14ac:dyDescent="0.15">
      <c r="O2232" s="10"/>
    </row>
    <row r="2233" spans="15:15" ht="20.100000000000001" customHeight="1" x14ac:dyDescent="0.15">
      <c r="O2233" s="10"/>
    </row>
    <row r="2234" spans="15:15" ht="20.100000000000001" customHeight="1" x14ac:dyDescent="0.15">
      <c r="O2234" s="10"/>
    </row>
    <row r="2235" spans="15:15" ht="20.100000000000001" customHeight="1" x14ac:dyDescent="0.15">
      <c r="O2235" s="10"/>
    </row>
    <row r="2236" spans="15:15" ht="20.100000000000001" customHeight="1" x14ac:dyDescent="0.15">
      <c r="O2236" s="10"/>
    </row>
    <row r="2237" spans="15:15" ht="20.100000000000001" customHeight="1" x14ac:dyDescent="0.15">
      <c r="O2237" s="10"/>
    </row>
    <row r="2238" spans="15:15" ht="20.100000000000001" customHeight="1" x14ac:dyDescent="0.15">
      <c r="O2238" s="10"/>
    </row>
    <row r="2239" spans="15:15" ht="20.100000000000001" customHeight="1" x14ac:dyDescent="0.15">
      <c r="O2239" s="10"/>
    </row>
    <row r="2240" spans="15:15" ht="20.100000000000001" customHeight="1" x14ac:dyDescent="0.15">
      <c r="O2240" s="10"/>
    </row>
    <row r="2241" spans="15:15" ht="20.100000000000001" customHeight="1" x14ac:dyDescent="0.15">
      <c r="O2241" s="10"/>
    </row>
    <row r="2242" spans="15:15" ht="20.100000000000001" customHeight="1" x14ac:dyDescent="0.15">
      <c r="O2242" s="10"/>
    </row>
    <row r="2243" spans="15:15" ht="20.100000000000001" customHeight="1" x14ac:dyDescent="0.15">
      <c r="O2243" s="10"/>
    </row>
    <row r="2244" spans="15:15" ht="20.100000000000001" customHeight="1" x14ac:dyDescent="0.15">
      <c r="O2244" s="10"/>
    </row>
    <row r="2245" spans="15:15" ht="20.100000000000001" customHeight="1" x14ac:dyDescent="0.15">
      <c r="O2245" s="10"/>
    </row>
    <row r="2246" spans="15:15" ht="20.100000000000001" customHeight="1" x14ac:dyDescent="0.15">
      <c r="O2246" s="10"/>
    </row>
    <row r="2247" spans="15:15" ht="20.100000000000001" customHeight="1" x14ac:dyDescent="0.15">
      <c r="O2247" s="10"/>
    </row>
    <row r="2248" spans="15:15" ht="20.100000000000001" customHeight="1" x14ac:dyDescent="0.15">
      <c r="O2248" s="10"/>
    </row>
    <row r="2249" spans="15:15" ht="20.100000000000001" customHeight="1" x14ac:dyDescent="0.15">
      <c r="O2249" s="10"/>
    </row>
    <row r="2250" spans="15:15" ht="20.100000000000001" customHeight="1" x14ac:dyDescent="0.15">
      <c r="O2250" s="10"/>
    </row>
    <row r="2251" spans="15:15" ht="20.100000000000001" customHeight="1" x14ac:dyDescent="0.15">
      <c r="O2251" s="10"/>
    </row>
    <row r="2252" spans="15:15" ht="20.100000000000001" customHeight="1" x14ac:dyDescent="0.15">
      <c r="O2252" s="10"/>
    </row>
    <row r="2253" spans="15:15" ht="20.100000000000001" customHeight="1" x14ac:dyDescent="0.15">
      <c r="O2253" s="10"/>
    </row>
    <row r="2254" spans="15:15" ht="20.100000000000001" customHeight="1" x14ac:dyDescent="0.15">
      <c r="O2254" s="10"/>
    </row>
    <row r="2255" spans="15:15" ht="20.100000000000001" customHeight="1" x14ac:dyDescent="0.15">
      <c r="O2255" s="10"/>
    </row>
    <row r="2256" spans="15:15" ht="20.100000000000001" customHeight="1" x14ac:dyDescent="0.15">
      <c r="O2256" s="10"/>
    </row>
    <row r="2257" spans="15:15" ht="20.100000000000001" customHeight="1" x14ac:dyDescent="0.15">
      <c r="O2257" s="10"/>
    </row>
    <row r="2258" spans="15:15" ht="20.100000000000001" customHeight="1" x14ac:dyDescent="0.15">
      <c r="O2258" s="10"/>
    </row>
    <row r="2259" spans="15:15" ht="20.100000000000001" customHeight="1" x14ac:dyDescent="0.15">
      <c r="O2259" s="10"/>
    </row>
    <row r="2260" spans="15:15" ht="20.100000000000001" customHeight="1" x14ac:dyDescent="0.15">
      <c r="O2260" s="10"/>
    </row>
    <row r="2261" spans="15:15" ht="20.100000000000001" customHeight="1" x14ac:dyDescent="0.15">
      <c r="O2261" s="10"/>
    </row>
    <row r="2262" spans="15:15" ht="20.100000000000001" customHeight="1" x14ac:dyDescent="0.15">
      <c r="O2262" s="10"/>
    </row>
    <row r="2263" spans="15:15" ht="20.100000000000001" customHeight="1" x14ac:dyDescent="0.15">
      <c r="O2263" s="10"/>
    </row>
    <row r="2264" spans="15:15" ht="20.100000000000001" customHeight="1" x14ac:dyDescent="0.15">
      <c r="O2264" s="10"/>
    </row>
    <row r="2265" spans="15:15" ht="20.100000000000001" customHeight="1" x14ac:dyDescent="0.15">
      <c r="O2265" s="10"/>
    </row>
    <row r="2266" spans="15:15" ht="20.100000000000001" customHeight="1" x14ac:dyDescent="0.15">
      <c r="O2266" s="10"/>
    </row>
    <row r="2267" spans="15:15" ht="20.100000000000001" customHeight="1" x14ac:dyDescent="0.15">
      <c r="O2267" s="10"/>
    </row>
    <row r="2268" spans="15:15" ht="20.100000000000001" customHeight="1" x14ac:dyDescent="0.15">
      <c r="O2268" s="10"/>
    </row>
    <row r="2269" spans="15:15" ht="20.100000000000001" customHeight="1" x14ac:dyDescent="0.15">
      <c r="O2269" s="10"/>
    </row>
    <row r="2270" spans="15:15" ht="20.100000000000001" customHeight="1" x14ac:dyDescent="0.15">
      <c r="O2270" s="10"/>
    </row>
    <row r="2271" spans="15:15" ht="20.100000000000001" customHeight="1" x14ac:dyDescent="0.15">
      <c r="O2271" s="10"/>
    </row>
    <row r="2272" spans="15:15" ht="20.100000000000001" customHeight="1" x14ac:dyDescent="0.15">
      <c r="O2272" s="10"/>
    </row>
    <row r="2273" spans="15:15" ht="20.100000000000001" customHeight="1" x14ac:dyDescent="0.15">
      <c r="O2273" s="10"/>
    </row>
    <row r="2274" spans="15:15" ht="20.100000000000001" customHeight="1" x14ac:dyDescent="0.15">
      <c r="O2274" s="10"/>
    </row>
    <row r="2275" spans="15:15" ht="20.100000000000001" customHeight="1" x14ac:dyDescent="0.15">
      <c r="O2275" s="10"/>
    </row>
    <row r="2276" spans="15:15" ht="20.100000000000001" customHeight="1" x14ac:dyDescent="0.15">
      <c r="O2276" s="10"/>
    </row>
    <row r="2277" spans="15:15" ht="20.100000000000001" customHeight="1" x14ac:dyDescent="0.15">
      <c r="O2277" s="10"/>
    </row>
    <row r="2278" spans="15:15" ht="20.100000000000001" customHeight="1" x14ac:dyDescent="0.15">
      <c r="O2278" s="10"/>
    </row>
    <row r="2279" spans="15:15" ht="20.100000000000001" customHeight="1" x14ac:dyDescent="0.15">
      <c r="O2279" s="10"/>
    </row>
    <row r="2280" spans="15:15" ht="20.100000000000001" customHeight="1" x14ac:dyDescent="0.15">
      <c r="O2280" s="10"/>
    </row>
    <row r="2281" spans="15:15" ht="20.100000000000001" customHeight="1" x14ac:dyDescent="0.15">
      <c r="O2281" s="10"/>
    </row>
    <row r="2282" spans="15:15" ht="20.100000000000001" customHeight="1" x14ac:dyDescent="0.15">
      <c r="O2282" s="10"/>
    </row>
    <row r="2283" spans="15:15" ht="20.100000000000001" customHeight="1" x14ac:dyDescent="0.15">
      <c r="O2283" s="10"/>
    </row>
    <row r="2284" spans="15:15" ht="20.100000000000001" customHeight="1" x14ac:dyDescent="0.15">
      <c r="O2284" s="10"/>
    </row>
    <row r="2285" spans="15:15" ht="20.100000000000001" customHeight="1" x14ac:dyDescent="0.15">
      <c r="O2285" s="10"/>
    </row>
    <row r="2286" spans="15:15" ht="20.100000000000001" customHeight="1" x14ac:dyDescent="0.15">
      <c r="O2286" s="10"/>
    </row>
    <row r="2287" spans="15:15" ht="20.100000000000001" customHeight="1" x14ac:dyDescent="0.15">
      <c r="O2287" s="10"/>
    </row>
    <row r="2288" spans="15:15" ht="20.100000000000001" customHeight="1" x14ac:dyDescent="0.15">
      <c r="O2288" s="10"/>
    </row>
    <row r="2289" spans="15:15" ht="20.100000000000001" customHeight="1" x14ac:dyDescent="0.15">
      <c r="O2289" s="10"/>
    </row>
    <row r="2290" spans="15:15" ht="20.100000000000001" customHeight="1" x14ac:dyDescent="0.15">
      <c r="O2290" s="10"/>
    </row>
    <row r="2291" spans="15:15" ht="20.100000000000001" customHeight="1" x14ac:dyDescent="0.15">
      <c r="O2291" s="10"/>
    </row>
    <row r="2292" spans="15:15" ht="20.100000000000001" customHeight="1" x14ac:dyDescent="0.15">
      <c r="O2292" s="10"/>
    </row>
    <row r="2293" spans="15:15" ht="20.100000000000001" customHeight="1" x14ac:dyDescent="0.15">
      <c r="O2293" s="10"/>
    </row>
    <row r="2294" spans="15:15" ht="20.100000000000001" customHeight="1" x14ac:dyDescent="0.15">
      <c r="O2294" s="10"/>
    </row>
    <row r="2295" spans="15:15" ht="20.100000000000001" customHeight="1" x14ac:dyDescent="0.15">
      <c r="O2295" s="10"/>
    </row>
    <row r="2296" spans="15:15" ht="20.100000000000001" customHeight="1" x14ac:dyDescent="0.15">
      <c r="O2296" s="10"/>
    </row>
    <row r="2297" spans="15:15" ht="20.100000000000001" customHeight="1" x14ac:dyDescent="0.15">
      <c r="O2297" s="10"/>
    </row>
    <row r="2298" spans="15:15" ht="20.100000000000001" customHeight="1" x14ac:dyDescent="0.15">
      <c r="O2298" s="10"/>
    </row>
    <row r="2299" spans="15:15" ht="20.100000000000001" customHeight="1" x14ac:dyDescent="0.15">
      <c r="O2299" s="10"/>
    </row>
    <row r="2300" spans="15:15" ht="20.100000000000001" customHeight="1" x14ac:dyDescent="0.15">
      <c r="O2300" s="10"/>
    </row>
    <row r="2301" spans="15:15" ht="20.100000000000001" customHeight="1" x14ac:dyDescent="0.15">
      <c r="O2301" s="10"/>
    </row>
    <row r="2302" spans="15:15" ht="20.100000000000001" customHeight="1" x14ac:dyDescent="0.15">
      <c r="O2302" s="10"/>
    </row>
    <row r="2303" spans="15:15" ht="20.100000000000001" customHeight="1" x14ac:dyDescent="0.15">
      <c r="O2303" s="10"/>
    </row>
    <row r="2304" spans="15:15" ht="20.100000000000001" customHeight="1" x14ac:dyDescent="0.15">
      <c r="O2304" s="10"/>
    </row>
    <row r="2305" spans="15:15" ht="20.100000000000001" customHeight="1" x14ac:dyDescent="0.15">
      <c r="O2305" s="10"/>
    </row>
    <row r="2306" spans="15:15" ht="20.100000000000001" customHeight="1" x14ac:dyDescent="0.15">
      <c r="O2306" s="10"/>
    </row>
    <row r="2307" spans="15:15" ht="20.100000000000001" customHeight="1" x14ac:dyDescent="0.15">
      <c r="O2307" s="10"/>
    </row>
    <row r="2308" spans="15:15" ht="20.100000000000001" customHeight="1" x14ac:dyDescent="0.15">
      <c r="O2308" s="10"/>
    </row>
    <row r="2309" spans="15:15" ht="20.100000000000001" customHeight="1" x14ac:dyDescent="0.15">
      <c r="O2309" s="10"/>
    </row>
    <row r="2310" spans="15:15" ht="20.100000000000001" customHeight="1" x14ac:dyDescent="0.15">
      <c r="O2310" s="10"/>
    </row>
    <row r="2311" spans="15:15" ht="20.100000000000001" customHeight="1" x14ac:dyDescent="0.15">
      <c r="O2311" s="10"/>
    </row>
    <row r="2312" spans="15:15" ht="20.100000000000001" customHeight="1" x14ac:dyDescent="0.15">
      <c r="O2312" s="10"/>
    </row>
    <row r="2313" spans="15:15" ht="20.100000000000001" customHeight="1" x14ac:dyDescent="0.15">
      <c r="O2313" s="10"/>
    </row>
    <row r="2314" spans="15:15" ht="20.100000000000001" customHeight="1" x14ac:dyDescent="0.15">
      <c r="O2314" s="10"/>
    </row>
    <row r="2315" spans="15:15" ht="20.100000000000001" customHeight="1" x14ac:dyDescent="0.15">
      <c r="O2315" s="10"/>
    </row>
    <row r="2316" spans="15:15" ht="20.100000000000001" customHeight="1" x14ac:dyDescent="0.15">
      <c r="O2316" s="10"/>
    </row>
    <row r="2317" spans="15:15" ht="20.100000000000001" customHeight="1" x14ac:dyDescent="0.15">
      <c r="O2317" s="10"/>
    </row>
    <row r="2318" spans="15:15" ht="20.100000000000001" customHeight="1" x14ac:dyDescent="0.15">
      <c r="O2318" s="10"/>
    </row>
    <row r="2319" spans="15:15" ht="20.100000000000001" customHeight="1" x14ac:dyDescent="0.15">
      <c r="O2319" s="10"/>
    </row>
    <row r="2320" spans="15:15" ht="20.100000000000001" customHeight="1" x14ac:dyDescent="0.15">
      <c r="O2320" s="10"/>
    </row>
    <row r="2321" spans="15:15" ht="20.100000000000001" customHeight="1" x14ac:dyDescent="0.15">
      <c r="O2321" s="10"/>
    </row>
    <row r="2322" spans="15:15" ht="20.100000000000001" customHeight="1" x14ac:dyDescent="0.15">
      <c r="O2322" s="10"/>
    </row>
    <row r="2323" spans="15:15" ht="20.100000000000001" customHeight="1" x14ac:dyDescent="0.15">
      <c r="O2323" s="10"/>
    </row>
    <row r="2324" spans="15:15" ht="20.100000000000001" customHeight="1" x14ac:dyDescent="0.15">
      <c r="O2324" s="10"/>
    </row>
    <row r="2325" spans="15:15" ht="20.100000000000001" customHeight="1" x14ac:dyDescent="0.15">
      <c r="O2325" s="10"/>
    </row>
    <row r="2326" spans="15:15" ht="20.100000000000001" customHeight="1" x14ac:dyDescent="0.15">
      <c r="O2326" s="10"/>
    </row>
    <row r="2327" spans="15:15" ht="20.100000000000001" customHeight="1" x14ac:dyDescent="0.15">
      <c r="O2327" s="10"/>
    </row>
    <row r="2328" spans="15:15" ht="20.100000000000001" customHeight="1" x14ac:dyDescent="0.15">
      <c r="O2328" s="10"/>
    </row>
    <row r="2329" spans="15:15" ht="20.100000000000001" customHeight="1" x14ac:dyDescent="0.15">
      <c r="O2329" s="10"/>
    </row>
    <row r="2330" spans="15:15" ht="20.100000000000001" customHeight="1" x14ac:dyDescent="0.15">
      <c r="O2330" s="10"/>
    </row>
    <row r="2331" spans="15:15" ht="20.100000000000001" customHeight="1" x14ac:dyDescent="0.15">
      <c r="O2331" s="10"/>
    </row>
    <row r="2332" spans="15:15" ht="20.100000000000001" customHeight="1" x14ac:dyDescent="0.15">
      <c r="O2332" s="10"/>
    </row>
    <row r="2333" spans="15:15" ht="20.100000000000001" customHeight="1" x14ac:dyDescent="0.15">
      <c r="O2333" s="10"/>
    </row>
    <row r="2334" spans="15:15" ht="20.100000000000001" customHeight="1" x14ac:dyDescent="0.15">
      <c r="O2334" s="10"/>
    </row>
    <row r="2335" spans="15:15" ht="20.100000000000001" customHeight="1" x14ac:dyDescent="0.15">
      <c r="O2335" s="10"/>
    </row>
    <row r="2336" spans="15:15" ht="20.100000000000001" customHeight="1" x14ac:dyDescent="0.15">
      <c r="O2336" s="10"/>
    </row>
    <row r="2337" spans="15:15" ht="20.100000000000001" customHeight="1" x14ac:dyDescent="0.15">
      <c r="O2337" s="10"/>
    </row>
    <row r="2338" spans="15:15" ht="20.100000000000001" customHeight="1" x14ac:dyDescent="0.15">
      <c r="O2338" s="10"/>
    </row>
    <row r="2339" spans="15:15" ht="20.100000000000001" customHeight="1" x14ac:dyDescent="0.15">
      <c r="O2339" s="10"/>
    </row>
    <row r="2340" spans="15:15" ht="20.100000000000001" customHeight="1" x14ac:dyDescent="0.15">
      <c r="O2340" s="10"/>
    </row>
    <row r="2341" spans="15:15" ht="20.100000000000001" customHeight="1" x14ac:dyDescent="0.15">
      <c r="O2341" s="10"/>
    </row>
    <row r="2342" spans="15:15" ht="20.100000000000001" customHeight="1" x14ac:dyDescent="0.15">
      <c r="O2342" s="10"/>
    </row>
    <row r="2343" spans="15:15" ht="20.100000000000001" customHeight="1" x14ac:dyDescent="0.15">
      <c r="O2343" s="10"/>
    </row>
    <row r="2344" spans="15:15" ht="20.100000000000001" customHeight="1" x14ac:dyDescent="0.15">
      <c r="O2344" s="10"/>
    </row>
    <row r="2345" spans="15:15" ht="20.100000000000001" customHeight="1" x14ac:dyDescent="0.15">
      <c r="O2345" s="10"/>
    </row>
    <row r="2346" spans="15:15" ht="20.100000000000001" customHeight="1" x14ac:dyDescent="0.15">
      <c r="O2346" s="10"/>
    </row>
    <row r="2347" spans="15:15" ht="20.100000000000001" customHeight="1" x14ac:dyDescent="0.15">
      <c r="O2347" s="10"/>
    </row>
    <row r="2348" spans="15:15" ht="20.100000000000001" customHeight="1" x14ac:dyDescent="0.15">
      <c r="O2348" s="10"/>
    </row>
    <row r="2349" spans="15:15" ht="20.100000000000001" customHeight="1" x14ac:dyDescent="0.15">
      <c r="O2349" s="10"/>
    </row>
    <row r="2350" spans="15:15" ht="20.100000000000001" customHeight="1" x14ac:dyDescent="0.15">
      <c r="O2350" s="10"/>
    </row>
    <row r="2351" spans="15:15" ht="20.100000000000001" customHeight="1" x14ac:dyDescent="0.15">
      <c r="O2351" s="10"/>
    </row>
    <row r="2352" spans="15:15" ht="20.100000000000001" customHeight="1" x14ac:dyDescent="0.15">
      <c r="O2352" s="10"/>
    </row>
    <row r="2353" spans="15:15" ht="20.100000000000001" customHeight="1" x14ac:dyDescent="0.15">
      <c r="O2353" s="10"/>
    </row>
    <row r="2354" spans="15:15" ht="20.100000000000001" customHeight="1" x14ac:dyDescent="0.15">
      <c r="O2354" s="10"/>
    </row>
    <row r="2355" spans="15:15" ht="20.100000000000001" customHeight="1" x14ac:dyDescent="0.15">
      <c r="O2355" s="10"/>
    </row>
    <row r="2356" spans="15:15" ht="20.100000000000001" customHeight="1" x14ac:dyDescent="0.15">
      <c r="O2356" s="10"/>
    </row>
    <row r="2357" spans="15:15" ht="20.100000000000001" customHeight="1" x14ac:dyDescent="0.15">
      <c r="O2357" s="10"/>
    </row>
    <row r="2358" spans="15:15" ht="20.100000000000001" customHeight="1" x14ac:dyDescent="0.15">
      <c r="O2358" s="10"/>
    </row>
    <row r="2359" spans="15:15" ht="20.100000000000001" customHeight="1" x14ac:dyDescent="0.15">
      <c r="O2359" s="10"/>
    </row>
    <row r="2360" spans="15:15" ht="20.100000000000001" customHeight="1" x14ac:dyDescent="0.15">
      <c r="O2360" s="10"/>
    </row>
    <row r="2361" spans="15:15" ht="20.100000000000001" customHeight="1" x14ac:dyDescent="0.15">
      <c r="O2361" s="10"/>
    </row>
    <row r="2362" spans="15:15" ht="20.100000000000001" customHeight="1" x14ac:dyDescent="0.15">
      <c r="O2362" s="10"/>
    </row>
    <row r="2363" spans="15:15" ht="20.100000000000001" customHeight="1" x14ac:dyDescent="0.15">
      <c r="O2363" s="10"/>
    </row>
    <row r="2364" spans="15:15" ht="20.100000000000001" customHeight="1" x14ac:dyDescent="0.15">
      <c r="O2364" s="10"/>
    </row>
    <row r="2365" spans="15:15" ht="20.100000000000001" customHeight="1" x14ac:dyDescent="0.15">
      <c r="O2365" s="10"/>
    </row>
    <row r="2366" spans="15:15" ht="20.100000000000001" customHeight="1" x14ac:dyDescent="0.15">
      <c r="O2366" s="10"/>
    </row>
    <row r="2367" spans="15:15" ht="20.100000000000001" customHeight="1" x14ac:dyDescent="0.15">
      <c r="O2367" s="10"/>
    </row>
    <row r="2368" spans="15:15" ht="20.100000000000001" customHeight="1" x14ac:dyDescent="0.15">
      <c r="O2368" s="10"/>
    </row>
    <row r="2369" spans="15:15" ht="20.100000000000001" customHeight="1" x14ac:dyDescent="0.15">
      <c r="O2369" s="10"/>
    </row>
    <row r="2370" spans="15:15" ht="20.100000000000001" customHeight="1" x14ac:dyDescent="0.15">
      <c r="O2370" s="10"/>
    </row>
    <row r="2371" spans="15:15" ht="20.100000000000001" customHeight="1" x14ac:dyDescent="0.15">
      <c r="O2371" s="10"/>
    </row>
    <row r="2372" spans="15:15" ht="20.100000000000001" customHeight="1" x14ac:dyDescent="0.15">
      <c r="O2372" s="10"/>
    </row>
    <row r="2373" spans="15:15" ht="20.100000000000001" customHeight="1" x14ac:dyDescent="0.15">
      <c r="O2373" s="10"/>
    </row>
    <row r="2374" spans="15:15" ht="20.100000000000001" customHeight="1" x14ac:dyDescent="0.15">
      <c r="O2374" s="10"/>
    </row>
    <row r="2375" spans="15:15" ht="20.100000000000001" customHeight="1" x14ac:dyDescent="0.15">
      <c r="O2375" s="10"/>
    </row>
    <row r="2376" spans="15:15" ht="20.100000000000001" customHeight="1" x14ac:dyDescent="0.15">
      <c r="O2376" s="10"/>
    </row>
    <row r="2377" spans="15:15" ht="20.100000000000001" customHeight="1" x14ac:dyDescent="0.15">
      <c r="O2377" s="10"/>
    </row>
    <row r="2378" spans="15:15" ht="20.100000000000001" customHeight="1" x14ac:dyDescent="0.15">
      <c r="O2378" s="10"/>
    </row>
    <row r="2379" spans="15:15" ht="20.100000000000001" customHeight="1" x14ac:dyDescent="0.15">
      <c r="O2379" s="10"/>
    </row>
    <row r="2380" spans="15:15" ht="20.100000000000001" customHeight="1" x14ac:dyDescent="0.15">
      <c r="O2380" s="10"/>
    </row>
    <row r="2381" spans="15:15" ht="20.100000000000001" customHeight="1" x14ac:dyDescent="0.15">
      <c r="O2381" s="10"/>
    </row>
    <row r="2382" spans="15:15" ht="20.100000000000001" customHeight="1" x14ac:dyDescent="0.15">
      <c r="O2382" s="10"/>
    </row>
    <row r="2383" spans="15:15" ht="20.100000000000001" customHeight="1" x14ac:dyDescent="0.15">
      <c r="O2383" s="10"/>
    </row>
    <row r="2384" spans="15:15" ht="20.100000000000001" customHeight="1" x14ac:dyDescent="0.15">
      <c r="O2384" s="10"/>
    </row>
    <row r="2385" spans="15:15" ht="20.100000000000001" customHeight="1" x14ac:dyDescent="0.15">
      <c r="O2385" s="10"/>
    </row>
    <row r="2386" spans="15:15" ht="20.100000000000001" customHeight="1" x14ac:dyDescent="0.15">
      <c r="O2386" s="10"/>
    </row>
    <row r="2387" spans="15:15" ht="20.100000000000001" customHeight="1" x14ac:dyDescent="0.15">
      <c r="O2387" s="10"/>
    </row>
    <row r="2388" spans="15:15" ht="20.100000000000001" customHeight="1" x14ac:dyDescent="0.15">
      <c r="O2388" s="10"/>
    </row>
    <row r="2389" spans="15:15" ht="20.100000000000001" customHeight="1" x14ac:dyDescent="0.15">
      <c r="O2389" s="10"/>
    </row>
    <row r="2390" spans="15:15" ht="20.100000000000001" customHeight="1" x14ac:dyDescent="0.15">
      <c r="O2390" s="10"/>
    </row>
    <row r="2391" spans="15:15" ht="20.100000000000001" customHeight="1" x14ac:dyDescent="0.15">
      <c r="O2391" s="10"/>
    </row>
    <row r="2392" spans="15:15" ht="20.100000000000001" customHeight="1" x14ac:dyDescent="0.15">
      <c r="O2392" s="10"/>
    </row>
    <row r="2393" spans="15:15" ht="20.100000000000001" customHeight="1" x14ac:dyDescent="0.15">
      <c r="O2393" s="10"/>
    </row>
    <row r="2394" spans="15:15" ht="20.100000000000001" customHeight="1" x14ac:dyDescent="0.15">
      <c r="O2394" s="10"/>
    </row>
    <row r="2395" spans="15:15" ht="20.100000000000001" customHeight="1" x14ac:dyDescent="0.15">
      <c r="O2395" s="10"/>
    </row>
    <row r="2396" spans="15:15" ht="20.100000000000001" customHeight="1" x14ac:dyDescent="0.15">
      <c r="O2396" s="10"/>
    </row>
    <row r="2397" spans="15:15" ht="20.100000000000001" customHeight="1" x14ac:dyDescent="0.15">
      <c r="O2397" s="10"/>
    </row>
    <row r="2398" spans="15:15" ht="20.100000000000001" customHeight="1" x14ac:dyDescent="0.15">
      <c r="O2398" s="10"/>
    </row>
    <row r="2399" spans="15:15" ht="20.100000000000001" customHeight="1" x14ac:dyDescent="0.15">
      <c r="O2399" s="10"/>
    </row>
    <row r="2400" spans="15:15" ht="20.100000000000001" customHeight="1" x14ac:dyDescent="0.15">
      <c r="O2400" s="10"/>
    </row>
    <row r="2401" spans="15:15" ht="20.100000000000001" customHeight="1" x14ac:dyDescent="0.15">
      <c r="O2401" s="10"/>
    </row>
    <row r="2402" spans="15:15" ht="20.100000000000001" customHeight="1" x14ac:dyDescent="0.15">
      <c r="O2402" s="10"/>
    </row>
    <row r="2403" spans="15:15" ht="20.100000000000001" customHeight="1" x14ac:dyDescent="0.15">
      <c r="O2403" s="10"/>
    </row>
    <row r="2404" spans="15:15" ht="20.100000000000001" customHeight="1" x14ac:dyDescent="0.15">
      <c r="O2404" s="10"/>
    </row>
    <row r="2405" spans="15:15" ht="20.100000000000001" customHeight="1" x14ac:dyDescent="0.15">
      <c r="O2405" s="10"/>
    </row>
    <row r="2406" spans="15:15" ht="20.100000000000001" customHeight="1" x14ac:dyDescent="0.15">
      <c r="O2406" s="10"/>
    </row>
    <row r="2407" spans="15:15" ht="20.100000000000001" customHeight="1" x14ac:dyDescent="0.15">
      <c r="O2407" s="10"/>
    </row>
    <row r="2408" spans="15:15" ht="20.100000000000001" customHeight="1" x14ac:dyDescent="0.15">
      <c r="O2408" s="10"/>
    </row>
    <row r="2409" spans="15:15" ht="20.100000000000001" customHeight="1" x14ac:dyDescent="0.15">
      <c r="O2409" s="10"/>
    </row>
    <row r="2410" spans="15:15" ht="20.100000000000001" customHeight="1" x14ac:dyDescent="0.15">
      <c r="O2410" s="10"/>
    </row>
    <row r="2411" spans="15:15" ht="20.100000000000001" customHeight="1" x14ac:dyDescent="0.15">
      <c r="O2411" s="10"/>
    </row>
    <row r="2412" spans="15:15" ht="20.100000000000001" customHeight="1" x14ac:dyDescent="0.15">
      <c r="O2412" s="10"/>
    </row>
    <row r="2413" spans="15:15" ht="20.100000000000001" customHeight="1" x14ac:dyDescent="0.15">
      <c r="O2413" s="10"/>
    </row>
    <row r="2414" spans="15:15" ht="20.100000000000001" customHeight="1" x14ac:dyDescent="0.15">
      <c r="O2414" s="10"/>
    </row>
    <row r="2415" spans="15:15" ht="20.100000000000001" customHeight="1" x14ac:dyDescent="0.15">
      <c r="O2415" s="10"/>
    </row>
    <row r="2416" spans="15:15" ht="20.100000000000001" customHeight="1" x14ac:dyDescent="0.15">
      <c r="O2416" s="10"/>
    </row>
    <row r="2417" spans="15:15" ht="20.100000000000001" customHeight="1" x14ac:dyDescent="0.15">
      <c r="O2417" s="10"/>
    </row>
    <row r="2418" spans="15:15" ht="20.100000000000001" customHeight="1" x14ac:dyDescent="0.15">
      <c r="O2418" s="10"/>
    </row>
    <row r="2419" spans="15:15" ht="20.100000000000001" customHeight="1" x14ac:dyDescent="0.15">
      <c r="O2419" s="10"/>
    </row>
    <row r="2420" spans="15:15" ht="20.100000000000001" customHeight="1" x14ac:dyDescent="0.15">
      <c r="O2420" s="10"/>
    </row>
    <row r="2421" spans="15:15" ht="20.100000000000001" customHeight="1" x14ac:dyDescent="0.15">
      <c r="O2421" s="10"/>
    </row>
    <row r="2422" spans="15:15" ht="20.100000000000001" customHeight="1" x14ac:dyDescent="0.15">
      <c r="O2422" s="10"/>
    </row>
    <row r="2423" spans="15:15" ht="20.100000000000001" customHeight="1" x14ac:dyDescent="0.15">
      <c r="O2423" s="10"/>
    </row>
    <row r="2424" spans="15:15" ht="20.100000000000001" customHeight="1" x14ac:dyDescent="0.15">
      <c r="O2424" s="10"/>
    </row>
    <row r="2425" spans="15:15" ht="20.100000000000001" customHeight="1" x14ac:dyDescent="0.15">
      <c r="O2425" s="10"/>
    </row>
    <row r="2426" spans="15:15" ht="20.100000000000001" customHeight="1" x14ac:dyDescent="0.15">
      <c r="O2426" s="10"/>
    </row>
    <row r="2427" spans="15:15" ht="20.100000000000001" customHeight="1" x14ac:dyDescent="0.15">
      <c r="O2427" s="10"/>
    </row>
    <row r="2428" spans="15:15" ht="20.100000000000001" customHeight="1" x14ac:dyDescent="0.15">
      <c r="O2428" s="10"/>
    </row>
    <row r="2429" spans="15:15" ht="20.100000000000001" customHeight="1" x14ac:dyDescent="0.15">
      <c r="O2429" s="10"/>
    </row>
    <row r="2430" spans="15:15" ht="20.100000000000001" customHeight="1" x14ac:dyDescent="0.15">
      <c r="O2430" s="10"/>
    </row>
    <row r="2431" spans="15:15" ht="20.100000000000001" customHeight="1" x14ac:dyDescent="0.15">
      <c r="O2431" s="10"/>
    </row>
    <row r="2432" spans="15:15" ht="20.100000000000001" customHeight="1" x14ac:dyDescent="0.15">
      <c r="O2432" s="10"/>
    </row>
    <row r="2433" spans="15:15" ht="20.100000000000001" customHeight="1" x14ac:dyDescent="0.15">
      <c r="O2433" s="10"/>
    </row>
    <row r="2434" spans="15:15" ht="20.100000000000001" customHeight="1" x14ac:dyDescent="0.15">
      <c r="O2434" s="10"/>
    </row>
    <row r="2435" spans="15:15" ht="20.100000000000001" customHeight="1" x14ac:dyDescent="0.15">
      <c r="O2435" s="10"/>
    </row>
    <row r="2436" spans="15:15" ht="20.100000000000001" customHeight="1" x14ac:dyDescent="0.15">
      <c r="O2436" s="10"/>
    </row>
    <row r="2437" spans="15:15" ht="20.100000000000001" customHeight="1" x14ac:dyDescent="0.15">
      <c r="O2437" s="10"/>
    </row>
    <row r="2438" spans="15:15" ht="20.100000000000001" customHeight="1" x14ac:dyDescent="0.15">
      <c r="O2438" s="10"/>
    </row>
    <row r="2439" spans="15:15" ht="20.100000000000001" customHeight="1" x14ac:dyDescent="0.15">
      <c r="O2439" s="10"/>
    </row>
    <row r="2440" spans="15:15" ht="20.100000000000001" customHeight="1" x14ac:dyDescent="0.15">
      <c r="O2440" s="10"/>
    </row>
    <row r="2441" spans="15:15" ht="20.100000000000001" customHeight="1" x14ac:dyDescent="0.15">
      <c r="O2441" s="10"/>
    </row>
    <row r="2442" spans="15:15" ht="20.100000000000001" customHeight="1" x14ac:dyDescent="0.15">
      <c r="O2442" s="10"/>
    </row>
    <row r="2443" spans="15:15" ht="20.100000000000001" customHeight="1" x14ac:dyDescent="0.15">
      <c r="O2443" s="10"/>
    </row>
    <row r="2444" spans="15:15" ht="20.100000000000001" customHeight="1" x14ac:dyDescent="0.15">
      <c r="O2444" s="10"/>
    </row>
    <row r="2445" spans="15:15" ht="20.100000000000001" customHeight="1" x14ac:dyDescent="0.15">
      <c r="O2445" s="10"/>
    </row>
    <row r="2446" spans="15:15" ht="20.100000000000001" customHeight="1" x14ac:dyDescent="0.15">
      <c r="O2446" s="10"/>
    </row>
    <row r="2447" spans="15:15" ht="20.100000000000001" customHeight="1" x14ac:dyDescent="0.15">
      <c r="O2447" s="10"/>
    </row>
    <row r="2448" spans="15:15" ht="20.100000000000001" customHeight="1" x14ac:dyDescent="0.15">
      <c r="O2448" s="10"/>
    </row>
    <row r="2449" spans="15:15" ht="20.100000000000001" customHeight="1" x14ac:dyDescent="0.15">
      <c r="O2449" s="10"/>
    </row>
    <row r="2450" spans="15:15" ht="20.100000000000001" customHeight="1" x14ac:dyDescent="0.15">
      <c r="O2450" s="10"/>
    </row>
    <row r="2451" spans="15:15" ht="20.100000000000001" customHeight="1" x14ac:dyDescent="0.15">
      <c r="O2451" s="10"/>
    </row>
    <row r="2452" spans="15:15" ht="20.100000000000001" customHeight="1" x14ac:dyDescent="0.15">
      <c r="O2452" s="10"/>
    </row>
    <row r="2453" spans="15:15" ht="20.100000000000001" customHeight="1" x14ac:dyDescent="0.15">
      <c r="O2453" s="10"/>
    </row>
    <row r="2454" spans="15:15" ht="20.100000000000001" customHeight="1" x14ac:dyDescent="0.15">
      <c r="O2454" s="10"/>
    </row>
    <row r="2455" spans="15:15" ht="20.100000000000001" customHeight="1" x14ac:dyDescent="0.15">
      <c r="O2455" s="10"/>
    </row>
    <row r="2456" spans="15:15" ht="20.100000000000001" customHeight="1" x14ac:dyDescent="0.15">
      <c r="O2456" s="10"/>
    </row>
    <row r="2457" spans="15:15" ht="20.100000000000001" customHeight="1" x14ac:dyDescent="0.15">
      <c r="O2457" s="10"/>
    </row>
    <row r="2458" spans="15:15" ht="20.100000000000001" customHeight="1" x14ac:dyDescent="0.15">
      <c r="O2458" s="10"/>
    </row>
    <row r="2459" spans="15:15" ht="20.100000000000001" customHeight="1" x14ac:dyDescent="0.15">
      <c r="O2459" s="10"/>
    </row>
    <row r="2460" spans="15:15" ht="20.100000000000001" customHeight="1" x14ac:dyDescent="0.15">
      <c r="O2460" s="10"/>
    </row>
    <row r="2461" spans="15:15" ht="20.100000000000001" customHeight="1" x14ac:dyDescent="0.15">
      <c r="O2461" s="10"/>
    </row>
    <row r="2462" spans="15:15" ht="20.100000000000001" customHeight="1" x14ac:dyDescent="0.15">
      <c r="O2462" s="10"/>
    </row>
    <row r="2463" spans="15:15" ht="20.100000000000001" customHeight="1" x14ac:dyDescent="0.15">
      <c r="O2463" s="10"/>
    </row>
    <row r="2464" spans="15:15" ht="20.100000000000001" customHeight="1" x14ac:dyDescent="0.15">
      <c r="O2464" s="10"/>
    </row>
    <row r="2465" spans="15:15" ht="20.100000000000001" customHeight="1" x14ac:dyDescent="0.15">
      <c r="O2465" s="10"/>
    </row>
    <row r="2466" spans="15:15" ht="20.100000000000001" customHeight="1" x14ac:dyDescent="0.15">
      <c r="O2466" s="10"/>
    </row>
    <row r="2467" spans="15:15" ht="20.100000000000001" customHeight="1" x14ac:dyDescent="0.15">
      <c r="O2467" s="10"/>
    </row>
    <row r="2468" spans="15:15" ht="20.100000000000001" customHeight="1" x14ac:dyDescent="0.15">
      <c r="O2468" s="10"/>
    </row>
    <row r="2469" spans="15:15" ht="20.100000000000001" customHeight="1" x14ac:dyDescent="0.15">
      <c r="O2469" s="10"/>
    </row>
    <row r="2470" spans="15:15" ht="20.100000000000001" customHeight="1" x14ac:dyDescent="0.15">
      <c r="O2470" s="10"/>
    </row>
    <row r="2471" spans="15:15" ht="20.100000000000001" customHeight="1" x14ac:dyDescent="0.15">
      <c r="O2471" s="10"/>
    </row>
    <row r="2472" spans="15:15" ht="20.100000000000001" customHeight="1" x14ac:dyDescent="0.15">
      <c r="O2472" s="10"/>
    </row>
    <row r="2473" spans="15:15" ht="20.100000000000001" customHeight="1" x14ac:dyDescent="0.15">
      <c r="O2473" s="10"/>
    </row>
    <row r="2474" spans="15:15" ht="20.100000000000001" customHeight="1" x14ac:dyDescent="0.15">
      <c r="O2474" s="10"/>
    </row>
    <row r="2475" spans="15:15" ht="20.100000000000001" customHeight="1" x14ac:dyDescent="0.15">
      <c r="O2475" s="10"/>
    </row>
    <row r="2476" spans="15:15" ht="20.100000000000001" customHeight="1" x14ac:dyDescent="0.15">
      <c r="O2476" s="10"/>
    </row>
    <row r="2477" spans="15:15" ht="20.100000000000001" customHeight="1" x14ac:dyDescent="0.15">
      <c r="O2477" s="10"/>
    </row>
    <row r="2478" spans="15:15" ht="20.100000000000001" customHeight="1" x14ac:dyDescent="0.15">
      <c r="O2478" s="10"/>
    </row>
    <row r="2479" spans="15:15" ht="20.100000000000001" customHeight="1" x14ac:dyDescent="0.15">
      <c r="O2479" s="10"/>
    </row>
    <row r="2480" spans="15:15" ht="20.100000000000001" customHeight="1" x14ac:dyDescent="0.15">
      <c r="O2480" s="10"/>
    </row>
    <row r="2481" spans="15:15" ht="20.100000000000001" customHeight="1" x14ac:dyDescent="0.15">
      <c r="O2481" s="10"/>
    </row>
    <row r="2482" spans="15:15" ht="20.100000000000001" customHeight="1" x14ac:dyDescent="0.15">
      <c r="O2482" s="10"/>
    </row>
    <row r="2483" spans="15:15" ht="20.100000000000001" customHeight="1" x14ac:dyDescent="0.15">
      <c r="O2483" s="10"/>
    </row>
    <row r="2484" spans="15:15" ht="20.100000000000001" customHeight="1" x14ac:dyDescent="0.15">
      <c r="O2484" s="10"/>
    </row>
    <row r="2485" spans="15:15" ht="20.100000000000001" customHeight="1" x14ac:dyDescent="0.15">
      <c r="O2485" s="10"/>
    </row>
    <row r="2486" spans="15:15" ht="20.100000000000001" customHeight="1" x14ac:dyDescent="0.15">
      <c r="O2486" s="10"/>
    </row>
    <row r="2487" spans="15:15" ht="20.100000000000001" customHeight="1" x14ac:dyDescent="0.15">
      <c r="O2487" s="10"/>
    </row>
    <row r="2488" spans="15:15" ht="20.100000000000001" customHeight="1" x14ac:dyDescent="0.15">
      <c r="O2488" s="10"/>
    </row>
    <row r="2489" spans="15:15" ht="20.100000000000001" customHeight="1" x14ac:dyDescent="0.15">
      <c r="O2489" s="10"/>
    </row>
    <row r="2490" spans="15:15" ht="20.100000000000001" customHeight="1" x14ac:dyDescent="0.15">
      <c r="O2490" s="10"/>
    </row>
    <row r="2491" spans="15:15" ht="20.100000000000001" customHeight="1" x14ac:dyDescent="0.15">
      <c r="O2491" s="10"/>
    </row>
    <row r="2492" spans="15:15" ht="20.100000000000001" customHeight="1" x14ac:dyDescent="0.15">
      <c r="O2492" s="10"/>
    </row>
    <row r="2493" spans="15:15" ht="20.100000000000001" customHeight="1" x14ac:dyDescent="0.15">
      <c r="O2493" s="10"/>
    </row>
    <row r="2494" spans="15:15" ht="20.100000000000001" customHeight="1" x14ac:dyDescent="0.15">
      <c r="O2494" s="10"/>
    </row>
    <row r="2495" spans="15:15" ht="20.100000000000001" customHeight="1" x14ac:dyDescent="0.15">
      <c r="O2495" s="10"/>
    </row>
    <row r="2496" spans="15:15" ht="20.100000000000001" customHeight="1" x14ac:dyDescent="0.15">
      <c r="O2496" s="10"/>
    </row>
    <row r="2497" spans="15:15" ht="20.100000000000001" customHeight="1" x14ac:dyDescent="0.15">
      <c r="O2497" s="10"/>
    </row>
    <row r="2498" spans="15:15" ht="20.100000000000001" customHeight="1" x14ac:dyDescent="0.15">
      <c r="O2498" s="10"/>
    </row>
    <row r="2499" spans="15:15" ht="20.100000000000001" customHeight="1" x14ac:dyDescent="0.15">
      <c r="O2499" s="10"/>
    </row>
    <row r="2500" spans="15:15" ht="20.100000000000001" customHeight="1" x14ac:dyDescent="0.15">
      <c r="O2500" s="10"/>
    </row>
    <row r="2501" spans="15:15" ht="20.100000000000001" customHeight="1" x14ac:dyDescent="0.15">
      <c r="O2501" s="10"/>
    </row>
    <row r="2502" spans="15:15" ht="20.100000000000001" customHeight="1" x14ac:dyDescent="0.15">
      <c r="O2502" s="10"/>
    </row>
    <row r="2503" spans="15:15" ht="20.100000000000001" customHeight="1" x14ac:dyDescent="0.15">
      <c r="O2503" s="10"/>
    </row>
    <row r="2504" spans="15:15" ht="20.100000000000001" customHeight="1" x14ac:dyDescent="0.15">
      <c r="O2504" s="10"/>
    </row>
    <row r="2505" spans="15:15" ht="20.100000000000001" customHeight="1" x14ac:dyDescent="0.15">
      <c r="O2505" s="10"/>
    </row>
    <row r="2506" spans="15:15" ht="20.100000000000001" customHeight="1" x14ac:dyDescent="0.15">
      <c r="O2506" s="10"/>
    </row>
    <row r="2507" spans="15:15" ht="20.100000000000001" customHeight="1" x14ac:dyDescent="0.15">
      <c r="O2507" s="10"/>
    </row>
    <row r="2508" spans="15:15" ht="20.100000000000001" customHeight="1" x14ac:dyDescent="0.15">
      <c r="O2508" s="10"/>
    </row>
    <row r="2509" spans="15:15" ht="20.100000000000001" customHeight="1" x14ac:dyDescent="0.15">
      <c r="O2509" s="10"/>
    </row>
    <row r="2510" spans="15:15" ht="20.100000000000001" customHeight="1" x14ac:dyDescent="0.15">
      <c r="O2510" s="10"/>
    </row>
    <row r="2511" spans="15:15" ht="20.100000000000001" customHeight="1" x14ac:dyDescent="0.15">
      <c r="O2511" s="10"/>
    </row>
    <row r="2512" spans="15:15" ht="20.100000000000001" customHeight="1" x14ac:dyDescent="0.15">
      <c r="O2512" s="10"/>
    </row>
    <row r="2513" spans="15:15" ht="20.100000000000001" customHeight="1" x14ac:dyDescent="0.15">
      <c r="O2513" s="10"/>
    </row>
    <row r="2514" spans="15:15" ht="20.100000000000001" customHeight="1" x14ac:dyDescent="0.15">
      <c r="O2514" s="10"/>
    </row>
    <row r="2515" spans="15:15" ht="20.100000000000001" customHeight="1" x14ac:dyDescent="0.15">
      <c r="O2515" s="10"/>
    </row>
    <row r="2516" spans="15:15" ht="20.100000000000001" customHeight="1" x14ac:dyDescent="0.15">
      <c r="O2516" s="10"/>
    </row>
    <row r="2517" spans="15:15" ht="20.100000000000001" customHeight="1" x14ac:dyDescent="0.15">
      <c r="O2517" s="10"/>
    </row>
    <row r="2518" spans="15:15" ht="20.100000000000001" customHeight="1" x14ac:dyDescent="0.15">
      <c r="O2518" s="10"/>
    </row>
    <row r="2519" spans="15:15" ht="20.100000000000001" customHeight="1" x14ac:dyDescent="0.15">
      <c r="O2519" s="10"/>
    </row>
    <row r="2520" spans="15:15" ht="20.100000000000001" customHeight="1" x14ac:dyDescent="0.15">
      <c r="O2520" s="10"/>
    </row>
    <row r="2521" spans="15:15" ht="20.100000000000001" customHeight="1" x14ac:dyDescent="0.15">
      <c r="O2521" s="10"/>
    </row>
    <row r="2522" spans="15:15" ht="20.100000000000001" customHeight="1" x14ac:dyDescent="0.15">
      <c r="O2522" s="10"/>
    </row>
    <row r="2523" spans="15:15" ht="20.100000000000001" customHeight="1" x14ac:dyDescent="0.15">
      <c r="O2523" s="10"/>
    </row>
    <row r="2524" spans="15:15" ht="20.100000000000001" customHeight="1" x14ac:dyDescent="0.15">
      <c r="O2524" s="10"/>
    </row>
    <row r="2525" spans="15:15" ht="20.100000000000001" customHeight="1" x14ac:dyDescent="0.15">
      <c r="O2525" s="10"/>
    </row>
    <row r="2526" spans="15:15" ht="20.100000000000001" customHeight="1" x14ac:dyDescent="0.15">
      <c r="O2526" s="10"/>
    </row>
    <row r="2527" spans="15:15" ht="20.100000000000001" customHeight="1" x14ac:dyDescent="0.15">
      <c r="O2527" s="10"/>
    </row>
    <row r="2528" spans="15:15" ht="20.100000000000001" customHeight="1" x14ac:dyDescent="0.15">
      <c r="O2528" s="10"/>
    </row>
    <row r="2529" spans="15:15" ht="20.100000000000001" customHeight="1" x14ac:dyDescent="0.15">
      <c r="O2529" s="10"/>
    </row>
    <row r="2530" spans="15:15" ht="20.100000000000001" customHeight="1" x14ac:dyDescent="0.15">
      <c r="O2530" s="10"/>
    </row>
    <row r="2531" spans="15:15" ht="20.100000000000001" customHeight="1" x14ac:dyDescent="0.15">
      <c r="O2531" s="10"/>
    </row>
    <row r="2532" spans="15:15" ht="20.100000000000001" customHeight="1" x14ac:dyDescent="0.15">
      <c r="O2532" s="10"/>
    </row>
    <row r="2533" spans="15:15" ht="20.100000000000001" customHeight="1" x14ac:dyDescent="0.15">
      <c r="O2533" s="10"/>
    </row>
    <row r="2534" spans="15:15" ht="20.100000000000001" customHeight="1" x14ac:dyDescent="0.15">
      <c r="O2534" s="10"/>
    </row>
    <row r="2535" spans="15:15" ht="20.100000000000001" customHeight="1" x14ac:dyDescent="0.15">
      <c r="O2535" s="10"/>
    </row>
    <row r="2536" spans="15:15" ht="20.100000000000001" customHeight="1" x14ac:dyDescent="0.15">
      <c r="O2536" s="10"/>
    </row>
    <row r="2537" spans="15:15" ht="20.100000000000001" customHeight="1" x14ac:dyDescent="0.15">
      <c r="O2537" s="10"/>
    </row>
    <row r="2538" spans="15:15" ht="20.100000000000001" customHeight="1" x14ac:dyDescent="0.15">
      <c r="O2538" s="10"/>
    </row>
    <row r="2539" spans="15:15" ht="20.100000000000001" customHeight="1" x14ac:dyDescent="0.15">
      <c r="O2539" s="10"/>
    </row>
    <row r="2540" spans="15:15" ht="20.100000000000001" customHeight="1" x14ac:dyDescent="0.15">
      <c r="O2540" s="10"/>
    </row>
    <row r="2541" spans="15:15" ht="20.100000000000001" customHeight="1" x14ac:dyDescent="0.15">
      <c r="O2541" s="10"/>
    </row>
    <row r="2542" spans="15:15" ht="20.100000000000001" customHeight="1" x14ac:dyDescent="0.15">
      <c r="O2542" s="10"/>
    </row>
    <row r="2543" spans="15:15" ht="20.100000000000001" customHeight="1" x14ac:dyDescent="0.15">
      <c r="O2543" s="10"/>
    </row>
    <row r="2544" spans="15:15" ht="20.100000000000001" customHeight="1" x14ac:dyDescent="0.15">
      <c r="O2544" s="10"/>
    </row>
    <row r="2545" spans="15:15" ht="20.100000000000001" customHeight="1" x14ac:dyDescent="0.15">
      <c r="O2545" s="10"/>
    </row>
    <row r="2546" spans="15:15" ht="20.100000000000001" customHeight="1" x14ac:dyDescent="0.15">
      <c r="O2546" s="10"/>
    </row>
    <row r="2547" spans="15:15" ht="20.100000000000001" customHeight="1" x14ac:dyDescent="0.15">
      <c r="O2547" s="10"/>
    </row>
    <row r="2548" spans="15:15" ht="20.100000000000001" customHeight="1" x14ac:dyDescent="0.15">
      <c r="O2548" s="10"/>
    </row>
    <row r="2549" spans="15:15" ht="20.100000000000001" customHeight="1" x14ac:dyDescent="0.15">
      <c r="O2549" s="10"/>
    </row>
    <row r="2550" spans="15:15" ht="20.100000000000001" customHeight="1" x14ac:dyDescent="0.15">
      <c r="O2550" s="10"/>
    </row>
    <row r="2551" spans="15:15" ht="20.100000000000001" customHeight="1" x14ac:dyDescent="0.15">
      <c r="O2551" s="10"/>
    </row>
    <row r="2552" spans="15:15" ht="20.100000000000001" customHeight="1" x14ac:dyDescent="0.15">
      <c r="O2552" s="10"/>
    </row>
    <row r="2553" spans="15:15" ht="20.100000000000001" customHeight="1" x14ac:dyDescent="0.15">
      <c r="O2553" s="10"/>
    </row>
    <row r="2554" spans="15:15" ht="20.100000000000001" customHeight="1" x14ac:dyDescent="0.15">
      <c r="O2554" s="10"/>
    </row>
    <row r="2555" spans="15:15" ht="20.100000000000001" customHeight="1" x14ac:dyDescent="0.15">
      <c r="O2555" s="10"/>
    </row>
    <row r="2556" spans="15:15" ht="20.100000000000001" customHeight="1" x14ac:dyDescent="0.15">
      <c r="O2556" s="10"/>
    </row>
    <row r="2557" spans="15:15" ht="20.100000000000001" customHeight="1" x14ac:dyDescent="0.15">
      <c r="O2557" s="10"/>
    </row>
    <row r="2558" spans="15:15" ht="20.100000000000001" customHeight="1" x14ac:dyDescent="0.15">
      <c r="O2558" s="10"/>
    </row>
    <row r="2559" spans="15:15" ht="20.100000000000001" customHeight="1" x14ac:dyDescent="0.15">
      <c r="O2559" s="10"/>
    </row>
    <row r="2560" spans="15:15" ht="20.100000000000001" customHeight="1" x14ac:dyDescent="0.15">
      <c r="O2560" s="10"/>
    </row>
    <row r="2561" spans="15:15" ht="20.100000000000001" customHeight="1" x14ac:dyDescent="0.15">
      <c r="O2561" s="10"/>
    </row>
    <row r="2562" spans="15:15" ht="20.100000000000001" customHeight="1" x14ac:dyDescent="0.15">
      <c r="O2562" s="10"/>
    </row>
    <row r="2563" spans="15:15" ht="20.100000000000001" customHeight="1" x14ac:dyDescent="0.15">
      <c r="O2563" s="10"/>
    </row>
    <row r="2564" spans="15:15" ht="20.100000000000001" customHeight="1" x14ac:dyDescent="0.15">
      <c r="O2564" s="10"/>
    </row>
    <row r="2565" spans="15:15" ht="20.100000000000001" customHeight="1" x14ac:dyDescent="0.15">
      <c r="O2565" s="10"/>
    </row>
    <row r="2566" spans="15:15" ht="20.100000000000001" customHeight="1" x14ac:dyDescent="0.15">
      <c r="O2566" s="10"/>
    </row>
    <row r="2567" spans="15:15" ht="20.100000000000001" customHeight="1" x14ac:dyDescent="0.15">
      <c r="O2567" s="10"/>
    </row>
    <row r="2568" spans="15:15" ht="20.100000000000001" customHeight="1" x14ac:dyDescent="0.15">
      <c r="O2568" s="10"/>
    </row>
    <row r="2569" spans="15:15" ht="20.100000000000001" customHeight="1" x14ac:dyDescent="0.15">
      <c r="O2569" s="10"/>
    </row>
    <row r="2570" spans="15:15" ht="20.100000000000001" customHeight="1" x14ac:dyDescent="0.15">
      <c r="O2570" s="10"/>
    </row>
    <row r="2571" spans="15:15" ht="20.100000000000001" customHeight="1" x14ac:dyDescent="0.15">
      <c r="O2571" s="10"/>
    </row>
    <row r="2572" spans="15:15" ht="20.100000000000001" customHeight="1" x14ac:dyDescent="0.15">
      <c r="O2572" s="10"/>
    </row>
    <row r="2573" spans="15:15" ht="20.100000000000001" customHeight="1" x14ac:dyDescent="0.15">
      <c r="O2573" s="10"/>
    </row>
    <row r="2574" spans="15:15" ht="20.100000000000001" customHeight="1" x14ac:dyDescent="0.15">
      <c r="O2574" s="10"/>
    </row>
    <row r="2575" spans="15:15" ht="20.100000000000001" customHeight="1" x14ac:dyDescent="0.15">
      <c r="O2575" s="10"/>
    </row>
    <row r="2576" spans="15:15" ht="20.100000000000001" customHeight="1" x14ac:dyDescent="0.15">
      <c r="O2576" s="10"/>
    </row>
    <row r="2577" spans="15:15" ht="20.100000000000001" customHeight="1" x14ac:dyDescent="0.15">
      <c r="O2577" s="10"/>
    </row>
    <row r="2578" spans="15:15" ht="20.100000000000001" customHeight="1" x14ac:dyDescent="0.15">
      <c r="O2578" s="10"/>
    </row>
    <row r="2579" spans="15:15" ht="20.100000000000001" customHeight="1" x14ac:dyDescent="0.15">
      <c r="O2579" s="10"/>
    </row>
    <row r="2580" spans="15:15" ht="20.100000000000001" customHeight="1" x14ac:dyDescent="0.15">
      <c r="O2580" s="10"/>
    </row>
    <row r="2581" spans="15:15" ht="20.100000000000001" customHeight="1" x14ac:dyDescent="0.15">
      <c r="O2581" s="10"/>
    </row>
    <row r="2582" spans="15:15" ht="20.100000000000001" customHeight="1" x14ac:dyDescent="0.15">
      <c r="O2582" s="10"/>
    </row>
    <row r="2583" spans="15:15" ht="20.100000000000001" customHeight="1" x14ac:dyDescent="0.15">
      <c r="O2583" s="10"/>
    </row>
    <row r="2584" spans="15:15" ht="20.100000000000001" customHeight="1" x14ac:dyDescent="0.15">
      <c r="O2584" s="10"/>
    </row>
    <row r="2585" spans="15:15" ht="20.100000000000001" customHeight="1" x14ac:dyDescent="0.15">
      <c r="O2585" s="10"/>
    </row>
    <row r="2586" spans="15:15" ht="20.100000000000001" customHeight="1" x14ac:dyDescent="0.15">
      <c r="O2586" s="10"/>
    </row>
    <row r="2587" spans="15:15" ht="20.100000000000001" customHeight="1" x14ac:dyDescent="0.15">
      <c r="O2587" s="10"/>
    </row>
    <row r="2588" spans="15:15" ht="20.100000000000001" customHeight="1" x14ac:dyDescent="0.15">
      <c r="O2588" s="10"/>
    </row>
    <row r="2589" spans="15:15" ht="20.100000000000001" customHeight="1" x14ac:dyDescent="0.15">
      <c r="O2589" s="10"/>
    </row>
    <row r="2590" spans="15:15" ht="20.100000000000001" customHeight="1" x14ac:dyDescent="0.15">
      <c r="O2590" s="10"/>
    </row>
    <row r="2591" spans="15:15" ht="20.100000000000001" customHeight="1" x14ac:dyDescent="0.15">
      <c r="O2591" s="10"/>
    </row>
    <row r="2592" spans="15:15" ht="20.100000000000001" customHeight="1" x14ac:dyDescent="0.15">
      <c r="O2592" s="10"/>
    </row>
    <row r="2593" spans="15:15" ht="20.100000000000001" customHeight="1" x14ac:dyDescent="0.15">
      <c r="O2593" s="10"/>
    </row>
    <row r="2594" spans="15:15" ht="20.100000000000001" customHeight="1" x14ac:dyDescent="0.15">
      <c r="O2594" s="10"/>
    </row>
    <row r="2595" spans="15:15" ht="20.100000000000001" customHeight="1" x14ac:dyDescent="0.15">
      <c r="O2595" s="10"/>
    </row>
    <row r="2596" spans="15:15" ht="20.100000000000001" customHeight="1" x14ac:dyDescent="0.15">
      <c r="O2596" s="10"/>
    </row>
    <row r="2597" spans="15:15" ht="20.100000000000001" customHeight="1" x14ac:dyDescent="0.15">
      <c r="O2597" s="10"/>
    </row>
    <row r="2598" spans="15:15" ht="20.100000000000001" customHeight="1" x14ac:dyDescent="0.15">
      <c r="O2598" s="10"/>
    </row>
    <row r="2599" spans="15:15" ht="20.100000000000001" customHeight="1" x14ac:dyDescent="0.15">
      <c r="O2599" s="10"/>
    </row>
    <row r="2600" spans="15:15" ht="20.100000000000001" customHeight="1" x14ac:dyDescent="0.15">
      <c r="O2600" s="10"/>
    </row>
    <row r="2601" spans="15:15" ht="20.100000000000001" customHeight="1" x14ac:dyDescent="0.15">
      <c r="O2601" s="10"/>
    </row>
    <row r="2602" spans="15:15" ht="20.100000000000001" customHeight="1" x14ac:dyDescent="0.15">
      <c r="O2602" s="10"/>
    </row>
    <row r="2603" spans="15:15" ht="20.100000000000001" customHeight="1" x14ac:dyDescent="0.15">
      <c r="O2603" s="10"/>
    </row>
    <row r="2604" spans="15:15" ht="20.100000000000001" customHeight="1" x14ac:dyDescent="0.15">
      <c r="O2604" s="10"/>
    </row>
    <row r="2605" spans="15:15" ht="20.100000000000001" customHeight="1" x14ac:dyDescent="0.15">
      <c r="O2605" s="10"/>
    </row>
    <row r="2606" spans="15:15" ht="20.100000000000001" customHeight="1" x14ac:dyDescent="0.15">
      <c r="O2606" s="10"/>
    </row>
    <row r="2607" spans="15:15" ht="20.100000000000001" customHeight="1" x14ac:dyDescent="0.15">
      <c r="O2607" s="10"/>
    </row>
    <row r="2608" spans="15:15" ht="20.100000000000001" customHeight="1" x14ac:dyDescent="0.15">
      <c r="O2608" s="10"/>
    </row>
    <row r="2609" spans="15:15" ht="20.100000000000001" customHeight="1" x14ac:dyDescent="0.15">
      <c r="O2609" s="10"/>
    </row>
    <row r="2610" spans="15:15" ht="20.100000000000001" customHeight="1" x14ac:dyDescent="0.15">
      <c r="O2610" s="10"/>
    </row>
    <row r="2611" spans="15:15" ht="20.100000000000001" customHeight="1" x14ac:dyDescent="0.15">
      <c r="O2611" s="10"/>
    </row>
    <row r="2612" spans="15:15" ht="20.100000000000001" customHeight="1" x14ac:dyDescent="0.15">
      <c r="O2612" s="10"/>
    </row>
    <row r="2613" spans="15:15" ht="20.100000000000001" customHeight="1" x14ac:dyDescent="0.15">
      <c r="O2613" s="10"/>
    </row>
    <row r="2614" spans="15:15" ht="20.100000000000001" customHeight="1" x14ac:dyDescent="0.15">
      <c r="O2614" s="10"/>
    </row>
    <row r="2615" spans="15:15" ht="20.100000000000001" customHeight="1" x14ac:dyDescent="0.15">
      <c r="O2615" s="10"/>
    </row>
    <row r="2616" spans="15:15" ht="20.100000000000001" customHeight="1" x14ac:dyDescent="0.15">
      <c r="O2616" s="10"/>
    </row>
    <row r="2617" spans="15:15" ht="20.100000000000001" customHeight="1" x14ac:dyDescent="0.15">
      <c r="O2617" s="10"/>
    </row>
    <row r="2618" spans="15:15" ht="20.100000000000001" customHeight="1" x14ac:dyDescent="0.15">
      <c r="O2618" s="10"/>
    </row>
    <row r="2619" spans="15:15" ht="20.100000000000001" customHeight="1" x14ac:dyDescent="0.15">
      <c r="O2619" s="10"/>
    </row>
    <row r="2620" spans="15:15" ht="20.100000000000001" customHeight="1" x14ac:dyDescent="0.15">
      <c r="O2620" s="10"/>
    </row>
    <row r="2621" spans="15:15" ht="20.100000000000001" customHeight="1" x14ac:dyDescent="0.15">
      <c r="O2621" s="10"/>
    </row>
    <row r="2622" spans="15:15" ht="20.100000000000001" customHeight="1" x14ac:dyDescent="0.15">
      <c r="O2622" s="10"/>
    </row>
    <row r="2623" spans="15:15" ht="20.100000000000001" customHeight="1" x14ac:dyDescent="0.15">
      <c r="O2623" s="10"/>
    </row>
    <row r="2624" spans="15:15" ht="20.100000000000001" customHeight="1" x14ac:dyDescent="0.15">
      <c r="O2624" s="10"/>
    </row>
    <row r="2625" spans="15:15" ht="20.100000000000001" customHeight="1" x14ac:dyDescent="0.15">
      <c r="O2625" s="10"/>
    </row>
    <row r="2626" spans="15:15" ht="20.100000000000001" customHeight="1" x14ac:dyDescent="0.15">
      <c r="O2626" s="10"/>
    </row>
    <row r="2627" spans="15:15" ht="20.100000000000001" customHeight="1" x14ac:dyDescent="0.15">
      <c r="O2627" s="10"/>
    </row>
    <row r="2628" spans="15:15" ht="20.100000000000001" customHeight="1" x14ac:dyDescent="0.15">
      <c r="O2628" s="10"/>
    </row>
    <row r="2629" spans="15:15" ht="20.100000000000001" customHeight="1" x14ac:dyDescent="0.15">
      <c r="O2629" s="10"/>
    </row>
    <row r="2630" spans="15:15" ht="20.100000000000001" customHeight="1" x14ac:dyDescent="0.15">
      <c r="O2630" s="10"/>
    </row>
    <row r="2631" spans="15:15" ht="20.100000000000001" customHeight="1" x14ac:dyDescent="0.15">
      <c r="O2631" s="10"/>
    </row>
    <row r="2632" spans="15:15" ht="20.100000000000001" customHeight="1" x14ac:dyDescent="0.15">
      <c r="O2632" s="10"/>
    </row>
    <row r="2633" spans="15:15" ht="20.100000000000001" customHeight="1" x14ac:dyDescent="0.15">
      <c r="O2633" s="10"/>
    </row>
    <row r="2634" spans="15:15" ht="20.100000000000001" customHeight="1" x14ac:dyDescent="0.15">
      <c r="O2634" s="10"/>
    </row>
    <row r="2635" spans="15:15" ht="20.100000000000001" customHeight="1" x14ac:dyDescent="0.15">
      <c r="O2635" s="10"/>
    </row>
    <row r="2636" spans="15:15" ht="20.100000000000001" customHeight="1" x14ac:dyDescent="0.15">
      <c r="O2636" s="10"/>
    </row>
    <row r="2637" spans="15:15" ht="20.100000000000001" customHeight="1" x14ac:dyDescent="0.15">
      <c r="O2637" s="10"/>
    </row>
    <row r="2638" spans="15:15" ht="20.100000000000001" customHeight="1" x14ac:dyDescent="0.15">
      <c r="O2638" s="10"/>
    </row>
    <row r="2639" spans="15:15" ht="20.100000000000001" customHeight="1" x14ac:dyDescent="0.15">
      <c r="O2639" s="10"/>
    </row>
    <row r="2640" spans="15:15" ht="20.100000000000001" customHeight="1" x14ac:dyDescent="0.15">
      <c r="O2640" s="10"/>
    </row>
    <row r="2641" spans="15:15" ht="20.100000000000001" customHeight="1" x14ac:dyDescent="0.15">
      <c r="O2641" s="10"/>
    </row>
    <row r="2642" spans="15:15" ht="20.100000000000001" customHeight="1" x14ac:dyDescent="0.15">
      <c r="O2642" s="10"/>
    </row>
    <row r="2643" spans="15:15" ht="20.100000000000001" customHeight="1" x14ac:dyDescent="0.15">
      <c r="O2643" s="10"/>
    </row>
    <row r="2644" spans="15:15" ht="20.100000000000001" customHeight="1" x14ac:dyDescent="0.15">
      <c r="O2644" s="10"/>
    </row>
    <row r="2645" spans="15:15" ht="20.100000000000001" customHeight="1" x14ac:dyDescent="0.15">
      <c r="O2645" s="10"/>
    </row>
    <row r="2646" spans="15:15" ht="20.100000000000001" customHeight="1" x14ac:dyDescent="0.15">
      <c r="O2646" s="10"/>
    </row>
    <row r="2647" spans="15:15" ht="20.100000000000001" customHeight="1" x14ac:dyDescent="0.15">
      <c r="O2647" s="10"/>
    </row>
    <row r="2648" spans="15:15" ht="20.100000000000001" customHeight="1" x14ac:dyDescent="0.15">
      <c r="O2648" s="10"/>
    </row>
    <row r="2649" spans="15:15" ht="20.100000000000001" customHeight="1" x14ac:dyDescent="0.15">
      <c r="O2649" s="10"/>
    </row>
    <row r="2650" spans="15:15" ht="20.100000000000001" customHeight="1" x14ac:dyDescent="0.15">
      <c r="O2650" s="10"/>
    </row>
    <row r="2651" spans="15:15" ht="20.100000000000001" customHeight="1" x14ac:dyDescent="0.15">
      <c r="O2651" s="10"/>
    </row>
    <row r="2652" spans="15:15" ht="20.100000000000001" customHeight="1" x14ac:dyDescent="0.15">
      <c r="O2652" s="10"/>
    </row>
    <row r="2653" spans="15:15" ht="20.100000000000001" customHeight="1" x14ac:dyDescent="0.15">
      <c r="O2653" s="10"/>
    </row>
    <row r="2654" spans="15:15" ht="20.100000000000001" customHeight="1" x14ac:dyDescent="0.15">
      <c r="O2654" s="10"/>
    </row>
    <row r="2655" spans="15:15" ht="20.100000000000001" customHeight="1" x14ac:dyDescent="0.15">
      <c r="O2655" s="10"/>
    </row>
    <row r="2656" spans="15:15" ht="20.100000000000001" customHeight="1" x14ac:dyDescent="0.15">
      <c r="O2656" s="10"/>
    </row>
    <row r="2657" spans="15:15" ht="20.100000000000001" customHeight="1" x14ac:dyDescent="0.15">
      <c r="O2657" s="10"/>
    </row>
    <row r="2658" spans="15:15" ht="20.100000000000001" customHeight="1" x14ac:dyDescent="0.15">
      <c r="O2658" s="10"/>
    </row>
    <row r="2659" spans="15:15" ht="20.100000000000001" customHeight="1" x14ac:dyDescent="0.15">
      <c r="O2659" s="10"/>
    </row>
    <row r="2660" spans="15:15" ht="20.100000000000001" customHeight="1" x14ac:dyDescent="0.15">
      <c r="O2660" s="10"/>
    </row>
    <row r="2661" spans="15:15" ht="20.100000000000001" customHeight="1" x14ac:dyDescent="0.15">
      <c r="O2661" s="10"/>
    </row>
    <row r="2662" spans="15:15" ht="20.100000000000001" customHeight="1" x14ac:dyDescent="0.15">
      <c r="O2662" s="10"/>
    </row>
    <row r="2663" spans="15:15" ht="20.100000000000001" customHeight="1" x14ac:dyDescent="0.15">
      <c r="O2663" s="10"/>
    </row>
    <row r="2664" spans="15:15" ht="20.100000000000001" customHeight="1" x14ac:dyDescent="0.15">
      <c r="O2664" s="10"/>
    </row>
    <row r="2665" spans="15:15" ht="20.100000000000001" customHeight="1" x14ac:dyDescent="0.15">
      <c r="O2665" s="10"/>
    </row>
    <row r="2666" spans="15:15" ht="20.100000000000001" customHeight="1" x14ac:dyDescent="0.15">
      <c r="O2666" s="10"/>
    </row>
    <row r="2667" spans="15:15" ht="20.100000000000001" customHeight="1" x14ac:dyDescent="0.15">
      <c r="O2667" s="10"/>
    </row>
    <row r="2668" spans="15:15" ht="20.100000000000001" customHeight="1" x14ac:dyDescent="0.15">
      <c r="O2668" s="10"/>
    </row>
    <row r="2669" spans="15:15" ht="20.100000000000001" customHeight="1" x14ac:dyDescent="0.15">
      <c r="O2669" s="10"/>
    </row>
    <row r="2670" spans="15:15" ht="20.100000000000001" customHeight="1" x14ac:dyDescent="0.15">
      <c r="O2670" s="10"/>
    </row>
    <row r="2671" spans="15:15" ht="20.100000000000001" customHeight="1" x14ac:dyDescent="0.15">
      <c r="O2671" s="10"/>
    </row>
    <row r="2672" spans="15:15" ht="20.100000000000001" customHeight="1" x14ac:dyDescent="0.15">
      <c r="O2672" s="10"/>
    </row>
    <row r="2673" spans="15:15" ht="20.100000000000001" customHeight="1" x14ac:dyDescent="0.15">
      <c r="O2673" s="10"/>
    </row>
    <row r="2674" spans="15:15" ht="20.100000000000001" customHeight="1" x14ac:dyDescent="0.15">
      <c r="O2674" s="10"/>
    </row>
    <row r="2675" spans="15:15" ht="20.100000000000001" customHeight="1" x14ac:dyDescent="0.15">
      <c r="O2675" s="10"/>
    </row>
    <row r="2676" spans="15:15" ht="20.100000000000001" customHeight="1" x14ac:dyDescent="0.15">
      <c r="O2676" s="10"/>
    </row>
    <row r="2677" spans="15:15" ht="20.100000000000001" customHeight="1" x14ac:dyDescent="0.15">
      <c r="O2677" s="10"/>
    </row>
    <row r="2678" spans="15:15" ht="20.100000000000001" customHeight="1" x14ac:dyDescent="0.15">
      <c r="O2678" s="10"/>
    </row>
    <row r="2679" spans="15:15" ht="20.100000000000001" customHeight="1" x14ac:dyDescent="0.15">
      <c r="O2679" s="10"/>
    </row>
    <row r="2680" spans="15:15" ht="20.100000000000001" customHeight="1" x14ac:dyDescent="0.15">
      <c r="O2680" s="10"/>
    </row>
    <row r="2681" spans="15:15" ht="20.100000000000001" customHeight="1" x14ac:dyDescent="0.15">
      <c r="O2681" s="10"/>
    </row>
    <row r="2682" spans="15:15" ht="20.100000000000001" customHeight="1" x14ac:dyDescent="0.15">
      <c r="O2682" s="10"/>
    </row>
    <row r="2683" spans="15:15" ht="20.100000000000001" customHeight="1" x14ac:dyDescent="0.15">
      <c r="O2683" s="10"/>
    </row>
    <row r="2684" spans="15:15" ht="20.100000000000001" customHeight="1" x14ac:dyDescent="0.15">
      <c r="O2684" s="10"/>
    </row>
    <row r="2685" spans="15:15" ht="20.100000000000001" customHeight="1" x14ac:dyDescent="0.15">
      <c r="O2685" s="10"/>
    </row>
    <row r="2686" spans="15:15" ht="20.100000000000001" customHeight="1" x14ac:dyDescent="0.15">
      <c r="O2686" s="10"/>
    </row>
    <row r="2687" spans="15:15" ht="20.100000000000001" customHeight="1" x14ac:dyDescent="0.15">
      <c r="O2687" s="10"/>
    </row>
    <row r="2688" spans="15:15" ht="20.100000000000001" customHeight="1" x14ac:dyDescent="0.15">
      <c r="O2688" s="10"/>
    </row>
    <row r="2689" spans="15:15" ht="20.100000000000001" customHeight="1" x14ac:dyDescent="0.15">
      <c r="O2689" s="10"/>
    </row>
    <row r="2690" spans="15:15" ht="20.100000000000001" customHeight="1" x14ac:dyDescent="0.15">
      <c r="O2690" s="10"/>
    </row>
    <row r="2691" spans="15:15" ht="20.100000000000001" customHeight="1" x14ac:dyDescent="0.15">
      <c r="O2691" s="10"/>
    </row>
    <row r="2692" spans="15:15" ht="20.100000000000001" customHeight="1" x14ac:dyDescent="0.15">
      <c r="O2692" s="10"/>
    </row>
    <row r="2693" spans="15:15" ht="20.100000000000001" customHeight="1" x14ac:dyDescent="0.15">
      <c r="O2693" s="10"/>
    </row>
    <row r="2694" spans="15:15" ht="20.100000000000001" customHeight="1" x14ac:dyDescent="0.15">
      <c r="O2694" s="10"/>
    </row>
    <row r="2695" spans="15:15" ht="20.100000000000001" customHeight="1" x14ac:dyDescent="0.15">
      <c r="O2695" s="10"/>
    </row>
    <row r="2696" spans="15:15" ht="20.100000000000001" customHeight="1" x14ac:dyDescent="0.15">
      <c r="O2696" s="10"/>
    </row>
    <row r="2697" spans="15:15" ht="20.100000000000001" customHeight="1" x14ac:dyDescent="0.15">
      <c r="O2697" s="10"/>
    </row>
    <row r="2698" spans="15:15" ht="20.100000000000001" customHeight="1" x14ac:dyDescent="0.15">
      <c r="O2698" s="10"/>
    </row>
    <row r="2699" spans="15:15" ht="20.100000000000001" customHeight="1" x14ac:dyDescent="0.15">
      <c r="O2699" s="10"/>
    </row>
    <row r="2700" spans="15:15" ht="20.100000000000001" customHeight="1" x14ac:dyDescent="0.15">
      <c r="O2700" s="10"/>
    </row>
    <row r="2701" spans="15:15" ht="20.100000000000001" customHeight="1" x14ac:dyDescent="0.15">
      <c r="O2701" s="10"/>
    </row>
    <row r="2702" spans="15:15" ht="20.100000000000001" customHeight="1" x14ac:dyDescent="0.15">
      <c r="O2702" s="10"/>
    </row>
    <row r="2703" spans="15:15" ht="20.100000000000001" customHeight="1" x14ac:dyDescent="0.15">
      <c r="O2703" s="10"/>
    </row>
    <row r="2704" spans="15:15" ht="20.100000000000001" customHeight="1" x14ac:dyDescent="0.15">
      <c r="O2704" s="10"/>
    </row>
    <row r="2705" spans="15:15" ht="20.100000000000001" customHeight="1" x14ac:dyDescent="0.15">
      <c r="O2705" s="10"/>
    </row>
    <row r="2706" spans="15:15" ht="20.100000000000001" customHeight="1" x14ac:dyDescent="0.15">
      <c r="O2706" s="10"/>
    </row>
    <row r="2707" spans="15:15" ht="20.100000000000001" customHeight="1" x14ac:dyDescent="0.15">
      <c r="O2707" s="10"/>
    </row>
    <row r="2708" spans="15:15" ht="20.100000000000001" customHeight="1" x14ac:dyDescent="0.15">
      <c r="O2708" s="10"/>
    </row>
    <row r="2709" spans="15:15" ht="20.100000000000001" customHeight="1" x14ac:dyDescent="0.15">
      <c r="O2709" s="10"/>
    </row>
    <row r="2710" spans="15:15" ht="20.100000000000001" customHeight="1" x14ac:dyDescent="0.15">
      <c r="O2710" s="10"/>
    </row>
    <row r="2711" spans="15:15" ht="20.100000000000001" customHeight="1" x14ac:dyDescent="0.15">
      <c r="O2711" s="10"/>
    </row>
    <row r="2712" spans="15:15" ht="20.100000000000001" customHeight="1" x14ac:dyDescent="0.15">
      <c r="O2712" s="10"/>
    </row>
    <row r="2713" spans="15:15" ht="20.100000000000001" customHeight="1" x14ac:dyDescent="0.15">
      <c r="O2713" s="10"/>
    </row>
    <row r="2714" spans="15:15" ht="20.100000000000001" customHeight="1" x14ac:dyDescent="0.15">
      <c r="O2714" s="10"/>
    </row>
    <row r="2715" spans="15:15" ht="20.100000000000001" customHeight="1" x14ac:dyDescent="0.15">
      <c r="O2715" s="10"/>
    </row>
    <row r="2716" spans="15:15" ht="20.100000000000001" customHeight="1" x14ac:dyDescent="0.15">
      <c r="O2716" s="10"/>
    </row>
    <row r="2717" spans="15:15" ht="20.100000000000001" customHeight="1" x14ac:dyDescent="0.15">
      <c r="O2717" s="10"/>
    </row>
    <row r="2718" spans="15:15" ht="20.100000000000001" customHeight="1" x14ac:dyDescent="0.15">
      <c r="O2718" s="10"/>
    </row>
    <row r="2719" spans="15:15" ht="20.100000000000001" customHeight="1" x14ac:dyDescent="0.15">
      <c r="O2719" s="10"/>
    </row>
    <row r="2720" spans="15:15" ht="20.100000000000001" customHeight="1" x14ac:dyDescent="0.15">
      <c r="O2720" s="10"/>
    </row>
    <row r="2721" spans="15:15" ht="20.100000000000001" customHeight="1" x14ac:dyDescent="0.15">
      <c r="O2721" s="10"/>
    </row>
    <row r="2722" spans="15:15" ht="20.100000000000001" customHeight="1" x14ac:dyDescent="0.15">
      <c r="O2722" s="10"/>
    </row>
    <row r="2723" spans="15:15" ht="20.100000000000001" customHeight="1" x14ac:dyDescent="0.15">
      <c r="O2723" s="10"/>
    </row>
    <row r="2724" spans="15:15" ht="20.100000000000001" customHeight="1" x14ac:dyDescent="0.15">
      <c r="O2724" s="10"/>
    </row>
    <row r="2725" spans="15:15" ht="20.100000000000001" customHeight="1" x14ac:dyDescent="0.15">
      <c r="O2725" s="10"/>
    </row>
    <row r="2726" spans="15:15" ht="20.100000000000001" customHeight="1" x14ac:dyDescent="0.15">
      <c r="O2726" s="10"/>
    </row>
    <row r="2727" spans="15:15" ht="20.100000000000001" customHeight="1" x14ac:dyDescent="0.15">
      <c r="O2727" s="10"/>
    </row>
    <row r="2728" spans="15:15" ht="20.100000000000001" customHeight="1" x14ac:dyDescent="0.15">
      <c r="O2728" s="10"/>
    </row>
    <row r="2729" spans="15:15" ht="20.100000000000001" customHeight="1" x14ac:dyDescent="0.15">
      <c r="O2729" s="10"/>
    </row>
    <row r="2730" spans="15:15" ht="20.100000000000001" customHeight="1" x14ac:dyDescent="0.15">
      <c r="O2730" s="10"/>
    </row>
    <row r="2731" spans="15:15" ht="20.100000000000001" customHeight="1" x14ac:dyDescent="0.15">
      <c r="O2731" s="10"/>
    </row>
    <row r="2732" spans="15:15" ht="20.100000000000001" customHeight="1" x14ac:dyDescent="0.15">
      <c r="O2732" s="10"/>
    </row>
    <row r="2733" spans="15:15" ht="20.100000000000001" customHeight="1" x14ac:dyDescent="0.15">
      <c r="O2733" s="10"/>
    </row>
    <row r="2734" spans="15:15" ht="20.100000000000001" customHeight="1" x14ac:dyDescent="0.15">
      <c r="O2734" s="10"/>
    </row>
    <row r="2735" spans="15:15" ht="20.100000000000001" customHeight="1" x14ac:dyDescent="0.15">
      <c r="O2735" s="10"/>
    </row>
    <row r="2736" spans="15:15" ht="20.100000000000001" customHeight="1" x14ac:dyDescent="0.15">
      <c r="O2736" s="10"/>
    </row>
    <row r="2737" spans="15:15" ht="20.100000000000001" customHeight="1" x14ac:dyDescent="0.15">
      <c r="O2737" s="10"/>
    </row>
    <row r="2738" spans="15:15" ht="20.100000000000001" customHeight="1" x14ac:dyDescent="0.15">
      <c r="O2738" s="10"/>
    </row>
    <row r="2739" spans="15:15" ht="20.100000000000001" customHeight="1" x14ac:dyDescent="0.15">
      <c r="O2739" s="10"/>
    </row>
    <row r="2740" spans="15:15" ht="20.100000000000001" customHeight="1" x14ac:dyDescent="0.15">
      <c r="O2740" s="10"/>
    </row>
    <row r="2741" spans="15:15" ht="20.100000000000001" customHeight="1" x14ac:dyDescent="0.15">
      <c r="O2741" s="10"/>
    </row>
    <row r="2742" spans="15:15" ht="20.100000000000001" customHeight="1" x14ac:dyDescent="0.15">
      <c r="O2742" s="10"/>
    </row>
    <row r="2743" spans="15:15" ht="20.100000000000001" customHeight="1" x14ac:dyDescent="0.15">
      <c r="O2743" s="10"/>
    </row>
    <row r="2744" spans="15:15" ht="20.100000000000001" customHeight="1" x14ac:dyDescent="0.15">
      <c r="O2744" s="10"/>
    </row>
    <row r="2745" spans="15:15" ht="20.100000000000001" customHeight="1" x14ac:dyDescent="0.15">
      <c r="O2745" s="10"/>
    </row>
    <row r="2746" spans="15:15" ht="20.100000000000001" customHeight="1" x14ac:dyDescent="0.15">
      <c r="O2746" s="10"/>
    </row>
    <row r="2747" spans="15:15" ht="20.100000000000001" customHeight="1" x14ac:dyDescent="0.15">
      <c r="O2747" s="10"/>
    </row>
    <row r="2748" spans="15:15" ht="20.100000000000001" customHeight="1" x14ac:dyDescent="0.15">
      <c r="O2748" s="10"/>
    </row>
    <row r="2749" spans="15:15" ht="20.100000000000001" customHeight="1" x14ac:dyDescent="0.15">
      <c r="O2749" s="10"/>
    </row>
    <row r="2750" spans="15:15" ht="20.100000000000001" customHeight="1" x14ac:dyDescent="0.15">
      <c r="O2750" s="10"/>
    </row>
    <row r="2751" spans="15:15" ht="20.100000000000001" customHeight="1" x14ac:dyDescent="0.15">
      <c r="O2751" s="10"/>
    </row>
    <row r="2752" spans="15:15" ht="20.100000000000001" customHeight="1" x14ac:dyDescent="0.15">
      <c r="O2752" s="10"/>
    </row>
    <row r="2753" spans="15:15" ht="20.100000000000001" customHeight="1" x14ac:dyDescent="0.15">
      <c r="O2753" s="10"/>
    </row>
    <row r="2754" spans="15:15" ht="20.100000000000001" customHeight="1" x14ac:dyDescent="0.15">
      <c r="O2754" s="10"/>
    </row>
    <row r="2755" spans="15:15" ht="20.100000000000001" customHeight="1" x14ac:dyDescent="0.15">
      <c r="O2755" s="10"/>
    </row>
    <row r="2756" spans="15:15" ht="20.100000000000001" customHeight="1" x14ac:dyDescent="0.15">
      <c r="O2756" s="10"/>
    </row>
    <row r="2757" spans="15:15" ht="20.100000000000001" customHeight="1" x14ac:dyDescent="0.15">
      <c r="O2757" s="10"/>
    </row>
    <row r="2758" spans="15:15" ht="20.100000000000001" customHeight="1" x14ac:dyDescent="0.15">
      <c r="O2758" s="10"/>
    </row>
    <row r="2759" spans="15:15" ht="20.100000000000001" customHeight="1" x14ac:dyDescent="0.15">
      <c r="O2759" s="10"/>
    </row>
    <row r="2760" spans="15:15" ht="20.100000000000001" customHeight="1" x14ac:dyDescent="0.15">
      <c r="O2760" s="10"/>
    </row>
    <row r="2761" spans="15:15" ht="20.100000000000001" customHeight="1" x14ac:dyDescent="0.15">
      <c r="O2761" s="10"/>
    </row>
    <row r="2762" spans="15:15" ht="20.100000000000001" customHeight="1" x14ac:dyDescent="0.15">
      <c r="O2762" s="10"/>
    </row>
    <row r="2763" spans="15:15" ht="20.100000000000001" customHeight="1" x14ac:dyDescent="0.15">
      <c r="O2763" s="10"/>
    </row>
    <row r="2764" spans="15:15" ht="20.100000000000001" customHeight="1" x14ac:dyDescent="0.15">
      <c r="O2764" s="10"/>
    </row>
    <row r="2765" spans="15:15" ht="20.100000000000001" customHeight="1" x14ac:dyDescent="0.15">
      <c r="O2765" s="10"/>
    </row>
    <row r="2766" spans="15:15" ht="20.100000000000001" customHeight="1" x14ac:dyDescent="0.15">
      <c r="O2766" s="10"/>
    </row>
    <row r="2767" spans="15:15" ht="20.100000000000001" customHeight="1" x14ac:dyDescent="0.15">
      <c r="O2767" s="10"/>
    </row>
    <row r="2768" spans="15:15" ht="20.100000000000001" customHeight="1" x14ac:dyDescent="0.15">
      <c r="O2768" s="10"/>
    </row>
    <row r="2769" spans="15:15" ht="20.100000000000001" customHeight="1" x14ac:dyDescent="0.15">
      <c r="O2769" s="10"/>
    </row>
    <row r="2770" spans="15:15" ht="20.100000000000001" customHeight="1" x14ac:dyDescent="0.15">
      <c r="O2770" s="10"/>
    </row>
    <row r="2771" spans="15:15" ht="20.100000000000001" customHeight="1" x14ac:dyDescent="0.15">
      <c r="O2771" s="10"/>
    </row>
    <row r="2772" spans="15:15" ht="20.100000000000001" customHeight="1" x14ac:dyDescent="0.15">
      <c r="O2772" s="10"/>
    </row>
    <row r="2773" spans="15:15" ht="20.100000000000001" customHeight="1" x14ac:dyDescent="0.15">
      <c r="O2773" s="10"/>
    </row>
    <row r="2774" spans="15:15" ht="20.100000000000001" customHeight="1" x14ac:dyDescent="0.15">
      <c r="O2774" s="10"/>
    </row>
    <row r="2775" spans="15:15" ht="20.100000000000001" customHeight="1" x14ac:dyDescent="0.15">
      <c r="O2775" s="10"/>
    </row>
    <row r="2776" spans="15:15" ht="20.100000000000001" customHeight="1" x14ac:dyDescent="0.15">
      <c r="O2776" s="10"/>
    </row>
    <row r="2777" spans="15:15" ht="20.100000000000001" customHeight="1" x14ac:dyDescent="0.15">
      <c r="O2777" s="10"/>
    </row>
    <row r="2778" spans="15:15" ht="20.100000000000001" customHeight="1" x14ac:dyDescent="0.15">
      <c r="O2778" s="10"/>
    </row>
    <row r="2779" spans="15:15" ht="20.100000000000001" customHeight="1" x14ac:dyDescent="0.15">
      <c r="O2779" s="10"/>
    </row>
    <row r="2780" spans="15:15" ht="20.100000000000001" customHeight="1" x14ac:dyDescent="0.15">
      <c r="O2780" s="10"/>
    </row>
    <row r="2781" spans="15:15" ht="20.100000000000001" customHeight="1" x14ac:dyDescent="0.15">
      <c r="O2781" s="10"/>
    </row>
    <row r="2782" spans="15:15" ht="20.100000000000001" customHeight="1" x14ac:dyDescent="0.15">
      <c r="O2782" s="10"/>
    </row>
    <row r="2783" spans="15:15" ht="20.100000000000001" customHeight="1" x14ac:dyDescent="0.15">
      <c r="O2783" s="10"/>
    </row>
    <row r="2784" spans="15:15" ht="20.100000000000001" customHeight="1" x14ac:dyDescent="0.15">
      <c r="O2784" s="10"/>
    </row>
    <row r="2785" spans="15:15" ht="20.100000000000001" customHeight="1" x14ac:dyDescent="0.15">
      <c r="O2785" s="10"/>
    </row>
    <row r="2786" spans="15:15" ht="20.100000000000001" customHeight="1" x14ac:dyDescent="0.15">
      <c r="O2786" s="10"/>
    </row>
    <row r="2787" spans="15:15" ht="20.100000000000001" customHeight="1" x14ac:dyDescent="0.15">
      <c r="O2787" s="10"/>
    </row>
    <row r="2788" spans="15:15" ht="20.100000000000001" customHeight="1" x14ac:dyDescent="0.15">
      <c r="O2788" s="10"/>
    </row>
    <row r="2789" spans="15:15" ht="20.100000000000001" customHeight="1" x14ac:dyDescent="0.15">
      <c r="O2789" s="10"/>
    </row>
    <row r="2790" spans="15:15" ht="20.100000000000001" customHeight="1" x14ac:dyDescent="0.15">
      <c r="O2790" s="10"/>
    </row>
    <row r="2791" spans="15:15" ht="20.100000000000001" customHeight="1" x14ac:dyDescent="0.15">
      <c r="O2791" s="10"/>
    </row>
    <row r="2792" spans="15:15" ht="20.100000000000001" customHeight="1" x14ac:dyDescent="0.15">
      <c r="O2792" s="10"/>
    </row>
    <row r="2793" spans="15:15" ht="20.100000000000001" customHeight="1" x14ac:dyDescent="0.15">
      <c r="O2793" s="10"/>
    </row>
    <row r="2794" spans="15:15" ht="20.100000000000001" customHeight="1" x14ac:dyDescent="0.15">
      <c r="O2794" s="10"/>
    </row>
    <row r="2795" spans="15:15" ht="20.100000000000001" customHeight="1" x14ac:dyDescent="0.15">
      <c r="O2795" s="10"/>
    </row>
    <row r="2796" spans="15:15" ht="20.100000000000001" customHeight="1" x14ac:dyDescent="0.15">
      <c r="O2796" s="10"/>
    </row>
    <row r="2797" spans="15:15" ht="20.100000000000001" customHeight="1" x14ac:dyDescent="0.15">
      <c r="O2797" s="10"/>
    </row>
    <row r="2798" spans="15:15" ht="20.100000000000001" customHeight="1" x14ac:dyDescent="0.15">
      <c r="O2798" s="10"/>
    </row>
    <row r="2799" spans="15:15" ht="20.100000000000001" customHeight="1" x14ac:dyDescent="0.15">
      <c r="O2799" s="10"/>
    </row>
    <row r="2800" spans="15:15" ht="20.100000000000001" customHeight="1" x14ac:dyDescent="0.15">
      <c r="O2800" s="10"/>
    </row>
    <row r="2801" spans="15:15" ht="20.100000000000001" customHeight="1" x14ac:dyDescent="0.15">
      <c r="O2801" s="10"/>
    </row>
    <row r="2802" spans="15:15" ht="20.100000000000001" customHeight="1" x14ac:dyDescent="0.15">
      <c r="O2802" s="10"/>
    </row>
    <row r="2803" spans="15:15" ht="20.100000000000001" customHeight="1" x14ac:dyDescent="0.15">
      <c r="O2803" s="10"/>
    </row>
    <row r="2804" spans="15:15" ht="20.100000000000001" customHeight="1" x14ac:dyDescent="0.15">
      <c r="O2804" s="10"/>
    </row>
    <row r="2805" spans="15:15" ht="20.100000000000001" customHeight="1" x14ac:dyDescent="0.15">
      <c r="O2805" s="10"/>
    </row>
    <row r="2806" spans="15:15" ht="20.100000000000001" customHeight="1" x14ac:dyDescent="0.15">
      <c r="O2806" s="10"/>
    </row>
    <row r="2807" spans="15:15" ht="20.100000000000001" customHeight="1" x14ac:dyDescent="0.15">
      <c r="O2807" s="10"/>
    </row>
    <row r="2808" spans="15:15" ht="20.100000000000001" customHeight="1" x14ac:dyDescent="0.15">
      <c r="O2808" s="10"/>
    </row>
    <row r="2809" spans="15:15" ht="20.100000000000001" customHeight="1" x14ac:dyDescent="0.15">
      <c r="O2809" s="10"/>
    </row>
    <row r="2810" spans="15:15" ht="20.100000000000001" customHeight="1" x14ac:dyDescent="0.15">
      <c r="O2810" s="10"/>
    </row>
    <row r="2811" spans="15:15" ht="20.100000000000001" customHeight="1" x14ac:dyDescent="0.15">
      <c r="O2811" s="10"/>
    </row>
    <row r="2812" spans="15:15" ht="20.100000000000001" customHeight="1" x14ac:dyDescent="0.15">
      <c r="O2812" s="10"/>
    </row>
    <row r="2813" spans="15:15" ht="20.100000000000001" customHeight="1" x14ac:dyDescent="0.15">
      <c r="O2813" s="10"/>
    </row>
    <row r="2814" spans="15:15" ht="20.100000000000001" customHeight="1" x14ac:dyDescent="0.15">
      <c r="O2814" s="10"/>
    </row>
    <row r="2815" spans="15:15" ht="20.100000000000001" customHeight="1" x14ac:dyDescent="0.15">
      <c r="O2815" s="10"/>
    </row>
    <row r="2816" spans="15:15" ht="20.100000000000001" customHeight="1" x14ac:dyDescent="0.15">
      <c r="O2816" s="10"/>
    </row>
    <row r="2817" spans="15:15" ht="20.100000000000001" customHeight="1" x14ac:dyDescent="0.15">
      <c r="O2817" s="10"/>
    </row>
    <row r="2818" spans="15:15" ht="20.100000000000001" customHeight="1" x14ac:dyDescent="0.15">
      <c r="O2818" s="10"/>
    </row>
    <row r="2819" spans="15:15" ht="20.100000000000001" customHeight="1" x14ac:dyDescent="0.15">
      <c r="O2819" s="10"/>
    </row>
    <row r="2820" spans="15:15" ht="20.100000000000001" customHeight="1" x14ac:dyDescent="0.15">
      <c r="O2820" s="10"/>
    </row>
    <row r="2821" spans="15:15" ht="20.100000000000001" customHeight="1" x14ac:dyDescent="0.15">
      <c r="O2821" s="10"/>
    </row>
    <row r="2822" spans="15:15" ht="20.100000000000001" customHeight="1" x14ac:dyDescent="0.15">
      <c r="O2822" s="10"/>
    </row>
    <row r="2823" spans="15:15" ht="20.100000000000001" customHeight="1" x14ac:dyDescent="0.15">
      <c r="O2823" s="10"/>
    </row>
    <row r="2824" spans="15:15" ht="20.100000000000001" customHeight="1" x14ac:dyDescent="0.15">
      <c r="O2824" s="10"/>
    </row>
    <row r="2825" spans="15:15" ht="20.100000000000001" customHeight="1" x14ac:dyDescent="0.15">
      <c r="O2825" s="10"/>
    </row>
    <row r="2826" spans="15:15" ht="20.100000000000001" customHeight="1" x14ac:dyDescent="0.15">
      <c r="O2826" s="10"/>
    </row>
    <row r="2827" spans="15:15" ht="20.100000000000001" customHeight="1" x14ac:dyDescent="0.15">
      <c r="O2827" s="10"/>
    </row>
    <row r="2828" spans="15:15" ht="20.100000000000001" customHeight="1" x14ac:dyDescent="0.15">
      <c r="O2828" s="10"/>
    </row>
    <row r="2829" spans="15:15" ht="20.100000000000001" customHeight="1" x14ac:dyDescent="0.15">
      <c r="O2829" s="10"/>
    </row>
    <row r="2830" spans="15:15" ht="20.100000000000001" customHeight="1" x14ac:dyDescent="0.15">
      <c r="O2830" s="10"/>
    </row>
    <row r="2831" spans="15:15" ht="20.100000000000001" customHeight="1" x14ac:dyDescent="0.15">
      <c r="O2831" s="10"/>
    </row>
    <row r="2832" spans="15:15" ht="20.100000000000001" customHeight="1" x14ac:dyDescent="0.15">
      <c r="O2832" s="10"/>
    </row>
    <row r="2833" spans="15:15" ht="20.100000000000001" customHeight="1" x14ac:dyDescent="0.15">
      <c r="O2833" s="10"/>
    </row>
    <row r="2834" spans="15:15" ht="20.100000000000001" customHeight="1" x14ac:dyDescent="0.15">
      <c r="O2834" s="10"/>
    </row>
    <row r="2835" spans="15:15" ht="20.100000000000001" customHeight="1" x14ac:dyDescent="0.15">
      <c r="O2835" s="10"/>
    </row>
    <row r="2836" spans="15:15" ht="20.100000000000001" customHeight="1" x14ac:dyDescent="0.15">
      <c r="O2836" s="10"/>
    </row>
    <row r="2837" spans="15:15" ht="20.100000000000001" customHeight="1" x14ac:dyDescent="0.15">
      <c r="O2837" s="10"/>
    </row>
    <row r="2838" spans="15:15" ht="20.100000000000001" customHeight="1" x14ac:dyDescent="0.15">
      <c r="O2838" s="10"/>
    </row>
    <row r="2839" spans="15:15" ht="20.100000000000001" customHeight="1" x14ac:dyDescent="0.15">
      <c r="O2839" s="10"/>
    </row>
    <row r="2840" spans="15:15" ht="20.100000000000001" customHeight="1" x14ac:dyDescent="0.15">
      <c r="O2840" s="10"/>
    </row>
    <row r="2841" spans="15:15" ht="20.100000000000001" customHeight="1" x14ac:dyDescent="0.15">
      <c r="O2841" s="10"/>
    </row>
    <row r="2842" spans="15:15" ht="20.100000000000001" customHeight="1" x14ac:dyDescent="0.15">
      <c r="O2842" s="10"/>
    </row>
    <row r="2843" spans="15:15" ht="20.100000000000001" customHeight="1" x14ac:dyDescent="0.15">
      <c r="O2843" s="10"/>
    </row>
    <row r="2844" spans="15:15" ht="20.100000000000001" customHeight="1" x14ac:dyDescent="0.15">
      <c r="O2844" s="10"/>
    </row>
    <row r="2845" spans="15:15" ht="20.100000000000001" customHeight="1" x14ac:dyDescent="0.15">
      <c r="O2845" s="10"/>
    </row>
    <row r="2846" spans="15:15" ht="20.100000000000001" customHeight="1" x14ac:dyDescent="0.15">
      <c r="O2846" s="10"/>
    </row>
    <row r="2847" spans="15:15" ht="20.100000000000001" customHeight="1" x14ac:dyDescent="0.15">
      <c r="O2847" s="10"/>
    </row>
    <row r="2848" spans="15:15" ht="20.100000000000001" customHeight="1" x14ac:dyDescent="0.15">
      <c r="O2848" s="10"/>
    </row>
    <row r="2849" spans="15:15" ht="20.100000000000001" customHeight="1" x14ac:dyDescent="0.15">
      <c r="O2849" s="10"/>
    </row>
    <row r="2850" spans="15:15" ht="20.100000000000001" customHeight="1" x14ac:dyDescent="0.15">
      <c r="O2850" s="10"/>
    </row>
    <row r="2851" spans="15:15" ht="20.100000000000001" customHeight="1" x14ac:dyDescent="0.15">
      <c r="O2851" s="10"/>
    </row>
    <row r="2852" spans="15:15" ht="20.100000000000001" customHeight="1" x14ac:dyDescent="0.15">
      <c r="O2852" s="10"/>
    </row>
    <row r="2853" spans="15:15" ht="20.100000000000001" customHeight="1" x14ac:dyDescent="0.15">
      <c r="O2853" s="10"/>
    </row>
    <row r="2854" spans="15:15" ht="20.100000000000001" customHeight="1" x14ac:dyDescent="0.15">
      <c r="O2854" s="10"/>
    </row>
    <row r="2855" spans="15:15" ht="20.100000000000001" customHeight="1" x14ac:dyDescent="0.15">
      <c r="O2855" s="10"/>
    </row>
    <row r="2856" spans="15:15" ht="20.100000000000001" customHeight="1" x14ac:dyDescent="0.15">
      <c r="O2856" s="10"/>
    </row>
    <row r="2857" spans="15:15" ht="20.100000000000001" customHeight="1" x14ac:dyDescent="0.15">
      <c r="O2857" s="10"/>
    </row>
    <row r="2858" spans="15:15" ht="20.100000000000001" customHeight="1" x14ac:dyDescent="0.15">
      <c r="O2858" s="10"/>
    </row>
    <row r="2859" spans="15:15" ht="20.100000000000001" customHeight="1" x14ac:dyDescent="0.15">
      <c r="O2859" s="10"/>
    </row>
    <row r="2860" spans="15:15" ht="20.100000000000001" customHeight="1" x14ac:dyDescent="0.15">
      <c r="O2860" s="10"/>
    </row>
    <row r="2861" spans="15:15" ht="20.100000000000001" customHeight="1" x14ac:dyDescent="0.15">
      <c r="O2861" s="10"/>
    </row>
    <row r="2862" spans="15:15" ht="20.100000000000001" customHeight="1" x14ac:dyDescent="0.15">
      <c r="O2862" s="10"/>
    </row>
    <row r="2863" spans="15:15" ht="20.100000000000001" customHeight="1" x14ac:dyDescent="0.15">
      <c r="O2863" s="10"/>
    </row>
    <row r="2864" spans="15:15" ht="20.100000000000001" customHeight="1" x14ac:dyDescent="0.15">
      <c r="O2864" s="10"/>
    </row>
    <row r="2865" spans="15:15" ht="20.100000000000001" customHeight="1" x14ac:dyDescent="0.15">
      <c r="O2865" s="10"/>
    </row>
    <row r="2866" spans="15:15" ht="20.100000000000001" customHeight="1" x14ac:dyDescent="0.15">
      <c r="O2866" s="10"/>
    </row>
    <row r="2867" spans="15:15" ht="20.100000000000001" customHeight="1" x14ac:dyDescent="0.15">
      <c r="O2867" s="10"/>
    </row>
    <row r="2868" spans="15:15" ht="20.100000000000001" customHeight="1" x14ac:dyDescent="0.15">
      <c r="O2868" s="10"/>
    </row>
    <row r="2869" spans="15:15" ht="20.100000000000001" customHeight="1" x14ac:dyDescent="0.15">
      <c r="O2869" s="10"/>
    </row>
    <row r="2870" spans="15:15" ht="20.100000000000001" customHeight="1" x14ac:dyDescent="0.15">
      <c r="O2870" s="10"/>
    </row>
    <row r="2871" spans="15:15" ht="20.100000000000001" customHeight="1" x14ac:dyDescent="0.15">
      <c r="O2871" s="10"/>
    </row>
    <row r="2872" spans="15:15" ht="20.100000000000001" customHeight="1" x14ac:dyDescent="0.15">
      <c r="O2872" s="10"/>
    </row>
    <row r="2873" spans="15:15" ht="20.100000000000001" customHeight="1" x14ac:dyDescent="0.15">
      <c r="O2873" s="10"/>
    </row>
    <row r="2874" spans="15:15" ht="20.100000000000001" customHeight="1" x14ac:dyDescent="0.15">
      <c r="O2874" s="10"/>
    </row>
    <row r="2875" spans="15:15" ht="20.100000000000001" customHeight="1" x14ac:dyDescent="0.15">
      <c r="O2875" s="10"/>
    </row>
    <row r="2876" spans="15:15" ht="20.100000000000001" customHeight="1" x14ac:dyDescent="0.15">
      <c r="O2876" s="10"/>
    </row>
    <row r="2877" spans="15:15" ht="20.100000000000001" customHeight="1" x14ac:dyDescent="0.15">
      <c r="O2877" s="10"/>
    </row>
    <row r="2878" spans="15:15" ht="20.100000000000001" customHeight="1" x14ac:dyDescent="0.15">
      <c r="O2878" s="10"/>
    </row>
    <row r="2879" spans="15:15" ht="20.100000000000001" customHeight="1" x14ac:dyDescent="0.15">
      <c r="O2879" s="10"/>
    </row>
    <row r="2880" spans="15:15" ht="20.100000000000001" customHeight="1" x14ac:dyDescent="0.15">
      <c r="O2880" s="10"/>
    </row>
    <row r="2881" spans="15:15" ht="20.100000000000001" customHeight="1" x14ac:dyDescent="0.15">
      <c r="O2881" s="10"/>
    </row>
    <row r="2882" spans="15:15" ht="20.100000000000001" customHeight="1" x14ac:dyDescent="0.15">
      <c r="O2882" s="10"/>
    </row>
    <row r="2883" spans="15:15" ht="20.100000000000001" customHeight="1" x14ac:dyDescent="0.15">
      <c r="O2883" s="10"/>
    </row>
    <row r="2884" spans="15:15" ht="20.100000000000001" customHeight="1" x14ac:dyDescent="0.15">
      <c r="O2884" s="10"/>
    </row>
    <row r="2885" spans="15:15" ht="20.100000000000001" customHeight="1" x14ac:dyDescent="0.15">
      <c r="O2885" s="10"/>
    </row>
    <row r="2886" spans="15:15" ht="20.100000000000001" customHeight="1" x14ac:dyDescent="0.15">
      <c r="O2886" s="10"/>
    </row>
    <row r="2887" spans="15:15" ht="20.100000000000001" customHeight="1" x14ac:dyDescent="0.15">
      <c r="O2887" s="10"/>
    </row>
    <row r="2888" spans="15:15" ht="20.100000000000001" customHeight="1" x14ac:dyDescent="0.15">
      <c r="O2888" s="10"/>
    </row>
    <row r="2889" spans="15:15" ht="20.100000000000001" customHeight="1" x14ac:dyDescent="0.15">
      <c r="O2889" s="10"/>
    </row>
    <row r="2890" spans="15:15" ht="20.100000000000001" customHeight="1" x14ac:dyDescent="0.15">
      <c r="O2890" s="10"/>
    </row>
    <row r="2891" spans="15:15" ht="20.100000000000001" customHeight="1" x14ac:dyDescent="0.15">
      <c r="O2891" s="10"/>
    </row>
    <row r="2892" spans="15:15" ht="20.100000000000001" customHeight="1" x14ac:dyDescent="0.15">
      <c r="O2892" s="10"/>
    </row>
    <row r="2893" spans="15:15" ht="20.100000000000001" customHeight="1" x14ac:dyDescent="0.15">
      <c r="O2893" s="10"/>
    </row>
    <row r="2894" spans="15:15" ht="20.100000000000001" customHeight="1" x14ac:dyDescent="0.15">
      <c r="O2894" s="10"/>
    </row>
    <row r="2895" spans="15:15" ht="20.100000000000001" customHeight="1" x14ac:dyDescent="0.15">
      <c r="O2895" s="10"/>
    </row>
    <row r="2896" spans="15:15" ht="20.100000000000001" customHeight="1" x14ac:dyDescent="0.15">
      <c r="O2896" s="10"/>
    </row>
    <row r="2897" spans="15:15" ht="20.100000000000001" customHeight="1" x14ac:dyDescent="0.15">
      <c r="O2897" s="10"/>
    </row>
    <row r="2898" spans="15:15" ht="20.100000000000001" customHeight="1" x14ac:dyDescent="0.15">
      <c r="O2898" s="10"/>
    </row>
    <row r="2899" spans="15:15" ht="20.100000000000001" customHeight="1" x14ac:dyDescent="0.15">
      <c r="O2899" s="10"/>
    </row>
    <row r="2900" spans="15:15" ht="20.100000000000001" customHeight="1" x14ac:dyDescent="0.15">
      <c r="O2900" s="10"/>
    </row>
    <row r="2901" spans="15:15" ht="20.100000000000001" customHeight="1" x14ac:dyDescent="0.15">
      <c r="O2901" s="10"/>
    </row>
    <row r="2902" spans="15:15" ht="20.100000000000001" customHeight="1" x14ac:dyDescent="0.15">
      <c r="O2902" s="10"/>
    </row>
    <row r="2903" spans="15:15" ht="20.100000000000001" customHeight="1" x14ac:dyDescent="0.15">
      <c r="O2903" s="10"/>
    </row>
    <row r="2904" spans="15:15" ht="20.100000000000001" customHeight="1" x14ac:dyDescent="0.15">
      <c r="O2904" s="10"/>
    </row>
    <row r="2905" spans="15:15" ht="20.100000000000001" customHeight="1" x14ac:dyDescent="0.15">
      <c r="O2905" s="10"/>
    </row>
    <row r="2906" spans="15:15" ht="20.100000000000001" customHeight="1" x14ac:dyDescent="0.15">
      <c r="O2906" s="10"/>
    </row>
    <row r="2907" spans="15:15" ht="20.100000000000001" customHeight="1" x14ac:dyDescent="0.15">
      <c r="O2907" s="10"/>
    </row>
    <row r="2908" spans="15:15" ht="20.100000000000001" customHeight="1" x14ac:dyDescent="0.15">
      <c r="O2908" s="10"/>
    </row>
    <row r="2909" spans="15:15" ht="20.100000000000001" customHeight="1" x14ac:dyDescent="0.15">
      <c r="O2909" s="10"/>
    </row>
    <row r="2910" spans="15:15" ht="20.100000000000001" customHeight="1" x14ac:dyDescent="0.15">
      <c r="O2910" s="10"/>
    </row>
    <row r="2911" spans="15:15" ht="20.100000000000001" customHeight="1" x14ac:dyDescent="0.15">
      <c r="O2911" s="10"/>
    </row>
    <row r="2912" spans="15:15" ht="20.100000000000001" customHeight="1" x14ac:dyDescent="0.15">
      <c r="O2912" s="10"/>
    </row>
    <row r="2913" spans="15:15" ht="20.100000000000001" customHeight="1" x14ac:dyDescent="0.15">
      <c r="O2913" s="10"/>
    </row>
    <row r="2914" spans="15:15" ht="20.100000000000001" customHeight="1" x14ac:dyDescent="0.15">
      <c r="O2914" s="10"/>
    </row>
    <row r="2915" spans="15:15" ht="20.100000000000001" customHeight="1" x14ac:dyDescent="0.15">
      <c r="O2915" s="10"/>
    </row>
    <row r="2916" spans="15:15" ht="20.100000000000001" customHeight="1" x14ac:dyDescent="0.15">
      <c r="O2916" s="10"/>
    </row>
    <row r="2917" spans="15:15" ht="20.100000000000001" customHeight="1" x14ac:dyDescent="0.15">
      <c r="O2917" s="10"/>
    </row>
    <row r="2918" spans="15:15" ht="20.100000000000001" customHeight="1" x14ac:dyDescent="0.15">
      <c r="O2918" s="10"/>
    </row>
    <row r="2919" spans="15:15" ht="20.100000000000001" customHeight="1" x14ac:dyDescent="0.15">
      <c r="O2919" s="10"/>
    </row>
    <row r="2920" spans="15:15" ht="20.100000000000001" customHeight="1" x14ac:dyDescent="0.15">
      <c r="O2920" s="10"/>
    </row>
    <row r="2921" spans="15:15" ht="20.100000000000001" customHeight="1" x14ac:dyDescent="0.15">
      <c r="O2921" s="10"/>
    </row>
    <row r="2922" spans="15:15" ht="20.100000000000001" customHeight="1" x14ac:dyDescent="0.15">
      <c r="O2922" s="10"/>
    </row>
    <row r="2923" spans="15:15" ht="20.100000000000001" customHeight="1" x14ac:dyDescent="0.15">
      <c r="O2923" s="10"/>
    </row>
    <row r="2924" spans="15:15" ht="20.100000000000001" customHeight="1" x14ac:dyDescent="0.15">
      <c r="O2924" s="10"/>
    </row>
    <row r="2925" spans="15:15" ht="20.100000000000001" customHeight="1" x14ac:dyDescent="0.15">
      <c r="O2925" s="10"/>
    </row>
    <row r="2926" spans="15:15" ht="20.100000000000001" customHeight="1" x14ac:dyDescent="0.15">
      <c r="O2926" s="10"/>
    </row>
    <row r="2927" spans="15:15" ht="20.100000000000001" customHeight="1" x14ac:dyDescent="0.15">
      <c r="O2927" s="10"/>
    </row>
    <row r="2928" spans="15:15" ht="20.100000000000001" customHeight="1" x14ac:dyDescent="0.15">
      <c r="O2928" s="10"/>
    </row>
    <row r="2929" spans="15:15" ht="20.100000000000001" customHeight="1" x14ac:dyDescent="0.15">
      <c r="O2929" s="10"/>
    </row>
    <row r="2930" spans="15:15" ht="20.100000000000001" customHeight="1" x14ac:dyDescent="0.15">
      <c r="O2930" s="10"/>
    </row>
    <row r="2931" spans="15:15" ht="20.100000000000001" customHeight="1" x14ac:dyDescent="0.15">
      <c r="O2931" s="10"/>
    </row>
    <row r="2932" spans="15:15" ht="20.100000000000001" customHeight="1" x14ac:dyDescent="0.15">
      <c r="O2932" s="10"/>
    </row>
    <row r="2933" spans="15:15" ht="20.100000000000001" customHeight="1" x14ac:dyDescent="0.15">
      <c r="O2933" s="10"/>
    </row>
    <row r="2934" spans="15:15" ht="20.100000000000001" customHeight="1" x14ac:dyDescent="0.15">
      <c r="O2934" s="10"/>
    </row>
    <row r="2935" spans="15:15" ht="20.100000000000001" customHeight="1" x14ac:dyDescent="0.15">
      <c r="O2935" s="10"/>
    </row>
    <row r="2936" spans="15:15" ht="20.100000000000001" customHeight="1" x14ac:dyDescent="0.15">
      <c r="O2936" s="10"/>
    </row>
    <row r="2937" spans="15:15" ht="20.100000000000001" customHeight="1" x14ac:dyDescent="0.15">
      <c r="O2937" s="10"/>
    </row>
    <row r="2938" spans="15:15" ht="20.100000000000001" customHeight="1" x14ac:dyDescent="0.15">
      <c r="O2938" s="10"/>
    </row>
    <row r="2939" spans="15:15" ht="20.100000000000001" customHeight="1" x14ac:dyDescent="0.15">
      <c r="O2939" s="10"/>
    </row>
    <row r="2940" spans="15:15" ht="20.100000000000001" customHeight="1" x14ac:dyDescent="0.15">
      <c r="O2940" s="10"/>
    </row>
    <row r="2941" spans="15:15" ht="20.100000000000001" customHeight="1" x14ac:dyDescent="0.15">
      <c r="O2941" s="10"/>
    </row>
    <row r="2942" spans="15:15" ht="20.100000000000001" customHeight="1" x14ac:dyDescent="0.15">
      <c r="O2942" s="10"/>
    </row>
    <row r="2943" spans="15:15" ht="20.100000000000001" customHeight="1" x14ac:dyDescent="0.15">
      <c r="O2943" s="10"/>
    </row>
    <row r="2944" spans="15:15" ht="20.100000000000001" customHeight="1" x14ac:dyDescent="0.15">
      <c r="O2944" s="10"/>
    </row>
    <row r="2945" spans="15:15" ht="20.100000000000001" customHeight="1" x14ac:dyDescent="0.15">
      <c r="O2945" s="10"/>
    </row>
    <row r="2946" spans="15:15" ht="20.100000000000001" customHeight="1" x14ac:dyDescent="0.15">
      <c r="O2946" s="10"/>
    </row>
    <row r="2947" spans="15:15" ht="20.100000000000001" customHeight="1" x14ac:dyDescent="0.15">
      <c r="O2947" s="10"/>
    </row>
    <row r="2948" spans="15:15" ht="20.100000000000001" customHeight="1" x14ac:dyDescent="0.15">
      <c r="O2948" s="10"/>
    </row>
    <row r="2949" spans="15:15" ht="20.100000000000001" customHeight="1" x14ac:dyDescent="0.15">
      <c r="O2949" s="10"/>
    </row>
    <row r="2950" spans="15:15" ht="20.100000000000001" customHeight="1" x14ac:dyDescent="0.15">
      <c r="O2950" s="10"/>
    </row>
    <row r="2951" spans="15:15" ht="20.100000000000001" customHeight="1" x14ac:dyDescent="0.15">
      <c r="O2951" s="10"/>
    </row>
    <row r="2952" spans="15:15" ht="20.100000000000001" customHeight="1" x14ac:dyDescent="0.15">
      <c r="O2952" s="10"/>
    </row>
    <row r="2953" spans="15:15" ht="20.100000000000001" customHeight="1" x14ac:dyDescent="0.15">
      <c r="O2953" s="10"/>
    </row>
    <row r="2954" spans="15:15" ht="20.100000000000001" customHeight="1" x14ac:dyDescent="0.15">
      <c r="O2954" s="10"/>
    </row>
    <row r="2955" spans="15:15" ht="20.100000000000001" customHeight="1" x14ac:dyDescent="0.15">
      <c r="O2955" s="10"/>
    </row>
    <row r="2956" spans="15:15" ht="20.100000000000001" customHeight="1" x14ac:dyDescent="0.15">
      <c r="O2956" s="10"/>
    </row>
    <row r="2957" spans="15:15" ht="20.100000000000001" customHeight="1" x14ac:dyDescent="0.15">
      <c r="O2957" s="10"/>
    </row>
    <row r="2958" spans="15:15" ht="20.100000000000001" customHeight="1" x14ac:dyDescent="0.15">
      <c r="O2958" s="10"/>
    </row>
    <row r="2959" spans="15:15" ht="20.100000000000001" customHeight="1" x14ac:dyDescent="0.15">
      <c r="O2959" s="10"/>
    </row>
    <row r="2960" spans="15:15" ht="20.100000000000001" customHeight="1" x14ac:dyDescent="0.15">
      <c r="O2960" s="10"/>
    </row>
    <row r="2961" spans="15:15" ht="20.100000000000001" customHeight="1" x14ac:dyDescent="0.15">
      <c r="O2961" s="10"/>
    </row>
    <row r="2962" spans="15:15" ht="20.100000000000001" customHeight="1" x14ac:dyDescent="0.15">
      <c r="O2962" s="10"/>
    </row>
    <row r="2963" spans="15:15" ht="20.100000000000001" customHeight="1" x14ac:dyDescent="0.15">
      <c r="O2963" s="10"/>
    </row>
    <row r="2964" spans="15:15" ht="20.100000000000001" customHeight="1" x14ac:dyDescent="0.15">
      <c r="O2964" s="10"/>
    </row>
    <row r="2965" spans="15:15" ht="20.100000000000001" customHeight="1" x14ac:dyDescent="0.15">
      <c r="O2965" s="10"/>
    </row>
    <row r="2966" spans="15:15" ht="20.100000000000001" customHeight="1" x14ac:dyDescent="0.15">
      <c r="O2966" s="10"/>
    </row>
    <row r="2967" spans="15:15" ht="20.100000000000001" customHeight="1" x14ac:dyDescent="0.15">
      <c r="O2967" s="10"/>
    </row>
    <row r="2968" spans="15:15" ht="20.100000000000001" customHeight="1" x14ac:dyDescent="0.15">
      <c r="O2968" s="10"/>
    </row>
    <row r="2969" spans="15:15" ht="20.100000000000001" customHeight="1" x14ac:dyDescent="0.15">
      <c r="O2969" s="10"/>
    </row>
    <row r="2970" spans="15:15" ht="20.100000000000001" customHeight="1" x14ac:dyDescent="0.15">
      <c r="O2970" s="10"/>
    </row>
    <row r="2971" spans="15:15" ht="20.100000000000001" customHeight="1" x14ac:dyDescent="0.15">
      <c r="O2971" s="10"/>
    </row>
    <row r="2972" spans="15:15" ht="20.100000000000001" customHeight="1" x14ac:dyDescent="0.15">
      <c r="O2972" s="10"/>
    </row>
    <row r="2973" spans="15:15" ht="20.100000000000001" customHeight="1" x14ac:dyDescent="0.15">
      <c r="O2973" s="10"/>
    </row>
    <row r="2974" spans="15:15" ht="20.100000000000001" customHeight="1" x14ac:dyDescent="0.15">
      <c r="O2974" s="10"/>
    </row>
    <row r="2975" spans="15:15" ht="20.100000000000001" customHeight="1" x14ac:dyDescent="0.15">
      <c r="O2975" s="10"/>
    </row>
    <row r="2976" spans="15:15" ht="20.100000000000001" customHeight="1" x14ac:dyDescent="0.15">
      <c r="O2976" s="10"/>
    </row>
    <row r="2977" spans="15:15" ht="20.100000000000001" customHeight="1" x14ac:dyDescent="0.15">
      <c r="O2977" s="10"/>
    </row>
    <row r="2978" spans="15:15" ht="20.100000000000001" customHeight="1" x14ac:dyDescent="0.15">
      <c r="O2978" s="10"/>
    </row>
    <row r="2979" spans="15:15" ht="20.100000000000001" customHeight="1" x14ac:dyDescent="0.15">
      <c r="O2979" s="10"/>
    </row>
    <row r="2980" spans="15:15" ht="20.100000000000001" customHeight="1" x14ac:dyDescent="0.15">
      <c r="O2980" s="10"/>
    </row>
    <row r="2981" spans="15:15" ht="20.100000000000001" customHeight="1" x14ac:dyDescent="0.15">
      <c r="O2981" s="10"/>
    </row>
    <row r="2982" spans="15:15" ht="20.100000000000001" customHeight="1" x14ac:dyDescent="0.15">
      <c r="O2982" s="10"/>
    </row>
    <row r="2983" spans="15:15" ht="20.100000000000001" customHeight="1" x14ac:dyDescent="0.15">
      <c r="O2983" s="10"/>
    </row>
    <row r="2984" spans="15:15" ht="20.100000000000001" customHeight="1" x14ac:dyDescent="0.15">
      <c r="O2984" s="10"/>
    </row>
    <row r="2985" spans="15:15" ht="20.100000000000001" customHeight="1" x14ac:dyDescent="0.15">
      <c r="O2985" s="10"/>
    </row>
    <row r="2986" spans="15:15" ht="20.100000000000001" customHeight="1" x14ac:dyDescent="0.15">
      <c r="O2986" s="10"/>
    </row>
    <row r="2987" spans="15:15" ht="20.100000000000001" customHeight="1" x14ac:dyDescent="0.15">
      <c r="O2987" s="10"/>
    </row>
    <row r="2988" spans="15:15" ht="20.100000000000001" customHeight="1" x14ac:dyDescent="0.15">
      <c r="O2988" s="10"/>
    </row>
    <row r="2989" spans="15:15" ht="20.100000000000001" customHeight="1" x14ac:dyDescent="0.15">
      <c r="O2989" s="10"/>
    </row>
    <row r="2990" spans="15:15" ht="20.100000000000001" customHeight="1" x14ac:dyDescent="0.15">
      <c r="O2990" s="10"/>
    </row>
    <row r="2991" spans="15:15" ht="20.100000000000001" customHeight="1" x14ac:dyDescent="0.15">
      <c r="O2991" s="10"/>
    </row>
    <row r="2992" spans="15:15" ht="20.100000000000001" customHeight="1" x14ac:dyDescent="0.15">
      <c r="O2992" s="10"/>
    </row>
    <row r="2993" spans="15:15" ht="20.100000000000001" customHeight="1" x14ac:dyDescent="0.15">
      <c r="O2993" s="10"/>
    </row>
    <row r="2994" spans="15:15" ht="20.100000000000001" customHeight="1" x14ac:dyDescent="0.15">
      <c r="O2994" s="10"/>
    </row>
    <row r="2995" spans="15:15" ht="20.100000000000001" customHeight="1" x14ac:dyDescent="0.15">
      <c r="O2995" s="10"/>
    </row>
    <row r="2996" spans="15:15" ht="20.100000000000001" customHeight="1" x14ac:dyDescent="0.15">
      <c r="O2996" s="10"/>
    </row>
    <row r="2997" spans="15:15" ht="20.100000000000001" customHeight="1" x14ac:dyDescent="0.15">
      <c r="O2997" s="10"/>
    </row>
    <row r="2998" spans="15:15" ht="20.100000000000001" customHeight="1" x14ac:dyDescent="0.15">
      <c r="O2998" s="10"/>
    </row>
    <row r="2999" spans="15:15" ht="20.100000000000001" customHeight="1" x14ac:dyDescent="0.15">
      <c r="O2999" s="10"/>
    </row>
    <row r="3000" spans="15:15" ht="20.100000000000001" customHeight="1" x14ac:dyDescent="0.15">
      <c r="O3000" s="10"/>
    </row>
    <row r="3001" spans="15:15" ht="20.100000000000001" customHeight="1" x14ac:dyDescent="0.15">
      <c r="O3001" s="10"/>
    </row>
  </sheetData>
  <sheetProtection sheet="1" objects="1" scenarios="1" selectLockedCells="1" autoFilter="0"/>
  <autoFilter ref="F1:P3001" xr:uid="{EDDEAF85-8CFE-4B94-91A3-052F50E8BD7D}"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538A9-DE81-4EE0-946B-59D46025AB7B}">
  <dimension ref="A1:V55"/>
  <sheetViews>
    <sheetView topLeftCell="D1" workbookViewId="0"/>
  </sheetViews>
  <sheetFormatPr defaultRowHeight="13.5" x14ac:dyDescent="0.15"/>
  <cols>
    <col min="1" max="1" width="12.25" bestFit="1" customWidth="1"/>
    <col min="2" max="2" width="14.625" bestFit="1" customWidth="1"/>
    <col min="3" max="3" width="22.75" bestFit="1" customWidth="1"/>
    <col min="4" max="5" width="17" bestFit="1" customWidth="1"/>
    <col min="6" max="6" width="8" bestFit="1" customWidth="1"/>
    <col min="7" max="7" width="12.25" bestFit="1" customWidth="1"/>
    <col min="8" max="8" width="17" bestFit="1" customWidth="1"/>
    <col min="9" max="9" width="12.25" bestFit="1" customWidth="1"/>
    <col min="10" max="10" width="14.625" bestFit="1" customWidth="1"/>
    <col min="11" max="11" width="12.25" bestFit="1" customWidth="1"/>
    <col min="12" max="12" width="21.625" bestFit="1" customWidth="1"/>
    <col min="13" max="13" width="24" bestFit="1" customWidth="1"/>
    <col min="14" max="16" width="14.625" bestFit="1" customWidth="1"/>
    <col min="17" max="17" width="21.625" bestFit="1" customWidth="1"/>
    <col min="18" max="18" width="10.125" bestFit="1" customWidth="1"/>
    <col min="19" max="19" width="12.25" bestFit="1" customWidth="1"/>
    <col min="20" max="20" width="19.375" bestFit="1" customWidth="1"/>
    <col min="21" max="21" width="12.25" bestFit="1" customWidth="1"/>
    <col min="22" max="22" width="10.25" bestFit="1" customWidth="1"/>
  </cols>
  <sheetData>
    <row r="1" spans="1:22" x14ac:dyDescent="0.15">
      <c r="A1" t="s">
        <v>0</v>
      </c>
      <c r="B1" t="s">
        <v>403</v>
      </c>
      <c r="C1" t="s">
        <v>404</v>
      </c>
      <c r="D1" t="s">
        <v>405</v>
      </c>
      <c r="E1" t="s">
        <v>406</v>
      </c>
      <c r="F1" t="s">
        <v>89</v>
      </c>
      <c r="G1" t="s">
        <v>407</v>
      </c>
      <c r="H1" t="s">
        <v>111</v>
      </c>
      <c r="I1" t="s">
        <v>113</v>
      </c>
      <c r="J1" t="s">
        <v>106</v>
      </c>
      <c r="K1" t="s">
        <v>109</v>
      </c>
      <c r="L1" t="s">
        <v>408</v>
      </c>
      <c r="M1" t="s">
        <v>409</v>
      </c>
      <c r="N1" t="s">
        <v>222</v>
      </c>
      <c r="O1" t="s">
        <v>223</v>
      </c>
      <c r="P1" t="s">
        <v>85</v>
      </c>
      <c r="Q1" t="s">
        <v>410</v>
      </c>
      <c r="R1" t="s">
        <v>411</v>
      </c>
      <c r="S1" t="s">
        <v>412</v>
      </c>
      <c r="T1" t="s">
        <v>413</v>
      </c>
      <c r="U1" t="s">
        <v>414</v>
      </c>
      <c r="V1" t="s">
        <v>114</v>
      </c>
    </row>
    <row r="2" spans="1:22" x14ac:dyDescent="0.15">
      <c r="A2">
        <v>1</v>
      </c>
      <c r="B2">
        <v>1001</v>
      </c>
      <c r="C2" t="s">
        <v>322</v>
      </c>
      <c r="D2" t="s">
        <v>323</v>
      </c>
      <c r="E2" t="s">
        <v>83</v>
      </c>
      <c r="F2" t="s">
        <v>83</v>
      </c>
      <c r="G2">
        <v>1</v>
      </c>
      <c r="H2">
        <v>38</v>
      </c>
      <c r="I2">
        <v>38001</v>
      </c>
      <c r="J2">
        <v>3</v>
      </c>
      <c r="K2">
        <v>0</v>
      </c>
      <c r="L2">
        <v>0</v>
      </c>
      <c r="M2">
        <v>0</v>
      </c>
      <c r="N2">
        <v>7</v>
      </c>
      <c r="O2">
        <v>5</v>
      </c>
      <c r="P2">
        <v>1</v>
      </c>
      <c r="Q2" t="s">
        <v>415</v>
      </c>
      <c r="R2" t="b">
        <v>0</v>
      </c>
      <c r="S2" t="b">
        <v>0</v>
      </c>
      <c r="T2" t="b">
        <v>0</v>
      </c>
      <c r="U2">
        <v>0</v>
      </c>
      <c r="V2" t="b">
        <v>0</v>
      </c>
    </row>
    <row r="3" spans="1:22" x14ac:dyDescent="0.15">
      <c r="A3">
        <v>1</v>
      </c>
      <c r="B3">
        <v>1002</v>
      </c>
      <c r="C3" t="s">
        <v>324</v>
      </c>
      <c r="D3" t="s">
        <v>325</v>
      </c>
      <c r="E3" t="s">
        <v>83</v>
      </c>
      <c r="F3" t="s">
        <v>83</v>
      </c>
      <c r="G3">
        <v>4</v>
      </c>
      <c r="H3">
        <v>38</v>
      </c>
      <c r="I3">
        <v>38004</v>
      </c>
      <c r="J3">
        <v>3</v>
      </c>
      <c r="K3">
        <v>0</v>
      </c>
      <c r="L3">
        <v>0</v>
      </c>
      <c r="M3">
        <v>0</v>
      </c>
      <c r="N3">
        <v>7</v>
      </c>
      <c r="O3">
        <v>5</v>
      </c>
      <c r="P3">
        <v>1</v>
      </c>
      <c r="Q3" t="s">
        <v>416</v>
      </c>
      <c r="R3" t="b">
        <v>0</v>
      </c>
      <c r="S3" t="b">
        <v>0</v>
      </c>
      <c r="T3" t="b">
        <v>0</v>
      </c>
      <c r="U3">
        <v>0</v>
      </c>
      <c r="V3" t="b">
        <v>0</v>
      </c>
    </row>
    <row r="4" spans="1:22" x14ac:dyDescent="0.15">
      <c r="A4">
        <v>1</v>
      </c>
      <c r="B4">
        <v>1003</v>
      </c>
      <c r="C4" t="s">
        <v>324</v>
      </c>
      <c r="D4" t="s">
        <v>325</v>
      </c>
      <c r="E4" t="s">
        <v>83</v>
      </c>
      <c r="F4" t="s">
        <v>83</v>
      </c>
      <c r="G4">
        <v>4</v>
      </c>
      <c r="H4">
        <v>38</v>
      </c>
      <c r="I4">
        <v>38004</v>
      </c>
      <c r="J4">
        <v>3</v>
      </c>
      <c r="K4">
        <v>0</v>
      </c>
      <c r="L4">
        <v>0</v>
      </c>
      <c r="M4">
        <v>0</v>
      </c>
      <c r="N4">
        <v>6</v>
      </c>
      <c r="O4">
        <v>5</v>
      </c>
      <c r="P4">
        <v>1</v>
      </c>
      <c r="Q4" t="s">
        <v>417</v>
      </c>
      <c r="R4" t="b">
        <v>0</v>
      </c>
      <c r="S4" t="b">
        <v>0</v>
      </c>
      <c r="T4" t="b">
        <v>0</v>
      </c>
      <c r="U4">
        <v>0</v>
      </c>
      <c r="V4" t="b">
        <v>0</v>
      </c>
    </row>
    <row r="5" spans="1:22" x14ac:dyDescent="0.15">
      <c r="A5">
        <v>1</v>
      </c>
      <c r="B5">
        <v>1004</v>
      </c>
      <c r="C5" t="s">
        <v>326</v>
      </c>
      <c r="D5" t="s">
        <v>327</v>
      </c>
      <c r="E5" t="s">
        <v>83</v>
      </c>
      <c r="F5" t="s">
        <v>83</v>
      </c>
      <c r="G5">
        <v>6</v>
      </c>
      <c r="H5">
        <v>38</v>
      </c>
      <c r="I5">
        <v>38010</v>
      </c>
      <c r="J5">
        <v>3</v>
      </c>
      <c r="K5">
        <v>0</v>
      </c>
      <c r="L5">
        <v>0</v>
      </c>
      <c r="M5">
        <v>0</v>
      </c>
      <c r="N5">
        <v>6</v>
      </c>
      <c r="O5">
        <v>6</v>
      </c>
      <c r="P5">
        <v>1</v>
      </c>
      <c r="Q5" t="s">
        <v>418</v>
      </c>
      <c r="R5" t="b">
        <v>0</v>
      </c>
      <c r="S5" t="b">
        <v>0</v>
      </c>
      <c r="T5" t="b">
        <v>0</v>
      </c>
      <c r="U5">
        <v>0</v>
      </c>
      <c r="V5" t="b">
        <v>0</v>
      </c>
    </row>
    <row r="6" spans="1:22" x14ac:dyDescent="0.15">
      <c r="A6">
        <v>1</v>
      </c>
      <c r="B6">
        <v>1005</v>
      </c>
      <c r="C6" t="s">
        <v>326</v>
      </c>
      <c r="D6" t="s">
        <v>327</v>
      </c>
      <c r="E6" t="s">
        <v>83</v>
      </c>
      <c r="F6" t="s">
        <v>83</v>
      </c>
      <c r="G6">
        <v>6</v>
      </c>
      <c r="H6">
        <v>38</v>
      </c>
      <c r="I6">
        <v>38010</v>
      </c>
      <c r="J6">
        <v>3</v>
      </c>
      <c r="K6">
        <v>0</v>
      </c>
      <c r="L6">
        <v>0</v>
      </c>
      <c r="M6">
        <v>0</v>
      </c>
      <c r="N6">
        <v>7</v>
      </c>
      <c r="O6">
        <v>5</v>
      </c>
      <c r="P6">
        <v>1</v>
      </c>
      <c r="Q6" t="s">
        <v>419</v>
      </c>
      <c r="R6" t="b">
        <v>0</v>
      </c>
      <c r="S6" t="b">
        <v>0</v>
      </c>
      <c r="T6" t="b">
        <v>0</v>
      </c>
      <c r="U6">
        <v>0</v>
      </c>
      <c r="V6" t="b">
        <v>0</v>
      </c>
    </row>
    <row r="7" spans="1:22" x14ac:dyDescent="0.15">
      <c r="A7">
        <v>1</v>
      </c>
      <c r="B7">
        <v>1006</v>
      </c>
      <c r="C7" t="s">
        <v>326</v>
      </c>
      <c r="D7" t="s">
        <v>327</v>
      </c>
      <c r="E7" t="s">
        <v>83</v>
      </c>
      <c r="F7" t="s">
        <v>83</v>
      </c>
      <c r="G7">
        <v>6</v>
      </c>
      <c r="H7">
        <v>38</v>
      </c>
      <c r="I7">
        <v>38010</v>
      </c>
      <c r="J7">
        <v>3</v>
      </c>
      <c r="K7">
        <v>0</v>
      </c>
      <c r="L7">
        <v>0</v>
      </c>
      <c r="M7">
        <v>0</v>
      </c>
      <c r="N7">
        <v>6</v>
      </c>
      <c r="O7">
        <v>5</v>
      </c>
      <c r="P7">
        <v>1</v>
      </c>
      <c r="Q7" t="s">
        <v>420</v>
      </c>
      <c r="R7" t="b">
        <v>0</v>
      </c>
      <c r="S7" t="b">
        <v>0</v>
      </c>
      <c r="T7" t="b">
        <v>0</v>
      </c>
      <c r="U7">
        <v>0</v>
      </c>
      <c r="V7" t="b">
        <v>0</v>
      </c>
    </row>
    <row r="8" spans="1:22" x14ac:dyDescent="0.15">
      <c r="A8">
        <v>1</v>
      </c>
      <c r="B8">
        <v>1007</v>
      </c>
      <c r="C8" t="s">
        <v>332</v>
      </c>
      <c r="D8" t="s">
        <v>333</v>
      </c>
      <c r="E8" t="s">
        <v>83</v>
      </c>
      <c r="F8" t="s">
        <v>83</v>
      </c>
      <c r="G8">
        <v>8</v>
      </c>
      <c r="H8">
        <v>38</v>
      </c>
      <c r="I8">
        <v>38012</v>
      </c>
      <c r="J8">
        <v>3</v>
      </c>
      <c r="K8">
        <v>0</v>
      </c>
      <c r="L8">
        <v>0</v>
      </c>
      <c r="M8">
        <v>0</v>
      </c>
      <c r="N8">
        <v>7</v>
      </c>
      <c r="O8">
        <v>5</v>
      </c>
      <c r="P8">
        <v>1</v>
      </c>
      <c r="Q8" t="s">
        <v>421</v>
      </c>
      <c r="R8" t="b">
        <v>0</v>
      </c>
      <c r="S8" t="b">
        <v>0</v>
      </c>
      <c r="T8" t="b">
        <v>0</v>
      </c>
      <c r="U8">
        <v>0</v>
      </c>
      <c r="V8" t="b">
        <v>0</v>
      </c>
    </row>
    <row r="9" spans="1:22" x14ac:dyDescent="0.15">
      <c r="A9">
        <v>1</v>
      </c>
      <c r="B9">
        <v>1008</v>
      </c>
      <c r="C9" t="s">
        <v>332</v>
      </c>
      <c r="D9" t="s">
        <v>333</v>
      </c>
      <c r="E9" t="s">
        <v>83</v>
      </c>
      <c r="F9" t="s">
        <v>83</v>
      </c>
      <c r="G9">
        <v>8</v>
      </c>
      <c r="H9">
        <v>38</v>
      </c>
      <c r="I9">
        <v>38012</v>
      </c>
      <c r="J9">
        <v>3</v>
      </c>
      <c r="K9">
        <v>0</v>
      </c>
      <c r="L9">
        <v>0</v>
      </c>
      <c r="M9">
        <v>0</v>
      </c>
      <c r="N9">
        <v>6</v>
      </c>
      <c r="O9">
        <v>6</v>
      </c>
      <c r="P9">
        <v>1</v>
      </c>
      <c r="Q9" t="s">
        <v>418</v>
      </c>
      <c r="R9" t="b">
        <v>0</v>
      </c>
      <c r="S9" t="b">
        <v>0</v>
      </c>
      <c r="T9" t="b">
        <v>0</v>
      </c>
      <c r="U9">
        <v>0</v>
      </c>
      <c r="V9" t="b">
        <v>0</v>
      </c>
    </row>
    <row r="10" spans="1:22" x14ac:dyDescent="0.15">
      <c r="A10">
        <v>1</v>
      </c>
      <c r="B10">
        <v>1009</v>
      </c>
      <c r="C10" t="s">
        <v>332</v>
      </c>
      <c r="D10" t="s">
        <v>333</v>
      </c>
      <c r="E10" t="s">
        <v>83</v>
      </c>
      <c r="F10" t="s">
        <v>83</v>
      </c>
      <c r="G10">
        <v>8</v>
      </c>
      <c r="H10">
        <v>38</v>
      </c>
      <c r="I10">
        <v>38012</v>
      </c>
      <c r="J10">
        <v>3</v>
      </c>
      <c r="K10">
        <v>0</v>
      </c>
      <c r="L10">
        <v>0</v>
      </c>
      <c r="M10">
        <v>0</v>
      </c>
      <c r="N10">
        <v>6</v>
      </c>
      <c r="O10">
        <v>5</v>
      </c>
      <c r="P10">
        <v>1</v>
      </c>
      <c r="Q10" t="s">
        <v>420</v>
      </c>
      <c r="R10" t="b">
        <v>0</v>
      </c>
      <c r="S10" t="b">
        <v>0</v>
      </c>
      <c r="T10" t="b">
        <v>0</v>
      </c>
      <c r="U10">
        <v>0</v>
      </c>
      <c r="V10" t="b">
        <v>0</v>
      </c>
    </row>
    <row r="11" spans="1:22" x14ac:dyDescent="0.15">
      <c r="A11">
        <v>1</v>
      </c>
      <c r="B11">
        <v>1010</v>
      </c>
      <c r="C11" t="s">
        <v>336</v>
      </c>
      <c r="D11" t="s">
        <v>337</v>
      </c>
      <c r="E11" t="s">
        <v>83</v>
      </c>
      <c r="F11" t="s">
        <v>83</v>
      </c>
      <c r="G11">
        <v>10</v>
      </c>
      <c r="H11">
        <v>38</v>
      </c>
      <c r="I11">
        <v>38016</v>
      </c>
      <c r="J11">
        <v>3</v>
      </c>
      <c r="K11">
        <v>0</v>
      </c>
      <c r="L11">
        <v>0</v>
      </c>
      <c r="M11">
        <v>0</v>
      </c>
      <c r="N11">
        <v>6</v>
      </c>
      <c r="O11">
        <v>5</v>
      </c>
      <c r="P11">
        <v>2</v>
      </c>
      <c r="Q11" t="s">
        <v>422</v>
      </c>
      <c r="R11" t="b">
        <v>0</v>
      </c>
      <c r="S11" t="b">
        <v>0</v>
      </c>
      <c r="T11" t="b">
        <v>0</v>
      </c>
      <c r="U11">
        <v>0</v>
      </c>
      <c r="V11" t="b">
        <v>0</v>
      </c>
    </row>
    <row r="12" spans="1:22" x14ac:dyDescent="0.15">
      <c r="A12">
        <v>1</v>
      </c>
      <c r="B12">
        <v>1011</v>
      </c>
      <c r="C12" t="s">
        <v>336</v>
      </c>
      <c r="D12" t="s">
        <v>337</v>
      </c>
      <c r="E12" t="s">
        <v>83</v>
      </c>
      <c r="F12" t="s">
        <v>83</v>
      </c>
      <c r="G12">
        <v>10</v>
      </c>
      <c r="H12">
        <v>38</v>
      </c>
      <c r="I12">
        <v>38016</v>
      </c>
      <c r="J12">
        <v>3</v>
      </c>
      <c r="K12">
        <v>0</v>
      </c>
      <c r="L12">
        <v>0</v>
      </c>
      <c r="M12">
        <v>0</v>
      </c>
      <c r="N12">
        <v>7</v>
      </c>
      <c r="O12">
        <v>5</v>
      </c>
      <c r="P12">
        <v>1</v>
      </c>
      <c r="Q12" t="s">
        <v>423</v>
      </c>
      <c r="R12" t="b">
        <v>0</v>
      </c>
      <c r="S12" t="b">
        <v>0</v>
      </c>
      <c r="T12" t="b">
        <v>0</v>
      </c>
      <c r="U12">
        <v>0</v>
      </c>
      <c r="V12" t="b">
        <v>0</v>
      </c>
    </row>
    <row r="13" spans="1:22" x14ac:dyDescent="0.15">
      <c r="A13">
        <v>1</v>
      </c>
      <c r="B13">
        <v>1012</v>
      </c>
      <c r="C13" t="s">
        <v>336</v>
      </c>
      <c r="D13" t="s">
        <v>337</v>
      </c>
      <c r="E13" t="s">
        <v>83</v>
      </c>
      <c r="F13" t="s">
        <v>83</v>
      </c>
      <c r="G13">
        <v>10</v>
      </c>
      <c r="H13">
        <v>38</v>
      </c>
      <c r="I13">
        <v>38016</v>
      </c>
      <c r="J13">
        <v>3</v>
      </c>
      <c r="K13">
        <v>0</v>
      </c>
      <c r="L13">
        <v>0</v>
      </c>
      <c r="M13">
        <v>0</v>
      </c>
      <c r="N13">
        <v>6</v>
      </c>
      <c r="O13">
        <v>5</v>
      </c>
      <c r="P13">
        <v>1</v>
      </c>
      <c r="Q13" t="s">
        <v>424</v>
      </c>
      <c r="R13" t="b">
        <v>0</v>
      </c>
      <c r="S13" t="b">
        <v>0</v>
      </c>
      <c r="T13" t="b">
        <v>0</v>
      </c>
      <c r="U13">
        <v>0</v>
      </c>
      <c r="V13" t="b">
        <v>0</v>
      </c>
    </row>
    <row r="14" spans="1:22" x14ac:dyDescent="0.15">
      <c r="A14">
        <v>1</v>
      </c>
      <c r="B14">
        <v>1013</v>
      </c>
      <c r="C14" t="s">
        <v>336</v>
      </c>
      <c r="D14" t="s">
        <v>337</v>
      </c>
      <c r="E14" t="s">
        <v>83</v>
      </c>
      <c r="F14" t="s">
        <v>83</v>
      </c>
      <c r="G14">
        <v>10</v>
      </c>
      <c r="H14">
        <v>38</v>
      </c>
      <c r="I14">
        <v>38016</v>
      </c>
      <c r="J14">
        <v>3</v>
      </c>
      <c r="K14">
        <v>0</v>
      </c>
      <c r="L14">
        <v>0</v>
      </c>
      <c r="M14">
        <v>0</v>
      </c>
      <c r="N14">
        <v>6</v>
      </c>
      <c r="O14">
        <v>6</v>
      </c>
      <c r="P14">
        <v>1</v>
      </c>
      <c r="Q14" t="s">
        <v>418</v>
      </c>
      <c r="R14" t="b">
        <v>0</v>
      </c>
      <c r="S14" t="b">
        <v>0</v>
      </c>
      <c r="T14" t="b">
        <v>0</v>
      </c>
      <c r="U14">
        <v>0</v>
      </c>
      <c r="V14" t="b">
        <v>0</v>
      </c>
    </row>
    <row r="15" spans="1:22" x14ac:dyDescent="0.15">
      <c r="A15">
        <v>1</v>
      </c>
      <c r="B15">
        <v>1014</v>
      </c>
      <c r="C15" t="s">
        <v>336</v>
      </c>
      <c r="D15" t="s">
        <v>337</v>
      </c>
      <c r="E15" t="s">
        <v>83</v>
      </c>
      <c r="F15" t="s">
        <v>83</v>
      </c>
      <c r="G15">
        <v>10</v>
      </c>
      <c r="H15">
        <v>38</v>
      </c>
      <c r="I15">
        <v>38016</v>
      </c>
      <c r="J15">
        <v>3</v>
      </c>
      <c r="K15">
        <v>0</v>
      </c>
      <c r="L15">
        <v>0</v>
      </c>
      <c r="M15">
        <v>0</v>
      </c>
      <c r="N15">
        <v>6</v>
      </c>
      <c r="O15">
        <v>6</v>
      </c>
      <c r="P15">
        <v>2</v>
      </c>
      <c r="Q15" t="s">
        <v>425</v>
      </c>
      <c r="R15" t="b">
        <v>0</v>
      </c>
      <c r="S15" t="b">
        <v>0</v>
      </c>
      <c r="T15" t="b">
        <v>0</v>
      </c>
      <c r="U15">
        <v>0</v>
      </c>
      <c r="V15" t="b">
        <v>0</v>
      </c>
    </row>
    <row r="16" spans="1:22" x14ac:dyDescent="0.15">
      <c r="A16">
        <v>1</v>
      </c>
      <c r="B16">
        <v>1015</v>
      </c>
      <c r="C16" t="s">
        <v>336</v>
      </c>
      <c r="D16" t="s">
        <v>337</v>
      </c>
      <c r="E16" t="s">
        <v>83</v>
      </c>
      <c r="F16" t="s">
        <v>83</v>
      </c>
      <c r="G16">
        <v>10</v>
      </c>
      <c r="H16">
        <v>38</v>
      </c>
      <c r="I16">
        <v>38016</v>
      </c>
      <c r="J16">
        <v>3</v>
      </c>
      <c r="K16">
        <v>0</v>
      </c>
      <c r="L16">
        <v>0</v>
      </c>
      <c r="M16">
        <v>0</v>
      </c>
      <c r="N16">
        <v>7</v>
      </c>
      <c r="O16">
        <v>5</v>
      </c>
      <c r="P16">
        <v>2</v>
      </c>
      <c r="Q16" t="s">
        <v>426</v>
      </c>
      <c r="R16" t="b">
        <v>0</v>
      </c>
      <c r="S16" t="b">
        <v>0</v>
      </c>
      <c r="T16" t="b">
        <v>0</v>
      </c>
      <c r="U16">
        <v>0</v>
      </c>
      <c r="V16" t="b">
        <v>0</v>
      </c>
    </row>
    <row r="17" spans="1:22" x14ac:dyDescent="0.15">
      <c r="A17">
        <v>1</v>
      </c>
      <c r="B17">
        <v>1016</v>
      </c>
      <c r="C17" t="s">
        <v>340</v>
      </c>
      <c r="D17" t="s">
        <v>341</v>
      </c>
      <c r="E17" t="s">
        <v>83</v>
      </c>
      <c r="F17" t="s">
        <v>83</v>
      </c>
      <c r="G17">
        <v>11</v>
      </c>
      <c r="H17">
        <v>38</v>
      </c>
      <c r="I17">
        <v>38017</v>
      </c>
      <c r="J17">
        <v>3</v>
      </c>
      <c r="K17">
        <v>0</v>
      </c>
      <c r="L17">
        <v>0</v>
      </c>
      <c r="M17">
        <v>0</v>
      </c>
      <c r="N17">
        <v>6</v>
      </c>
      <c r="O17">
        <v>5</v>
      </c>
      <c r="P17">
        <v>1</v>
      </c>
      <c r="Q17" t="s">
        <v>427</v>
      </c>
      <c r="R17" t="b">
        <v>0</v>
      </c>
      <c r="S17" t="b">
        <v>0</v>
      </c>
      <c r="T17" t="b">
        <v>0</v>
      </c>
      <c r="U17">
        <v>0</v>
      </c>
      <c r="V17" t="b">
        <v>0</v>
      </c>
    </row>
    <row r="18" spans="1:22" x14ac:dyDescent="0.15">
      <c r="A18">
        <v>1</v>
      </c>
      <c r="B18">
        <v>1017</v>
      </c>
      <c r="C18" t="s">
        <v>342</v>
      </c>
      <c r="D18" t="s">
        <v>343</v>
      </c>
      <c r="E18" t="s">
        <v>83</v>
      </c>
      <c r="F18" t="s">
        <v>83</v>
      </c>
      <c r="G18">
        <v>12</v>
      </c>
      <c r="H18">
        <v>38</v>
      </c>
      <c r="I18">
        <v>38018</v>
      </c>
      <c r="J18">
        <v>3</v>
      </c>
      <c r="K18">
        <v>0</v>
      </c>
      <c r="L18">
        <v>0</v>
      </c>
      <c r="M18">
        <v>0</v>
      </c>
      <c r="N18">
        <v>6</v>
      </c>
      <c r="O18">
        <v>5</v>
      </c>
      <c r="P18">
        <v>1</v>
      </c>
      <c r="Q18" t="s">
        <v>428</v>
      </c>
      <c r="R18" t="b">
        <v>0</v>
      </c>
      <c r="S18" t="b">
        <v>0</v>
      </c>
      <c r="T18" t="b">
        <v>0</v>
      </c>
      <c r="U18">
        <v>0</v>
      </c>
      <c r="V18" t="b">
        <v>0</v>
      </c>
    </row>
    <row r="19" spans="1:22" x14ac:dyDescent="0.15">
      <c r="A19">
        <v>1</v>
      </c>
      <c r="B19">
        <v>1018</v>
      </c>
      <c r="C19" t="s">
        <v>342</v>
      </c>
      <c r="D19" t="s">
        <v>343</v>
      </c>
      <c r="E19" t="s">
        <v>83</v>
      </c>
      <c r="F19" t="s">
        <v>83</v>
      </c>
      <c r="G19">
        <v>12</v>
      </c>
      <c r="H19">
        <v>38</v>
      </c>
      <c r="I19">
        <v>38018</v>
      </c>
      <c r="J19">
        <v>3</v>
      </c>
      <c r="K19">
        <v>0</v>
      </c>
      <c r="L19">
        <v>0</v>
      </c>
      <c r="M19">
        <v>0</v>
      </c>
      <c r="N19">
        <v>6</v>
      </c>
      <c r="O19">
        <v>6</v>
      </c>
      <c r="P19">
        <v>1</v>
      </c>
      <c r="Q19" t="s">
        <v>429</v>
      </c>
      <c r="R19" t="b">
        <v>0</v>
      </c>
      <c r="S19" t="b">
        <v>0</v>
      </c>
      <c r="T19" t="b">
        <v>0</v>
      </c>
      <c r="U19">
        <v>0</v>
      </c>
      <c r="V19" t="b">
        <v>0</v>
      </c>
    </row>
    <row r="20" spans="1:22" x14ac:dyDescent="0.15">
      <c r="A20">
        <v>1</v>
      </c>
      <c r="B20">
        <v>1019</v>
      </c>
      <c r="C20" t="s">
        <v>346</v>
      </c>
      <c r="D20" t="s">
        <v>347</v>
      </c>
      <c r="E20" t="s">
        <v>83</v>
      </c>
      <c r="F20" t="s">
        <v>83</v>
      </c>
      <c r="G20">
        <v>15</v>
      </c>
      <c r="H20">
        <v>38</v>
      </c>
      <c r="I20">
        <v>38022</v>
      </c>
      <c r="J20">
        <v>3</v>
      </c>
      <c r="K20">
        <v>0</v>
      </c>
      <c r="L20">
        <v>0</v>
      </c>
      <c r="M20">
        <v>0</v>
      </c>
      <c r="N20">
        <v>6</v>
      </c>
      <c r="O20">
        <v>6</v>
      </c>
      <c r="P20">
        <v>1</v>
      </c>
      <c r="Q20" t="s">
        <v>430</v>
      </c>
      <c r="R20" t="b">
        <v>0</v>
      </c>
      <c r="S20" t="b">
        <v>0</v>
      </c>
      <c r="T20" t="b">
        <v>0</v>
      </c>
      <c r="U20">
        <v>0</v>
      </c>
      <c r="V20" t="b">
        <v>0</v>
      </c>
    </row>
    <row r="21" spans="1:22" x14ac:dyDescent="0.15">
      <c r="A21">
        <v>1</v>
      </c>
      <c r="B21">
        <v>1020</v>
      </c>
      <c r="C21" t="s">
        <v>346</v>
      </c>
      <c r="D21" t="s">
        <v>347</v>
      </c>
      <c r="E21" t="s">
        <v>83</v>
      </c>
      <c r="F21" t="s">
        <v>83</v>
      </c>
      <c r="G21">
        <v>15</v>
      </c>
      <c r="H21">
        <v>38</v>
      </c>
      <c r="I21">
        <v>38022</v>
      </c>
      <c r="J21">
        <v>3</v>
      </c>
      <c r="K21">
        <v>0</v>
      </c>
      <c r="L21">
        <v>0</v>
      </c>
      <c r="M21">
        <v>0</v>
      </c>
      <c r="N21">
        <v>7</v>
      </c>
      <c r="O21">
        <v>5</v>
      </c>
      <c r="P21">
        <v>2</v>
      </c>
      <c r="Q21" t="s">
        <v>431</v>
      </c>
      <c r="R21" t="b">
        <v>0</v>
      </c>
      <c r="S21" t="b">
        <v>0</v>
      </c>
      <c r="T21" t="b">
        <v>0</v>
      </c>
      <c r="U21">
        <v>0</v>
      </c>
      <c r="V21" t="b">
        <v>0</v>
      </c>
    </row>
    <row r="22" spans="1:22" x14ac:dyDescent="0.15">
      <c r="A22">
        <v>1</v>
      </c>
      <c r="B22">
        <v>1021</v>
      </c>
      <c r="C22" t="s">
        <v>352</v>
      </c>
      <c r="D22" t="s">
        <v>353</v>
      </c>
      <c r="E22" t="s">
        <v>83</v>
      </c>
      <c r="F22" t="s">
        <v>83</v>
      </c>
      <c r="G22">
        <v>16</v>
      </c>
      <c r="H22">
        <v>38</v>
      </c>
      <c r="I22">
        <v>38023</v>
      </c>
      <c r="J22">
        <v>3</v>
      </c>
      <c r="K22">
        <v>0</v>
      </c>
      <c r="L22">
        <v>0</v>
      </c>
      <c r="M22">
        <v>0</v>
      </c>
      <c r="N22">
        <v>7</v>
      </c>
      <c r="O22">
        <v>5</v>
      </c>
      <c r="P22">
        <v>2</v>
      </c>
      <c r="Q22" t="s">
        <v>426</v>
      </c>
      <c r="R22" t="b">
        <v>0</v>
      </c>
      <c r="S22" t="b">
        <v>0</v>
      </c>
      <c r="T22" t="b">
        <v>0</v>
      </c>
      <c r="U22">
        <v>0</v>
      </c>
      <c r="V22" t="b">
        <v>0</v>
      </c>
    </row>
    <row r="23" spans="1:22" x14ac:dyDescent="0.15">
      <c r="A23">
        <v>1</v>
      </c>
      <c r="B23">
        <v>1022</v>
      </c>
      <c r="C23" t="s">
        <v>352</v>
      </c>
      <c r="D23" t="s">
        <v>353</v>
      </c>
      <c r="E23" t="s">
        <v>83</v>
      </c>
      <c r="F23" t="s">
        <v>83</v>
      </c>
      <c r="G23">
        <v>16</v>
      </c>
      <c r="H23">
        <v>38</v>
      </c>
      <c r="I23">
        <v>38023</v>
      </c>
      <c r="J23">
        <v>3</v>
      </c>
      <c r="K23">
        <v>0</v>
      </c>
      <c r="L23">
        <v>0</v>
      </c>
      <c r="M23">
        <v>0</v>
      </c>
      <c r="N23">
        <v>6</v>
      </c>
      <c r="O23">
        <v>5</v>
      </c>
      <c r="P23">
        <v>1</v>
      </c>
      <c r="Q23" t="s">
        <v>432</v>
      </c>
      <c r="R23" t="b">
        <v>0</v>
      </c>
      <c r="S23" t="b">
        <v>0</v>
      </c>
      <c r="T23" t="b">
        <v>0</v>
      </c>
      <c r="U23">
        <v>0</v>
      </c>
      <c r="V23" t="b">
        <v>0</v>
      </c>
    </row>
    <row r="24" spans="1:22" x14ac:dyDescent="0.15">
      <c r="A24">
        <v>1</v>
      </c>
      <c r="B24">
        <v>1023</v>
      </c>
      <c r="C24" t="s">
        <v>352</v>
      </c>
      <c r="D24" t="s">
        <v>353</v>
      </c>
      <c r="E24" t="s">
        <v>83</v>
      </c>
      <c r="F24" t="s">
        <v>83</v>
      </c>
      <c r="G24">
        <v>16</v>
      </c>
      <c r="H24">
        <v>38</v>
      </c>
      <c r="I24">
        <v>38023</v>
      </c>
      <c r="J24">
        <v>3</v>
      </c>
      <c r="K24">
        <v>0</v>
      </c>
      <c r="L24">
        <v>0</v>
      </c>
      <c r="M24">
        <v>0</v>
      </c>
      <c r="N24">
        <v>6</v>
      </c>
      <c r="O24">
        <v>6</v>
      </c>
      <c r="P24">
        <v>1</v>
      </c>
      <c r="Q24" t="s">
        <v>433</v>
      </c>
      <c r="R24" t="b">
        <v>0</v>
      </c>
      <c r="S24" t="b">
        <v>0</v>
      </c>
      <c r="T24" t="b">
        <v>0</v>
      </c>
      <c r="U24">
        <v>0</v>
      </c>
      <c r="V24" t="b">
        <v>0</v>
      </c>
    </row>
    <row r="25" spans="1:22" x14ac:dyDescent="0.15">
      <c r="A25">
        <v>1</v>
      </c>
      <c r="B25">
        <v>1024</v>
      </c>
      <c r="C25" t="s">
        <v>352</v>
      </c>
      <c r="D25" t="s">
        <v>353</v>
      </c>
      <c r="E25" t="s">
        <v>83</v>
      </c>
      <c r="F25" t="s">
        <v>83</v>
      </c>
      <c r="G25">
        <v>16</v>
      </c>
      <c r="H25">
        <v>38</v>
      </c>
      <c r="I25">
        <v>38023</v>
      </c>
      <c r="J25">
        <v>3</v>
      </c>
      <c r="K25">
        <v>0</v>
      </c>
      <c r="L25">
        <v>0</v>
      </c>
      <c r="M25">
        <v>0</v>
      </c>
      <c r="N25">
        <v>7</v>
      </c>
      <c r="O25">
        <v>5</v>
      </c>
      <c r="P25">
        <v>1</v>
      </c>
      <c r="Q25" t="s">
        <v>421</v>
      </c>
      <c r="R25" t="b">
        <v>0</v>
      </c>
      <c r="S25" t="b">
        <v>0</v>
      </c>
      <c r="T25" t="b">
        <v>0</v>
      </c>
      <c r="U25">
        <v>0</v>
      </c>
      <c r="V25" t="b">
        <v>0</v>
      </c>
    </row>
    <row r="26" spans="1:22" x14ac:dyDescent="0.15">
      <c r="A26">
        <v>1</v>
      </c>
      <c r="B26">
        <v>1025</v>
      </c>
      <c r="C26" t="s">
        <v>352</v>
      </c>
      <c r="D26" t="s">
        <v>353</v>
      </c>
      <c r="E26" t="s">
        <v>83</v>
      </c>
      <c r="F26" t="s">
        <v>83</v>
      </c>
      <c r="G26">
        <v>16</v>
      </c>
      <c r="H26">
        <v>38</v>
      </c>
      <c r="I26">
        <v>38023</v>
      </c>
      <c r="J26">
        <v>3</v>
      </c>
      <c r="K26">
        <v>0</v>
      </c>
      <c r="L26">
        <v>0</v>
      </c>
      <c r="M26">
        <v>0</v>
      </c>
      <c r="N26">
        <v>6</v>
      </c>
      <c r="O26">
        <v>5</v>
      </c>
      <c r="P26">
        <v>2</v>
      </c>
      <c r="Q26" t="s">
        <v>434</v>
      </c>
      <c r="R26" t="b">
        <v>0</v>
      </c>
      <c r="S26" t="b">
        <v>0</v>
      </c>
      <c r="T26" t="b">
        <v>0</v>
      </c>
      <c r="U26">
        <v>0</v>
      </c>
      <c r="V26" t="b">
        <v>0</v>
      </c>
    </row>
    <row r="27" spans="1:22" x14ac:dyDescent="0.15">
      <c r="A27">
        <v>1</v>
      </c>
      <c r="B27">
        <v>1026</v>
      </c>
      <c r="C27" t="s">
        <v>352</v>
      </c>
      <c r="D27" t="s">
        <v>353</v>
      </c>
      <c r="E27" t="s">
        <v>83</v>
      </c>
      <c r="F27" t="s">
        <v>83</v>
      </c>
      <c r="G27">
        <v>16</v>
      </c>
      <c r="H27">
        <v>38</v>
      </c>
      <c r="I27">
        <v>38023</v>
      </c>
      <c r="J27">
        <v>3</v>
      </c>
      <c r="K27">
        <v>0</v>
      </c>
      <c r="L27">
        <v>0</v>
      </c>
      <c r="M27">
        <v>0</v>
      </c>
      <c r="N27">
        <v>6</v>
      </c>
      <c r="O27">
        <v>6</v>
      </c>
      <c r="P27">
        <v>2</v>
      </c>
      <c r="Q27" t="s">
        <v>435</v>
      </c>
      <c r="R27" t="b">
        <v>0</v>
      </c>
      <c r="S27" t="b">
        <v>0</v>
      </c>
      <c r="T27" t="b">
        <v>0</v>
      </c>
      <c r="U27">
        <v>0</v>
      </c>
      <c r="V27" t="b">
        <v>0</v>
      </c>
    </row>
    <row r="28" spans="1:22" x14ac:dyDescent="0.15">
      <c r="A28">
        <v>1</v>
      </c>
      <c r="B28">
        <v>1027</v>
      </c>
      <c r="C28" t="s">
        <v>360</v>
      </c>
      <c r="D28" t="s">
        <v>361</v>
      </c>
      <c r="E28" t="s">
        <v>83</v>
      </c>
      <c r="F28" t="s">
        <v>83</v>
      </c>
      <c r="G28">
        <v>18</v>
      </c>
      <c r="H28">
        <v>38</v>
      </c>
      <c r="I28">
        <v>38029</v>
      </c>
      <c r="J28">
        <v>3</v>
      </c>
      <c r="K28">
        <v>0</v>
      </c>
      <c r="L28">
        <v>0</v>
      </c>
      <c r="M28">
        <v>0</v>
      </c>
      <c r="N28">
        <v>6</v>
      </c>
      <c r="O28">
        <v>5</v>
      </c>
      <c r="P28">
        <v>1</v>
      </c>
      <c r="Q28" t="s">
        <v>436</v>
      </c>
      <c r="R28" t="b">
        <v>0</v>
      </c>
      <c r="S28" t="b">
        <v>0</v>
      </c>
      <c r="T28" t="b">
        <v>0</v>
      </c>
      <c r="U28">
        <v>0</v>
      </c>
      <c r="V28" t="b">
        <v>0</v>
      </c>
    </row>
    <row r="29" spans="1:22" x14ac:dyDescent="0.15">
      <c r="A29">
        <v>1</v>
      </c>
      <c r="B29">
        <v>1028</v>
      </c>
      <c r="C29" t="s">
        <v>360</v>
      </c>
      <c r="D29" t="s">
        <v>361</v>
      </c>
      <c r="E29" t="s">
        <v>83</v>
      </c>
      <c r="F29" t="s">
        <v>83</v>
      </c>
      <c r="G29">
        <v>18</v>
      </c>
      <c r="H29">
        <v>38</v>
      </c>
      <c r="I29">
        <v>38029</v>
      </c>
      <c r="J29">
        <v>3</v>
      </c>
      <c r="K29">
        <v>0</v>
      </c>
      <c r="L29">
        <v>0</v>
      </c>
      <c r="M29">
        <v>0</v>
      </c>
      <c r="N29">
        <v>6</v>
      </c>
      <c r="O29">
        <v>5</v>
      </c>
      <c r="P29">
        <v>2</v>
      </c>
      <c r="Q29" t="s">
        <v>423</v>
      </c>
      <c r="R29" t="b">
        <v>0</v>
      </c>
      <c r="S29" t="b">
        <v>0</v>
      </c>
      <c r="T29" t="b">
        <v>0</v>
      </c>
      <c r="U29">
        <v>0</v>
      </c>
      <c r="V29" t="b">
        <v>0</v>
      </c>
    </row>
    <row r="30" spans="1:22" x14ac:dyDescent="0.15">
      <c r="A30">
        <v>1</v>
      </c>
      <c r="B30">
        <v>1029</v>
      </c>
      <c r="C30" t="s">
        <v>360</v>
      </c>
      <c r="D30" t="s">
        <v>361</v>
      </c>
      <c r="E30" t="s">
        <v>83</v>
      </c>
      <c r="F30" t="s">
        <v>83</v>
      </c>
      <c r="G30">
        <v>18</v>
      </c>
      <c r="H30">
        <v>38</v>
      </c>
      <c r="I30">
        <v>38029</v>
      </c>
      <c r="J30">
        <v>3</v>
      </c>
      <c r="K30">
        <v>0</v>
      </c>
      <c r="L30">
        <v>0</v>
      </c>
      <c r="M30">
        <v>0</v>
      </c>
      <c r="N30">
        <v>7</v>
      </c>
      <c r="O30">
        <v>5</v>
      </c>
      <c r="P30">
        <v>1</v>
      </c>
      <c r="Q30" t="s">
        <v>437</v>
      </c>
      <c r="R30" t="b">
        <v>0</v>
      </c>
      <c r="S30" t="b">
        <v>0</v>
      </c>
      <c r="T30" t="b">
        <v>0</v>
      </c>
      <c r="U30">
        <v>0</v>
      </c>
      <c r="V30" t="b">
        <v>0</v>
      </c>
    </row>
    <row r="31" spans="1:22" x14ac:dyDescent="0.15">
      <c r="A31">
        <v>1</v>
      </c>
      <c r="B31">
        <v>1030</v>
      </c>
      <c r="C31" t="s">
        <v>360</v>
      </c>
      <c r="D31" t="s">
        <v>361</v>
      </c>
      <c r="E31" t="s">
        <v>83</v>
      </c>
      <c r="F31" t="s">
        <v>83</v>
      </c>
      <c r="G31">
        <v>18</v>
      </c>
      <c r="H31">
        <v>38</v>
      </c>
      <c r="I31">
        <v>38029</v>
      </c>
      <c r="J31">
        <v>3</v>
      </c>
      <c r="K31">
        <v>0</v>
      </c>
      <c r="L31">
        <v>0</v>
      </c>
      <c r="M31">
        <v>0</v>
      </c>
      <c r="N31">
        <v>7</v>
      </c>
      <c r="O31">
        <v>5</v>
      </c>
      <c r="P31">
        <v>2</v>
      </c>
      <c r="Q31" t="s">
        <v>438</v>
      </c>
      <c r="R31" t="b">
        <v>0</v>
      </c>
      <c r="S31" t="b">
        <v>0</v>
      </c>
      <c r="T31" t="b">
        <v>0</v>
      </c>
      <c r="U31">
        <v>0</v>
      </c>
      <c r="V31" t="b">
        <v>0</v>
      </c>
    </row>
    <row r="32" spans="1:22" x14ac:dyDescent="0.15">
      <c r="A32">
        <v>1</v>
      </c>
      <c r="B32">
        <v>1031</v>
      </c>
      <c r="C32" t="s">
        <v>360</v>
      </c>
      <c r="D32" t="s">
        <v>361</v>
      </c>
      <c r="E32" t="s">
        <v>83</v>
      </c>
      <c r="F32" t="s">
        <v>83</v>
      </c>
      <c r="G32">
        <v>18</v>
      </c>
      <c r="H32">
        <v>38</v>
      </c>
      <c r="I32">
        <v>38029</v>
      </c>
      <c r="J32">
        <v>3</v>
      </c>
      <c r="K32">
        <v>0</v>
      </c>
      <c r="L32">
        <v>0</v>
      </c>
      <c r="M32">
        <v>0</v>
      </c>
      <c r="N32">
        <v>6</v>
      </c>
      <c r="O32">
        <v>6</v>
      </c>
      <c r="P32">
        <v>2</v>
      </c>
      <c r="Q32" t="s">
        <v>430</v>
      </c>
      <c r="R32" t="b">
        <v>0</v>
      </c>
      <c r="S32" t="b">
        <v>0</v>
      </c>
      <c r="T32" t="b">
        <v>0</v>
      </c>
      <c r="U32">
        <v>0</v>
      </c>
      <c r="V32" t="b">
        <v>0</v>
      </c>
    </row>
    <row r="33" spans="1:22" x14ac:dyDescent="0.15">
      <c r="A33">
        <v>1</v>
      </c>
      <c r="B33">
        <v>1032</v>
      </c>
      <c r="C33" t="s">
        <v>360</v>
      </c>
      <c r="D33" t="s">
        <v>361</v>
      </c>
      <c r="E33" t="s">
        <v>83</v>
      </c>
      <c r="F33" t="s">
        <v>83</v>
      </c>
      <c r="G33">
        <v>18</v>
      </c>
      <c r="H33">
        <v>38</v>
      </c>
      <c r="I33">
        <v>38029</v>
      </c>
      <c r="J33">
        <v>3</v>
      </c>
      <c r="K33">
        <v>0</v>
      </c>
      <c r="L33">
        <v>0</v>
      </c>
      <c r="M33">
        <v>0</v>
      </c>
      <c r="N33">
        <v>6</v>
      </c>
      <c r="O33">
        <v>6</v>
      </c>
      <c r="P33">
        <v>1</v>
      </c>
      <c r="Q33" t="s">
        <v>439</v>
      </c>
      <c r="R33" t="b">
        <v>0</v>
      </c>
      <c r="S33" t="b">
        <v>0</v>
      </c>
      <c r="T33" t="b">
        <v>0</v>
      </c>
      <c r="U33">
        <v>0</v>
      </c>
      <c r="V33" t="b">
        <v>0</v>
      </c>
    </row>
    <row r="34" spans="1:22" x14ac:dyDescent="0.15">
      <c r="A34">
        <v>1</v>
      </c>
      <c r="B34">
        <v>1033</v>
      </c>
      <c r="C34" t="s">
        <v>368</v>
      </c>
      <c r="D34" t="s">
        <v>369</v>
      </c>
      <c r="E34" t="s">
        <v>83</v>
      </c>
      <c r="F34" t="s">
        <v>83</v>
      </c>
      <c r="G34">
        <v>19</v>
      </c>
      <c r="H34">
        <v>38</v>
      </c>
      <c r="I34">
        <v>38030</v>
      </c>
      <c r="J34">
        <v>3</v>
      </c>
      <c r="K34">
        <v>0</v>
      </c>
      <c r="L34">
        <v>0</v>
      </c>
      <c r="M34">
        <v>0</v>
      </c>
      <c r="N34">
        <v>6</v>
      </c>
      <c r="O34">
        <v>6</v>
      </c>
      <c r="P34">
        <v>1</v>
      </c>
      <c r="Q34" t="s">
        <v>440</v>
      </c>
      <c r="R34" t="b">
        <v>0</v>
      </c>
      <c r="S34" t="b">
        <v>0</v>
      </c>
      <c r="T34" t="b">
        <v>0</v>
      </c>
      <c r="U34">
        <v>0</v>
      </c>
      <c r="V34" t="b">
        <v>0</v>
      </c>
    </row>
    <row r="35" spans="1:22" x14ac:dyDescent="0.15">
      <c r="A35">
        <v>1</v>
      </c>
      <c r="B35">
        <v>1034</v>
      </c>
      <c r="C35" t="s">
        <v>368</v>
      </c>
      <c r="D35" t="s">
        <v>369</v>
      </c>
      <c r="E35" t="s">
        <v>83</v>
      </c>
      <c r="F35" t="s">
        <v>83</v>
      </c>
      <c r="G35">
        <v>19</v>
      </c>
      <c r="H35">
        <v>38</v>
      </c>
      <c r="I35">
        <v>38030</v>
      </c>
      <c r="J35">
        <v>3</v>
      </c>
      <c r="K35">
        <v>0</v>
      </c>
      <c r="L35">
        <v>0</v>
      </c>
      <c r="M35">
        <v>0</v>
      </c>
      <c r="N35">
        <v>7</v>
      </c>
      <c r="O35">
        <v>5</v>
      </c>
      <c r="P35">
        <v>1</v>
      </c>
      <c r="Q35" t="s">
        <v>441</v>
      </c>
      <c r="R35" t="b">
        <v>0</v>
      </c>
      <c r="S35" t="b">
        <v>0</v>
      </c>
      <c r="T35" t="b">
        <v>0</v>
      </c>
      <c r="U35">
        <v>0</v>
      </c>
      <c r="V35" t="b">
        <v>0</v>
      </c>
    </row>
    <row r="36" spans="1:22" x14ac:dyDescent="0.15">
      <c r="A36">
        <v>1</v>
      </c>
      <c r="B36">
        <v>1035</v>
      </c>
      <c r="C36" t="s">
        <v>368</v>
      </c>
      <c r="D36" t="s">
        <v>369</v>
      </c>
      <c r="E36" t="s">
        <v>83</v>
      </c>
      <c r="F36" t="s">
        <v>83</v>
      </c>
      <c r="G36">
        <v>19</v>
      </c>
      <c r="H36">
        <v>38</v>
      </c>
      <c r="I36">
        <v>38030</v>
      </c>
      <c r="J36">
        <v>3</v>
      </c>
      <c r="K36">
        <v>0</v>
      </c>
      <c r="L36">
        <v>0</v>
      </c>
      <c r="M36">
        <v>0</v>
      </c>
      <c r="N36">
        <v>6</v>
      </c>
      <c r="O36">
        <v>5</v>
      </c>
      <c r="P36">
        <v>2</v>
      </c>
      <c r="Q36" t="s">
        <v>442</v>
      </c>
      <c r="R36" t="b">
        <v>0</v>
      </c>
      <c r="S36" t="b">
        <v>0</v>
      </c>
      <c r="T36" t="b">
        <v>0</v>
      </c>
      <c r="U36">
        <v>0</v>
      </c>
      <c r="V36" t="b">
        <v>0</v>
      </c>
    </row>
    <row r="37" spans="1:22" x14ac:dyDescent="0.15">
      <c r="A37">
        <v>1</v>
      </c>
      <c r="B37">
        <v>1036</v>
      </c>
      <c r="C37" t="s">
        <v>368</v>
      </c>
      <c r="D37" t="s">
        <v>369</v>
      </c>
      <c r="E37" t="s">
        <v>83</v>
      </c>
      <c r="F37" t="s">
        <v>83</v>
      </c>
      <c r="G37">
        <v>19</v>
      </c>
      <c r="H37">
        <v>38</v>
      </c>
      <c r="I37">
        <v>38030</v>
      </c>
      <c r="J37">
        <v>3</v>
      </c>
      <c r="K37">
        <v>0</v>
      </c>
      <c r="L37">
        <v>0</v>
      </c>
      <c r="M37">
        <v>0</v>
      </c>
      <c r="N37">
        <v>6</v>
      </c>
      <c r="O37">
        <v>6</v>
      </c>
      <c r="P37">
        <v>2</v>
      </c>
      <c r="Q37" t="s">
        <v>443</v>
      </c>
      <c r="R37" t="b">
        <v>0</v>
      </c>
      <c r="S37" t="b">
        <v>0</v>
      </c>
      <c r="T37" t="b">
        <v>0</v>
      </c>
      <c r="U37">
        <v>0</v>
      </c>
      <c r="V37" t="b">
        <v>0</v>
      </c>
    </row>
    <row r="38" spans="1:22" x14ac:dyDescent="0.15">
      <c r="A38">
        <v>1</v>
      </c>
      <c r="B38">
        <v>1037</v>
      </c>
      <c r="C38" t="s">
        <v>368</v>
      </c>
      <c r="D38" t="s">
        <v>369</v>
      </c>
      <c r="E38" t="s">
        <v>83</v>
      </c>
      <c r="F38" t="s">
        <v>83</v>
      </c>
      <c r="G38">
        <v>19</v>
      </c>
      <c r="H38">
        <v>38</v>
      </c>
      <c r="I38">
        <v>38030</v>
      </c>
      <c r="J38">
        <v>3</v>
      </c>
      <c r="K38">
        <v>0</v>
      </c>
      <c r="L38">
        <v>0</v>
      </c>
      <c r="M38">
        <v>0</v>
      </c>
      <c r="N38">
        <v>7</v>
      </c>
      <c r="O38">
        <v>5</v>
      </c>
      <c r="P38">
        <v>2</v>
      </c>
      <c r="Q38" t="s">
        <v>444</v>
      </c>
      <c r="R38" t="b">
        <v>0</v>
      </c>
      <c r="S38" t="b">
        <v>0</v>
      </c>
      <c r="T38" t="b">
        <v>0</v>
      </c>
      <c r="U38">
        <v>0</v>
      </c>
      <c r="V38" t="b">
        <v>0</v>
      </c>
    </row>
    <row r="39" spans="1:22" x14ac:dyDescent="0.15">
      <c r="A39">
        <v>1</v>
      </c>
      <c r="B39">
        <v>1038</v>
      </c>
      <c r="C39" t="s">
        <v>368</v>
      </c>
      <c r="D39" t="s">
        <v>369</v>
      </c>
      <c r="E39" t="s">
        <v>83</v>
      </c>
      <c r="F39" t="s">
        <v>83</v>
      </c>
      <c r="G39">
        <v>19</v>
      </c>
      <c r="H39">
        <v>38</v>
      </c>
      <c r="I39">
        <v>38030</v>
      </c>
      <c r="J39">
        <v>3</v>
      </c>
      <c r="K39">
        <v>0</v>
      </c>
      <c r="L39">
        <v>0</v>
      </c>
      <c r="M39">
        <v>0</v>
      </c>
      <c r="N39">
        <v>6</v>
      </c>
      <c r="O39">
        <v>5</v>
      </c>
      <c r="P39">
        <v>1</v>
      </c>
      <c r="Q39" t="s">
        <v>445</v>
      </c>
      <c r="R39" t="b">
        <v>0</v>
      </c>
      <c r="S39" t="b">
        <v>0</v>
      </c>
      <c r="T39" t="b">
        <v>0</v>
      </c>
      <c r="U39">
        <v>0</v>
      </c>
      <c r="V39" t="b">
        <v>0</v>
      </c>
    </row>
    <row r="40" spans="1:22" x14ac:dyDescent="0.15">
      <c r="A40">
        <v>1</v>
      </c>
      <c r="B40">
        <v>1039</v>
      </c>
      <c r="C40" t="s">
        <v>374</v>
      </c>
      <c r="D40" t="s">
        <v>375</v>
      </c>
      <c r="E40" t="s">
        <v>83</v>
      </c>
      <c r="F40" t="s">
        <v>83</v>
      </c>
      <c r="G40">
        <v>22</v>
      </c>
      <c r="H40">
        <v>38</v>
      </c>
      <c r="I40">
        <v>38034</v>
      </c>
      <c r="J40">
        <v>3</v>
      </c>
      <c r="K40">
        <v>0</v>
      </c>
      <c r="L40">
        <v>0</v>
      </c>
      <c r="M40">
        <v>0</v>
      </c>
      <c r="N40">
        <v>6</v>
      </c>
      <c r="O40">
        <v>5</v>
      </c>
      <c r="P40">
        <v>2</v>
      </c>
      <c r="Q40" t="s">
        <v>423</v>
      </c>
      <c r="R40" t="b">
        <v>0</v>
      </c>
      <c r="S40" t="b">
        <v>0</v>
      </c>
      <c r="T40" t="b">
        <v>0</v>
      </c>
      <c r="U40">
        <v>0</v>
      </c>
      <c r="V40" t="b">
        <v>0</v>
      </c>
    </row>
    <row r="41" spans="1:22" x14ac:dyDescent="0.15">
      <c r="A41">
        <v>1</v>
      </c>
      <c r="B41">
        <v>1040</v>
      </c>
      <c r="C41" t="s">
        <v>374</v>
      </c>
      <c r="D41" t="s">
        <v>375</v>
      </c>
      <c r="E41" t="s">
        <v>83</v>
      </c>
      <c r="F41" t="s">
        <v>83</v>
      </c>
      <c r="G41">
        <v>22</v>
      </c>
      <c r="H41">
        <v>38</v>
      </c>
      <c r="I41">
        <v>38034</v>
      </c>
      <c r="J41">
        <v>3</v>
      </c>
      <c r="K41">
        <v>0</v>
      </c>
      <c r="L41">
        <v>0</v>
      </c>
      <c r="M41">
        <v>0</v>
      </c>
      <c r="N41">
        <v>7</v>
      </c>
      <c r="O41">
        <v>5</v>
      </c>
      <c r="P41">
        <v>2</v>
      </c>
      <c r="Q41" t="s">
        <v>446</v>
      </c>
      <c r="R41" t="b">
        <v>0</v>
      </c>
      <c r="S41" t="b">
        <v>0</v>
      </c>
      <c r="T41" t="b">
        <v>0</v>
      </c>
      <c r="U41">
        <v>0</v>
      </c>
      <c r="V41" t="b">
        <v>0</v>
      </c>
    </row>
    <row r="42" spans="1:22" x14ac:dyDescent="0.15">
      <c r="A42">
        <v>1</v>
      </c>
      <c r="B42">
        <v>1041</v>
      </c>
      <c r="C42" t="s">
        <v>374</v>
      </c>
      <c r="D42" t="s">
        <v>375</v>
      </c>
      <c r="E42" t="s">
        <v>83</v>
      </c>
      <c r="F42" t="s">
        <v>83</v>
      </c>
      <c r="G42">
        <v>22</v>
      </c>
      <c r="H42">
        <v>38</v>
      </c>
      <c r="I42">
        <v>38034</v>
      </c>
      <c r="J42">
        <v>3</v>
      </c>
      <c r="K42">
        <v>0</v>
      </c>
      <c r="L42">
        <v>0</v>
      </c>
      <c r="M42">
        <v>0</v>
      </c>
      <c r="N42">
        <v>6</v>
      </c>
      <c r="O42">
        <v>5</v>
      </c>
      <c r="P42">
        <v>1</v>
      </c>
      <c r="Q42" t="s">
        <v>447</v>
      </c>
      <c r="R42" t="b">
        <v>0</v>
      </c>
      <c r="S42" t="b">
        <v>0</v>
      </c>
      <c r="T42" t="b">
        <v>0</v>
      </c>
      <c r="U42">
        <v>0</v>
      </c>
      <c r="V42" t="b">
        <v>0</v>
      </c>
    </row>
    <row r="43" spans="1:22" x14ac:dyDescent="0.15">
      <c r="A43">
        <v>1</v>
      </c>
      <c r="B43">
        <v>1042</v>
      </c>
      <c r="C43" t="s">
        <v>374</v>
      </c>
      <c r="D43" t="s">
        <v>375</v>
      </c>
      <c r="E43" t="s">
        <v>83</v>
      </c>
      <c r="F43" t="s">
        <v>83</v>
      </c>
      <c r="G43">
        <v>22</v>
      </c>
      <c r="H43">
        <v>38</v>
      </c>
      <c r="I43">
        <v>38034</v>
      </c>
      <c r="J43">
        <v>3</v>
      </c>
      <c r="K43">
        <v>0</v>
      </c>
      <c r="L43">
        <v>0</v>
      </c>
      <c r="M43">
        <v>0</v>
      </c>
      <c r="N43">
        <v>6</v>
      </c>
      <c r="O43">
        <v>6</v>
      </c>
      <c r="P43">
        <v>2</v>
      </c>
      <c r="Q43" t="s">
        <v>430</v>
      </c>
      <c r="R43" t="b">
        <v>0</v>
      </c>
      <c r="S43" t="b">
        <v>0</v>
      </c>
      <c r="T43" t="b">
        <v>0</v>
      </c>
      <c r="U43">
        <v>0</v>
      </c>
      <c r="V43" t="b">
        <v>0</v>
      </c>
    </row>
    <row r="44" spans="1:22" x14ac:dyDescent="0.15">
      <c r="A44">
        <v>1</v>
      </c>
      <c r="B44">
        <v>1043</v>
      </c>
      <c r="C44" t="s">
        <v>374</v>
      </c>
      <c r="D44" t="s">
        <v>375</v>
      </c>
      <c r="E44" t="s">
        <v>83</v>
      </c>
      <c r="F44" t="s">
        <v>83</v>
      </c>
      <c r="G44">
        <v>22</v>
      </c>
      <c r="H44">
        <v>38</v>
      </c>
      <c r="I44">
        <v>38034</v>
      </c>
      <c r="J44">
        <v>3</v>
      </c>
      <c r="K44">
        <v>0</v>
      </c>
      <c r="L44">
        <v>0</v>
      </c>
      <c r="M44">
        <v>0</v>
      </c>
      <c r="N44">
        <v>6</v>
      </c>
      <c r="O44">
        <v>6</v>
      </c>
      <c r="P44">
        <v>1</v>
      </c>
      <c r="Q44" t="s">
        <v>448</v>
      </c>
      <c r="R44" t="b">
        <v>0</v>
      </c>
      <c r="S44" t="b">
        <v>0</v>
      </c>
      <c r="T44" t="b">
        <v>0</v>
      </c>
      <c r="U44">
        <v>0</v>
      </c>
      <c r="V44" t="b">
        <v>0</v>
      </c>
    </row>
    <row r="45" spans="1:22" x14ac:dyDescent="0.15">
      <c r="A45">
        <v>1</v>
      </c>
      <c r="B45">
        <v>1044</v>
      </c>
      <c r="C45" t="s">
        <v>374</v>
      </c>
      <c r="D45" t="s">
        <v>375</v>
      </c>
      <c r="E45" t="s">
        <v>83</v>
      </c>
      <c r="F45" t="s">
        <v>83</v>
      </c>
      <c r="G45">
        <v>22</v>
      </c>
      <c r="H45">
        <v>38</v>
      </c>
      <c r="I45">
        <v>38034</v>
      </c>
      <c r="J45">
        <v>3</v>
      </c>
      <c r="K45">
        <v>0</v>
      </c>
      <c r="L45">
        <v>0</v>
      </c>
      <c r="M45">
        <v>0</v>
      </c>
      <c r="N45">
        <v>7</v>
      </c>
      <c r="O45">
        <v>5</v>
      </c>
      <c r="P45">
        <v>1</v>
      </c>
      <c r="Q45" t="s">
        <v>423</v>
      </c>
      <c r="R45" t="b">
        <v>0</v>
      </c>
      <c r="S45" t="b">
        <v>0</v>
      </c>
      <c r="T45" t="b">
        <v>0</v>
      </c>
      <c r="U45">
        <v>0</v>
      </c>
      <c r="V45" t="b">
        <v>0</v>
      </c>
    </row>
    <row r="46" spans="1:22" x14ac:dyDescent="0.15">
      <c r="A46">
        <v>1</v>
      </c>
      <c r="B46">
        <v>1045</v>
      </c>
      <c r="C46" t="s">
        <v>384</v>
      </c>
      <c r="D46" t="s">
        <v>385</v>
      </c>
      <c r="E46" t="s">
        <v>83</v>
      </c>
      <c r="F46" t="s">
        <v>83</v>
      </c>
      <c r="G46">
        <v>25</v>
      </c>
      <c r="H46">
        <v>38</v>
      </c>
      <c r="I46">
        <v>38039</v>
      </c>
      <c r="J46">
        <v>3</v>
      </c>
      <c r="K46">
        <v>0</v>
      </c>
      <c r="L46">
        <v>0</v>
      </c>
      <c r="M46">
        <v>0</v>
      </c>
      <c r="N46">
        <v>6</v>
      </c>
      <c r="O46">
        <v>5</v>
      </c>
      <c r="P46">
        <v>1</v>
      </c>
      <c r="Q46" t="s">
        <v>422</v>
      </c>
      <c r="R46" t="b">
        <v>0</v>
      </c>
      <c r="S46" t="b">
        <v>0</v>
      </c>
      <c r="T46" t="b">
        <v>0</v>
      </c>
      <c r="U46">
        <v>0</v>
      </c>
      <c r="V46" t="b">
        <v>0</v>
      </c>
    </row>
    <row r="47" spans="1:22" x14ac:dyDescent="0.15">
      <c r="A47">
        <v>1</v>
      </c>
      <c r="B47">
        <v>1046</v>
      </c>
      <c r="C47" t="s">
        <v>386</v>
      </c>
      <c r="D47" t="s">
        <v>387</v>
      </c>
      <c r="E47" t="s">
        <v>83</v>
      </c>
      <c r="F47" t="s">
        <v>83</v>
      </c>
      <c r="G47">
        <v>26</v>
      </c>
      <c r="H47">
        <v>38</v>
      </c>
      <c r="I47">
        <v>38041</v>
      </c>
      <c r="J47">
        <v>3</v>
      </c>
      <c r="K47">
        <v>0</v>
      </c>
      <c r="L47">
        <v>0</v>
      </c>
      <c r="M47">
        <v>0</v>
      </c>
      <c r="N47">
        <v>7</v>
      </c>
      <c r="O47">
        <v>5</v>
      </c>
      <c r="P47">
        <v>1</v>
      </c>
      <c r="Q47" t="s">
        <v>449</v>
      </c>
      <c r="R47" t="b">
        <v>0</v>
      </c>
      <c r="S47" t="b">
        <v>0</v>
      </c>
      <c r="T47" t="b">
        <v>0</v>
      </c>
      <c r="U47">
        <v>0</v>
      </c>
      <c r="V47" t="b">
        <v>0</v>
      </c>
    </row>
    <row r="48" spans="1:22" x14ac:dyDescent="0.15">
      <c r="A48">
        <v>1</v>
      </c>
      <c r="B48">
        <v>1047</v>
      </c>
      <c r="C48" t="s">
        <v>386</v>
      </c>
      <c r="D48" t="s">
        <v>387</v>
      </c>
      <c r="E48" t="s">
        <v>83</v>
      </c>
      <c r="F48" t="s">
        <v>83</v>
      </c>
      <c r="G48">
        <v>26</v>
      </c>
      <c r="H48">
        <v>38</v>
      </c>
      <c r="I48">
        <v>38041</v>
      </c>
      <c r="J48">
        <v>3</v>
      </c>
      <c r="K48">
        <v>0</v>
      </c>
      <c r="L48">
        <v>0</v>
      </c>
      <c r="M48">
        <v>0</v>
      </c>
      <c r="N48">
        <v>6</v>
      </c>
      <c r="O48">
        <v>6</v>
      </c>
      <c r="P48">
        <v>2</v>
      </c>
      <c r="Q48" t="s">
        <v>450</v>
      </c>
      <c r="R48" t="b">
        <v>0</v>
      </c>
      <c r="S48" t="b">
        <v>0</v>
      </c>
      <c r="T48" t="b">
        <v>0</v>
      </c>
      <c r="U48">
        <v>0</v>
      </c>
      <c r="V48" t="b">
        <v>0</v>
      </c>
    </row>
    <row r="49" spans="1:22" x14ac:dyDescent="0.15">
      <c r="A49">
        <v>1</v>
      </c>
      <c r="B49">
        <v>1048</v>
      </c>
      <c r="C49" t="s">
        <v>386</v>
      </c>
      <c r="D49" t="s">
        <v>387</v>
      </c>
      <c r="E49" t="s">
        <v>83</v>
      </c>
      <c r="F49" t="s">
        <v>83</v>
      </c>
      <c r="G49">
        <v>26</v>
      </c>
      <c r="H49">
        <v>38</v>
      </c>
      <c r="I49">
        <v>38041</v>
      </c>
      <c r="J49">
        <v>3</v>
      </c>
      <c r="K49">
        <v>0</v>
      </c>
      <c r="L49">
        <v>0</v>
      </c>
      <c r="M49">
        <v>0</v>
      </c>
      <c r="N49">
        <v>7</v>
      </c>
      <c r="O49">
        <v>5</v>
      </c>
      <c r="P49">
        <v>2</v>
      </c>
      <c r="Q49" t="s">
        <v>451</v>
      </c>
      <c r="R49" t="b">
        <v>0</v>
      </c>
      <c r="S49" t="b">
        <v>0</v>
      </c>
      <c r="T49" t="b">
        <v>0</v>
      </c>
      <c r="U49">
        <v>0</v>
      </c>
      <c r="V49" t="b">
        <v>0</v>
      </c>
    </row>
    <row r="50" spans="1:22" x14ac:dyDescent="0.15">
      <c r="A50">
        <v>1</v>
      </c>
      <c r="B50">
        <v>1049</v>
      </c>
      <c r="C50" t="s">
        <v>386</v>
      </c>
      <c r="D50" t="s">
        <v>387</v>
      </c>
      <c r="E50" t="s">
        <v>83</v>
      </c>
      <c r="F50" t="s">
        <v>83</v>
      </c>
      <c r="G50">
        <v>26</v>
      </c>
      <c r="H50">
        <v>38</v>
      </c>
      <c r="I50">
        <v>38041</v>
      </c>
      <c r="J50">
        <v>3</v>
      </c>
      <c r="K50">
        <v>0</v>
      </c>
      <c r="L50">
        <v>0</v>
      </c>
      <c r="M50">
        <v>0</v>
      </c>
      <c r="N50">
        <v>6</v>
      </c>
      <c r="O50">
        <v>5</v>
      </c>
      <c r="P50">
        <v>1</v>
      </c>
      <c r="Q50" t="s">
        <v>452</v>
      </c>
      <c r="R50" t="b">
        <v>0</v>
      </c>
      <c r="S50" t="b">
        <v>0</v>
      </c>
      <c r="T50" t="b">
        <v>0</v>
      </c>
      <c r="U50">
        <v>0</v>
      </c>
      <c r="V50" t="b">
        <v>0</v>
      </c>
    </row>
    <row r="51" spans="1:22" x14ac:dyDescent="0.15">
      <c r="A51">
        <v>1</v>
      </c>
      <c r="B51">
        <v>1050</v>
      </c>
      <c r="C51" t="s">
        <v>386</v>
      </c>
      <c r="D51" t="s">
        <v>387</v>
      </c>
      <c r="E51" t="s">
        <v>83</v>
      </c>
      <c r="F51" t="s">
        <v>83</v>
      </c>
      <c r="G51">
        <v>26</v>
      </c>
      <c r="H51">
        <v>38</v>
      </c>
      <c r="I51">
        <v>38041</v>
      </c>
      <c r="J51">
        <v>3</v>
      </c>
      <c r="K51">
        <v>0</v>
      </c>
      <c r="L51">
        <v>0</v>
      </c>
      <c r="M51">
        <v>0</v>
      </c>
      <c r="N51">
        <v>6</v>
      </c>
      <c r="O51">
        <v>6</v>
      </c>
      <c r="P51">
        <v>1</v>
      </c>
      <c r="Q51" t="s">
        <v>430</v>
      </c>
      <c r="R51" t="b">
        <v>0</v>
      </c>
      <c r="S51" t="b">
        <v>0</v>
      </c>
      <c r="T51" t="b">
        <v>0</v>
      </c>
      <c r="U51">
        <v>0</v>
      </c>
      <c r="V51" t="b">
        <v>0</v>
      </c>
    </row>
    <row r="52" spans="1:22" x14ac:dyDescent="0.15">
      <c r="A52">
        <v>1</v>
      </c>
      <c r="B52">
        <v>1051</v>
      </c>
      <c r="C52" t="s">
        <v>386</v>
      </c>
      <c r="D52" t="s">
        <v>387</v>
      </c>
      <c r="E52" t="s">
        <v>83</v>
      </c>
      <c r="F52" t="s">
        <v>83</v>
      </c>
      <c r="G52">
        <v>26</v>
      </c>
      <c r="H52">
        <v>38</v>
      </c>
      <c r="I52">
        <v>38041</v>
      </c>
      <c r="J52">
        <v>3</v>
      </c>
      <c r="K52">
        <v>0</v>
      </c>
      <c r="L52">
        <v>0</v>
      </c>
      <c r="M52">
        <v>0</v>
      </c>
      <c r="N52">
        <v>6</v>
      </c>
      <c r="O52">
        <v>5</v>
      </c>
      <c r="P52">
        <v>2</v>
      </c>
      <c r="Q52" t="s">
        <v>446</v>
      </c>
      <c r="R52" t="b">
        <v>0</v>
      </c>
      <c r="S52" t="b">
        <v>0</v>
      </c>
      <c r="T52" t="b">
        <v>0</v>
      </c>
      <c r="U52">
        <v>0</v>
      </c>
      <c r="V52" t="b">
        <v>0</v>
      </c>
    </row>
    <row r="53" spans="1:22" x14ac:dyDescent="0.15">
      <c r="A53">
        <v>1</v>
      </c>
      <c r="B53">
        <v>1052</v>
      </c>
      <c r="C53" t="s">
        <v>390</v>
      </c>
      <c r="D53" t="s">
        <v>391</v>
      </c>
      <c r="E53" t="s">
        <v>83</v>
      </c>
      <c r="F53" t="s">
        <v>83</v>
      </c>
      <c r="G53">
        <v>28</v>
      </c>
      <c r="H53">
        <v>38</v>
      </c>
      <c r="I53">
        <v>38049</v>
      </c>
      <c r="J53">
        <v>5</v>
      </c>
      <c r="K53">
        <v>0</v>
      </c>
      <c r="L53">
        <v>0</v>
      </c>
      <c r="M53">
        <v>0</v>
      </c>
      <c r="N53">
        <v>6</v>
      </c>
      <c r="O53">
        <v>5</v>
      </c>
      <c r="P53">
        <v>2</v>
      </c>
      <c r="Q53" t="s">
        <v>446</v>
      </c>
      <c r="R53" t="b">
        <v>0</v>
      </c>
      <c r="S53" t="b">
        <v>0</v>
      </c>
      <c r="T53" t="b">
        <v>0</v>
      </c>
      <c r="U53">
        <v>0</v>
      </c>
      <c r="V53" t="b">
        <v>0</v>
      </c>
    </row>
    <row r="54" spans="1:22" x14ac:dyDescent="0.15">
      <c r="A54">
        <v>1</v>
      </c>
      <c r="B54">
        <v>1053</v>
      </c>
      <c r="C54" t="s">
        <v>453</v>
      </c>
      <c r="D54" t="s">
        <v>394</v>
      </c>
      <c r="E54" t="s">
        <v>83</v>
      </c>
      <c r="F54" t="s">
        <v>83</v>
      </c>
      <c r="G54">
        <v>31</v>
      </c>
      <c r="H54">
        <v>38</v>
      </c>
      <c r="I54">
        <v>38059</v>
      </c>
      <c r="J54">
        <v>3</v>
      </c>
      <c r="K54">
        <v>0</v>
      </c>
      <c r="L54">
        <v>0</v>
      </c>
      <c r="M54">
        <v>0</v>
      </c>
      <c r="N54">
        <v>7</v>
      </c>
      <c r="O54">
        <v>5</v>
      </c>
      <c r="P54">
        <v>1</v>
      </c>
      <c r="Q54" t="s">
        <v>454</v>
      </c>
      <c r="R54" t="b">
        <v>0</v>
      </c>
      <c r="S54" t="b">
        <v>0</v>
      </c>
      <c r="T54" t="b">
        <v>0</v>
      </c>
      <c r="U54">
        <v>0</v>
      </c>
      <c r="V54" t="b">
        <v>0</v>
      </c>
    </row>
    <row r="55" spans="1:22" x14ac:dyDescent="0.15">
      <c r="A55">
        <v>1</v>
      </c>
      <c r="B55">
        <v>1054</v>
      </c>
      <c r="C55" t="s">
        <v>453</v>
      </c>
      <c r="D55" t="s">
        <v>394</v>
      </c>
      <c r="E55" t="s">
        <v>83</v>
      </c>
      <c r="F55" t="s">
        <v>83</v>
      </c>
      <c r="G55">
        <v>31</v>
      </c>
      <c r="H55">
        <v>38</v>
      </c>
      <c r="I55">
        <v>38059</v>
      </c>
      <c r="J55">
        <v>3</v>
      </c>
      <c r="K55">
        <v>0</v>
      </c>
      <c r="L55">
        <v>0</v>
      </c>
      <c r="M55">
        <v>0</v>
      </c>
      <c r="N55">
        <v>6</v>
      </c>
      <c r="O55">
        <v>5</v>
      </c>
      <c r="P55">
        <v>1</v>
      </c>
      <c r="Q55" t="s">
        <v>423</v>
      </c>
      <c r="R55" t="b">
        <v>0</v>
      </c>
      <c r="S55" t="b">
        <v>0</v>
      </c>
      <c r="T55" t="b">
        <v>0</v>
      </c>
      <c r="U55">
        <v>0</v>
      </c>
      <c r="V55" t="b">
        <v>0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3176-C7B5-4624-96C8-2E38D857EDCA}">
  <dimension ref="E1:Q101"/>
  <sheetViews>
    <sheetView topLeftCell="B1" zoomScale="160" zoomScaleNormal="160" workbookViewId="0">
      <selection activeCell="R10" sqref="R10"/>
    </sheetView>
  </sheetViews>
  <sheetFormatPr defaultRowHeight="13.5" x14ac:dyDescent="0.15"/>
  <cols>
    <col min="6" max="6" width="13.625" customWidth="1"/>
    <col min="7" max="7" width="13.125" customWidth="1"/>
    <col min="8" max="12" width="0" hidden="1" customWidth="1"/>
    <col min="14" max="14" width="18" customWidth="1"/>
    <col min="15" max="15" width="10.375" style="9" customWidth="1"/>
    <col min="16" max="16" width="9.625" style="9" customWidth="1"/>
    <col min="17" max="17" width="9" style="9"/>
  </cols>
  <sheetData>
    <row r="1" spans="5:17" x14ac:dyDescent="0.15">
      <c r="E1" s="2" t="s">
        <v>403</v>
      </c>
      <c r="F1" s="2" t="s">
        <v>404</v>
      </c>
      <c r="G1" s="2" t="s">
        <v>405</v>
      </c>
      <c r="H1" s="2" t="s">
        <v>407</v>
      </c>
      <c r="I1" s="2" t="s">
        <v>222</v>
      </c>
      <c r="J1" s="2" t="s">
        <v>223</v>
      </c>
      <c r="K1" s="2" t="s">
        <v>85</v>
      </c>
      <c r="L1" s="2" t="s">
        <v>456</v>
      </c>
      <c r="M1" s="2" t="s">
        <v>410</v>
      </c>
      <c r="N1" s="2" t="s">
        <v>319</v>
      </c>
      <c r="O1" s="7" t="s">
        <v>320</v>
      </c>
      <c r="P1" s="7" t="s">
        <v>321</v>
      </c>
      <c r="Q1" s="7" t="s">
        <v>456</v>
      </c>
    </row>
    <row r="2" spans="5:17" x14ac:dyDescent="0.15">
      <c r="E2">
        <f>IFERROR(リレーチーム[[#This Row],[チーム番号]],"")</f>
        <v>1001</v>
      </c>
      <c r="F2" t="str">
        <f>IFERROR(リレーチーム[[#This Row],[チーム名]],"")</f>
        <v>川之江高</v>
      </c>
      <c r="G2" t="str">
        <f>IFERROR(リレーチーム[[#This Row],[チーム名カナ]],"")</f>
        <v>ｶﾜﾉｴｺｳ</v>
      </c>
      <c r="H2">
        <f>IFERROR(リレーチーム[[#This Row],[所属番号]],"")</f>
        <v>1</v>
      </c>
      <c r="I2">
        <f>IFERROR(リレーチーム[[#This Row],[種目コード]],"")</f>
        <v>7</v>
      </c>
      <c r="J2">
        <f>IFERROR(リレーチーム[[#This Row],[距離コード]],"")</f>
        <v>5</v>
      </c>
      <c r="K2">
        <f>IFERROR(リレーチーム[[#This Row],[性別コード]],"")</f>
        <v>1</v>
      </c>
      <c r="L2">
        <f>IFERROR(リレーチーム[[#This Row],[新記録判定クラス]],"")</f>
        <v>0</v>
      </c>
      <c r="M2" t="str">
        <f>IFERROR(リレーチーム[[#This Row],[エントリータイム]],"")</f>
        <v xml:space="preserve"> 4:40.00</v>
      </c>
      <c r="N2" t="str">
        <f>IFERROR(VLOOKUP(I2,色々!L:M,2,0),"")</f>
        <v>メドレーリレー</v>
      </c>
      <c r="O2" s="9" t="str">
        <f>IFERROR(VLOOKUP(J2,色々!P:R,3,0),"")</f>
        <v>4×100m</v>
      </c>
      <c r="P2" s="9" t="str">
        <f>IFERROR(VLOOKUP(K2,色々!P:Q,2,0),"")</f>
        <v>男子</v>
      </c>
      <c r="Q2" s="9" t="str">
        <f>IFERROR(VLOOKUP(L2,クラス!B:C,2,0),"")</f>
        <v/>
      </c>
    </row>
    <row r="3" spans="5:17" x14ac:dyDescent="0.15">
      <c r="E3">
        <f>IFERROR(リレーチーム[[#This Row],[チーム番号]],"")</f>
        <v>1002</v>
      </c>
      <c r="F3" t="str">
        <f>IFERROR(リレーチーム[[#This Row],[チーム名]],"")</f>
        <v>新居浜西高</v>
      </c>
      <c r="G3" t="str">
        <f>IFERROR(リレーチーム[[#This Row],[チーム名カナ]],"")</f>
        <v>ﾆｲﾊﾏﾆｼｺｳ</v>
      </c>
      <c r="H3">
        <f>IFERROR(リレーチーム[[#This Row],[所属番号]],"")</f>
        <v>4</v>
      </c>
      <c r="I3">
        <f>IFERROR(リレーチーム[[#This Row],[種目コード]],"")</f>
        <v>7</v>
      </c>
      <c r="J3">
        <f>IFERROR(リレーチーム[[#This Row],[距離コード]],"")</f>
        <v>5</v>
      </c>
      <c r="K3">
        <f>IFERROR(リレーチーム[[#This Row],[性別コード]],"")</f>
        <v>1</v>
      </c>
      <c r="L3">
        <f>IFERROR(リレーチーム[[#This Row],[新記録判定クラス]],"")</f>
        <v>0</v>
      </c>
      <c r="M3" t="str">
        <f>IFERROR(リレーチーム[[#This Row],[エントリータイム]],"")</f>
        <v xml:space="preserve"> 4:14.13</v>
      </c>
      <c r="N3" t="str">
        <f>IFERROR(VLOOKUP(I3,色々!L:M,2,0),"")</f>
        <v>メドレーリレー</v>
      </c>
      <c r="O3" s="9" t="str">
        <f>IFERROR(VLOOKUP(J3,色々!P:R,3,0),"")</f>
        <v>4×100m</v>
      </c>
      <c r="P3" s="9" t="str">
        <f>IFERROR(VLOOKUP(K3,色々!P:Q,2,0),"")</f>
        <v>男子</v>
      </c>
      <c r="Q3" s="9" t="str">
        <f>IFERROR(VLOOKUP(L3,クラス!B:C,2,0),"")</f>
        <v/>
      </c>
    </row>
    <row r="4" spans="5:17" x14ac:dyDescent="0.15">
      <c r="E4">
        <f>IFERROR(リレーチーム[[#This Row],[チーム番号]],"")</f>
        <v>1003</v>
      </c>
      <c r="F4" t="str">
        <f>IFERROR(リレーチーム[[#This Row],[チーム名]],"")</f>
        <v>新居浜西高</v>
      </c>
      <c r="G4" t="str">
        <f>IFERROR(リレーチーム[[#This Row],[チーム名カナ]],"")</f>
        <v>ﾆｲﾊﾏﾆｼｺｳ</v>
      </c>
      <c r="H4">
        <f>IFERROR(リレーチーム[[#This Row],[所属番号]],"")</f>
        <v>4</v>
      </c>
      <c r="I4">
        <f>IFERROR(リレーチーム[[#This Row],[種目コード]],"")</f>
        <v>6</v>
      </c>
      <c r="J4">
        <f>IFERROR(リレーチーム[[#This Row],[距離コード]],"")</f>
        <v>5</v>
      </c>
      <c r="K4">
        <f>IFERROR(リレーチーム[[#This Row],[性別コード]],"")</f>
        <v>1</v>
      </c>
      <c r="L4">
        <f>IFERROR(リレーチーム[[#This Row],[新記録判定クラス]],"")</f>
        <v>0</v>
      </c>
      <c r="M4" t="str">
        <f>IFERROR(リレーチーム[[#This Row],[エントリータイム]],"")</f>
        <v xml:space="preserve"> 3:52.00</v>
      </c>
      <c r="N4" t="str">
        <f>IFERROR(VLOOKUP(I4,色々!L:M,2,0),"")</f>
        <v>フリーリレー</v>
      </c>
      <c r="O4" s="9" t="str">
        <f>IFERROR(VLOOKUP(J4,色々!P:R,3,0),"")</f>
        <v>4×100m</v>
      </c>
      <c r="P4" s="9" t="str">
        <f>IFERROR(VLOOKUP(K4,色々!P:Q,2,0),"")</f>
        <v>男子</v>
      </c>
      <c r="Q4" s="9" t="str">
        <f>IFERROR(VLOOKUP(L4,クラス!B:C,2,0),"")</f>
        <v/>
      </c>
    </row>
    <row r="5" spans="5:17" x14ac:dyDescent="0.15">
      <c r="E5">
        <f>IFERROR(リレーチーム[[#This Row],[チーム番号]],"")</f>
        <v>1004</v>
      </c>
      <c r="F5" t="str">
        <f>IFERROR(リレーチーム[[#This Row],[チーム名]],"")</f>
        <v>今治西高</v>
      </c>
      <c r="G5" t="str">
        <f>IFERROR(リレーチーム[[#This Row],[チーム名カナ]],"")</f>
        <v>ｲﾏﾊﾞﾘﾆｼ</v>
      </c>
      <c r="H5">
        <f>IFERROR(リレーチーム[[#This Row],[所属番号]],"")</f>
        <v>6</v>
      </c>
      <c r="I5">
        <f>IFERROR(リレーチーム[[#This Row],[種目コード]],"")</f>
        <v>6</v>
      </c>
      <c r="J5">
        <f>IFERROR(リレーチーム[[#This Row],[距離コード]],"")</f>
        <v>6</v>
      </c>
      <c r="K5">
        <f>IFERROR(リレーチーム[[#This Row],[性別コード]],"")</f>
        <v>1</v>
      </c>
      <c r="L5">
        <f>IFERROR(リレーチーム[[#This Row],[新記録判定クラス]],"")</f>
        <v>0</v>
      </c>
      <c r="M5" t="str">
        <f>IFERROR(リレーチーム[[#This Row],[エントリータイム]],"")</f>
        <v xml:space="preserve"> 8:30.00</v>
      </c>
      <c r="N5" t="str">
        <f>IFERROR(VLOOKUP(I5,色々!L:M,2,0),"")</f>
        <v>フリーリレー</v>
      </c>
      <c r="O5" s="9" t="str">
        <f>IFERROR(VLOOKUP(J5,色々!P:R,3,0),"")</f>
        <v>4×200m</v>
      </c>
      <c r="P5" s="9" t="str">
        <f>IFERROR(VLOOKUP(K5,色々!P:Q,2,0),"")</f>
        <v>男子</v>
      </c>
      <c r="Q5" s="9" t="str">
        <f>IFERROR(VLOOKUP(L5,クラス!B:C,2,0),"")</f>
        <v/>
      </c>
    </row>
    <row r="6" spans="5:17" x14ac:dyDescent="0.15">
      <c r="E6">
        <f>IFERROR(リレーチーム[[#This Row],[チーム番号]],"")</f>
        <v>1005</v>
      </c>
      <c r="F6" t="str">
        <f>IFERROR(リレーチーム[[#This Row],[チーム名]],"")</f>
        <v>今治西高</v>
      </c>
      <c r="G6" t="str">
        <f>IFERROR(リレーチーム[[#This Row],[チーム名カナ]],"")</f>
        <v>ｲﾏﾊﾞﾘﾆｼ</v>
      </c>
      <c r="H6">
        <f>IFERROR(リレーチーム[[#This Row],[所属番号]],"")</f>
        <v>6</v>
      </c>
      <c r="I6">
        <f>IFERROR(リレーチーム[[#This Row],[種目コード]],"")</f>
        <v>7</v>
      </c>
      <c r="J6">
        <f>IFERROR(リレーチーム[[#This Row],[距離コード]],"")</f>
        <v>5</v>
      </c>
      <c r="K6">
        <f>IFERROR(リレーチーム[[#This Row],[性別コード]],"")</f>
        <v>1</v>
      </c>
      <c r="L6">
        <f>IFERROR(リレーチーム[[#This Row],[新記録判定クラス]],"")</f>
        <v>0</v>
      </c>
      <c r="M6" t="str">
        <f>IFERROR(リレーチーム[[#This Row],[エントリータイム]],"")</f>
        <v xml:space="preserve"> 4:19.00</v>
      </c>
      <c r="N6" t="str">
        <f>IFERROR(VLOOKUP(I6,色々!L:M,2,0),"")</f>
        <v>メドレーリレー</v>
      </c>
      <c r="O6" s="9" t="str">
        <f>IFERROR(VLOOKUP(J6,色々!P:R,3,0),"")</f>
        <v>4×100m</v>
      </c>
      <c r="P6" s="9" t="str">
        <f>IFERROR(VLOOKUP(K6,色々!P:Q,2,0),"")</f>
        <v>男子</v>
      </c>
      <c r="Q6" s="9" t="str">
        <f>IFERROR(VLOOKUP(L6,クラス!B:C,2,0),"")</f>
        <v/>
      </c>
    </row>
    <row r="7" spans="5:17" x14ac:dyDescent="0.15">
      <c r="E7">
        <f>IFERROR(リレーチーム[[#This Row],[チーム番号]],"")</f>
        <v>1006</v>
      </c>
      <c r="F7" t="str">
        <f>IFERROR(リレーチーム[[#This Row],[チーム名]],"")</f>
        <v>今治西高</v>
      </c>
      <c r="G7" t="str">
        <f>IFERROR(リレーチーム[[#This Row],[チーム名カナ]],"")</f>
        <v>ｲﾏﾊﾞﾘﾆｼ</v>
      </c>
      <c r="H7">
        <f>IFERROR(リレーチーム[[#This Row],[所属番号]],"")</f>
        <v>6</v>
      </c>
      <c r="I7">
        <f>IFERROR(リレーチーム[[#This Row],[種目コード]],"")</f>
        <v>6</v>
      </c>
      <c r="J7">
        <f>IFERROR(リレーチーム[[#This Row],[距離コード]],"")</f>
        <v>5</v>
      </c>
      <c r="K7">
        <f>IFERROR(リレーチーム[[#This Row],[性別コード]],"")</f>
        <v>1</v>
      </c>
      <c r="L7">
        <f>IFERROR(リレーチーム[[#This Row],[新記録判定クラス]],"")</f>
        <v>0</v>
      </c>
      <c r="M7" t="str">
        <f>IFERROR(リレーチーム[[#This Row],[エントリータイム]],"")</f>
        <v xml:space="preserve"> 3:55.00</v>
      </c>
      <c r="N7" t="str">
        <f>IFERROR(VLOOKUP(I7,色々!L:M,2,0),"")</f>
        <v>フリーリレー</v>
      </c>
      <c r="O7" s="9" t="str">
        <f>IFERROR(VLOOKUP(J7,色々!P:R,3,0),"")</f>
        <v>4×100m</v>
      </c>
      <c r="P7" s="9" t="str">
        <f>IFERROR(VLOOKUP(K7,色々!P:Q,2,0),"")</f>
        <v>男子</v>
      </c>
      <c r="Q7" s="9" t="str">
        <f>IFERROR(VLOOKUP(L7,クラス!B:C,2,0),"")</f>
        <v/>
      </c>
    </row>
    <row r="8" spans="5:17" x14ac:dyDescent="0.15">
      <c r="E8">
        <f>IFERROR(リレーチーム[[#This Row],[チーム番号]],"")</f>
        <v>1007</v>
      </c>
      <c r="F8" t="str">
        <f>IFERROR(リレーチーム[[#This Row],[チーム名]],"")</f>
        <v>今治北高</v>
      </c>
      <c r="G8" t="str">
        <f>IFERROR(リレーチーム[[#This Row],[チーム名カナ]],"")</f>
        <v>ｲﾏﾊﾞﾘｷﾀ</v>
      </c>
      <c r="H8">
        <f>IFERROR(リレーチーム[[#This Row],[所属番号]],"")</f>
        <v>8</v>
      </c>
      <c r="I8">
        <f>IFERROR(リレーチーム[[#This Row],[種目コード]],"")</f>
        <v>7</v>
      </c>
      <c r="J8">
        <f>IFERROR(リレーチーム[[#This Row],[距離コード]],"")</f>
        <v>5</v>
      </c>
      <c r="K8">
        <f>IFERROR(リレーチーム[[#This Row],[性別コード]],"")</f>
        <v>1</v>
      </c>
      <c r="L8">
        <f>IFERROR(リレーチーム[[#This Row],[新記録判定クラス]],"")</f>
        <v>0</v>
      </c>
      <c r="M8" t="str">
        <f>IFERROR(リレーチーム[[#This Row],[エントリータイム]],"")</f>
        <v xml:space="preserve"> 4:12.00</v>
      </c>
      <c r="N8" t="str">
        <f>IFERROR(VLOOKUP(I8,色々!L:M,2,0),"")</f>
        <v>メドレーリレー</v>
      </c>
      <c r="O8" s="9" t="str">
        <f>IFERROR(VLOOKUP(J8,色々!P:R,3,0),"")</f>
        <v>4×100m</v>
      </c>
      <c r="P8" s="9" t="str">
        <f>IFERROR(VLOOKUP(K8,色々!P:Q,2,0),"")</f>
        <v>男子</v>
      </c>
      <c r="Q8" s="9" t="str">
        <f>IFERROR(VLOOKUP(L8,クラス!B:C,2,0),"")</f>
        <v/>
      </c>
    </row>
    <row r="9" spans="5:17" x14ac:dyDescent="0.15">
      <c r="E9">
        <f>IFERROR(リレーチーム[[#This Row],[チーム番号]],"")</f>
        <v>1008</v>
      </c>
      <c r="F9" t="str">
        <f>IFERROR(リレーチーム[[#This Row],[チーム名]],"")</f>
        <v>今治北高</v>
      </c>
      <c r="G9" t="str">
        <f>IFERROR(リレーチーム[[#This Row],[チーム名カナ]],"")</f>
        <v>ｲﾏﾊﾞﾘｷﾀ</v>
      </c>
      <c r="H9">
        <f>IFERROR(リレーチーム[[#This Row],[所属番号]],"")</f>
        <v>8</v>
      </c>
      <c r="I9">
        <f>IFERROR(リレーチーム[[#This Row],[種目コード]],"")</f>
        <v>6</v>
      </c>
      <c r="J9">
        <f>IFERROR(リレーチーム[[#This Row],[距離コード]],"")</f>
        <v>6</v>
      </c>
      <c r="K9">
        <f>IFERROR(リレーチーム[[#This Row],[性別コード]],"")</f>
        <v>1</v>
      </c>
      <c r="L9">
        <f>IFERROR(リレーチーム[[#This Row],[新記録判定クラス]],"")</f>
        <v>0</v>
      </c>
      <c r="M9" t="str">
        <f>IFERROR(リレーチーム[[#This Row],[エントリータイム]],"")</f>
        <v xml:space="preserve"> 8:30.00</v>
      </c>
      <c r="N9" t="str">
        <f>IFERROR(VLOOKUP(I9,色々!L:M,2,0),"")</f>
        <v>フリーリレー</v>
      </c>
      <c r="O9" s="9" t="str">
        <f>IFERROR(VLOOKUP(J9,色々!P:R,3,0),"")</f>
        <v>4×200m</v>
      </c>
      <c r="P9" s="9" t="str">
        <f>IFERROR(VLOOKUP(K9,色々!P:Q,2,0),"")</f>
        <v>男子</v>
      </c>
      <c r="Q9" s="9" t="str">
        <f>IFERROR(VLOOKUP(L9,クラス!B:C,2,0),"")</f>
        <v/>
      </c>
    </row>
    <row r="10" spans="5:17" x14ac:dyDescent="0.15">
      <c r="E10">
        <f>IFERROR(リレーチーム[[#This Row],[チーム番号]],"")</f>
        <v>1009</v>
      </c>
      <c r="F10" t="str">
        <f>IFERROR(リレーチーム[[#This Row],[チーム名]],"")</f>
        <v>今治北高</v>
      </c>
      <c r="G10" t="str">
        <f>IFERROR(リレーチーム[[#This Row],[チーム名カナ]],"")</f>
        <v>ｲﾏﾊﾞﾘｷﾀ</v>
      </c>
      <c r="H10">
        <f>IFERROR(リレーチーム[[#This Row],[所属番号]],"")</f>
        <v>8</v>
      </c>
      <c r="I10">
        <f>IFERROR(リレーチーム[[#This Row],[種目コード]],"")</f>
        <v>6</v>
      </c>
      <c r="J10">
        <f>IFERROR(リレーチーム[[#This Row],[距離コード]],"")</f>
        <v>5</v>
      </c>
      <c r="K10">
        <f>IFERROR(リレーチーム[[#This Row],[性別コード]],"")</f>
        <v>1</v>
      </c>
      <c r="L10">
        <f>IFERROR(リレーチーム[[#This Row],[新記録判定クラス]],"")</f>
        <v>0</v>
      </c>
      <c r="M10" t="str">
        <f>IFERROR(リレーチーム[[#This Row],[エントリータイム]],"")</f>
        <v xml:space="preserve"> 3:55.00</v>
      </c>
      <c r="N10" t="str">
        <f>IFERROR(VLOOKUP(I10,色々!L:M,2,0),"")</f>
        <v>フリーリレー</v>
      </c>
      <c r="O10" s="9" t="str">
        <f>IFERROR(VLOOKUP(J10,色々!P:R,3,0),"")</f>
        <v>4×100m</v>
      </c>
      <c r="P10" s="9" t="str">
        <f>IFERROR(VLOOKUP(K10,色々!P:Q,2,0),"")</f>
        <v>男子</v>
      </c>
      <c r="Q10" s="9" t="str">
        <f>IFERROR(VLOOKUP(L10,クラス!B:C,2,0),"")</f>
        <v/>
      </c>
    </row>
    <row r="11" spans="5:17" x14ac:dyDescent="0.15">
      <c r="E11">
        <f>IFERROR(リレーチーム[[#This Row],[チーム番号]],"")</f>
        <v>1010</v>
      </c>
      <c r="F11" t="str">
        <f>IFERROR(リレーチーム[[#This Row],[チーム名]],"")</f>
        <v>松山西中等</v>
      </c>
      <c r="G11" t="str">
        <f>IFERROR(リレーチーム[[#This Row],[チーム名カナ]],"")</f>
        <v>ﾏﾂﾔﾏﾆｼ</v>
      </c>
      <c r="H11">
        <f>IFERROR(リレーチーム[[#This Row],[所属番号]],"")</f>
        <v>10</v>
      </c>
      <c r="I11">
        <f>IFERROR(リレーチーム[[#This Row],[種目コード]],"")</f>
        <v>6</v>
      </c>
      <c r="J11">
        <f>IFERROR(リレーチーム[[#This Row],[距離コード]],"")</f>
        <v>5</v>
      </c>
      <c r="K11">
        <f>IFERROR(リレーチーム[[#This Row],[性別コード]],"")</f>
        <v>2</v>
      </c>
      <c r="L11">
        <f>IFERROR(リレーチーム[[#This Row],[新記録判定クラス]],"")</f>
        <v>0</v>
      </c>
      <c r="M11" t="str">
        <f>IFERROR(リレーチーム[[#This Row],[エントリータイム]],"")</f>
        <v xml:space="preserve"> 4:20.00</v>
      </c>
      <c r="N11" t="str">
        <f>IFERROR(VLOOKUP(I11,色々!L:M,2,0),"")</f>
        <v>フリーリレー</v>
      </c>
      <c r="O11" s="9" t="str">
        <f>IFERROR(VLOOKUP(J11,色々!P:R,3,0),"")</f>
        <v>4×100m</v>
      </c>
      <c r="P11" s="9" t="str">
        <f>IFERROR(VLOOKUP(K11,色々!P:Q,2,0),"")</f>
        <v>女子</v>
      </c>
      <c r="Q11" s="9" t="str">
        <f>IFERROR(VLOOKUP(L11,クラス!B:C,2,0),"")</f>
        <v/>
      </c>
    </row>
    <row r="12" spans="5:17" x14ac:dyDescent="0.15">
      <c r="E12">
        <f>IFERROR(リレーチーム[[#This Row],[チーム番号]],"")</f>
        <v>1011</v>
      </c>
      <c r="F12" t="str">
        <f>IFERROR(リレーチーム[[#This Row],[チーム名]],"")</f>
        <v>松山西中等</v>
      </c>
      <c r="G12" t="str">
        <f>IFERROR(リレーチーム[[#This Row],[チーム名カナ]],"")</f>
        <v>ﾏﾂﾔﾏﾆｼ</v>
      </c>
      <c r="H12">
        <f>IFERROR(リレーチーム[[#This Row],[所属番号]],"")</f>
        <v>10</v>
      </c>
      <c r="I12">
        <f>IFERROR(リレーチーム[[#This Row],[種目コード]],"")</f>
        <v>7</v>
      </c>
      <c r="J12">
        <f>IFERROR(リレーチーム[[#This Row],[距離コード]],"")</f>
        <v>5</v>
      </c>
      <c r="K12">
        <f>IFERROR(リレーチーム[[#This Row],[性別コード]],"")</f>
        <v>1</v>
      </c>
      <c r="L12">
        <f>IFERROR(リレーチーム[[#This Row],[新記録判定クラス]],"")</f>
        <v>0</v>
      </c>
      <c r="M12" t="str">
        <f>IFERROR(リレーチーム[[#This Row],[エントリータイム]],"")</f>
        <v xml:space="preserve"> 4:10.00</v>
      </c>
      <c r="N12" t="str">
        <f>IFERROR(VLOOKUP(I12,色々!L:M,2,0),"")</f>
        <v>メドレーリレー</v>
      </c>
      <c r="O12" s="9" t="str">
        <f>IFERROR(VLOOKUP(J12,色々!P:R,3,0),"")</f>
        <v>4×100m</v>
      </c>
      <c r="P12" s="9" t="str">
        <f>IFERROR(VLOOKUP(K12,色々!P:Q,2,0),"")</f>
        <v>男子</v>
      </c>
      <c r="Q12" s="9" t="str">
        <f>IFERROR(VLOOKUP(L12,クラス!B:C,2,0),"")</f>
        <v/>
      </c>
    </row>
    <row r="13" spans="5:17" x14ac:dyDescent="0.15">
      <c r="E13">
        <f>IFERROR(リレーチーム[[#This Row],[チーム番号]],"")</f>
        <v>1012</v>
      </c>
      <c r="F13" t="str">
        <f>IFERROR(リレーチーム[[#This Row],[チーム名]],"")</f>
        <v>松山西中等</v>
      </c>
      <c r="G13" t="str">
        <f>IFERROR(リレーチーム[[#This Row],[チーム名カナ]],"")</f>
        <v>ﾏﾂﾔﾏﾆｼ</v>
      </c>
      <c r="H13">
        <f>IFERROR(リレーチーム[[#This Row],[所属番号]],"")</f>
        <v>10</v>
      </c>
      <c r="I13">
        <f>IFERROR(リレーチーム[[#This Row],[種目コード]],"")</f>
        <v>6</v>
      </c>
      <c r="J13">
        <f>IFERROR(リレーチーム[[#This Row],[距離コード]],"")</f>
        <v>5</v>
      </c>
      <c r="K13">
        <f>IFERROR(リレーチーム[[#This Row],[性別コード]],"")</f>
        <v>1</v>
      </c>
      <c r="L13">
        <f>IFERROR(リレーチーム[[#This Row],[新記録判定クラス]],"")</f>
        <v>0</v>
      </c>
      <c r="M13" t="str">
        <f>IFERROR(リレーチーム[[#This Row],[エントリータイム]],"")</f>
        <v xml:space="preserve"> 3:50.00</v>
      </c>
      <c r="N13" t="str">
        <f>IFERROR(VLOOKUP(I13,色々!L:M,2,0),"")</f>
        <v>フリーリレー</v>
      </c>
      <c r="O13" s="9" t="str">
        <f>IFERROR(VLOOKUP(J13,色々!P:R,3,0),"")</f>
        <v>4×100m</v>
      </c>
      <c r="P13" s="9" t="str">
        <f>IFERROR(VLOOKUP(K13,色々!P:Q,2,0),"")</f>
        <v>男子</v>
      </c>
      <c r="Q13" s="9" t="str">
        <f>IFERROR(VLOOKUP(L13,クラス!B:C,2,0),"")</f>
        <v/>
      </c>
    </row>
    <row r="14" spans="5:17" x14ac:dyDescent="0.15">
      <c r="E14">
        <f>IFERROR(リレーチーム[[#This Row],[チーム番号]],"")</f>
        <v>1013</v>
      </c>
      <c r="F14" t="str">
        <f>IFERROR(リレーチーム[[#This Row],[チーム名]],"")</f>
        <v>松山西中等</v>
      </c>
      <c r="G14" t="str">
        <f>IFERROR(リレーチーム[[#This Row],[チーム名カナ]],"")</f>
        <v>ﾏﾂﾔﾏﾆｼ</v>
      </c>
      <c r="H14">
        <f>IFERROR(リレーチーム[[#This Row],[所属番号]],"")</f>
        <v>10</v>
      </c>
      <c r="I14">
        <f>IFERROR(リレーチーム[[#This Row],[種目コード]],"")</f>
        <v>6</v>
      </c>
      <c r="J14">
        <f>IFERROR(リレーチーム[[#This Row],[距離コード]],"")</f>
        <v>6</v>
      </c>
      <c r="K14">
        <f>IFERROR(リレーチーム[[#This Row],[性別コード]],"")</f>
        <v>1</v>
      </c>
      <c r="L14">
        <f>IFERROR(リレーチーム[[#This Row],[新記録判定クラス]],"")</f>
        <v>0</v>
      </c>
      <c r="M14" t="str">
        <f>IFERROR(リレーチーム[[#This Row],[エントリータイム]],"")</f>
        <v xml:space="preserve"> 8:30.00</v>
      </c>
      <c r="N14" t="str">
        <f>IFERROR(VLOOKUP(I14,色々!L:M,2,0),"")</f>
        <v>フリーリレー</v>
      </c>
      <c r="O14" s="9" t="str">
        <f>IFERROR(VLOOKUP(J14,色々!P:R,3,0),"")</f>
        <v>4×200m</v>
      </c>
      <c r="P14" s="9" t="str">
        <f>IFERROR(VLOOKUP(K14,色々!P:Q,2,0),"")</f>
        <v>男子</v>
      </c>
      <c r="Q14" s="9" t="str">
        <f>IFERROR(VLOOKUP(L14,クラス!B:C,2,0),"")</f>
        <v/>
      </c>
    </row>
    <row r="15" spans="5:17" x14ac:dyDescent="0.15">
      <c r="E15">
        <f>IFERROR(リレーチーム[[#This Row],[チーム番号]],"")</f>
        <v>1014</v>
      </c>
      <c r="F15" t="str">
        <f>IFERROR(リレーチーム[[#This Row],[チーム名]],"")</f>
        <v>松山西中等</v>
      </c>
      <c r="G15" t="str">
        <f>IFERROR(リレーチーム[[#This Row],[チーム名カナ]],"")</f>
        <v>ﾏﾂﾔﾏﾆｼ</v>
      </c>
      <c r="H15">
        <f>IFERROR(リレーチーム[[#This Row],[所属番号]],"")</f>
        <v>10</v>
      </c>
      <c r="I15">
        <f>IFERROR(リレーチーム[[#This Row],[種目コード]],"")</f>
        <v>6</v>
      </c>
      <c r="J15">
        <f>IFERROR(リレーチーム[[#This Row],[距離コード]],"")</f>
        <v>6</v>
      </c>
      <c r="K15">
        <f>IFERROR(リレーチーム[[#This Row],[性別コード]],"")</f>
        <v>2</v>
      </c>
      <c r="L15">
        <f>IFERROR(リレーチーム[[#This Row],[新記録判定クラス]],"")</f>
        <v>0</v>
      </c>
      <c r="M15" t="str">
        <f>IFERROR(リレーチーム[[#This Row],[エントリータイム]],"")</f>
        <v>10:40.00</v>
      </c>
      <c r="N15" t="str">
        <f>IFERROR(VLOOKUP(I15,色々!L:M,2,0),"")</f>
        <v>フリーリレー</v>
      </c>
      <c r="O15" s="9" t="str">
        <f>IFERROR(VLOOKUP(J15,色々!P:R,3,0),"")</f>
        <v>4×200m</v>
      </c>
      <c r="P15" s="9" t="str">
        <f>IFERROR(VLOOKUP(K15,色々!P:Q,2,0),"")</f>
        <v>女子</v>
      </c>
      <c r="Q15" s="9" t="str">
        <f>IFERROR(VLOOKUP(L15,クラス!B:C,2,0),"")</f>
        <v/>
      </c>
    </row>
    <row r="16" spans="5:17" x14ac:dyDescent="0.15">
      <c r="E16">
        <f>IFERROR(リレーチーム[[#This Row],[チーム番号]],"")</f>
        <v>1015</v>
      </c>
      <c r="F16" t="str">
        <f>IFERROR(リレーチーム[[#This Row],[チーム名]],"")</f>
        <v>松山西中等</v>
      </c>
      <c r="G16" t="str">
        <f>IFERROR(リレーチーム[[#This Row],[チーム名カナ]],"")</f>
        <v>ﾏﾂﾔﾏﾆｼ</v>
      </c>
      <c r="H16">
        <f>IFERROR(リレーチーム[[#This Row],[所属番号]],"")</f>
        <v>10</v>
      </c>
      <c r="I16">
        <f>IFERROR(リレーチーム[[#This Row],[種目コード]],"")</f>
        <v>7</v>
      </c>
      <c r="J16">
        <f>IFERROR(リレーチーム[[#This Row],[距離コード]],"")</f>
        <v>5</v>
      </c>
      <c r="K16">
        <f>IFERROR(リレーチーム[[#This Row],[性別コード]],"")</f>
        <v>2</v>
      </c>
      <c r="L16">
        <f>IFERROR(リレーチーム[[#This Row],[新記録判定クラス]],"")</f>
        <v>0</v>
      </c>
      <c r="M16" t="str">
        <f>IFERROR(リレーチーム[[#This Row],[エントリータイム]],"")</f>
        <v xml:space="preserve"> 4:45.00</v>
      </c>
      <c r="N16" t="str">
        <f>IFERROR(VLOOKUP(I16,色々!L:M,2,0),"")</f>
        <v>メドレーリレー</v>
      </c>
      <c r="O16" s="9" t="str">
        <f>IFERROR(VLOOKUP(J16,色々!P:R,3,0),"")</f>
        <v>4×100m</v>
      </c>
      <c r="P16" s="9" t="str">
        <f>IFERROR(VLOOKUP(K16,色々!P:Q,2,0),"")</f>
        <v>女子</v>
      </c>
      <c r="Q16" s="9" t="str">
        <f>IFERROR(VLOOKUP(L16,クラス!B:C,2,0),"")</f>
        <v/>
      </c>
    </row>
    <row r="17" spans="5:17" x14ac:dyDescent="0.15">
      <c r="E17">
        <f>IFERROR(リレーチーム[[#This Row],[チーム番号]],"")</f>
        <v>1016</v>
      </c>
      <c r="F17" t="str">
        <f>IFERROR(リレーチーム[[#This Row],[チーム名]],"")</f>
        <v>松山南高</v>
      </c>
      <c r="G17" t="str">
        <f>IFERROR(リレーチーム[[#This Row],[チーム名カナ]],"")</f>
        <v>ﾏﾂﾔﾏﾐﾅﾐｺ</v>
      </c>
      <c r="H17">
        <f>IFERROR(リレーチーム[[#This Row],[所属番号]],"")</f>
        <v>11</v>
      </c>
      <c r="I17">
        <f>IFERROR(リレーチーム[[#This Row],[種目コード]],"")</f>
        <v>6</v>
      </c>
      <c r="J17">
        <f>IFERROR(リレーチーム[[#This Row],[距離コード]],"")</f>
        <v>5</v>
      </c>
      <c r="K17">
        <f>IFERROR(リレーチーム[[#This Row],[性別コード]],"")</f>
        <v>1</v>
      </c>
      <c r="L17">
        <f>IFERROR(リレーチーム[[#This Row],[新記録判定クラス]],"")</f>
        <v>0</v>
      </c>
      <c r="M17" t="str">
        <f>IFERROR(リレーチーム[[#This Row],[エントリータイム]],"")</f>
        <v xml:space="preserve"> 3:54.00</v>
      </c>
      <c r="N17" t="str">
        <f>IFERROR(VLOOKUP(I17,色々!L:M,2,0),"")</f>
        <v>フリーリレー</v>
      </c>
      <c r="O17" s="9" t="str">
        <f>IFERROR(VLOOKUP(J17,色々!P:R,3,0),"")</f>
        <v>4×100m</v>
      </c>
      <c r="P17" s="9" t="str">
        <f>IFERROR(VLOOKUP(K17,色々!P:Q,2,0),"")</f>
        <v>男子</v>
      </c>
      <c r="Q17" s="9" t="str">
        <f>IFERROR(VLOOKUP(L17,クラス!B:C,2,0),"")</f>
        <v/>
      </c>
    </row>
    <row r="18" spans="5:17" x14ac:dyDescent="0.15">
      <c r="E18">
        <f>IFERROR(リレーチーム[[#This Row],[チーム番号]],"")</f>
        <v>1017</v>
      </c>
      <c r="F18" t="str">
        <f>IFERROR(リレーチーム[[#This Row],[チーム名]],"")</f>
        <v>松山北高</v>
      </c>
      <c r="G18" t="str">
        <f>IFERROR(リレーチーム[[#This Row],[チーム名カナ]],"")</f>
        <v>ﾏﾂﾔﾏｷﾀｺｳ</v>
      </c>
      <c r="H18">
        <f>IFERROR(リレーチーム[[#This Row],[所属番号]],"")</f>
        <v>12</v>
      </c>
      <c r="I18">
        <f>IFERROR(リレーチーム[[#This Row],[種目コード]],"")</f>
        <v>6</v>
      </c>
      <c r="J18">
        <f>IFERROR(リレーチーム[[#This Row],[距離コード]],"")</f>
        <v>5</v>
      </c>
      <c r="K18">
        <f>IFERROR(リレーチーム[[#This Row],[性別コード]],"")</f>
        <v>1</v>
      </c>
      <c r="L18">
        <f>IFERROR(リレーチーム[[#This Row],[新記録判定クラス]],"")</f>
        <v>0</v>
      </c>
      <c r="M18" t="str">
        <f>IFERROR(リレーチーム[[#This Row],[エントリータイム]],"")</f>
        <v xml:space="preserve"> 3:48.00</v>
      </c>
      <c r="N18" t="str">
        <f>IFERROR(VLOOKUP(I18,色々!L:M,2,0),"")</f>
        <v>フリーリレー</v>
      </c>
      <c r="O18" s="9" t="str">
        <f>IFERROR(VLOOKUP(J18,色々!P:R,3,0),"")</f>
        <v>4×100m</v>
      </c>
      <c r="P18" s="9" t="str">
        <f>IFERROR(VLOOKUP(K18,色々!P:Q,2,0),"")</f>
        <v>男子</v>
      </c>
      <c r="Q18" s="9" t="str">
        <f>IFERROR(VLOOKUP(L18,クラス!B:C,2,0),"")</f>
        <v/>
      </c>
    </row>
    <row r="19" spans="5:17" x14ac:dyDescent="0.15">
      <c r="E19">
        <f>IFERROR(リレーチーム[[#This Row],[チーム番号]],"")</f>
        <v>1018</v>
      </c>
      <c r="F19" t="str">
        <f>IFERROR(リレーチーム[[#This Row],[チーム名]],"")</f>
        <v>松山北高</v>
      </c>
      <c r="G19" t="str">
        <f>IFERROR(リレーチーム[[#This Row],[チーム名カナ]],"")</f>
        <v>ﾏﾂﾔﾏｷﾀｺｳ</v>
      </c>
      <c r="H19">
        <f>IFERROR(リレーチーム[[#This Row],[所属番号]],"")</f>
        <v>12</v>
      </c>
      <c r="I19">
        <f>IFERROR(リレーチーム[[#This Row],[種目コード]],"")</f>
        <v>6</v>
      </c>
      <c r="J19">
        <f>IFERROR(リレーチーム[[#This Row],[距離コード]],"")</f>
        <v>6</v>
      </c>
      <c r="K19">
        <f>IFERROR(リレーチーム[[#This Row],[性別コード]],"")</f>
        <v>1</v>
      </c>
      <c r="L19">
        <f>IFERROR(リレーチーム[[#This Row],[新記録判定クラス]],"")</f>
        <v>0</v>
      </c>
      <c r="M19" t="str">
        <f>IFERROR(リレーチーム[[#This Row],[エントリータイム]],"")</f>
        <v xml:space="preserve"> 8:12.00</v>
      </c>
      <c r="N19" t="str">
        <f>IFERROR(VLOOKUP(I19,色々!L:M,2,0),"")</f>
        <v>フリーリレー</v>
      </c>
      <c r="O19" s="9" t="str">
        <f>IFERROR(VLOOKUP(J19,色々!P:R,3,0),"")</f>
        <v>4×200m</v>
      </c>
      <c r="P19" s="9" t="str">
        <f>IFERROR(VLOOKUP(K19,色々!P:Q,2,0),"")</f>
        <v>男子</v>
      </c>
      <c r="Q19" s="9" t="str">
        <f>IFERROR(VLOOKUP(L19,クラス!B:C,2,0),"")</f>
        <v/>
      </c>
    </row>
    <row r="20" spans="5:17" x14ac:dyDescent="0.15">
      <c r="E20">
        <f>IFERROR(リレーチーム[[#This Row],[チーム番号]],"")</f>
        <v>1019</v>
      </c>
      <c r="F20" t="str">
        <f>IFERROR(リレーチーム[[#This Row],[チーム名]],"")</f>
        <v>大洲高</v>
      </c>
      <c r="G20" t="str">
        <f>IFERROR(リレーチーム[[#This Row],[チーム名カナ]],"")</f>
        <v>ｵｵｽﾞｺｳ</v>
      </c>
      <c r="H20">
        <f>IFERROR(リレーチーム[[#This Row],[所属番号]],"")</f>
        <v>15</v>
      </c>
      <c r="I20">
        <f>IFERROR(リレーチーム[[#This Row],[種目コード]],"")</f>
        <v>6</v>
      </c>
      <c r="J20">
        <f>IFERROR(リレーチーム[[#This Row],[距離コード]],"")</f>
        <v>6</v>
      </c>
      <c r="K20">
        <f>IFERROR(リレーチーム[[#This Row],[性別コード]],"")</f>
        <v>1</v>
      </c>
      <c r="L20">
        <f>IFERROR(リレーチーム[[#This Row],[新記録判定クラス]],"")</f>
        <v>0</v>
      </c>
      <c r="M20" t="str">
        <f>IFERROR(リレーチーム[[#This Row],[エントリータイム]],"")</f>
        <v xml:space="preserve"> 9:00.00</v>
      </c>
      <c r="N20" t="str">
        <f>IFERROR(VLOOKUP(I20,色々!L:M,2,0),"")</f>
        <v>フリーリレー</v>
      </c>
      <c r="O20" s="9" t="str">
        <f>IFERROR(VLOOKUP(J20,色々!P:R,3,0),"")</f>
        <v>4×200m</v>
      </c>
      <c r="P20" s="9" t="str">
        <f>IFERROR(VLOOKUP(K20,色々!P:Q,2,0),"")</f>
        <v>男子</v>
      </c>
      <c r="Q20" s="9" t="str">
        <f>IFERROR(VLOOKUP(L20,クラス!B:C,2,0),"")</f>
        <v/>
      </c>
    </row>
    <row r="21" spans="5:17" x14ac:dyDescent="0.15">
      <c r="E21">
        <f>IFERROR(リレーチーム[[#This Row],[チーム番号]],"")</f>
        <v>1020</v>
      </c>
      <c r="F21" t="str">
        <f>IFERROR(リレーチーム[[#This Row],[チーム名]],"")</f>
        <v>大洲高</v>
      </c>
      <c r="G21" t="str">
        <f>IFERROR(リレーチーム[[#This Row],[チーム名カナ]],"")</f>
        <v>ｵｵｽﾞｺｳ</v>
      </c>
      <c r="H21">
        <f>IFERROR(リレーチーム[[#This Row],[所属番号]],"")</f>
        <v>15</v>
      </c>
      <c r="I21">
        <f>IFERROR(リレーチーム[[#This Row],[種目コード]],"")</f>
        <v>7</v>
      </c>
      <c r="J21">
        <f>IFERROR(リレーチーム[[#This Row],[距離コード]],"")</f>
        <v>5</v>
      </c>
      <c r="K21">
        <f>IFERROR(リレーチーム[[#This Row],[性別コード]],"")</f>
        <v>2</v>
      </c>
      <c r="L21">
        <f>IFERROR(リレーチーム[[#This Row],[新記録判定クラス]],"")</f>
        <v>0</v>
      </c>
      <c r="M21" t="str">
        <f>IFERROR(リレーチーム[[#This Row],[エントリータイム]],"")</f>
        <v xml:space="preserve"> 5:20.00</v>
      </c>
      <c r="N21" t="str">
        <f>IFERROR(VLOOKUP(I21,色々!L:M,2,0),"")</f>
        <v>メドレーリレー</v>
      </c>
      <c r="O21" s="9" t="str">
        <f>IFERROR(VLOOKUP(J21,色々!P:R,3,0),"")</f>
        <v>4×100m</v>
      </c>
      <c r="P21" s="9" t="str">
        <f>IFERROR(VLOOKUP(K21,色々!P:Q,2,0),"")</f>
        <v>女子</v>
      </c>
      <c r="Q21" s="9" t="str">
        <f>IFERROR(VLOOKUP(L21,クラス!B:C,2,0),"")</f>
        <v/>
      </c>
    </row>
    <row r="22" spans="5:17" x14ac:dyDescent="0.15">
      <c r="E22">
        <f>IFERROR(リレーチーム[[#This Row],[チーム番号]],"")</f>
        <v>1021</v>
      </c>
      <c r="F22" t="str">
        <f>IFERROR(リレーチーム[[#This Row],[チーム名]],"")</f>
        <v>八幡浜高校</v>
      </c>
      <c r="G22" t="str">
        <f>IFERROR(リレーチーム[[#This Row],[チーム名カナ]],"")</f>
        <v>ﾔﾜﾀﾊﾏ</v>
      </c>
      <c r="H22">
        <f>IFERROR(リレーチーム[[#This Row],[所属番号]],"")</f>
        <v>16</v>
      </c>
      <c r="I22">
        <f>IFERROR(リレーチーム[[#This Row],[種目コード]],"")</f>
        <v>7</v>
      </c>
      <c r="J22">
        <f>IFERROR(リレーチーム[[#This Row],[距離コード]],"")</f>
        <v>5</v>
      </c>
      <c r="K22">
        <f>IFERROR(リレーチーム[[#This Row],[性別コード]],"")</f>
        <v>2</v>
      </c>
      <c r="L22">
        <f>IFERROR(リレーチーム[[#This Row],[新記録判定クラス]],"")</f>
        <v>0</v>
      </c>
      <c r="M22" t="str">
        <f>IFERROR(リレーチーム[[#This Row],[エントリータイム]],"")</f>
        <v xml:space="preserve"> 4:45.00</v>
      </c>
      <c r="N22" t="str">
        <f>IFERROR(VLOOKUP(I22,色々!L:M,2,0),"")</f>
        <v>メドレーリレー</v>
      </c>
      <c r="O22" s="9" t="str">
        <f>IFERROR(VLOOKUP(J22,色々!P:R,3,0),"")</f>
        <v>4×100m</v>
      </c>
      <c r="P22" s="9" t="str">
        <f>IFERROR(VLOOKUP(K22,色々!P:Q,2,0),"")</f>
        <v>女子</v>
      </c>
      <c r="Q22" s="9" t="str">
        <f>IFERROR(VLOOKUP(L22,クラス!B:C,2,0),"")</f>
        <v/>
      </c>
    </row>
    <row r="23" spans="5:17" x14ac:dyDescent="0.15">
      <c r="E23">
        <f>IFERROR(リレーチーム[[#This Row],[チーム番号]],"")</f>
        <v>1022</v>
      </c>
      <c r="F23" t="str">
        <f>IFERROR(リレーチーム[[#This Row],[チーム名]],"")</f>
        <v>八幡浜高校</v>
      </c>
      <c r="G23" t="str">
        <f>IFERROR(リレーチーム[[#This Row],[チーム名カナ]],"")</f>
        <v>ﾔﾜﾀﾊﾏ</v>
      </c>
      <c r="H23">
        <f>IFERROR(リレーチーム[[#This Row],[所属番号]],"")</f>
        <v>16</v>
      </c>
      <c r="I23">
        <f>IFERROR(リレーチーム[[#This Row],[種目コード]],"")</f>
        <v>6</v>
      </c>
      <c r="J23">
        <f>IFERROR(リレーチーム[[#This Row],[距離コード]],"")</f>
        <v>5</v>
      </c>
      <c r="K23">
        <f>IFERROR(リレーチーム[[#This Row],[性別コード]],"")</f>
        <v>1</v>
      </c>
      <c r="L23">
        <f>IFERROR(リレーチーム[[#This Row],[新記録判定クラス]],"")</f>
        <v>0</v>
      </c>
      <c r="M23" t="str">
        <f>IFERROR(リレーチーム[[#This Row],[エントリータイム]],"")</f>
        <v xml:space="preserve"> 3:49.00</v>
      </c>
      <c r="N23" t="str">
        <f>IFERROR(VLOOKUP(I23,色々!L:M,2,0),"")</f>
        <v>フリーリレー</v>
      </c>
      <c r="O23" s="9" t="str">
        <f>IFERROR(VLOOKUP(J23,色々!P:R,3,0),"")</f>
        <v>4×100m</v>
      </c>
      <c r="P23" s="9" t="str">
        <f>IFERROR(VLOOKUP(K23,色々!P:Q,2,0),"")</f>
        <v>男子</v>
      </c>
      <c r="Q23" s="9" t="str">
        <f>IFERROR(VLOOKUP(L23,クラス!B:C,2,0),"")</f>
        <v/>
      </c>
    </row>
    <row r="24" spans="5:17" x14ac:dyDescent="0.15">
      <c r="E24">
        <f>IFERROR(リレーチーム[[#This Row],[チーム番号]],"")</f>
        <v>1023</v>
      </c>
      <c r="F24" t="str">
        <f>IFERROR(リレーチーム[[#This Row],[チーム名]],"")</f>
        <v>八幡浜高校</v>
      </c>
      <c r="G24" t="str">
        <f>IFERROR(リレーチーム[[#This Row],[チーム名カナ]],"")</f>
        <v>ﾔﾜﾀﾊﾏ</v>
      </c>
      <c r="H24">
        <f>IFERROR(リレーチーム[[#This Row],[所属番号]],"")</f>
        <v>16</v>
      </c>
      <c r="I24">
        <f>IFERROR(リレーチーム[[#This Row],[種目コード]],"")</f>
        <v>6</v>
      </c>
      <c r="J24">
        <f>IFERROR(リレーチーム[[#This Row],[距離コード]],"")</f>
        <v>6</v>
      </c>
      <c r="K24">
        <f>IFERROR(リレーチーム[[#This Row],[性別コード]],"")</f>
        <v>1</v>
      </c>
      <c r="L24">
        <f>IFERROR(リレーチーム[[#This Row],[新記録判定クラス]],"")</f>
        <v>0</v>
      </c>
      <c r="M24" t="str">
        <f>IFERROR(リレーチーム[[#This Row],[エントリータイム]],"")</f>
        <v xml:space="preserve"> 8:10.00</v>
      </c>
      <c r="N24" t="str">
        <f>IFERROR(VLOOKUP(I24,色々!L:M,2,0),"")</f>
        <v>フリーリレー</v>
      </c>
      <c r="O24" s="9" t="str">
        <f>IFERROR(VLOOKUP(J24,色々!P:R,3,0),"")</f>
        <v>4×200m</v>
      </c>
      <c r="P24" s="9" t="str">
        <f>IFERROR(VLOOKUP(K24,色々!P:Q,2,0),"")</f>
        <v>男子</v>
      </c>
      <c r="Q24" s="9" t="str">
        <f>IFERROR(VLOOKUP(L24,クラス!B:C,2,0),"")</f>
        <v/>
      </c>
    </row>
    <row r="25" spans="5:17" x14ac:dyDescent="0.15">
      <c r="E25">
        <f>IFERROR(リレーチーム[[#This Row],[チーム番号]],"")</f>
        <v>1024</v>
      </c>
      <c r="F25" t="str">
        <f>IFERROR(リレーチーム[[#This Row],[チーム名]],"")</f>
        <v>八幡浜高校</v>
      </c>
      <c r="G25" t="str">
        <f>IFERROR(リレーチーム[[#This Row],[チーム名カナ]],"")</f>
        <v>ﾔﾜﾀﾊﾏ</v>
      </c>
      <c r="H25">
        <f>IFERROR(リレーチーム[[#This Row],[所属番号]],"")</f>
        <v>16</v>
      </c>
      <c r="I25">
        <f>IFERROR(リレーチーム[[#This Row],[種目コード]],"")</f>
        <v>7</v>
      </c>
      <c r="J25">
        <f>IFERROR(リレーチーム[[#This Row],[距離コード]],"")</f>
        <v>5</v>
      </c>
      <c r="K25">
        <f>IFERROR(リレーチーム[[#This Row],[性別コード]],"")</f>
        <v>1</v>
      </c>
      <c r="L25">
        <f>IFERROR(リレーチーム[[#This Row],[新記録判定クラス]],"")</f>
        <v>0</v>
      </c>
      <c r="M25" t="str">
        <f>IFERROR(リレーチーム[[#This Row],[エントリータイム]],"")</f>
        <v xml:space="preserve"> 4:12.00</v>
      </c>
      <c r="N25" t="str">
        <f>IFERROR(VLOOKUP(I25,色々!L:M,2,0),"")</f>
        <v>メドレーリレー</v>
      </c>
      <c r="O25" s="9" t="str">
        <f>IFERROR(VLOOKUP(J25,色々!P:R,3,0),"")</f>
        <v>4×100m</v>
      </c>
      <c r="P25" s="9" t="str">
        <f>IFERROR(VLOOKUP(K25,色々!P:Q,2,0),"")</f>
        <v>男子</v>
      </c>
      <c r="Q25" s="9" t="str">
        <f>IFERROR(VLOOKUP(L25,クラス!B:C,2,0),"")</f>
        <v/>
      </c>
    </row>
    <row r="26" spans="5:17" x14ac:dyDescent="0.15">
      <c r="E26">
        <f>IFERROR(リレーチーム[[#This Row],[チーム番号]],"")</f>
        <v>1025</v>
      </c>
      <c r="F26" t="str">
        <f>IFERROR(リレーチーム[[#This Row],[チーム名]],"")</f>
        <v>八幡浜高校</v>
      </c>
      <c r="G26" t="str">
        <f>IFERROR(リレーチーム[[#This Row],[チーム名カナ]],"")</f>
        <v>ﾔﾜﾀﾊﾏ</v>
      </c>
      <c r="H26">
        <f>IFERROR(リレーチーム[[#This Row],[所属番号]],"")</f>
        <v>16</v>
      </c>
      <c r="I26">
        <f>IFERROR(リレーチーム[[#This Row],[種目コード]],"")</f>
        <v>6</v>
      </c>
      <c r="J26">
        <f>IFERROR(リレーチーム[[#This Row],[距離コード]],"")</f>
        <v>5</v>
      </c>
      <c r="K26">
        <f>IFERROR(リレーチーム[[#This Row],[性別コード]],"")</f>
        <v>2</v>
      </c>
      <c r="L26">
        <f>IFERROR(リレーチーム[[#This Row],[新記録判定クラス]],"")</f>
        <v>0</v>
      </c>
      <c r="M26" t="str">
        <f>IFERROR(リレーチーム[[#This Row],[エントリータイム]],"")</f>
        <v xml:space="preserve"> 4:14.00</v>
      </c>
      <c r="N26" t="str">
        <f>IFERROR(VLOOKUP(I26,色々!L:M,2,0),"")</f>
        <v>フリーリレー</v>
      </c>
      <c r="O26" s="9" t="str">
        <f>IFERROR(VLOOKUP(J26,色々!P:R,3,0),"")</f>
        <v>4×100m</v>
      </c>
      <c r="P26" s="9" t="str">
        <f>IFERROR(VLOOKUP(K26,色々!P:Q,2,0),"")</f>
        <v>女子</v>
      </c>
      <c r="Q26" s="9" t="str">
        <f>IFERROR(VLOOKUP(L26,クラス!B:C,2,0),"")</f>
        <v/>
      </c>
    </row>
    <row r="27" spans="5:17" x14ac:dyDescent="0.15">
      <c r="E27">
        <f>IFERROR(リレーチーム[[#This Row],[チーム番号]],"")</f>
        <v>1026</v>
      </c>
      <c r="F27" t="str">
        <f>IFERROR(リレーチーム[[#This Row],[チーム名]],"")</f>
        <v>八幡浜高校</v>
      </c>
      <c r="G27" t="str">
        <f>IFERROR(リレーチーム[[#This Row],[チーム名カナ]],"")</f>
        <v>ﾔﾜﾀﾊﾏ</v>
      </c>
      <c r="H27">
        <f>IFERROR(リレーチーム[[#This Row],[所属番号]],"")</f>
        <v>16</v>
      </c>
      <c r="I27">
        <f>IFERROR(リレーチーム[[#This Row],[種目コード]],"")</f>
        <v>6</v>
      </c>
      <c r="J27">
        <f>IFERROR(リレーチーム[[#This Row],[距離コード]],"")</f>
        <v>6</v>
      </c>
      <c r="K27">
        <f>IFERROR(リレーチーム[[#This Row],[性別コード]],"")</f>
        <v>2</v>
      </c>
      <c r="L27">
        <f>IFERROR(リレーチーム[[#This Row],[新記録判定クラス]],"")</f>
        <v>0</v>
      </c>
      <c r="M27" t="str">
        <f>IFERROR(リレーチーム[[#This Row],[エントリータイム]],"")</f>
        <v xml:space="preserve"> 9:07.00</v>
      </c>
      <c r="N27" t="str">
        <f>IFERROR(VLOOKUP(I27,色々!L:M,2,0),"")</f>
        <v>フリーリレー</v>
      </c>
      <c r="O27" s="9" t="str">
        <f>IFERROR(VLOOKUP(J27,色々!P:R,3,0),"")</f>
        <v>4×200m</v>
      </c>
      <c r="P27" s="9" t="str">
        <f>IFERROR(VLOOKUP(K27,色々!P:Q,2,0),"")</f>
        <v>女子</v>
      </c>
      <c r="Q27" s="9" t="str">
        <f>IFERROR(VLOOKUP(L27,クラス!B:C,2,0),"")</f>
        <v/>
      </c>
    </row>
    <row r="28" spans="5:17" x14ac:dyDescent="0.15">
      <c r="E28">
        <f>IFERROR(リレーチーム[[#This Row],[チーム番号]],"")</f>
        <v>1027</v>
      </c>
      <c r="F28" t="str">
        <f>IFERROR(リレーチーム[[#This Row],[チーム名]],"")</f>
        <v>宇和島東高</v>
      </c>
      <c r="G28" t="str">
        <f>IFERROR(リレーチーム[[#This Row],[チーム名カナ]],"")</f>
        <v>ｳﾜｼﾞﾏﾋｶﾞ</v>
      </c>
      <c r="H28">
        <f>IFERROR(リレーチーム[[#This Row],[所属番号]],"")</f>
        <v>18</v>
      </c>
      <c r="I28">
        <f>IFERROR(リレーチーム[[#This Row],[種目コード]],"")</f>
        <v>6</v>
      </c>
      <c r="J28">
        <f>IFERROR(リレーチーム[[#This Row],[距離コード]],"")</f>
        <v>5</v>
      </c>
      <c r="K28">
        <f>IFERROR(リレーチーム[[#This Row],[性別コード]],"")</f>
        <v>1</v>
      </c>
      <c r="L28">
        <f>IFERROR(リレーチーム[[#This Row],[新記録判定クラス]],"")</f>
        <v>0</v>
      </c>
      <c r="M28" t="str">
        <f>IFERROR(リレーチーム[[#This Row],[エントリータイム]],"")</f>
        <v xml:space="preserve"> 3:45.00</v>
      </c>
      <c r="N28" t="str">
        <f>IFERROR(VLOOKUP(I28,色々!L:M,2,0),"")</f>
        <v>フリーリレー</v>
      </c>
      <c r="O28" s="9" t="str">
        <f>IFERROR(VLOOKUP(J28,色々!P:R,3,0),"")</f>
        <v>4×100m</v>
      </c>
      <c r="P28" s="9" t="str">
        <f>IFERROR(VLOOKUP(K28,色々!P:Q,2,0),"")</f>
        <v>男子</v>
      </c>
      <c r="Q28" s="9" t="str">
        <f>IFERROR(VLOOKUP(L28,クラス!B:C,2,0),"")</f>
        <v/>
      </c>
    </row>
    <row r="29" spans="5:17" x14ac:dyDescent="0.15">
      <c r="E29">
        <f>IFERROR(リレーチーム[[#This Row],[チーム番号]],"")</f>
        <v>1028</v>
      </c>
      <c r="F29" t="str">
        <f>IFERROR(リレーチーム[[#This Row],[チーム名]],"")</f>
        <v>宇和島東高</v>
      </c>
      <c r="G29" t="str">
        <f>IFERROR(リレーチーム[[#This Row],[チーム名カナ]],"")</f>
        <v>ｳﾜｼﾞﾏﾋｶﾞ</v>
      </c>
      <c r="H29">
        <f>IFERROR(リレーチーム[[#This Row],[所属番号]],"")</f>
        <v>18</v>
      </c>
      <c r="I29">
        <f>IFERROR(リレーチーム[[#This Row],[種目コード]],"")</f>
        <v>6</v>
      </c>
      <c r="J29">
        <f>IFERROR(リレーチーム[[#This Row],[距離コード]],"")</f>
        <v>5</v>
      </c>
      <c r="K29">
        <f>IFERROR(リレーチーム[[#This Row],[性別コード]],"")</f>
        <v>2</v>
      </c>
      <c r="L29">
        <f>IFERROR(リレーチーム[[#This Row],[新記録判定クラス]],"")</f>
        <v>0</v>
      </c>
      <c r="M29" t="str">
        <f>IFERROR(リレーチーム[[#This Row],[エントリータイム]],"")</f>
        <v xml:space="preserve"> 4:10.00</v>
      </c>
      <c r="N29" t="str">
        <f>IFERROR(VLOOKUP(I29,色々!L:M,2,0),"")</f>
        <v>フリーリレー</v>
      </c>
      <c r="O29" s="9" t="str">
        <f>IFERROR(VLOOKUP(J29,色々!P:R,3,0),"")</f>
        <v>4×100m</v>
      </c>
      <c r="P29" s="9" t="str">
        <f>IFERROR(VLOOKUP(K29,色々!P:Q,2,0),"")</f>
        <v>女子</v>
      </c>
      <c r="Q29" s="9" t="str">
        <f>IFERROR(VLOOKUP(L29,クラス!B:C,2,0),"")</f>
        <v/>
      </c>
    </row>
    <row r="30" spans="5:17" x14ac:dyDescent="0.15">
      <c r="E30">
        <f>IFERROR(リレーチーム[[#This Row],[チーム番号]],"")</f>
        <v>1029</v>
      </c>
      <c r="F30" t="str">
        <f>IFERROR(リレーチーム[[#This Row],[チーム名]],"")</f>
        <v>宇和島東高</v>
      </c>
      <c r="G30" t="str">
        <f>IFERROR(リレーチーム[[#This Row],[チーム名カナ]],"")</f>
        <v>ｳﾜｼﾞﾏﾋｶﾞ</v>
      </c>
      <c r="H30">
        <f>IFERROR(リレーチーム[[#This Row],[所属番号]],"")</f>
        <v>18</v>
      </c>
      <c r="I30">
        <f>IFERROR(リレーチーム[[#This Row],[種目コード]],"")</f>
        <v>7</v>
      </c>
      <c r="J30">
        <f>IFERROR(リレーチーム[[#This Row],[距離コード]],"")</f>
        <v>5</v>
      </c>
      <c r="K30">
        <f>IFERROR(リレーチーム[[#This Row],[性別コード]],"")</f>
        <v>1</v>
      </c>
      <c r="L30">
        <f>IFERROR(リレーチーム[[#This Row],[新記録判定クラス]],"")</f>
        <v>0</v>
      </c>
      <c r="M30" t="str">
        <f>IFERROR(リレーチーム[[#This Row],[エントリータイム]],"")</f>
        <v xml:space="preserve"> 4:08.00</v>
      </c>
      <c r="N30" t="str">
        <f>IFERROR(VLOOKUP(I30,色々!L:M,2,0),"")</f>
        <v>メドレーリレー</v>
      </c>
      <c r="O30" s="9" t="str">
        <f>IFERROR(VLOOKUP(J30,色々!P:R,3,0),"")</f>
        <v>4×100m</v>
      </c>
      <c r="P30" s="9" t="str">
        <f>IFERROR(VLOOKUP(K30,色々!P:Q,2,0),"")</f>
        <v>男子</v>
      </c>
      <c r="Q30" s="9" t="str">
        <f>IFERROR(VLOOKUP(L30,クラス!B:C,2,0),"")</f>
        <v/>
      </c>
    </row>
    <row r="31" spans="5:17" x14ac:dyDescent="0.15">
      <c r="E31">
        <f>IFERROR(リレーチーム[[#This Row],[チーム番号]],"")</f>
        <v>1030</v>
      </c>
      <c r="F31" t="str">
        <f>IFERROR(リレーチーム[[#This Row],[チーム名]],"")</f>
        <v>宇和島東高</v>
      </c>
      <c r="G31" t="str">
        <f>IFERROR(リレーチーム[[#This Row],[チーム名カナ]],"")</f>
        <v>ｳﾜｼﾞﾏﾋｶﾞ</v>
      </c>
      <c r="H31">
        <f>IFERROR(リレーチーム[[#This Row],[所属番号]],"")</f>
        <v>18</v>
      </c>
      <c r="I31">
        <f>IFERROR(リレーチーム[[#This Row],[種目コード]],"")</f>
        <v>7</v>
      </c>
      <c r="J31">
        <f>IFERROR(リレーチーム[[#This Row],[距離コード]],"")</f>
        <v>5</v>
      </c>
      <c r="K31">
        <f>IFERROR(リレーチーム[[#This Row],[性別コード]],"")</f>
        <v>2</v>
      </c>
      <c r="L31">
        <f>IFERROR(リレーチーム[[#This Row],[新記録判定クラス]],"")</f>
        <v>0</v>
      </c>
      <c r="M31" t="str">
        <f>IFERROR(リレーチーム[[#This Row],[エントリータイム]],"")</f>
        <v xml:space="preserve"> 4:33.00</v>
      </c>
      <c r="N31" t="str">
        <f>IFERROR(VLOOKUP(I31,色々!L:M,2,0),"")</f>
        <v>メドレーリレー</v>
      </c>
      <c r="O31" s="9" t="str">
        <f>IFERROR(VLOOKUP(J31,色々!P:R,3,0),"")</f>
        <v>4×100m</v>
      </c>
      <c r="P31" s="9" t="str">
        <f>IFERROR(VLOOKUP(K31,色々!P:Q,2,0),"")</f>
        <v>女子</v>
      </c>
      <c r="Q31" s="9" t="str">
        <f>IFERROR(VLOOKUP(L31,クラス!B:C,2,0),"")</f>
        <v/>
      </c>
    </row>
    <row r="32" spans="5:17" x14ac:dyDescent="0.15">
      <c r="E32">
        <f>IFERROR(リレーチーム[[#This Row],[チーム番号]],"")</f>
        <v>1031</v>
      </c>
      <c r="F32" t="str">
        <f>IFERROR(リレーチーム[[#This Row],[チーム名]],"")</f>
        <v>宇和島東高</v>
      </c>
      <c r="G32" t="str">
        <f>IFERROR(リレーチーム[[#This Row],[チーム名カナ]],"")</f>
        <v>ｳﾜｼﾞﾏﾋｶﾞ</v>
      </c>
      <c r="H32">
        <f>IFERROR(リレーチーム[[#This Row],[所属番号]],"")</f>
        <v>18</v>
      </c>
      <c r="I32">
        <f>IFERROR(リレーチーム[[#This Row],[種目コード]],"")</f>
        <v>6</v>
      </c>
      <c r="J32">
        <f>IFERROR(リレーチーム[[#This Row],[距離コード]],"")</f>
        <v>6</v>
      </c>
      <c r="K32">
        <f>IFERROR(リレーチーム[[#This Row],[性別コード]],"")</f>
        <v>2</v>
      </c>
      <c r="L32">
        <f>IFERROR(リレーチーム[[#This Row],[新記録判定クラス]],"")</f>
        <v>0</v>
      </c>
      <c r="M32" t="str">
        <f>IFERROR(リレーチーム[[#This Row],[エントリータイム]],"")</f>
        <v xml:space="preserve"> 9:00.00</v>
      </c>
      <c r="N32" t="str">
        <f>IFERROR(VLOOKUP(I32,色々!L:M,2,0),"")</f>
        <v>フリーリレー</v>
      </c>
      <c r="O32" s="9" t="str">
        <f>IFERROR(VLOOKUP(J32,色々!P:R,3,0),"")</f>
        <v>4×200m</v>
      </c>
      <c r="P32" s="9" t="str">
        <f>IFERROR(VLOOKUP(K32,色々!P:Q,2,0),"")</f>
        <v>女子</v>
      </c>
      <c r="Q32" s="9" t="str">
        <f>IFERROR(VLOOKUP(L32,クラス!B:C,2,0),"")</f>
        <v/>
      </c>
    </row>
    <row r="33" spans="5:17" x14ac:dyDescent="0.15">
      <c r="E33">
        <f>IFERROR(リレーチーム[[#This Row],[チーム番号]],"")</f>
        <v>1032</v>
      </c>
      <c r="F33" t="str">
        <f>IFERROR(リレーチーム[[#This Row],[チーム名]],"")</f>
        <v>宇和島東高</v>
      </c>
      <c r="G33" t="str">
        <f>IFERROR(リレーチーム[[#This Row],[チーム名カナ]],"")</f>
        <v>ｳﾜｼﾞﾏﾋｶﾞ</v>
      </c>
      <c r="H33">
        <f>IFERROR(リレーチーム[[#This Row],[所属番号]],"")</f>
        <v>18</v>
      </c>
      <c r="I33">
        <f>IFERROR(リレーチーム[[#This Row],[種目コード]],"")</f>
        <v>6</v>
      </c>
      <c r="J33">
        <f>IFERROR(リレーチーム[[#This Row],[距離コード]],"")</f>
        <v>6</v>
      </c>
      <c r="K33">
        <f>IFERROR(リレーチーム[[#This Row],[性別コード]],"")</f>
        <v>1</v>
      </c>
      <c r="L33">
        <f>IFERROR(リレーチーム[[#This Row],[新記録判定クラス]],"")</f>
        <v>0</v>
      </c>
      <c r="M33" t="str">
        <f>IFERROR(リレーチーム[[#This Row],[エントリータイム]],"")</f>
        <v xml:space="preserve"> 8:13.00</v>
      </c>
      <c r="N33" t="str">
        <f>IFERROR(VLOOKUP(I33,色々!L:M,2,0),"")</f>
        <v>フリーリレー</v>
      </c>
      <c r="O33" s="9" t="str">
        <f>IFERROR(VLOOKUP(J33,色々!P:R,3,0),"")</f>
        <v>4×200m</v>
      </c>
      <c r="P33" s="9" t="str">
        <f>IFERROR(VLOOKUP(K33,色々!P:Q,2,0),"")</f>
        <v>男子</v>
      </c>
      <c r="Q33" s="9" t="str">
        <f>IFERROR(VLOOKUP(L33,クラス!B:C,2,0),"")</f>
        <v/>
      </c>
    </row>
    <row r="34" spans="5:17" x14ac:dyDescent="0.15">
      <c r="E34">
        <f>IFERROR(リレーチーム[[#This Row],[チーム番号]],"")</f>
        <v>1033</v>
      </c>
      <c r="F34" t="str">
        <f>IFERROR(リレーチーム[[#This Row],[チーム名]],"")</f>
        <v>宇和島南中等</v>
      </c>
      <c r="G34" t="str">
        <f>IFERROR(リレーチーム[[#This Row],[チーム名カナ]],"")</f>
        <v>ｳﾜｼﾞﾏﾐﾅﾐ</v>
      </c>
      <c r="H34">
        <f>IFERROR(リレーチーム[[#This Row],[所属番号]],"")</f>
        <v>19</v>
      </c>
      <c r="I34">
        <f>IFERROR(リレーチーム[[#This Row],[種目コード]],"")</f>
        <v>6</v>
      </c>
      <c r="J34">
        <f>IFERROR(リレーチーム[[#This Row],[距離コード]],"")</f>
        <v>6</v>
      </c>
      <c r="K34">
        <f>IFERROR(リレーチーム[[#This Row],[性別コード]],"")</f>
        <v>1</v>
      </c>
      <c r="L34">
        <f>IFERROR(リレーチーム[[#This Row],[新記録判定クラス]],"")</f>
        <v>0</v>
      </c>
      <c r="M34" t="str">
        <f>IFERROR(リレーチーム[[#This Row],[エントリータイム]],"")</f>
        <v xml:space="preserve"> 8:28.00</v>
      </c>
      <c r="N34" t="str">
        <f>IFERROR(VLOOKUP(I34,色々!L:M,2,0),"")</f>
        <v>フリーリレー</v>
      </c>
      <c r="O34" s="9" t="str">
        <f>IFERROR(VLOOKUP(J34,色々!P:R,3,0),"")</f>
        <v>4×200m</v>
      </c>
      <c r="P34" s="9" t="str">
        <f>IFERROR(VLOOKUP(K34,色々!P:Q,2,0),"")</f>
        <v>男子</v>
      </c>
      <c r="Q34" s="9" t="str">
        <f>IFERROR(VLOOKUP(L34,クラス!B:C,2,0),"")</f>
        <v/>
      </c>
    </row>
    <row r="35" spans="5:17" x14ac:dyDescent="0.15">
      <c r="E35">
        <f>IFERROR(リレーチーム[[#This Row],[チーム番号]],"")</f>
        <v>1034</v>
      </c>
      <c r="F35" t="str">
        <f>IFERROR(リレーチーム[[#This Row],[チーム名]],"")</f>
        <v>宇和島南中等</v>
      </c>
      <c r="G35" t="str">
        <f>IFERROR(リレーチーム[[#This Row],[チーム名カナ]],"")</f>
        <v>ｳﾜｼﾞﾏﾐﾅﾐ</v>
      </c>
      <c r="H35">
        <f>IFERROR(リレーチーム[[#This Row],[所属番号]],"")</f>
        <v>19</v>
      </c>
      <c r="I35">
        <f>IFERROR(リレーチーム[[#This Row],[種目コード]],"")</f>
        <v>7</v>
      </c>
      <c r="J35">
        <f>IFERROR(リレーチーム[[#This Row],[距離コード]],"")</f>
        <v>5</v>
      </c>
      <c r="K35">
        <f>IFERROR(リレーチーム[[#This Row],[性別コード]],"")</f>
        <v>1</v>
      </c>
      <c r="L35">
        <f>IFERROR(リレーチーム[[#This Row],[新記録判定クラス]],"")</f>
        <v>0</v>
      </c>
      <c r="M35" t="str">
        <f>IFERROR(リレーチーム[[#This Row],[エントリータイム]],"")</f>
        <v xml:space="preserve"> 4:25.50</v>
      </c>
      <c r="N35" t="str">
        <f>IFERROR(VLOOKUP(I35,色々!L:M,2,0),"")</f>
        <v>メドレーリレー</v>
      </c>
      <c r="O35" s="9" t="str">
        <f>IFERROR(VLOOKUP(J35,色々!P:R,3,0),"")</f>
        <v>4×100m</v>
      </c>
      <c r="P35" s="9" t="str">
        <f>IFERROR(VLOOKUP(K35,色々!P:Q,2,0),"")</f>
        <v>男子</v>
      </c>
      <c r="Q35" s="9" t="str">
        <f>IFERROR(VLOOKUP(L35,クラス!B:C,2,0),"")</f>
        <v/>
      </c>
    </row>
    <row r="36" spans="5:17" x14ac:dyDescent="0.15">
      <c r="E36">
        <f>IFERROR(リレーチーム[[#This Row],[チーム番号]],"")</f>
        <v>1035</v>
      </c>
      <c r="F36" t="str">
        <f>IFERROR(リレーチーム[[#This Row],[チーム名]],"")</f>
        <v>宇和島南中等</v>
      </c>
      <c r="G36" t="str">
        <f>IFERROR(リレーチーム[[#This Row],[チーム名カナ]],"")</f>
        <v>ｳﾜｼﾞﾏﾐﾅﾐ</v>
      </c>
      <c r="H36">
        <f>IFERROR(リレーチーム[[#This Row],[所属番号]],"")</f>
        <v>19</v>
      </c>
      <c r="I36">
        <f>IFERROR(リレーチーム[[#This Row],[種目コード]],"")</f>
        <v>6</v>
      </c>
      <c r="J36">
        <f>IFERROR(リレーチーム[[#This Row],[距離コード]],"")</f>
        <v>5</v>
      </c>
      <c r="K36">
        <f>IFERROR(リレーチーム[[#This Row],[性別コード]],"")</f>
        <v>2</v>
      </c>
      <c r="L36">
        <f>IFERROR(リレーチーム[[#This Row],[新記録判定クラス]],"")</f>
        <v>0</v>
      </c>
      <c r="M36" t="str">
        <f>IFERROR(リレーチーム[[#This Row],[エントリータイム]],"")</f>
        <v xml:space="preserve"> 4:13.00</v>
      </c>
      <c r="N36" t="str">
        <f>IFERROR(VLOOKUP(I36,色々!L:M,2,0),"")</f>
        <v>フリーリレー</v>
      </c>
      <c r="O36" s="9" t="str">
        <f>IFERROR(VLOOKUP(J36,色々!P:R,3,0),"")</f>
        <v>4×100m</v>
      </c>
      <c r="P36" s="9" t="str">
        <f>IFERROR(VLOOKUP(K36,色々!P:Q,2,0),"")</f>
        <v>女子</v>
      </c>
      <c r="Q36" s="9" t="str">
        <f>IFERROR(VLOOKUP(L36,クラス!B:C,2,0),"")</f>
        <v/>
      </c>
    </row>
    <row r="37" spans="5:17" x14ac:dyDescent="0.15">
      <c r="E37">
        <f>IFERROR(リレーチーム[[#This Row],[チーム番号]],"")</f>
        <v>1036</v>
      </c>
      <c r="F37" t="str">
        <f>IFERROR(リレーチーム[[#This Row],[チーム名]],"")</f>
        <v>宇和島南中等</v>
      </c>
      <c r="G37" t="str">
        <f>IFERROR(リレーチーム[[#This Row],[チーム名カナ]],"")</f>
        <v>ｳﾜｼﾞﾏﾐﾅﾐ</v>
      </c>
      <c r="H37">
        <f>IFERROR(リレーチーム[[#This Row],[所属番号]],"")</f>
        <v>19</v>
      </c>
      <c r="I37">
        <f>IFERROR(リレーチーム[[#This Row],[種目コード]],"")</f>
        <v>6</v>
      </c>
      <c r="J37">
        <f>IFERROR(リレーチーム[[#This Row],[距離コード]],"")</f>
        <v>6</v>
      </c>
      <c r="K37">
        <f>IFERROR(リレーチーム[[#This Row],[性別コード]],"")</f>
        <v>2</v>
      </c>
      <c r="L37">
        <f>IFERROR(リレーチーム[[#This Row],[新記録判定クラス]],"")</f>
        <v>0</v>
      </c>
      <c r="M37" t="str">
        <f>IFERROR(リレーチーム[[#This Row],[エントリータイム]],"")</f>
        <v xml:space="preserve"> 9:20.00</v>
      </c>
      <c r="N37" t="str">
        <f>IFERROR(VLOOKUP(I37,色々!L:M,2,0),"")</f>
        <v>フリーリレー</v>
      </c>
      <c r="O37" s="9" t="str">
        <f>IFERROR(VLOOKUP(J37,色々!P:R,3,0),"")</f>
        <v>4×200m</v>
      </c>
      <c r="P37" s="9" t="str">
        <f>IFERROR(VLOOKUP(K37,色々!P:Q,2,0),"")</f>
        <v>女子</v>
      </c>
      <c r="Q37" s="9" t="str">
        <f>IFERROR(VLOOKUP(L37,クラス!B:C,2,0),"")</f>
        <v/>
      </c>
    </row>
    <row r="38" spans="5:17" x14ac:dyDescent="0.15">
      <c r="E38">
        <f>IFERROR(リレーチーム[[#This Row],[チーム番号]],"")</f>
        <v>1037</v>
      </c>
      <c r="F38" t="str">
        <f>IFERROR(リレーチーム[[#This Row],[チーム名]],"")</f>
        <v>宇和島南中等</v>
      </c>
      <c r="G38" t="str">
        <f>IFERROR(リレーチーム[[#This Row],[チーム名カナ]],"")</f>
        <v>ｳﾜｼﾞﾏﾐﾅﾐ</v>
      </c>
      <c r="H38">
        <f>IFERROR(リレーチーム[[#This Row],[所属番号]],"")</f>
        <v>19</v>
      </c>
      <c r="I38">
        <f>IFERROR(リレーチーム[[#This Row],[種目コード]],"")</f>
        <v>7</v>
      </c>
      <c r="J38">
        <f>IFERROR(リレーチーム[[#This Row],[距離コード]],"")</f>
        <v>5</v>
      </c>
      <c r="K38">
        <f>IFERROR(リレーチーム[[#This Row],[性別コード]],"")</f>
        <v>2</v>
      </c>
      <c r="L38">
        <f>IFERROR(リレーチーム[[#This Row],[新記録判定クラス]],"")</f>
        <v>0</v>
      </c>
      <c r="M38" t="str">
        <f>IFERROR(リレーチーム[[#This Row],[エントリータイム]],"")</f>
        <v xml:space="preserve"> 4:48.37</v>
      </c>
      <c r="N38" t="str">
        <f>IFERROR(VLOOKUP(I38,色々!L:M,2,0),"")</f>
        <v>メドレーリレー</v>
      </c>
      <c r="O38" s="9" t="str">
        <f>IFERROR(VLOOKUP(J38,色々!P:R,3,0),"")</f>
        <v>4×100m</v>
      </c>
      <c r="P38" s="9" t="str">
        <f>IFERROR(VLOOKUP(K38,色々!P:Q,2,0),"")</f>
        <v>女子</v>
      </c>
      <c r="Q38" s="9" t="str">
        <f>IFERROR(VLOOKUP(L38,クラス!B:C,2,0),"")</f>
        <v/>
      </c>
    </row>
    <row r="39" spans="5:17" x14ac:dyDescent="0.15">
      <c r="E39">
        <f>IFERROR(リレーチーム[[#This Row],[チーム番号]],"")</f>
        <v>1038</v>
      </c>
      <c r="F39" t="str">
        <f>IFERROR(リレーチーム[[#This Row],[チーム名]],"")</f>
        <v>宇和島南中等</v>
      </c>
      <c r="G39" t="str">
        <f>IFERROR(リレーチーム[[#This Row],[チーム名カナ]],"")</f>
        <v>ｳﾜｼﾞﾏﾐﾅﾐ</v>
      </c>
      <c r="H39">
        <f>IFERROR(リレーチーム[[#This Row],[所属番号]],"")</f>
        <v>19</v>
      </c>
      <c r="I39">
        <f>IFERROR(リレーチーム[[#This Row],[種目コード]],"")</f>
        <v>6</v>
      </c>
      <c r="J39">
        <f>IFERROR(リレーチーム[[#This Row],[距離コード]],"")</f>
        <v>5</v>
      </c>
      <c r="K39">
        <f>IFERROR(リレーチーム[[#This Row],[性別コード]],"")</f>
        <v>1</v>
      </c>
      <c r="L39">
        <f>IFERROR(リレーチーム[[#This Row],[新記録判定クラス]],"")</f>
        <v>0</v>
      </c>
      <c r="M39" t="str">
        <f>IFERROR(リレーチーム[[#This Row],[エントリータイム]],"")</f>
        <v xml:space="preserve"> 3:53.00</v>
      </c>
      <c r="N39" t="str">
        <f>IFERROR(VLOOKUP(I39,色々!L:M,2,0),"")</f>
        <v>フリーリレー</v>
      </c>
      <c r="O39" s="9" t="str">
        <f>IFERROR(VLOOKUP(J39,色々!P:R,3,0),"")</f>
        <v>4×100m</v>
      </c>
      <c r="P39" s="9" t="str">
        <f>IFERROR(VLOOKUP(K39,色々!P:Q,2,0),"")</f>
        <v>男子</v>
      </c>
      <c r="Q39" s="9" t="str">
        <f>IFERROR(VLOOKUP(L39,クラス!B:C,2,0),"")</f>
        <v/>
      </c>
    </row>
    <row r="40" spans="5:17" x14ac:dyDescent="0.15">
      <c r="E40">
        <f>IFERROR(リレーチーム[[#This Row],[チーム番号]],"")</f>
        <v>1039</v>
      </c>
      <c r="F40" t="str">
        <f>IFERROR(リレーチーム[[#This Row],[チーム名]],"")</f>
        <v>新田高</v>
      </c>
      <c r="G40" t="str">
        <f>IFERROR(リレーチーム[[#This Row],[チーム名カナ]],"")</f>
        <v>ﾆｯﾀ</v>
      </c>
      <c r="H40">
        <f>IFERROR(リレーチーム[[#This Row],[所属番号]],"")</f>
        <v>22</v>
      </c>
      <c r="I40">
        <f>IFERROR(リレーチーム[[#This Row],[種目コード]],"")</f>
        <v>6</v>
      </c>
      <c r="J40">
        <f>IFERROR(リレーチーム[[#This Row],[距離コード]],"")</f>
        <v>5</v>
      </c>
      <c r="K40">
        <f>IFERROR(リレーチーム[[#This Row],[性別コード]],"")</f>
        <v>2</v>
      </c>
      <c r="L40">
        <f>IFERROR(リレーチーム[[#This Row],[新記録判定クラス]],"")</f>
        <v>0</v>
      </c>
      <c r="M40" t="str">
        <f>IFERROR(リレーチーム[[#This Row],[エントリータイム]],"")</f>
        <v xml:space="preserve"> 4:10.00</v>
      </c>
      <c r="N40" t="str">
        <f>IFERROR(VLOOKUP(I40,色々!L:M,2,0),"")</f>
        <v>フリーリレー</v>
      </c>
      <c r="O40" s="9" t="str">
        <f>IFERROR(VLOOKUP(J40,色々!P:R,3,0),"")</f>
        <v>4×100m</v>
      </c>
      <c r="P40" s="9" t="str">
        <f>IFERROR(VLOOKUP(K40,色々!P:Q,2,0),"")</f>
        <v>女子</v>
      </c>
      <c r="Q40" s="9" t="str">
        <f>IFERROR(VLOOKUP(L40,クラス!B:C,2,0),"")</f>
        <v/>
      </c>
    </row>
    <row r="41" spans="5:17" x14ac:dyDescent="0.15">
      <c r="E41">
        <f>IFERROR(リレーチーム[[#This Row],[チーム番号]],"")</f>
        <v>1040</v>
      </c>
      <c r="F41" t="str">
        <f>IFERROR(リレーチーム[[#This Row],[チーム名]],"")</f>
        <v>新田高</v>
      </c>
      <c r="G41" t="str">
        <f>IFERROR(リレーチーム[[#This Row],[チーム名カナ]],"")</f>
        <v>ﾆｯﾀ</v>
      </c>
      <c r="H41">
        <f>IFERROR(リレーチーム[[#This Row],[所属番号]],"")</f>
        <v>22</v>
      </c>
      <c r="I41">
        <f>IFERROR(リレーチーム[[#This Row],[種目コード]],"")</f>
        <v>7</v>
      </c>
      <c r="J41">
        <f>IFERROR(リレーチーム[[#This Row],[距離コード]],"")</f>
        <v>5</v>
      </c>
      <c r="K41">
        <f>IFERROR(リレーチーム[[#This Row],[性別コード]],"")</f>
        <v>2</v>
      </c>
      <c r="L41">
        <f>IFERROR(リレーチーム[[#This Row],[新記録判定クラス]],"")</f>
        <v>0</v>
      </c>
      <c r="M41" t="str">
        <f>IFERROR(リレーチーム[[#This Row],[エントリータイム]],"")</f>
        <v xml:space="preserve"> 4:30.00</v>
      </c>
      <c r="N41" t="str">
        <f>IFERROR(VLOOKUP(I41,色々!L:M,2,0),"")</f>
        <v>メドレーリレー</v>
      </c>
      <c r="O41" s="9" t="str">
        <f>IFERROR(VLOOKUP(J41,色々!P:R,3,0),"")</f>
        <v>4×100m</v>
      </c>
      <c r="P41" s="9" t="str">
        <f>IFERROR(VLOOKUP(K41,色々!P:Q,2,0),"")</f>
        <v>女子</v>
      </c>
      <c r="Q41" s="9" t="str">
        <f>IFERROR(VLOOKUP(L41,クラス!B:C,2,0),"")</f>
        <v/>
      </c>
    </row>
    <row r="42" spans="5:17" x14ac:dyDescent="0.15">
      <c r="E42">
        <f>IFERROR(リレーチーム[[#This Row],[チーム番号]],"")</f>
        <v>1041</v>
      </c>
      <c r="F42" t="str">
        <f>IFERROR(リレーチーム[[#This Row],[チーム名]],"")</f>
        <v>新田高</v>
      </c>
      <c r="G42" t="str">
        <f>IFERROR(リレーチーム[[#This Row],[チーム名カナ]],"")</f>
        <v>ﾆｯﾀ</v>
      </c>
      <c r="H42">
        <f>IFERROR(リレーチーム[[#This Row],[所属番号]],"")</f>
        <v>22</v>
      </c>
      <c r="I42">
        <f>IFERROR(リレーチーム[[#This Row],[種目コード]],"")</f>
        <v>6</v>
      </c>
      <c r="J42">
        <f>IFERROR(リレーチーム[[#This Row],[距離コード]],"")</f>
        <v>5</v>
      </c>
      <c r="K42">
        <f>IFERROR(リレーチーム[[#This Row],[性別コード]],"")</f>
        <v>1</v>
      </c>
      <c r="L42">
        <f>IFERROR(リレーチーム[[#This Row],[新記録判定クラス]],"")</f>
        <v>0</v>
      </c>
      <c r="M42" t="str">
        <f>IFERROR(リレーチーム[[#This Row],[エントリータイム]],"")</f>
        <v xml:space="preserve"> 3:40.00</v>
      </c>
      <c r="N42" t="str">
        <f>IFERROR(VLOOKUP(I42,色々!L:M,2,0),"")</f>
        <v>フリーリレー</v>
      </c>
      <c r="O42" s="9" t="str">
        <f>IFERROR(VLOOKUP(J42,色々!P:R,3,0),"")</f>
        <v>4×100m</v>
      </c>
      <c r="P42" s="9" t="str">
        <f>IFERROR(VLOOKUP(K42,色々!P:Q,2,0),"")</f>
        <v>男子</v>
      </c>
      <c r="Q42" s="9" t="str">
        <f>IFERROR(VLOOKUP(L42,クラス!B:C,2,0),"")</f>
        <v/>
      </c>
    </row>
    <row r="43" spans="5:17" x14ac:dyDescent="0.15">
      <c r="E43">
        <f>IFERROR(リレーチーム[[#This Row],[チーム番号]],"")</f>
        <v>1042</v>
      </c>
      <c r="F43" t="str">
        <f>IFERROR(リレーチーム[[#This Row],[チーム名]],"")</f>
        <v>新田高</v>
      </c>
      <c r="G43" t="str">
        <f>IFERROR(リレーチーム[[#This Row],[チーム名カナ]],"")</f>
        <v>ﾆｯﾀ</v>
      </c>
      <c r="H43">
        <f>IFERROR(リレーチーム[[#This Row],[所属番号]],"")</f>
        <v>22</v>
      </c>
      <c r="I43">
        <f>IFERROR(リレーチーム[[#This Row],[種目コード]],"")</f>
        <v>6</v>
      </c>
      <c r="J43">
        <f>IFERROR(リレーチーム[[#This Row],[距離コード]],"")</f>
        <v>6</v>
      </c>
      <c r="K43">
        <f>IFERROR(リレーチーム[[#This Row],[性別コード]],"")</f>
        <v>2</v>
      </c>
      <c r="L43">
        <f>IFERROR(リレーチーム[[#This Row],[新記録判定クラス]],"")</f>
        <v>0</v>
      </c>
      <c r="M43" t="str">
        <f>IFERROR(リレーチーム[[#This Row],[エントリータイム]],"")</f>
        <v xml:space="preserve"> 9:00.00</v>
      </c>
      <c r="N43" t="str">
        <f>IFERROR(VLOOKUP(I43,色々!L:M,2,0),"")</f>
        <v>フリーリレー</v>
      </c>
      <c r="O43" s="9" t="str">
        <f>IFERROR(VLOOKUP(J43,色々!P:R,3,0),"")</f>
        <v>4×200m</v>
      </c>
      <c r="P43" s="9" t="str">
        <f>IFERROR(VLOOKUP(K43,色々!P:Q,2,0),"")</f>
        <v>女子</v>
      </c>
      <c r="Q43" s="9" t="str">
        <f>IFERROR(VLOOKUP(L43,クラス!B:C,2,0),"")</f>
        <v/>
      </c>
    </row>
    <row r="44" spans="5:17" x14ac:dyDescent="0.15">
      <c r="E44">
        <f>IFERROR(リレーチーム[[#This Row],[チーム番号]],"")</f>
        <v>1043</v>
      </c>
      <c r="F44" t="str">
        <f>IFERROR(リレーチーム[[#This Row],[チーム名]],"")</f>
        <v>新田高</v>
      </c>
      <c r="G44" t="str">
        <f>IFERROR(リレーチーム[[#This Row],[チーム名カナ]],"")</f>
        <v>ﾆｯﾀ</v>
      </c>
      <c r="H44">
        <f>IFERROR(リレーチーム[[#This Row],[所属番号]],"")</f>
        <v>22</v>
      </c>
      <c r="I44">
        <f>IFERROR(リレーチーム[[#This Row],[種目コード]],"")</f>
        <v>6</v>
      </c>
      <c r="J44">
        <f>IFERROR(リレーチーム[[#This Row],[距離コード]],"")</f>
        <v>6</v>
      </c>
      <c r="K44">
        <f>IFERROR(リレーチーム[[#This Row],[性別コード]],"")</f>
        <v>1</v>
      </c>
      <c r="L44">
        <f>IFERROR(リレーチーム[[#This Row],[新記録判定クラス]],"")</f>
        <v>0</v>
      </c>
      <c r="M44" t="str">
        <f>IFERROR(リレーチーム[[#This Row],[エントリータイム]],"")</f>
        <v xml:space="preserve"> 8:00.00</v>
      </c>
      <c r="N44" t="str">
        <f>IFERROR(VLOOKUP(I44,色々!L:M,2,0),"")</f>
        <v>フリーリレー</v>
      </c>
      <c r="O44" s="9" t="str">
        <f>IFERROR(VLOOKUP(J44,色々!P:R,3,0),"")</f>
        <v>4×200m</v>
      </c>
      <c r="P44" s="9" t="str">
        <f>IFERROR(VLOOKUP(K44,色々!P:Q,2,0),"")</f>
        <v>男子</v>
      </c>
      <c r="Q44" s="9" t="str">
        <f>IFERROR(VLOOKUP(L44,クラス!B:C,2,0),"")</f>
        <v/>
      </c>
    </row>
    <row r="45" spans="5:17" x14ac:dyDescent="0.15">
      <c r="E45">
        <f>IFERROR(リレーチーム[[#This Row],[チーム番号]],"")</f>
        <v>1044</v>
      </c>
      <c r="F45" t="str">
        <f>IFERROR(リレーチーム[[#This Row],[チーム名]],"")</f>
        <v>新田高</v>
      </c>
      <c r="G45" t="str">
        <f>IFERROR(リレーチーム[[#This Row],[チーム名カナ]],"")</f>
        <v>ﾆｯﾀ</v>
      </c>
      <c r="H45">
        <f>IFERROR(リレーチーム[[#This Row],[所属番号]],"")</f>
        <v>22</v>
      </c>
      <c r="I45">
        <f>IFERROR(リレーチーム[[#This Row],[種目コード]],"")</f>
        <v>7</v>
      </c>
      <c r="J45">
        <f>IFERROR(リレーチーム[[#This Row],[距離コード]],"")</f>
        <v>5</v>
      </c>
      <c r="K45">
        <f>IFERROR(リレーチーム[[#This Row],[性別コード]],"")</f>
        <v>1</v>
      </c>
      <c r="L45">
        <f>IFERROR(リレーチーム[[#This Row],[新記録判定クラス]],"")</f>
        <v>0</v>
      </c>
      <c r="M45" t="str">
        <f>IFERROR(リレーチーム[[#This Row],[エントリータイム]],"")</f>
        <v xml:space="preserve"> 4:10.00</v>
      </c>
      <c r="N45" t="str">
        <f>IFERROR(VLOOKUP(I45,色々!L:M,2,0),"")</f>
        <v>メドレーリレー</v>
      </c>
      <c r="O45" s="9" t="str">
        <f>IFERROR(VLOOKUP(J45,色々!P:R,3,0),"")</f>
        <v>4×100m</v>
      </c>
      <c r="P45" s="9" t="str">
        <f>IFERROR(VLOOKUP(K45,色々!P:Q,2,0),"")</f>
        <v>男子</v>
      </c>
      <c r="Q45" s="9" t="str">
        <f>IFERROR(VLOOKUP(L45,クラス!B:C,2,0),"")</f>
        <v/>
      </c>
    </row>
    <row r="46" spans="5:17" x14ac:dyDescent="0.15">
      <c r="E46">
        <f>IFERROR(リレーチーム[[#This Row],[チーム番号]],"")</f>
        <v>1045</v>
      </c>
      <c r="F46" t="str">
        <f>IFERROR(リレーチーム[[#This Row],[チーム名]],"")</f>
        <v>伊予高</v>
      </c>
      <c r="G46" t="str">
        <f>IFERROR(リレーチーム[[#This Row],[チーム名カナ]],"")</f>
        <v>ｲﾖｺｳｺｳ</v>
      </c>
      <c r="H46">
        <f>IFERROR(リレーチーム[[#This Row],[所属番号]],"")</f>
        <v>25</v>
      </c>
      <c r="I46">
        <f>IFERROR(リレーチーム[[#This Row],[種目コード]],"")</f>
        <v>6</v>
      </c>
      <c r="J46">
        <f>IFERROR(リレーチーム[[#This Row],[距離コード]],"")</f>
        <v>5</v>
      </c>
      <c r="K46">
        <f>IFERROR(リレーチーム[[#This Row],[性別コード]],"")</f>
        <v>1</v>
      </c>
      <c r="L46">
        <f>IFERROR(リレーチーム[[#This Row],[新記録判定クラス]],"")</f>
        <v>0</v>
      </c>
      <c r="M46" t="str">
        <f>IFERROR(リレーチーム[[#This Row],[エントリータイム]],"")</f>
        <v xml:space="preserve"> 4:20.00</v>
      </c>
      <c r="N46" t="str">
        <f>IFERROR(VLOOKUP(I46,色々!L:M,2,0),"")</f>
        <v>フリーリレー</v>
      </c>
      <c r="O46" s="9" t="str">
        <f>IFERROR(VLOOKUP(J46,色々!P:R,3,0),"")</f>
        <v>4×100m</v>
      </c>
      <c r="P46" s="9" t="str">
        <f>IFERROR(VLOOKUP(K46,色々!P:Q,2,0),"")</f>
        <v>男子</v>
      </c>
      <c r="Q46" s="9" t="str">
        <f>IFERROR(VLOOKUP(L46,クラス!B:C,2,0),"")</f>
        <v/>
      </c>
    </row>
    <row r="47" spans="5:17" x14ac:dyDescent="0.15">
      <c r="E47">
        <f>IFERROR(リレーチーム[[#This Row],[チーム番号]],"")</f>
        <v>1046</v>
      </c>
      <c r="F47" t="str">
        <f>IFERROR(リレーチーム[[#This Row],[チーム名]],"")</f>
        <v>松山中央高</v>
      </c>
      <c r="G47" t="str">
        <f>IFERROR(リレーチーム[[#This Row],[チーム名カナ]],"")</f>
        <v>ﾏﾂﾔﾏﾁｭｳｵ</v>
      </c>
      <c r="H47">
        <f>IFERROR(リレーチーム[[#This Row],[所属番号]],"")</f>
        <v>26</v>
      </c>
      <c r="I47">
        <f>IFERROR(リレーチーム[[#This Row],[種目コード]],"")</f>
        <v>7</v>
      </c>
      <c r="J47">
        <f>IFERROR(リレーチーム[[#This Row],[距離コード]],"")</f>
        <v>5</v>
      </c>
      <c r="K47">
        <f>IFERROR(リレーチーム[[#This Row],[性別コード]],"")</f>
        <v>1</v>
      </c>
      <c r="L47">
        <f>IFERROR(リレーチーム[[#This Row],[新記録判定クラス]],"")</f>
        <v>0</v>
      </c>
      <c r="M47" t="str">
        <f>IFERROR(リレーチーム[[#This Row],[エントリータイム]],"")</f>
        <v xml:space="preserve"> 4:25.00</v>
      </c>
      <c r="N47" t="str">
        <f>IFERROR(VLOOKUP(I47,色々!L:M,2,0),"")</f>
        <v>メドレーリレー</v>
      </c>
      <c r="O47" s="9" t="str">
        <f>IFERROR(VLOOKUP(J47,色々!P:R,3,0),"")</f>
        <v>4×100m</v>
      </c>
      <c r="P47" s="9" t="str">
        <f>IFERROR(VLOOKUP(K47,色々!P:Q,2,0),"")</f>
        <v>男子</v>
      </c>
      <c r="Q47" s="9" t="str">
        <f>IFERROR(VLOOKUP(L47,クラス!B:C,2,0),"")</f>
        <v/>
      </c>
    </row>
    <row r="48" spans="5:17" x14ac:dyDescent="0.15">
      <c r="E48">
        <f>IFERROR(リレーチーム[[#This Row],[チーム番号]],"")</f>
        <v>1047</v>
      </c>
      <c r="F48" t="str">
        <f>IFERROR(リレーチーム[[#This Row],[チーム名]],"")</f>
        <v>松山中央高</v>
      </c>
      <c r="G48" t="str">
        <f>IFERROR(リレーチーム[[#This Row],[チーム名カナ]],"")</f>
        <v>ﾏﾂﾔﾏﾁｭｳｵ</v>
      </c>
      <c r="H48">
        <f>IFERROR(リレーチーム[[#This Row],[所属番号]],"")</f>
        <v>26</v>
      </c>
      <c r="I48">
        <f>IFERROR(リレーチーム[[#This Row],[種目コード]],"")</f>
        <v>6</v>
      </c>
      <c r="J48">
        <f>IFERROR(リレーチーム[[#This Row],[距離コード]],"")</f>
        <v>6</v>
      </c>
      <c r="K48">
        <f>IFERROR(リレーチーム[[#This Row],[性別コード]],"")</f>
        <v>2</v>
      </c>
      <c r="L48">
        <f>IFERROR(リレーチーム[[#This Row],[新記録判定クラス]],"")</f>
        <v>0</v>
      </c>
      <c r="M48" t="str">
        <f>IFERROR(リレーチーム[[#This Row],[エントリータイム]],"")</f>
        <v>10:10.00</v>
      </c>
      <c r="N48" t="str">
        <f>IFERROR(VLOOKUP(I48,色々!L:M,2,0),"")</f>
        <v>フリーリレー</v>
      </c>
      <c r="O48" s="9" t="str">
        <f>IFERROR(VLOOKUP(J48,色々!P:R,3,0),"")</f>
        <v>4×200m</v>
      </c>
      <c r="P48" s="9" t="str">
        <f>IFERROR(VLOOKUP(K48,色々!P:Q,2,0),"")</f>
        <v>女子</v>
      </c>
      <c r="Q48" s="9" t="str">
        <f>IFERROR(VLOOKUP(L48,クラス!B:C,2,0),"")</f>
        <v/>
      </c>
    </row>
    <row r="49" spans="5:17" x14ac:dyDescent="0.15">
      <c r="E49">
        <f>IFERROR(リレーチーム[[#This Row],[チーム番号]],"")</f>
        <v>1048</v>
      </c>
      <c r="F49" t="str">
        <f>IFERROR(リレーチーム[[#This Row],[チーム名]],"")</f>
        <v>松山中央高</v>
      </c>
      <c r="G49" t="str">
        <f>IFERROR(リレーチーム[[#This Row],[チーム名カナ]],"")</f>
        <v>ﾏﾂﾔﾏﾁｭｳｵ</v>
      </c>
      <c r="H49">
        <f>IFERROR(リレーチーム[[#This Row],[所属番号]],"")</f>
        <v>26</v>
      </c>
      <c r="I49">
        <f>IFERROR(リレーチーム[[#This Row],[種目コード]],"")</f>
        <v>7</v>
      </c>
      <c r="J49">
        <f>IFERROR(リレーチーム[[#This Row],[距離コード]],"")</f>
        <v>5</v>
      </c>
      <c r="K49">
        <f>IFERROR(リレーチーム[[#This Row],[性別コード]],"")</f>
        <v>2</v>
      </c>
      <c r="L49">
        <f>IFERROR(リレーチーム[[#This Row],[新記録判定クラス]],"")</f>
        <v>0</v>
      </c>
      <c r="M49" t="str">
        <f>IFERROR(リレーチーム[[#This Row],[エントリータイム]],"")</f>
        <v xml:space="preserve"> 5:00.00</v>
      </c>
      <c r="N49" t="str">
        <f>IFERROR(VLOOKUP(I49,色々!L:M,2,0),"")</f>
        <v>メドレーリレー</v>
      </c>
      <c r="O49" s="9" t="str">
        <f>IFERROR(VLOOKUP(J49,色々!P:R,3,0),"")</f>
        <v>4×100m</v>
      </c>
      <c r="P49" s="9" t="str">
        <f>IFERROR(VLOOKUP(K49,色々!P:Q,2,0),"")</f>
        <v>女子</v>
      </c>
      <c r="Q49" s="9" t="str">
        <f>IFERROR(VLOOKUP(L49,クラス!B:C,2,0),"")</f>
        <v/>
      </c>
    </row>
    <row r="50" spans="5:17" x14ac:dyDescent="0.15">
      <c r="E50">
        <f>IFERROR(リレーチーム[[#This Row],[チーム番号]],"")</f>
        <v>1049</v>
      </c>
      <c r="F50" t="str">
        <f>IFERROR(リレーチーム[[#This Row],[チーム名]],"")</f>
        <v>松山中央高</v>
      </c>
      <c r="G50" t="str">
        <f>IFERROR(リレーチーム[[#This Row],[チーム名カナ]],"")</f>
        <v>ﾏﾂﾔﾏﾁｭｳｵ</v>
      </c>
      <c r="H50">
        <f>IFERROR(リレーチーム[[#This Row],[所属番号]],"")</f>
        <v>26</v>
      </c>
      <c r="I50">
        <f>IFERROR(リレーチーム[[#This Row],[種目コード]],"")</f>
        <v>6</v>
      </c>
      <c r="J50">
        <f>IFERROR(リレーチーム[[#This Row],[距離コード]],"")</f>
        <v>5</v>
      </c>
      <c r="K50">
        <f>IFERROR(リレーチーム[[#This Row],[性別コード]],"")</f>
        <v>1</v>
      </c>
      <c r="L50">
        <f>IFERROR(リレーチーム[[#This Row],[新記録判定クラス]],"")</f>
        <v>0</v>
      </c>
      <c r="M50" t="str">
        <f>IFERROR(リレーチーム[[#This Row],[エントリータイム]],"")</f>
        <v xml:space="preserve"> 4:05.00</v>
      </c>
      <c r="N50" t="str">
        <f>IFERROR(VLOOKUP(I50,色々!L:M,2,0),"")</f>
        <v>フリーリレー</v>
      </c>
      <c r="O50" s="9" t="str">
        <f>IFERROR(VLOOKUP(J50,色々!P:R,3,0),"")</f>
        <v>4×100m</v>
      </c>
      <c r="P50" s="9" t="str">
        <f>IFERROR(VLOOKUP(K50,色々!P:Q,2,0),"")</f>
        <v>男子</v>
      </c>
      <c r="Q50" s="9" t="str">
        <f>IFERROR(VLOOKUP(L50,クラス!B:C,2,0),"")</f>
        <v/>
      </c>
    </row>
    <row r="51" spans="5:17" x14ac:dyDescent="0.15">
      <c r="E51">
        <f>IFERROR(リレーチーム[[#This Row],[チーム番号]],"")</f>
        <v>1050</v>
      </c>
      <c r="F51" t="str">
        <f>IFERROR(リレーチーム[[#This Row],[チーム名]],"")</f>
        <v>松山中央高</v>
      </c>
      <c r="G51" t="str">
        <f>IFERROR(リレーチーム[[#This Row],[チーム名カナ]],"")</f>
        <v>ﾏﾂﾔﾏﾁｭｳｵ</v>
      </c>
      <c r="H51">
        <f>IFERROR(リレーチーム[[#This Row],[所属番号]],"")</f>
        <v>26</v>
      </c>
      <c r="I51">
        <f>IFERROR(リレーチーム[[#This Row],[種目コード]],"")</f>
        <v>6</v>
      </c>
      <c r="J51">
        <f>IFERROR(リレーチーム[[#This Row],[距離コード]],"")</f>
        <v>6</v>
      </c>
      <c r="K51">
        <f>IFERROR(リレーチーム[[#This Row],[性別コード]],"")</f>
        <v>1</v>
      </c>
      <c r="L51">
        <f>IFERROR(リレーチーム[[#This Row],[新記録判定クラス]],"")</f>
        <v>0</v>
      </c>
      <c r="M51" t="str">
        <f>IFERROR(リレーチーム[[#This Row],[エントリータイム]],"")</f>
        <v xml:space="preserve"> 9:00.00</v>
      </c>
      <c r="N51" t="str">
        <f>IFERROR(VLOOKUP(I51,色々!L:M,2,0),"")</f>
        <v>フリーリレー</v>
      </c>
      <c r="O51" s="9" t="str">
        <f>IFERROR(VLOOKUP(J51,色々!P:R,3,0),"")</f>
        <v>4×200m</v>
      </c>
      <c r="P51" s="9" t="str">
        <f>IFERROR(VLOOKUP(K51,色々!P:Q,2,0),"")</f>
        <v>男子</v>
      </c>
      <c r="Q51" s="9" t="str">
        <f>IFERROR(VLOOKUP(L51,クラス!B:C,2,0),"")</f>
        <v/>
      </c>
    </row>
    <row r="52" spans="5:17" x14ac:dyDescent="0.15">
      <c r="E52">
        <f>IFERROR(リレーチーム[[#This Row],[チーム番号]],"")</f>
        <v>1051</v>
      </c>
      <c r="F52" t="str">
        <f>IFERROR(リレーチーム[[#This Row],[チーム名]],"")</f>
        <v>松山中央高</v>
      </c>
      <c r="G52" t="str">
        <f>IFERROR(リレーチーム[[#This Row],[チーム名カナ]],"")</f>
        <v>ﾏﾂﾔﾏﾁｭｳｵ</v>
      </c>
      <c r="H52">
        <f>IFERROR(リレーチーム[[#This Row],[所属番号]],"")</f>
        <v>26</v>
      </c>
      <c r="I52">
        <f>IFERROR(リレーチーム[[#This Row],[種目コード]],"")</f>
        <v>6</v>
      </c>
      <c r="J52">
        <f>IFERROR(リレーチーム[[#This Row],[距離コード]],"")</f>
        <v>5</v>
      </c>
      <c r="K52">
        <f>IFERROR(リレーチーム[[#This Row],[性別コード]],"")</f>
        <v>2</v>
      </c>
      <c r="L52">
        <f>IFERROR(リレーチーム[[#This Row],[新記録判定クラス]],"")</f>
        <v>0</v>
      </c>
      <c r="M52" t="str">
        <f>IFERROR(リレーチーム[[#This Row],[エントリータイム]],"")</f>
        <v xml:space="preserve"> 4:30.00</v>
      </c>
      <c r="N52" t="str">
        <f>IFERROR(VLOOKUP(I52,色々!L:M,2,0),"")</f>
        <v>フリーリレー</v>
      </c>
      <c r="O52" s="9" t="str">
        <f>IFERROR(VLOOKUP(J52,色々!P:R,3,0),"")</f>
        <v>4×100m</v>
      </c>
      <c r="P52" s="9" t="str">
        <f>IFERROR(VLOOKUP(K52,色々!P:Q,2,0),"")</f>
        <v>女子</v>
      </c>
      <c r="Q52" s="9" t="str">
        <f>IFERROR(VLOOKUP(L52,クラス!B:C,2,0),"")</f>
        <v/>
      </c>
    </row>
    <row r="53" spans="5:17" x14ac:dyDescent="0.15">
      <c r="E53">
        <f>IFERROR(リレーチーム[[#This Row],[チーム番号]],"")</f>
        <v>1052</v>
      </c>
      <c r="F53" t="str">
        <f>IFERROR(リレーチーム[[#This Row],[チーム名]],"")</f>
        <v>新居浜高専</v>
      </c>
      <c r="G53" t="str">
        <f>IFERROR(リレーチーム[[#This Row],[チーム名カナ]],"")</f>
        <v>ﾆｲﾊﾏｺｳｾﾝ</v>
      </c>
      <c r="H53">
        <f>IFERROR(リレーチーム[[#This Row],[所属番号]],"")</f>
        <v>28</v>
      </c>
      <c r="I53">
        <f>IFERROR(リレーチーム[[#This Row],[種目コード]],"")</f>
        <v>6</v>
      </c>
      <c r="J53">
        <f>IFERROR(リレーチーム[[#This Row],[距離コード]],"")</f>
        <v>5</v>
      </c>
      <c r="K53">
        <f>IFERROR(リレーチーム[[#This Row],[性別コード]],"")</f>
        <v>2</v>
      </c>
      <c r="L53">
        <f>IFERROR(リレーチーム[[#This Row],[新記録判定クラス]],"")</f>
        <v>0</v>
      </c>
      <c r="M53" t="str">
        <f>IFERROR(リレーチーム[[#This Row],[エントリータイム]],"")</f>
        <v xml:space="preserve"> 4:30.00</v>
      </c>
      <c r="N53" t="str">
        <f>IFERROR(VLOOKUP(I53,色々!L:M,2,0),"")</f>
        <v>フリーリレー</v>
      </c>
      <c r="O53" s="9" t="str">
        <f>IFERROR(VLOOKUP(J53,色々!P:R,3,0),"")</f>
        <v>4×100m</v>
      </c>
      <c r="P53" s="9" t="str">
        <f>IFERROR(VLOOKUP(K53,色々!P:Q,2,0),"")</f>
        <v>女子</v>
      </c>
      <c r="Q53" s="9" t="str">
        <f>IFERROR(VLOOKUP(L53,クラス!B:C,2,0),"")</f>
        <v/>
      </c>
    </row>
    <row r="54" spans="5:17" x14ac:dyDescent="0.15">
      <c r="E54">
        <f>IFERROR(リレーチーム[[#This Row],[チーム番号]],"")</f>
        <v>1053</v>
      </c>
      <c r="F54" t="str">
        <f>IFERROR(リレーチーム[[#This Row],[チーム名]],"")</f>
        <v>済美平成中等教育学校</v>
      </c>
      <c r="G54" t="str">
        <f>IFERROR(リレーチーム[[#This Row],[チーム名カナ]],"")</f>
        <v>ｻｲﾋﾞﾍｲｾｲ</v>
      </c>
      <c r="H54">
        <f>IFERROR(リレーチーム[[#This Row],[所属番号]],"")</f>
        <v>31</v>
      </c>
      <c r="I54">
        <f>IFERROR(リレーチーム[[#This Row],[種目コード]],"")</f>
        <v>7</v>
      </c>
      <c r="J54">
        <f>IFERROR(リレーチーム[[#This Row],[距離コード]],"")</f>
        <v>5</v>
      </c>
      <c r="K54">
        <f>IFERROR(リレーチーム[[#This Row],[性別コード]],"")</f>
        <v>1</v>
      </c>
      <c r="L54">
        <f>IFERROR(リレーチーム[[#This Row],[新記録判定クラス]],"")</f>
        <v>0</v>
      </c>
      <c r="M54" t="str">
        <f>IFERROR(リレーチーム[[#This Row],[エントリータイム]],"")</f>
        <v xml:space="preserve"> 4:35.00</v>
      </c>
      <c r="N54" t="str">
        <f>IFERROR(VLOOKUP(I54,色々!L:M,2,0),"")</f>
        <v>メドレーリレー</v>
      </c>
      <c r="O54" s="9" t="str">
        <f>IFERROR(VLOOKUP(J54,色々!P:R,3,0),"")</f>
        <v>4×100m</v>
      </c>
      <c r="P54" s="9" t="str">
        <f>IFERROR(VLOOKUP(K54,色々!P:Q,2,0),"")</f>
        <v>男子</v>
      </c>
      <c r="Q54" s="9" t="str">
        <f>IFERROR(VLOOKUP(L54,クラス!B:C,2,0),"")</f>
        <v/>
      </c>
    </row>
    <row r="55" spans="5:17" x14ac:dyDescent="0.15">
      <c r="E55">
        <f>IFERROR(リレーチーム[[#This Row],[チーム番号]],"")</f>
        <v>1054</v>
      </c>
      <c r="F55" t="str">
        <f>IFERROR(リレーチーム[[#This Row],[チーム名]],"")</f>
        <v>済美平成中等教育学校</v>
      </c>
      <c r="G55" t="str">
        <f>IFERROR(リレーチーム[[#This Row],[チーム名カナ]],"")</f>
        <v>ｻｲﾋﾞﾍｲｾｲ</v>
      </c>
      <c r="H55">
        <f>IFERROR(リレーチーム[[#This Row],[所属番号]],"")</f>
        <v>31</v>
      </c>
      <c r="I55">
        <f>IFERROR(リレーチーム[[#This Row],[種目コード]],"")</f>
        <v>6</v>
      </c>
      <c r="J55">
        <f>IFERROR(リレーチーム[[#This Row],[距離コード]],"")</f>
        <v>5</v>
      </c>
      <c r="K55">
        <f>IFERROR(リレーチーム[[#This Row],[性別コード]],"")</f>
        <v>1</v>
      </c>
      <c r="L55">
        <f>IFERROR(リレーチーム[[#This Row],[新記録判定クラス]],"")</f>
        <v>0</v>
      </c>
      <c r="M55" t="str">
        <f>IFERROR(リレーチーム[[#This Row],[エントリータイム]],"")</f>
        <v xml:space="preserve"> 4:10.00</v>
      </c>
      <c r="N55" t="str">
        <f>IFERROR(VLOOKUP(I55,色々!L:M,2,0),"")</f>
        <v>フリーリレー</v>
      </c>
      <c r="O55" s="9" t="str">
        <f>IFERROR(VLOOKUP(J55,色々!P:R,3,0),"")</f>
        <v>4×100m</v>
      </c>
      <c r="P55" s="9" t="str">
        <f>IFERROR(VLOOKUP(K55,色々!P:Q,2,0),"")</f>
        <v>男子</v>
      </c>
      <c r="Q55" s="9" t="str">
        <f>IFERROR(VLOOKUP(L55,クラス!B:C,2,0),"")</f>
        <v/>
      </c>
    </row>
    <row r="56" spans="5:17" x14ac:dyDescent="0.15">
      <c r="E56" t="str">
        <f>IFERROR(リレーチーム[[#This Row],[チーム番号]],"")</f>
        <v/>
      </c>
      <c r="F56" t="str">
        <f>IFERROR(リレーチーム[[#This Row],[チーム名]],"")</f>
        <v/>
      </c>
      <c r="G56" t="str">
        <f>IFERROR(リレーチーム[[#This Row],[チーム名カナ]],"")</f>
        <v/>
      </c>
      <c r="H56" t="str">
        <f>IFERROR(リレーチーム[[#This Row],[所属番号]],"")</f>
        <v/>
      </c>
      <c r="I56" t="str">
        <f>IFERROR(リレーチーム[[#This Row],[種目コード]],"")</f>
        <v/>
      </c>
      <c r="J56" t="str">
        <f>IFERROR(リレーチーム[[#This Row],[距離コード]],"")</f>
        <v/>
      </c>
      <c r="K56" t="str">
        <f>IFERROR(リレーチーム[[#This Row],[性別コード]],"")</f>
        <v/>
      </c>
      <c r="L56" t="str">
        <f>IFERROR(リレーチーム[[#This Row],[新記録判定クラス]],"")</f>
        <v/>
      </c>
      <c r="M56" t="str">
        <f>IFERROR(リレーチーム[[#This Row],[エントリータイム]],"")</f>
        <v/>
      </c>
      <c r="N56" t="str">
        <f>IFERROR(VLOOKUP(I56,色々!L:M,2,0),"")</f>
        <v/>
      </c>
      <c r="O56" s="9" t="str">
        <f>IFERROR(VLOOKUP(J56,色々!P:R,3,0),"")</f>
        <v/>
      </c>
      <c r="P56" s="9" t="str">
        <f>IFERROR(VLOOKUP(K56,色々!P:Q,2,0),"")</f>
        <v/>
      </c>
      <c r="Q56" s="9" t="str">
        <f>IFERROR(VLOOKUP(L56,クラス!B:C,2,0),"")</f>
        <v/>
      </c>
    </row>
    <row r="57" spans="5:17" x14ac:dyDescent="0.15">
      <c r="E57" t="str">
        <f>IFERROR(リレーチーム[[#This Row],[チーム番号]],"")</f>
        <v/>
      </c>
      <c r="F57" t="str">
        <f>IFERROR(リレーチーム[[#This Row],[チーム名]],"")</f>
        <v/>
      </c>
      <c r="G57" t="str">
        <f>IFERROR(リレーチーム[[#This Row],[チーム名カナ]],"")</f>
        <v/>
      </c>
      <c r="H57" t="str">
        <f>IFERROR(リレーチーム[[#This Row],[所属番号]],"")</f>
        <v/>
      </c>
      <c r="I57" t="str">
        <f>IFERROR(リレーチーム[[#This Row],[種目コード]],"")</f>
        <v/>
      </c>
      <c r="J57" t="str">
        <f>IFERROR(リレーチーム[[#This Row],[距離コード]],"")</f>
        <v/>
      </c>
      <c r="K57" t="str">
        <f>IFERROR(リレーチーム[[#This Row],[性別コード]],"")</f>
        <v/>
      </c>
      <c r="L57" t="str">
        <f>IFERROR(リレーチーム[[#This Row],[新記録判定クラス]],"")</f>
        <v/>
      </c>
      <c r="M57" t="str">
        <f>IFERROR(リレーチーム[[#This Row],[エントリータイム]],"")</f>
        <v/>
      </c>
      <c r="N57" t="str">
        <f>IFERROR(VLOOKUP(I57,色々!L:M,2,0),"")</f>
        <v/>
      </c>
      <c r="O57" s="9" t="str">
        <f>IFERROR(VLOOKUP(J57,色々!P:R,3,0),"")</f>
        <v/>
      </c>
      <c r="P57" s="9" t="str">
        <f>IFERROR(VLOOKUP(K57,色々!P:Q,2,0),"")</f>
        <v/>
      </c>
      <c r="Q57" s="9" t="str">
        <f>IFERROR(VLOOKUP(L57,クラス!B:C,2,0),"")</f>
        <v/>
      </c>
    </row>
    <row r="58" spans="5:17" x14ac:dyDescent="0.15">
      <c r="E58" t="str">
        <f>IFERROR(リレーチーム[[#This Row],[チーム番号]],"")</f>
        <v/>
      </c>
      <c r="F58" t="str">
        <f>IFERROR(リレーチーム[[#This Row],[チーム名]],"")</f>
        <v/>
      </c>
      <c r="G58" t="str">
        <f>IFERROR(リレーチーム[[#This Row],[チーム名カナ]],"")</f>
        <v/>
      </c>
      <c r="H58" t="str">
        <f>IFERROR(リレーチーム[[#This Row],[所属番号]],"")</f>
        <v/>
      </c>
      <c r="I58" t="str">
        <f>IFERROR(リレーチーム[[#This Row],[種目コード]],"")</f>
        <v/>
      </c>
      <c r="J58" t="str">
        <f>IFERROR(リレーチーム[[#This Row],[距離コード]],"")</f>
        <v/>
      </c>
      <c r="K58" t="str">
        <f>IFERROR(リレーチーム[[#This Row],[性別コード]],"")</f>
        <v/>
      </c>
      <c r="L58" t="str">
        <f>IFERROR(リレーチーム[[#This Row],[新記録判定クラス]],"")</f>
        <v/>
      </c>
      <c r="M58" t="str">
        <f>IFERROR(リレーチーム[[#This Row],[エントリータイム]],"")</f>
        <v/>
      </c>
      <c r="N58" t="str">
        <f>IFERROR(VLOOKUP(I58,色々!L:M,2,0),"")</f>
        <v/>
      </c>
      <c r="O58" s="9" t="str">
        <f>IFERROR(VLOOKUP(J58,色々!P:R,3,0),"")</f>
        <v/>
      </c>
      <c r="P58" s="9" t="str">
        <f>IFERROR(VLOOKUP(K58,色々!P:Q,2,0),"")</f>
        <v/>
      </c>
      <c r="Q58" s="9" t="str">
        <f>IFERROR(VLOOKUP(L58,クラス!B:C,2,0),"")</f>
        <v/>
      </c>
    </row>
    <row r="59" spans="5:17" x14ac:dyDescent="0.15">
      <c r="E59" t="str">
        <f>IFERROR(リレーチーム[[#This Row],[チーム番号]],"")</f>
        <v/>
      </c>
      <c r="F59" t="str">
        <f>IFERROR(リレーチーム[[#This Row],[チーム名]],"")</f>
        <v/>
      </c>
      <c r="G59" t="str">
        <f>IFERROR(リレーチーム[[#This Row],[チーム名カナ]],"")</f>
        <v/>
      </c>
      <c r="H59" t="str">
        <f>IFERROR(リレーチーム[[#This Row],[所属番号]],"")</f>
        <v/>
      </c>
      <c r="I59" t="str">
        <f>IFERROR(リレーチーム[[#This Row],[種目コード]],"")</f>
        <v/>
      </c>
      <c r="J59" t="str">
        <f>IFERROR(リレーチーム[[#This Row],[距離コード]],"")</f>
        <v/>
      </c>
      <c r="K59" t="str">
        <f>IFERROR(リレーチーム[[#This Row],[性別コード]],"")</f>
        <v/>
      </c>
      <c r="L59" t="str">
        <f>IFERROR(リレーチーム[[#This Row],[新記録判定クラス]],"")</f>
        <v/>
      </c>
      <c r="M59" t="str">
        <f>IFERROR(リレーチーム[[#This Row],[エントリータイム]],"")</f>
        <v/>
      </c>
      <c r="N59" t="str">
        <f>IFERROR(VLOOKUP(I59,色々!L:M,2,0),"")</f>
        <v/>
      </c>
      <c r="O59" s="9" t="str">
        <f>IFERROR(VLOOKUP(J59,色々!P:R,3,0),"")</f>
        <v/>
      </c>
      <c r="P59" s="9" t="str">
        <f>IFERROR(VLOOKUP(K59,色々!P:Q,2,0),"")</f>
        <v/>
      </c>
      <c r="Q59" s="9" t="str">
        <f>IFERROR(VLOOKUP(L59,クラス!B:C,2,0),"")</f>
        <v/>
      </c>
    </row>
    <row r="60" spans="5:17" x14ac:dyDescent="0.15">
      <c r="E60" t="str">
        <f>IFERROR(リレーチーム[[#This Row],[チーム番号]],"")</f>
        <v/>
      </c>
      <c r="F60" t="str">
        <f>IFERROR(リレーチーム[[#This Row],[チーム名]],"")</f>
        <v/>
      </c>
      <c r="G60" t="str">
        <f>IFERROR(リレーチーム[[#This Row],[チーム名カナ]],"")</f>
        <v/>
      </c>
      <c r="H60" t="str">
        <f>IFERROR(リレーチーム[[#This Row],[所属番号]],"")</f>
        <v/>
      </c>
      <c r="I60" t="str">
        <f>IFERROR(リレーチーム[[#This Row],[種目コード]],"")</f>
        <v/>
      </c>
      <c r="J60" t="str">
        <f>IFERROR(リレーチーム[[#This Row],[距離コード]],"")</f>
        <v/>
      </c>
      <c r="K60" t="str">
        <f>IFERROR(リレーチーム[[#This Row],[性別コード]],"")</f>
        <v/>
      </c>
      <c r="L60" t="str">
        <f>IFERROR(リレーチーム[[#This Row],[新記録判定クラス]],"")</f>
        <v/>
      </c>
      <c r="M60" t="str">
        <f>IFERROR(リレーチーム[[#This Row],[エントリータイム]],"")</f>
        <v/>
      </c>
      <c r="N60" t="str">
        <f>IFERROR(VLOOKUP(I60,色々!L:M,2,0),"")</f>
        <v/>
      </c>
      <c r="O60" s="9" t="str">
        <f>IFERROR(VLOOKUP(J60,色々!P:R,3,0),"")</f>
        <v/>
      </c>
      <c r="P60" s="9" t="str">
        <f>IFERROR(VLOOKUP(K60,色々!P:Q,2,0),"")</f>
        <v/>
      </c>
      <c r="Q60" s="9" t="str">
        <f>IFERROR(VLOOKUP(L60,クラス!B:C,2,0),"")</f>
        <v/>
      </c>
    </row>
    <row r="61" spans="5:17" x14ac:dyDescent="0.15">
      <c r="E61" t="str">
        <f>IFERROR(リレーチーム[[#This Row],[チーム番号]],"")</f>
        <v/>
      </c>
      <c r="F61" t="str">
        <f>IFERROR(リレーチーム[[#This Row],[チーム名]],"")</f>
        <v/>
      </c>
      <c r="G61" t="str">
        <f>IFERROR(リレーチーム[[#This Row],[チーム名カナ]],"")</f>
        <v/>
      </c>
      <c r="H61" t="str">
        <f>IFERROR(リレーチーム[[#This Row],[所属番号]],"")</f>
        <v/>
      </c>
      <c r="I61" t="str">
        <f>IFERROR(リレーチーム[[#This Row],[種目コード]],"")</f>
        <v/>
      </c>
      <c r="J61" t="str">
        <f>IFERROR(リレーチーム[[#This Row],[距離コード]],"")</f>
        <v/>
      </c>
      <c r="K61" t="str">
        <f>IFERROR(リレーチーム[[#This Row],[性別コード]],"")</f>
        <v/>
      </c>
      <c r="L61" t="str">
        <f>IFERROR(リレーチーム[[#This Row],[新記録判定クラス]],"")</f>
        <v/>
      </c>
      <c r="M61" t="str">
        <f>IFERROR(リレーチーム[[#This Row],[エントリータイム]],"")</f>
        <v/>
      </c>
      <c r="N61" t="str">
        <f>IFERROR(VLOOKUP(I61,色々!L:M,2,0),"")</f>
        <v/>
      </c>
      <c r="O61" s="9" t="str">
        <f>IFERROR(VLOOKUP(J61,色々!P:R,3,0),"")</f>
        <v/>
      </c>
      <c r="P61" s="9" t="str">
        <f>IFERROR(VLOOKUP(K61,色々!P:Q,2,0),"")</f>
        <v/>
      </c>
      <c r="Q61" s="9" t="str">
        <f>IFERROR(VLOOKUP(L61,クラス!B:C,2,0),"")</f>
        <v/>
      </c>
    </row>
    <row r="62" spans="5:17" x14ac:dyDescent="0.15">
      <c r="E62" t="str">
        <f>IFERROR(リレーチーム[[#This Row],[チーム番号]],"")</f>
        <v/>
      </c>
      <c r="F62" t="str">
        <f>IFERROR(リレーチーム[[#This Row],[チーム名]],"")</f>
        <v/>
      </c>
      <c r="G62" t="str">
        <f>IFERROR(リレーチーム[[#This Row],[チーム名カナ]],"")</f>
        <v/>
      </c>
      <c r="H62" t="str">
        <f>IFERROR(リレーチーム[[#This Row],[所属番号]],"")</f>
        <v/>
      </c>
      <c r="I62" t="str">
        <f>IFERROR(リレーチーム[[#This Row],[種目コード]],"")</f>
        <v/>
      </c>
      <c r="J62" t="str">
        <f>IFERROR(リレーチーム[[#This Row],[距離コード]],"")</f>
        <v/>
      </c>
      <c r="K62" t="str">
        <f>IFERROR(リレーチーム[[#This Row],[性別コード]],"")</f>
        <v/>
      </c>
      <c r="L62" t="str">
        <f>IFERROR(リレーチーム[[#This Row],[新記録判定クラス]],"")</f>
        <v/>
      </c>
      <c r="M62" t="str">
        <f>IFERROR(リレーチーム[[#This Row],[エントリータイム]],"")</f>
        <v/>
      </c>
      <c r="N62" t="str">
        <f>IFERROR(VLOOKUP(I62,色々!L:M,2,0),"")</f>
        <v/>
      </c>
      <c r="O62" s="9" t="str">
        <f>IFERROR(VLOOKUP(J62,色々!P:R,3,0),"")</f>
        <v/>
      </c>
      <c r="P62" s="9" t="str">
        <f>IFERROR(VLOOKUP(K62,色々!P:Q,2,0),"")</f>
        <v/>
      </c>
      <c r="Q62" s="9" t="str">
        <f>IFERROR(VLOOKUP(L62,クラス!B:C,2,0),"")</f>
        <v/>
      </c>
    </row>
    <row r="63" spans="5:17" x14ac:dyDescent="0.15">
      <c r="E63" t="str">
        <f>IFERROR(リレーチーム[[#This Row],[チーム番号]],"")</f>
        <v/>
      </c>
      <c r="F63" t="str">
        <f>IFERROR(リレーチーム[[#This Row],[チーム名]],"")</f>
        <v/>
      </c>
      <c r="G63" t="str">
        <f>IFERROR(リレーチーム[[#This Row],[チーム名カナ]],"")</f>
        <v/>
      </c>
      <c r="H63" t="str">
        <f>IFERROR(リレーチーム[[#This Row],[所属番号]],"")</f>
        <v/>
      </c>
      <c r="I63" t="str">
        <f>IFERROR(リレーチーム[[#This Row],[種目コード]],"")</f>
        <v/>
      </c>
      <c r="J63" t="str">
        <f>IFERROR(リレーチーム[[#This Row],[距離コード]],"")</f>
        <v/>
      </c>
      <c r="K63" t="str">
        <f>IFERROR(リレーチーム[[#This Row],[性別コード]],"")</f>
        <v/>
      </c>
      <c r="L63" t="str">
        <f>IFERROR(リレーチーム[[#This Row],[新記録判定クラス]],"")</f>
        <v/>
      </c>
      <c r="M63" t="str">
        <f>IFERROR(リレーチーム[[#This Row],[エントリータイム]],"")</f>
        <v/>
      </c>
      <c r="N63" t="str">
        <f>IFERROR(VLOOKUP(I63,色々!L:M,2,0),"")</f>
        <v/>
      </c>
      <c r="O63" s="9" t="str">
        <f>IFERROR(VLOOKUP(J63,色々!P:R,3,0),"")</f>
        <v/>
      </c>
      <c r="P63" s="9" t="str">
        <f>IFERROR(VLOOKUP(K63,色々!P:Q,2,0),"")</f>
        <v/>
      </c>
      <c r="Q63" s="9" t="str">
        <f>IFERROR(VLOOKUP(L63,クラス!B:C,2,0),"")</f>
        <v/>
      </c>
    </row>
    <row r="64" spans="5:17" x14ac:dyDescent="0.15">
      <c r="E64" t="str">
        <f>IFERROR(リレーチーム[[#This Row],[チーム番号]],"")</f>
        <v/>
      </c>
      <c r="F64" t="str">
        <f>IFERROR(リレーチーム[[#This Row],[チーム名]],"")</f>
        <v/>
      </c>
      <c r="G64" t="str">
        <f>IFERROR(リレーチーム[[#This Row],[チーム名カナ]],"")</f>
        <v/>
      </c>
      <c r="H64" t="str">
        <f>IFERROR(リレーチーム[[#This Row],[所属番号]],"")</f>
        <v/>
      </c>
      <c r="I64" t="str">
        <f>IFERROR(リレーチーム[[#This Row],[種目コード]],"")</f>
        <v/>
      </c>
      <c r="J64" t="str">
        <f>IFERROR(リレーチーム[[#This Row],[距離コード]],"")</f>
        <v/>
      </c>
      <c r="K64" t="str">
        <f>IFERROR(リレーチーム[[#This Row],[性別コード]],"")</f>
        <v/>
      </c>
      <c r="L64" t="str">
        <f>IFERROR(リレーチーム[[#This Row],[新記録判定クラス]],"")</f>
        <v/>
      </c>
      <c r="M64" t="str">
        <f>IFERROR(リレーチーム[[#This Row],[エントリータイム]],"")</f>
        <v/>
      </c>
      <c r="N64" t="str">
        <f>IFERROR(VLOOKUP(I64,色々!L:M,2,0),"")</f>
        <v/>
      </c>
      <c r="O64" s="9" t="str">
        <f>IFERROR(VLOOKUP(J64,色々!P:R,3,0),"")</f>
        <v/>
      </c>
      <c r="P64" s="9" t="str">
        <f>IFERROR(VLOOKUP(K64,色々!P:Q,2,0),"")</f>
        <v/>
      </c>
      <c r="Q64" s="9" t="str">
        <f>IFERROR(VLOOKUP(L64,クラス!B:C,2,0),"")</f>
        <v/>
      </c>
    </row>
    <row r="65" spans="5:17" x14ac:dyDescent="0.15">
      <c r="E65" t="str">
        <f>IFERROR(リレーチーム[[#This Row],[チーム番号]],"")</f>
        <v/>
      </c>
      <c r="F65" t="str">
        <f>IFERROR(リレーチーム[[#This Row],[チーム名]],"")</f>
        <v/>
      </c>
      <c r="G65" t="str">
        <f>IFERROR(リレーチーム[[#This Row],[チーム名カナ]],"")</f>
        <v/>
      </c>
      <c r="H65" t="str">
        <f>IFERROR(リレーチーム[[#This Row],[所属番号]],"")</f>
        <v/>
      </c>
      <c r="I65" t="str">
        <f>IFERROR(リレーチーム[[#This Row],[種目コード]],"")</f>
        <v/>
      </c>
      <c r="J65" t="str">
        <f>IFERROR(リレーチーム[[#This Row],[距離コード]],"")</f>
        <v/>
      </c>
      <c r="K65" t="str">
        <f>IFERROR(リレーチーム[[#This Row],[性別コード]],"")</f>
        <v/>
      </c>
      <c r="L65" t="str">
        <f>IFERROR(リレーチーム[[#This Row],[新記録判定クラス]],"")</f>
        <v/>
      </c>
      <c r="M65" t="str">
        <f>IFERROR(リレーチーム[[#This Row],[エントリータイム]],"")</f>
        <v/>
      </c>
      <c r="N65" t="str">
        <f>IFERROR(VLOOKUP(I65,色々!L:M,2,0),"")</f>
        <v/>
      </c>
      <c r="O65" s="9" t="str">
        <f>IFERROR(VLOOKUP(J65,色々!P:R,3,0),"")</f>
        <v/>
      </c>
      <c r="P65" s="9" t="str">
        <f>IFERROR(VLOOKUP(K65,色々!P:Q,2,0),"")</f>
        <v/>
      </c>
      <c r="Q65" s="9" t="str">
        <f>IFERROR(VLOOKUP(L65,クラス!B:C,2,0),"")</f>
        <v/>
      </c>
    </row>
    <row r="66" spans="5:17" x14ac:dyDescent="0.15">
      <c r="E66" t="str">
        <f>IFERROR(リレーチーム[[#This Row],[チーム番号]],"")</f>
        <v/>
      </c>
      <c r="F66" t="str">
        <f>IFERROR(リレーチーム[[#This Row],[チーム名]],"")</f>
        <v/>
      </c>
      <c r="G66" t="str">
        <f>IFERROR(リレーチーム[[#This Row],[チーム名カナ]],"")</f>
        <v/>
      </c>
      <c r="H66" t="str">
        <f>IFERROR(リレーチーム[[#This Row],[所属番号]],"")</f>
        <v/>
      </c>
      <c r="I66" t="str">
        <f>IFERROR(リレーチーム[[#This Row],[種目コード]],"")</f>
        <v/>
      </c>
      <c r="J66" t="str">
        <f>IFERROR(リレーチーム[[#This Row],[距離コード]],"")</f>
        <v/>
      </c>
      <c r="K66" t="str">
        <f>IFERROR(リレーチーム[[#This Row],[性別コード]],"")</f>
        <v/>
      </c>
      <c r="L66" t="str">
        <f>IFERROR(リレーチーム[[#This Row],[新記録判定クラス]],"")</f>
        <v/>
      </c>
      <c r="M66" t="str">
        <f>IFERROR(リレーチーム[[#This Row],[エントリータイム]],"")</f>
        <v/>
      </c>
      <c r="N66" t="str">
        <f>IFERROR(VLOOKUP(I66,色々!L:M,2,0),"")</f>
        <v/>
      </c>
      <c r="O66" s="9" t="str">
        <f>IFERROR(VLOOKUP(J66,色々!P:R,3,0),"")</f>
        <v/>
      </c>
      <c r="P66" s="9" t="str">
        <f>IFERROR(VLOOKUP(K66,色々!P:Q,2,0),"")</f>
        <v/>
      </c>
      <c r="Q66" s="9" t="str">
        <f>IFERROR(VLOOKUP(L66,クラス!B:C,2,0),"")</f>
        <v/>
      </c>
    </row>
    <row r="67" spans="5:17" x14ac:dyDescent="0.15">
      <c r="E67" t="str">
        <f>IFERROR(リレーチーム[[#This Row],[チーム番号]],"")</f>
        <v/>
      </c>
      <c r="F67" t="str">
        <f>IFERROR(リレーチーム[[#This Row],[チーム名]],"")</f>
        <v/>
      </c>
      <c r="G67" t="str">
        <f>IFERROR(リレーチーム[[#This Row],[チーム名カナ]],"")</f>
        <v/>
      </c>
      <c r="H67" t="str">
        <f>IFERROR(リレーチーム[[#This Row],[所属番号]],"")</f>
        <v/>
      </c>
      <c r="I67" t="str">
        <f>IFERROR(リレーチーム[[#This Row],[種目コード]],"")</f>
        <v/>
      </c>
      <c r="J67" t="str">
        <f>IFERROR(リレーチーム[[#This Row],[距離コード]],"")</f>
        <v/>
      </c>
      <c r="K67" t="str">
        <f>IFERROR(リレーチーム[[#This Row],[性別コード]],"")</f>
        <v/>
      </c>
      <c r="L67" t="str">
        <f>IFERROR(リレーチーム[[#This Row],[新記録判定クラス]],"")</f>
        <v/>
      </c>
      <c r="M67" t="str">
        <f>IFERROR(リレーチーム[[#This Row],[エントリータイム]],"")</f>
        <v/>
      </c>
      <c r="N67" t="str">
        <f>IFERROR(VLOOKUP(I67,色々!L:M,2,0),"")</f>
        <v/>
      </c>
      <c r="O67" s="9" t="str">
        <f>IFERROR(VLOOKUP(J67,色々!P:R,3,0),"")</f>
        <v/>
      </c>
      <c r="P67" s="9" t="str">
        <f>IFERROR(VLOOKUP(K67,色々!P:Q,2,0),"")</f>
        <v/>
      </c>
      <c r="Q67" s="9" t="str">
        <f>IFERROR(VLOOKUP(L67,クラス!B:C,2,0),"")</f>
        <v/>
      </c>
    </row>
    <row r="68" spans="5:17" x14ac:dyDescent="0.15">
      <c r="E68" t="str">
        <f>IFERROR(リレーチーム[[#This Row],[チーム番号]],"")</f>
        <v/>
      </c>
      <c r="F68" t="str">
        <f>IFERROR(リレーチーム[[#This Row],[チーム名]],"")</f>
        <v/>
      </c>
      <c r="G68" t="str">
        <f>IFERROR(リレーチーム[[#This Row],[チーム名カナ]],"")</f>
        <v/>
      </c>
      <c r="H68" t="str">
        <f>IFERROR(リレーチーム[[#This Row],[所属番号]],"")</f>
        <v/>
      </c>
      <c r="I68" t="str">
        <f>IFERROR(リレーチーム[[#This Row],[種目コード]],"")</f>
        <v/>
      </c>
      <c r="J68" t="str">
        <f>IFERROR(リレーチーム[[#This Row],[距離コード]],"")</f>
        <v/>
      </c>
      <c r="K68" t="str">
        <f>IFERROR(リレーチーム[[#This Row],[性別コード]],"")</f>
        <v/>
      </c>
      <c r="L68" t="str">
        <f>IFERROR(リレーチーム[[#This Row],[新記録判定クラス]],"")</f>
        <v/>
      </c>
      <c r="M68" t="str">
        <f>IFERROR(リレーチーム[[#This Row],[エントリータイム]],"")</f>
        <v/>
      </c>
      <c r="N68" t="str">
        <f>IFERROR(VLOOKUP(I68,色々!L:M,2,0),"")</f>
        <v/>
      </c>
      <c r="O68" s="9" t="str">
        <f>IFERROR(VLOOKUP(J68,色々!P:R,3,0),"")</f>
        <v/>
      </c>
      <c r="P68" s="9" t="str">
        <f>IFERROR(VLOOKUP(K68,色々!P:Q,2,0),"")</f>
        <v/>
      </c>
      <c r="Q68" s="9" t="str">
        <f>IFERROR(VLOOKUP(L68,クラス!B:C,2,0),"")</f>
        <v/>
      </c>
    </row>
    <row r="69" spans="5:17" x14ac:dyDescent="0.15">
      <c r="E69" t="str">
        <f>IFERROR(リレーチーム[[#This Row],[チーム番号]],"")</f>
        <v/>
      </c>
      <c r="F69" t="str">
        <f>IFERROR(リレーチーム[[#This Row],[チーム名]],"")</f>
        <v/>
      </c>
      <c r="G69" t="str">
        <f>IFERROR(リレーチーム[[#This Row],[チーム名カナ]],"")</f>
        <v/>
      </c>
      <c r="H69" t="str">
        <f>IFERROR(リレーチーム[[#This Row],[所属番号]],"")</f>
        <v/>
      </c>
      <c r="I69" t="str">
        <f>IFERROR(リレーチーム[[#This Row],[種目コード]],"")</f>
        <v/>
      </c>
      <c r="J69" t="str">
        <f>IFERROR(リレーチーム[[#This Row],[距離コード]],"")</f>
        <v/>
      </c>
      <c r="K69" t="str">
        <f>IFERROR(リレーチーム[[#This Row],[性別コード]],"")</f>
        <v/>
      </c>
      <c r="L69" t="str">
        <f>IFERROR(リレーチーム[[#This Row],[新記録判定クラス]],"")</f>
        <v/>
      </c>
      <c r="M69" t="str">
        <f>IFERROR(リレーチーム[[#This Row],[エントリータイム]],"")</f>
        <v/>
      </c>
      <c r="N69" t="str">
        <f>IFERROR(VLOOKUP(I69,色々!L:M,2,0),"")</f>
        <v/>
      </c>
      <c r="O69" s="9" t="str">
        <f>IFERROR(VLOOKUP(J69,色々!P:R,3,0),"")</f>
        <v/>
      </c>
      <c r="P69" s="9" t="str">
        <f>IFERROR(VLOOKUP(K69,色々!P:Q,2,0),"")</f>
        <v/>
      </c>
      <c r="Q69" s="9" t="str">
        <f>IFERROR(VLOOKUP(L69,クラス!B:C,2,0),"")</f>
        <v/>
      </c>
    </row>
    <row r="70" spans="5:17" x14ac:dyDescent="0.15">
      <c r="E70" t="str">
        <f>IFERROR(リレーチーム[[#This Row],[チーム番号]],"")</f>
        <v/>
      </c>
      <c r="F70" t="str">
        <f>IFERROR(リレーチーム[[#This Row],[チーム名]],"")</f>
        <v/>
      </c>
      <c r="G70" t="str">
        <f>IFERROR(リレーチーム[[#This Row],[チーム名カナ]],"")</f>
        <v/>
      </c>
      <c r="H70" t="str">
        <f>IFERROR(リレーチーム[[#This Row],[所属番号]],"")</f>
        <v/>
      </c>
      <c r="I70" t="str">
        <f>IFERROR(リレーチーム[[#This Row],[種目コード]],"")</f>
        <v/>
      </c>
      <c r="J70" t="str">
        <f>IFERROR(リレーチーム[[#This Row],[距離コード]],"")</f>
        <v/>
      </c>
      <c r="K70" t="str">
        <f>IFERROR(リレーチーム[[#This Row],[性別コード]],"")</f>
        <v/>
      </c>
      <c r="L70" t="str">
        <f>IFERROR(リレーチーム[[#This Row],[新記録判定クラス]],"")</f>
        <v/>
      </c>
      <c r="M70" t="str">
        <f>IFERROR(リレーチーム[[#This Row],[エントリータイム]],"")</f>
        <v/>
      </c>
      <c r="N70" t="str">
        <f>IFERROR(VLOOKUP(I70,色々!L:M,2,0),"")</f>
        <v/>
      </c>
      <c r="O70" s="9" t="str">
        <f>IFERROR(VLOOKUP(J70,色々!P:R,3,0),"")</f>
        <v/>
      </c>
      <c r="P70" s="9" t="str">
        <f>IFERROR(VLOOKUP(K70,色々!P:Q,2,0),"")</f>
        <v/>
      </c>
      <c r="Q70" s="9" t="str">
        <f>IFERROR(VLOOKUP(L70,クラス!B:C,2,0),"")</f>
        <v/>
      </c>
    </row>
    <row r="71" spans="5:17" x14ac:dyDescent="0.15">
      <c r="E71" t="str">
        <f>IFERROR(リレーチーム[[#This Row],[チーム番号]],"")</f>
        <v/>
      </c>
      <c r="F71" t="str">
        <f>IFERROR(リレーチーム[[#This Row],[チーム名]],"")</f>
        <v/>
      </c>
      <c r="G71" t="str">
        <f>IFERROR(リレーチーム[[#This Row],[チーム名カナ]],"")</f>
        <v/>
      </c>
      <c r="H71" t="str">
        <f>IFERROR(リレーチーム[[#This Row],[所属番号]],"")</f>
        <v/>
      </c>
      <c r="I71" t="str">
        <f>IFERROR(リレーチーム[[#This Row],[種目コード]],"")</f>
        <v/>
      </c>
      <c r="J71" t="str">
        <f>IFERROR(リレーチーム[[#This Row],[距離コード]],"")</f>
        <v/>
      </c>
      <c r="K71" t="str">
        <f>IFERROR(リレーチーム[[#This Row],[性別コード]],"")</f>
        <v/>
      </c>
      <c r="L71" t="str">
        <f>IFERROR(リレーチーム[[#This Row],[新記録判定クラス]],"")</f>
        <v/>
      </c>
      <c r="M71" t="str">
        <f>IFERROR(リレーチーム[[#This Row],[エントリータイム]],"")</f>
        <v/>
      </c>
      <c r="N71" t="str">
        <f>IFERROR(VLOOKUP(I71,色々!L:M,2,0),"")</f>
        <v/>
      </c>
      <c r="O71" s="9" t="str">
        <f>IFERROR(VLOOKUP(J71,色々!P:R,3,0),"")</f>
        <v/>
      </c>
      <c r="P71" s="9" t="str">
        <f>IFERROR(VLOOKUP(K71,色々!P:Q,2,0),"")</f>
        <v/>
      </c>
      <c r="Q71" s="9" t="str">
        <f>IFERROR(VLOOKUP(L71,クラス!B:C,2,0),"")</f>
        <v/>
      </c>
    </row>
    <row r="72" spans="5:17" x14ac:dyDescent="0.15">
      <c r="E72" t="str">
        <f>IFERROR(リレーチーム[[#This Row],[チーム番号]],"")</f>
        <v/>
      </c>
      <c r="F72" t="str">
        <f>IFERROR(リレーチーム[[#This Row],[チーム名]],"")</f>
        <v/>
      </c>
      <c r="G72" t="str">
        <f>IFERROR(リレーチーム[[#This Row],[チーム名カナ]],"")</f>
        <v/>
      </c>
      <c r="H72" t="str">
        <f>IFERROR(リレーチーム[[#This Row],[所属番号]],"")</f>
        <v/>
      </c>
      <c r="I72" t="str">
        <f>IFERROR(リレーチーム[[#This Row],[種目コード]],"")</f>
        <v/>
      </c>
      <c r="J72" t="str">
        <f>IFERROR(リレーチーム[[#This Row],[距離コード]],"")</f>
        <v/>
      </c>
      <c r="K72" t="str">
        <f>IFERROR(リレーチーム[[#This Row],[性別コード]],"")</f>
        <v/>
      </c>
      <c r="L72" t="str">
        <f>IFERROR(リレーチーム[[#This Row],[新記録判定クラス]],"")</f>
        <v/>
      </c>
      <c r="M72" t="str">
        <f>IFERROR(リレーチーム[[#This Row],[エントリータイム]],"")</f>
        <v/>
      </c>
      <c r="N72" t="str">
        <f>IFERROR(VLOOKUP(I72,色々!L:M,2,0),"")</f>
        <v/>
      </c>
      <c r="O72" s="9" t="str">
        <f>IFERROR(VLOOKUP(J72,色々!P:R,3,0),"")</f>
        <v/>
      </c>
      <c r="P72" s="9" t="str">
        <f>IFERROR(VLOOKUP(K72,色々!P:Q,2,0),"")</f>
        <v/>
      </c>
      <c r="Q72" s="9" t="str">
        <f>IFERROR(VLOOKUP(L72,クラス!B:C,2,0),"")</f>
        <v/>
      </c>
    </row>
    <row r="73" spans="5:17" x14ac:dyDescent="0.15">
      <c r="E73" t="str">
        <f>IFERROR(リレーチーム[[#This Row],[チーム番号]],"")</f>
        <v/>
      </c>
      <c r="F73" t="str">
        <f>IFERROR(リレーチーム[[#This Row],[チーム名]],"")</f>
        <v/>
      </c>
      <c r="G73" t="str">
        <f>IFERROR(リレーチーム[[#This Row],[チーム名カナ]],"")</f>
        <v/>
      </c>
      <c r="H73" t="str">
        <f>IFERROR(リレーチーム[[#This Row],[所属番号]],"")</f>
        <v/>
      </c>
      <c r="I73" t="str">
        <f>IFERROR(リレーチーム[[#This Row],[種目コード]],"")</f>
        <v/>
      </c>
      <c r="J73" t="str">
        <f>IFERROR(リレーチーム[[#This Row],[距離コード]],"")</f>
        <v/>
      </c>
      <c r="K73" t="str">
        <f>IFERROR(リレーチーム[[#This Row],[性別コード]],"")</f>
        <v/>
      </c>
      <c r="L73" t="str">
        <f>IFERROR(リレーチーム[[#This Row],[新記録判定クラス]],"")</f>
        <v/>
      </c>
      <c r="M73" t="str">
        <f>IFERROR(リレーチーム[[#This Row],[エントリータイム]],"")</f>
        <v/>
      </c>
      <c r="N73" t="str">
        <f>IFERROR(VLOOKUP(I73,色々!L:M,2,0),"")</f>
        <v/>
      </c>
      <c r="O73" s="9" t="str">
        <f>IFERROR(VLOOKUP(J73,色々!P:R,3,0),"")</f>
        <v/>
      </c>
      <c r="P73" s="9" t="str">
        <f>IFERROR(VLOOKUP(K73,色々!P:Q,2,0),"")</f>
        <v/>
      </c>
      <c r="Q73" s="9" t="str">
        <f>IFERROR(VLOOKUP(L73,クラス!B:C,2,0),"")</f>
        <v/>
      </c>
    </row>
    <row r="74" spans="5:17" x14ac:dyDescent="0.15">
      <c r="E74" t="str">
        <f>IFERROR(リレーチーム[[#This Row],[チーム番号]],"")</f>
        <v/>
      </c>
      <c r="F74" t="str">
        <f>IFERROR(リレーチーム[[#This Row],[チーム名]],"")</f>
        <v/>
      </c>
      <c r="G74" t="str">
        <f>IFERROR(リレーチーム[[#This Row],[チーム名カナ]],"")</f>
        <v/>
      </c>
      <c r="H74" t="str">
        <f>IFERROR(リレーチーム[[#This Row],[所属番号]],"")</f>
        <v/>
      </c>
      <c r="I74" t="str">
        <f>IFERROR(リレーチーム[[#This Row],[種目コード]],"")</f>
        <v/>
      </c>
      <c r="J74" t="str">
        <f>IFERROR(リレーチーム[[#This Row],[距離コード]],"")</f>
        <v/>
      </c>
      <c r="K74" t="str">
        <f>IFERROR(リレーチーム[[#This Row],[性別コード]],"")</f>
        <v/>
      </c>
      <c r="L74" t="str">
        <f>IFERROR(リレーチーム[[#This Row],[新記録判定クラス]],"")</f>
        <v/>
      </c>
      <c r="M74" t="str">
        <f>IFERROR(リレーチーム[[#This Row],[エントリータイム]],"")</f>
        <v/>
      </c>
      <c r="N74" t="str">
        <f>IFERROR(VLOOKUP(I74,色々!L:M,2,0),"")</f>
        <v/>
      </c>
      <c r="O74" s="9" t="str">
        <f>IFERROR(VLOOKUP(J74,色々!P:R,3,0),"")</f>
        <v/>
      </c>
      <c r="P74" s="9" t="str">
        <f>IFERROR(VLOOKUP(K74,色々!P:Q,2,0),"")</f>
        <v/>
      </c>
      <c r="Q74" s="9" t="str">
        <f>IFERROR(VLOOKUP(L74,クラス!B:C,2,0),"")</f>
        <v/>
      </c>
    </row>
    <row r="75" spans="5:17" x14ac:dyDescent="0.15">
      <c r="E75" t="str">
        <f>IFERROR(リレーチーム[[#This Row],[チーム番号]],"")</f>
        <v/>
      </c>
      <c r="F75" t="str">
        <f>IFERROR(リレーチーム[[#This Row],[チーム名]],"")</f>
        <v/>
      </c>
      <c r="G75" t="str">
        <f>IFERROR(リレーチーム[[#This Row],[チーム名カナ]],"")</f>
        <v/>
      </c>
      <c r="H75" t="str">
        <f>IFERROR(リレーチーム[[#This Row],[所属番号]],"")</f>
        <v/>
      </c>
      <c r="I75" t="str">
        <f>IFERROR(リレーチーム[[#This Row],[種目コード]],"")</f>
        <v/>
      </c>
      <c r="J75" t="str">
        <f>IFERROR(リレーチーム[[#This Row],[距離コード]],"")</f>
        <v/>
      </c>
      <c r="K75" t="str">
        <f>IFERROR(リレーチーム[[#This Row],[性別コード]],"")</f>
        <v/>
      </c>
      <c r="L75" t="str">
        <f>IFERROR(リレーチーム[[#This Row],[新記録判定クラス]],"")</f>
        <v/>
      </c>
      <c r="M75" t="str">
        <f>IFERROR(リレーチーム[[#This Row],[エントリータイム]],"")</f>
        <v/>
      </c>
      <c r="N75" t="str">
        <f>IFERROR(VLOOKUP(I75,色々!L:M,2,0),"")</f>
        <v/>
      </c>
      <c r="O75" s="9" t="str">
        <f>IFERROR(VLOOKUP(J75,色々!P:R,3,0),"")</f>
        <v/>
      </c>
      <c r="P75" s="9" t="str">
        <f>IFERROR(VLOOKUP(K75,色々!P:Q,2,0),"")</f>
        <v/>
      </c>
      <c r="Q75" s="9" t="str">
        <f>IFERROR(VLOOKUP(L75,クラス!B:C,2,0),"")</f>
        <v/>
      </c>
    </row>
    <row r="76" spans="5:17" x14ac:dyDescent="0.15">
      <c r="E76" t="str">
        <f>IFERROR(リレーチーム[[#This Row],[チーム番号]],"")</f>
        <v/>
      </c>
      <c r="F76" t="str">
        <f>IFERROR(リレーチーム[[#This Row],[チーム名]],"")</f>
        <v/>
      </c>
      <c r="G76" t="str">
        <f>IFERROR(リレーチーム[[#This Row],[チーム名カナ]],"")</f>
        <v/>
      </c>
      <c r="H76" t="str">
        <f>IFERROR(リレーチーム[[#This Row],[所属番号]],"")</f>
        <v/>
      </c>
      <c r="I76" t="str">
        <f>IFERROR(リレーチーム[[#This Row],[種目コード]],"")</f>
        <v/>
      </c>
      <c r="J76" t="str">
        <f>IFERROR(リレーチーム[[#This Row],[距離コード]],"")</f>
        <v/>
      </c>
      <c r="K76" t="str">
        <f>IFERROR(リレーチーム[[#This Row],[性別コード]],"")</f>
        <v/>
      </c>
      <c r="L76" t="str">
        <f>IFERROR(リレーチーム[[#This Row],[新記録判定クラス]],"")</f>
        <v/>
      </c>
      <c r="M76" t="str">
        <f>IFERROR(リレーチーム[[#This Row],[エントリータイム]],"")</f>
        <v/>
      </c>
      <c r="N76" t="str">
        <f>IFERROR(VLOOKUP(I76,色々!L:M,2,0),"")</f>
        <v/>
      </c>
      <c r="O76" s="9" t="str">
        <f>IFERROR(VLOOKUP(J76,色々!P:R,3,0),"")</f>
        <v/>
      </c>
      <c r="P76" s="9" t="str">
        <f>IFERROR(VLOOKUP(K76,色々!P:Q,2,0),"")</f>
        <v/>
      </c>
      <c r="Q76" s="9" t="str">
        <f>IFERROR(VLOOKUP(L76,クラス!B:C,2,0),"")</f>
        <v/>
      </c>
    </row>
    <row r="77" spans="5:17" x14ac:dyDescent="0.15">
      <c r="E77" t="str">
        <f>IFERROR(リレーチーム[[#This Row],[チーム番号]],"")</f>
        <v/>
      </c>
      <c r="F77" t="str">
        <f>IFERROR(リレーチーム[[#This Row],[チーム名]],"")</f>
        <v/>
      </c>
      <c r="G77" t="str">
        <f>IFERROR(リレーチーム[[#This Row],[チーム名カナ]],"")</f>
        <v/>
      </c>
      <c r="H77" t="str">
        <f>IFERROR(リレーチーム[[#This Row],[所属番号]],"")</f>
        <v/>
      </c>
      <c r="I77" t="str">
        <f>IFERROR(リレーチーム[[#This Row],[種目コード]],"")</f>
        <v/>
      </c>
      <c r="J77" t="str">
        <f>IFERROR(リレーチーム[[#This Row],[距離コード]],"")</f>
        <v/>
      </c>
      <c r="K77" t="str">
        <f>IFERROR(リレーチーム[[#This Row],[性別コード]],"")</f>
        <v/>
      </c>
      <c r="L77" t="str">
        <f>IFERROR(リレーチーム[[#This Row],[新記録判定クラス]],"")</f>
        <v/>
      </c>
      <c r="M77" t="str">
        <f>IFERROR(リレーチーム[[#This Row],[エントリータイム]],"")</f>
        <v/>
      </c>
      <c r="N77" t="str">
        <f>IFERROR(VLOOKUP(I77,色々!L:M,2,0),"")</f>
        <v/>
      </c>
      <c r="O77" s="9" t="str">
        <f>IFERROR(VLOOKUP(J77,色々!P:R,3,0),"")</f>
        <v/>
      </c>
      <c r="P77" s="9" t="str">
        <f>IFERROR(VLOOKUP(K77,色々!P:Q,2,0),"")</f>
        <v/>
      </c>
      <c r="Q77" s="9" t="str">
        <f>IFERROR(VLOOKUP(L77,クラス!B:C,2,0),"")</f>
        <v/>
      </c>
    </row>
    <row r="78" spans="5:17" x14ac:dyDescent="0.15">
      <c r="E78" t="str">
        <f>IFERROR(リレーチーム[[#This Row],[チーム番号]],"")</f>
        <v/>
      </c>
      <c r="F78" t="str">
        <f>IFERROR(リレーチーム[[#This Row],[チーム名]],"")</f>
        <v/>
      </c>
      <c r="G78" t="str">
        <f>IFERROR(リレーチーム[[#This Row],[チーム名カナ]],"")</f>
        <v/>
      </c>
      <c r="H78" t="str">
        <f>IFERROR(リレーチーム[[#This Row],[所属番号]],"")</f>
        <v/>
      </c>
      <c r="I78" t="str">
        <f>IFERROR(リレーチーム[[#This Row],[種目コード]],"")</f>
        <v/>
      </c>
      <c r="J78" t="str">
        <f>IFERROR(リレーチーム[[#This Row],[距離コード]],"")</f>
        <v/>
      </c>
      <c r="K78" t="str">
        <f>IFERROR(リレーチーム[[#This Row],[性別コード]],"")</f>
        <v/>
      </c>
      <c r="L78" t="str">
        <f>IFERROR(リレーチーム[[#This Row],[新記録判定クラス]],"")</f>
        <v/>
      </c>
      <c r="M78" t="str">
        <f>IFERROR(リレーチーム[[#This Row],[エントリータイム]],"")</f>
        <v/>
      </c>
      <c r="N78" t="str">
        <f>IFERROR(VLOOKUP(I78,色々!L:M,2,0),"")</f>
        <v/>
      </c>
      <c r="O78" s="9" t="str">
        <f>IFERROR(VLOOKUP(J78,色々!P:R,3,0),"")</f>
        <v/>
      </c>
      <c r="P78" s="9" t="str">
        <f>IFERROR(VLOOKUP(K78,色々!P:Q,2,0),"")</f>
        <v/>
      </c>
      <c r="Q78" s="9" t="str">
        <f>IFERROR(VLOOKUP(L78,クラス!B:C,2,0),"")</f>
        <v/>
      </c>
    </row>
    <row r="79" spans="5:17" x14ac:dyDescent="0.15">
      <c r="E79" t="str">
        <f>IFERROR(リレーチーム[[#This Row],[チーム番号]],"")</f>
        <v/>
      </c>
      <c r="F79" t="str">
        <f>IFERROR(リレーチーム[[#This Row],[チーム名]],"")</f>
        <v/>
      </c>
      <c r="G79" t="str">
        <f>IFERROR(リレーチーム[[#This Row],[チーム名カナ]],"")</f>
        <v/>
      </c>
      <c r="H79" t="str">
        <f>IFERROR(リレーチーム[[#This Row],[所属番号]],"")</f>
        <v/>
      </c>
      <c r="I79" t="str">
        <f>IFERROR(リレーチーム[[#This Row],[種目コード]],"")</f>
        <v/>
      </c>
      <c r="J79" t="str">
        <f>IFERROR(リレーチーム[[#This Row],[距離コード]],"")</f>
        <v/>
      </c>
      <c r="K79" t="str">
        <f>IFERROR(リレーチーム[[#This Row],[性別コード]],"")</f>
        <v/>
      </c>
      <c r="L79" t="str">
        <f>IFERROR(リレーチーム[[#This Row],[新記録判定クラス]],"")</f>
        <v/>
      </c>
      <c r="M79" t="str">
        <f>IFERROR(リレーチーム[[#This Row],[エントリータイム]],"")</f>
        <v/>
      </c>
      <c r="N79" t="str">
        <f>IFERROR(VLOOKUP(I79,色々!L:M,2,0),"")</f>
        <v/>
      </c>
      <c r="O79" s="9" t="str">
        <f>IFERROR(VLOOKUP(J79,色々!P:R,3,0),"")</f>
        <v/>
      </c>
      <c r="P79" s="9" t="str">
        <f>IFERROR(VLOOKUP(K79,色々!P:Q,2,0),"")</f>
        <v/>
      </c>
      <c r="Q79" s="9" t="str">
        <f>IFERROR(VLOOKUP(L79,クラス!B:C,2,0),"")</f>
        <v/>
      </c>
    </row>
    <row r="80" spans="5:17" x14ac:dyDescent="0.15">
      <c r="E80" t="str">
        <f>IFERROR(リレーチーム[[#This Row],[チーム番号]],"")</f>
        <v/>
      </c>
      <c r="F80" t="str">
        <f>IFERROR(リレーチーム[[#This Row],[チーム名]],"")</f>
        <v/>
      </c>
      <c r="G80" t="str">
        <f>IFERROR(リレーチーム[[#This Row],[チーム名カナ]],"")</f>
        <v/>
      </c>
      <c r="H80" t="str">
        <f>IFERROR(リレーチーム[[#This Row],[所属番号]],"")</f>
        <v/>
      </c>
      <c r="I80" t="str">
        <f>IFERROR(リレーチーム[[#This Row],[種目コード]],"")</f>
        <v/>
      </c>
      <c r="J80" t="str">
        <f>IFERROR(リレーチーム[[#This Row],[距離コード]],"")</f>
        <v/>
      </c>
      <c r="K80" t="str">
        <f>IFERROR(リレーチーム[[#This Row],[性別コード]],"")</f>
        <v/>
      </c>
      <c r="L80" t="str">
        <f>IFERROR(リレーチーム[[#This Row],[新記録判定クラス]],"")</f>
        <v/>
      </c>
      <c r="M80" t="str">
        <f>IFERROR(リレーチーム[[#This Row],[エントリータイム]],"")</f>
        <v/>
      </c>
      <c r="N80" t="str">
        <f>IFERROR(VLOOKUP(I80,色々!L:M,2,0),"")</f>
        <v/>
      </c>
      <c r="O80" s="9" t="str">
        <f>IFERROR(VLOOKUP(J80,色々!P:R,3,0),"")</f>
        <v/>
      </c>
      <c r="P80" s="9" t="str">
        <f>IFERROR(VLOOKUP(K80,色々!P:Q,2,0),"")</f>
        <v/>
      </c>
      <c r="Q80" s="9" t="str">
        <f>IFERROR(VLOOKUP(L80,クラス!B:C,2,0),"")</f>
        <v/>
      </c>
    </row>
    <row r="81" spans="5:17" x14ac:dyDescent="0.15">
      <c r="E81" t="str">
        <f>IFERROR(リレーチーム[[#This Row],[チーム番号]],"")</f>
        <v/>
      </c>
      <c r="F81" t="str">
        <f>IFERROR(リレーチーム[[#This Row],[チーム名]],"")</f>
        <v/>
      </c>
      <c r="G81" t="str">
        <f>IFERROR(リレーチーム[[#This Row],[チーム名カナ]],"")</f>
        <v/>
      </c>
      <c r="H81" t="str">
        <f>IFERROR(リレーチーム[[#This Row],[所属番号]],"")</f>
        <v/>
      </c>
      <c r="I81" t="str">
        <f>IFERROR(リレーチーム[[#This Row],[種目コード]],"")</f>
        <v/>
      </c>
      <c r="J81" t="str">
        <f>IFERROR(リレーチーム[[#This Row],[距離コード]],"")</f>
        <v/>
      </c>
      <c r="K81" t="str">
        <f>IFERROR(リレーチーム[[#This Row],[性別コード]],"")</f>
        <v/>
      </c>
      <c r="L81" t="str">
        <f>IFERROR(リレーチーム[[#This Row],[新記録判定クラス]],"")</f>
        <v/>
      </c>
      <c r="M81" t="str">
        <f>IFERROR(リレーチーム[[#This Row],[エントリータイム]],"")</f>
        <v/>
      </c>
      <c r="N81" t="str">
        <f>IFERROR(VLOOKUP(I81,色々!L:M,2,0),"")</f>
        <v/>
      </c>
      <c r="O81" s="9" t="str">
        <f>IFERROR(VLOOKUP(J81,色々!P:R,3,0),"")</f>
        <v/>
      </c>
      <c r="P81" s="9" t="str">
        <f>IFERROR(VLOOKUP(K81,色々!P:Q,2,0),"")</f>
        <v/>
      </c>
      <c r="Q81" s="9" t="str">
        <f>IFERROR(VLOOKUP(L81,クラス!B:C,2,0),"")</f>
        <v/>
      </c>
    </row>
    <row r="82" spans="5:17" x14ac:dyDescent="0.15">
      <c r="E82" t="str">
        <f>IFERROR(リレーチーム[[#This Row],[チーム番号]],"")</f>
        <v/>
      </c>
      <c r="F82" t="str">
        <f>IFERROR(リレーチーム[[#This Row],[チーム名]],"")</f>
        <v/>
      </c>
      <c r="G82" t="str">
        <f>IFERROR(リレーチーム[[#This Row],[チーム名カナ]],"")</f>
        <v/>
      </c>
      <c r="H82" t="str">
        <f>IFERROR(リレーチーム[[#This Row],[所属番号]],"")</f>
        <v/>
      </c>
      <c r="I82" t="str">
        <f>IFERROR(リレーチーム[[#This Row],[種目コード]],"")</f>
        <v/>
      </c>
      <c r="J82" t="str">
        <f>IFERROR(リレーチーム[[#This Row],[距離コード]],"")</f>
        <v/>
      </c>
      <c r="K82" t="str">
        <f>IFERROR(リレーチーム[[#This Row],[性別コード]],"")</f>
        <v/>
      </c>
      <c r="L82" t="str">
        <f>IFERROR(リレーチーム[[#This Row],[新記録判定クラス]],"")</f>
        <v/>
      </c>
      <c r="M82" t="str">
        <f>IFERROR(リレーチーム[[#This Row],[エントリータイム]],"")</f>
        <v/>
      </c>
      <c r="N82" t="str">
        <f>IFERROR(VLOOKUP(I82,色々!L:M,2,0),"")</f>
        <v/>
      </c>
      <c r="O82" s="9" t="str">
        <f>IFERROR(VLOOKUP(J82,色々!P:R,3,0),"")</f>
        <v/>
      </c>
      <c r="P82" s="9" t="str">
        <f>IFERROR(VLOOKUP(K82,色々!P:Q,2,0),"")</f>
        <v/>
      </c>
      <c r="Q82" s="9" t="str">
        <f>IFERROR(VLOOKUP(L82,クラス!B:C,2,0),"")</f>
        <v/>
      </c>
    </row>
    <row r="83" spans="5:17" x14ac:dyDescent="0.15">
      <c r="E83" t="str">
        <f>IFERROR(リレーチーム[[#This Row],[チーム番号]],"")</f>
        <v/>
      </c>
      <c r="F83" t="str">
        <f>IFERROR(リレーチーム[[#This Row],[チーム名]],"")</f>
        <v/>
      </c>
      <c r="G83" t="str">
        <f>IFERROR(リレーチーム[[#This Row],[チーム名カナ]],"")</f>
        <v/>
      </c>
      <c r="H83" t="str">
        <f>IFERROR(リレーチーム[[#This Row],[所属番号]],"")</f>
        <v/>
      </c>
      <c r="I83" t="str">
        <f>IFERROR(リレーチーム[[#This Row],[種目コード]],"")</f>
        <v/>
      </c>
      <c r="J83" t="str">
        <f>IFERROR(リレーチーム[[#This Row],[距離コード]],"")</f>
        <v/>
      </c>
      <c r="K83" t="str">
        <f>IFERROR(リレーチーム[[#This Row],[性別コード]],"")</f>
        <v/>
      </c>
      <c r="L83" t="str">
        <f>IFERROR(リレーチーム[[#This Row],[新記録判定クラス]],"")</f>
        <v/>
      </c>
      <c r="M83" t="str">
        <f>IFERROR(リレーチーム[[#This Row],[エントリータイム]],"")</f>
        <v/>
      </c>
      <c r="N83" t="str">
        <f>IFERROR(VLOOKUP(I83,色々!L:M,2,0),"")</f>
        <v/>
      </c>
      <c r="O83" s="9" t="str">
        <f>IFERROR(VLOOKUP(J83,色々!P:R,3,0),"")</f>
        <v/>
      </c>
      <c r="P83" s="9" t="str">
        <f>IFERROR(VLOOKUP(K83,色々!P:Q,2,0),"")</f>
        <v/>
      </c>
      <c r="Q83" s="9" t="str">
        <f>IFERROR(VLOOKUP(L83,クラス!B:C,2,0),"")</f>
        <v/>
      </c>
    </row>
    <row r="84" spans="5:17" x14ac:dyDescent="0.15">
      <c r="E84" t="str">
        <f>IFERROR(リレーチーム[[#This Row],[チーム番号]],"")</f>
        <v/>
      </c>
      <c r="F84" t="str">
        <f>IFERROR(リレーチーム[[#This Row],[チーム名]],"")</f>
        <v/>
      </c>
      <c r="G84" t="str">
        <f>IFERROR(リレーチーム[[#This Row],[チーム名カナ]],"")</f>
        <v/>
      </c>
      <c r="H84" t="str">
        <f>IFERROR(リレーチーム[[#This Row],[所属番号]],"")</f>
        <v/>
      </c>
      <c r="I84" t="str">
        <f>IFERROR(リレーチーム[[#This Row],[種目コード]],"")</f>
        <v/>
      </c>
      <c r="J84" t="str">
        <f>IFERROR(リレーチーム[[#This Row],[距離コード]],"")</f>
        <v/>
      </c>
      <c r="K84" t="str">
        <f>IFERROR(リレーチーム[[#This Row],[性別コード]],"")</f>
        <v/>
      </c>
      <c r="L84" t="str">
        <f>IFERROR(リレーチーム[[#This Row],[新記録判定クラス]],"")</f>
        <v/>
      </c>
      <c r="M84" t="str">
        <f>IFERROR(リレーチーム[[#This Row],[エントリータイム]],"")</f>
        <v/>
      </c>
      <c r="N84" t="str">
        <f>IFERROR(VLOOKUP(I84,色々!L:M,2,0),"")</f>
        <v/>
      </c>
      <c r="O84" s="9" t="str">
        <f>IFERROR(VLOOKUP(J84,色々!P:R,3,0),"")</f>
        <v/>
      </c>
      <c r="P84" s="9" t="str">
        <f>IFERROR(VLOOKUP(K84,色々!P:Q,2,0),"")</f>
        <v/>
      </c>
      <c r="Q84" s="9" t="str">
        <f>IFERROR(VLOOKUP(L84,クラス!B:C,2,0),"")</f>
        <v/>
      </c>
    </row>
    <row r="85" spans="5:17" x14ac:dyDescent="0.15">
      <c r="E85" t="str">
        <f>IFERROR(リレーチーム[[#This Row],[チーム番号]],"")</f>
        <v/>
      </c>
      <c r="F85" t="str">
        <f>IFERROR(リレーチーム[[#This Row],[チーム名]],"")</f>
        <v/>
      </c>
      <c r="G85" t="str">
        <f>IFERROR(リレーチーム[[#This Row],[チーム名カナ]],"")</f>
        <v/>
      </c>
      <c r="H85" t="str">
        <f>IFERROR(リレーチーム[[#This Row],[所属番号]],"")</f>
        <v/>
      </c>
      <c r="I85" t="str">
        <f>IFERROR(リレーチーム[[#This Row],[種目コード]],"")</f>
        <v/>
      </c>
      <c r="J85" t="str">
        <f>IFERROR(リレーチーム[[#This Row],[距離コード]],"")</f>
        <v/>
      </c>
      <c r="K85" t="str">
        <f>IFERROR(リレーチーム[[#This Row],[性別コード]],"")</f>
        <v/>
      </c>
      <c r="L85" t="str">
        <f>IFERROR(リレーチーム[[#This Row],[新記録判定クラス]],"")</f>
        <v/>
      </c>
      <c r="M85" t="str">
        <f>IFERROR(リレーチーム[[#This Row],[エントリータイム]],"")</f>
        <v/>
      </c>
      <c r="N85" t="str">
        <f>IFERROR(VLOOKUP(I85,色々!L:M,2,0),"")</f>
        <v/>
      </c>
      <c r="O85" s="9" t="str">
        <f>IFERROR(VLOOKUP(J85,色々!P:R,3,0),"")</f>
        <v/>
      </c>
      <c r="P85" s="9" t="str">
        <f>IFERROR(VLOOKUP(K85,色々!P:Q,2,0),"")</f>
        <v/>
      </c>
      <c r="Q85" s="9" t="str">
        <f>IFERROR(VLOOKUP(L85,クラス!B:C,2,0),"")</f>
        <v/>
      </c>
    </row>
    <row r="86" spans="5:17" x14ac:dyDescent="0.15">
      <c r="E86" t="str">
        <f>IFERROR(リレーチーム[[#This Row],[チーム番号]],"")</f>
        <v/>
      </c>
      <c r="F86" t="str">
        <f>IFERROR(リレーチーム[[#This Row],[チーム名]],"")</f>
        <v/>
      </c>
      <c r="G86" t="str">
        <f>IFERROR(リレーチーム[[#This Row],[チーム名カナ]],"")</f>
        <v/>
      </c>
      <c r="H86" t="str">
        <f>IFERROR(リレーチーム[[#This Row],[所属番号]],"")</f>
        <v/>
      </c>
      <c r="I86" t="str">
        <f>IFERROR(リレーチーム[[#This Row],[種目コード]],"")</f>
        <v/>
      </c>
      <c r="J86" t="str">
        <f>IFERROR(リレーチーム[[#This Row],[距離コード]],"")</f>
        <v/>
      </c>
      <c r="K86" t="str">
        <f>IFERROR(リレーチーム[[#This Row],[性別コード]],"")</f>
        <v/>
      </c>
      <c r="L86" t="str">
        <f>IFERROR(リレーチーム[[#This Row],[新記録判定クラス]],"")</f>
        <v/>
      </c>
      <c r="M86" t="str">
        <f>IFERROR(リレーチーム[[#This Row],[エントリータイム]],"")</f>
        <v/>
      </c>
      <c r="N86" t="str">
        <f>IFERROR(VLOOKUP(I86,色々!L:M,2,0),"")</f>
        <v/>
      </c>
      <c r="O86" s="9" t="str">
        <f>IFERROR(VLOOKUP(J86,色々!P:R,3,0),"")</f>
        <v/>
      </c>
      <c r="P86" s="9" t="str">
        <f>IFERROR(VLOOKUP(K86,色々!P:Q,2,0),"")</f>
        <v/>
      </c>
      <c r="Q86" s="9" t="str">
        <f>IFERROR(VLOOKUP(L86,クラス!B:C,2,0),"")</f>
        <v/>
      </c>
    </row>
    <row r="87" spans="5:17" x14ac:dyDescent="0.15">
      <c r="E87" t="str">
        <f>IFERROR(リレーチーム[[#This Row],[チーム番号]],"")</f>
        <v/>
      </c>
      <c r="F87" t="str">
        <f>IFERROR(リレーチーム[[#This Row],[チーム名]],"")</f>
        <v/>
      </c>
      <c r="G87" t="str">
        <f>IFERROR(リレーチーム[[#This Row],[チーム名カナ]],"")</f>
        <v/>
      </c>
      <c r="H87" t="str">
        <f>IFERROR(リレーチーム[[#This Row],[所属番号]],"")</f>
        <v/>
      </c>
      <c r="I87" t="str">
        <f>IFERROR(リレーチーム[[#This Row],[種目コード]],"")</f>
        <v/>
      </c>
      <c r="J87" t="str">
        <f>IFERROR(リレーチーム[[#This Row],[距離コード]],"")</f>
        <v/>
      </c>
      <c r="K87" t="str">
        <f>IFERROR(リレーチーム[[#This Row],[性別コード]],"")</f>
        <v/>
      </c>
      <c r="L87" t="str">
        <f>IFERROR(リレーチーム[[#This Row],[新記録判定クラス]],"")</f>
        <v/>
      </c>
      <c r="M87" t="str">
        <f>IFERROR(リレーチーム[[#This Row],[エントリータイム]],"")</f>
        <v/>
      </c>
      <c r="N87" t="str">
        <f>IFERROR(VLOOKUP(I87,色々!L:M,2,0),"")</f>
        <v/>
      </c>
      <c r="O87" s="9" t="str">
        <f>IFERROR(VLOOKUP(J87,色々!P:R,3,0),"")</f>
        <v/>
      </c>
      <c r="P87" s="9" t="str">
        <f>IFERROR(VLOOKUP(K87,色々!P:Q,2,0),"")</f>
        <v/>
      </c>
      <c r="Q87" s="9" t="str">
        <f>IFERROR(VLOOKUP(L87,クラス!B:C,2,0),"")</f>
        <v/>
      </c>
    </row>
    <row r="88" spans="5:17" x14ac:dyDescent="0.15">
      <c r="E88" t="str">
        <f>IFERROR(リレーチーム[[#This Row],[チーム番号]],"")</f>
        <v/>
      </c>
      <c r="F88" t="str">
        <f>IFERROR(リレーチーム[[#This Row],[チーム名]],"")</f>
        <v/>
      </c>
      <c r="G88" t="str">
        <f>IFERROR(リレーチーム[[#This Row],[チーム名カナ]],"")</f>
        <v/>
      </c>
      <c r="H88" t="str">
        <f>IFERROR(リレーチーム[[#This Row],[所属番号]],"")</f>
        <v/>
      </c>
      <c r="I88" t="str">
        <f>IFERROR(リレーチーム[[#This Row],[種目コード]],"")</f>
        <v/>
      </c>
      <c r="J88" t="str">
        <f>IFERROR(リレーチーム[[#This Row],[距離コード]],"")</f>
        <v/>
      </c>
      <c r="K88" t="str">
        <f>IFERROR(リレーチーム[[#This Row],[性別コード]],"")</f>
        <v/>
      </c>
      <c r="L88" t="str">
        <f>IFERROR(リレーチーム[[#This Row],[新記録判定クラス]],"")</f>
        <v/>
      </c>
      <c r="M88" t="str">
        <f>IFERROR(リレーチーム[[#This Row],[エントリータイム]],"")</f>
        <v/>
      </c>
      <c r="N88" t="str">
        <f>IFERROR(VLOOKUP(I88,色々!L:M,2,0),"")</f>
        <v/>
      </c>
      <c r="O88" s="9" t="str">
        <f>IFERROR(VLOOKUP(J88,色々!P:R,3,0),"")</f>
        <v/>
      </c>
      <c r="P88" s="9" t="str">
        <f>IFERROR(VLOOKUP(K88,色々!P:Q,2,0),"")</f>
        <v/>
      </c>
      <c r="Q88" s="9" t="str">
        <f>IFERROR(VLOOKUP(L88,クラス!B:C,2,0),"")</f>
        <v/>
      </c>
    </row>
    <row r="89" spans="5:17" x14ac:dyDescent="0.15">
      <c r="E89" t="str">
        <f>IFERROR(リレーチーム[[#This Row],[チーム番号]],"")</f>
        <v/>
      </c>
      <c r="F89" t="str">
        <f>IFERROR(リレーチーム[[#This Row],[チーム名]],"")</f>
        <v/>
      </c>
      <c r="G89" t="str">
        <f>IFERROR(リレーチーム[[#This Row],[チーム名カナ]],"")</f>
        <v/>
      </c>
      <c r="H89" t="str">
        <f>IFERROR(リレーチーム[[#This Row],[所属番号]],"")</f>
        <v/>
      </c>
      <c r="I89" t="str">
        <f>IFERROR(リレーチーム[[#This Row],[種目コード]],"")</f>
        <v/>
      </c>
      <c r="J89" t="str">
        <f>IFERROR(リレーチーム[[#This Row],[距離コード]],"")</f>
        <v/>
      </c>
      <c r="K89" t="str">
        <f>IFERROR(リレーチーム[[#This Row],[性別コード]],"")</f>
        <v/>
      </c>
      <c r="L89" t="str">
        <f>IFERROR(リレーチーム[[#This Row],[新記録判定クラス]],"")</f>
        <v/>
      </c>
      <c r="M89" t="str">
        <f>IFERROR(リレーチーム[[#This Row],[エントリータイム]],"")</f>
        <v/>
      </c>
      <c r="N89" t="str">
        <f>IFERROR(VLOOKUP(I89,色々!L:M,2,0),"")</f>
        <v/>
      </c>
      <c r="O89" s="9" t="str">
        <f>IFERROR(VLOOKUP(J89,色々!P:R,3,0),"")</f>
        <v/>
      </c>
      <c r="P89" s="9" t="str">
        <f>IFERROR(VLOOKUP(K89,色々!P:Q,2,0),"")</f>
        <v/>
      </c>
      <c r="Q89" s="9" t="str">
        <f>IFERROR(VLOOKUP(L89,クラス!B:C,2,0),"")</f>
        <v/>
      </c>
    </row>
    <row r="90" spans="5:17" x14ac:dyDescent="0.15">
      <c r="E90" t="str">
        <f>IFERROR(リレーチーム[[#This Row],[チーム番号]],"")</f>
        <v/>
      </c>
      <c r="F90" t="str">
        <f>IFERROR(リレーチーム[[#This Row],[チーム名]],"")</f>
        <v/>
      </c>
      <c r="G90" t="str">
        <f>IFERROR(リレーチーム[[#This Row],[チーム名カナ]],"")</f>
        <v/>
      </c>
      <c r="H90" t="str">
        <f>IFERROR(リレーチーム[[#This Row],[所属番号]],"")</f>
        <v/>
      </c>
      <c r="I90" t="str">
        <f>IFERROR(リレーチーム[[#This Row],[種目コード]],"")</f>
        <v/>
      </c>
      <c r="J90" t="str">
        <f>IFERROR(リレーチーム[[#This Row],[距離コード]],"")</f>
        <v/>
      </c>
      <c r="K90" t="str">
        <f>IFERROR(リレーチーム[[#This Row],[性別コード]],"")</f>
        <v/>
      </c>
      <c r="L90" t="str">
        <f>IFERROR(リレーチーム[[#This Row],[新記録判定クラス]],"")</f>
        <v/>
      </c>
      <c r="M90" t="str">
        <f>IFERROR(リレーチーム[[#This Row],[エントリータイム]],"")</f>
        <v/>
      </c>
      <c r="N90" t="str">
        <f>IFERROR(VLOOKUP(I90,色々!L:M,2,0),"")</f>
        <v/>
      </c>
      <c r="O90" s="9" t="str">
        <f>IFERROR(VLOOKUP(J90,色々!P:R,3,0),"")</f>
        <v/>
      </c>
      <c r="P90" s="9" t="str">
        <f>IFERROR(VLOOKUP(K90,色々!P:Q,2,0),"")</f>
        <v/>
      </c>
      <c r="Q90" s="9" t="str">
        <f>IFERROR(VLOOKUP(L90,クラス!B:C,2,0),"")</f>
        <v/>
      </c>
    </row>
    <row r="91" spans="5:17" x14ac:dyDescent="0.15">
      <c r="E91" t="str">
        <f>IFERROR(リレーチーム[[#This Row],[チーム番号]],"")</f>
        <v/>
      </c>
      <c r="F91" t="str">
        <f>IFERROR(リレーチーム[[#This Row],[チーム名]],"")</f>
        <v/>
      </c>
      <c r="G91" t="str">
        <f>IFERROR(リレーチーム[[#This Row],[チーム名カナ]],"")</f>
        <v/>
      </c>
      <c r="H91" t="str">
        <f>IFERROR(リレーチーム[[#This Row],[所属番号]],"")</f>
        <v/>
      </c>
      <c r="I91" t="str">
        <f>IFERROR(リレーチーム[[#This Row],[種目コード]],"")</f>
        <v/>
      </c>
      <c r="J91" t="str">
        <f>IFERROR(リレーチーム[[#This Row],[距離コード]],"")</f>
        <v/>
      </c>
      <c r="K91" t="str">
        <f>IFERROR(リレーチーム[[#This Row],[性別コード]],"")</f>
        <v/>
      </c>
      <c r="L91" t="str">
        <f>IFERROR(リレーチーム[[#This Row],[新記録判定クラス]],"")</f>
        <v/>
      </c>
      <c r="M91" t="str">
        <f>IFERROR(リレーチーム[[#This Row],[エントリータイム]],"")</f>
        <v/>
      </c>
      <c r="N91" t="str">
        <f>IFERROR(VLOOKUP(I91,色々!L:M,2,0),"")</f>
        <v/>
      </c>
      <c r="O91" s="9" t="str">
        <f>IFERROR(VLOOKUP(J91,色々!P:R,3,0),"")</f>
        <v/>
      </c>
      <c r="P91" s="9" t="str">
        <f>IFERROR(VLOOKUP(K91,色々!P:Q,2,0),"")</f>
        <v/>
      </c>
      <c r="Q91" s="9" t="str">
        <f>IFERROR(VLOOKUP(L91,クラス!B:C,2,0),"")</f>
        <v/>
      </c>
    </row>
    <row r="92" spans="5:17" x14ac:dyDescent="0.15">
      <c r="E92" t="str">
        <f>IFERROR(リレーチーム[[#This Row],[チーム番号]],"")</f>
        <v/>
      </c>
      <c r="F92" t="str">
        <f>IFERROR(リレーチーム[[#This Row],[チーム名]],"")</f>
        <v/>
      </c>
      <c r="G92" t="str">
        <f>IFERROR(リレーチーム[[#This Row],[チーム名カナ]],"")</f>
        <v/>
      </c>
      <c r="H92" t="str">
        <f>IFERROR(リレーチーム[[#This Row],[所属番号]],"")</f>
        <v/>
      </c>
      <c r="I92" t="str">
        <f>IFERROR(リレーチーム[[#This Row],[種目コード]],"")</f>
        <v/>
      </c>
      <c r="J92" t="str">
        <f>IFERROR(リレーチーム[[#This Row],[距離コード]],"")</f>
        <v/>
      </c>
      <c r="K92" t="str">
        <f>IFERROR(リレーチーム[[#This Row],[性別コード]],"")</f>
        <v/>
      </c>
      <c r="L92" t="str">
        <f>IFERROR(リレーチーム[[#This Row],[新記録判定クラス]],"")</f>
        <v/>
      </c>
      <c r="M92" t="str">
        <f>IFERROR(リレーチーム[[#This Row],[エントリータイム]],"")</f>
        <v/>
      </c>
      <c r="N92" t="str">
        <f>IFERROR(VLOOKUP(I92,色々!L:M,2,0),"")</f>
        <v/>
      </c>
      <c r="O92" s="9" t="str">
        <f>IFERROR(VLOOKUP(J92,色々!P:R,3,0),"")</f>
        <v/>
      </c>
      <c r="P92" s="9" t="str">
        <f>IFERROR(VLOOKUP(K92,色々!P:Q,2,0),"")</f>
        <v/>
      </c>
      <c r="Q92" s="9" t="str">
        <f>IFERROR(VLOOKUP(L92,クラス!B:C,2,0),"")</f>
        <v/>
      </c>
    </row>
    <row r="93" spans="5:17" x14ac:dyDescent="0.15">
      <c r="E93" t="str">
        <f>IFERROR(リレーチーム[[#This Row],[チーム番号]],"")</f>
        <v/>
      </c>
      <c r="F93" t="str">
        <f>IFERROR(リレーチーム[[#This Row],[チーム名]],"")</f>
        <v/>
      </c>
      <c r="G93" t="str">
        <f>IFERROR(リレーチーム[[#This Row],[チーム名カナ]],"")</f>
        <v/>
      </c>
      <c r="H93" t="str">
        <f>IFERROR(リレーチーム[[#This Row],[所属番号]],"")</f>
        <v/>
      </c>
      <c r="I93" t="str">
        <f>IFERROR(リレーチーム[[#This Row],[種目コード]],"")</f>
        <v/>
      </c>
      <c r="J93" t="str">
        <f>IFERROR(リレーチーム[[#This Row],[距離コード]],"")</f>
        <v/>
      </c>
      <c r="K93" t="str">
        <f>IFERROR(リレーチーム[[#This Row],[性別コード]],"")</f>
        <v/>
      </c>
      <c r="L93" t="str">
        <f>IFERROR(リレーチーム[[#This Row],[新記録判定クラス]],"")</f>
        <v/>
      </c>
      <c r="M93" t="str">
        <f>IFERROR(リレーチーム[[#This Row],[エントリータイム]],"")</f>
        <v/>
      </c>
      <c r="N93" t="str">
        <f>IFERROR(VLOOKUP(I93,色々!L:M,2,0),"")</f>
        <v/>
      </c>
      <c r="O93" s="9" t="str">
        <f>IFERROR(VLOOKUP(J93,色々!P:R,3,0),"")</f>
        <v/>
      </c>
      <c r="P93" s="9" t="str">
        <f>IFERROR(VLOOKUP(K93,色々!P:Q,2,0),"")</f>
        <v/>
      </c>
      <c r="Q93" s="9" t="str">
        <f>IFERROR(VLOOKUP(L93,クラス!B:C,2,0),"")</f>
        <v/>
      </c>
    </row>
    <row r="94" spans="5:17" x14ac:dyDescent="0.15">
      <c r="E94" t="str">
        <f>IFERROR(リレーチーム[[#This Row],[チーム番号]],"")</f>
        <v/>
      </c>
      <c r="F94" t="str">
        <f>IFERROR(リレーチーム[[#This Row],[チーム名]],"")</f>
        <v/>
      </c>
      <c r="G94" t="str">
        <f>IFERROR(リレーチーム[[#This Row],[チーム名カナ]],"")</f>
        <v/>
      </c>
      <c r="H94" t="str">
        <f>IFERROR(リレーチーム[[#This Row],[所属番号]],"")</f>
        <v/>
      </c>
      <c r="I94" t="str">
        <f>IFERROR(リレーチーム[[#This Row],[種目コード]],"")</f>
        <v/>
      </c>
      <c r="J94" t="str">
        <f>IFERROR(リレーチーム[[#This Row],[距離コード]],"")</f>
        <v/>
      </c>
      <c r="K94" t="str">
        <f>IFERROR(リレーチーム[[#This Row],[性別コード]],"")</f>
        <v/>
      </c>
      <c r="L94" t="str">
        <f>IFERROR(リレーチーム[[#This Row],[新記録判定クラス]],"")</f>
        <v/>
      </c>
      <c r="M94" t="str">
        <f>IFERROR(リレーチーム[[#This Row],[エントリータイム]],"")</f>
        <v/>
      </c>
      <c r="N94" t="str">
        <f>IFERROR(VLOOKUP(I94,色々!L:M,2,0),"")</f>
        <v/>
      </c>
      <c r="O94" s="9" t="str">
        <f>IFERROR(VLOOKUP(J94,色々!P:R,3,0),"")</f>
        <v/>
      </c>
      <c r="P94" s="9" t="str">
        <f>IFERROR(VLOOKUP(K94,色々!P:Q,2,0),"")</f>
        <v/>
      </c>
      <c r="Q94" s="9" t="str">
        <f>IFERROR(VLOOKUP(L94,クラス!B:C,2,0),"")</f>
        <v/>
      </c>
    </row>
    <row r="95" spans="5:17" x14ac:dyDescent="0.15">
      <c r="E95" t="str">
        <f>IFERROR(リレーチーム[[#This Row],[チーム番号]],"")</f>
        <v/>
      </c>
      <c r="F95" t="str">
        <f>IFERROR(リレーチーム[[#This Row],[チーム名]],"")</f>
        <v/>
      </c>
      <c r="G95" t="str">
        <f>IFERROR(リレーチーム[[#This Row],[チーム名カナ]],"")</f>
        <v/>
      </c>
      <c r="H95" t="str">
        <f>IFERROR(リレーチーム[[#This Row],[所属番号]],"")</f>
        <v/>
      </c>
      <c r="I95" t="str">
        <f>IFERROR(リレーチーム[[#This Row],[種目コード]],"")</f>
        <v/>
      </c>
      <c r="J95" t="str">
        <f>IFERROR(リレーチーム[[#This Row],[距離コード]],"")</f>
        <v/>
      </c>
      <c r="K95" t="str">
        <f>IFERROR(リレーチーム[[#This Row],[性別コード]],"")</f>
        <v/>
      </c>
      <c r="L95" t="str">
        <f>IFERROR(リレーチーム[[#This Row],[新記録判定クラス]],"")</f>
        <v/>
      </c>
      <c r="M95" t="str">
        <f>IFERROR(リレーチーム[[#This Row],[エントリータイム]],"")</f>
        <v/>
      </c>
      <c r="N95" t="str">
        <f>IFERROR(VLOOKUP(I95,色々!L:M,2,0),"")</f>
        <v/>
      </c>
      <c r="O95" s="9" t="str">
        <f>IFERROR(VLOOKUP(J95,色々!P:R,3,0),"")</f>
        <v/>
      </c>
      <c r="P95" s="9" t="str">
        <f>IFERROR(VLOOKUP(K95,色々!P:Q,2,0),"")</f>
        <v/>
      </c>
      <c r="Q95" s="9" t="str">
        <f>IFERROR(VLOOKUP(L95,クラス!B:C,2,0),"")</f>
        <v/>
      </c>
    </row>
    <row r="96" spans="5:17" x14ac:dyDescent="0.15">
      <c r="E96" t="str">
        <f>IFERROR(リレーチーム[[#This Row],[チーム番号]],"")</f>
        <v/>
      </c>
      <c r="F96" t="str">
        <f>IFERROR(リレーチーム[[#This Row],[チーム名]],"")</f>
        <v/>
      </c>
      <c r="G96" t="str">
        <f>IFERROR(リレーチーム[[#This Row],[チーム名カナ]],"")</f>
        <v/>
      </c>
      <c r="H96" t="str">
        <f>IFERROR(リレーチーム[[#This Row],[所属番号]],"")</f>
        <v/>
      </c>
      <c r="I96" t="str">
        <f>IFERROR(リレーチーム[[#This Row],[種目コード]],"")</f>
        <v/>
      </c>
      <c r="J96" t="str">
        <f>IFERROR(リレーチーム[[#This Row],[距離コード]],"")</f>
        <v/>
      </c>
      <c r="K96" t="str">
        <f>IFERROR(リレーチーム[[#This Row],[性別コード]],"")</f>
        <v/>
      </c>
      <c r="L96" t="str">
        <f>IFERROR(リレーチーム[[#This Row],[新記録判定クラス]],"")</f>
        <v/>
      </c>
      <c r="M96" t="str">
        <f>IFERROR(リレーチーム[[#This Row],[エントリータイム]],"")</f>
        <v/>
      </c>
      <c r="N96" t="str">
        <f>IFERROR(VLOOKUP(I96,色々!L:M,2,0),"")</f>
        <v/>
      </c>
      <c r="O96" s="9" t="str">
        <f>IFERROR(VLOOKUP(J96,色々!P:R,3,0),"")</f>
        <v/>
      </c>
      <c r="P96" s="9" t="str">
        <f>IFERROR(VLOOKUP(K96,色々!P:Q,2,0),"")</f>
        <v/>
      </c>
      <c r="Q96" s="9" t="str">
        <f>IFERROR(VLOOKUP(L96,クラス!B:C,2,0),"")</f>
        <v/>
      </c>
    </row>
    <row r="97" spans="5:17" x14ac:dyDescent="0.15">
      <c r="E97" t="str">
        <f>IFERROR(リレーチーム[[#This Row],[チーム番号]],"")</f>
        <v/>
      </c>
      <c r="F97" t="str">
        <f>IFERROR(リレーチーム[[#This Row],[チーム名]],"")</f>
        <v/>
      </c>
      <c r="G97" t="str">
        <f>IFERROR(リレーチーム[[#This Row],[チーム名カナ]],"")</f>
        <v/>
      </c>
      <c r="H97" t="str">
        <f>IFERROR(リレーチーム[[#This Row],[所属番号]],"")</f>
        <v/>
      </c>
      <c r="I97" t="str">
        <f>IFERROR(リレーチーム[[#This Row],[種目コード]],"")</f>
        <v/>
      </c>
      <c r="J97" t="str">
        <f>IFERROR(リレーチーム[[#This Row],[距離コード]],"")</f>
        <v/>
      </c>
      <c r="K97" t="str">
        <f>IFERROR(リレーチーム[[#This Row],[性別コード]],"")</f>
        <v/>
      </c>
      <c r="L97" t="str">
        <f>IFERROR(リレーチーム[[#This Row],[新記録判定クラス]],"")</f>
        <v/>
      </c>
      <c r="M97" t="str">
        <f>IFERROR(リレーチーム[[#This Row],[エントリータイム]],"")</f>
        <v/>
      </c>
      <c r="N97" t="str">
        <f>IFERROR(VLOOKUP(I97,色々!L:M,2,0),"")</f>
        <v/>
      </c>
      <c r="O97" s="9" t="str">
        <f>IFERROR(VLOOKUP(J97,色々!P:R,3,0),"")</f>
        <v/>
      </c>
      <c r="P97" s="9" t="str">
        <f>IFERROR(VLOOKUP(K97,色々!P:Q,2,0),"")</f>
        <v/>
      </c>
      <c r="Q97" s="9" t="str">
        <f>IFERROR(VLOOKUP(L97,クラス!B:C,2,0),"")</f>
        <v/>
      </c>
    </row>
    <row r="98" spans="5:17" x14ac:dyDescent="0.15">
      <c r="E98" t="str">
        <f>IFERROR(リレーチーム[[#This Row],[チーム番号]],"")</f>
        <v/>
      </c>
      <c r="F98" t="str">
        <f>IFERROR(リレーチーム[[#This Row],[チーム名]],"")</f>
        <v/>
      </c>
      <c r="G98" t="str">
        <f>IFERROR(リレーチーム[[#This Row],[チーム名カナ]],"")</f>
        <v/>
      </c>
      <c r="H98" t="str">
        <f>IFERROR(リレーチーム[[#This Row],[所属番号]],"")</f>
        <v/>
      </c>
      <c r="I98" t="str">
        <f>IFERROR(リレーチーム[[#This Row],[種目コード]],"")</f>
        <v/>
      </c>
      <c r="J98" t="str">
        <f>IFERROR(リレーチーム[[#This Row],[距離コード]],"")</f>
        <v/>
      </c>
      <c r="K98" t="str">
        <f>IFERROR(リレーチーム[[#This Row],[性別コード]],"")</f>
        <v/>
      </c>
      <c r="L98" t="str">
        <f>IFERROR(リレーチーム[[#This Row],[新記録判定クラス]],"")</f>
        <v/>
      </c>
      <c r="M98" t="str">
        <f>IFERROR(リレーチーム[[#This Row],[エントリータイム]],"")</f>
        <v/>
      </c>
      <c r="N98" t="str">
        <f>IFERROR(VLOOKUP(I98,色々!L:M,2,0),"")</f>
        <v/>
      </c>
      <c r="O98" s="9" t="str">
        <f>IFERROR(VLOOKUP(J98,色々!P:R,3,0),"")</f>
        <v/>
      </c>
      <c r="P98" s="9" t="str">
        <f>IFERROR(VLOOKUP(K98,色々!P:Q,2,0),"")</f>
        <v/>
      </c>
      <c r="Q98" s="9" t="str">
        <f>IFERROR(VLOOKUP(L98,クラス!B:C,2,0),"")</f>
        <v/>
      </c>
    </row>
    <row r="99" spans="5:17" x14ac:dyDescent="0.15">
      <c r="E99" t="str">
        <f>IFERROR(リレーチーム[[#This Row],[チーム番号]],"")</f>
        <v/>
      </c>
      <c r="F99" t="str">
        <f>IFERROR(リレーチーム[[#This Row],[チーム名]],"")</f>
        <v/>
      </c>
      <c r="G99" t="str">
        <f>IFERROR(リレーチーム[[#This Row],[チーム名カナ]],"")</f>
        <v/>
      </c>
      <c r="H99" t="str">
        <f>IFERROR(リレーチーム[[#This Row],[所属番号]],"")</f>
        <v/>
      </c>
      <c r="I99" t="str">
        <f>IFERROR(リレーチーム[[#This Row],[種目コード]],"")</f>
        <v/>
      </c>
      <c r="J99" t="str">
        <f>IFERROR(リレーチーム[[#This Row],[距離コード]],"")</f>
        <v/>
      </c>
      <c r="K99" t="str">
        <f>IFERROR(リレーチーム[[#This Row],[性別コード]],"")</f>
        <v/>
      </c>
      <c r="L99" t="str">
        <f>IFERROR(リレーチーム[[#This Row],[新記録判定クラス]],"")</f>
        <v/>
      </c>
      <c r="M99" t="str">
        <f>IFERROR(リレーチーム[[#This Row],[エントリータイム]],"")</f>
        <v/>
      </c>
      <c r="N99" t="str">
        <f>IFERROR(VLOOKUP(I99,色々!L:M,2,0),"")</f>
        <v/>
      </c>
      <c r="O99" s="9" t="str">
        <f>IFERROR(VLOOKUP(J99,色々!P:R,3,0),"")</f>
        <v/>
      </c>
      <c r="P99" s="9" t="str">
        <f>IFERROR(VLOOKUP(K99,色々!P:Q,2,0),"")</f>
        <v/>
      </c>
      <c r="Q99" s="9" t="str">
        <f>IFERROR(VLOOKUP(L99,クラス!B:C,2,0),"")</f>
        <v/>
      </c>
    </row>
    <row r="100" spans="5:17" x14ac:dyDescent="0.15">
      <c r="E100" t="str">
        <f>IFERROR(リレーチーム[[#This Row],[チーム番号]],"")</f>
        <v/>
      </c>
      <c r="F100" t="str">
        <f>IFERROR(リレーチーム[[#This Row],[チーム名]],"")</f>
        <v/>
      </c>
      <c r="G100" t="str">
        <f>IFERROR(リレーチーム[[#This Row],[チーム名カナ]],"")</f>
        <v/>
      </c>
      <c r="H100" t="str">
        <f>IFERROR(リレーチーム[[#This Row],[所属番号]],"")</f>
        <v/>
      </c>
      <c r="I100" t="str">
        <f>IFERROR(リレーチーム[[#This Row],[種目コード]],"")</f>
        <v/>
      </c>
      <c r="J100" t="str">
        <f>IFERROR(リレーチーム[[#This Row],[距離コード]],"")</f>
        <v/>
      </c>
      <c r="K100" t="str">
        <f>IFERROR(リレーチーム[[#This Row],[性別コード]],"")</f>
        <v/>
      </c>
      <c r="L100" t="str">
        <f>IFERROR(リレーチーム[[#This Row],[新記録判定クラス]],"")</f>
        <v/>
      </c>
      <c r="M100" t="str">
        <f>IFERROR(リレーチーム[[#This Row],[エントリータイム]],"")</f>
        <v/>
      </c>
      <c r="N100" t="str">
        <f>IFERROR(VLOOKUP(I100,色々!L:M,2,0),"")</f>
        <v/>
      </c>
      <c r="O100" s="9" t="str">
        <f>IFERROR(VLOOKUP(J100,色々!P:R,3,0),"")</f>
        <v/>
      </c>
      <c r="P100" s="9" t="str">
        <f>IFERROR(VLOOKUP(K100,色々!P:Q,2,0),"")</f>
        <v/>
      </c>
      <c r="Q100" s="9" t="str">
        <f>IFERROR(VLOOKUP(L100,クラス!B:C,2,0),"")</f>
        <v/>
      </c>
    </row>
    <row r="101" spans="5:17" x14ac:dyDescent="0.15">
      <c r="E101" t="str">
        <f>IFERROR(リレーチーム[[#This Row],[チーム番号]],"")</f>
        <v/>
      </c>
      <c r="F101" t="str">
        <f>IFERROR(リレーチーム[[#This Row],[チーム名]],"")</f>
        <v/>
      </c>
      <c r="G101" t="str">
        <f>IFERROR(リレーチーム[[#This Row],[チーム名カナ]],"")</f>
        <v/>
      </c>
      <c r="H101" t="str">
        <f>IFERROR(リレーチーム[[#This Row],[所属番号]],"")</f>
        <v/>
      </c>
      <c r="I101" t="str">
        <f>IFERROR(リレーチーム[[#This Row],[種目コード]],"")</f>
        <v/>
      </c>
      <c r="J101" t="str">
        <f>IFERROR(リレーチーム[[#This Row],[距離コード]],"")</f>
        <v/>
      </c>
      <c r="K101" t="str">
        <f>IFERROR(リレーチーム[[#This Row],[性別コード]],"")</f>
        <v/>
      </c>
      <c r="L101" t="str">
        <f>IFERROR(リレーチーム[[#This Row],[新記録判定クラス]],"")</f>
        <v/>
      </c>
      <c r="M101" t="str">
        <f>IFERROR(リレーチーム[[#This Row],[エントリータイム]],"")</f>
        <v/>
      </c>
      <c r="N101" t="str">
        <f>IFERROR(VLOOKUP(I101,色々!L:M,2,0),"")</f>
        <v/>
      </c>
      <c r="O101" s="9" t="str">
        <f>IFERROR(VLOOKUP(J101,色々!P:R,3,0),"")</f>
        <v/>
      </c>
      <c r="P101" s="9" t="str">
        <f>IFERROR(VLOOKUP(K101,色々!P:Q,2,0),"")</f>
        <v/>
      </c>
      <c r="Q101" s="9" t="str">
        <f>IFERROR(VLOOKUP(L101,クラス!B:C,2,0),"")</f>
        <v/>
      </c>
    </row>
  </sheetData>
  <autoFilter ref="E1:Q101" xr:uid="{D16A3176-C7B5-4624-96C8-2E38D857EDCA}"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1 8 2 c 7 e 8 - 7 1 3 5 - 4 2 a 8 - b 8 2 a - 8 8 c 8 f d 1 8 2 3 1 3 "   x m l n s = " h t t p : / / s c h e m a s . m i c r o s o f t . c o m / D a t a M a s h u p " > A A A A A G Q K A A B Q S w M E F A A C A A g A E 0 J n V X n P K N S k A A A A 9 g A A A B I A H A B D b 2 5 m a W c v U G F j a 2 F n Z S 5 4 b W w g o h g A K K A U A A A A A A A A A A A A A A A A A A A A A A A A A A A A h Y + 9 D o I w H M R f h X S n X y 6 G / C m D m 5 G E x M S 4 N q V C F Y q h x f J u D j 6 S r y B G U T f H u / t d c n e / 3 i A b 2 y a 6 6 N 6 Z z q a I Y Y o i b V V X G l u l a P C H e I k y A Y V U J 1 n p a I K t S 0 Z n U l R 7 f 0 4 I C S H g s M B d X x F O K S P 7 f L N V t W 5 l b K z z 0 i q N P q 3 y f w s J 2 L 3 G C I 4 Z o 5 h z j i m Q 2 Y T c 2 C / A p 7 3 P 9 M e E 1 d D 4 o d f i K O N 1 A W S W Q N 4 f x A N Q S w M E F A A C A A g A E 0 J n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N C Z 1 W P t s D c X g c A A B A n A A A T A B w A R m 9 y b X V s Y X M v U 2 V j d G l v b j E u b S C i G A A o o B Q A A A A A A A A A A A A A A A A A A A A A A A A A A A D t W s 1 P G 0 c U v y P x P 1 i c i G S h Q N o q a s U h I o 2 a H K J W i Z R D 6 I G C m 1 o y d m U v V a I o k t n l w 5 8 F Y r A B m 2 D A B A d s M D H E 2 J j w x 4 x n d n 3 K v 9 D Z H X v t 3 Z 3 Z X R K V E x z 4 8 P v N e z N v 3 v c Q c I 1 z b p / X 8 Y T 8 H P y p t 6 e 3 J / D X m N 8 1 4 Y C 5 v U Z 9 X c o X 4 e G 6 Y 9 j h c X G 9 P Q 7 8 B f g L I N Q B X 8 U f j g T + G b j v G 5 + a d H m 5 / g d u j 2 t g x O f l 8 B + B / r 6 R H 0 d R 6 Q S V y 8 3 k d u O S H x w F w j 7 g P w H h A A g h a b 8 o f a 6 P i t s 1 z B 0 I c 4 A v Y o 6 Y M N o t d o B 7 y f X d c j 6 / 7 / K 4 J 9 2 c y z / c 5 + x z O k Z 8 n q l J b 2 D 4 7 h 2 n 4 2 f v u G / C 7 X 0 x P D h 0 + 7 b T 8 d u U j 3 M 9 4 V 5 5 X M O d X w c e + 7 y u 3 2 8 5 y f 7 R 6 j z K 1 s H 0 C u B j Y H o T C K t A E I A Q x I d C K y V 8 q K d j f + A 1 v / p 9 k 5 j B L 6 6 x C Z c / 0 K + e 2 u l 4 3 i L d 8 3 i e j I 9 5 x v y B Y c 4 / 1 R E A c 2 G U P l E F w H d R l e l T / 5 g 3 8 K f P P 0 m O 8 P T V 3 6 5 A v / m G n K 9 f 9 x G d i C v 7 c K G C z / / Q y / 3 w 3 Y C 8 + I 3 T 0 a b C x f i X + h K m c v h z B + d 6 y e m J b 8 2 I S 1 L 0 G B Z T p u s Z k G Y y C v k C z J T Y F M Z K m X P 2 h P E x a 0 N 7 U Z T Z b C Y T b c r E G E f 0 I J 7 y D A r k 1 6 S g Y G A F h J R 8 p 8 K B U a e A v 1 Q u Y R p t X B q p j Y t L c T m P r V u q H D V q o e b 0 m T k G 1 Z L o u A a j G + Y w W S i f A 0 L W D p i F E U 9 n 4 N w s y g R h a a l R q 2 E L M m L w h l E 4 2 u I W D s L j d y w M 4 P N A K G O / l J 1 X 1 t U 0 4 P d k z f B H J o Y I 4 y U Y q r T 1 7 f G 9 c G M / 6 b o J V J i h E d X 7 A H x Z k T o P + B 3 A V 4 C A R Z Z p K 1 C y J O V X m 7 G P j b M I O j w 1 b q k L U L Q C R K k A m N 5 p X C T w o S i k 4 n u U 3 a I Y j / B B M Z 4 U Z Y m i G a x 2 8 e A T i g R V l 7 Y 6 G e B x 1 I w Y L F h 3 P G t U l I 2 C 8 T J a 4 + F s Q d q P 0 3 Y k L h S x b a F k F Z V X K G a n U O H M P p w N N b N z L A C x T g J j Y e S o s R f F v z C l V M t w Y x 7 G k u x t S r l 5 b P n Y S u W 7 4 K u 2 g S Y H k P O T H B X q L W 9 Q 0 h X b 0 o l 3 s W I 2 E D Y U V 5 d d C x 5 9 l o 6 p Z t T B o O A e D O 2 a Y 4 h J W c h a j O H D N S 4 o 1 q w R l w n D S B V t T V P D R z d S 1 R y q V G A m b w G W g 0 g B q 5 C m M K k s p 0 H x Z B 1 u 1 n D A Z I U X J T b g O w h T A N W T 5 s U 2 1 h P K r 2 E O x O Z h K I c r C a q L G V A w v k p X D Y 8 F F l u S + S q 5 W h r L B w 8 f 3 + s + M B t J D o l S u 4 Z k J d U O m u s Z K T g L h G 3 1 p I b 1 z x 4 R s 1 F 9 m 2 V p G E j U w h T 4 7 J G 4 X I H F R e J 3 B E 3 j Q 1 A 4 y z Z q c 2 w U 3 C 3 b 4 E V Q 5 r x I Z h J P F + F i S N r K i 7 k a 9 R a V P C j t Z F A h O 0 h h 0 k U e s v C N t u + T O s o e 8 q 1 t Z M I 2 c t k 2 k h K I G U i K P z G Q l K z F Q K 7 a R q 7 Z 1 / y X + q J J R o W V Q 5 3 d U 6 6 8 X I a R N M p l s E e z H V A M V 9 F h h G B x 0 K H V z g a I s Y I 2 Q B I a y J t b v T 1 u L 6 s t 6 O 6 2 S L l 1 j X 0 W E W j R Y d 0 Z u u m w 1 F q Y R S W 5 2 S Q v o d I C q R 9 1 Z Z n y M a t m U 4 i s H i h 9 I R 5 T G J K A q W y T G s O 0 A E r o 0 g I o E Y s A 8 M 7 E v R L N Z b R 0 o 7 9 o 6 Q k L + h J L O V o p t l A J W y h W G 6 y T a A u V s I V a Q s U d W F + w k m g L l W C g G m f n r D a P 9 D B m R V X x P U 7 Q l F J 8 e R N / j j I h W k l B m i a m w 6 R 2 c c R q B n f M x E a y Y n r T g k + y Z I e V u H Y u V 3 g K K 2 o t 0 q 6 / N T n C f u h W 2 l Y c V k t K l s p e Y w z X S b Y I 5 o N 3 b 4 K 5 b A 7 a z l t H J Y W m s U E 3 T l m o r Z G Y P x T T h y b G K F U 2 m u l t E 4 D a U H 1 1 u m n U Q r j q N c t H q d 3 G + a r B a X H 3 3 z U 8 6 5 q S d Q o 1 M p Z l 7 Y y M w s w V p + U W E g 9 T e s f r 3 F F z g 9 I V w H g I h u P y 9 8 8 x S q Y O f p S 2 Y k B Y U X R I u S D K K P A K n t 6 + m + v 0 8 b Z M K + + + G Y b b c p / O q E d J m k Z z 1 9 I Z V Y M O x Z 5 V 0 9 J k p 3 s 4 5 U 3 p c g v N m D E S E j 0 z n / K s V Y R E X W X S r s u r K K S r Z M j W 3 E e e H 8 v f r z d J 6 o V b e N L Q T d N D I n V L X Z Y A W n P T T W T 5 U B f k 6 x u d r y s d z W t C 6 6 L Y q i 7 t n i p 2 T 6 H 1 S M M I 0 g T 8 7 b W F Z e m g f + 5 p P 0 h R O o o 4 X O C x p m n Z G / D k r S j F e L U x D r 9 h j j r L b 0 0 u Y z U Y o g z k v 7 1 y J 4 q / x l h E B F r E n + 9 v 3 8 Q f y z q d + j x E X k Z p h S n O w 8 d w d h d G 0 s p N z L W N m + J m g D 9 R X 4 X 1 R l / E B b I 6 d t Q S z W d E Y q E g t / r l s h S c Z V D f m l I T p t R l F r U T i p S H K i C 8 U 0 5 + Z A y p b W A z f Q 5 n w y b A n R m U / 2 D J T k F Z 8 S I K V U W z g f b j k t K C s O k w d 4 y N k q U t W F 8 R P 6 2 p q 6 n / T 6 G H U P 6 r Q g + h j L n + n w y B T 4 / 7 G 0 q i x b F p W 1 6 n f 0 v X 7 3 n 6 X 5 M z y 0 T m a W U i r X d s z e 3 l E o B / T + 6 Q k r j a T 3 + U + 5 Q 9 V 3 3 9 o f o 1 4 9 R E c 9 Q h Z Y t C G U + 2 K J Q b a 1 G W m Z Q V l n k z 9 6 G l G 3 e j p R v 3 p K U b d 6 a l G / e n y 9 M 6 5 e r f M q 2 8 1 8 r Z c a B q n A W J 6 9 m 3 f 8 2 q q / i C + i Z z l V 7 / P 1 B L A Q I t A B Q A A g A I A B N C Z 1 V 5 z y j U p A A A A P Y A A A A S A A A A A A A A A A A A A A A A A A A A A A B D b 2 5 m a W c v U G F j a 2 F n Z S 5 4 b W x Q S w E C L Q A U A A I A C A A T Q m d V D 8 r p q 6 Q A A A D p A A A A E w A A A A A A A A A A A A A A A A D w A A A A W 0 N v b n R l b n R f V H l w Z X N d L n h t b F B L A Q I t A B Q A A g A I A B N C Z 1 W P t s D c X g c A A B A n A A A T A A A A A A A A A A A A A A A A A O E B A A B G b 3 J t d W x h c y 9 T Z W N 0 a W 9 u M S 5 t U E s F B g A A A A A D A A M A w g A A A I w J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b F A A A A A A A A Z M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T Q l Q T c l R T Q l Q k M l O U E l R T g l Q T g l Q U Q l R T U l Q U U l O U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P l p K f k v J r o q K 3 l r p o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v l p K f k v J r n l a r l j 7 c m c X V v d D s s J n F 1 b 3 Q 7 5 a S n 5 L y a 5 Z C N 7 7 y R J n F 1 b 3 Q 7 L C Z x d W 9 0 O + W k p + S 8 m u W Q j e + 8 k i Z x d W 9 0 O y w m c X V v d D v l p K f k v J r l k I 3 v v J H o i 7 H l r Z c m c X V v d D s s J n F 1 b 3 Q 7 5 a S n 5 L y a 5 Z C N 7 7 y S 6 I u x 5 a 2 X J n F 1 b 3 Q 7 L C Z x d W 9 0 O + m W i + W C r O W c s C Z x d W 9 0 O y w m c X V v d D v p l o v l g q z l n L D o i 7 H l r Z c m c X V v d D s s J n F 1 b 3 Q 7 5 L y a 5 a C 0 J n F 1 b 3 Q 7 L C Z x d W 9 0 O + S 8 m u W g t O i L s e W t l y Z x d W 9 0 O y w m c X V v d D v l p 4 v m n J / p l p M m c X V v d D s s J n F 1 b 3 Q 7 5 7 W C 5 p y f 6 Z a T J n F 1 b 3 Q 7 L C Z x d W 9 0 O + W C m e i A g y Z x d W 9 0 O y w m c X V v d D v j g 5 f j g 7 z j g 6 s m c X V v d D s s J n F 1 b 3 Q 7 4 4 K / 4 4 O D 4 4 O B 5 p 2 / J n F 1 b 3 Q 7 L C Z x d W 9 0 O + S 9 v + e U q O a w t O i 3 r + S 6 i O m B u C Z x d W 9 0 O y w m c X V v d D v k v b / n l K j m s L T o t 6 / m u p b m s b r l i 5 0 m c X V v d D s s J n F 1 b 3 Q 7 5 L 2 / 5 5 S o 5 r C 0 6 L e v 4 4 K / 4 4 K k 4 4 O g 5 r G 6 5 Y u d J n F 1 b 3 Q 7 L C Z x d W 9 0 O + S 9 v + e U q O a w t O i 3 r + a x u u W L n S Z x d W 9 0 O y w m c X V v d D v n t Y T l h o X m n I D l s J H k u r r m l b A m c X V v d D s s J n F 1 b 3 Q 7 6 Y G 4 5 o m L 5 L 2 / 5 5 S o 5 o m A 5 b G e J n F 1 b 3 Q 7 L C Z x d W 9 0 O + m B u O a J i + O C q O O D s + O D i O O D q u O D v O O D g e O C p + O D g + O C r y Z x d W 9 0 O y w m c X V v d D v l p K f k v J r l k I 3 l j b D l i L c m c X V v d D s s J n F 1 b 3 Q 7 5 Y K Z 6 I C D 5 q y E J n F 1 b 3 Q 7 L C Z x d W 9 0 O + O D l + O D v O O D q + O C s + O D s + O D h + O C o + O C t + O D p + O D s y Z x d W 9 0 O y w m c X V v d D v m l r D o q J j p j L L k u I r m r r U m c X V v d D s s J n F 1 b 3 Q 7 5 p a w 6 K i Y 6 Y y y 5 L i t 5 q 6 1 J n F 1 b 3 Q 7 L C Z x d W 9 0 O + a W s O i o m O m M s u S 4 i + a u t S Z x d W 9 0 O y w m c X V v d D v l m 6 P k v Z P l k I 0 m c X V v d D s s J n F 1 b 3 Q 7 5 a 2 m 5 q C h J n F 1 b 3 Q 7 L C Z x d W 9 0 O + O D q e O D g + O D l y Z x d W 9 0 O y w m c X V v d D v l j b D l i L f n l K j n q 7 b m i o D n l a r l j 7 c m c X V v d D s s J n F 1 b 3 Q 7 5 p a w 6 K i Y 6 Y y y 5 L i K 5 q 6 1 4 4 K r 4 4 O K J n F 1 b 3 Q 7 L C Z x d W 9 0 O + a W s O i o m O m M s u S 4 r e a u t e O C q + O D i i Z x d W 9 0 O y w m c X V v d D v m l r D o q J j p j L L k u I v m r r X j g q v j g 4 o m c X V v d D s s J n F 1 b 3 Q 7 5 Y 2 z 5 p m C 5 Y W s 6 K q N J n F 1 b 3 Q 7 L C Z x d W 9 0 O + e P r e e 1 h O a W u e a z l S Z x d W 9 0 O y w m c X V v d D v n j 6 3 n t Y T l h K r l h Y j p o I Y m c X V v d D s s J n F 1 b 3 Q 7 5 4 + t 5 7 W E 5 7 W E 5 Y a F 5 Y S q 5 Y W I J n F 1 b 3 Q 7 L C Z x d W 9 0 O + e P r e e 1 h O m W i + W n i + e 1 h C Z x d W 9 0 O y w m c X V v d D v n j 6 3 n t Y T l u b P l n Y f l j J Y m c X V v d D s s J n F 1 b 3 Q 7 5 4 + t 5 7 W E 6 K S H 5 p W w 4 4 K v 4 4 O p 4 4 K 5 J n F 1 b 3 Q 7 L C Z x d W 9 0 O + e P r e e 1 h O i k h + a V s O O C r + O D q e O C u e W E q u W F i O m g h i Z x d W 9 0 O y w m c X V v d D v j g r n j g r / j g 7 z j g 4 j j g 6 r j g r n j g 4 j l j b D l i L c m c X V v d D s s J n F 1 b 3 Q 7 5 L 2 / 5 5 S o 5 5 W q 5 Y + 3 J n F 1 b 3 Q 7 L C Z x d W 9 0 O + O D n e O C p O O D s + O D i O W v v u i x o S Z x d W 9 0 O y w m c X V v d D v j g 5 3 j g q T j g 7 P j g 4 j m g K f l i K U m c X V v d D s s J n F 1 b 3 Q 7 4 4 O d 4 4 K k 4 4 O z 4 4 O I 5 6 u 2 5 o q A J n F 1 b 3 Q 7 L C Z x d W 9 0 O + O D n e O C p O O D s + O D i O W Q j O m g h u S 9 j S Z x d W 9 0 O y w m c X V v d D v j g 5 3 j g q T j g 7 P j g 4 j m n I n l i r n m o Y H m l b A m c X V v d D s s J n F 1 b 3 Q 7 4 4 O d 4 4 K k 4 4 O z 4 4 O I 4 4 K v 4 4 O p 4 4 K 5 5 r e 3 5 Z y o J n F 1 b 3 Q 7 L C Z x d W 9 0 O + O D n e O C p O O D s + O D i O O D q u O D r O O D v C Z x d W 9 0 O y w m c X V v d D v o s 4 f m o L z n t J r l n 7 r m u p Y m c X V v d D s s J n F 1 b 3 Q 7 5 a S n 5 L y a 4 4 K z 4 4 O 8 4 4 O J J n F 1 b 3 Q 7 L C Z x d W 9 0 O + W 5 t O m 9 o u W I p e a o m e a 6 l u i o m O m M s u W I p O W u m i Z x d W 9 0 O y w m c X V v d D v m q J n m u p b o q J j p j L L l i K T l r p r l j Z j k v Y 0 m c X V v d D s s J n F 1 b 3 Q 7 4 4 K 8 4 4 O t 4 4 K z 4 4 O 8 4 4 K 5 5 L 2 / 5 5 S o J n F 1 b 3 Q 7 L C Z x d W 9 0 O 0 Z J T k H j g 5 3 j g q T j g 7 P j g 4 j k v b / n l K g m c X V v d D s s J n F 1 b 3 Q 7 5 Z + 6 5 r q W 5 p e l J n F 1 b 3 Q 7 L C Z x d W 9 0 O + i 6 q + m a n O i A h e O D o u O D v O O D i S Z x d W 9 0 O y w m c X V v d D t X S u W v v u i x o e a W s O i o m O m M s u e V q u W P t y Z x d W 9 0 O y w m c X V v d D t X S u W 5 t O m 9 o u W f u u a 6 l u a X p S Z x d W 9 0 O y w m c X V v d D t X S u e U t + W t k O m W i + W n i + W 5 t O m 9 o i Z x d W 9 0 O y w m c X V v d D t X S u e U t + W t k O e 1 g u S 6 h u W 5 t O m 9 o i Z x d W 9 0 O y w m c X V v d D t X S u W l s + W t k O m W i + W n i + W 5 t O m 9 o i Z x d W 9 0 O y w m c X V v d D t X S u W l s + W t k O e 1 g u S 6 h u W 5 t O m 9 o i Z x d W 9 0 O y w m c X V v d D v m i Y D l s Z 7 n t Z D l k I j o o a j n p L o m c X V v d D s s J n F 1 b 3 Q 7 5 r G 6 5 Y u d 6 K O c 5 q y g M S Z x d W 9 0 O y w m c X V v d D v m s b r l i 5 3 o o 5 z m r K A y J n F 1 b 3 Q 7 L C Z x d W 9 0 O + O D n e O C p O O D s + O D i O W E q u W F i O m g h u + 8 k S Z x d W 9 0 O y w m c X V v d D v j g 5 3 j g q T j g 7 P j g 4 j l h K r l h Y j p o I b v v J I m c X V v d D s s J n F 1 b 3 Q 7 4 4 O d 4 4 K k 4 4 O z 4 4 O I 5 Y S q 5 Y W I 6 a C G 7 7 y T J n F 1 b 3 Q 7 L C Z x d W 9 0 O + O D n e O C p O O D s + O D i O W E q u W F i O m g h u + 8 l C Z x d W 9 0 O y w m c X V v d D v j g 5 3 j g q T j g 7 P j g 4 j l h K r l h Y j p o I b v v J U m c X V v d D s s J n F 1 b 3 Q 7 4 4 O d 4 4 K k 4 4 O z 4 4 O I 5 Y S q 5 Y W I 6 a C G 7 7 y W J n F 1 b 3 Q 7 L C Z x d W 9 0 O + O D n e O C p O O D s + O D i O W E q u W F i O m g h u + 8 l y Z x d W 9 0 O y w m c X V v d D v j g 5 3 j g q T j g 7 P j g 4 j l h K r l h Y j p o I b v v J g m c X V v d D s s J n F 1 b 3 Q 7 4 4 O d 4 4 K k 4 4 O z 4 4 O I 5 Y S q 5 Y W I 6 a C G 7 7 y Z J n F 1 b 3 Q 7 L C Z x d W 9 0 O + O D n e O C p O O D s + O D i O W E q u W F i O m g h u + 8 k e + 8 k C Z x d W 9 0 O y w m c X V v d D v j g 6 n j g 4 P j g 5 f l t 6 7 l r 7 7 o s a H m l r D o q J j p j L I m c X V v d D s s J n F 1 b 3 Q 7 5 r O z 5 Y q b 5 q S c 5 a 6 a 5 L 2 / 5 5 S o J n F 1 b 3 Q 7 L C Z x d W 9 0 O + e J u e a u i u a z s + W K m + e 0 m u + 8 k S Z x d W 9 0 O y w m c X V v d D v n i b n m r o r m s 7 P l i p v n t J r v v J I m c X V v d D s s J n F 1 b 3 Q 7 5 4 m 5 5 q 6 K 5 r O z 5 Y q b 5 7 S a 7 7 y T J n F 1 b 3 Q 7 X S I g L z 4 8 R W 5 0 c n k g V H l w Z T 0 i R m l s b E N v b H V t b l R 5 c G V z I i B W Y W x 1 Z T 0 i c 0 F 3 W U d C Z 1 l H Q m d Z R 0 N R a 0 d B d 0 1 E Q X d N R E F 3 T U R B U U V C Q X d N R E F 3 T U R B U V l H Q m d F R E F 3 T U R B U U V E Q V F N R E F 3 T U R B d 0 1 C Q X d N Q k F 3 R U J D U U V E Q 1 F N R E F 3 T U J B d 0 1 E Q X d N R E F 3 T U R B d 0 1 E Q X d F R 0 J n W T 0 i I C 8 + P E V u d H J 5 I F R 5 c G U 9 I k Z p b G x M Y X N 0 V X B k Y X R l Z C I g V m F s d W U 9 I m Q y M D I y L T E x L T A 2 V D I z O j E 2 O j M w L j Q 4 M z Q w N j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I i A v P j x F b n R y e S B U e X B l P S J R d W V y e U l E I i B W Y W x 1 Z T 0 i c z M 1 Z j Z h Y j M 4 L T J l M z I t N D I y N i 0 5 Y W U 2 L W I y Z j B m N W I 1 M z R i O C I g L z 4 8 R W 5 0 c n k g V H l w Z T 0 i U m V s Y X R p b 2 5 z a G l w S W 5 m b 0 N v b n R h a W 5 l c i I g V m F s d W U 9 I n N 7 J n F 1 b 3 Q 7 Y 2 9 s d W 1 u Q 2 9 1 b n Q m c X V v d D s 6 O D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k p + S 8 m u i o r e W u m i / l p I n m m 7 T j g Z X j g o z j g Z / l n o s u e + W k p + S 8 m u e V q u W P t y w w f S Z x d W 9 0 O y w m c X V v d D t T Z W N 0 a W 9 u M S / l p K f k v J r o q K 3 l r p o v 5 a S J 5 p u 0 4 4 G V 4 4 K M 4 4 G f 5 Z 6 L L n v l p K f k v J r l k I 3 v v J E s M X 0 m c X V v d D s s J n F 1 b 3 Q 7 U 2 V j d G l v b j E v 5 a S n 5 L y a 6 K i t 5 a 6 a L + W k i e a b t O O B l e O C j O O B n + W e i y 5 7 5 a S n 5 L y a 5 Z C N 7 7 y S L D J 9 J n F 1 b 3 Q 7 L C Z x d W 9 0 O 1 N l Y 3 R p b 2 4 x L + W k p + S 8 m u i o r e W u m i / l p I n m m 7 T j g Z X j g o z j g Z / l n o s u e + W k p + S 8 m u W Q j e + 8 k e i L s e W t l y w z f S Z x d W 9 0 O y w m c X V v d D t T Z W N 0 a W 9 u M S / l p K f k v J r o q K 3 l r p o v 5 a S J 5 p u 0 4 4 G V 4 4 K M 4 4 G f 5 Z 6 L L n v l p K f k v J r l k I 3 v v J L o i 7 H l r Z c s N H 0 m c X V v d D s s J n F 1 b 3 Q 7 U 2 V j d G l v b j E v 5 a S n 5 L y a 6 K i t 5 a 6 a L + W k i e a b t O O B l e O C j O O B n + W e i y 5 7 6 Z a L 5 Y K s 5 Z y w L D V 9 J n F 1 b 3 Q 7 L C Z x d W 9 0 O 1 N l Y 3 R p b 2 4 x L + W k p + S 8 m u i o r e W u m i / l p I n m m 7 T j g Z X j g o z j g Z / l n o s u e + m W i + W C r O W c s O i L s e W t l y w 2 f S Z x d W 9 0 O y w m c X V v d D t T Z W N 0 a W 9 u M S / l p K f k v J r o q K 3 l r p o v 5 a S J 5 p u 0 4 4 G V 4 4 K M 4 4 G f 5 Z 6 L L n v k v J r l o L Q s N 3 0 m c X V v d D s s J n F 1 b 3 Q 7 U 2 V j d G l v b j E v 5 a S n 5 L y a 6 K i t 5 a 6 a L + W k i e a b t O O B l e O C j O O B n + W e i y 5 7 5 L y a 5 a C 0 6 I u x 5 a 2 X L D h 9 J n F 1 b 3 Q 7 L C Z x d W 9 0 O 1 N l Y 3 R p b 2 4 x L + W k p + S 8 m u i o r e W u m i / l p I n m m 7 T j g Z X j g o z j g Z / l n o s u e + W n i + a c n + m W k y w 5 f S Z x d W 9 0 O y w m c X V v d D t T Z W N 0 a W 9 u M S / l p K f k v J r o q K 3 l r p o v 5 a S J 5 p u 0 4 4 G V 4 4 K M 4 4 G f 5 Z 6 L L n v n t Y L m n J / p l p M s M T B 9 J n F 1 b 3 Q 7 L C Z x d W 9 0 O 1 N l Y 3 R p b 2 4 x L + W k p + S 8 m u i o r e W u m i / l p I n m m 7 T j g Z X j g o z j g Z / l n o s u e + W C m e i A g y w x M X 0 m c X V v d D s s J n F 1 b 3 Q 7 U 2 V j d G l v b j E v 5 a S n 5 L y a 6 K i t 5 a 6 a L + W k i e a b t O O B l e O C j O O B n + W e i y 5 7 4 4 O X 4 4 O 8 4 4 O r L D E y f S Z x d W 9 0 O y w m c X V v d D t T Z W N 0 a W 9 u M S / l p K f k v J r o q K 3 l r p o v 5 a S J 5 p u 0 4 4 G V 4 4 K M 4 4 G f 5 Z 6 L L n v j g r / j g 4 P j g 4 H m n b 8 s M T N 9 J n F 1 b 3 Q 7 L C Z x d W 9 0 O 1 N l Y 3 R p b 2 4 x L + W k p + S 8 m u i o r e W u m i / l p I n m m 7 T j g Z X j g o z j g Z / l n o s u e + S 9 v + e U q O a w t O i 3 r + S 6 i O m B u C w x N H 0 m c X V v d D s s J n F 1 b 3 Q 7 U 2 V j d G l v b j E v 5 a S n 5 L y a 6 K i t 5 a 6 a L + W k i e a b t O O B l e O C j O O B n + W e i y 5 7 5 L 2 / 5 5 S o 5 r C 0 6 L e v 5 r q W 5 r G 6 5 Y u d L D E 1 f S Z x d W 9 0 O y w m c X V v d D t T Z W N 0 a W 9 u M S / l p K f k v J r o q K 3 l r p o v 5 a S J 5 p u 0 4 4 G V 4 4 K M 4 4 G f 5 Z 6 L L n v k v b / n l K j m s L T o t 6 / j g r / j g q T j g 6 D m s b r l i 5 0 s M T Z 9 J n F 1 b 3 Q 7 L C Z x d W 9 0 O 1 N l Y 3 R p b 2 4 x L + W k p + S 8 m u i o r e W u m i / l p I n m m 7 T j g Z X j g o z j g Z / l n o s u e + S 9 v + e U q O a w t O i 3 r + a x u u W L n S w x N 3 0 m c X V v d D s s J n F 1 b 3 Q 7 U 2 V j d G l v b j E v 5 a S n 5 L y a 6 K i t 5 a 6 a L + W k i e a b t O O B l e O C j O O B n + W e i y 5 7 5 7 W E 5 Y a F 5 p y A 5 b C R 5 L q 6 5 p W w L D E 4 f S Z x d W 9 0 O y w m c X V v d D t T Z W N 0 a W 9 u M S / l p K f k v J r o q K 3 l r p o v 5 a S J 5 p u 0 4 4 G V 4 4 K M 4 4 G f 5 Z 6 L L n v p g b j m i Y v k v b / n l K j m i Y D l s Z 4 s M T l 9 J n F 1 b 3 Q 7 L C Z x d W 9 0 O 1 N l Y 3 R p b 2 4 x L + W k p + S 8 m u i o r e W u m i / l p I n m m 7 T j g Z X j g o z j g Z / l n o s u e + m B u O a J i + O C q O O D s + O D i O O D q u O D v O O D g e O C p + O D g + O C r y w y M H 0 m c X V v d D s s J n F 1 b 3 Q 7 U 2 V j d G l v b j E v 5 a S n 5 L y a 6 K i t 5 a 6 a L + W k i e a b t O O B l e O C j O O B n + W e i y 5 7 5 a S n 5 L y a 5 Z C N 5 Y 2 w 5 Y i 3 L D I x f S Z x d W 9 0 O y w m c X V v d D t T Z W N 0 a W 9 u M S / l p K f k v J r o q K 3 l r p o v 5 a S J 5 p u 0 4 4 G V 4 4 K M 4 4 G f 5 Z 6 L L n v l g p n o g I P m r I Q s M j J 9 J n F 1 b 3 Q 7 L C Z x d W 9 0 O 1 N l Y 3 R p b 2 4 x L + W k p + S 8 m u i o r e W u m i / l p I n m m 7 T j g Z X j g o z j g Z / l n o s u e + O D l + O D v O O D q + O C s + O D s + O D h + O C o + O C t + O D p + O D s y w y M 3 0 m c X V v d D s s J n F 1 b 3 Q 7 U 2 V j d G l v b j E v 5 a S n 5 L y a 6 K i t 5 a 6 a L + W k i e a b t O O B l e O C j O O B n + W e i y 5 7 5 p a w 6 K i Y 6 Y y y 5 L i K 5 q 6 1 L D I 0 f S Z x d W 9 0 O y w m c X V v d D t T Z W N 0 a W 9 u M S / l p K f k v J r o q K 3 l r p o v 5 a S J 5 p u 0 4 4 G V 4 4 K M 4 4 G f 5 Z 6 L L n v m l r D o q J j p j L L k u K 3 m r r U s M j V 9 J n F 1 b 3 Q 7 L C Z x d W 9 0 O 1 N l Y 3 R p b 2 4 x L + W k p + S 8 m u i o r e W u m i / l p I n m m 7 T j g Z X j g o z j g Z / l n o s u e + a W s O i o m O m M s u S 4 i + a u t S w y N n 0 m c X V v d D s s J n F 1 b 3 Q 7 U 2 V j d G l v b j E v 5 a S n 5 L y a 6 K i t 5 a 6 a L + W k i e a b t O O B l e O C j O O B n + W e i y 5 7 5 Z u j 5 L 2 T 5 Z C N L D I 3 f S Z x d W 9 0 O y w m c X V v d D t T Z W N 0 a W 9 u M S / l p K f k v J r o q K 3 l r p o v 5 a S J 5 p u 0 4 4 G V 4 4 K M 4 4 G f 5 Z 6 L L n v l r a b m o K E s M j h 9 J n F 1 b 3 Q 7 L C Z x d W 9 0 O 1 N l Y 3 R p b 2 4 x L + W k p + S 8 m u i o r e W u m i / l p I n m m 7 T j g Z X j g o z j g Z / l n o s u e + O D q e O D g + O D l y w y O X 0 m c X V v d D s s J n F 1 b 3 Q 7 U 2 V j d G l v b j E v 5 a S n 5 L y a 6 K i t 5 a 6 a L + W k i e a b t O O B l e O C j O O B n + W e i y 5 7 5 Y 2 w 5 Y i 3 5 5 S o 5 6 u 2 5 o q A 5 5 W q 5 Y + 3 L D M w f S Z x d W 9 0 O y w m c X V v d D t T Z W N 0 a W 9 u M S / l p K f k v J r o q K 3 l r p o v 5 a S J 5 p u 0 4 4 G V 4 4 K M 4 4 G f 5 Z 6 L L n v m l r D o q J j p j L L k u I r m r r X j g q v j g 4 o s M z F 9 J n F 1 b 3 Q 7 L C Z x d W 9 0 O 1 N l Y 3 R p b 2 4 x L + W k p + S 8 m u i o r e W u m i / l p I n m m 7 T j g Z X j g o z j g Z / l n o s u e + a W s O i o m O m M s u S 4 r e a u t e O C q + O D i i w z M n 0 m c X V v d D s s J n F 1 b 3 Q 7 U 2 V j d G l v b j E v 5 a S n 5 L y a 6 K i t 5 a 6 a L + W k i e a b t O O B l e O C j O O B n + W e i y 5 7 5 p a w 6 K i Y 6 Y y y 5 L i L 5 q 6 1 4 4 K r 4 4 O K L D M z f S Z x d W 9 0 O y w m c X V v d D t T Z W N 0 a W 9 u M S / l p K f k v J r o q K 3 l r p o v 5 a S J 5 p u 0 4 4 G V 4 4 K M 4 4 G f 5 Z 6 L L n v l j b P m m Y L l h a z o q o 0 s M z R 9 J n F 1 b 3 Q 7 L C Z x d W 9 0 O 1 N l Y 3 R p b 2 4 x L + W k p + S 8 m u i o r e W u m i / l p I n m m 7 T j g Z X j g o z j g Z / l n o s u e + e P r e e 1 h O a W u e a z l S w z N X 0 m c X V v d D s s J n F 1 b 3 Q 7 U 2 V j d G l v b j E v 5 a S n 5 L y a 6 K i t 5 a 6 a L + W k i e a b t O O B l e O C j O O B n + W e i y 5 7 5 4 + t 5 7 W E 5 Y S q 5 Y W I 6 a C G L D M 2 f S Z x d W 9 0 O y w m c X V v d D t T Z W N 0 a W 9 u M S / l p K f k v J r o q K 3 l r p o v 5 a S J 5 p u 0 4 4 G V 4 4 K M 4 4 G f 5 Z 6 L L n v n j 6 3 n t Y T n t Y T l h o X l h K r l h Y g s M z d 9 J n F 1 b 3 Q 7 L C Z x d W 9 0 O 1 N l Y 3 R p b 2 4 x L + W k p + S 8 m u i o r e W u m i / l p I n m m 7 T j g Z X j g o z j g Z / l n o s u e + e P r e e 1 h O m W i + W n i + e 1 h C w z O H 0 m c X V v d D s s J n F 1 b 3 Q 7 U 2 V j d G l v b j E v 5 a S n 5 L y a 6 K i t 5 a 6 a L + W k i e a b t O O B l e O C j O O B n + W e i y 5 7 5 4 + t 5 7 W E 5 b m z 5 Z 2 H 5 Y y W L D M 5 f S Z x d W 9 0 O y w m c X V v d D t T Z W N 0 a W 9 u M S / l p K f k v J r o q K 3 l r p o v 5 a S J 5 p u 0 4 4 G V 4 4 K M 4 4 G f 5 Z 6 L L n v n j 6 3 n t Y T o p I f m l b D j g q / j g 6 n j g r k s N D B 9 J n F 1 b 3 Q 7 L C Z x d W 9 0 O 1 N l Y 3 R p b 2 4 x L + W k p + S 8 m u i o r e W u m i / l p I n m m 7 T j g Z X j g o z j g Z / l n o s u e + e P r e e 1 h O i k h + a V s O O C r + O D q e O C u e W E q u W F i O m g h i w 0 M X 0 m c X V v d D s s J n F 1 b 3 Q 7 U 2 V j d G l v b j E v 5 a S n 5 L y a 6 K i t 5 a 6 a L + W k i e a b t O O B l e O C j O O B n + W e i y 5 7 4 4 K 5 4 4 K / 4 4 O 8 4 4 O I 4 4 O q 4 4 K 5 4 4 O I 5 Y 2 w 5 Y i 3 L D Q y f S Z x d W 9 0 O y w m c X V v d D t T Z W N 0 a W 9 u M S / l p K f k v J r o q K 3 l r p o v 5 a S J 5 p u 0 4 4 G V 4 4 K M 4 4 G f 5 Z 6 L L n v k v b / n l K j n l a r l j 7 c s N D N 9 J n F 1 b 3 Q 7 L C Z x d W 9 0 O 1 N l Y 3 R p b 2 4 x L + W k p + S 8 m u i o r e W u m i / l p I n m m 7 T j g Z X j g o z j g Z / l n o s u e + O D n e O C p O O D s + O D i O W v v u i x o S w 0 N H 0 m c X V v d D s s J n F 1 b 3 Q 7 U 2 V j d G l v b j E v 5 a S n 5 L y a 6 K i t 5 a 6 a L + W k i e a b t O O B l e O C j O O B n + W e i y 5 7 4 4 O d 4 4 K k 4 4 O z 4 4 O I 5 o C n 5 Y i l L D Q 1 f S Z x d W 9 0 O y w m c X V v d D t T Z W N 0 a W 9 u M S / l p K f k v J r o q K 3 l r p o v 5 a S J 5 p u 0 4 4 G V 4 4 K M 4 4 G f 5 Z 6 L L n v j g 5 3 j g q T j g 7 P j g 4 j n q 7 b m i o A s N D Z 9 J n F 1 b 3 Q 7 L C Z x d W 9 0 O 1 N l Y 3 R p b 2 4 x L + W k p + S 8 m u i o r e W u m i / l p I n m m 7 T j g Z X j g o z j g Z / l n o s u e + O D n e O C p O O D s + O D i O W Q j O m g h u S 9 j S w 0 N 3 0 m c X V v d D s s J n F 1 b 3 Q 7 U 2 V j d G l v b j E v 5 a S n 5 L y a 6 K i t 5 a 6 a L + W k i e a b t O O B l e O C j O O B n + W e i y 5 7 4 4 O d 4 4 K k 4 4 O z 4 4 O I 5 p y J 5 Y q 5 5 q G B 5 p W w L D Q 4 f S Z x d W 9 0 O y w m c X V v d D t T Z W N 0 a W 9 u M S / l p K f k v J r o q K 3 l r p o v 5 a S J 5 p u 0 4 4 G V 4 4 K M 4 4 G f 5 Z 6 L L n v j g 5 3 j g q T j g 7 P j g 4 j j g q / j g 6 n j g r n m t 7 f l n K g s N D l 9 J n F 1 b 3 Q 7 L C Z x d W 9 0 O 1 N l Y 3 R p b 2 4 x L + W k p + S 8 m u i o r e W u m i / l p I n m m 7 T j g Z X j g o z j g Z / l n o s u e + O D n e O C p O O D s + O D i O O D q u O D r O O D v C w 1 M H 0 m c X V v d D s s J n F 1 b 3 Q 7 U 2 V j d G l v b j E v 5 a S n 5 L y a 6 K i t 5 a 6 a L + W k i e a b t O O B l e O C j O O B n + W e i y 5 7 6 L O H 5 q C 8 5 7 S a 5 Z + 6 5 r q W L D U x f S Z x d W 9 0 O y w m c X V v d D t T Z W N 0 a W 9 u M S / l p K f k v J r o q K 3 l r p o v 5 a S J 5 p u 0 4 4 G V 4 4 K M 4 4 G f 5 Z 6 L L n v l p K f k v J r j g r P j g 7 z j g 4 k s N T J 9 J n F 1 b 3 Q 7 L C Z x d W 9 0 O 1 N l Y 3 R p b 2 4 x L + W k p + S 8 m u i o r e W u m i / l p I n m m 7 T j g Z X j g o z j g Z / l n o s u e + W 5 t O m 9 o u W I p e a o m e a 6 l u i o m O m M s u W I p O W u m i w 1 M 3 0 m c X V v d D s s J n F 1 b 3 Q 7 U 2 V j d G l v b j E v 5 a S n 5 L y a 6 K i t 5 a 6 a L + W k i e a b t O O B l e O C j O O B n + W e i y 5 7 5 q i Z 5 r q W 6 K i Y 6 Y y y 5 Y i k 5 a 6 a 5 Y 2 Y 5 L 2 N L D U 0 f S Z x d W 9 0 O y w m c X V v d D t T Z W N 0 a W 9 u M S / l p K f k v J r o q K 3 l r p o v 5 a S J 5 p u 0 4 4 G V 4 4 K M 4 4 G f 5 Z 6 L L n v j g r z j g 6 3 j g r P j g 7 z j g r n k v b / n l K g s N T V 9 J n F 1 b 3 Q 7 L C Z x d W 9 0 O 1 N l Y 3 R p b 2 4 x L + W k p + S 8 m u i o r e W u m i / l p I n m m 7 T j g Z X j g o z j g Z / l n o s u e 0 Z J T k H j g 5 3 j g q T j g 7 P j g 4 j k v b / n l K g s N T Z 9 J n F 1 b 3 Q 7 L C Z x d W 9 0 O 1 N l Y 3 R p b 2 4 x L + W k p + S 8 m u i o r e W u m i / l p I n m m 7 T j g Z X j g o z j g Z / l n o s u e + W f u u a 6 l u a X p S w 1 N 3 0 m c X V v d D s s J n F 1 b 3 Q 7 U 2 V j d G l v b j E v 5 a S n 5 L y a 6 K i t 5 a 6 a L + W k i e a b t O O B l e O C j O O B n + W e i y 5 7 6 L q r 6 Z q c 6 I C F 4 4 O i 4 4 O 8 4 4 O J L D U 4 f S Z x d W 9 0 O y w m c X V v d D t T Z W N 0 a W 9 u M S / l p K f k v J r o q K 3 l r p o v 5 a S J 5 p u 0 4 4 G V 4 4 K M 4 4 G f 5 Z 6 L L n t X S u W v v u i x o e a W s O i o m O m M s u e V q u W P t y w 1 O X 0 m c X V v d D s s J n F 1 b 3 Q 7 U 2 V j d G l v b j E v 5 a S n 5 L y a 6 K i t 5 a 6 a L + W k i e a b t O O B l e O C j O O B n + W e i y 5 7 V 0 r l u b T p v a L l n 7 r m u p b m l 6 U s N j B 9 J n F 1 b 3 Q 7 L C Z x d W 9 0 O 1 N l Y 3 R p b 2 4 x L + W k p + S 8 m u i o r e W u m i / l p I n m m 7 T j g Z X j g o z j g Z / l n o s u e 1 d K 5 5 S 3 5 a 2 Q 6 Z a L 5 a e L 5 b m 0 6 b 2 i L D Y x f S Z x d W 9 0 O y w m c X V v d D t T Z W N 0 a W 9 u M S / l p K f k v J r o q K 3 l r p o v 5 a S J 5 p u 0 4 4 G V 4 4 K M 4 4 G f 5 Z 6 L L n t X S u e U t + W t k O e 1 g u S 6 h u W 5 t O m 9 o i w 2 M n 0 m c X V v d D s s J n F 1 b 3 Q 7 U 2 V j d G l v b j E v 5 a S n 5 L y a 6 K i t 5 a 6 a L + W k i e a b t O O B l e O C j O O B n + W e i y 5 7 V 0 r l p b P l r Z D p l o v l p 4 v l u b T p v a I s N j N 9 J n F 1 b 3 Q 7 L C Z x d W 9 0 O 1 N l Y 3 R p b 2 4 x L + W k p + S 8 m u i o r e W u m i / l p I n m m 7 T j g Z X j g o z j g Z / l n o s u e 1 d K 5 a W z 5 a 2 Q 5 7 W C 5 L q G 5 b m 0 6 b 2 i L D Y 0 f S Z x d W 9 0 O y w m c X V v d D t T Z W N 0 a W 9 u M S / l p K f k v J r o q K 3 l r p o v 5 a S J 5 p u 0 4 4 G V 4 4 K M 4 4 G f 5 Z 6 L L n v m i Y D l s Z 7 n t Z D l k I j o o a j n p L o s N j V 9 J n F 1 b 3 Q 7 L C Z x d W 9 0 O 1 N l Y 3 R p b 2 4 x L + W k p + S 8 m u i o r e W u m i / l p I n m m 7 T j g Z X j g o z j g Z / l n o s u e + a x u u W L n e i j n O a s o D E s N j Z 9 J n F 1 b 3 Q 7 L C Z x d W 9 0 O 1 N l Y 3 R p b 2 4 x L + W k p + S 8 m u i o r e W u m i / l p I n m m 7 T j g Z X j g o z j g Z / l n o s u e + a x u u W L n e i j n O a s o D I s N j d 9 J n F 1 b 3 Q 7 L C Z x d W 9 0 O 1 N l Y 3 R p b 2 4 x L + W k p + S 8 m u i o r e W u m i / l p I n m m 7 T j g Z X j g o z j g Z / l n o s u e + O D n e O C p O O D s + O D i O W E q u W F i O m g h u + 8 k S w 2 O H 0 m c X V v d D s s J n F 1 b 3 Q 7 U 2 V j d G l v b j E v 5 a S n 5 L y a 6 K i t 5 a 6 a L + W k i e a b t O O B l e O C j O O B n + W e i y 5 7 4 4 O d 4 4 K k 4 4 O z 4 4 O I 5 Y S q 5 Y W I 6 a C G 7 7 y S L D Y 5 f S Z x d W 9 0 O y w m c X V v d D t T Z W N 0 a W 9 u M S / l p K f k v J r o q K 3 l r p o v 5 a S J 5 p u 0 4 4 G V 4 4 K M 4 4 G f 5 Z 6 L L n v j g 5 3 j g q T j g 7 P j g 4 j l h K r l h Y j p o I b v v J M s N z B 9 J n F 1 b 3 Q 7 L C Z x d W 9 0 O 1 N l Y 3 R p b 2 4 x L + W k p + S 8 m u i o r e W u m i / l p I n m m 7 T j g Z X j g o z j g Z / l n o s u e + O D n e O C p O O D s + O D i O W E q u W F i O m g h u + 8 l C w 3 M X 0 m c X V v d D s s J n F 1 b 3 Q 7 U 2 V j d G l v b j E v 5 a S n 5 L y a 6 K i t 5 a 6 a L + W k i e a b t O O B l e O C j O O B n + W e i y 5 7 4 4 O d 4 4 K k 4 4 O z 4 4 O I 5 Y S q 5 Y W I 6 a C G 7 7 y V L D c y f S Z x d W 9 0 O y w m c X V v d D t T Z W N 0 a W 9 u M S / l p K f k v J r o q K 3 l r p o v 5 a S J 5 p u 0 4 4 G V 4 4 K M 4 4 G f 5 Z 6 L L n v j g 5 3 j g q T j g 7 P j g 4 j l h K r l h Y j p o I b v v J Y s N z N 9 J n F 1 b 3 Q 7 L C Z x d W 9 0 O 1 N l Y 3 R p b 2 4 x L + W k p + S 8 m u i o r e W u m i / l p I n m m 7 T j g Z X j g o z j g Z / l n o s u e + O D n e O C p O O D s + O D i O W E q u W F i O m g h u + 8 l y w 3 N H 0 m c X V v d D s s J n F 1 b 3 Q 7 U 2 V j d G l v b j E v 5 a S n 5 L y a 6 K i t 5 a 6 a L + W k i e a b t O O B l e O C j O O B n + W e i y 5 7 4 4 O d 4 4 K k 4 4 O z 4 4 O I 5 Y S q 5 Y W I 6 a C G 7 7 y Y L D c 1 f S Z x d W 9 0 O y w m c X V v d D t T Z W N 0 a W 9 u M S / l p K f k v J r o q K 3 l r p o v 5 a S J 5 p u 0 4 4 G V 4 4 K M 4 4 G f 5 Z 6 L L n v j g 5 3 j g q T j g 7 P j g 4 j l h K r l h Y j p o I b v v J k s N z Z 9 J n F 1 b 3 Q 7 L C Z x d W 9 0 O 1 N l Y 3 R p b 2 4 x L + W k p + S 8 m u i o r e W u m i / l p I n m m 7 T j g Z X j g o z j g Z / l n o s u e + O D n e O C p O O D s + O D i O W E q u W F i O m g h u + 8 k e + 8 k C w 3 N 3 0 m c X V v d D s s J n F 1 b 3 Q 7 U 2 V j d G l v b j E v 5 a S n 5 L y a 6 K i t 5 a 6 a L + W k i e a b t O O B l e O C j O O B n + W e i y 5 7 4 4 O p 4 4 O D 4 4 O X 5 b e u 5 a + + 6 L G h 5 p a w 6 K i Y 6 Y y y L D c 4 f S Z x d W 9 0 O y w m c X V v d D t T Z W N 0 a W 9 u M S / l p K f k v J r o q K 3 l r p o v 5 a S J 5 p u 0 4 4 G V 4 4 K M 4 4 G f 5 Z 6 L L n v m s 7 P l i p v m p J z l r p r k v b / n l K g s N z l 9 J n F 1 b 3 Q 7 L C Z x d W 9 0 O 1 N l Y 3 R p b 2 4 x L + W k p + S 8 m u i o r e W u m i / l p I n m m 7 T j g Z X j g o z j g Z / l n o s u e + e J u e a u i u a z s + W K m + e 0 m u + 8 k S w 4 M H 0 m c X V v d D s s J n F 1 b 3 Q 7 U 2 V j d G l v b j E v 5 a S n 5 L y a 6 K i t 5 a 6 a L + W k i e a b t O O B l e O C j O O B n + W e i y 5 7 5 4 m 5 5 q 6 K 5 r O z 5 Y q b 5 7 S a 7 7 y S L D g x f S Z x d W 9 0 O y w m c X V v d D t T Z W N 0 a W 9 u M S / l p K f k v J r o q K 3 l r p o v 5 a S J 5 p u 0 4 4 G V 4 4 K M 4 4 G f 5 Z 6 L L n v n i b n m r o r m s 7 P l i p v n t J r v v J M s O D J 9 J n F 1 b 3 Q 7 X S w m c X V v d D t D b 2 x 1 b W 5 D b 3 V u d C Z x d W 9 0 O z o 4 M y w m c X V v d D t L Z X l D b 2 x 1 b W 5 O Y W 1 l c y Z x d W 9 0 O z p b X S w m c X V v d D t D b 2 x 1 b W 5 J Z G V u d G l 0 a W V z J n F 1 b 3 Q 7 O l s m c X V v d D t T Z W N 0 a W 9 u M S / l p K f k v J r o q K 3 l r p o v 5 a S J 5 p u 0 4 4 G V 4 4 K M 4 4 G f 5 Z 6 L L n v l p K f k v J r n l a r l j 7 c s M H 0 m c X V v d D s s J n F 1 b 3 Q 7 U 2 V j d G l v b j E v 5 a S n 5 L y a 6 K i t 5 a 6 a L + W k i e a b t O O B l e O C j O O B n + W e i y 5 7 5 a S n 5 L y a 5 Z C N 7 7 y R L D F 9 J n F 1 b 3 Q 7 L C Z x d W 9 0 O 1 N l Y 3 R p b 2 4 x L + W k p + S 8 m u i o r e W u m i / l p I n m m 7 T j g Z X j g o z j g Z / l n o s u e + W k p + S 8 m u W Q j e + 8 k i w y f S Z x d W 9 0 O y w m c X V v d D t T Z W N 0 a W 9 u M S / l p K f k v J r o q K 3 l r p o v 5 a S J 5 p u 0 4 4 G V 4 4 K M 4 4 G f 5 Z 6 L L n v l p K f k v J r l k I 3 v v J H o i 7 H l r Z c s M 3 0 m c X V v d D s s J n F 1 b 3 Q 7 U 2 V j d G l v b j E v 5 a S n 5 L y a 6 K i t 5 a 6 a L + W k i e a b t O O B l e O C j O O B n + W e i y 5 7 5 a S n 5 L y a 5 Z C N 7 7 y S 6 I u x 5 a 2 X L D R 9 J n F 1 b 3 Q 7 L C Z x d W 9 0 O 1 N l Y 3 R p b 2 4 x L + W k p + S 8 m u i o r e W u m i / l p I n m m 7 T j g Z X j g o z j g Z / l n o s u e + m W i + W C r O W c s C w 1 f S Z x d W 9 0 O y w m c X V v d D t T Z W N 0 a W 9 u M S / l p K f k v J r o q K 3 l r p o v 5 a S J 5 p u 0 4 4 G V 4 4 K M 4 4 G f 5 Z 6 L L n v p l o v l g q z l n L D o i 7 H l r Z c s N n 0 m c X V v d D s s J n F 1 b 3 Q 7 U 2 V j d G l v b j E v 5 a S n 5 L y a 6 K i t 5 a 6 a L + W k i e a b t O O B l e O C j O O B n + W e i y 5 7 5 L y a 5 a C 0 L D d 9 J n F 1 b 3 Q 7 L C Z x d W 9 0 O 1 N l Y 3 R p b 2 4 x L + W k p + S 8 m u i o r e W u m i / l p I n m m 7 T j g Z X j g o z j g Z / l n o s u e + S 8 m u W g t O i L s e W t l y w 4 f S Z x d W 9 0 O y w m c X V v d D t T Z W N 0 a W 9 u M S / l p K f k v J r o q K 3 l r p o v 5 a S J 5 p u 0 4 4 G V 4 4 K M 4 4 G f 5 Z 6 L L n v l p 4 v m n J / p l p M s O X 0 m c X V v d D s s J n F 1 b 3 Q 7 U 2 V j d G l v b j E v 5 a S n 5 L y a 6 K i t 5 a 6 a L + W k i e a b t O O B l e O C j O O B n + W e i y 5 7 5 7 W C 5 p y f 6 Z a T L D E w f S Z x d W 9 0 O y w m c X V v d D t T Z W N 0 a W 9 u M S / l p K f k v J r o q K 3 l r p o v 5 a S J 5 p u 0 4 4 G V 4 4 K M 4 4 G f 5 Z 6 L L n v l g p n o g I M s M T F 9 J n F 1 b 3 Q 7 L C Z x d W 9 0 O 1 N l Y 3 R p b 2 4 x L + W k p + S 8 m u i o r e W u m i / l p I n m m 7 T j g Z X j g o z j g Z / l n o s u e + O D l + O D v O O D q y w x M n 0 m c X V v d D s s J n F 1 b 3 Q 7 U 2 V j d G l v b j E v 5 a S n 5 L y a 6 K i t 5 a 6 a L + W k i e a b t O O B l e O C j O O B n + W e i y 5 7 4 4 K / 4 4 O D 4 4 O B 5 p 2 / L D E z f S Z x d W 9 0 O y w m c X V v d D t T Z W N 0 a W 9 u M S / l p K f k v J r o q K 3 l r p o v 5 a S J 5 p u 0 4 4 G V 4 4 K M 4 4 G f 5 Z 6 L L n v k v b / n l K j m s L T o t 6 / k u o j p g b g s M T R 9 J n F 1 b 3 Q 7 L C Z x d W 9 0 O 1 N l Y 3 R p b 2 4 x L + W k p + S 8 m u i o r e W u m i / l p I n m m 7 T j g Z X j g o z j g Z / l n o s u e + S 9 v + e U q O a w t O i 3 r + a 6 l u a x u u W L n S w x N X 0 m c X V v d D s s J n F 1 b 3 Q 7 U 2 V j d G l v b j E v 5 a S n 5 L y a 6 K i t 5 a 6 a L + W k i e a b t O O B l e O C j O O B n + W e i y 5 7 5 L 2 / 5 5 S o 5 r C 0 6 L e v 4 4 K / 4 4 K k 4 4 O g 5 r G 6 5 Y u d L D E 2 f S Z x d W 9 0 O y w m c X V v d D t T Z W N 0 a W 9 u M S / l p K f k v J r o q K 3 l r p o v 5 a S J 5 p u 0 4 4 G V 4 4 K M 4 4 G f 5 Z 6 L L n v k v b / n l K j m s L T o t 6 / m s b r l i 5 0 s M T d 9 J n F 1 b 3 Q 7 L C Z x d W 9 0 O 1 N l Y 3 R p b 2 4 x L + W k p + S 8 m u i o r e W u m i / l p I n m m 7 T j g Z X j g o z j g Z / l n o s u e + e 1 h O W G h e a c g O W w k e S 6 u u a V s C w x O H 0 m c X V v d D s s J n F 1 b 3 Q 7 U 2 V j d G l v b j E v 5 a S n 5 L y a 6 K i t 5 a 6 a L + W k i e a b t O O B l e O C j O O B n + W e i y 5 7 6 Y G 4 5 o m L 5 L 2 / 5 5 S o 5 o m A 5 b G e L D E 5 f S Z x d W 9 0 O y w m c X V v d D t T Z W N 0 a W 9 u M S / l p K f k v J r o q K 3 l r p o v 5 a S J 5 p u 0 4 4 G V 4 4 K M 4 4 G f 5 Z 6 L L n v p g b j m i Y v j g q j j g 7 P j g 4 j j g 6 r j g 7 z j g 4 H j g q f j g 4 P j g q 8 s M j B 9 J n F 1 b 3 Q 7 L C Z x d W 9 0 O 1 N l Y 3 R p b 2 4 x L + W k p + S 8 m u i o r e W u m i / l p I n m m 7 T j g Z X j g o z j g Z / l n o s u e + W k p + S 8 m u W Q j e W N s O W I t y w y M X 0 m c X V v d D s s J n F 1 b 3 Q 7 U 2 V j d G l v b j E v 5 a S n 5 L y a 6 K i t 5 a 6 a L + W k i e a b t O O B l e O C j O O B n + W e i y 5 7 5 Y K Z 6 I C D 5 q y E L D I y f S Z x d W 9 0 O y w m c X V v d D t T Z W N 0 a W 9 u M S / l p K f k v J r o q K 3 l r p o v 5 a S J 5 p u 0 4 4 G V 4 4 K M 4 4 G f 5 Z 6 L L n v j g 5 f j g 7 z j g 6 v j g r P j g 7 P j g 4 f j g q P j g r f j g 6 f j g 7 M s M j N 9 J n F 1 b 3 Q 7 L C Z x d W 9 0 O 1 N l Y 3 R p b 2 4 x L + W k p + S 8 m u i o r e W u m i / l p I n m m 7 T j g Z X j g o z j g Z / l n o s u e + a W s O i o m O m M s u S 4 i u a u t S w y N H 0 m c X V v d D s s J n F 1 b 3 Q 7 U 2 V j d G l v b j E v 5 a S n 5 L y a 6 K i t 5 a 6 a L + W k i e a b t O O B l e O C j O O B n + W e i y 5 7 5 p a w 6 K i Y 6 Y y y 5 L i t 5 q 6 1 L D I 1 f S Z x d W 9 0 O y w m c X V v d D t T Z W N 0 a W 9 u M S / l p K f k v J r o q K 3 l r p o v 5 a S J 5 p u 0 4 4 G V 4 4 K M 4 4 G f 5 Z 6 L L n v m l r D o q J j p j L L k u I v m r r U s M j Z 9 J n F 1 b 3 Q 7 L C Z x d W 9 0 O 1 N l Y 3 R p b 2 4 x L + W k p + S 8 m u i o r e W u m i / l p I n m m 7 T j g Z X j g o z j g Z / l n o s u e + W b o + S 9 k + W Q j S w y N 3 0 m c X V v d D s s J n F 1 b 3 Q 7 U 2 V j d G l v b j E v 5 a S n 5 L y a 6 K i t 5 a 6 a L + W k i e a b t O O B l e O C j O O B n + W e i y 5 7 5 a 2 m 5 q C h L D I 4 f S Z x d W 9 0 O y w m c X V v d D t T Z W N 0 a W 9 u M S / l p K f k v J r o q K 3 l r p o v 5 a S J 5 p u 0 4 4 G V 4 4 K M 4 4 G f 5 Z 6 L L n v j g 6 n j g 4 P j g 5 c s M j l 9 J n F 1 b 3 Q 7 L C Z x d W 9 0 O 1 N l Y 3 R p b 2 4 x L + W k p + S 8 m u i o r e W u m i / l p I n m m 7 T j g Z X j g o z j g Z / l n o s u e + W N s O W I t + e U q O e r t u a K g O e V q u W P t y w z M H 0 m c X V v d D s s J n F 1 b 3 Q 7 U 2 V j d G l v b j E v 5 a S n 5 L y a 6 K i t 5 a 6 a L + W k i e a b t O O B l e O C j O O B n + W e i y 5 7 5 p a w 6 K i Y 6 Y y y 5 L i K 5 q 6 1 4 4 K r 4 4 O K L D M x f S Z x d W 9 0 O y w m c X V v d D t T Z W N 0 a W 9 u M S / l p K f k v J r o q K 3 l r p o v 5 a S J 5 p u 0 4 4 G V 4 4 K M 4 4 G f 5 Z 6 L L n v m l r D o q J j p j L L k u K 3 m r r X j g q v j g 4 o s M z J 9 J n F 1 b 3 Q 7 L C Z x d W 9 0 O 1 N l Y 3 R p b 2 4 x L + W k p + S 8 m u i o r e W u m i / l p I n m m 7 T j g Z X j g o z j g Z / l n o s u e + a W s O i o m O m M s u S 4 i + a u t e O C q + O D i i w z M 3 0 m c X V v d D s s J n F 1 b 3 Q 7 U 2 V j d G l v b j E v 5 a S n 5 L y a 6 K i t 5 a 6 a L + W k i e a b t O O B l e O C j O O B n + W e i y 5 7 5 Y 2 z 5 p m C 5 Y W s 6 K q N L D M 0 f S Z x d W 9 0 O y w m c X V v d D t T Z W N 0 a W 9 u M S / l p K f k v J r o q K 3 l r p o v 5 a S J 5 p u 0 4 4 G V 4 4 K M 4 4 G f 5 Z 6 L L n v n j 6 3 n t Y T m l r n m s 5 U s M z V 9 J n F 1 b 3 Q 7 L C Z x d W 9 0 O 1 N l Y 3 R p b 2 4 x L + W k p + S 8 m u i o r e W u m i / l p I n m m 7 T j g Z X j g o z j g Z / l n o s u e + e P r e e 1 h O W E q u W F i O m g h i w z N n 0 m c X V v d D s s J n F 1 b 3 Q 7 U 2 V j d G l v b j E v 5 a S n 5 L y a 6 K i t 5 a 6 a L + W k i e a b t O O B l e O C j O O B n + W e i y 5 7 5 4 + t 5 7 W E 5 7 W E 5 Y a F 5 Y S q 5 Y W I L D M 3 f S Z x d W 9 0 O y w m c X V v d D t T Z W N 0 a W 9 u M S / l p K f k v J r o q K 3 l r p o v 5 a S J 5 p u 0 4 4 G V 4 4 K M 4 4 G f 5 Z 6 L L n v n j 6 3 n t Y T p l o v l p 4 v n t Y Q s M z h 9 J n F 1 b 3 Q 7 L C Z x d W 9 0 O 1 N l Y 3 R p b 2 4 x L + W k p + S 8 m u i o r e W u m i / l p I n m m 7 T j g Z X j g o z j g Z / l n o s u e + e P r e e 1 h O W 5 s + W d h + W M l i w z O X 0 m c X V v d D s s J n F 1 b 3 Q 7 U 2 V j d G l v b j E v 5 a S n 5 L y a 6 K i t 5 a 6 a L + W k i e a b t O O B l e O C j O O B n + W e i y 5 7 5 4 + t 5 7 W E 6 K S H 5 p W w 4 4 K v 4 4 O p 4 4 K 5 L D Q w f S Z x d W 9 0 O y w m c X V v d D t T Z W N 0 a W 9 u M S / l p K f k v J r o q K 3 l r p o v 5 a S J 5 p u 0 4 4 G V 4 4 K M 4 4 G f 5 Z 6 L L n v n j 6 3 n t Y T o p I f m l b D j g q / j g 6 n j g r n l h K r l h Y j p o I Y s N D F 9 J n F 1 b 3 Q 7 L C Z x d W 9 0 O 1 N l Y 3 R p b 2 4 x L + W k p + S 8 m u i o r e W u m i / l p I n m m 7 T j g Z X j g o z j g Z / l n o s u e + O C u e O C v + O D v O O D i O O D q u O C u e O D i O W N s O W I t y w 0 M n 0 m c X V v d D s s J n F 1 b 3 Q 7 U 2 V j d G l v b j E v 5 a S n 5 L y a 6 K i t 5 a 6 a L + W k i e a b t O O B l e O C j O O B n + W e i y 5 7 5 L 2 / 5 5 S o 5 5 W q 5 Y + 3 L D Q z f S Z x d W 9 0 O y w m c X V v d D t T Z W N 0 a W 9 u M S / l p K f k v J r o q K 3 l r p o v 5 a S J 5 p u 0 4 4 G V 4 4 K M 4 4 G f 5 Z 6 L L n v j g 5 3 j g q T j g 7 P j g 4 j l r 7 7 o s a E s N D R 9 J n F 1 b 3 Q 7 L C Z x d W 9 0 O 1 N l Y 3 R p b 2 4 x L + W k p + S 8 m u i o r e W u m i / l p I n m m 7 T j g Z X j g o z j g Z / l n o s u e + O D n e O C p O O D s + O D i O a A p + W I p S w 0 N X 0 m c X V v d D s s J n F 1 b 3 Q 7 U 2 V j d G l v b j E v 5 a S n 5 L y a 6 K i t 5 a 6 a L + W k i e a b t O O B l e O C j O O B n + W e i y 5 7 4 4 O d 4 4 K k 4 4 O z 4 4 O I 5 6 u 2 5 o q A L D Q 2 f S Z x d W 9 0 O y w m c X V v d D t T Z W N 0 a W 9 u M S / l p K f k v J r o q K 3 l r p o v 5 a S J 5 p u 0 4 4 G V 4 4 K M 4 4 G f 5 Z 6 L L n v j g 5 3 j g q T j g 7 P j g 4 j l k I z p o I b k v Y 0 s N D d 9 J n F 1 b 3 Q 7 L C Z x d W 9 0 O 1 N l Y 3 R p b 2 4 x L + W k p + S 8 m u i o r e W u m i / l p I n m m 7 T j g Z X j g o z j g Z / l n o s u e + O D n e O C p O O D s + O D i O a c i e W K u e a h g e a V s C w 0 O H 0 m c X V v d D s s J n F 1 b 3 Q 7 U 2 V j d G l v b j E v 5 a S n 5 L y a 6 K i t 5 a 6 a L + W k i e a b t O O B l e O C j O O B n + W e i y 5 7 4 4 O d 4 4 K k 4 4 O z 4 4 O I 4 4 K v 4 4 O p 4 4 K 5 5 r e 3 5 Z y o L D Q 5 f S Z x d W 9 0 O y w m c X V v d D t T Z W N 0 a W 9 u M S / l p K f k v J r o q K 3 l r p o v 5 a S J 5 p u 0 4 4 G V 4 4 K M 4 4 G f 5 Z 6 L L n v j g 5 3 j g q T j g 7 P j g 4 j j g 6 r j g 6 z j g 7 w s N T B 9 J n F 1 b 3 Q 7 L C Z x d W 9 0 O 1 N l Y 3 R p b 2 4 x L + W k p + S 8 m u i o r e W u m i / l p I n m m 7 T j g Z X j g o z j g Z / l n o s u e + i z h + a g v O e 0 m u W f u u a 6 l i w 1 M X 0 m c X V v d D s s J n F 1 b 3 Q 7 U 2 V j d G l v b j E v 5 a S n 5 L y a 6 K i t 5 a 6 a L + W k i e a b t O O B l e O C j O O B n + W e i y 5 7 5 a S n 5 L y a 4 4 K z 4 4 O 8 4 4 O J L D U y f S Z x d W 9 0 O y w m c X V v d D t T Z W N 0 a W 9 u M S / l p K f k v J r o q K 3 l r p o v 5 a S J 5 p u 0 4 4 G V 4 4 K M 4 4 G f 5 Z 6 L L n v l u b T p v a L l i K X m q J n m u p b o q J j p j L L l i K T l r p o s N T N 9 J n F 1 b 3 Q 7 L C Z x d W 9 0 O 1 N l Y 3 R p b 2 4 x L + W k p + S 8 m u i o r e W u m i / l p I n m m 7 T j g Z X j g o z j g Z / l n o s u e + a o m e a 6 l u i o m O m M s u W I p O W u m u W N m O S 9 j S w 1 N H 0 m c X V v d D s s J n F 1 b 3 Q 7 U 2 V j d G l v b j E v 5 a S n 5 L y a 6 K i t 5 a 6 a L + W k i e a b t O O B l e O C j O O B n + W e i y 5 7 4 4 K 8 4 4 O t 4 4 K z 4 4 O 8 4 4 K 5 5 L 2 / 5 5 S o L D U 1 f S Z x d W 9 0 O y w m c X V v d D t T Z W N 0 a W 9 u M S / l p K f k v J r o q K 3 l r p o v 5 a S J 5 p u 0 4 4 G V 4 4 K M 4 4 G f 5 Z 6 L L n t G S U 5 B 4 4 O d 4 4 K k 4 4 O z 4 4 O I 5 L 2 / 5 5 S o L D U 2 f S Z x d W 9 0 O y w m c X V v d D t T Z W N 0 a W 9 u M S / l p K f k v J r o q K 3 l r p o v 5 a S J 5 p u 0 4 4 G V 4 4 K M 4 4 G f 5 Z 6 L L n v l n 7 r m u p b m l 6 U s N T d 9 J n F 1 b 3 Q 7 L C Z x d W 9 0 O 1 N l Y 3 R p b 2 4 x L + W k p + S 8 m u i o r e W u m i / l p I n m m 7 T j g Z X j g o z j g Z / l n o s u e + i 6 q + m a n O i A h e O D o u O D v O O D i S w 1 O H 0 m c X V v d D s s J n F 1 b 3 Q 7 U 2 V j d G l v b j E v 5 a S n 5 L y a 6 K i t 5 a 6 a L + W k i e a b t O O B l e O C j O O B n + W e i y 5 7 V 0 r l r 7 7 o s a H m l r D o q J j p j L L n l a r l j 7 c s N T l 9 J n F 1 b 3 Q 7 L C Z x d W 9 0 O 1 N l Y 3 R p b 2 4 x L + W k p + S 8 m u i o r e W u m i / l p I n m m 7 T j g Z X j g o z j g Z / l n o s u e 1 d K 5 b m 0 6 b 2 i 5 Z + 6 5 r q W 5 p e l L D Y w f S Z x d W 9 0 O y w m c X V v d D t T Z W N 0 a W 9 u M S / l p K f k v J r o q K 3 l r p o v 5 a S J 5 p u 0 4 4 G V 4 4 K M 4 4 G f 5 Z 6 L L n t X S u e U t + W t k O m W i + W n i + W 5 t O m 9 o i w 2 M X 0 m c X V v d D s s J n F 1 b 3 Q 7 U 2 V j d G l v b j E v 5 a S n 5 L y a 6 K i t 5 a 6 a L + W k i e a b t O O B l e O C j O O B n + W e i y 5 7 V 0 r n l L f l r Z D n t Y L k u o b l u b T p v a I s N j J 9 J n F 1 b 3 Q 7 L C Z x d W 9 0 O 1 N l Y 3 R p b 2 4 x L + W k p + S 8 m u i o r e W u m i / l p I n m m 7 T j g Z X j g o z j g Z / l n o s u e 1 d K 5 a W z 5 a 2 Q 6 Z a L 5 a e L 5 b m 0 6 b 2 i L D Y z f S Z x d W 9 0 O y w m c X V v d D t T Z W N 0 a W 9 u M S / l p K f k v J r o q K 3 l r p o v 5 a S J 5 p u 0 4 4 G V 4 4 K M 4 4 G f 5 Z 6 L L n t X S u W l s + W t k O e 1 g u S 6 h u W 5 t O m 9 o i w 2 N H 0 m c X V v d D s s J n F 1 b 3 Q 7 U 2 V j d G l v b j E v 5 a S n 5 L y a 6 K i t 5 a 6 a L + W k i e a b t O O B l e O C j O O B n + W e i y 5 7 5 o m A 5 b G e 5 7 W Q 5 Z C I 6 K G o 5 6 S 6 L D Y 1 f S Z x d W 9 0 O y w m c X V v d D t T Z W N 0 a W 9 u M S / l p K f k v J r o q K 3 l r p o v 5 a S J 5 p u 0 4 4 G V 4 4 K M 4 4 G f 5 Z 6 L L n v m s b r l i 5 3 o o 5 z m r K A x L D Y 2 f S Z x d W 9 0 O y w m c X V v d D t T Z W N 0 a W 9 u M S / l p K f k v J r o q K 3 l r p o v 5 a S J 5 p u 0 4 4 G V 4 4 K M 4 4 G f 5 Z 6 L L n v m s b r l i 5 3 o o 5 z m r K A y L D Y 3 f S Z x d W 9 0 O y w m c X V v d D t T Z W N 0 a W 9 u M S / l p K f k v J r o q K 3 l r p o v 5 a S J 5 p u 0 4 4 G V 4 4 K M 4 4 G f 5 Z 6 L L n v j g 5 3 j g q T j g 7 P j g 4 j l h K r l h Y j p o I b v v J E s N j h 9 J n F 1 b 3 Q 7 L C Z x d W 9 0 O 1 N l Y 3 R p b 2 4 x L + W k p + S 8 m u i o r e W u m i / l p I n m m 7 T j g Z X j g o z j g Z / l n o s u e + O D n e O C p O O D s + O D i O W E q u W F i O m g h u + 8 k i w 2 O X 0 m c X V v d D s s J n F 1 b 3 Q 7 U 2 V j d G l v b j E v 5 a S n 5 L y a 6 K i t 5 a 6 a L + W k i e a b t O O B l e O C j O O B n + W e i y 5 7 4 4 O d 4 4 K k 4 4 O z 4 4 O I 5 Y S q 5 Y W I 6 a C G 7 7 y T L D c w f S Z x d W 9 0 O y w m c X V v d D t T Z W N 0 a W 9 u M S / l p K f k v J r o q K 3 l r p o v 5 a S J 5 p u 0 4 4 G V 4 4 K M 4 4 G f 5 Z 6 L L n v j g 5 3 j g q T j g 7 P j g 4 j l h K r l h Y j p o I b v v J Q s N z F 9 J n F 1 b 3 Q 7 L C Z x d W 9 0 O 1 N l Y 3 R p b 2 4 x L + W k p + S 8 m u i o r e W u m i / l p I n m m 7 T j g Z X j g o z j g Z / l n o s u e + O D n e O C p O O D s + O D i O W E q u W F i O m g h u + 8 l S w 3 M n 0 m c X V v d D s s J n F 1 b 3 Q 7 U 2 V j d G l v b j E v 5 a S n 5 L y a 6 K i t 5 a 6 a L + W k i e a b t O O B l e O C j O O B n + W e i y 5 7 4 4 O d 4 4 K k 4 4 O z 4 4 O I 5 Y S q 5 Y W I 6 a C G 7 7 y W L D c z f S Z x d W 9 0 O y w m c X V v d D t T Z W N 0 a W 9 u M S / l p K f k v J r o q K 3 l r p o v 5 a S J 5 p u 0 4 4 G V 4 4 K M 4 4 G f 5 Z 6 L L n v j g 5 3 j g q T j g 7 P j g 4 j l h K r l h Y j p o I b v v J c s N z R 9 J n F 1 b 3 Q 7 L C Z x d W 9 0 O 1 N l Y 3 R p b 2 4 x L + W k p + S 8 m u i o r e W u m i / l p I n m m 7 T j g Z X j g o z j g Z / l n o s u e + O D n e O C p O O D s + O D i O W E q u W F i O m g h u + 8 m C w 3 N X 0 m c X V v d D s s J n F 1 b 3 Q 7 U 2 V j d G l v b j E v 5 a S n 5 L y a 6 K i t 5 a 6 a L + W k i e a b t O O B l e O C j O O B n + W e i y 5 7 4 4 O d 4 4 K k 4 4 O z 4 4 O I 5 Y S q 5 Y W I 6 a C G 7 7 y Z L D c 2 f S Z x d W 9 0 O y w m c X V v d D t T Z W N 0 a W 9 u M S / l p K f k v J r o q K 3 l r p o v 5 a S J 5 p u 0 4 4 G V 4 4 K M 4 4 G f 5 Z 6 L L n v j g 5 3 j g q T j g 7 P j g 4 j l h K r l h Y j p o I b v v J H v v J A s N z d 9 J n F 1 b 3 Q 7 L C Z x d W 9 0 O 1 N l Y 3 R p b 2 4 x L + W k p + S 8 m u i o r e W u m i / l p I n m m 7 T j g Z X j g o z j g Z / l n o s u e + O D q e O D g + O D l + W 3 r u W v v u i x o e a W s O i o m O m M s i w 3 O H 0 m c X V v d D s s J n F 1 b 3 Q 7 U 2 V j d G l v b j E v 5 a S n 5 L y a 6 K i t 5 a 6 a L + W k i e a b t O O B l e O C j O O B n + W e i y 5 7 5 r O z 5 Y q b 5 q S c 5 a 6 a 5 L 2 / 5 5 S o L D c 5 f S Z x d W 9 0 O y w m c X V v d D t T Z W N 0 a W 9 u M S / l p K f k v J r o q K 3 l r p o v 5 a S J 5 p u 0 4 4 G V 4 4 K M 4 4 G f 5 Z 6 L L n v n i b n m r o r m s 7 P l i p v n t J r v v J E s O D B 9 J n F 1 b 3 Q 7 L C Z x d W 9 0 O 1 N l Y 3 R p b 2 4 x L + W k p + S 8 m u i o r e W u m i / l p I n m m 7 T j g Z X j g o z j g Z / l n o s u e + e J u e a u i u a z s + W K m + e 0 m u + 8 k i w 4 M X 0 m c X V v d D s s J n F 1 b 3 Q 7 U 2 V j d G l v b j E v 5 a S n 5 L y a 6 K i t 5 a 6 a L + W k i e a b t O O B l e O C j O O B n + W e i y 5 7 5 4 m 5 5 q 6 K 5 r O z 5 Y q b 5 7 S a 7 7 y T L D g y f S Z x d W 9 0 O 1 0 s J n F 1 b 3 Q 7 U m V s Y X R p b 2 5 z a G l w S W 5 m b y Z x d W 9 0 O z p b X X 0 i I C 8 + P E V u d H J 5 I F R 5 c G U 9 I k F k Z G V k V G 9 E Y X R h T W 9 k Z W w i I F Z h b H V l P S J s M C I g L z 4 8 R W 5 0 c n k g V H l w Z T 0 i T m F 2 a W d h d G l v b l N 0 Z X B O Y W 1 l I i B W Y W x 1 Z T 0 i c + O D i u O D k + O C s u O D v O O C t + O D p + O D s y I g L z 4 8 L 1 N 0 Y W J s Z U V u d H J p Z X M + P C 9 J d G V t P j x J d G V t P j x J d G V t T G 9 j Y X R p b 2 4 + P E l 0 Z W 1 U e X B l P k Z v c m 1 1 b G E 8 L 0 l 0 Z W 1 U e X B l P j x J d G V t U G F 0 a D 5 T Z W N 0 a W 9 u M S 8 l R T U l Q T Q l Q T c l R T Q l Q k M l O U E l R T g l Q T g l Q U Q l R T U l Q U U l O U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E 0 J U E 3 J U U 0 J U J D J T l B J U U 4 J U E 4 J U F E J U U 1 J U F F J T l B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N C V B N y V F N C V C Q y U 5 Q S V F O C V B O C V B R C V F N S V B R S U 5 Q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O D E l Q j g l R T Y l O D k l O E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P p g b j m i Y s i I C 8 + P E V u d H J 5 I F R 5 c G U 9 I k Z p b G x l Z E N v b X B s Z X R l U m V z d W x 0 V G 9 X b 3 J r c 2 h l Z X Q i I F Z h b H V l P S J s M S I g L z 4 8 R W 5 0 c n k g V H l w Z T 0 i R m l s b E N v d W 5 0 I i B W Y W x 1 Z T 0 i b D M 2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w N l Q y M z o x N j o z O C 4 4 N z E w M T c 2 W i I g L z 4 8 R W 5 0 c n k g V H l w Z T 0 i R m l s b E N v b H V t b l R 5 c G V z I i B W Y W x 1 Z T 0 i c 0 F 3 T U R C Z 1 l H Q m d N R E F 3 W U d C Z 1 l H Q m d Z R 0 J n W U d C Z 0 1 E Q X d r R E F 3 T U R B d 0 U 9 I i A v P j x F b n R y e S B U e X B l P S J G a W x s Q 2 9 s d W 1 u T m F t Z X M i I F Z h b H V l P S J z W y Z x d W 9 0 O + W k p + S 8 m u e V q u W P t y Z x d W 9 0 O y w m c X V v d D v p g b j m i Y v n l a r l j 7 c m c X V v d D s s J n F 1 b 3 Q 7 5 o C n 5 Y i l 4 4 K z 4 4 O 8 4 4 O J J n F 1 b 3 Q 7 L C Z x d W 9 0 O + a w j + W Q j S Z x d W 9 0 O y w m c X V v d D v m s I / l k I 3 j g q v j g 4 o m c X V v d D s s J n F 1 b 3 Q 7 5 r C P 5 Z C N 6 I u x 5 a 2 X J n F 1 b 3 Q 7 L C Z x d W 9 0 O + W b v e e x j S Z x d W 9 0 O y w m c X V v d D v m i Y D l s Z 7 n l a r l j 7 f v v J E m c X V v d D s s J n F 1 b 3 Q 7 5 o m A 5 b G e 5 5 W q 5 Y + 3 7 7 y S J n F 1 b 3 Q 7 L C Z x d W 9 0 O + a J g O W x n u e V q u W P t + + 8 k y Z x d W 9 0 O y w m c X V v d D v m i Y D l s Z 7 l k I 3 n p 7 D v v J E m c X V v d D s s J n F 1 b 3 Q 7 5 o m A 5 b G e 5 Z C N 5 6 e w 7 7 y S J n F 1 b 3 Q 7 L C Z x d W 9 0 O + a J g O W x n u W Q j e e n s O + 8 k y Z x d W 9 0 O y w m c X V v d D v m i Y D l s Z 7 l k I 3 n p 7 D v v J H j g q v j g 4 o m c X V v d D s s J n F 1 b 3 Q 7 5 o m A 5 b G e 5 Z C N 5 6 e w 7 7 y S 4 4 K r 4 4 O K J n F 1 b 3 Q 7 L C Z x d W 9 0 O + a J g O W x n u W Q j e e n s O + 8 k + O C q + O D i i Z x d W 9 0 O y w m c X V v d D v m i Y D l s Z 7 l k I 3 n p 7 D v v J H o i 7 H l r Z c m c X V v d D s s J n F 1 b 3 Q 7 5 o m A 5 b G e 5 Z C N 5 6 e w 7 7 y S 6 I u x 5 a 2 X J n F 1 b 3 Q 7 L C Z x d W 9 0 O + a J g O W x n u W Q j e e n s O + 8 k + i L s e W t l y Z x d W 9 0 O y w m c X V v d D v m i Y D l s Z 7 l k I 3 n p 7 D v v J H m r a P l v I 8 m c X V v d D s s J n F 1 b 3 Q 7 5 o m A 5 b G e 5 Z C N 5 6 e w 7 7 y S 5 q 2 j 5 b y P J n F 1 b 3 Q 7 L C Z x d W 9 0 O + a J g O W x n u W Q j e e n s O + 8 k + a t o + W 8 j y Z x d W 9 0 O y w m c X V v d D v k u L v m i Y D l s Z 4 m c X V v d D s s J n F 1 b 3 Q 7 5 a 2 m 5 q C h 4 4 K z 4 4 O 8 4 4 O J J n F 1 b 3 Q 7 L C Z x d W 9 0 O + W t p u W 5 t C Z x d W 9 0 O y w m c X V v d D v n l J / l u b T m n I j m l 6 U m c X V v d D s s J n F 1 b 3 Q 7 5 Z u j 5 L 2 T 5 5 W q 5 Y + 3 J n F 1 b 3 Q 7 L C Z x d W 9 0 O + a X p e a w t O m A o + O C s + O D v O O D i S Z x d W 9 0 O y w m c X V v d D v l i q D n m 5 / l m 6 P k v Z P n l a r l j 7 c m c X V v d D s s J n F 1 b 3 Q 7 5 p a w 5 p e l 5 r C 0 6 Y C j 4 4 K z 4 4 O 8 4 4 O J J n F 1 b 3 Q 7 L C Z x d W 9 0 O + e Z u + m M s u W b o + S 9 k y Z x d W 9 0 O y w m c X V v d D t X S u W v v u i x o S Z x d W 9 0 O 1 0 i I C 8 + P E V u d H J 5 I F R 5 c G U 9 I k Z p b G x T d G F 0 d X M i I F Z h b H V l P S J z Q 2 9 t c G x l d G U i I C 8 + P E V u d H J 5 I F R 5 c G U 9 I l F 1 Z X J 5 S U Q i I F Z h b H V l P S J z Y j F h O G J k Z j A t N 2 F l Z C 0 0 Z j J h L W I 4 N m E t Y W Y y M D Q 1 Z j E y Y T Y 2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p g b j m i Y s v 5 a S J 5 p u 0 4 4 G V 4 4 K M 4 4 G f 5 Z 6 L L n v l p K f k v J r n l a r l j 7 c s M H 0 m c X V v d D s s J n F 1 b 3 Q 7 U 2 V j d G l v b j E v 6 Y G 4 5 o m L L + W k i e a b t O O B l e O C j O O B n + W e i y 5 7 6 Y G 4 5 o m L 5 5 W q 5 Y + 3 L D F 9 J n F 1 b 3 Q 7 L C Z x d W 9 0 O 1 N l Y 3 R p b 2 4 x L + m B u O a J i y / l p I n m m 7 T j g Z X j g o z j g Z / l n o s u e + a A p + W I p e O C s + O D v O O D i S w y f S Z x d W 9 0 O y w m c X V v d D t T Z W N 0 a W 9 u M S / p g b j m i Y s v 5 a S J 5 p u 0 4 4 G V 4 4 K M 4 4 G f 5 Z 6 L L n v m s I / l k I 0 s M 3 0 m c X V v d D s s J n F 1 b 3 Q 7 U 2 V j d G l v b j E v 6 Y G 4 5 o m L L + W k i e a b t O O B l e O C j O O B n + W e i y 5 7 5 r C P 5 Z C N 4 4 K r 4 4 O K L D R 9 J n F 1 b 3 Q 7 L C Z x d W 9 0 O 1 N l Y 3 R p b 2 4 x L + m B u O a J i y / l p I n m m 7 T j g Z X j g o z j g Z / l n o s u e + a w j + W Q j e i L s e W t l y w 1 f S Z x d W 9 0 O y w m c X V v d D t T Z W N 0 a W 9 u M S / p g b j m i Y s v 5 a S J 5 p u 0 4 4 G V 4 4 K M 4 4 G f 5 Z 6 L L n v l m 7 3 n s Y 0 s N n 0 m c X V v d D s s J n F 1 b 3 Q 7 U 2 V j d G l v b j E v 6 Y G 4 5 o m L L + W k i e a b t O O B l e O C j O O B n + W e i y 5 7 5 o m A 5 b G e 5 5 W q 5 Y + 3 7 7 y R L D d 9 J n F 1 b 3 Q 7 L C Z x d W 9 0 O 1 N l Y 3 R p b 2 4 x L + m B u O a J i y / l p I n m m 7 T j g Z X j g o z j g Z / l n o s u e + a J g O W x n u e V q u W P t + + 8 k i w 4 f S Z x d W 9 0 O y w m c X V v d D t T Z W N 0 a W 9 u M S / p g b j m i Y s v 5 a S J 5 p u 0 4 4 G V 4 4 K M 4 4 G f 5 Z 6 L L n v m i Y D l s Z 7 n l a r l j 7 f v v J M s O X 0 m c X V v d D s s J n F 1 b 3 Q 7 U 2 V j d G l v b j E v 6 Y G 4 5 o m L L + W k i e a b t O O B l e O C j O O B n + W e i y 5 7 5 o m A 5 b G e 5 Z C N 5 6 e w 7 7 y R L D E w f S Z x d W 9 0 O y w m c X V v d D t T Z W N 0 a W 9 u M S / p g b j m i Y s v 5 a S J 5 p u 0 4 4 G V 4 4 K M 4 4 G f 5 Z 6 L L n v m i Y D l s Z 7 l k I 3 n p 7 D v v J I s M T F 9 J n F 1 b 3 Q 7 L C Z x d W 9 0 O 1 N l Y 3 R p b 2 4 x L + m B u O a J i y / l p I n m m 7 T j g Z X j g o z j g Z / l n o s u e + a J g O W x n u W Q j e e n s O + 8 k y w x M n 0 m c X V v d D s s J n F 1 b 3 Q 7 U 2 V j d G l v b j E v 6 Y G 4 5 o m L L + W k i e a b t O O B l e O C j O O B n + W e i y 5 7 5 o m A 5 b G e 5 Z C N 5 6 e w 7 7 y R 4 4 K r 4 4 O K L D E z f S Z x d W 9 0 O y w m c X V v d D t T Z W N 0 a W 9 u M S / p g b j m i Y s v 5 a S J 5 p u 0 4 4 G V 4 4 K M 4 4 G f 5 Z 6 L L n v m i Y D l s Z 7 l k I 3 n p 7 D v v J L j g q v j g 4 o s M T R 9 J n F 1 b 3 Q 7 L C Z x d W 9 0 O 1 N l Y 3 R p b 2 4 x L + m B u O a J i y / l p I n m m 7 T j g Z X j g o z j g Z / l n o s u e + a J g O W x n u W Q j e e n s O + 8 k + O C q + O D i i w x N X 0 m c X V v d D s s J n F 1 b 3 Q 7 U 2 V j d G l v b j E v 6 Y G 4 5 o m L L + W k i e a b t O O B l e O C j O O B n + W e i y 5 7 5 o m A 5 b G e 5 Z C N 5 6 e w 7 7 y R 6 I u x 5 a 2 X L D E 2 f S Z x d W 9 0 O y w m c X V v d D t T Z W N 0 a W 9 u M S / p g b j m i Y s v 5 a S J 5 p u 0 4 4 G V 4 4 K M 4 4 G f 5 Z 6 L L n v m i Y D l s Z 7 l k I 3 n p 7 D v v J L o i 7 H l r Z c s M T d 9 J n F 1 b 3 Q 7 L C Z x d W 9 0 O 1 N l Y 3 R p b 2 4 x L + m B u O a J i y / l p I n m m 7 T j g Z X j g o z j g Z / l n o s u e + a J g O W x n u W Q j e e n s O + 8 k + i L s e W t l y w x O H 0 m c X V v d D s s J n F 1 b 3 Q 7 U 2 V j d G l v b j E v 6 Y G 4 5 o m L L + W k i e a b t O O B l e O C j O O B n + W e i y 5 7 5 o m A 5 b G e 5 Z C N 5 6 e w 7 7 y R 5 q 2 j 5 b y P L D E 5 f S Z x d W 9 0 O y w m c X V v d D t T Z W N 0 a W 9 u M S / p g b j m i Y s v 5 a S J 5 p u 0 4 4 G V 4 4 K M 4 4 G f 5 Z 6 L L n v m i Y D l s Z 7 l k I 3 n p 7 D v v J L m r a P l v I 8 s M j B 9 J n F 1 b 3 Q 7 L C Z x d W 9 0 O 1 N l Y 3 R p b 2 4 x L + m B u O a J i y / l p I n m m 7 T j g Z X j g o z j g Z / l n o s u e + a J g O W x n u W Q j e e n s O + 8 k + a t o + W 8 j y w y M X 0 m c X V v d D s s J n F 1 b 3 Q 7 U 2 V j d G l v b j E v 6 Y G 4 5 o m L L + W k i e a b t O O B l e O C j O O B n + W e i y 5 7 5 L i 7 5 o m A 5 b G e L D I y f S Z x d W 9 0 O y w m c X V v d D t T Z W N 0 a W 9 u M S / p g b j m i Y s v 5 a S J 5 p u 0 4 4 G V 4 4 K M 4 4 G f 5 Z 6 L L n v l r a b m o K H j g r P j g 7 z j g 4 k s M j N 9 J n F 1 b 3 Q 7 L C Z x d W 9 0 O 1 N l Y 3 R p b 2 4 x L + m B u O a J i y / l p I n m m 7 T j g Z X j g o z j g Z / l n o s u e + W t p u W 5 t C w y N H 0 m c X V v d D s s J n F 1 b 3 Q 7 U 2 V j d G l v b j E v 6 Y G 4 5 o m L L + W k i e a b t O O B l e O C j O O B n + W e i y 5 7 5 5 S f 5 b m 0 5 p y I 5 p e l L D I 1 f S Z x d W 9 0 O y w m c X V v d D t T Z W N 0 a W 9 u M S / p g b j m i Y s v 5 a S J 5 p u 0 4 4 G V 4 4 K M 4 4 G f 5 Z 6 L L n v l m 6 P k v Z P n l a r l j 7 c s M j Z 9 J n F 1 b 3 Q 7 L C Z x d W 9 0 O 1 N l Y 3 R p b 2 4 x L + m B u O a J i y / l p I n m m 7 T j g Z X j g o z j g Z / l n o s u e + a X p e a w t O m A o + O C s + O D v O O D i S w y N 3 0 m c X V v d D s s J n F 1 b 3 Q 7 U 2 V j d G l v b j E v 6 Y G 4 5 o m L L + W k i e a b t O O B l e O C j O O B n + W e i y 5 7 5 Y q g 5 5 u f 5 Z u j 5 L 2 T 5 5 W q 5 Y + 3 L D I 4 f S Z x d W 9 0 O y w m c X V v d D t T Z W N 0 a W 9 u M S / p g b j m i Y s v 5 a S J 5 p u 0 4 4 G V 4 4 K M 4 4 G f 5 Z 6 L L n v m l r D m l 6 X m s L T p g K P j g r P j g 7 z j g 4 k s M j l 9 J n F 1 b 3 Q 7 L C Z x d W 9 0 O 1 N l Y 3 R p b 2 4 x L + m B u O a J i y / l p I n m m 7 T j g Z X j g o z j g Z / l n o s u e + e Z u + m M s u W b o + S 9 k y w z M H 0 m c X V v d D s s J n F 1 b 3 Q 7 U 2 V j d G l v b j E v 6 Y G 4 5 o m L L + W k i e a b t O O B l e O C j O O B n + W e i y 5 7 V 0 r l r 7 7 o s a E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/ p g b j m i Y s v 5 a S J 5 p u 0 4 4 G V 4 4 K M 4 4 G f 5 Z 6 L L n v l p K f k v J r n l a r l j 7 c s M H 0 m c X V v d D s s J n F 1 b 3 Q 7 U 2 V j d G l v b j E v 6 Y G 4 5 o m L L + W k i e a b t O O B l e O C j O O B n + W e i y 5 7 6 Y G 4 5 o m L 5 5 W q 5 Y + 3 L D F 9 J n F 1 b 3 Q 7 L C Z x d W 9 0 O 1 N l Y 3 R p b 2 4 x L + m B u O a J i y / l p I n m m 7 T j g Z X j g o z j g Z / l n o s u e + a A p + W I p e O C s + O D v O O D i S w y f S Z x d W 9 0 O y w m c X V v d D t T Z W N 0 a W 9 u M S / p g b j m i Y s v 5 a S J 5 p u 0 4 4 G V 4 4 K M 4 4 G f 5 Z 6 L L n v m s I / l k I 0 s M 3 0 m c X V v d D s s J n F 1 b 3 Q 7 U 2 V j d G l v b j E v 6 Y G 4 5 o m L L + W k i e a b t O O B l e O C j O O B n + W e i y 5 7 5 r C P 5 Z C N 4 4 K r 4 4 O K L D R 9 J n F 1 b 3 Q 7 L C Z x d W 9 0 O 1 N l Y 3 R p b 2 4 x L + m B u O a J i y / l p I n m m 7 T j g Z X j g o z j g Z / l n o s u e + a w j + W Q j e i L s e W t l y w 1 f S Z x d W 9 0 O y w m c X V v d D t T Z W N 0 a W 9 u M S / p g b j m i Y s v 5 a S J 5 p u 0 4 4 G V 4 4 K M 4 4 G f 5 Z 6 L L n v l m 7 3 n s Y 0 s N n 0 m c X V v d D s s J n F 1 b 3 Q 7 U 2 V j d G l v b j E v 6 Y G 4 5 o m L L + W k i e a b t O O B l e O C j O O B n + W e i y 5 7 5 o m A 5 b G e 5 5 W q 5 Y + 3 7 7 y R L D d 9 J n F 1 b 3 Q 7 L C Z x d W 9 0 O 1 N l Y 3 R p b 2 4 x L + m B u O a J i y / l p I n m m 7 T j g Z X j g o z j g Z / l n o s u e + a J g O W x n u e V q u W P t + + 8 k i w 4 f S Z x d W 9 0 O y w m c X V v d D t T Z W N 0 a W 9 u M S / p g b j m i Y s v 5 a S J 5 p u 0 4 4 G V 4 4 K M 4 4 G f 5 Z 6 L L n v m i Y D l s Z 7 n l a r l j 7 f v v J M s O X 0 m c X V v d D s s J n F 1 b 3 Q 7 U 2 V j d G l v b j E v 6 Y G 4 5 o m L L + W k i e a b t O O B l e O C j O O B n + W e i y 5 7 5 o m A 5 b G e 5 Z C N 5 6 e w 7 7 y R L D E w f S Z x d W 9 0 O y w m c X V v d D t T Z W N 0 a W 9 u M S / p g b j m i Y s v 5 a S J 5 p u 0 4 4 G V 4 4 K M 4 4 G f 5 Z 6 L L n v m i Y D l s Z 7 l k I 3 n p 7 D v v J I s M T F 9 J n F 1 b 3 Q 7 L C Z x d W 9 0 O 1 N l Y 3 R p b 2 4 x L + m B u O a J i y / l p I n m m 7 T j g Z X j g o z j g Z / l n o s u e + a J g O W x n u W Q j e e n s O + 8 k y w x M n 0 m c X V v d D s s J n F 1 b 3 Q 7 U 2 V j d G l v b j E v 6 Y G 4 5 o m L L + W k i e a b t O O B l e O C j O O B n + W e i y 5 7 5 o m A 5 b G e 5 Z C N 5 6 e w 7 7 y R 4 4 K r 4 4 O K L D E z f S Z x d W 9 0 O y w m c X V v d D t T Z W N 0 a W 9 u M S / p g b j m i Y s v 5 a S J 5 p u 0 4 4 G V 4 4 K M 4 4 G f 5 Z 6 L L n v m i Y D l s Z 7 l k I 3 n p 7 D v v J L j g q v j g 4 o s M T R 9 J n F 1 b 3 Q 7 L C Z x d W 9 0 O 1 N l Y 3 R p b 2 4 x L + m B u O a J i y / l p I n m m 7 T j g Z X j g o z j g Z / l n o s u e + a J g O W x n u W Q j e e n s O + 8 k + O C q + O D i i w x N X 0 m c X V v d D s s J n F 1 b 3 Q 7 U 2 V j d G l v b j E v 6 Y G 4 5 o m L L + W k i e a b t O O B l e O C j O O B n + W e i y 5 7 5 o m A 5 b G e 5 Z C N 5 6 e w 7 7 y R 6 I u x 5 a 2 X L D E 2 f S Z x d W 9 0 O y w m c X V v d D t T Z W N 0 a W 9 u M S / p g b j m i Y s v 5 a S J 5 p u 0 4 4 G V 4 4 K M 4 4 G f 5 Z 6 L L n v m i Y D l s Z 7 l k I 3 n p 7 D v v J L o i 7 H l r Z c s M T d 9 J n F 1 b 3 Q 7 L C Z x d W 9 0 O 1 N l Y 3 R p b 2 4 x L + m B u O a J i y / l p I n m m 7 T j g Z X j g o z j g Z / l n o s u e + a J g O W x n u W Q j e e n s O + 8 k + i L s e W t l y w x O H 0 m c X V v d D s s J n F 1 b 3 Q 7 U 2 V j d G l v b j E v 6 Y G 4 5 o m L L + W k i e a b t O O B l e O C j O O B n + W e i y 5 7 5 o m A 5 b G e 5 Z C N 5 6 e w 7 7 y R 5 q 2 j 5 b y P L D E 5 f S Z x d W 9 0 O y w m c X V v d D t T Z W N 0 a W 9 u M S / p g b j m i Y s v 5 a S J 5 p u 0 4 4 G V 4 4 K M 4 4 G f 5 Z 6 L L n v m i Y D l s Z 7 l k I 3 n p 7 D v v J L m r a P l v I 8 s M j B 9 J n F 1 b 3 Q 7 L C Z x d W 9 0 O 1 N l Y 3 R p b 2 4 x L + m B u O a J i y / l p I n m m 7 T j g Z X j g o z j g Z / l n o s u e + a J g O W x n u W Q j e e n s O + 8 k + a t o + W 8 j y w y M X 0 m c X V v d D s s J n F 1 b 3 Q 7 U 2 V j d G l v b j E v 6 Y G 4 5 o m L L + W k i e a b t O O B l e O C j O O B n + W e i y 5 7 5 L i 7 5 o m A 5 b G e L D I y f S Z x d W 9 0 O y w m c X V v d D t T Z W N 0 a W 9 u M S / p g b j m i Y s v 5 a S J 5 p u 0 4 4 G V 4 4 K M 4 4 G f 5 Z 6 L L n v l r a b m o K H j g r P j g 7 z j g 4 k s M j N 9 J n F 1 b 3 Q 7 L C Z x d W 9 0 O 1 N l Y 3 R p b 2 4 x L + m B u O a J i y / l p I n m m 7 T j g Z X j g o z j g Z / l n o s u e + W t p u W 5 t C w y N H 0 m c X V v d D s s J n F 1 b 3 Q 7 U 2 V j d G l v b j E v 6 Y G 4 5 o m L L + W k i e a b t O O B l e O C j O O B n + W e i y 5 7 5 5 S f 5 b m 0 5 p y I 5 p e l L D I 1 f S Z x d W 9 0 O y w m c X V v d D t T Z W N 0 a W 9 u M S / p g b j m i Y s v 5 a S J 5 p u 0 4 4 G V 4 4 K M 4 4 G f 5 Z 6 L L n v l m 6 P k v Z P n l a r l j 7 c s M j Z 9 J n F 1 b 3 Q 7 L C Z x d W 9 0 O 1 N l Y 3 R p b 2 4 x L + m B u O a J i y / l p I n m m 7 T j g Z X j g o z j g Z / l n o s u e + a X p e a w t O m A o + O C s + O D v O O D i S w y N 3 0 m c X V v d D s s J n F 1 b 3 Q 7 U 2 V j d G l v b j E v 6 Y G 4 5 o m L L + W k i e a b t O O B l e O C j O O B n + W e i y 5 7 5 Y q g 5 5 u f 5 Z u j 5 L 2 T 5 5 W q 5 Y + 3 L D I 4 f S Z x d W 9 0 O y w m c X V v d D t T Z W N 0 a W 9 u M S / p g b j m i Y s v 5 a S J 5 p u 0 4 4 G V 4 4 K M 4 4 G f 5 Z 6 L L n v m l r D m l 6 X m s L T p g K P j g r P j g 7 z j g 4 k s M j l 9 J n F 1 b 3 Q 7 L C Z x d W 9 0 O 1 N l Y 3 R p b 2 4 x L + m B u O a J i y / l p I n m m 7 T j g Z X j g o z j g Z / l n o s u e + e Z u + m M s u W b o + S 9 k y w z M H 0 m c X V v d D s s J n F 1 b 3 Q 7 U 2 V j d G l v b j E v 6 Y G 4 5 o m L L + W k i e a b t O O B l e O C j O O B n + W e i y 5 7 V 0 r l r 7 7 o s a E s M z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k l O D E l Q j g l R T Y l O D k l O E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T g x J U I 4 J U U 2 J T g 5 J T h C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U 4 M S V C O C V F N i U 4 O S U 4 Q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T c l R T M l O D M l Q U Q l R T M l O D I l Q j A l R T M l O D M l Q T k l R T M l O D M l Q T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P j g 5 f j g 6 3 j g r D j g 6 n j g 6 A i I C 8 + P E V u d H J 5 I F R 5 c G U 9 I k Z p b G x l Z E N v b X B s Z X R l U m V z d W x 0 V G 9 X b 3 J r c 2 h l Z X Q i I F Z h b H V l P S J s M S I g L z 4 8 R W 5 0 c n k g V H l w Z T 0 i R m l s b E N v d W 5 0 I i B W Y W x 1 Z T 0 i b D M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A 2 V D I z O j E 2 O j M w L j U x O T g w N T J a I i A v P j x F b n R y e S B U e X B l P S J G a W x s Q 2 9 s d W 1 u V H l w Z X M i I F Z h b H V l P S J z Q X d N R E F 3 T U R B d 0 1 E Q 1 F Z R E F 3 R U R B d 0 1 H I i A v P j x F b n R y e S B U e X B l P S J G a W x s Q 2 9 s d W 1 u T m F t Z X M i I F Z h b H V l P S J z W y Z x d W 9 0 O + W k p + S 8 m u e V q u W P t y Z x d W 9 0 O y w m c X V v d D v n q 7 b m i o D n l a r l j 7 c m c X V v d D s s J n F 1 b 3 Q 7 6 K G o 5 6 S 6 5 5 S o 5 6 u 2 5 o q A 5 5 W q 5 Y + 3 J n F 1 b 3 Q 7 L C Z x d W 9 0 O + e 1 h O a V s C Z x d W 9 0 O y w m c X V v d D v n q K 7 n m 6 7 j g r P j g 7 z j g 4 k m c X V v d D s s J n F 1 b 3 Q 7 6 L e d 6 Z u i 4 4 K z 4 4 O 8 4 4 O J J n F 1 b 3 Q 7 L C Z x d W 9 0 O + O C r + O D q e O C u e e V q u W P t y Z x d W 9 0 O y w m c X V v d D v m g K f l i K X j g r P j g 7 z j g 4 k m c X V v d D s s J n F 1 b 3 Q 7 5 L q I 5 r G 6 4 4 K z 4 4 O 8 4 4 O J J n F 1 b 3 Q 7 L C Z x d W 9 0 O + a X p e S 7 m C Z x d W 9 0 O y w m c X V v d D v m m Y L p l p M m c X V v d D s s J n F 1 b 3 Q 7 4 4 O d 4 4 K k 4 4 O z 4 4 O I 6 K i t 5 a 6 a 5 5 W q 5 Y + 3 J n F 1 b 3 Q 7 L C Z x d W 9 0 O + S 6 i O m B u O e r t u a K g O e V q u W P t y Z x d W 9 0 O y w m c X V v d D v j g 5 3 j g q T j g 7 P j g 4 j o q I j n r p c m c X V v d D s s J n F 1 b 3 Q 7 5 6 u 2 5 o q A 6 Z 2 i J n F 1 b 3 Q 7 L C Z x d W 9 0 O + W N i O W J j e W N i O W + j C Z x d W 9 0 O y w m c X V v d D v p g L L o o Y z j g 5 X j g 6 n j g r A m c X V v d D s s J n F 1 b 3 Q 7 5 Y K Z 6 I C D J n F 1 b 3 Q 7 X S I g L z 4 8 R W 5 0 c n k g V H l w Z T 0 i R m l s b F N 0 Y X R 1 c y I g V m F s d W U 9 I n N D b 2 1 w b G V 0 Z S I g L z 4 8 R W 5 0 c n k g V H l w Z T 0 i U X V l c n l J R C I g V m F s d W U 9 I n M 2 Z j B l Y j B k N C 1 h Y 2 F i L T R l M T M t Y j B k Z S 0 5 O D Q 2 Y W M z N m Z l Z W I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l + O D r e O C s O O D q e O D o C / l p I n m m 7 T j g Z X j g o z j g Z / l n o s u e + W k p + S 8 m u e V q u W P t y w w f S Z x d W 9 0 O y w m c X V v d D t T Z W N 0 a W 9 u M S / j g 5 f j g 6 3 j g r D j g 6 n j g 6 A v 5 a S J 5 p u 0 4 4 G V 4 4 K M 4 4 G f 5 Z 6 L L n v n q 7 b m i o D n l a r l j 7 c s M X 0 m c X V v d D s s J n F 1 b 3 Q 7 U 2 V j d G l v b j E v 4 4 O X 4 4 O t 4 4 K w 4 4 O p 4 4 O g L + W k i e a b t O O B l e O C j O O B n + W e i y 5 7 6 K G o 5 6 S 6 5 5 S o 5 6 u 2 5 o q A 5 5 W q 5 Y + 3 L D J 9 J n F 1 b 3 Q 7 L C Z x d W 9 0 O 1 N l Y 3 R p b 2 4 x L + O D l + O D r e O C s O O D q e O D o C / l p I n m m 7 T j g Z X j g o z j g Z / l n o s u e + e 1 h O a V s C w z f S Z x d W 9 0 O y w m c X V v d D t T Z W N 0 a W 9 u M S / j g 5 f j g 6 3 j g r D j g 6 n j g 6 A v 5 a S J 5 p u 0 4 4 G V 4 4 K M 4 4 G f 5 Z 6 L L n v n q K 7 n m 6 7 j g r P j g 7 z j g 4 k s N H 0 m c X V v d D s s J n F 1 b 3 Q 7 U 2 V j d G l v b j E v 4 4 O X 4 4 O t 4 4 K w 4 4 O p 4 4 O g L + W k i e a b t O O B l e O C j O O B n + W e i y 5 7 6 L e d 6 Z u i 4 4 K z 4 4 O 8 4 4 O J L D V 9 J n F 1 b 3 Q 7 L C Z x d W 9 0 O 1 N l Y 3 R p b 2 4 x L + O D l + O D r e O C s O O D q e O D o C / l p I n m m 7 T j g Z X j g o z j g Z / l n o s u e + O C r + O D q e O C u e e V q u W P t y w 2 f S Z x d W 9 0 O y w m c X V v d D t T Z W N 0 a W 9 u M S / j g 5 f j g 6 3 j g r D j g 6 n j g 6 A v 5 a S J 5 p u 0 4 4 G V 4 4 K M 4 4 G f 5 Z 6 L L n v m g K f l i K X j g r P j g 7 z j g 4 k s N 3 0 m c X V v d D s s J n F 1 b 3 Q 7 U 2 V j d G l v b j E v 4 4 O X 4 4 O t 4 4 K w 4 4 O p 4 4 O g L + W k i e a b t O O B l e O C j O O B n + W e i y 5 7 5 L q I 5 r G 6 4 4 K z 4 4 O 8 4 4 O J L D h 9 J n F 1 b 3 Q 7 L C Z x d W 9 0 O 1 N l Y 3 R p b 2 4 x L + O D l + O D r e O C s O O D q e O D o C / l p I n m m 7 T j g Z X j g o z j g Z / l n o s u e + a X p e S 7 m C w 5 f S Z x d W 9 0 O y w m c X V v d D t T Z W N 0 a W 9 u M S / j g 5 f j g 6 3 j g r D j g 6 n j g 6 A v 5 a S J 5 p u 0 4 4 G V 4 4 K M 4 4 G f 5 Z 6 L L n v m m Y L p l p M s M T B 9 J n F 1 b 3 Q 7 L C Z x d W 9 0 O 1 N l Y 3 R p b 2 4 x L + O D l + O D r e O C s O O D q e O D o C / l p I n m m 7 T j g Z X j g o z j g Z / l n o s u e + O D n e O C p O O D s + O D i O i o r e W u m u e V q u W P t y w x M X 0 m c X V v d D s s J n F 1 b 3 Q 7 U 2 V j d G l v b j E v 4 4 O X 4 4 O t 4 4 K w 4 4 O p 4 4 O g L + W k i e a b t O O B l e O C j O O B n + W e i y 5 7 5 L q I 6 Y G 4 5 6 u 2 5 o q A 5 5 W q 5 Y + 3 L D E y f S Z x d W 9 0 O y w m c X V v d D t T Z W N 0 a W 9 u M S / j g 5 f j g 6 3 j g r D j g 6 n j g 6 A v 5 a S J 5 p u 0 4 4 G V 4 4 K M 4 4 G f 5 Z 6 L L n v j g 5 3 j g q T j g 7 P j g 4 j o q I j n r p c s M T N 9 J n F 1 b 3 Q 7 L C Z x d W 9 0 O 1 N l Y 3 R p b 2 4 x L + O D l + O D r e O C s O O D q e O D o C / l p I n m m 7 T j g Z X j g o z j g Z / l n o s u e + e r t u a K g O m d o i w x N H 0 m c X V v d D s s J n F 1 b 3 Q 7 U 2 V j d G l v b j E v 4 4 O X 4 4 O t 4 4 K w 4 4 O p 4 4 O g L + W k i e a b t O O B l e O C j O O B n + W e i y 5 7 5 Y 2 I 5 Y m N 5 Y 2 I 5 b 6 M L D E 1 f S Z x d W 9 0 O y w m c X V v d D t T Z W N 0 a W 9 u M S / j g 5 f j g 6 3 j g r D j g 6 n j g 6 A v 5 a S J 5 p u 0 4 4 G V 4 4 K M 4 4 G f 5 Z 6 L L n v p g L L o o Y z j g 5 X j g 6 n j g r A s M T Z 9 J n F 1 b 3 Q 7 L C Z x d W 9 0 O 1 N l Y 3 R p b 2 4 x L + O D l + O D r e O C s O O D q e O D o C / l p I n m m 7 T j g Z X j g o z j g Z / l n o s u e + W C m e i A g y w x N 3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+ O D l + O D r e O C s O O D q e O D o C / l p I n m m 7 T j g Z X j g o z j g Z / l n o s u e + W k p + S 8 m u e V q u W P t y w w f S Z x d W 9 0 O y w m c X V v d D t T Z W N 0 a W 9 u M S / j g 5 f j g 6 3 j g r D j g 6 n j g 6 A v 5 a S J 5 p u 0 4 4 G V 4 4 K M 4 4 G f 5 Z 6 L L n v n q 7 b m i o D n l a r l j 7 c s M X 0 m c X V v d D s s J n F 1 b 3 Q 7 U 2 V j d G l v b j E v 4 4 O X 4 4 O t 4 4 K w 4 4 O p 4 4 O g L + W k i e a b t O O B l e O C j O O B n + W e i y 5 7 6 K G o 5 6 S 6 5 5 S o 5 6 u 2 5 o q A 5 5 W q 5 Y + 3 L D J 9 J n F 1 b 3 Q 7 L C Z x d W 9 0 O 1 N l Y 3 R p b 2 4 x L + O D l + O D r e O C s O O D q e O D o C / l p I n m m 7 T j g Z X j g o z j g Z / l n o s u e + e 1 h O a V s C w z f S Z x d W 9 0 O y w m c X V v d D t T Z W N 0 a W 9 u M S / j g 5 f j g 6 3 j g r D j g 6 n j g 6 A v 5 a S J 5 p u 0 4 4 G V 4 4 K M 4 4 G f 5 Z 6 L L n v n q K 7 n m 6 7 j g r P j g 7 z j g 4 k s N H 0 m c X V v d D s s J n F 1 b 3 Q 7 U 2 V j d G l v b j E v 4 4 O X 4 4 O t 4 4 K w 4 4 O p 4 4 O g L + W k i e a b t O O B l e O C j O O B n + W e i y 5 7 6 L e d 6 Z u i 4 4 K z 4 4 O 8 4 4 O J L D V 9 J n F 1 b 3 Q 7 L C Z x d W 9 0 O 1 N l Y 3 R p b 2 4 x L + O D l + O D r e O C s O O D q e O D o C / l p I n m m 7 T j g Z X j g o z j g Z / l n o s u e + O C r + O D q e O C u e e V q u W P t y w 2 f S Z x d W 9 0 O y w m c X V v d D t T Z W N 0 a W 9 u M S / j g 5 f j g 6 3 j g r D j g 6 n j g 6 A v 5 a S J 5 p u 0 4 4 G V 4 4 K M 4 4 G f 5 Z 6 L L n v m g K f l i K X j g r P j g 7 z j g 4 k s N 3 0 m c X V v d D s s J n F 1 b 3 Q 7 U 2 V j d G l v b j E v 4 4 O X 4 4 O t 4 4 K w 4 4 O p 4 4 O g L + W k i e a b t O O B l e O C j O O B n + W e i y 5 7 5 L q I 5 r G 6 4 4 K z 4 4 O 8 4 4 O J L D h 9 J n F 1 b 3 Q 7 L C Z x d W 9 0 O 1 N l Y 3 R p b 2 4 x L + O D l + O D r e O C s O O D q e O D o C / l p I n m m 7 T j g Z X j g o z j g Z / l n o s u e + a X p e S 7 m C w 5 f S Z x d W 9 0 O y w m c X V v d D t T Z W N 0 a W 9 u M S / j g 5 f j g 6 3 j g r D j g 6 n j g 6 A v 5 a S J 5 p u 0 4 4 G V 4 4 K M 4 4 G f 5 Z 6 L L n v m m Y L p l p M s M T B 9 J n F 1 b 3 Q 7 L C Z x d W 9 0 O 1 N l Y 3 R p b 2 4 x L + O D l + O D r e O C s O O D q e O D o C / l p I n m m 7 T j g Z X j g o z j g Z / l n o s u e + O D n e O C p O O D s + O D i O i o r e W u m u e V q u W P t y w x M X 0 m c X V v d D s s J n F 1 b 3 Q 7 U 2 V j d G l v b j E v 4 4 O X 4 4 O t 4 4 K w 4 4 O p 4 4 O g L + W k i e a b t O O B l e O C j O O B n + W e i y 5 7 5 L q I 6 Y G 4 5 6 u 2 5 o q A 5 5 W q 5 Y + 3 L D E y f S Z x d W 9 0 O y w m c X V v d D t T Z W N 0 a W 9 u M S / j g 5 f j g 6 3 j g r D j g 6 n j g 6 A v 5 a S J 5 p u 0 4 4 G V 4 4 K M 4 4 G f 5 Z 6 L L n v j g 5 3 j g q T j g 7 P j g 4 j o q I j n r p c s M T N 9 J n F 1 b 3 Q 7 L C Z x d W 9 0 O 1 N l Y 3 R p b 2 4 x L + O D l + O D r e O C s O O D q e O D o C / l p I n m m 7 T j g Z X j g o z j g Z / l n o s u e + e r t u a K g O m d o i w x N H 0 m c X V v d D s s J n F 1 b 3 Q 7 U 2 V j d G l v b j E v 4 4 O X 4 4 O t 4 4 K w 4 4 O p 4 4 O g L + W k i e a b t O O B l e O C j O O B n + W e i y 5 7 5 Y 2 I 5 Y m N 5 Y 2 I 5 b 6 M L D E 1 f S Z x d W 9 0 O y w m c X V v d D t T Z W N 0 a W 9 u M S / j g 5 f j g 6 3 j g r D j g 6 n j g 6 A v 5 a S J 5 p u 0 4 4 G V 4 4 K M 4 4 G f 5 Z 6 L L n v p g L L o o Y z j g 5 X j g 6 n j g r A s M T Z 9 J n F 1 b 3 Q 7 L C Z x d W 9 0 O 1 N l Y 3 R p b 2 4 x L + O D l + O D r e O C s O O D q e O D o C / l p I n m m 7 T j g Z X j g o z j g Z / l n o s u e + W C m e i A g y w x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5 N y V F M y U 4 M y V B R C V F M y U 4 M i V C M C V F M y U 4 M y V B O S V F M y U 4 M y V B M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T c l R T M l O D M l Q U Q l R T M l O D I l Q j A l R T M l O D M l Q T k l R T M l O D M l Q T A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k 3 J U U z J T g z J U F E J U U z J T g y J U I w J U U z J T g z J U E 5 J U U z J T g z J U E w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B R i V F M y U 4 M y V B O S V F M y U 4 M i V C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+ O C r + O D q e O C u S I g L z 4 8 R W 5 0 c n k g V H l w Z T 0 i R m l s b G V k Q 2 9 t c G x l d G V S Z X N 1 b H R U b 1 d v c m t z a G V l d C I g V m F s d W U 9 I m w x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w N l Q y M z o x N j o z O C 4 4 O T M 0 N z k y W i I g L z 4 8 R W 5 0 c n k g V H l w Z T 0 i R m l s b E N v b H V t b l R 5 c G V z I i B W Y W x 1 Z T 0 i c 0 F 3 T U d C Z 1 l H Q m d N R E F 3 T U R B d z 0 9 I i A v P j x F b n R y e S B U e X B l P S J G a W x s Q 2 9 s d W 1 u T m F t Z X M i I F Z h b H V l P S J z W y Z x d W 9 0 O + W k p + S 8 m u e V q u W P t y Z x d W 9 0 O y w m c X V v d D v j g q / j g 6 n j g r n n l a r l j 7 c m c X V v d D s s J n F 1 b 3 Q 7 4 4 K v 4 4 O p 4 4 K 5 5 Z C N 5 6 e w J n F 1 b 3 Q 7 L C Z x d W 9 0 O + O C r + O D q e O C u e W Q j e e n s O O C q + O D i i Z x d W 9 0 O y w m c X V v d D v j g q / j g 6 n j g r n l k I 3 n p 7 D o i 7 H l r Z c m c X V v d D s s J n F 1 b 3 Q 7 5 a e L 5 5 S f 5 b m 0 5 p y I 5 p e l J n F 1 b 3 Q 7 L C Z x d W 9 0 O + e 1 g u e U n + W 5 t O a c i O a X p S Z x d W 9 0 O y w m c X V v d D v l p 4 v l r a b m o K E m c X V v d D s s J n F 1 b 3 Q 7 5 a e L 5 a 2 m 5 b m 0 J n F 1 b 3 Q 7 L C Z x d W 9 0 O + e 1 g u W t p u a g o S Z x d W 9 0 O y w m c X V v d D v n t Y L l r a b l u b Q m c X V v d D s s J n F 1 b 3 Q 7 5 a e L 5 b m 0 6 b 2 i J n F 1 b 3 Q 7 L C Z x d W 9 0 O + e 1 g u W 5 t O m 9 o i Z x d W 9 0 O 1 0 i I C 8 + P E V u d H J 5 I F R 5 c G U 9 I k Z p b G x T d G F 0 d X M i I F Z h b H V l P S J z Q 2 9 t c G x l d G U i I C 8 + P E V u d H J 5 I F R 5 c G U 9 I l F 1 Z X J 5 S U Q i I F Z h b H V l P S J z N W E y N D F m N D U t Z D M 4 Y S 0 0 M W E y L W F k Y m U t Z T N m N T A 5 O T I 4 Y T B i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q / j g 6 n j g r k v 5 a S J 5 p u 0 4 4 G V 4 4 K M 4 4 G f 5 Z 6 L L n v l p K f k v J r n l a r l j 7 c s M H 0 m c X V v d D s s J n F 1 b 3 Q 7 U 2 V j d G l v b j E v 4 4 K v 4 4 O p 4 4 K 5 L + W k i e a b t O O B l e O C j O O B n + W e i y 5 7 4 4 K v 4 4 O p 4 4 K 5 5 5 W q 5 Y + 3 L D F 9 J n F 1 b 3 Q 7 L C Z x d W 9 0 O 1 N l Y 3 R p b 2 4 x L + O C r + O D q e O C u S / l p I n m m 7 T j g Z X j g o z j g Z / l n o s u e + O C r + O D q e O C u e W Q j e e n s C w y f S Z x d W 9 0 O y w m c X V v d D t T Z W N 0 a W 9 u M S / j g q / j g 6 n j g r k v 5 a S J 5 p u 0 4 4 G V 4 4 K M 4 4 G f 5 Z 6 L L n v j g q / j g 6 n j g r n l k I 3 n p 7 D j g q v j g 4 o s M 3 0 m c X V v d D s s J n F 1 b 3 Q 7 U 2 V j d G l v b j E v 4 4 K v 4 4 O p 4 4 K 5 L + W k i e a b t O O B l e O C j O O B n + W e i y 5 7 4 4 K v 4 4 O p 4 4 K 5 5 Z C N 5 6 e w 6 I u x 5 a 2 X L D R 9 J n F 1 b 3 Q 7 L C Z x d W 9 0 O 1 N l Y 3 R p b 2 4 x L + O C r + O D q e O C u S / l p I n m m 7 T j g Z X j g o z j g Z / l n o s u e + W n i + e U n + W 5 t O a c i O a X p S w 1 f S Z x d W 9 0 O y w m c X V v d D t T Z W N 0 a W 9 u M S / j g q / j g 6 n j g r k v 5 a S J 5 p u 0 4 4 G V 4 4 K M 4 4 G f 5 Z 6 L L n v n t Y L n l J / l u b T m n I j m l 6 U s N n 0 m c X V v d D s s J n F 1 b 3 Q 7 U 2 V j d G l v b j E v 4 4 K v 4 4 O p 4 4 K 5 L + W k i e a b t O O B l e O C j O O B n + W e i y 5 7 5 a e L 5 a 2 m 5 q C h L D d 9 J n F 1 b 3 Q 7 L C Z x d W 9 0 O 1 N l Y 3 R p b 2 4 x L + O C r + O D q e O C u S / l p I n m m 7 T j g Z X j g o z j g Z / l n o s u e + W n i + W t p u W 5 t C w 4 f S Z x d W 9 0 O y w m c X V v d D t T Z W N 0 a W 9 u M S / j g q / j g 6 n j g r k v 5 a S J 5 p u 0 4 4 G V 4 4 K M 4 4 G f 5 Z 6 L L n v n t Y L l r a b m o K E s O X 0 m c X V v d D s s J n F 1 b 3 Q 7 U 2 V j d G l v b j E v 4 4 K v 4 4 O p 4 4 K 5 L + W k i e a b t O O B l e O C j O O B n + W e i y 5 7 5 7 W C 5 a 2 m 5 b m 0 L D E w f S Z x d W 9 0 O y w m c X V v d D t T Z W N 0 a W 9 u M S / j g q / j g 6 n j g r k v 5 a S J 5 p u 0 4 4 G V 4 4 K M 4 4 G f 5 Z 6 L L n v l p 4 v l u b T p v a I s M T F 9 J n F 1 b 3 Q 7 L C Z x d W 9 0 O 1 N l Y 3 R p b 2 4 x L + O C r + O D q e O C u S / l p I n m m 7 T j g Z X j g o z j g Z / l n o s u e + e 1 g u W 5 t O m 9 o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+ O C r + O D q e O C u S / l p I n m m 7 T j g Z X j g o z j g Z / l n o s u e + W k p + S 8 m u e V q u W P t y w w f S Z x d W 9 0 O y w m c X V v d D t T Z W N 0 a W 9 u M S / j g q / j g 6 n j g r k v 5 a S J 5 p u 0 4 4 G V 4 4 K M 4 4 G f 5 Z 6 L L n v j g q / j g 6 n j g r n n l a r l j 7 c s M X 0 m c X V v d D s s J n F 1 b 3 Q 7 U 2 V j d G l v b j E v 4 4 K v 4 4 O p 4 4 K 5 L + W k i e a b t O O B l e O C j O O B n + W e i y 5 7 4 4 K v 4 4 O p 4 4 K 5 5 Z C N 5 6 e w L D J 9 J n F 1 b 3 Q 7 L C Z x d W 9 0 O 1 N l Y 3 R p b 2 4 x L + O C r + O D q e O C u S / l p I n m m 7 T j g Z X j g o z j g Z / l n o s u e + O C r + O D q e O C u e W Q j e e n s O O C q + O D i i w z f S Z x d W 9 0 O y w m c X V v d D t T Z W N 0 a W 9 u M S / j g q / j g 6 n j g r k v 5 a S J 5 p u 0 4 4 G V 4 4 K M 4 4 G f 5 Z 6 L L n v j g q / j g 6 n j g r n l k I 3 n p 7 D o i 7 H l r Z c s N H 0 m c X V v d D s s J n F 1 b 3 Q 7 U 2 V j d G l v b j E v 4 4 K v 4 4 O p 4 4 K 5 L + W k i e a b t O O B l e O C j O O B n + W e i y 5 7 5 a e L 5 5 S f 5 b m 0 5 p y I 5 p e l L D V 9 J n F 1 b 3 Q 7 L C Z x d W 9 0 O 1 N l Y 3 R p b 2 4 x L + O C r + O D q e O C u S / l p I n m m 7 T j g Z X j g o z j g Z / l n o s u e + e 1 g u e U n + W 5 t O a c i O a X p S w 2 f S Z x d W 9 0 O y w m c X V v d D t T Z W N 0 a W 9 u M S / j g q / j g 6 n j g r k v 5 a S J 5 p u 0 4 4 G V 4 4 K M 4 4 G f 5 Z 6 L L n v l p 4 v l r a b m o K E s N 3 0 m c X V v d D s s J n F 1 b 3 Q 7 U 2 V j d G l v b j E v 4 4 K v 4 4 O p 4 4 K 5 L + W k i e a b t O O B l e O C j O O B n + W e i y 5 7 5 a e L 5 a 2 m 5 b m 0 L D h 9 J n F 1 b 3 Q 7 L C Z x d W 9 0 O 1 N l Y 3 R p b 2 4 x L + O C r + O D q e O C u S / l p I n m m 7 T j g Z X j g o z j g Z / l n o s u e + e 1 g u W t p u a g o S w 5 f S Z x d W 9 0 O y w m c X V v d D t T Z W N 0 a W 9 u M S / j g q / j g 6 n j g r k v 5 a S J 5 p u 0 4 4 G V 4 4 K M 4 4 G f 5 Z 6 L L n v n t Y L l r a b l u b Q s M T B 9 J n F 1 b 3 Q 7 L C Z x d W 9 0 O 1 N l Y 3 R p b 2 4 x L + O C r + O D q e O C u S / l p I n m m 7 T j g Z X j g o z j g Z / l n o s u e + W n i + W 5 t O m 9 o i w x M X 0 m c X V v d D s s J n F 1 b 3 Q 7 U 2 V j d G l v b j E v 4 4 K v 4 4 O p 4 4 K 5 L + W k i e a b t O O B l e O C j O O B n + W e i y 5 7 5 7 W C 5 b m 0 6 b 2 i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y J U F G J U U z J T g z J U E 5 J U U z J T g y J U I 5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B R i V F M y U 4 M y V B O S V F M y U 4 M i V C O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I l Q U Y l R T M l O D M l Q T k l R T M l O D I l Q j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U F B J U U z J T g z J U F D J U U z J T g z J U J D J U U z J T g z J T g x J U U z J T g z J U J D J U U z J T g z J U E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4 4 O q 4 4 O s 4 4 O 8 4 4 O B 4 4 O 8 4 4 O g I i A v P j x F b n R y e S B U e X B l P S J G a W x s Z W R D b 2 1 w b G V 0 Z V J l c 3 V s d F R v V 2 9 y a 3 N o Z W V 0 I i B W Y W x 1 Z T 0 i b D E i I C 8 + P E V u d H J 5 I F R 5 c G U 9 I k Z p b G x T d G F 0 d X M i I F Z h b H V l P S J z V 2 F p d G l u Z 0 Z v c k V 4 Y 2 V s U m V m c m V z a C I g L z 4 8 R W 5 0 c n k g V H l w Z T 0 i R m l s b E N v b H V t b k 5 h b W V z I i B W Y W x 1 Z T 0 i c 1 s m c X V v d D v l p K f k v J r n l a r l j 7 c m c X V v d D s s J n F 1 b 3 Q 7 4 4 O B 4 4 O 8 4 4 O g 5 5 W q 5 Y + 3 J n F 1 b 3 Q 7 L C Z x d W 9 0 O + O D g e O D v O O D o O W Q j S Z x d W 9 0 O y w m c X V v d D v j g 4 H j g 7 z j g 6 D l k I 3 j g q v j g 4 o m c X V v d D s s J n F 1 b 3 Q 7 4 4 O B 4 4 O 8 4 4 O g 5 Z C N 6 I u x 5 a 2 X J n F 1 b 3 Q 7 L C Z x d W 9 0 O + W b v e e x j S Z x d W 9 0 O y w m c X V v d D v m i Y D l s Z 7 n l a r l j 7 c m c X V v d D s s J n F 1 b 3 Q 7 5 Y q g 5 5 u f 5 Z u j 5 L 2 T 5 5 W q 5 Y + 3 J n F 1 b 3 Q 7 L C Z x d W 9 0 O + e Z u + m M s u W b o + S 9 k y Z x d W 9 0 O y w m c X V v d D v l r a b m o K H j g r P j g 7 z j g 4 k m c X V v d D s s J n F 1 b 3 Q 7 5 Z u j 5 L 2 T 5 5 W q 5 Y + 3 J n F 1 b 3 Q 7 L C Z x d W 9 0 O + a W s O i o m O m M s u W I p O W u m u O C r + O D q e O C u S Z x d W 9 0 O y w m c X V v d D v m q J n m u p b o q J j p j L L l i K T l r p r j g q / j g 6 n j g r k m c X V v d D s s J n F 1 b 3 Q 7 5 6 i u 5 5 u u 4 4 K z 4 4 O 8 4 4 O J J n F 1 b 3 Q 7 L C Z x d W 9 0 O + i 3 n e m b o u O C s + O D v O O D i S Z x d W 9 0 O y w m c X V v d D v m g K f l i K X j g r P j g 7 z j g 4 k m c X V v d D s s J n F 1 b 3 Q 7 4 4 K o 4 4 O z 4 4 O I 4 4 O q 4 4 O 8 4 4 K / 4 4 K k 4 4 O g J n F 1 b 3 Q 7 L C Z x d W 9 0 O + S 4 j e W P g u W K o C Z x d W 9 0 O y w m c X V v d D v j g q r j g 7 z j g 5 f j g 7 M m c X V v d D s s J n F 1 b 3 Q 7 4 4 O d 4 4 K k 4 4 O z 4 4 O I 5 a + + 6 L G h 5 a S W J n F 1 b 3 Q 7 L C Z x d W 9 0 O + W 5 t O m 9 o u W M u u W I h i Z x d W 9 0 O y w m c X V v d D t X S u W v v u i x o S Z x d W 9 0 O 1 0 i I C 8 + P E V u d H J 5 I F R 5 c G U 9 I k Z p b G x D b 2 x 1 b W 5 U e X B l c y I g V m F s d W U 9 I n N B d 0 1 H Q m d Z R 0 F 3 T U R B d 0 1 E Q X d N R E F 3 W U J B U U V E Q V E 9 P S I g L z 4 8 R W 5 0 c n k g V H l w Z T 0 i R m l s b E x h c 3 R V c G R h d G V k I i B W Y W x 1 Z T 0 i Z D I w M j I t M T E t M D Z U M j M 6 M T Y 6 M j k u N j M 3 N z M 0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A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q u O D r O O D v O O D g e O D v O O D o C / l p I n m m 7 T j g Z X j g o z j g Z / l n o s u e + W k p + S 8 m u e V q u W P t y w w f S Z x d W 9 0 O y w m c X V v d D t T Z W N 0 a W 9 u M S / j g 6 r j g 6 z j g 7 z j g 4 H j g 7 z j g 6 A v 5 a S J 5 p u 0 4 4 G V 4 4 K M 4 4 G f 5 Z 6 L L n v j g 4 H j g 7 z j g 6 D n l a r l j 7 c s M X 0 m c X V v d D s s J n F 1 b 3 Q 7 U 2 V j d G l v b j E v 4 4 O q 4 4 O s 4 4 O 8 4 4 O B 4 4 O 8 4 4 O g L + W k i e a b t O O B l e O C j O O B n + W e i y 5 7 4 4 O B 4 4 O 8 4 4 O g 5 Z C N L D J 9 J n F 1 b 3 Q 7 L C Z x d W 9 0 O 1 N l Y 3 R p b 2 4 x L + O D q u O D r O O D v O O D g e O D v O O D o C / l p I n m m 7 T j g Z X j g o z j g Z / l n o s u e + O D g e O D v O O D o O W Q j e O C q + O D i i w z f S Z x d W 9 0 O y w m c X V v d D t T Z W N 0 a W 9 u M S / j g 6 r j g 6 z j g 7 z j g 4 H j g 7 z j g 6 A v 5 a S J 5 p u 0 4 4 G V 4 4 K M 4 4 G f 5 Z 6 L L n v j g 4 H j g 7 z j g 6 D l k I 3 o i 7 H l r Z c s N H 0 m c X V v d D s s J n F 1 b 3 Q 7 U 2 V j d G l v b j E v 4 4 O q 4 4 O s 4 4 O 8 4 4 O B 4 4 O 8 4 4 O g L + W k i e a b t O O B l e O C j O O B n + W e i y 5 7 5 Z u 9 5 7 G N L D V 9 J n F 1 b 3 Q 7 L C Z x d W 9 0 O 1 N l Y 3 R p b 2 4 x L + O D q u O D r O O D v O O D g e O D v O O D o C / l p I n m m 7 T j g Z X j g o z j g Z / l n o s u e + a J g O W x n u e V q u W P t y w 2 f S Z x d W 9 0 O y w m c X V v d D t T Z W N 0 a W 9 u M S / j g 6 r j g 6 z j g 7 z j g 4 H j g 7 z j g 6 A v 5 a S J 5 p u 0 4 4 G V 4 4 K M 4 4 G f 5 Z 6 L L n v l i q D n m 5 / l m 6 P k v Z P n l a r l j 7 c s N 3 0 m c X V v d D s s J n F 1 b 3 Q 7 U 2 V j d G l v b j E v 4 4 O q 4 4 O s 4 4 O 8 4 4 O B 4 4 O 8 4 4 O g L + W k i e a b t O O B l e O C j O O B n + W e i y 5 7 5 5 m 7 6 Y y y 5 Z u j 5 L 2 T L D h 9 J n F 1 b 3 Q 7 L C Z x d W 9 0 O 1 N l Y 3 R p b 2 4 x L + O D q u O D r O O D v O O D g e O D v O O D o C / l p I n m m 7 T j g Z X j g o z j g Z / l n o s u e + W t p u a g o e O C s + O D v O O D i S w 5 f S Z x d W 9 0 O y w m c X V v d D t T Z W N 0 a W 9 u M S / j g 6 r j g 6 z j g 7 z j g 4 H j g 7 z j g 6 A v 5 a S J 5 p u 0 4 4 G V 4 4 K M 4 4 G f 5 Z 6 L L n v l m 6 P k v Z P n l a r l j 7 c s M T B 9 J n F 1 b 3 Q 7 L C Z x d W 9 0 O 1 N l Y 3 R p b 2 4 x L + O D q u O D r O O D v O O D g e O D v O O D o C / l p I n m m 7 T j g Z X j g o z j g Z / l n o s u e + a W s O i o m O m M s u W I p O W u m u O C r + O D q e O C u S w x M X 0 m c X V v d D s s J n F 1 b 3 Q 7 U 2 V j d G l v b j E v 4 4 O q 4 4 O s 4 4 O 8 4 4 O B 4 4 O 8 4 4 O g L + W k i e a b t O O B l e O C j O O B n + W e i y 5 7 5 q i Z 5 r q W 6 K i Y 6 Y y y 5 Y i k 5 a 6 a 4 4 K v 4 4 O p 4 4 K 5 L D E y f S Z x d W 9 0 O y w m c X V v d D t T Z W N 0 a W 9 u M S / j g 6 r j g 6 z j g 7 z j g 4 H j g 7 z j g 6 A v 5 a S J 5 p u 0 4 4 G V 4 4 K M 4 4 G f 5 Z 6 L L n v n q K 7 n m 6 7 j g r P j g 7 z j g 4 k s M T N 9 J n F 1 b 3 Q 7 L C Z x d W 9 0 O 1 N l Y 3 R p b 2 4 x L + O D q u O D r O O D v O O D g e O D v O O D o C / l p I n m m 7 T j g Z X j g o z j g Z / l n o s u e + i 3 n e m b o u O C s + O D v O O D i S w x N H 0 m c X V v d D s s J n F 1 b 3 Q 7 U 2 V j d G l v b j E v 4 4 O q 4 4 O s 4 4 O 8 4 4 O B 4 4 O 8 4 4 O g L + W k i e a b t O O B l e O C j O O B n + W e i y 5 7 5 o C n 5 Y i l 4 4 K z 4 4 O 8 4 4 O J L D E 1 f S Z x d W 9 0 O y w m c X V v d D t T Z W N 0 a W 9 u M S / j g 6 r j g 6 z j g 7 z j g 4 H j g 7 z j g 6 A v 5 a S J 5 p u 0 4 4 G V 4 4 K M 4 4 G f 5 Z 6 L L n v j g q j j g 7 P j g 4 j j g 6 r j g 7 z j g r / j g q T j g 6 A s M T Z 9 J n F 1 b 3 Q 7 L C Z x d W 9 0 O 1 N l Y 3 R p b 2 4 x L + O D q u O D r O O D v O O D g e O D v O O D o C / l p I n m m 7 T j g Z X j g o z j g Z / l n o s u e + S 4 j e W P g u W K o C w x N 3 0 m c X V v d D s s J n F 1 b 3 Q 7 U 2 V j d G l v b j E v 4 4 O q 4 4 O s 4 4 O 8 4 4 O B 4 4 O 8 4 4 O g L + W k i e a b t O O B l e O C j O O B n + W e i y 5 7 4 4 K q 4 4 O 8 4 4 O X 4 4 O z L D E 4 f S Z x d W 9 0 O y w m c X V v d D t T Z W N 0 a W 9 u M S / j g 6 r j g 6 z j g 7 z j g 4 H j g 7 z j g 6 A v 5 a S J 5 p u 0 4 4 G V 4 4 K M 4 4 G f 5 Z 6 L L n v j g 5 3 j g q T j g 7 P j g 4 j l r 7 7 o s a H l p J Y s M T l 9 J n F 1 b 3 Q 7 L C Z x d W 9 0 O 1 N l Y 3 R p b 2 4 x L + O D q u O D r O O D v O O D g e O D v O O D o C / l p I n m m 7 T j g Z X j g o z j g Z / l n o s u e + W 5 t O m 9 o u W M u u W I h i w y M H 0 m c X V v d D s s J n F 1 b 3 Q 7 U 2 V j d G l v b j E v 4 4 O q 4 4 O s 4 4 O 8 4 4 O B 4 4 O 8 4 4 O g L + W k i e a b t O O B l e O C j O O B n + W e i y 5 7 V 0 r l r 7 7 o s a E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/ j g 6 r j g 6 z j g 7 z j g 4 H j g 7 z j g 6 A v 5 a S J 5 p u 0 4 4 G V 4 4 K M 4 4 G f 5 Z 6 L L n v l p K f k v J r n l a r l j 7 c s M H 0 m c X V v d D s s J n F 1 b 3 Q 7 U 2 V j d G l v b j E v 4 4 O q 4 4 O s 4 4 O 8 4 4 O B 4 4 O 8 4 4 O g L + W k i e a b t O O B l e O C j O O B n + W e i y 5 7 4 4 O B 4 4 O 8 4 4 O g 5 5 W q 5 Y + 3 L D F 9 J n F 1 b 3 Q 7 L C Z x d W 9 0 O 1 N l Y 3 R p b 2 4 x L + O D q u O D r O O D v O O D g e O D v O O D o C / l p I n m m 7 T j g Z X j g o z j g Z / l n o s u e + O D g e O D v O O D o O W Q j S w y f S Z x d W 9 0 O y w m c X V v d D t T Z W N 0 a W 9 u M S / j g 6 r j g 6 z j g 7 z j g 4 H j g 7 z j g 6 A v 5 a S J 5 p u 0 4 4 G V 4 4 K M 4 4 G f 5 Z 6 L L n v j g 4 H j g 7 z j g 6 D l k I 3 j g q v j g 4 o s M 3 0 m c X V v d D s s J n F 1 b 3 Q 7 U 2 V j d G l v b j E v 4 4 O q 4 4 O s 4 4 O 8 4 4 O B 4 4 O 8 4 4 O g L + W k i e a b t O O B l e O C j O O B n + W e i y 5 7 4 4 O B 4 4 O 8 4 4 O g 5 Z C N 6 I u x 5 a 2 X L D R 9 J n F 1 b 3 Q 7 L C Z x d W 9 0 O 1 N l Y 3 R p b 2 4 x L + O D q u O D r O O D v O O D g e O D v O O D o C / l p I n m m 7 T j g Z X j g o z j g Z / l n o s u e + W b v e e x j S w 1 f S Z x d W 9 0 O y w m c X V v d D t T Z W N 0 a W 9 u M S / j g 6 r j g 6 z j g 7 z j g 4 H j g 7 z j g 6 A v 5 a S J 5 p u 0 4 4 G V 4 4 K M 4 4 G f 5 Z 6 L L n v m i Y D l s Z 7 n l a r l j 7 c s N n 0 m c X V v d D s s J n F 1 b 3 Q 7 U 2 V j d G l v b j E v 4 4 O q 4 4 O s 4 4 O 8 4 4 O B 4 4 O 8 4 4 O g L + W k i e a b t O O B l e O C j O O B n + W e i y 5 7 5 Y q g 5 5 u f 5 Z u j 5 L 2 T 5 5 W q 5 Y + 3 L D d 9 J n F 1 b 3 Q 7 L C Z x d W 9 0 O 1 N l Y 3 R p b 2 4 x L + O D q u O D r O O D v O O D g e O D v O O D o C / l p I n m m 7 T j g Z X j g o z j g Z / l n o s u e + e Z u + m M s u W b o + S 9 k y w 4 f S Z x d W 9 0 O y w m c X V v d D t T Z W N 0 a W 9 u M S / j g 6 r j g 6 z j g 7 z j g 4 H j g 7 z j g 6 A v 5 a S J 5 p u 0 4 4 G V 4 4 K M 4 4 G f 5 Z 6 L L n v l r a b m o K H j g r P j g 7 z j g 4 k s O X 0 m c X V v d D s s J n F 1 b 3 Q 7 U 2 V j d G l v b j E v 4 4 O q 4 4 O s 4 4 O 8 4 4 O B 4 4 O 8 4 4 O g L + W k i e a b t O O B l e O C j O O B n + W e i y 5 7 5 Z u j 5 L 2 T 5 5 W q 5 Y + 3 L D E w f S Z x d W 9 0 O y w m c X V v d D t T Z W N 0 a W 9 u M S / j g 6 r j g 6 z j g 7 z j g 4 H j g 7 z j g 6 A v 5 a S J 5 p u 0 4 4 G V 4 4 K M 4 4 G f 5 Z 6 L L n v m l r D o q J j p j L L l i K T l r p r j g q / j g 6 n j g r k s M T F 9 J n F 1 b 3 Q 7 L C Z x d W 9 0 O 1 N l Y 3 R p b 2 4 x L + O D q u O D r O O D v O O D g e O D v O O D o C / l p I n m m 7 T j g Z X j g o z j g Z / l n o s u e + a o m e a 6 l u i o m O m M s u W I p O W u m u O C r + O D q e O C u S w x M n 0 m c X V v d D s s J n F 1 b 3 Q 7 U 2 V j d G l v b j E v 4 4 O q 4 4 O s 4 4 O 8 4 4 O B 4 4 O 8 4 4 O g L + W k i e a b t O O B l e O C j O O B n + W e i y 5 7 5 6 i u 5 5 u u 4 4 K z 4 4 O 8 4 4 O J L D E z f S Z x d W 9 0 O y w m c X V v d D t T Z W N 0 a W 9 u M S / j g 6 r j g 6 z j g 7 z j g 4 H j g 7 z j g 6 A v 5 a S J 5 p u 0 4 4 G V 4 4 K M 4 4 G f 5 Z 6 L L n v o t 5 3 p m 6 L j g r P j g 7 z j g 4 k s M T R 9 J n F 1 b 3 Q 7 L C Z x d W 9 0 O 1 N l Y 3 R p b 2 4 x L + O D q u O D r O O D v O O D g e O D v O O D o C / l p I n m m 7 T j g Z X j g o z j g Z / l n o s u e + a A p + W I p e O C s + O D v O O D i S w x N X 0 m c X V v d D s s J n F 1 b 3 Q 7 U 2 V j d G l v b j E v 4 4 O q 4 4 O s 4 4 O 8 4 4 O B 4 4 O 8 4 4 O g L + W k i e a b t O O B l e O C j O O B n + W e i y 5 7 4 4 K o 4 4 O z 4 4 O I 4 4 O q 4 4 O 8 4 4 K / 4 4 K k 4 4 O g L D E 2 f S Z x d W 9 0 O y w m c X V v d D t T Z W N 0 a W 9 u M S / j g 6 r j g 6 z j g 7 z j g 4 H j g 7 z j g 6 A v 5 a S J 5 p u 0 4 4 G V 4 4 K M 4 4 G f 5 Z 6 L L n v k u I 3 l j 4 L l i q A s M T d 9 J n F 1 b 3 Q 7 L C Z x d W 9 0 O 1 N l Y 3 R p b 2 4 x L + O D q u O D r O O D v O O D g e O D v O O D o C / l p I n m m 7 T j g Z X j g o z j g Z / l n o s u e + O C q u O D v O O D l + O D s y w x O H 0 m c X V v d D s s J n F 1 b 3 Q 7 U 2 V j d G l v b j E v 4 4 O q 4 4 O s 4 4 O 8 4 4 O B 4 4 O 8 4 4 O g L + W k i e a b t O O B l e O C j O O B n + W e i y 5 7 4 4 O d 4 4 K k 4 4 O z 4 4 O I 5 a + + 6 L G h 5 a S W L D E 5 f S Z x d W 9 0 O y w m c X V v d D t T Z W N 0 a W 9 u M S / j g 6 r j g 6 z j g 7 z j g 4 H j g 7 z j g 6 A v 5 a S J 5 p u 0 4 4 G V 4 4 K M 4 4 G f 5 Z 6 L L n v l u b T p v a L l j L r l i I Y s M j B 9 J n F 1 b 3 Q 7 L C Z x d W 9 0 O 1 N l Y 3 R p b 2 4 x L + O D q u O D r O O D v O O D g e O D v O O D o C / l p I n m m 7 T j g Z X j g o z j g Z / l n o s u e 1 d K 5 a + + 6 L G h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U F B J U U z J T g z J U F D J U U z J T g z J U J D J U U z J T g z J T g x J U U z J T g z J U J D J U U z J T g z J U E w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V B Q S V F M y U 4 M y V B Q y V F M y U 4 M y V C Q y V F M y U 4 M y U 4 M S V F M y U 4 M y V C Q y V F M y U 4 M y V B M C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Q U E l R T M l O D M l Q U M l R T M l O D M l Q k M l R T M l O D M l O D E l R T M l O D M l Q k M l R T M l O D M l Q T A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E 4 J T k 4 J U U 5 J T h D J U I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6 K i Y 6 Y y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5 a S n 5 L y a 5 5 W q 5 Y + 3 J n F 1 b 3 Q 7 L C Z x d W 9 0 O + e r t u a K g O e V q u W P t y Z x d W 9 0 O y w m c X V v d D v n t Y Q m c X V v d D s s J n F 1 b 3 Q 7 5 r C 0 6 L e v J n F 1 b 3 Q 7 L C Z x d W 9 0 O + S 6 i + e U s e W F p e W K m + O C u e O D h u O D v O O C v + O C u S Z x d W 9 0 O y w m c X V v d D v j g r T j g 7 z j g 6 s m c X V v d D s s J n F 1 b 3 Q 7 5 L i t 6 Z a T 6 K i Y 6 Y y y J n F 1 b 3 Q 7 L C Z x d W 9 0 O + m B u O a J i + e V q u W P t y Z x d W 9 0 O y w m c X V v d D v n r K z v v J H m s 7 P o g I U m c X V v d D s s J n F 1 b 3 Q 7 5 6 y s 7 7 y S 5 r O z 6 I C F J n F 1 b 3 Q 7 L C Z x d W 9 0 O + e s r O + 8 k + a z s + i A h S Z x d W 9 0 O y w m c X V v d D v n r K z v v J T m s 7 P o g I U m c X V v d D s s J n F 1 b 3 Q 7 5 p a w 6 K i Y 6 Y y y 5 Y 2 w 5 Y i 3 4 4 O e 4 4 O 8 4 4 K v J n F 1 b 3 Q 7 L C Z x d W 9 0 O + a W s O i o m O m M s u m b u + W F i e O D n u O D v O O C r y Z x d W 9 0 O y w m c X V v d D v m o 4 T m q K n l j b D l i L f j g 5 7 j g 7 z j g q 8 m c X V v d D s s J n F 1 b 3 Q 7 5 q O E 5 q i p 6 Z u 7 5 Y W J 4 4 O e 4 4 O 8 4 4 K v J n F 1 b 3 Q 7 L C Z x d W 9 0 O + S 4 r e m W k + a W s O i o m O m M s u O D n u O D v O O C r y Z x d W 9 0 O y w m c X V v d D v j g q j j g 7 P j g 4 j j g 6 r j g 7 z j g r / j g q T j g 6 A m c X V v d D s s J n F 1 b 3 Q 7 5 L q I 6 Y G 4 4 4 K / 4 4 K k 4 4 O g J n F 1 b 3 Q 7 L C Z x d W 9 0 O + W k s e a g v O a z s + i A h S Z x d W 9 0 O y w m c X V v d D v l v J X n t p n j g r / j g q T j g 6 D v v J E m c X V v d D s s J n F 1 b 3 Q 7 5 b y V 5 7 a Z 4 4 K / 4 4 K k 4 4 O g 7 7 y S J n F 1 b 3 Q 7 L C Z x d W 9 0 O + W 8 l e e 2 m e O C v + O C p O O D o O + 8 k y Z x d W 9 0 O y w m c X V v d D v m l r D o q J j p j L L l i K T l r p r j g q / j g 6 n j g r k m c X V v d D s s J n F 1 b 3 Q 7 5 q i Z 5 r q W 6 K i Y 6 Y y y 5 Y i k 5 a 6 a 4 4 K v 4 4 O p 4 4 K 5 J n F 1 b 3 Q 7 L C Z x d W 9 0 O + S 6 i O W C m S Z x d W 9 0 O y w m c X V v d D v j g 6 r j g q L j g q / j g r f j g 6 f j g 7 M m c X V v d D s s J n F 1 b 3 Q 7 5 b y V 5 7 a Z 4 4 G O 7 7 y R J n F 1 b 3 Q 7 L C Z x d W 9 0 O + W 8 l e e 2 m e O B j u + 8 k i Z x d W 9 0 O y w m c X V v d D v l v J X n t p n j g Y 7 v v J M m c X V v d D s s J n F 1 b 3 Q 7 4 4 O p 4 4 O D 4 4 O X 4 4 K r 4 4 K m 4 4 O z 4 4 O I J n F 1 b 3 Q 7 L C Z x d W 9 0 O + i z h + a g v O e 0 m i Z x d W 9 0 O y w m c X V v d D v k u o v n l L H o o a j n p L o m c X V v d D s s J n F 1 b 3 Q 7 5 L q L 5 5 S x 5 L q I 5 Y K Z J n F 1 b 3 Q 7 L C Z x d W 9 0 O + a o m e a 6 l u + 8 k S Z x d W 9 0 O y w m c X V v d D v m q J n m u p b v v J I m c X V v d D s s J n F 1 b 3 Q 7 5 q i Z 5 r q W 7 7 y T J n F 1 b 3 Q 7 L C Z x d W 9 0 O + a o m e a 6 l u + 8 l C Z x d W 9 0 O y w m c X V v d D v m q J n m u p b v v J U m c X V v d D s s J n F 1 b 3 Q 7 5 L i t 6 Z a T 5 q i Z 5 r q W 7 7 y R J n F 1 b 3 Q 7 L C Z x d W 9 0 O + S 4 r e m W k + a o m e a 6 l u + 8 k i Z x d W 9 0 O y w m c X V v d D v k u K 3 p l p P m q J n m u p b v v J M m c X V v d D s s J n F 1 b 3 Q 7 5 L i t 6 Z a T 5 q i Z 5 r q W 7 7 y U J n F 1 b 3 Q 7 L C Z x d W 9 0 O + S 4 r e m W k + a o m e a 6 l u + 8 l S Z x d W 9 0 O y w m c X V v d D v j g q r j g 7 z j g 5 f j g 7 M m c X V v d D s s J n F 1 b 3 Q 7 R k l O Q e O D n e O C p O O D s + O D i C Z x d W 9 0 O y w m c X V v d D v k u K 3 p l p P m l r D o q J j p j L L p m 7 v l h Y n j g 5 7 j g 7 z j g q 8 m c X V v d D s s J n F 1 b 3 Q 7 5 6 y s 5 L i A 5 r O z 6 I C F 5 p a w 6 K i Y 6 Y y y 5 Y i k 5 a 6 a 4 4 K v 4 4 O p 4 4 K 5 J n F 1 b 3 Q 7 L C Z x d W 9 0 O + e s r O S 4 g O a z s + i A h e a o m e a 6 l u i o m O m M s u W I p O W u m u O C r + O D q e O C u S Z x d W 9 0 O y w m c X V v d D v m s 7 P l i p v n t J o m c X V v d D t d I i A v P j x F b n R y e S B U e X B l P S J G a W x s Q 2 9 s d W 1 u V H l w Z X M i I F Z h b H V l P S J z Q X d N R E F 3 T U d C Z 0 1 E Q X d N R E J n W U d C Z 1 l H Q m d N R 0 J n W U R B d 1 l H Q m d Z R 0 F 3 W U R C Z 1 l H Q m d Z R 0 J n W U d C Z 1 l E Q m d Z R E F 3 W T 0 i I C 8 + P E V u d H J 5 I F R 5 c G U 9 I k Z p b G x M Y X N 0 V X B k Y X R l Z C I g V m F s d W U 9 I m Q y M D I y L T E x L T A 2 V D I z O j E 2 O j M w L j U 0 N D c z O D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5 O T Q i I C 8 + P E V u d H J 5 I F R 5 c G U 9 I k F k Z G V k V G 9 E Y X R h T W 9 k Z W w i I F Z h b H V l P S J s M C I g L z 4 8 R W 5 0 c n k g V H l w Z T 0 i U X V l c n l J R C I g V m F s d W U 9 I n M 4 M m F l M j N l M C 1 i M z B j L T Q w N D Q t Y j M w O C 0 y N T g 5 M j B l O D M y O W I i I C 8 + P E V u d H J 5 I F R 5 c G U 9 I l J l b G F 0 a W 9 u c 2 h p c E l u Z m 9 D b 2 5 0 Y W l u Z X I i I F Z h b H V l P S J z e y Z x d W 9 0 O 2 N v b H V t b k N v d W 5 0 J n F 1 b 3 Q 7 O j U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o q J j p j L I v 5 a S J 5 p u 0 4 4 G V 4 4 K M 4 4 G f 5 Z 6 L L n v l p K f k v J r n l a r l j 7 c s M H 0 m c X V v d D s s J n F 1 b 3 Q 7 U 2 V j d G l v b j E v 6 K i Y 6 Y y y L + W k i e a b t O O B l e O C j O O B n + W e i y 5 7 5 6 u 2 5 o q A 5 5 W q 5 Y + 3 L D F 9 J n F 1 b 3 Q 7 L C Z x d W 9 0 O 1 N l Y 3 R p b 2 4 x L + i o m O m M s i / l p I n m m 7 T j g Z X j g o z j g Z / l n o s u e + e 1 h C w y f S Z x d W 9 0 O y w m c X V v d D t T Z W N 0 a W 9 u M S / o q J j p j L I v 5 a S J 5 p u 0 4 4 G V 4 4 K M 4 4 G f 5 Z 6 L L n v m s L T o t 6 8 s M 3 0 m c X V v d D s s J n F 1 b 3 Q 7 U 2 V j d G l v b j E v 6 K i Y 6 Y y y L + W k i e a b t O O B l e O C j O O B n + W e i y 5 7 5 L q L 5 5 S x 5 Y W l 5 Y q b 4 4 K 5 4 4 O G 4 4 O 8 4 4 K / 4 4 K 5 L D R 9 J n F 1 b 3 Q 7 L C Z x d W 9 0 O 1 N l Y 3 R p b 2 4 x L + i o m O m M s i / l p I n m m 7 T j g Z X j g o z j g Z / l n o s u e + O C t O O D v O O D q y w 1 f S Z x d W 9 0 O y w m c X V v d D t T Z W N 0 a W 9 u M S / o q J j p j L I v 5 a S J 5 p u 0 4 4 G V 4 4 K M 4 4 G f 5 Z 6 L L n v k u K 3 p l p P o q J j p j L I s N n 0 m c X V v d D s s J n F 1 b 3 Q 7 U 2 V j d G l v b j E v 6 K i Y 6 Y y y L + W k i e a b t O O B l e O C j O O B n + W e i y 5 7 6 Y G 4 5 o m L 5 5 W q 5 Y + 3 L D d 9 J n F 1 b 3 Q 7 L C Z x d W 9 0 O 1 N l Y 3 R p b 2 4 x L + i o m O m M s i / l p I n m m 7 T j g Z X j g o z j g Z / l n o s u e + e s r O + 8 k e a z s + i A h S w 4 f S Z x d W 9 0 O y w m c X V v d D t T Z W N 0 a W 9 u M S / o q J j p j L I v 5 a S J 5 p u 0 4 4 G V 4 4 K M 4 4 G f 5 Z 6 L L n v n r K z v v J L m s 7 P o g I U s O X 0 m c X V v d D s s J n F 1 b 3 Q 7 U 2 V j d G l v b j E v 6 K i Y 6 Y y y L + W k i e a b t O O B l e O C j O O B n + W e i y 5 7 5 6 y s 7 7 y T 5 r O z 6 I C F L D E w f S Z x d W 9 0 O y w m c X V v d D t T Z W N 0 a W 9 u M S / o q J j p j L I v 5 a S J 5 p u 0 4 4 G V 4 4 K M 4 4 G f 5 Z 6 L L n v n r K z v v J T m s 7 P o g I U s M T F 9 J n F 1 b 3 Q 7 L C Z x d W 9 0 O 1 N l Y 3 R p b 2 4 x L + i o m O m M s i / l p I n m m 7 T j g Z X j g o z j g Z / l n o s u e + a W s O i o m O m M s u W N s O W I t + O D n u O D v O O C r y w x M n 0 m c X V v d D s s J n F 1 b 3 Q 7 U 2 V j d G l v b j E v 6 K i Y 6 Y y y L + W k i e a b t O O B l e O C j O O B n + W e i y 5 7 5 p a w 6 K i Y 6 Y y y 6 Z u 7 5 Y W J 4 4 O e 4 4 O 8 4 4 K v L D E z f S Z x d W 9 0 O y w m c X V v d D t T Z W N 0 a W 9 u M S / o q J j p j L I v 5 a S J 5 p u 0 4 4 G V 4 4 K M 4 4 G f 5 Z 6 L L n v m o 4 T m q K n l j b D l i L f j g 5 7 j g 7 z j g q 8 s M T R 9 J n F 1 b 3 Q 7 L C Z x d W 9 0 O 1 N l Y 3 R p b 2 4 x L + i o m O m M s i / l p I n m m 7 T j g Z X j g o z j g Z / l n o s u e + a j h O a o q e m b u + W F i e O D n u O D v O O C r y w x N X 0 m c X V v d D s s J n F 1 b 3 Q 7 U 2 V j d G l v b j E v 6 K i Y 6 Y y y L + W k i e a b t O O B l e O C j O O B n + W e i y 5 7 5 L i t 6 Z a T 5 p a w 6 K i Y 6 Y y y 4 4 O e 4 4 O 8 4 4 K v L D E 2 f S Z x d W 9 0 O y w m c X V v d D t T Z W N 0 a W 9 u M S / o q J j p j L I v 5 a S J 5 p u 0 4 4 G V 4 4 K M 4 4 G f 5 Z 6 L L n v j g q j j g 7 P j g 4 j j g 6 r j g 7 z j g r / j g q T j g 6 A s M T d 9 J n F 1 b 3 Q 7 L C Z x d W 9 0 O 1 N l Y 3 R p b 2 4 x L + i o m O m M s i / l p I n m m 7 T j g Z X j g o z j g Z / l n o s u e + S 6 i O m B u O O C v + O C p O O D o C w x O H 0 m c X V v d D s s J n F 1 b 3 Q 7 U 2 V j d G l v b j E v 6 K i Y 6 Y y y L + W k i e a b t O O B l e O C j O O B n + W e i y 5 7 5 a S x 5 q C 8 5 r O z 6 I C F L D E 5 f S Z x d W 9 0 O y w m c X V v d D t T Z W N 0 a W 9 u M S / o q J j p j L I v 5 a S J 5 p u 0 4 4 G V 4 4 K M 4 4 G f 5 Z 6 L L n v l v J X n t p n j g r / j g q T j g 6 D v v J E s M j B 9 J n F 1 b 3 Q 7 L C Z x d W 9 0 O 1 N l Y 3 R p b 2 4 x L + i o m O m M s i / l p I n m m 7 T j g Z X j g o z j g Z / l n o s u e + W 8 l e e 2 m e O C v + O C p O O D o O + 8 k i w y M X 0 m c X V v d D s s J n F 1 b 3 Q 7 U 2 V j d G l v b j E v 6 K i Y 6 Y y y L + W k i e a b t O O B l e O C j O O B n + W e i y 5 7 5 b y V 5 7 a Z 4 4 K / 4 4 K k 4 4 O g 7 7 y T L D I y f S Z x d W 9 0 O y w m c X V v d D t T Z W N 0 a W 9 u M S / o q J j p j L I v 5 a S J 5 p u 0 4 4 G V 4 4 K M 4 4 G f 5 Z 6 L L n v m l r D o q J j p j L L l i K T l r p r j g q / j g 6 n j g r k s M j N 9 J n F 1 b 3 Q 7 L C Z x d W 9 0 O 1 N l Y 3 R p b 2 4 x L + i o m O m M s i / l p I n m m 7 T j g Z X j g o z j g Z / l n o s u e + a o m e a 6 l u i o m O m M s u W I p O W u m u O C r + O D q e O C u S w y N H 0 m c X V v d D s s J n F 1 b 3 Q 7 U 2 V j d G l v b j E v 6 K i Y 6 Y y y L + W k i e a b t O O B l e O C j O O B n + W e i y 5 7 5 L q I 5 Y K Z L D I 1 f S Z x d W 9 0 O y w m c X V v d D t T Z W N 0 a W 9 u M S / o q J j p j L I v 5 a S J 5 p u 0 4 4 G V 4 4 K M 4 4 G f 5 Z 6 L L n v j g 6 r j g q L j g q / j g r f j g 6 f j g 7 M s M j Z 9 J n F 1 b 3 Q 7 L C Z x d W 9 0 O 1 N l Y 3 R p b 2 4 x L + i o m O m M s i / l p I n m m 7 T j g Z X j g o z j g Z / l n o s u e + W 8 l e e 2 m e O B j u + 8 k S w y N 3 0 m c X V v d D s s J n F 1 b 3 Q 7 U 2 V j d G l v b j E v 6 K i Y 6 Y y y L + W k i e a b t O O B l e O C j O O B n + W e i y 5 7 5 b y V 5 7 a Z 4 4 G O 7 7 y S L D I 4 f S Z x d W 9 0 O y w m c X V v d D t T Z W N 0 a W 9 u M S / o q J j p j L I v 5 a S J 5 p u 0 4 4 G V 4 4 K M 4 4 G f 5 Z 6 L L n v l v J X n t p n j g Y 7 v v J M s M j l 9 J n F 1 b 3 Q 7 L C Z x d W 9 0 O 1 N l Y 3 R p b 2 4 x L + i o m O m M s i / l p I n m m 7 T j g Z X j g o z j g Z / l n o s u e + O D q e O D g + O D l + O C q + O C p u O D s + O D i C w z M H 0 m c X V v d D s s J n F 1 b 3 Q 7 U 2 V j d G l v b j E v 6 K i Y 6 Y y y L + W k i e a b t O O B l e O C j O O B n + W e i y 5 7 6 L O H 5 q C 8 5 7 S a L D M x f S Z x d W 9 0 O y w m c X V v d D t T Z W N 0 a W 9 u M S / o q J j p j L I v 5 a S J 5 p u 0 4 4 G V 4 4 K M 4 4 G f 5 Z 6 L L n v k u o v n l L H o o a j n p L o s M z J 9 J n F 1 b 3 Q 7 L C Z x d W 9 0 O 1 N l Y 3 R p b 2 4 x L + i o m O m M s i / l p I n m m 7 T j g Z X j g o z j g Z / l n o s u e + S 6 i + e U s e S 6 i O W C m S w z M 3 0 m c X V v d D s s J n F 1 b 3 Q 7 U 2 V j d G l v b j E v 6 K i Y 6 Y y y L + W k i e a b t O O B l e O C j O O B n + W e i y 5 7 5 q i Z 5 r q W 7 7 y R L D M 0 f S Z x d W 9 0 O y w m c X V v d D t T Z W N 0 a W 9 u M S / o q J j p j L I v 5 a S J 5 p u 0 4 4 G V 4 4 K M 4 4 G f 5 Z 6 L L n v m q J n m u p b v v J I s M z V 9 J n F 1 b 3 Q 7 L C Z x d W 9 0 O 1 N l Y 3 R p b 2 4 x L + i o m O m M s i / l p I n m m 7 T j g Z X j g o z j g Z / l n o s u e + a o m e a 6 l u + 8 k y w z N n 0 m c X V v d D s s J n F 1 b 3 Q 7 U 2 V j d G l v b j E v 6 K i Y 6 Y y y L + W k i e a b t O O B l e O C j O O B n + W e i y 5 7 5 q i Z 5 r q W 7 7 y U L D M 3 f S Z x d W 9 0 O y w m c X V v d D t T Z W N 0 a W 9 u M S / o q J j p j L I v 5 a S J 5 p u 0 4 4 G V 4 4 K M 4 4 G f 5 Z 6 L L n v m q J n m u p b v v J U s M z h 9 J n F 1 b 3 Q 7 L C Z x d W 9 0 O 1 N l Y 3 R p b 2 4 x L + i o m O m M s i / l p I n m m 7 T j g Z X j g o z j g Z / l n o s u e + S 4 r e m W k + a o m e a 6 l u + 8 k S w z O X 0 m c X V v d D s s J n F 1 b 3 Q 7 U 2 V j d G l v b j E v 6 K i Y 6 Y y y L + W k i e a b t O O B l e O C j O O B n + W e i y 5 7 5 L i t 6 Z a T 5 q i Z 5 r q W 7 7 y S L D Q w f S Z x d W 9 0 O y w m c X V v d D t T Z W N 0 a W 9 u M S / o q J j p j L I v 5 a S J 5 p u 0 4 4 G V 4 4 K M 4 4 G f 5 Z 6 L L n v k u K 3 p l p P m q J n m u p b v v J M s N D F 9 J n F 1 b 3 Q 7 L C Z x d W 9 0 O 1 N l Y 3 R p b 2 4 x L + i o m O m M s i / l p I n m m 7 T j g Z X j g o z j g Z / l n o s u e + S 4 r e m W k + a o m e a 6 l u + 8 l C w 0 M n 0 m c X V v d D s s J n F 1 b 3 Q 7 U 2 V j d G l v b j E v 6 K i Y 6 Y y y L + W k i e a b t O O B l e O C j O O B n + W e i y 5 7 5 L i t 6 Z a T 5 q i Z 5 r q W 7 7 y V L D Q z f S Z x d W 9 0 O y w m c X V v d D t T Z W N 0 a W 9 u M S / o q J j p j L I v 5 a S J 5 p u 0 4 4 G V 4 4 K M 4 4 G f 5 Z 6 L L n v j g q r j g 7 z j g 5 f j g 7 M s N D R 9 J n F 1 b 3 Q 7 L C Z x d W 9 0 O 1 N l Y 3 R p b 2 4 x L + i o m O m M s i / l p I n m m 7 T j g Z X j g o z j g Z / l n o s u e 0 Z J T k H j g 5 3 j g q T j g 7 P j g 4 g s N D V 9 J n F 1 b 3 Q 7 L C Z x d W 9 0 O 1 N l Y 3 R p b 2 4 x L + i o m O m M s i / l p I n m m 7 T j g Z X j g o z j g Z / l n o s u e + S 4 r e m W k + a W s O i o m O m M s u m b u + W F i e O D n u O D v O O C r y w 0 N n 0 m c X V v d D s s J n F 1 b 3 Q 7 U 2 V j d G l v b j E v 6 K i Y 6 Y y y L + W k i e a b t O O B l e O C j O O B n + W e i y 5 7 5 6 y s 5 L i A 5 r O z 6 I C F 5 p a w 6 K i Y 6 Y y y 5 Y i k 5 a 6 a 4 4 K v 4 4 O p 4 4 K 5 L D Q 3 f S Z x d W 9 0 O y w m c X V v d D t T Z W N 0 a W 9 u M S / o q J j p j L I v 5 a S J 5 p u 0 4 4 G V 4 4 K M 4 4 G f 5 Z 6 L L n v n r K z k u I D m s 7 P o g I X m q J n m u p b o q J j p j L L l i K T l r p r j g q / j g 6 n j g r k s N D h 9 J n F 1 b 3 Q 7 L C Z x d W 9 0 O 1 N l Y 3 R p b 2 4 x L + i o m O m M s i / l p I n m m 7 T j g Z X j g o z j g Z / l n o s u e + a z s + W K m + e 0 m i w 0 O X 0 m c X V v d D t d L C Z x d W 9 0 O 0 N v b H V t b k N v d W 5 0 J n F 1 b 3 Q 7 O j U w L C Z x d W 9 0 O 0 t l e U N v b H V t b k 5 h b W V z J n F 1 b 3 Q 7 O l t d L C Z x d W 9 0 O 0 N v b H V t b k l k Z W 5 0 a X R p Z X M m c X V v d D s 6 W y Z x d W 9 0 O 1 N l Y 3 R p b 2 4 x L + i o m O m M s i / l p I n m m 7 T j g Z X j g o z j g Z / l n o s u e + W k p + S 8 m u e V q u W P t y w w f S Z x d W 9 0 O y w m c X V v d D t T Z W N 0 a W 9 u M S / o q J j p j L I v 5 a S J 5 p u 0 4 4 G V 4 4 K M 4 4 G f 5 Z 6 L L n v n q 7 b m i o D n l a r l j 7 c s M X 0 m c X V v d D s s J n F 1 b 3 Q 7 U 2 V j d G l v b j E v 6 K i Y 6 Y y y L + W k i e a b t O O B l e O C j O O B n + W e i y 5 7 5 7 W E L D J 9 J n F 1 b 3 Q 7 L C Z x d W 9 0 O 1 N l Y 3 R p b 2 4 x L + i o m O m M s i / l p I n m m 7 T j g Z X j g o z j g Z / l n o s u e + a w t O i 3 r y w z f S Z x d W 9 0 O y w m c X V v d D t T Z W N 0 a W 9 u M S / o q J j p j L I v 5 a S J 5 p u 0 4 4 G V 4 4 K M 4 4 G f 5 Z 6 L L n v k u o v n l L H l h a X l i p v j g r n j g 4 b j g 7 z j g r / j g r k s N H 0 m c X V v d D s s J n F 1 b 3 Q 7 U 2 V j d G l v b j E v 6 K i Y 6 Y y y L + W k i e a b t O O B l e O C j O O B n + W e i y 5 7 4 4 K 0 4 4 O 8 4 4 O r L D V 9 J n F 1 b 3 Q 7 L C Z x d W 9 0 O 1 N l Y 3 R p b 2 4 x L + i o m O m M s i / l p I n m m 7 T j g Z X j g o z j g Z / l n o s u e + S 4 r e m W k + i o m O m M s i w 2 f S Z x d W 9 0 O y w m c X V v d D t T Z W N 0 a W 9 u M S / o q J j p j L I v 5 a S J 5 p u 0 4 4 G V 4 4 K M 4 4 G f 5 Z 6 L L n v p g b j m i Y v n l a r l j 7 c s N 3 0 m c X V v d D s s J n F 1 b 3 Q 7 U 2 V j d G l v b j E v 6 K i Y 6 Y y y L + W k i e a b t O O B l e O C j O O B n + W e i y 5 7 5 6 y s 7 7 y R 5 r O z 6 I C F L D h 9 J n F 1 b 3 Q 7 L C Z x d W 9 0 O 1 N l Y 3 R p b 2 4 x L + i o m O m M s i / l p I n m m 7 T j g Z X j g o z j g Z / l n o s u e + e s r O + 8 k u a z s + i A h S w 5 f S Z x d W 9 0 O y w m c X V v d D t T Z W N 0 a W 9 u M S / o q J j p j L I v 5 a S J 5 p u 0 4 4 G V 4 4 K M 4 4 G f 5 Z 6 L L n v n r K z v v J P m s 7 P o g I U s M T B 9 J n F 1 b 3 Q 7 L C Z x d W 9 0 O 1 N l Y 3 R p b 2 4 x L + i o m O m M s i / l p I n m m 7 T j g Z X j g o z j g Z / l n o s u e + e s r O + 8 l O a z s + i A h S w x M X 0 m c X V v d D s s J n F 1 b 3 Q 7 U 2 V j d G l v b j E v 6 K i Y 6 Y y y L + W k i e a b t O O B l e O C j O O B n + W e i y 5 7 5 p a w 6 K i Y 6 Y y y 5 Y 2 w 5 Y i 3 4 4 O e 4 4 O 8 4 4 K v L D E y f S Z x d W 9 0 O y w m c X V v d D t T Z W N 0 a W 9 u M S / o q J j p j L I v 5 a S J 5 p u 0 4 4 G V 4 4 K M 4 4 G f 5 Z 6 L L n v m l r D o q J j p j L L p m 7 v l h Y n j g 5 7 j g 7 z j g q 8 s M T N 9 J n F 1 b 3 Q 7 L C Z x d W 9 0 O 1 N l Y 3 R p b 2 4 x L + i o m O m M s i / l p I n m m 7 T j g Z X j g o z j g Z / l n o s u e + a j h O a o q e W N s O W I t + O D n u O D v O O C r y w x N H 0 m c X V v d D s s J n F 1 b 3 Q 7 U 2 V j d G l v b j E v 6 K i Y 6 Y y y L + W k i e a b t O O B l e O C j O O B n + W e i y 5 7 5 q O E 5 q i p 6 Z u 7 5 Y W J 4 4 O e 4 4 O 8 4 4 K v L D E 1 f S Z x d W 9 0 O y w m c X V v d D t T Z W N 0 a W 9 u M S / o q J j p j L I v 5 a S J 5 p u 0 4 4 G V 4 4 K M 4 4 G f 5 Z 6 L L n v k u K 3 p l p P m l r D o q J j p j L L j g 5 7 j g 7 z j g q 8 s M T Z 9 J n F 1 b 3 Q 7 L C Z x d W 9 0 O 1 N l Y 3 R p b 2 4 x L + i o m O m M s i / l p I n m m 7 T j g Z X j g o z j g Z / l n o s u e + O C q O O D s + O D i O O D q u O D v O O C v + O C p O O D o C w x N 3 0 m c X V v d D s s J n F 1 b 3 Q 7 U 2 V j d G l v b j E v 6 K i Y 6 Y y y L + W k i e a b t O O B l e O C j O O B n + W e i y 5 7 5 L q I 6 Y G 4 4 4 K / 4 4 K k 4 4 O g L D E 4 f S Z x d W 9 0 O y w m c X V v d D t T Z W N 0 a W 9 u M S / o q J j p j L I v 5 a S J 5 p u 0 4 4 G V 4 4 K M 4 4 G f 5 Z 6 L L n v l p L H m o L z m s 7 P o g I U s M T l 9 J n F 1 b 3 Q 7 L C Z x d W 9 0 O 1 N l Y 3 R p b 2 4 x L + i o m O m M s i / l p I n m m 7 T j g Z X j g o z j g Z / l n o s u e + W 8 l e e 2 m e O C v + O C p O O D o O + 8 k S w y M H 0 m c X V v d D s s J n F 1 b 3 Q 7 U 2 V j d G l v b j E v 6 K i Y 6 Y y y L + W k i e a b t O O B l e O C j O O B n + W e i y 5 7 5 b y V 5 7 a Z 4 4 K / 4 4 K k 4 4 O g 7 7 y S L D I x f S Z x d W 9 0 O y w m c X V v d D t T Z W N 0 a W 9 u M S / o q J j p j L I v 5 a S J 5 p u 0 4 4 G V 4 4 K M 4 4 G f 5 Z 6 L L n v l v J X n t p n j g r / j g q T j g 6 D v v J M s M j J 9 J n F 1 b 3 Q 7 L C Z x d W 9 0 O 1 N l Y 3 R p b 2 4 x L + i o m O m M s i / l p I n m m 7 T j g Z X j g o z j g Z / l n o s u e + a W s O i o m O m M s u W I p O W u m u O C r + O D q e O C u S w y M 3 0 m c X V v d D s s J n F 1 b 3 Q 7 U 2 V j d G l v b j E v 6 K i Y 6 Y y y L + W k i e a b t O O B l e O C j O O B n + W e i y 5 7 5 q i Z 5 r q W 6 K i Y 6 Y y y 5 Y i k 5 a 6 a 4 4 K v 4 4 O p 4 4 K 5 L D I 0 f S Z x d W 9 0 O y w m c X V v d D t T Z W N 0 a W 9 u M S / o q J j p j L I v 5 a S J 5 p u 0 4 4 G V 4 4 K M 4 4 G f 5 Z 6 L L n v k u o j l g p k s M j V 9 J n F 1 b 3 Q 7 L C Z x d W 9 0 O 1 N l Y 3 R p b 2 4 x L + i o m O m M s i / l p I n m m 7 T j g Z X j g o z j g Z / l n o s u e + O D q u O C o u O C r + O C t + O D p + O D s y w y N n 0 m c X V v d D s s J n F 1 b 3 Q 7 U 2 V j d G l v b j E v 6 K i Y 6 Y y y L + W k i e a b t O O B l e O C j O O B n + W e i y 5 7 5 b y V 5 7 a Z 4 4 G O 7 7 y R L D I 3 f S Z x d W 9 0 O y w m c X V v d D t T Z W N 0 a W 9 u M S / o q J j p j L I v 5 a S J 5 p u 0 4 4 G V 4 4 K M 4 4 G f 5 Z 6 L L n v l v J X n t p n j g Y 7 v v J I s M j h 9 J n F 1 b 3 Q 7 L C Z x d W 9 0 O 1 N l Y 3 R p b 2 4 x L + i o m O m M s i / l p I n m m 7 T j g Z X j g o z j g Z / l n o s u e + W 8 l e e 2 m e O B j u + 8 k y w y O X 0 m c X V v d D s s J n F 1 b 3 Q 7 U 2 V j d G l v b j E v 6 K i Y 6 Y y y L + W k i e a b t O O B l e O C j O O B n + W e i y 5 7 4 4 O p 4 4 O D 4 4 O X 4 4 K r 4 4 K m 4 4 O z 4 4 O I L D M w f S Z x d W 9 0 O y w m c X V v d D t T Z W N 0 a W 9 u M S / o q J j p j L I v 5 a S J 5 p u 0 4 4 G V 4 4 K M 4 4 G f 5 Z 6 L L n v o s 4 f m o L z n t J o s M z F 9 J n F 1 b 3 Q 7 L C Z x d W 9 0 O 1 N l Y 3 R p b 2 4 x L + i o m O m M s i / l p I n m m 7 T j g Z X j g o z j g Z / l n o s u e + S 6 i + e U s e i h q O e k u i w z M n 0 m c X V v d D s s J n F 1 b 3 Q 7 U 2 V j d G l v b j E v 6 K i Y 6 Y y y L + W k i e a b t O O B l e O C j O O B n + W e i y 5 7 5 L q L 5 5 S x 5 L q I 5 Y K Z L D M z f S Z x d W 9 0 O y w m c X V v d D t T Z W N 0 a W 9 u M S / o q J j p j L I v 5 a S J 5 p u 0 4 4 G V 4 4 K M 4 4 G f 5 Z 6 L L n v m q J n m u p b v v J E s M z R 9 J n F 1 b 3 Q 7 L C Z x d W 9 0 O 1 N l Y 3 R p b 2 4 x L + i o m O m M s i / l p I n m m 7 T j g Z X j g o z j g Z / l n o s u e + a o m e a 6 l u + 8 k i w z N X 0 m c X V v d D s s J n F 1 b 3 Q 7 U 2 V j d G l v b j E v 6 K i Y 6 Y y y L + W k i e a b t O O B l e O C j O O B n + W e i y 5 7 5 q i Z 5 r q W 7 7 y T L D M 2 f S Z x d W 9 0 O y w m c X V v d D t T Z W N 0 a W 9 u M S / o q J j p j L I v 5 a S J 5 p u 0 4 4 G V 4 4 K M 4 4 G f 5 Z 6 L L n v m q J n m u p b v v J Q s M z d 9 J n F 1 b 3 Q 7 L C Z x d W 9 0 O 1 N l Y 3 R p b 2 4 x L + i o m O m M s i / l p I n m m 7 T j g Z X j g o z j g Z / l n o s u e + a o m e a 6 l u + 8 l S w z O H 0 m c X V v d D s s J n F 1 b 3 Q 7 U 2 V j d G l v b j E v 6 K i Y 6 Y y y L + W k i e a b t O O B l e O C j O O B n + W e i y 5 7 5 L i t 6 Z a T 5 q i Z 5 r q W 7 7 y R L D M 5 f S Z x d W 9 0 O y w m c X V v d D t T Z W N 0 a W 9 u M S / o q J j p j L I v 5 a S J 5 p u 0 4 4 G V 4 4 K M 4 4 G f 5 Z 6 L L n v k u K 3 p l p P m q J n m u p b v v J I s N D B 9 J n F 1 b 3 Q 7 L C Z x d W 9 0 O 1 N l Y 3 R p b 2 4 x L + i o m O m M s i / l p I n m m 7 T j g Z X j g o z j g Z / l n o s u e + S 4 r e m W k + a o m e a 6 l u + 8 k y w 0 M X 0 m c X V v d D s s J n F 1 b 3 Q 7 U 2 V j d G l v b j E v 6 K i Y 6 Y y y L + W k i e a b t O O B l e O C j O O B n + W e i y 5 7 5 L i t 6 Z a T 5 q i Z 5 r q W 7 7 y U L D Q y f S Z x d W 9 0 O y w m c X V v d D t T Z W N 0 a W 9 u M S / o q J j p j L I v 5 a S J 5 p u 0 4 4 G V 4 4 K M 4 4 G f 5 Z 6 L L n v k u K 3 p l p P m q J n m u p b v v J U s N D N 9 J n F 1 b 3 Q 7 L C Z x d W 9 0 O 1 N l Y 3 R p b 2 4 x L + i o m O m M s i / l p I n m m 7 T j g Z X j g o z j g Z / l n o s u e + O C q u O D v O O D l + O D s y w 0 N H 0 m c X V v d D s s J n F 1 b 3 Q 7 U 2 V j d G l v b j E v 6 K i Y 6 Y y y L + W k i e a b t O O B l e O C j O O B n + W e i y 5 7 R k l O Q e O D n e O C p O O D s + O D i C w 0 N X 0 m c X V v d D s s J n F 1 b 3 Q 7 U 2 V j d G l v b j E v 6 K i Y 6 Y y y L + W k i e a b t O O B l e O C j O O B n + W e i y 5 7 5 L i t 6 Z a T 5 p a w 6 K i Y 6 Y y y 6 Z u 7 5 Y W J 4 4 O e 4 4 O 8 4 4 K v L D Q 2 f S Z x d W 9 0 O y w m c X V v d D t T Z W N 0 a W 9 u M S / o q J j p j L I v 5 a S J 5 p u 0 4 4 G V 4 4 K M 4 4 G f 5 Z 6 L L n v n r K z k u I D m s 7 P o g I X m l r D o q J j p j L L l i K T l r p r j g q / j g 6 n j g r k s N D d 9 J n F 1 b 3 Q 7 L C Z x d W 9 0 O 1 N l Y 3 R p b 2 4 x L + i o m O m M s i / l p I n m m 7 T j g Z X j g o z j g Z / l n o s u e + e s r O S 4 g O a z s + i A h e a o m e a 6 l u i o m O m M s u W I p O W u m u O C r + O D q e O C u S w 0 O H 0 m c X V v d D s s J n F 1 b 3 Q 7 U 2 V j d G l v b j E v 6 K i Y 6 Y y y L + W k i e a b t O O B l e O C j O O B n + W e i y 5 7 5 r O z 5 Y q b 5 7 S a L D Q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4 J U E 4 J T k 4 J U U 5 J T h D J U I y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O C U 5 O C V F O S U 4 Q y V C M i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T g l O T g l R T k l O E M l Q j I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U c D J F t R x d L v 8 f n + Z w A O V w A A A A A A g A A A A A A E G Y A A A A B A A A g A A A A e J H g 2 P E Y y n y X 5 H e z q i R V w 4 + V 3 6 2 8 B R x J 2 c r 9 U d F v x P 0 A A A A A D o A A A A A C A A A g A A A A b J q X F U X p t E l v p b i e q 0 4 5 J J K y w t a y c i o Q d w y F n i p K s c F Q A A A A d 0 A 6 A 3 Z E w G H x S L h T F I Z L f w 4 7 i 9 Q w z G M m 9 r L 4 j U p W n p v r v w j L p S f a E o S d v / 4 w 5 d m S S q Y 6 5 4 b m V w G u S g l I q U L I E t 3 4 r T 9 8 / S H z F 2 t E U 3 C p c O d A A A A A R 8 8 X V L 3 H R m L R N 1 o + P 2 V G N A B U N Z 9 J Z x J N K M O z p 5 I P j y U S d 1 h D W 2 X 9 g k D 1 u V R R 9 J n 4 7 l N A E B 5 y d d L n q b Z 9 8 I V M v A = = < / D a t a M a s h u p > 
</file>

<file path=customXml/itemProps1.xml><?xml version="1.0" encoding="utf-8"?>
<ds:datastoreItem xmlns:ds="http://schemas.openxmlformats.org/officeDocument/2006/customXml" ds:itemID="{943AAF03-43EB-40AA-B20B-61AFDD2CB4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色々</vt:lpstr>
      <vt:lpstr>大会設定</vt:lpstr>
      <vt:lpstr>プログラム</vt:lpstr>
      <vt:lpstr>記録</vt:lpstr>
      <vt:lpstr>記録DATA</vt:lpstr>
      <vt:lpstr>選手</vt:lpstr>
      <vt:lpstr>選手番号</vt:lpstr>
      <vt:lpstr>リレーチーム</vt:lpstr>
      <vt:lpstr>チーム番号</vt:lpstr>
      <vt:lpstr>クラス</vt:lpstr>
      <vt:lpstr>プログラムデータ</vt:lpstr>
      <vt:lpstr>棄権届</vt:lpstr>
      <vt:lpstr>棄権届-R</vt:lpstr>
      <vt:lpstr>手書き用 (2)</vt:lpstr>
      <vt:lpstr>棄権届!Print_Area</vt:lpstr>
      <vt:lpstr>'棄権届-R'!Print_Area</vt:lpstr>
      <vt:lpstr>'手書き用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島津太郎</dc:creator>
  <cp:lastModifiedBy>島津太郎</cp:lastModifiedBy>
  <dcterms:created xsi:type="dcterms:W3CDTF">2022-10-03T22:35:30Z</dcterms:created>
  <dcterms:modified xsi:type="dcterms:W3CDTF">2022-11-06T23:21:39Z</dcterms:modified>
</cp:coreProperties>
</file>